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c087d0c3f53beb4/Desktop/Baseball/GSQ/"/>
    </mc:Choice>
  </mc:AlternateContent>
  <xr:revisionPtr revIDLastSave="15" documentId="13_ncr:1_{6F525EEF-718B-4B66-B109-59CDB0F244F9}" xr6:coauthVersionLast="47" xr6:coauthVersionMax="47" xr10:uidLastSave="{9D6C0976-DCDA-478F-881F-7FEDBF77E06F}"/>
  <bookViews>
    <workbookView xWindow="-110" yWindow="-110" windowWidth="19420" windowHeight="10300" xr2:uid="{A9362348-A1D7-4972-A837-36504851F483}"/>
  </bookViews>
  <sheets>
    <sheet name="Dashboard" sheetId="5" r:id="rId1"/>
    <sheet name="sorting" sheetId="3" r:id="rId2"/>
    <sheet name="Filtered Data" sheetId="1" r:id="rId3"/>
    <sheet name="Raw Data" sheetId="2" r:id="rId4"/>
    <sheet name="Validation" sheetId="4" r:id="rId5"/>
  </sheets>
  <definedNames>
    <definedName name="_xlnm._FilterDatabase" localSheetId="2" hidden="1">'Filtered Data'!$A$1:$W$4859</definedName>
    <definedName name="AvgGameScore">sorting!$L:$L</definedName>
    <definedName name="AvgRank">sorting!$M:$M</definedName>
    <definedName name="BQLB">sorting!$AB:$AB</definedName>
    <definedName name="BQRank">sorting!$AE:$AE</definedName>
    <definedName name="GS">sorting!$K:$K</definedName>
    <definedName name="GSQ">sorting!$P:$P</definedName>
    <definedName name="GSQRank">sorting!$Q:$Q</definedName>
    <definedName name="RANKNAMES">Validation!$D$2:$D$6</definedName>
    <definedName name="SDGameScore">sorting!$N:$N</definedName>
    <definedName name="SDRank">sorting!$O:$O</definedName>
    <definedName name="Sort?">Validation!$O$2:$O$3</definedName>
    <definedName name="StarterList">Validation!$A$2:$A$397</definedName>
    <definedName name="STATNAMES">Validation!$C$2:$C$7</definedName>
    <definedName name="TEAMAvgGameScore">sorting!$AI:$AI</definedName>
    <definedName name="TEAMAvgRank">sorting!$AJ:$AJ</definedName>
    <definedName name="TEAMBQLB">sorting!$AZ:$AZ</definedName>
    <definedName name="TEAMBQRank">sorting!$BA:$BA</definedName>
    <definedName name="TEAMGSQ">sorting!$AM:$AM</definedName>
    <definedName name="TEAMGSQRank">sorting!$AN:$AN</definedName>
    <definedName name="Teams">Validation!$N$2:$N$31</definedName>
    <definedName name="TEAMSDGameScore">sorting!$AK:$AK</definedName>
    <definedName name="TEAMSDRank">sorting!$AL:$AL</definedName>
    <definedName name="TEAMTopHalfLB">sorting!$AO:$AO</definedName>
    <definedName name="TEAMTopHalfRankLB">sorting!$AV:$AV</definedName>
    <definedName name="TEAMTopQLB">sorting!$AQ:$AQ</definedName>
    <definedName name="TEAMTopQRankLB">sorting!$AX:$AX</definedName>
    <definedName name="TopHalf">sorting!$R:$R</definedName>
    <definedName name="TopHalfLB">sorting!$X:$X</definedName>
    <definedName name="TopHalfRank">sorting!$S:$S</definedName>
    <definedName name="TopHalfRankLB">sorting!$Y:$Y</definedName>
    <definedName name="TopQ">sorting!$T:$T</definedName>
    <definedName name="TopQLB">sorting!$Z:$Z</definedName>
    <definedName name="TopQRank">sorting!$U:$U</definedName>
    <definedName name="TopQRankLB">sorting!$AA:$AA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A32" i="3" l="1"/>
  <c r="BA31" i="3"/>
  <c r="BA30" i="3"/>
  <c r="BA29" i="3"/>
  <c r="BA28" i="3"/>
  <c r="BA27" i="3"/>
  <c r="BA26" i="3"/>
  <c r="BA25" i="3"/>
  <c r="BA24" i="3"/>
  <c r="BA23" i="3"/>
  <c r="BA22" i="3"/>
  <c r="BA21" i="3"/>
  <c r="BA20" i="3"/>
  <c r="BA19" i="3"/>
  <c r="BA18" i="3"/>
  <c r="BA17" i="3"/>
  <c r="BA16" i="3"/>
  <c r="BA15" i="3"/>
  <c r="BA14" i="3"/>
  <c r="BA13" i="3"/>
  <c r="BA12" i="3"/>
  <c r="BA11" i="3"/>
  <c r="BA10" i="3"/>
  <c r="BA9" i="3"/>
  <c r="BA8" i="3"/>
  <c r="BA7" i="3"/>
  <c r="BA6" i="3"/>
  <c r="BA5" i="3"/>
  <c r="BA4" i="3"/>
  <c r="BA3" i="3"/>
  <c r="AD398" i="3"/>
  <c r="AD397" i="3"/>
  <c r="AD396" i="3"/>
  <c r="AD395" i="3"/>
  <c r="AD394" i="3"/>
  <c r="AD393" i="3"/>
  <c r="AD392" i="3"/>
  <c r="AD391" i="3"/>
  <c r="AD390" i="3"/>
  <c r="AD389" i="3"/>
  <c r="AD388" i="3"/>
  <c r="AD387" i="3"/>
  <c r="AD386" i="3"/>
  <c r="AD385" i="3"/>
  <c r="AD384" i="3"/>
  <c r="AD383" i="3"/>
  <c r="AD382" i="3"/>
  <c r="AD381" i="3"/>
  <c r="AD380" i="3"/>
  <c r="AD379" i="3"/>
  <c r="AD378" i="3"/>
  <c r="AD377" i="3"/>
  <c r="AD376" i="3"/>
  <c r="AD375" i="3"/>
  <c r="AD374" i="3"/>
  <c r="AD373" i="3"/>
  <c r="AD372" i="3"/>
  <c r="AD371" i="3"/>
  <c r="AD370" i="3"/>
  <c r="AD369" i="3"/>
  <c r="AD368" i="3"/>
  <c r="AD367" i="3"/>
  <c r="AD366" i="3"/>
  <c r="AD365" i="3"/>
  <c r="AD364" i="3"/>
  <c r="AD363" i="3"/>
  <c r="AD362" i="3"/>
  <c r="AD361" i="3"/>
  <c r="AD360" i="3"/>
  <c r="AD359" i="3"/>
  <c r="AD358" i="3"/>
  <c r="AD357" i="3"/>
  <c r="AD356" i="3"/>
  <c r="AD355" i="3"/>
  <c r="AD354" i="3"/>
  <c r="AD353" i="3"/>
  <c r="AD352" i="3"/>
  <c r="AD351" i="3"/>
  <c r="AD350" i="3"/>
  <c r="AD349" i="3"/>
  <c r="AD348" i="3"/>
  <c r="AD347" i="3"/>
  <c r="AD346" i="3"/>
  <c r="AD345" i="3"/>
  <c r="AD344" i="3"/>
  <c r="AD343" i="3"/>
  <c r="AD342" i="3"/>
  <c r="AD341" i="3"/>
  <c r="AD340" i="3"/>
  <c r="AD339" i="3"/>
  <c r="AD338" i="3"/>
  <c r="AD337" i="3"/>
  <c r="AD336" i="3"/>
  <c r="AD335" i="3"/>
  <c r="AD334" i="3"/>
  <c r="AD333" i="3"/>
  <c r="AD332" i="3"/>
  <c r="AD331" i="3"/>
  <c r="AD330" i="3"/>
  <c r="AD329" i="3"/>
  <c r="AD328" i="3"/>
  <c r="AD327" i="3"/>
  <c r="AD326" i="3"/>
  <c r="AD325" i="3"/>
  <c r="AD324" i="3"/>
  <c r="AD323" i="3"/>
  <c r="AD322" i="3"/>
  <c r="AD321" i="3"/>
  <c r="AD320" i="3"/>
  <c r="AD319" i="3"/>
  <c r="AD318" i="3"/>
  <c r="AD317" i="3"/>
  <c r="AD316" i="3"/>
  <c r="AD315" i="3"/>
  <c r="AD314" i="3"/>
  <c r="AD313" i="3"/>
  <c r="AD312" i="3"/>
  <c r="AD311" i="3"/>
  <c r="AD310" i="3"/>
  <c r="AD309" i="3"/>
  <c r="AD308" i="3"/>
  <c r="AD307" i="3"/>
  <c r="AD306" i="3"/>
  <c r="AD305" i="3"/>
  <c r="AD304" i="3"/>
  <c r="AD303" i="3"/>
  <c r="AD302" i="3"/>
  <c r="AD301" i="3"/>
  <c r="AD300" i="3"/>
  <c r="AD299" i="3"/>
  <c r="AD298" i="3"/>
  <c r="AD297" i="3"/>
  <c r="AD296" i="3"/>
  <c r="AD295" i="3"/>
  <c r="AD294" i="3"/>
  <c r="AD293" i="3"/>
  <c r="AD292" i="3"/>
  <c r="AD291" i="3"/>
  <c r="AD290" i="3"/>
  <c r="AD289" i="3"/>
  <c r="AD288" i="3"/>
  <c r="AD287" i="3"/>
  <c r="AD286" i="3"/>
  <c r="AD285" i="3"/>
  <c r="AD284" i="3"/>
  <c r="AD283" i="3"/>
  <c r="AD282" i="3"/>
  <c r="AD281" i="3"/>
  <c r="AD280" i="3"/>
  <c r="AD279" i="3"/>
  <c r="AD278" i="3"/>
  <c r="AD277" i="3"/>
  <c r="AD276" i="3"/>
  <c r="AD275" i="3"/>
  <c r="AD274" i="3"/>
  <c r="AD273" i="3"/>
  <c r="AD272" i="3"/>
  <c r="AD271" i="3"/>
  <c r="AD270" i="3"/>
  <c r="AD269" i="3"/>
  <c r="AD268" i="3"/>
  <c r="AD267" i="3"/>
  <c r="AD266" i="3"/>
  <c r="AD265" i="3"/>
  <c r="AD264" i="3"/>
  <c r="AD263" i="3"/>
  <c r="AD262" i="3"/>
  <c r="AD261" i="3"/>
  <c r="AD260" i="3"/>
  <c r="AD259" i="3"/>
  <c r="AD258" i="3"/>
  <c r="AD257" i="3"/>
  <c r="AD256" i="3"/>
  <c r="AD255" i="3"/>
  <c r="AD254" i="3"/>
  <c r="AD253" i="3"/>
  <c r="AD252" i="3"/>
  <c r="AD251" i="3"/>
  <c r="AD250" i="3"/>
  <c r="AD249" i="3"/>
  <c r="AD248" i="3"/>
  <c r="AD247" i="3"/>
  <c r="AD246" i="3"/>
  <c r="AD245" i="3"/>
  <c r="AD244" i="3"/>
  <c r="AD243" i="3"/>
  <c r="AD242" i="3"/>
  <c r="AD241" i="3"/>
  <c r="AD240" i="3"/>
  <c r="AD239" i="3"/>
  <c r="AD238" i="3"/>
  <c r="AD237" i="3"/>
  <c r="AD236" i="3"/>
  <c r="AD235" i="3"/>
  <c r="AD234" i="3"/>
  <c r="AD233" i="3"/>
  <c r="AD232" i="3"/>
  <c r="AD231" i="3"/>
  <c r="AD230" i="3"/>
  <c r="AD229" i="3"/>
  <c r="AD228" i="3"/>
  <c r="AD227" i="3"/>
  <c r="AD226" i="3"/>
  <c r="AD225" i="3"/>
  <c r="AD224" i="3"/>
  <c r="AD223" i="3"/>
  <c r="AD222" i="3"/>
  <c r="AD221" i="3"/>
  <c r="AD220" i="3"/>
  <c r="AD219" i="3"/>
  <c r="AD218" i="3"/>
  <c r="AD217" i="3"/>
  <c r="AD216" i="3"/>
  <c r="AD215" i="3"/>
  <c r="AD214" i="3"/>
  <c r="AD213" i="3"/>
  <c r="AD212" i="3"/>
  <c r="AD211" i="3"/>
  <c r="AD210" i="3"/>
  <c r="AD209" i="3"/>
  <c r="AD208" i="3"/>
  <c r="AD207" i="3"/>
  <c r="AD206" i="3"/>
  <c r="AD205" i="3"/>
  <c r="AD204" i="3"/>
  <c r="AD203" i="3"/>
  <c r="AD202" i="3"/>
  <c r="AD201" i="3"/>
  <c r="AD200" i="3"/>
  <c r="AD199" i="3"/>
  <c r="AD198" i="3"/>
  <c r="AD197" i="3"/>
  <c r="AD196" i="3"/>
  <c r="AD195" i="3"/>
  <c r="AD194" i="3"/>
  <c r="AD193" i="3"/>
  <c r="AD192" i="3"/>
  <c r="AD191" i="3"/>
  <c r="AD190" i="3"/>
  <c r="AD189" i="3"/>
  <c r="AD188" i="3"/>
  <c r="U5" i="5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J3" i="3" a="1"/>
  <c r="J3" i="3" s="1"/>
  <c r="W1623" i="1"/>
  <c r="D4" i="5"/>
  <c r="AO32" i="3" s="1"/>
  <c r="AK32" i="3" a="1"/>
  <c r="AK32" i="3" s="1"/>
  <c r="AK31" i="3" a="1"/>
  <c r="AK31" i="3" s="1"/>
  <c r="AK30" i="3" a="1"/>
  <c r="AK30" i="3" s="1"/>
  <c r="AK29" i="3" a="1"/>
  <c r="AK29" i="3" s="1"/>
  <c r="AK28" i="3" a="1"/>
  <c r="AK28" i="3" s="1"/>
  <c r="AK27" i="3" a="1"/>
  <c r="AK27" i="3" s="1"/>
  <c r="AK26" i="3" a="1"/>
  <c r="AK26" i="3" s="1"/>
  <c r="AK25" i="3" a="1"/>
  <c r="AK25" i="3" s="1"/>
  <c r="AK24" i="3" a="1"/>
  <c r="AK24" i="3" s="1"/>
  <c r="AK23" i="3" a="1"/>
  <c r="AK23" i="3" s="1"/>
  <c r="AK22" i="3" a="1"/>
  <c r="AK22" i="3" s="1"/>
  <c r="AK21" i="3" a="1"/>
  <c r="AK21" i="3" s="1"/>
  <c r="AK20" i="3" a="1"/>
  <c r="AK20" i="3" s="1"/>
  <c r="AK19" i="3" a="1"/>
  <c r="AK19" i="3" s="1"/>
  <c r="AK18" i="3" a="1"/>
  <c r="AK18" i="3" s="1"/>
  <c r="AK17" i="3" a="1"/>
  <c r="AK17" i="3" s="1"/>
  <c r="AK16" i="3" a="1"/>
  <c r="AK16" i="3" s="1"/>
  <c r="AK15" i="3" a="1"/>
  <c r="AK15" i="3" s="1"/>
  <c r="AK14" i="3" a="1"/>
  <c r="AK14" i="3" s="1"/>
  <c r="AK13" i="3" a="1"/>
  <c r="AK13" i="3" s="1"/>
  <c r="AK12" i="3" a="1"/>
  <c r="AK12" i="3" s="1"/>
  <c r="AK11" i="3" a="1"/>
  <c r="AK11" i="3" s="1"/>
  <c r="AK10" i="3" a="1"/>
  <c r="AK10" i="3" s="1"/>
  <c r="AK9" i="3" a="1"/>
  <c r="AK9" i="3" s="1"/>
  <c r="AK8" i="3" a="1"/>
  <c r="AK8" i="3" s="1"/>
  <c r="AK7" i="3" a="1"/>
  <c r="AK7" i="3" s="1"/>
  <c r="AK6" i="3" a="1"/>
  <c r="AK6" i="3" s="1"/>
  <c r="AK5" i="3" a="1"/>
  <c r="AK5" i="3" s="1"/>
  <c r="AK4" i="3" a="1"/>
  <c r="AK4" i="3" s="1"/>
  <c r="AK3" i="3" a="1"/>
  <c r="AK3" i="3" s="1"/>
  <c r="AI32" i="3" a="1"/>
  <c r="AI32" i="3" s="1"/>
  <c r="AM32" i="3" s="1"/>
  <c r="AI31" i="3" a="1"/>
  <c r="AI31" i="3" s="1"/>
  <c r="AM31" i="3" s="1"/>
  <c r="AI30" i="3" a="1"/>
  <c r="AI30" i="3" s="1"/>
  <c r="AI29" i="3" a="1"/>
  <c r="AI29" i="3" s="1"/>
  <c r="AI28" i="3" a="1"/>
  <c r="AI28" i="3" s="1"/>
  <c r="AI27" i="3" a="1"/>
  <c r="AI27" i="3" s="1"/>
  <c r="AI26" i="3" a="1"/>
  <c r="AI26" i="3" s="1"/>
  <c r="AM26" i="3" s="1"/>
  <c r="AI25" i="3" a="1"/>
  <c r="AI25" i="3" s="1"/>
  <c r="AM25" i="3" s="1"/>
  <c r="AI24" i="3" a="1"/>
  <c r="AI24" i="3" s="1"/>
  <c r="AM24" i="3" s="1"/>
  <c r="AI23" i="3" a="1"/>
  <c r="AI23" i="3" s="1"/>
  <c r="AM23" i="3" s="1"/>
  <c r="AI22" i="3" a="1"/>
  <c r="AI22" i="3" s="1"/>
  <c r="AI21" i="3" a="1"/>
  <c r="AI21" i="3" s="1"/>
  <c r="AI20" i="3" a="1"/>
  <c r="AI20" i="3" s="1"/>
  <c r="AI19" i="3" a="1"/>
  <c r="AI19" i="3" s="1"/>
  <c r="AI18" i="3" a="1"/>
  <c r="AI18" i="3" s="1"/>
  <c r="AM18" i="3" s="1"/>
  <c r="AI17" i="3" a="1"/>
  <c r="AI17" i="3" s="1"/>
  <c r="AM17" i="3" s="1"/>
  <c r="AI16" i="3" a="1"/>
  <c r="AI16" i="3" s="1"/>
  <c r="AM16" i="3" s="1"/>
  <c r="AI15" i="3" a="1"/>
  <c r="AI15" i="3" s="1"/>
  <c r="AM15" i="3" s="1"/>
  <c r="AI14" i="3" a="1"/>
  <c r="AI14" i="3" s="1"/>
  <c r="AI13" i="3" a="1"/>
  <c r="AI13" i="3" s="1"/>
  <c r="AI12" i="3" a="1"/>
  <c r="AI12" i="3" s="1"/>
  <c r="AI11" i="3" a="1"/>
  <c r="AI11" i="3" s="1"/>
  <c r="AI10" i="3" a="1"/>
  <c r="AI10" i="3" s="1"/>
  <c r="AM10" i="3" s="1"/>
  <c r="AI9" i="3" a="1"/>
  <c r="AI9" i="3" s="1"/>
  <c r="AM9" i="3" s="1"/>
  <c r="AI8" i="3" a="1"/>
  <c r="AI8" i="3" s="1"/>
  <c r="AM8" i="3" s="1"/>
  <c r="AI7" i="3" a="1"/>
  <c r="AI7" i="3" s="1"/>
  <c r="AM7" i="3" s="1"/>
  <c r="AI6" i="3" a="1"/>
  <c r="AI6" i="3" s="1"/>
  <c r="AI5" i="3" a="1"/>
  <c r="AI5" i="3" s="1"/>
  <c r="AI4" i="3" a="1"/>
  <c r="AI4" i="3" s="1"/>
  <c r="AI3" i="3" a="1"/>
  <c r="AI3" i="3" s="1"/>
  <c r="AJ3" i="3" s="1"/>
  <c r="AH32" i="3"/>
  <c r="AH31" i="3"/>
  <c r="AH30" i="3"/>
  <c r="AH29" i="3"/>
  <c r="AH28" i="3"/>
  <c r="AH27" i="3"/>
  <c r="AH26" i="3"/>
  <c r="AH25" i="3"/>
  <c r="AH24" i="3"/>
  <c r="AH23" i="3"/>
  <c r="AH22" i="3"/>
  <c r="AH21" i="3"/>
  <c r="AH20" i="3"/>
  <c r="AH19" i="3"/>
  <c r="AH18" i="3"/>
  <c r="AH17" i="3"/>
  <c r="AH16" i="3"/>
  <c r="AH15" i="3"/>
  <c r="AH14" i="3"/>
  <c r="AH13" i="3"/>
  <c r="AH12" i="3"/>
  <c r="AH11" i="3"/>
  <c r="AH10" i="3"/>
  <c r="AH9" i="3"/>
  <c r="AH8" i="3"/>
  <c r="AH7" i="3"/>
  <c r="AH6" i="3"/>
  <c r="AH5" i="3"/>
  <c r="AH4" i="3"/>
  <c r="AH3" i="3"/>
  <c r="B15" i="5"/>
  <c r="AL6" i="3" l="1"/>
  <c r="AL3" i="3"/>
  <c r="AL11" i="3"/>
  <c r="AL19" i="3"/>
  <c r="AL27" i="3"/>
  <c r="AL4" i="3"/>
  <c r="AL12" i="3"/>
  <c r="AL20" i="3"/>
  <c r="AL28" i="3"/>
  <c r="AL5" i="3"/>
  <c r="AL13" i="3"/>
  <c r="AL21" i="3"/>
  <c r="AL29" i="3"/>
  <c r="AL14" i="3"/>
  <c r="AL22" i="3"/>
  <c r="AL30" i="3"/>
  <c r="AL7" i="3"/>
  <c r="AL15" i="3"/>
  <c r="AL23" i="3"/>
  <c r="AL31" i="3"/>
  <c r="AL8" i="3"/>
  <c r="AL16" i="3"/>
  <c r="AL24" i="3"/>
  <c r="AL32" i="3"/>
  <c r="AL9" i="3"/>
  <c r="AL17" i="3"/>
  <c r="AL25" i="3"/>
  <c r="AL10" i="3"/>
  <c r="AL18" i="3"/>
  <c r="AL26" i="3"/>
  <c r="AJ11" i="3"/>
  <c r="AJ19" i="3"/>
  <c r="AJ27" i="3"/>
  <c r="AJ12" i="3"/>
  <c r="AJ20" i="3"/>
  <c r="AJ28" i="3"/>
  <c r="AJ4" i="3"/>
  <c r="AJ13" i="3"/>
  <c r="AJ21" i="3"/>
  <c r="AJ29" i="3"/>
  <c r="AJ14" i="3"/>
  <c r="AJ30" i="3"/>
  <c r="AJ6" i="3"/>
  <c r="AJ5" i="3"/>
  <c r="AJ22" i="3"/>
  <c r="AJ7" i="3"/>
  <c r="AJ15" i="3"/>
  <c r="AJ23" i="3"/>
  <c r="AJ31" i="3"/>
  <c r="AM3" i="3"/>
  <c r="AM11" i="3"/>
  <c r="AM19" i="3"/>
  <c r="AM27" i="3"/>
  <c r="AJ8" i="3"/>
  <c r="AJ16" i="3"/>
  <c r="AJ24" i="3"/>
  <c r="AJ32" i="3"/>
  <c r="AM4" i="3"/>
  <c r="AM12" i="3"/>
  <c r="AM20" i="3"/>
  <c r="AM28" i="3"/>
  <c r="AJ9" i="3"/>
  <c r="AJ17" i="3"/>
  <c r="AJ25" i="3"/>
  <c r="AM5" i="3"/>
  <c r="AM13" i="3"/>
  <c r="AM21" i="3"/>
  <c r="AM29" i="3"/>
  <c r="AJ10" i="3"/>
  <c r="AJ18" i="3"/>
  <c r="AJ26" i="3"/>
  <c r="AM6" i="3"/>
  <c r="AM14" i="3"/>
  <c r="AM22" i="3"/>
  <c r="AM30" i="3"/>
  <c r="AO25" i="3"/>
  <c r="AO10" i="3"/>
  <c r="AO18" i="3"/>
  <c r="AO26" i="3"/>
  <c r="AO9" i="3"/>
  <c r="AO17" i="3"/>
  <c r="AO3" i="3"/>
  <c r="AO11" i="3"/>
  <c r="AO19" i="3"/>
  <c r="AO27" i="3"/>
  <c r="AO4" i="3"/>
  <c r="AO12" i="3"/>
  <c r="AO20" i="3"/>
  <c r="AO28" i="3"/>
  <c r="AO5" i="3"/>
  <c r="AO13" i="3"/>
  <c r="AO21" i="3"/>
  <c r="AO29" i="3"/>
  <c r="AO6" i="3"/>
  <c r="AO14" i="3"/>
  <c r="AO22" i="3"/>
  <c r="AO30" i="3"/>
  <c r="AO7" i="3"/>
  <c r="AO15" i="3"/>
  <c r="AO23" i="3"/>
  <c r="AO31" i="3"/>
  <c r="AO8" i="3"/>
  <c r="AO16" i="3"/>
  <c r="AO24" i="3"/>
  <c r="G4" i="5"/>
  <c r="B4" i="5"/>
  <c r="F4" i="5"/>
  <c r="C4" i="5"/>
  <c r="E6" i="5"/>
  <c r="B6" i="5"/>
  <c r="V2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W3" i="1"/>
  <c r="W2" i="1"/>
  <c r="V4859" i="1"/>
  <c r="V4858" i="1"/>
  <c r="V4857" i="1"/>
  <c r="V4856" i="1"/>
  <c r="V4855" i="1"/>
  <c r="V4854" i="1"/>
  <c r="V4853" i="1"/>
  <c r="V4852" i="1"/>
  <c r="V4851" i="1"/>
  <c r="V4850" i="1"/>
  <c r="V4849" i="1"/>
  <c r="V4848" i="1"/>
  <c r="V4847" i="1"/>
  <c r="V4846" i="1"/>
  <c r="V4845" i="1"/>
  <c r="V4844" i="1"/>
  <c r="V4843" i="1"/>
  <c r="V4842" i="1"/>
  <c r="V4841" i="1"/>
  <c r="V4840" i="1"/>
  <c r="V4839" i="1"/>
  <c r="V4838" i="1"/>
  <c r="V4837" i="1"/>
  <c r="V4836" i="1"/>
  <c r="V4835" i="1"/>
  <c r="V4834" i="1"/>
  <c r="V4833" i="1"/>
  <c r="V4832" i="1"/>
  <c r="V4831" i="1"/>
  <c r="V4830" i="1"/>
  <c r="V4829" i="1"/>
  <c r="V4828" i="1"/>
  <c r="V4827" i="1"/>
  <c r="V4826" i="1"/>
  <c r="V4825" i="1"/>
  <c r="V4824" i="1"/>
  <c r="V4823" i="1"/>
  <c r="V4822" i="1"/>
  <c r="V4821" i="1"/>
  <c r="V4820" i="1"/>
  <c r="V4819" i="1"/>
  <c r="V4818" i="1"/>
  <c r="V4817" i="1"/>
  <c r="V4816" i="1"/>
  <c r="V4815" i="1"/>
  <c r="V4814" i="1"/>
  <c r="V4813" i="1"/>
  <c r="V4812" i="1"/>
  <c r="V4811" i="1"/>
  <c r="V4810" i="1"/>
  <c r="V4809" i="1"/>
  <c r="V4808" i="1"/>
  <c r="V4807" i="1"/>
  <c r="V4806" i="1"/>
  <c r="V4805" i="1"/>
  <c r="V4804" i="1"/>
  <c r="V4803" i="1"/>
  <c r="V4802" i="1"/>
  <c r="V4801" i="1"/>
  <c r="V4800" i="1"/>
  <c r="V4799" i="1"/>
  <c r="V4798" i="1"/>
  <c r="V4797" i="1"/>
  <c r="V4796" i="1"/>
  <c r="V4795" i="1"/>
  <c r="V4794" i="1"/>
  <c r="V4793" i="1"/>
  <c r="V4792" i="1"/>
  <c r="V4791" i="1"/>
  <c r="V4790" i="1"/>
  <c r="V4789" i="1"/>
  <c r="V4788" i="1"/>
  <c r="V4787" i="1"/>
  <c r="V4786" i="1"/>
  <c r="V4785" i="1"/>
  <c r="V4784" i="1"/>
  <c r="V4783" i="1"/>
  <c r="V4782" i="1"/>
  <c r="V4781" i="1"/>
  <c r="V4780" i="1"/>
  <c r="V4779" i="1"/>
  <c r="V4778" i="1"/>
  <c r="V4777" i="1"/>
  <c r="V4776" i="1"/>
  <c r="V4775" i="1"/>
  <c r="V4774" i="1"/>
  <c r="V4773" i="1"/>
  <c r="V4772" i="1"/>
  <c r="V4771" i="1"/>
  <c r="V4770" i="1"/>
  <c r="V4769" i="1"/>
  <c r="V4768" i="1"/>
  <c r="V4767" i="1"/>
  <c r="V4766" i="1"/>
  <c r="V4765" i="1"/>
  <c r="V4764" i="1"/>
  <c r="V4763" i="1"/>
  <c r="V4762" i="1"/>
  <c r="V4761" i="1"/>
  <c r="V4760" i="1"/>
  <c r="V4759" i="1"/>
  <c r="V4758" i="1"/>
  <c r="V4757" i="1"/>
  <c r="V4756" i="1"/>
  <c r="V4755" i="1"/>
  <c r="V4754" i="1"/>
  <c r="V4753" i="1"/>
  <c r="V4752" i="1"/>
  <c r="V4751" i="1"/>
  <c r="V4750" i="1"/>
  <c r="V4749" i="1"/>
  <c r="V4748" i="1"/>
  <c r="V4747" i="1"/>
  <c r="V4746" i="1"/>
  <c r="V4745" i="1"/>
  <c r="V4744" i="1"/>
  <c r="V4743" i="1"/>
  <c r="V4742" i="1"/>
  <c r="V4741" i="1"/>
  <c r="V4740" i="1"/>
  <c r="V4739" i="1"/>
  <c r="V4738" i="1"/>
  <c r="V4737" i="1"/>
  <c r="V4736" i="1"/>
  <c r="V4735" i="1"/>
  <c r="V4734" i="1"/>
  <c r="V4733" i="1"/>
  <c r="V4732" i="1"/>
  <c r="V4731" i="1"/>
  <c r="V4730" i="1"/>
  <c r="V4729" i="1"/>
  <c r="V4728" i="1"/>
  <c r="V4727" i="1"/>
  <c r="V4726" i="1"/>
  <c r="V4725" i="1"/>
  <c r="V4724" i="1"/>
  <c r="V4723" i="1"/>
  <c r="V4722" i="1"/>
  <c r="V4721" i="1"/>
  <c r="V4720" i="1"/>
  <c r="V4719" i="1"/>
  <c r="V4718" i="1"/>
  <c r="V4717" i="1"/>
  <c r="V4716" i="1"/>
  <c r="V4715" i="1"/>
  <c r="V4714" i="1"/>
  <c r="V4713" i="1"/>
  <c r="V4712" i="1"/>
  <c r="V4711" i="1"/>
  <c r="V4710" i="1"/>
  <c r="V4709" i="1"/>
  <c r="V4708" i="1"/>
  <c r="V4707" i="1"/>
  <c r="V4706" i="1"/>
  <c r="V4705" i="1"/>
  <c r="V4704" i="1"/>
  <c r="V4703" i="1"/>
  <c r="V4702" i="1"/>
  <c r="V4701" i="1"/>
  <c r="V4700" i="1"/>
  <c r="V4699" i="1"/>
  <c r="V4698" i="1"/>
  <c r="V4697" i="1"/>
  <c r="V4696" i="1"/>
  <c r="V4695" i="1"/>
  <c r="V4694" i="1"/>
  <c r="V4693" i="1"/>
  <c r="V4692" i="1"/>
  <c r="V4691" i="1"/>
  <c r="V4690" i="1"/>
  <c r="V4689" i="1"/>
  <c r="V4688" i="1"/>
  <c r="V4687" i="1"/>
  <c r="V4686" i="1"/>
  <c r="V4685" i="1"/>
  <c r="V4684" i="1"/>
  <c r="V4683" i="1"/>
  <c r="V4682" i="1"/>
  <c r="V4681" i="1"/>
  <c r="V4680" i="1"/>
  <c r="V4679" i="1"/>
  <c r="V4678" i="1"/>
  <c r="V4677" i="1"/>
  <c r="V4676" i="1"/>
  <c r="V4675" i="1"/>
  <c r="V4674" i="1"/>
  <c r="V4673" i="1"/>
  <c r="V4672" i="1"/>
  <c r="V4671" i="1"/>
  <c r="V4670" i="1"/>
  <c r="V4669" i="1"/>
  <c r="V4668" i="1"/>
  <c r="V4667" i="1"/>
  <c r="V4666" i="1"/>
  <c r="V4665" i="1"/>
  <c r="V4664" i="1"/>
  <c r="V4663" i="1"/>
  <c r="V4662" i="1"/>
  <c r="V4661" i="1"/>
  <c r="V4660" i="1"/>
  <c r="V4659" i="1"/>
  <c r="V4658" i="1"/>
  <c r="V4657" i="1"/>
  <c r="V4656" i="1"/>
  <c r="V4655" i="1"/>
  <c r="V4654" i="1"/>
  <c r="V4653" i="1"/>
  <c r="V4652" i="1"/>
  <c r="V4651" i="1"/>
  <c r="V4650" i="1"/>
  <c r="V4649" i="1"/>
  <c r="V4648" i="1"/>
  <c r="V4647" i="1"/>
  <c r="V4646" i="1"/>
  <c r="V4645" i="1"/>
  <c r="V4644" i="1"/>
  <c r="V4643" i="1"/>
  <c r="V4642" i="1"/>
  <c r="V4641" i="1"/>
  <c r="V4640" i="1"/>
  <c r="V4639" i="1"/>
  <c r="V4638" i="1"/>
  <c r="V4637" i="1"/>
  <c r="V4636" i="1"/>
  <c r="V4635" i="1"/>
  <c r="V4634" i="1"/>
  <c r="V4633" i="1"/>
  <c r="V4632" i="1"/>
  <c r="V4631" i="1"/>
  <c r="V4630" i="1"/>
  <c r="V4629" i="1"/>
  <c r="V4628" i="1"/>
  <c r="V4627" i="1"/>
  <c r="V4626" i="1"/>
  <c r="V4625" i="1"/>
  <c r="V4624" i="1"/>
  <c r="V4623" i="1"/>
  <c r="V4622" i="1"/>
  <c r="V4621" i="1"/>
  <c r="V4620" i="1"/>
  <c r="V4619" i="1"/>
  <c r="V4618" i="1"/>
  <c r="V4617" i="1"/>
  <c r="V4616" i="1"/>
  <c r="V4615" i="1"/>
  <c r="V4614" i="1"/>
  <c r="V4613" i="1"/>
  <c r="V4612" i="1"/>
  <c r="V4611" i="1"/>
  <c r="V4610" i="1"/>
  <c r="V4609" i="1"/>
  <c r="V4608" i="1"/>
  <c r="V4607" i="1"/>
  <c r="V4606" i="1"/>
  <c r="V4605" i="1"/>
  <c r="V4604" i="1"/>
  <c r="V4603" i="1"/>
  <c r="V4602" i="1"/>
  <c r="V4601" i="1"/>
  <c r="V4600" i="1"/>
  <c r="V4599" i="1"/>
  <c r="V4598" i="1"/>
  <c r="V4597" i="1"/>
  <c r="V4596" i="1"/>
  <c r="V4595" i="1"/>
  <c r="V4594" i="1"/>
  <c r="V4593" i="1"/>
  <c r="V4592" i="1"/>
  <c r="V4591" i="1"/>
  <c r="V4590" i="1"/>
  <c r="V4589" i="1"/>
  <c r="V4588" i="1"/>
  <c r="V4587" i="1"/>
  <c r="V4586" i="1"/>
  <c r="V4585" i="1"/>
  <c r="V4584" i="1"/>
  <c r="V4583" i="1"/>
  <c r="V4582" i="1"/>
  <c r="V4581" i="1"/>
  <c r="V4580" i="1"/>
  <c r="V4579" i="1"/>
  <c r="V4578" i="1"/>
  <c r="V4577" i="1"/>
  <c r="V4576" i="1"/>
  <c r="V4575" i="1"/>
  <c r="V4574" i="1"/>
  <c r="V4573" i="1"/>
  <c r="V4572" i="1"/>
  <c r="V4571" i="1"/>
  <c r="V4570" i="1"/>
  <c r="V4569" i="1"/>
  <c r="V4568" i="1"/>
  <c r="V4567" i="1"/>
  <c r="V4566" i="1"/>
  <c r="V4565" i="1"/>
  <c r="V4564" i="1"/>
  <c r="V4563" i="1"/>
  <c r="V4562" i="1"/>
  <c r="V4561" i="1"/>
  <c r="V4560" i="1"/>
  <c r="V4559" i="1"/>
  <c r="V4558" i="1"/>
  <c r="V4557" i="1"/>
  <c r="V4556" i="1"/>
  <c r="V4555" i="1"/>
  <c r="V4554" i="1"/>
  <c r="V4553" i="1"/>
  <c r="V4552" i="1"/>
  <c r="V4551" i="1"/>
  <c r="V4550" i="1"/>
  <c r="V4549" i="1"/>
  <c r="V4548" i="1"/>
  <c r="V4547" i="1"/>
  <c r="V4546" i="1"/>
  <c r="V4545" i="1"/>
  <c r="V4544" i="1"/>
  <c r="V4543" i="1"/>
  <c r="V4542" i="1"/>
  <c r="V4541" i="1"/>
  <c r="V4540" i="1"/>
  <c r="V4539" i="1"/>
  <c r="V4538" i="1"/>
  <c r="V4537" i="1"/>
  <c r="V4536" i="1"/>
  <c r="V4535" i="1"/>
  <c r="V4534" i="1"/>
  <c r="V4533" i="1"/>
  <c r="V4532" i="1"/>
  <c r="V4531" i="1"/>
  <c r="V4530" i="1"/>
  <c r="V4529" i="1"/>
  <c r="V4528" i="1"/>
  <c r="V4527" i="1"/>
  <c r="V4526" i="1"/>
  <c r="V4525" i="1"/>
  <c r="V4524" i="1"/>
  <c r="V4523" i="1"/>
  <c r="V4522" i="1"/>
  <c r="V4521" i="1"/>
  <c r="V4520" i="1"/>
  <c r="V4519" i="1"/>
  <c r="V4518" i="1"/>
  <c r="V4517" i="1"/>
  <c r="V4516" i="1"/>
  <c r="V4515" i="1"/>
  <c r="V4514" i="1"/>
  <c r="V4513" i="1"/>
  <c r="V4512" i="1"/>
  <c r="V4511" i="1"/>
  <c r="V4510" i="1"/>
  <c r="V4509" i="1"/>
  <c r="V4508" i="1"/>
  <c r="V4507" i="1"/>
  <c r="V4506" i="1"/>
  <c r="V4505" i="1"/>
  <c r="V4504" i="1"/>
  <c r="V4503" i="1"/>
  <c r="V4502" i="1"/>
  <c r="V4501" i="1"/>
  <c r="V4500" i="1"/>
  <c r="V4499" i="1"/>
  <c r="V4498" i="1"/>
  <c r="V4497" i="1"/>
  <c r="V4496" i="1"/>
  <c r="V4495" i="1"/>
  <c r="V4494" i="1"/>
  <c r="V4493" i="1"/>
  <c r="V4492" i="1"/>
  <c r="V4491" i="1"/>
  <c r="V4490" i="1"/>
  <c r="V4489" i="1"/>
  <c r="V4488" i="1"/>
  <c r="V4487" i="1"/>
  <c r="V4486" i="1"/>
  <c r="V4485" i="1"/>
  <c r="V4484" i="1"/>
  <c r="V4483" i="1"/>
  <c r="V4482" i="1"/>
  <c r="V4481" i="1"/>
  <c r="V4480" i="1"/>
  <c r="V4479" i="1"/>
  <c r="V4478" i="1"/>
  <c r="V4477" i="1"/>
  <c r="V4476" i="1"/>
  <c r="V4475" i="1"/>
  <c r="V4474" i="1"/>
  <c r="V4473" i="1"/>
  <c r="V4472" i="1"/>
  <c r="V4471" i="1"/>
  <c r="V4470" i="1"/>
  <c r="V4469" i="1"/>
  <c r="V4468" i="1"/>
  <c r="V4467" i="1"/>
  <c r="V4466" i="1"/>
  <c r="V4465" i="1"/>
  <c r="V4464" i="1"/>
  <c r="V4463" i="1"/>
  <c r="V4462" i="1"/>
  <c r="V4461" i="1"/>
  <c r="V4460" i="1"/>
  <c r="V4459" i="1"/>
  <c r="V4458" i="1"/>
  <c r="V4457" i="1"/>
  <c r="V4456" i="1"/>
  <c r="V4455" i="1"/>
  <c r="V4454" i="1"/>
  <c r="V4453" i="1"/>
  <c r="V4452" i="1"/>
  <c r="V4451" i="1"/>
  <c r="V4450" i="1"/>
  <c r="V4449" i="1"/>
  <c r="V4448" i="1"/>
  <c r="V4447" i="1"/>
  <c r="V4446" i="1"/>
  <c r="V4445" i="1"/>
  <c r="V4444" i="1"/>
  <c r="V4443" i="1"/>
  <c r="V4442" i="1"/>
  <c r="V4441" i="1"/>
  <c r="V4440" i="1"/>
  <c r="V4439" i="1"/>
  <c r="V4438" i="1"/>
  <c r="V4437" i="1"/>
  <c r="V4436" i="1"/>
  <c r="V4435" i="1"/>
  <c r="V4434" i="1"/>
  <c r="V4433" i="1"/>
  <c r="V4432" i="1"/>
  <c r="V4431" i="1"/>
  <c r="V4430" i="1"/>
  <c r="V4429" i="1"/>
  <c r="V4428" i="1"/>
  <c r="V4427" i="1"/>
  <c r="V4426" i="1"/>
  <c r="V4425" i="1"/>
  <c r="V4424" i="1"/>
  <c r="V4423" i="1"/>
  <c r="V4422" i="1"/>
  <c r="V4421" i="1"/>
  <c r="V4420" i="1"/>
  <c r="V4419" i="1"/>
  <c r="V4418" i="1"/>
  <c r="V4417" i="1"/>
  <c r="V4416" i="1"/>
  <c r="V4415" i="1"/>
  <c r="V4414" i="1"/>
  <c r="V4413" i="1"/>
  <c r="V4412" i="1"/>
  <c r="V4411" i="1"/>
  <c r="V4410" i="1"/>
  <c r="V4409" i="1"/>
  <c r="V4408" i="1"/>
  <c r="V4407" i="1"/>
  <c r="V4406" i="1"/>
  <c r="V4405" i="1"/>
  <c r="V4404" i="1"/>
  <c r="V4403" i="1"/>
  <c r="V4402" i="1"/>
  <c r="V4401" i="1"/>
  <c r="V4400" i="1"/>
  <c r="V4399" i="1"/>
  <c r="V4398" i="1"/>
  <c r="V4397" i="1"/>
  <c r="V4396" i="1"/>
  <c r="V4395" i="1"/>
  <c r="V4394" i="1"/>
  <c r="V4393" i="1"/>
  <c r="V4392" i="1"/>
  <c r="V4391" i="1"/>
  <c r="V4390" i="1"/>
  <c r="V4389" i="1"/>
  <c r="V4388" i="1"/>
  <c r="V4387" i="1"/>
  <c r="V4386" i="1"/>
  <c r="V4385" i="1"/>
  <c r="V4384" i="1"/>
  <c r="V4383" i="1"/>
  <c r="V4382" i="1"/>
  <c r="V4381" i="1"/>
  <c r="V4380" i="1"/>
  <c r="V4379" i="1"/>
  <c r="V4378" i="1"/>
  <c r="V4377" i="1"/>
  <c r="V4376" i="1"/>
  <c r="V4375" i="1"/>
  <c r="V4374" i="1"/>
  <c r="V4373" i="1"/>
  <c r="V4372" i="1"/>
  <c r="V4371" i="1"/>
  <c r="V4370" i="1"/>
  <c r="V4369" i="1"/>
  <c r="V4368" i="1"/>
  <c r="V4367" i="1"/>
  <c r="V4366" i="1"/>
  <c r="V4365" i="1"/>
  <c r="V4364" i="1"/>
  <c r="V4363" i="1"/>
  <c r="V4362" i="1"/>
  <c r="V4361" i="1"/>
  <c r="V4360" i="1"/>
  <c r="V4359" i="1"/>
  <c r="V4358" i="1"/>
  <c r="V4357" i="1"/>
  <c r="V4356" i="1"/>
  <c r="V4355" i="1"/>
  <c r="V4354" i="1"/>
  <c r="V4353" i="1"/>
  <c r="V4352" i="1"/>
  <c r="V4351" i="1"/>
  <c r="V4350" i="1"/>
  <c r="V4349" i="1"/>
  <c r="V4348" i="1"/>
  <c r="V4347" i="1"/>
  <c r="V4346" i="1"/>
  <c r="V4345" i="1"/>
  <c r="V4344" i="1"/>
  <c r="V4343" i="1"/>
  <c r="V4342" i="1"/>
  <c r="V4341" i="1"/>
  <c r="V4340" i="1"/>
  <c r="V4339" i="1"/>
  <c r="V4338" i="1"/>
  <c r="V4337" i="1"/>
  <c r="V4336" i="1"/>
  <c r="V4335" i="1"/>
  <c r="V4334" i="1"/>
  <c r="V4333" i="1"/>
  <c r="V4332" i="1"/>
  <c r="V4331" i="1"/>
  <c r="V4330" i="1"/>
  <c r="V4329" i="1"/>
  <c r="V4328" i="1"/>
  <c r="V4327" i="1"/>
  <c r="V4326" i="1"/>
  <c r="V4325" i="1"/>
  <c r="V4324" i="1"/>
  <c r="V4323" i="1"/>
  <c r="V4322" i="1"/>
  <c r="V4321" i="1"/>
  <c r="V4320" i="1"/>
  <c r="V4319" i="1"/>
  <c r="V4318" i="1"/>
  <c r="V4317" i="1"/>
  <c r="V4316" i="1"/>
  <c r="V4315" i="1"/>
  <c r="V4314" i="1"/>
  <c r="V4313" i="1"/>
  <c r="V4312" i="1"/>
  <c r="V4311" i="1"/>
  <c r="V4310" i="1"/>
  <c r="V4309" i="1"/>
  <c r="V4308" i="1"/>
  <c r="V4307" i="1"/>
  <c r="V4306" i="1"/>
  <c r="V4305" i="1"/>
  <c r="V4304" i="1"/>
  <c r="V4303" i="1"/>
  <c r="V4302" i="1"/>
  <c r="V4301" i="1"/>
  <c r="V4300" i="1"/>
  <c r="V4299" i="1"/>
  <c r="V4298" i="1"/>
  <c r="V4297" i="1"/>
  <c r="V4296" i="1"/>
  <c r="V4295" i="1"/>
  <c r="V4294" i="1"/>
  <c r="V4293" i="1"/>
  <c r="V4292" i="1"/>
  <c r="V4291" i="1"/>
  <c r="V4290" i="1"/>
  <c r="V4289" i="1"/>
  <c r="V4288" i="1"/>
  <c r="V4287" i="1"/>
  <c r="V4286" i="1"/>
  <c r="V4285" i="1"/>
  <c r="V4284" i="1"/>
  <c r="V4283" i="1"/>
  <c r="V4282" i="1"/>
  <c r="V4281" i="1"/>
  <c r="V4280" i="1"/>
  <c r="V4279" i="1"/>
  <c r="V4278" i="1"/>
  <c r="V4277" i="1"/>
  <c r="V4276" i="1"/>
  <c r="V4275" i="1"/>
  <c r="V4274" i="1"/>
  <c r="V4273" i="1"/>
  <c r="V4272" i="1"/>
  <c r="V4271" i="1"/>
  <c r="V4270" i="1"/>
  <c r="V4269" i="1"/>
  <c r="V4268" i="1"/>
  <c r="V4267" i="1"/>
  <c r="V4266" i="1"/>
  <c r="V4265" i="1"/>
  <c r="V4264" i="1"/>
  <c r="V4263" i="1"/>
  <c r="V4262" i="1"/>
  <c r="V4261" i="1"/>
  <c r="V4260" i="1"/>
  <c r="V4259" i="1"/>
  <c r="V4258" i="1"/>
  <c r="V4257" i="1"/>
  <c r="V4256" i="1"/>
  <c r="V4255" i="1"/>
  <c r="V4254" i="1"/>
  <c r="V4253" i="1"/>
  <c r="V4252" i="1"/>
  <c r="V4251" i="1"/>
  <c r="V4250" i="1"/>
  <c r="V4249" i="1"/>
  <c r="V4248" i="1"/>
  <c r="V4247" i="1"/>
  <c r="V4246" i="1"/>
  <c r="V4245" i="1"/>
  <c r="V4244" i="1"/>
  <c r="V4243" i="1"/>
  <c r="V4242" i="1"/>
  <c r="V4241" i="1"/>
  <c r="V4240" i="1"/>
  <c r="V4239" i="1"/>
  <c r="V4238" i="1"/>
  <c r="V4237" i="1"/>
  <c r="V4236" i="1"/>
  <c r="V4235" i="1"/>
  <c r="V4234" i="1"/>
  <c r="V4233" i="1"/>
  <c r="V4232" i="1"/>
  <c r="V4231" i="1"/>
  <c r="V4230" i="1"/>
  <c r="V4229" i="1"/>
  <c r="V4228" i="1"/>
  <c r="V4227" i="1"/>
  <c r="V4226" i="1"/>
  <c r="V4225" i="1"/>
  <c r="V4224" i="1"/>
  <c r="V4223" i="1"/>
  <c r="V4222" i="1"/>
  <c r="V4221" i="1"/>
  <c r="V4220" i="1"/>
  <c r="V4219" i="1"/>
  <c r="V4218" i="1"/>
  <c r="V4217" i="1"/>
  <c r="V4216" i="1"/>
  <c r="V4215" i="1"/>
  <c r="V4214" i="1"/>
  <c r="V4213" i="1"/>
  <c r="V4212" i="1"/>
  <c r="V4211" i="1"/>
  <c r="V4210" i="1"/>
  <c r="V4209" i="1"/>
  <c r="V4208" i="1"/>
  <c r="V4207" i="1"/>
  <c r="V4206" i="1"/>
  <c r="V4205" i="1"/>
  <c r="V4204" i="1"/>
  <c r="V4203" i="1"/>
  <c r="V4202" i="1"/>
  <c r="V4201" i="1"/>
  <c r="V4200" i="1"/>
  <c r="V4199" i="1"/>
  <c r="V4198" i="1"/>
  <c r="V4197" i="1"/>
  <c r="V4196" i="1"/>
  <c r="V4195" i="1"/>
  <c r="V4194" i="1"/>
  <c r="V4193" i="1"/>
  <c r="V4192" i="1"/>
  <c r="V4191" i="1"/>
  <c r="V4190" i="1"/>
  <c r="V4189" i="1"/>
  <c r="V4188" i="1"/>
  <c r="V4187" i="1"/>
  <c r="V4186" i="1"/>
  <c r="V4185" i="1"/>
  <c r="V4184" i="1"/>
  <c r="V4183" i="1"/>
  <c r="V4182" i="1"/>
  <c r="V4181" i="1"/>
  <c r="V4180" i="1"/>
  <c r="V4179" i="1"/>
  <c r="V4178" i="1"/>
  <c r="V4177" i="1"/>
  <c r="V4176" i="1"/>
  <c r="V4175" i="1"/>
  <c r="V4174" i="1"/>
  <c r="V4173" i="1"/>
  <c r="V4172" i="1"/>
  <c r="V4171" i="1"/>
  <c r="V4170" i="1"/>
  <c r="V4169" i="1"/>
  <c r="V4168" i="1"/>
  <c r="V4167" i="1"/>
  <c r="V4166" i="1"/>
  <c r="V4165" i="1"/>
  <c r="V4164" i="1"/>
  <c r="V4163" i="1"/>
  <c r="V4162" i="1"/>
  <c r="V4161" i="1"/>
  <c r="V4160" i="1"/>
  <c r="V4159" i="1"/>
  <c r="V4158" i="1"/>
  <c r="V4157" i="1"/>
  <c r="V4156" i="1"/>
  <c r="V4155" i="1"/>
  <c r="V4154" i="1"/>
  <c r="V4153" i="1"/>
  <c r="V4152" i="1"/>
  <c r="V4151" i="1"/>
  <c r="V4150" i="1"/>
  <c r="V4149" i="1"/>
  <c r="V4148" i="1"/>
  <c r="V4147" i="1"/>
  <c r="V4146" i="1"/>
  <c r="V4145" i="1"/>
  <c r="V4144" i="1"/>
  <c r="V4143" i="1"/>
  <c r="V4142" i="1"/>
  <c r="V4141" i="1"/>
  <c r="V4140" i="1"/>
  <c r="V4139" i="1"/>
  <c r="V4138" i="1"/>
  <c r="V4137" i="1"/>
  <c r="V4136" i="1"/>
  <c r="V4135" i="1"/>
  <c r="V4134" i="1"/>
  <c r="V4133" i="1"/>
  <c r="V4132" i="1"/>
  <c r="V4131" i="1"/>
  <c r="V4130" i="1"/>
  <c r="V4129" i="1"/>
  <c r="V4128" i="1"/>
  <c r="V4127" i="1"/>
  <c r="V4126" i="1"/>
  <c r="V4125" i="1"/>
  <c r="V4124" i="1"/>
  <c r="V4123" i="1"/>
  <c r="V4122" i="1"/>
  <c r="V4121" i="1"/>
  <c r="V4120" i="1"/>
  <c r="V4119" i="1"/>
  <c r="V4118" i="1"/>
  <c r="V4117" i="1"/>
  <c r="V4116" i="1"/>
  <c r="V4115" i="1"/>
  <c r="V4114" i="1"/>
  <c r="V4113" i="1"/>
  <c r="V4112" i="1"/>
  <c r="V4111" i="1"/>
  <c r="V4110" i="1"/>
  <c r="V4109" i="1"/>
  <c r="V4108" i="1"/>
  <c r="V4107" i="1"/>
  <c r="V4106" i="1"/>
  <c r="V4105" i="1"/>
  <c r="V4104" i="1"/>
  <c r="V4103" i="1"/>
  <c r="V4102" i="1"/>
  <c r="V4101" i="1"/>
  <c r="V4100" i="1"/>
  <c r="V4099" i="1"/>
  <c r="V4098" i="1"/>
  <c r="V4097" i="1"/>
  <c r="V4096" i="1"/>
  <c r="V4095" i="1"/>
  <c r="V4094" i="1"/>
  <c r="V4093" i="1"/>
  <c r="V4092" i="1"/>
  <c r="V4091" i="1"/>
  <c r="V4090" i="1"/>
  <c r="V4089" i="1"/>
  <c r="V4088" i="1"/>
  <c r="V4087" i="1"/>
  <c r="V4086" i="1"/>
  <c r="V4085" i="1"/>
  <c r="V4084" i="1"/>
  <c r="V4083" i="1"/>
  <c r="V4082" i="1"/>
  <c r="V4081" i="1"/>
  <c r="V4080" i="1"/>
  <c r="V4079" i="1"/>
  <c r="V4078" i="1"/>
  <c r="V4077" i="1"/>
  <c r="V4076" i="1"/>
  <c r="V4075" i="1"/>
  <c r="V4074" i="1"/>
  <c r="V4073" i="1"/>
  <c r="V4072" i="1"/>
  <c r="V4071" i="1"/>
  <c r="V4070" i="1"/>
  <c r="V4069" i="1"/>
  <c r="V4068" i="1"/>
  <c r="V4067" i="1"/>
  <c r="V4066" i="1"/>
  <c r="V4065" i="1"/>
  <c r="V4064" i="1"/>
  <c r="V4063" i="1"/>
  <c r="V4062" i="1"/>
  <c r="V4061" i="1"/>
  <c r="V4060" i="1"/>
  <c r="V4059" i="1"/>
  <c r="V4058" i="1"/>
  <c r="V4057" i="1"/>
  <c r="V4056" i="1"/>
  <c r="V4055" i="1"/>
  <c r="V4054" i="1"/>
  <c r="V4053" i="1"/>
  <c r="V4052" i="1"/>
  <c r="V4051" i="1"/>
  <c r="V4050" i="1"/>
  <c r="V4049" i="1"/>
  <c r="V4048" i="1"/>
  <c r="V4047" i="1"/>
  <c r="V4046" i="1"/>
  <c r="V4045" i="1"/>
  <c r="V4044" i="1"/>
  <c r="V4043" i="1"/>
  <c r="V4042" i="1"/>
  <c r="V4041" i="1"/>
  <c r="V4040" i="1"/>
  <c r="V4039" i="1"/>
  <c r="V4038" i="1"/>
  <c r="V4037" i="1"/>
  <c r="V4036" i="1"/>
  <c r="V4035" i="1"/>
  <c r="V4034" i="1"/>
  <c r="V4033" i="1"/>
  <c r="V4032" i="1"/>
  <c r="V4031" i="1"/>
  <c r="V4030" i="1"/>
  <c r="V4029" i="1"/>
  <c r="V4028" i="1"/>
  <c r="V4027" i="1"/>
  <c r="V4026" i="1"/>
  <c r="V4025" i="1"/>
  <c r="V4024" i="1"/>
  <c r="V4023" i="1"/>
  <c r="V4022" i="1"/>
  <c r="V4021" i="1"/>
  <c r="V4020" i="1"/>
  <c r="V4019" i="1"/>
  <c r="V4018" i="1"/>
  <c r="V4017" i="1"/>
  <c r="V4016" i="1"/>
  <c r="V4015" i="1"/>
  <c r="V4014" i="1"/>
  <c r="V4013" i="1"/>
  <c r="V4012" i="1"/>
  <c r="V4011" i="1"/>
  <c r="V4010" i="1"/>
  <c r="V4009" i="1"/>
  <c r="V4008" i="1"/>
  <c r="V4007" i="1"/>
  <c r="V4006" i="1"/>
  <c r="V4005" i="1"/>
  <c r="V4004" i="1"/>
  <c r="V4003" i="1"/>
  <c r="V4002" i="1"/>
  <c r="V4001" i="1"/>
  <c r="V4000" i="1"/>
  <c r="V3999" i="1"/>
  <c r="V3998" i="1"/>
  <c r="V3997" i="1"/>
  <c r="V3996" i="1"/>
  <c r="V3995" i="1"/>
  <c r="V3994" i="1"/>
  <c r="V3993" i="1"/>
  <c r="V3992" i="1"/>
  <c r="V3991" i="1"/>
  <c r="V3990" i="1"/>
  <c r="V3989" i="1"/>
  <c r="V3988" i="1"/>
  <c r="V3987" i="1"/>
  <c r="V3986" i="1"/>
  <c r="V3985" i="1"/>
  <c r="V3984" i="1"/>
  <c r="V3983" i="1"/>
  <c r="V3982" i="1"/>
  <c r="V3981" i="1"/>
  <c r="V3980" i="1"/>
  <c r="V3979" i="1"/>
  <c r="V3978" i="1"/>
  <c r="V3977" i="1"/>
  <c r="V3976" i="1"/>
  <c r="V3975" i="1"/>
  <c r="V3974" i="1"/>
  <c r="V3973" i="1"/>
  <c r="V3972" i="1"/>
  <c r="V3971" i="1"/>
  <c r="V3970" i="1"/>
  <c r="V3969" i="1"/>
  <c r="V3968" i="1"/>
  <c r="V3967" i="1"/>
  <c r="V39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3910" i="1"/>
  <c r="V3909" i="1"/>
  <c r="V3908" i="1"/>
  <c r="V3907" i="1"/>
  <c r="V3906" i="1"/>
  <c r="V3905" i="1"/>
  <c r="V3904" i="1"/>
  <c r="V3903" i="1"/>
  <c r="V3902" i="1"/>
  <c r="V3901" i="1"/>
  <c r="V3900" i="1"/>
  <c r="V3899" i="1"/>
  <c r="V3898" i="1"/>
  <c r="V3897" i="1"/>
  <c r="V3896" i="1"/>
  <c r="V3895" i="1"/>
  <c r="V3894" i="1"/>
  <c r="V3893" i="1"/>
  <c r="V3892" i="1"/>
  <c r="V3891" i="1"/>
  <c r="V3890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3874" i="1"/>
  <c r="V3873" i="1"/>
  <c r="V3872" i="1"/>
  <c r="V3871" i="1"/>
  <c r="V3870" i="1"/>
  <c r="V3869" i="1"/>
  <c r="V3868" i="1"/>
  <c r="V3867" i="1"/>
  <c r="V3866" i="1"/>
  <c r="V3865" i="1"/>
  <c r="V3864" i="1"/>
  <c r="V3863" i="1"/>
  <c r="V3862" i="1"/>
  <c r="V3861" i="1"/>
  <c r="V3860" i="1"/>
  <c r="V3859" i="1"/>
  <c r="V3858" i="1"/>
  <c r="V3857" i="1"/>
  <c r="V3856" i="1"/>
  <c r="V3855" i="1"/>
  <c r="V3854" i="1"/>
  <c r="V3853" i="1"/>
  <c r="V3852" i="1"/>
  <c r="V3851" i="1"/>
  <c r="V3850" i="1"/>
  <c r="V3849" i="1"/>
  <c r="V3848" i="1"/>
  <c r="V3847" i="1"/>
  <c r="V3846" i="1"/>
  <c r="V3845" i="1"/>
  <c r="V3844" i="1"/>
  <c r="V3843" i="1"/>
  <c r="V3842" i="1"/>
  <c r="V3841" i="1"/>
  <c r="V3840" i="1"/>
  <c r="V3839" i="1"/>
  <c r="V3838" i="1"/>
  <c r="V3837" i="1"/>
  <c r="V3836" i="1"/>
  <c r="V3835" i="1"/>
  <c r="V3834" i="1"/>
  <c r="V3833" i="1"/>
  <c r="V3832" i="1"/>
  <c r="V3831" i="1"/>
  <c r="V3830" i="1"/>
  <c r="V3829" i="1"/>
  <c r="V3828" i="1"/>
  <c r="V3827" i="1"/>
  <c r="V3826" i="1"/>
  <c r="V3825" i="1"/>
  <c r="V3824" i="1"/>
  <c r="V3823" i="1"/>
  <c r="V3822" i="1"/>
  <c r="V3821" i="1"/>
  <c r="V3820" i="1"/>
  <c r="V3819" i="1"/>
  <c r="V3818" i="1"/>
  <c r="V3817" i="1"/>
  <c r="V3816" i="1"/>
  <c r="V3815" i="1"/>
  <c r="V3814" i="1"/>
  <c r="V3813" i="1"/>
  <c r="V3812" i="1"/>
  <c r="V3811" i="1"/>
  <c r="V3810" i="1"/>
  <c r="V3809" i="1"/>
  <c r="V3808" i="1"/>
  <c r="V3807" i="1"/>
  <c r="V3806" i="1"/>
  <c r="V3805" i="1"/>
  <c r="V3804" i="1"/>
  <c r="V3803" i="1"/>
  <c r="V3802" i="1"/>
  <c r="V3801" i="1"/>
  <c r="V3800" i="1"/>
  <c r="V3799" i="1"/>
  <c r="V3798" i="1"/>
  <c r="V3797" i="1"/>
  <c r="V3796" i="1"/>
  <c r="V3795" i="1"/>
  <c r="V3794" i="1"/>
  <c r="V3793" i="1"/>
  <c r="V3792" i="1"/>
  <c r="V3791" i="1"/>
  <c r="V3790" i="1"/>
  <c r="V3789" i="1"/>
  <c r="V3788" i="1"/>
  <c r="V3787" i="1"/>
  <c r="V3786" i="1"/>
  <c r="V3785" i="1"/>
  <c r="V3784" i="1"/>
  <c r="V3783" i="1"/>
  <c r="V3782" i="1"/>
  <c r="V3781" i="1"/>
  <c r="V3780" i="1"/>
  <c r="V3779" i="1"/>
  <c r="V3778" i="1"/>
  <c r="V3777" i="1"/>
  <c r="V3776" i="1"/>
  <c r="V3775" i="1"/>
  <c r="V3774" i="1"/>
  <c r="V3773" i="1"/>
  <c r="V3772" i="1"/>
  <c r="V3771" i="1"/>
  <c r="V3770" i="1"/>
  <c r="V3769" i="1"/>
  <c r="V3768" i="1"/>
  <c r="V3767" i="1"/>
  <c r="V3766" i="1"/>
  <c r="V3765" i="1"/>
  <c r="V3764" i="1"/>
  <c r="V3763" i="1"/>
  <c r="V3762" i="1"/>
  <c r="V3761" i="1"/>
  <c r="V3760" i="1"/>
  <c r="V3759" i="1"/>
  <c r="V3758" i="1"/>
  <c r="V3757" i="1"/>
  <c r="V3756" i="1"/>
  <c r="V3755" i="1"/>
  <c r="V3754" i="1"/>
  <c r="V3753" i="1"/>
  <c r="V3752" i="1"/>
  <c r="V3751" i="1"/>
  <c r="V3750" i="1"/>
  <c r="V3749" i="1"/>
  <c r="V3748" i="1"/>
  <c r="V3747" i="1"/>
  <c r="V3746" i="1"/>
  <c r="V3745" i="1"/>
  <c r="V3744" i="1"/>
  <c r="V3743" i="1"/>
  <c r="V3742" i="1"/>
  <c r="V3741" i="1"/>
  <c r="V3740" i="1"/>
  <c r="V3739" i="1"/>
  <c r="V3738" i="1"/>
  <c r="V3737" i="1"/>
  <c r="V3736" i="1"/>
  <c r="V3735" i="1"/>
  <c r="V3734" i="1"/>
  <c r="V3733" i="1"/>
  <c r="V3732" i="1"/>
  <c r="V3731" i="1"/>
  <c r="V3730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3715" i="1"/>
  <c r="V3714" i="1"/>
  <c r="V3713" i="1"/>
  <c r="V3712" i="1"/>
  <c r="V3711" i="1"/>
  <c r="V3710" i="1"/>
  <c r="V3709" i="1"/>
  <c r="V3708" i="1"/>
  <c r="V3707" i="1"/>
  <c r="V3706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3692" i="1"/>
  <c r="V3691" i="1"/>
  <c r="V3690" i="1"/>
  <c r="V3689" i="1"/>
  <c r="V3688" i="1"/>
  <c r="V3687" i="1"/>
  <c r="V3686" i="1"/>
  <c r="V3685" i="1"/>
  <c r="V3684" i="1"/>
  <c r="V3683" i="1"/>
  <c r="V3682" i="1"/>
  <c r="V3681" i="1"/>
  <c r="V3680" i="1"/>
  <c r="V3679" i="1"/>
  <c r="V3678" i="1"/>
  <c r="V3677" i="1"/>
  <c r="V3676" i="1"/>
  <c r="V3675" i="1"/>
  <c r="V3674" i="1"/>
  <c r="V3673" i="1"/>
  <c r="V3672" i="1"/>
  <c r="V3671" i="1"/>
  <c r="V3670" i="1"/>
  <c r="V3669" i="1"/>
  <c r="V3668" i="1"/>
  <c r="V3667" i="1"/>
  <c r="V3666" i="1"/>
  <c r="V3665" i="1"/>
  <c r="V3664" i="1"/>
  <c r="V3663" i="1"/>
  <c r="V3662" i="1"/>
  <c r="V3661" i="1"/>
  <c r="V3660" i="1"/>
  <c r="V3659" i="1"/>
  <c r="V3658" i="1"/>
  <c r="V3657" i="1"/>
  <c r="V3656" i="1"/>
  <c r="V3655" i="1"/>
  <c r="V3654" i="1"/>
  <c r="V3653" i="1"/>
  <c r="V3652" i="1"/>
  <c r="V3651" i="1"/>
  <c r="V3650" i="1"/>
  <c r="V3649" i="1"/>
  <c r="V3648" i="1"/>
  <c r="V3647" i="1"/>
  <c r="V3646" i="1"/>
  <c r="V3645" i="1"/>
  <c r="V3644" i="1"/>
  <c r="V3643" i="1"/>
  <c r="V3642" i="1"/>
  <c r="V3641" i="1"/>
  <c r="V3640" i="1"/>
  <c r="V3639" i="1"/>
  <c r="V3638" i="1"/>
  <c r="V3637" i="1"/>
  <c r="V3636" i="1"/>
  <c r="V3635" i="1"/>
  <c r="V3634" i="1"/>
  <c r="V3633" i="1"/>
  <c r="V3632" i="1"/>
  <c r="V3631" i="1"/>
  <c r="V3630" i="1"/>
  <c r="V3629" i="1"/>
  <c r="V3628" i="1"/>
  <c r="V3627" i="1"/>
  <c r="V3626" i="1"/>
  <c r="V3625" i="1"/>
  <c r="V3624" i="1"/>
  <c r="V3623" i="1"/>
  <c r="V3622" i="1"/>
  <c r="V3621" i="1"/>
  <c r="V3620" i="1"/>
  <c r="V3619" i="1"/>
  <c r="V3618" i="1"/>
  <c r="V3617" i="1"/>
  <c r="V3616" i="1"/>
  <c r="V3615" i="1"/>
  <c r="V3614" i="1"/>
  <c r="V3613" i="1"/>
  <c r="V3612" i="1"/>
  <c r="V3611" i="1"/>
  <c r="V3610" i="1"/>
  <c r="V3609" i="1"/>
  <c r="V3608" i="1"/>
  <c r="V3607" i="1"/>
  <c r="V3606" i="1"/>
  <c r="V3605" i="1"/>
  <c r="V3604" i="1"/>
  <c r="V3603" i="1"/>
  <c r="V3602" i="1"/>
  <c r="V3601" i="1"/>
  <c r="V3600" i="1"/>
  <c r="V3599" i="1"/>
  <c r="V3598" i="1"/>
  <c r="V3597" i="1"/>
  <c r="V3596" i="1"/>
  <c r="V3595" i="1"/>
  <c r="V3594" i="1"/>
  <c r="V3593" i="1"/>
  <c r="V3592" i="1"/>
  <c r="V3591" i="1"/>
  <c r="V3590" i="1"/>
  <c r="V3589" i="1"/>
  <c r="V3588" i="1"/>
  <c r="V3587" i="1"/>
  <c r="V3586" i="1"/>
  <c r="V3585" i="1"/>
  <c r="V3584" i="1"/>
  <c r="V3583" i="1"/>
  <c r="V3582" i="1"/>
  <c r="V3581" i="1"/>
  <c r="V3580" i="1"/>
  <c r="V3579" i="1"/>
  <c r="V3578" i="1"/>
  <c r="V3577" i="1"/>
  <c r="V3576" i="1"/>
  <c r="V3575" i="1"/>
  <c r="V3574" i="1"/>
  <c r="V3573" i="1"/>
  <c r="V3572" i="1"/>
  <c r="V3571" i="1"/>
  <c r="V3570" i="1"/>
  <c r="V3569" i="1"/>
  <c r="V3568" i="1"/>
  <c r="V3567" i="1"/>
  <c r="V3566" i="1"/>
  <c r="V3565" i="1"/>
  <c r="V3564" i="1"/>
  <c r="V3563" i="1"/>
  <c r="V3562" i="1"/>
  <c r="V3561" i="1"/>
  <c r="V3560" i="1"/>
  <c r="V3559" i="1"/>
  <c r="V3558" i="1"/>
  <c r="V3557" i="1"/>
  <c r="V3556" i="1"/>
  <c r="V3555" i="1"/>
  <c r="V3554" i="1"/>
  <c r="V3553" i="1"/>
  <c r="V3552" i="1"/>
  <c r="V3551" i="1"/>
  <c r="V3550" i="1"/>
  <c r="V3549" i="1"/>
  <c r="V3548" i="1"/>
  <c r="V3547" i="1"/>
  <c r="V3546" i="1"/>
  <c r="V3545" i="1"/>
  <c r="V3544" i="1"/>
  <c r="V3543" i="1"/>
  <c r="V3542" i="1"/>
  <c r="V3541" i="1"/>
  <c r="V3540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A2" i="4" a="1"/>
  <c r="A2" i="4" s="1"/>
  <c r="B3" i="3" s="1" a="1"/>
  <c r="AN15" i="3" l="1"/>
  <c r="AN11" i="3"/>
  <c r="AN26" i="3"/>
  <c r="AN29" i="3"/>
  <c r="AN20" i="3"/>
  <c r="AN25" i="3"/>
  <c r="AN30" i="3"/>
  <c r="AN12" i="3"/>
  <c r="AN9" i="3"/>
  <c r="AN13" i="3"/>
  <c r="AN4" i="3"/>
  <c r="AN6" i="3"/>
  <c r="AN5" i="3"/>
  <c r="AN32" i="3"/>
  <c r="AN28" i="3"/>
  <c r="AN10" i="3"/>
  <c r="AN24" i="3"/>
  <c r="AN21" i="3"/>
  <c r="AN22" i="3"/>
  <c r="AN16" i="3"/>
  <c r="AN27" i="3"/>
  <c r="AN18" i="3"/>
  <c r="AN8" i="3"/>
  <c r="AN19" i="3"/>
  <c r="AN3" i="3"/>
  <c r="AN7" i="3"/>
  <c r="AN31" i="3"/>
  <c r="AN23" i="3"/>
  <c r="AN14" i="3"/>
  <c r="AN17" i="3"/>
  <c r="AQ28" i="3"/>
  <c r="AY28" i="3" s="1"/>
  <c r="AQ20" i="3"/>
  <c r="AY20" i="3" s="1"/>
  <c r="AQ12" i="3"/>
  <c r="AY12" i="3" s="1"/>
  <c r="AQ4" i="3"/>
  <c r="AY4" i="3" s="1"/>
  <c r="AZ4" i="3" s="1"/>
  <c r="AQ27" i="3"/>
  <c r="AY27" i="3" s="1"/>
  <c r="AQ19" i="3"/>
  <c r="AY19" i="3" s="1"/>
  <c r="AQ11" i="3"/>
  <c r="AY11" i="3" s="1"/>
  <c r="AQ3" i="3"/>
  <c r="AY3" i="3" s="1"/>
  <c r="AZ3" i="3" s="1"/>
  <c r="AQ18" i="3"/>
  <c r="AY18" i="3" s="1"/>
  <c r="AQ25" i="3"/>
  <c r="AY25" i="3" s="1"/>
  <c r="AQ17" i="3"/>
  <c r="AY17" i="3" s="1"/>
  <c r="AQ9" i="3"/>
  <c r="AY9" i="3" s="1"/>
  <c r="AQ10" i="3"/>
  <c r="AY10" i="3" s="1"/>
  <c r="AQ32" i="3"/>
  <c r="AY32" i="3" s="1"/>
  <c r="AQ24" i="3"/>
  <c r="AY24" i="3" s="1"/>
  <c r="AQ16" i="3"/>
  <c r="AY16" i="3" s="1"/>
  <c r="AQ8" i="3"/>
  <c r="AY8" i="3" s="1"/>
  <c r="AQ31" i="3"/>
  <c r="AY31" i="3" s="1"/>
  <c r="AQ23" i="3"/>
  <c r="AY23" i="3" s="1"/>
  <c r="AQ15" i="3"/>
  <c r="AY15" i="3" s="1"/>
  <c r="AQ7" i="3"/>
  <c r="AY7" i="3" s="1"/>
  <c r="AQ30" i="3"/>
  <c r="AY30" i="3" s="1"/>
  <c r="AQ22" i="3"/>
  <c r="AY22" i="3" s="1"/>
  <c r="AQ14" i="3"/>
  <c r="AY14" i="3" s="1"/>
  <c r="AQ6" i="3"/>
  <c r="AY6" i="3" s="1"/>
  <c r="AZ6" i="3" s="1"/>
  <c r="AQ29" i="3"/>
  <c r="AY29" i="3" s="1"/>
  <c r="AZ29" i="3" s="1"/>
  <c r="AQ21" i="3"/>
  <c r="AY21" i="3" s="1"/>
  <c r="AZ21" i="3" s="1"/>
  <c r="AQ13" i="3"/>
  <c r="AY13" i="3" s="1"/>
  <c r="AZ13" i="3" s="1"/>
  <c r="AQ5" i="3"/>
  <c r="AY5" i="3" s="1"/>
  <c r="AZ5" i="3" s="1"/>
  <c r="AQ26" i="3"/>
  <c r="AY26" i="3" s="1"/>
  <c r="G45" i="3" a="1"/>
  <c r="G45" i="3" s="1"/>
  <c r="H9" i="3" a="1"/>
  <c r="H9" i="3" s="1"/>
  <c r="H5" i="3" a="1"/>
  <c r="H5" i="3" s="1"/>
  <c r="C9" i="3"/>
  <c r="C5" i="3"/>
  <c r="G14" i="3" a="1"/>
  <c r="G14" i="3" s="1"/>
  <c r="G8" i="3" a="1"/>
  <c r="G8" i="3" s="1"/>
  <c r="G4" i="3" a="1"/>
  <c r="G4" i="3" s="1"/>
  <c r="G13" i="3" a="1"/>
  <c r="G13" i="3" s="1"/>
  <c r="H7" i="3" a="1"/>
  <c r="H7" i="3" s="1"/>
  <c r="H12" i="3" a="1"/>
  <c r="H12" i="3" s="1"/>
  <c r="G7" i="3" a="1"/>
  <c r="G7" i="3" s="1"/>
  <c r="E12" i="3"/>
  <c r="H6" i="3" a="1"/>
  <c r="H6" i="3" s="1"/>
  <c r="G11" i="3" a="1"/>
  <c r="G11" i="3" s="1"/>
  <c r="E6" i="3"/>
  <c r="C6" i="3"/>
  <c r="H10" i="3" a="1"/>
  <c r="H10" i="3" s="1"/>
  <c r="E10" i="3"/>
  <c r="D7" i="3"/>
  <c r="D4" i="3"/>
  <c r="E7" i="3"/>
  <c r="F7" i="3" s="1"/>
  <c r="D11" i="3"/>
  <c r="D9" i="3"/>
  <c r="C4" i="3"/>
  <c r="E5" i="3"/>
  <c r="G6" i="3" a="1"/>
  <c r="G6" i="3" s="1"/>
  <c r="C8" i="3"/>
  <c r="E9" i="3"/>
  <c r="F9" i="3" s="1"/>
  <c r="G10" i="3" a="1"/>
  <c r="G10" i="3" s="1"/>
  <c r="C13" i="3"/>
  <c r="D14" i="3"/>
  <c r="E15" i="3"/>
  <c r="G17" i="3" a="1"/>
  <c r="G17" i="3" s="1"/>
  <c r="H18" i="3" a="1"/>
  <c r="H18" i="3" s="1"/>
  <c r="C21" i="3"/>
  <c r="C22" i="3"/>
  <c r="D23" i="3"/>
  <c r="E24" i="3"/>
  <c r="G26" i="3" a="1"/>
  <c r="G26" i="3" s="1"/>
  <c r="D28" i="3"/>
  <c r="C30" i="3"/>
  <c r="H31" i="3" a="1"/>
  <c r="H31" i="3" s="1"/>
  <c r="D34" i="3"/>
  <c r="D8" i="3"/>
  <c r="G16" i="3" a="1"/>
  <c r="G16" i="3" s="1"/>
  <c r="H17" i="3" a="1"/>
  <c r="H17" i="3" s="1"/>
  <c r="C20" i="3"/>
  <c r="D21" i="3"/>
  <c r="D22" i="3"/>
  <c r="E23" i="3"/>
  <c r="G25" i="3" a="1"/>
  <c r="G25" i="3" s="1"/>
  <c r="E28" i="3"/>
  <c r="F28" i="3" s="1"/>
  <c r="D30" i="3"/>
  <c r="E32" i="3"/>
  <c r="G34" i="3" a="1"/>
  <c r="G34" i="3" s="1"/>
  <c r="H36" i="3" a="1"/>
  <c r="H36" i="3" s="1"/>
  <c r="D39" i="3"/>
  <c r="G41" i="3" a="1"/>
  <c r="G41" i="3" s="1"/>
  <c r="C12" i="3"/>
  <c r="D13" i="3"/>
  <c r="E14" i="3"/>
  <c r="F14" i="3" s="1"/>
  <c r="E4" i="3"/>
  <c r="F4" i="3" s="1"/>
  <c r="G5" i="3" a="1"/>
  <c r="G5" i="3" s="1"/>
  <c r="C7" i="3"/>
  <c r="E8" i="3"/>
  <c r="F8" i="3" s="1"/>
  <c r="G9" i="3" a="1"/>
  <c r="G9" i="3" s="1"/>
  <c r="C11" i="3"/>
  <c r="D12" i="3"/>
  <c r="F12" i="3" s="1"/>
  <c r="E13" i="3"/>
  <c r="F13" i="3" s="1"/>
  <c r="G15" i="3" a="1"/>
  <c r="G15" i="3" s="1"/>
  <c r="H16" i="3" a="1"/>
  <c r="H16" i="3" s="1"/>
  <c r="C19" i="3"/>
  <c r="D20" i="3"/>
  <c r="E21" i="3"/>
  <c r="F21" i="3" s="1"/>
  <c r="E22" i="3"/>
  <c r="G24" i="3" a="1"/>
  <c r="G24" i="3" s="1"/>
  <c r="C27" i="3"/>
  <c r="C37" i="3"/>
  <c r="E39" i="3"/>
  <c r="F39" i="3" s="1"/>
  <c r="D42" i="3"/>
  <c r="H15" i="3" a="1"/>
  <c r="H15" i="3" s="1"/>
  <c r="C18" i="3"/>
  <c r="D19" i="3"/>
  <c r="E20" i="3"/>
  <c r="G23" i="3" a="1"/>
  <c r="G23" i="3" s="1"/>
  <c r="H25" i="3" a="1"/>
  <c r="H25" i="3" s="1"/>
  <c r="D27" i="3"/>
  <c r="H28" i="3" a="1"/>
  <c r="H28" i="3" s="1"/>
  <c r="G30" i="3" a="1"/>
  <c r="G30" i="3" s="1"/>
  <c r="H32" i="3" a="1"/>
  <c r="H32" i="3" s="1"/>
  <c r="D35" i="3"/>
  <c r="H14" i="3" a="1"/>
  <c r="H14" i="3" s="1"/>
  <c r="C17" i="3"/>
  <c r="D18" i="3"/>
  <c r="E19" i="3"/>
  <c r="F19" i="3" s="1"/>
  <c r="G21" i="3" a="1"/>
  <c r="G21" i="3" s="1"/>
  <c r="G22" i="3" a="1"/>
  <c r="G22" i="3" s="1"/>
  <c r="H24" i="3" a="1"/>
  <c r="H24" i="3" s="1"/>
  <c r="C26" i="3"/>
  <c r="E27" i="3"/>
  <c r="F27" i="3" s="1"/>
  <c r="C29" i="3"/>
  <c r="C33" i="3"/>
  <c r="E35" i="3"/>
  <c r="F35" i="3" s="1"/>
  <c r="G37" i="3" a="1"/>
  <c r="G37" i="3" s="1"/>
  <c r="H39" i="3" a="1"/>
  <c r="H39" i="3" s="1"/>
  <c r="E43" i="3"/>
  <c r="C10" i="3"/>
  <c r="E11" i="3"/>
  <c r="F11" i="3" s="1"/>
  <c r="H4" i="3" a="1"/>
  <c r="H4" i="3" s="1"/>
  <c r="D6" i="3"/>
  <c r="F6" i="3" s="1"/>
  <c r="H8" i="3" a="1"/>
  <c r="H8" i="3" s="1"/>
  <c r="D10" i="3"/>
  <c r="F10" i="3" s="1"/>
  <c r="G12" i="3" a="1"/>
  <c r="G12" i="3" s="1"/>
  <c r="H13" i="3" a="1"/>
  <c r="H13" i="3" s="1"/>
  <c r="C16" i="3"/>
  <c r="D17" i="3"/>
  <c r="E18" i="3"/>
  <c r="F18" i="3" s="1"/>
  <c r="G20" i="3" a="1"/>
  <c r="G20" i="3" s="1"/>
  <c r="H23" i="3" a="1"/>
  <c r="H23" i="3" s="1"/>
  <c r="C25" i="3"/>
  <c r="D26" i="3"/>
  <c r="E29" i="3"/>
  <c r="D31" i="3"/>
  <c r="C38" i="3"/>
  <c r="E40" i="3"/>
  <c r="C15" i="3"/>
  <c r="D16" i="3"/>
  <c r="E17" i="3"/>
  <c r="F17" i="3" s="1"/>
  <c r="G19" i="3" a="1"/>
  <c r="G19" i="3" s="1"/>
  <c r="H20" i="3" a="1"/>
  <c r="H20" i="3" s="1"/>
  <c r="H21" i="3" a="1"/>
  <c r="H21" i="3" s="1"/>
  <c r="H22" i="3" a="1"/>
  <c r="H22" i="3" s="1"/>
  <c r="C24" i="3"/>
  <c r="D25" i="3"/>
  <c r="E26" i="3"/>
  <c r="E31" i="3"/>
  <c r="F31" i="3" s="1"/>
  <c r="G33" i="3" a="1"/>
  <c r="G33" i="3" s="1"/>
  <c r="H35" i="3" a="1"/>
  <c r="H35" i="3" s="1"/>
  <c r="D38" i="3"/>
  <c r="C348" i="3"/>
  <c r="D343" i="3"/>
  <c r="G340" i="3" a="1"/>
  <c r="G340" i="3" s="1"/>
  <c r="D339" i="3"/>
  <c r="G336" i="3" a="1"/>
  <c r="G336" i="3" s="1"/>
  <c r="E335" i="3"/>
  <c r="C334" i="3"/>
  <c r="H332" i="3" a="1"/>
  <c r="H332" i="3" s="1"/>
  <c r="C330" i="3"/>
  <c r="G328" i="3" a="1"/>
  <c r="G328" i="3" s="1"/>
  <c r="D327" i="3"/>
  <c r="C326" i="3"/>
  <c r="G324" i="3" a="1"/>
  <c r="G324" i="3" s="1"/>
  <c r="E323" i="3"/>
  <c r="F323" i="3" s="1"/>
  <c r="C319" i="3"/>
  <c r="G317" i="3" a="1"/>
  <c r="G317" i="3" s="1"/>
  <c r="D316" i="3"/>
  <c r="C315" i="3"/>
  <c r="E312" i="3"/>
  <c r="C311" i="3"/>
  <c r="G309" i="3" a="1"/>
  <c r="G309" i="3" s="1"/>
  <c r="D308" i="3"/>
  <c r="H306" i="3" a="1"/>
  <c r="H306" i="3" s="1"/>
  <c r="G305" i="3" a="1"/>
  <c r="G305" i="3" s="1"/>
  <c r="D304" i="3"/>
  <c r="H302" i="3" a="1"/>
  <c r="H302" i="3" s="1"/>
  <c r="E301" i="3"/>
  <c r="C300" i="3"/>
  <c r="G298" i="3" a="1"/>
  <c r="G298" i="3" s="1"/>
  <c r="D297" i="3"/>
  <c r="H295" i="3" a="1"/>
  <c r="H295" i="3" s="1"/>
  <c r="E294" i="3"/>
  <c r="C293" i="3"/>
  <c r="G291" i="3" a="1"/>
  <c r="G291" i="3" s="1"/>
  <c r="D290" i="3"/>
  <c r="H288" i="3" a="1"/>
  <c r="H288" i="3" s="1"/>
  <c r="C286" i="3"/>
  <c r="G284" i="3" a="1"/>
  <c r="G284" i="3" s="1"/>
  <c r="E283" i="3"/>
  <c r="F283" i="3" s="1"/>
  <c r="H281" i="3" a="1"/>
  <c r="H281" i="3" s="1"/>
  <c r="D279" i="3"/>
  <c r="E276" i="3"/>
  <c r="C275" i="3"/>
  <c r="E272" i="3"/>
  <c r="C271" i="3"/>
  <c r="G269" i="3" a="1"/>
  <c r="G269" i="3" s="1"/>
  <c r="D268" i="3"/>
  <c r="H266" i="3" a="1"/>
  <c r="H266" i="3" s="1"/>
  <c r="G265" i="3" a="1"/>
  <c r="G265" i="3" s="1"/>
  <c r="D264" i="3"/>
  <c r="H262" i="3" a="1"/>
  <c r="H262" i="3" s="1"/>
  <c r="E261" i="3"/>
  <c r="C260" i="3"/>
  <c r="E257" i="3"/>
  <c r="C256" i="3"/>
  <c r="G254" i="3" a="1"/>
  <c r="G254" i="3" s="1"/>
  <c r="D253" i="3"/>
  <c r="H251" i="3" a="1"/>
  <c r="H251" i="3" s="1"/>
  <c r="G250" i="3" a="1"/>
  <c r="G250" i="3" s="1"/>
  <c r="D249" i="3"/>
  <c r="H247" i="3" a="1"/>
  <c r="H247" i="3" s="1"/>
  <c r="E246" i="3"/>
  <c r="C245" i="3"/>
  <c r="G243" i="3" a="1"/>
  <c r="G243" i="3" s="1"/>
  <c r="E242" i="3"/>
  <c r="C241" i="3"/>
  <c r="G239" i="3" a="1"/>
  <c r="G239" i="3" s="1"/>
  <c r="D238" i="3"/>
  <c r="H236" i="3" a="1"/>
  <c r="H236" i="3" s="1"/>
  <c r="D347" i="3"/>
  <c r="G344" i="3" a="1"/>
  <c r="G344" i="3" s="1"/>
  <c r="C343" i="3"/>
  <c r="H341" i="3" a="1"/>
  <c r="H341" i="3" s="1"/>
  <c r="E340" i="3"/>
  <c r="C339" i="3"/>
  <c r="H337" i="3" a="1"/>
  <c r="H337" i="3" s="1"/>
  <c r="D335" i="3"/>
  <c r="H333" i="3" a="1"/>
  <c r="H333" i="3" s="1"/>
  <c r="G332" i="3" a="1"/>
  <c r="G332" i="3" s="1"/>
  <c r="E331" i="3"/>
  <c r="C327" i="3"/>
  <c r="H325" i="3" a="1"/>
  <c r="H325" i="3" s="1"/>
  <c r="E324" i="3"/>
  <c r="D323" i="3"/>
  <c r="H321" i="3" a="1"/>
  <c r="H321" i="3" s="1"/>
  <c r="E320" i="3"/>
  <c r="C316" i="3"/>
  <c r="H314" i="3" a="1"/>
  <c r="H314" i="3" s="1"/>
  <c r="G313" i="3" a="1"/>
  <c r="G313" i="3" s="1"/>
  <c r="D312" i="3"/>
  <c r="H310" i="3" a="1"/>
  <c r="H310" i="3" s="1"/>
  <c r="E309" i="3"/>
  <c r="C308" i="3"/>
  <c r="E305" i="3"/>
  <c r="C304" i="3"/>
  <c r="G302" i="3" a="1"/>
  <c r="G302" i="3" s="1"/>
  <c r="D301" i="3"/>
  <c r="F301" i="3" s="1"/>
  <c r="H299" i="3" a="1"/>
  <c r="H299" i="3" s="1"/>
  <c r="E298" i="3"/>
  <c r="C297" i="3"/>
  <c r="G295" i="3" a="1"/>
  <c r="G295" i="3" s="1"/>
  <c r="D294" i="3"/>
  <c r="H292" i="3" a="1"/>
  <c r="H292" i="3" s="1"/>
  <c r="C290" i="3"/>
  <c r="G288" i="3" a="1"/>
  <c r="G288" i="3" s="1"/>
  <c r="E287" i="3"/>
  <c r="H285" i="3" a="1"/>
  <c r="H285" i="3" s="1"/>
  <c r="D283" i="3"/>
  <c r="E280" i="3"/>
  <c r="C279" i="3"/>
  <c r="G277" i="3" a="1"/>
  <c r="G277" i="3" s="1"/>
  <c r="D276" i="3"/>
  <c r="H274" i="3" a="1"/>
  <c r="H274" i="3" s="1"/>
  <c r="G273" i="3" a="1"/>
  <c r="G273" i="3" s="1"/>
  <c r="D272" i="3"/>
  <c r="H270" i="3" a="1"/>
  <c r="H270" i="3" s="1"/>
  <c r="E269" i="3"/>
  <c r="C268" i="3"/>
  <c r="E265" i="3"/>
  <c r="C264" i="3"/>
  <c r="G262" i="3" a="1"/>
  <c r="G262" i="3" s="1"/>
  <c r="D261" i="3"/>
  <c r="F261" i="3" s="1"/>
  <c r="H259" i="3" a="1"/>
  <c r="H259" i="3" s="1"/>
  <c r="G258" i="3" a="1"/>
  <c r="G258" i="3" s="1"/>
  <c r="D257" i="3"/>
  <c r="H255" i="3" a="1"/>
  <c r="H255" i="3" s="1"/>
  <c r="E254" i="3"/>
  <c r="C253" i="3"/>
  <c r="G251" i="3" a="1"/>
  <c r="G251" i="3" s="1"/>
  <c r="E250" i="3"/>
  <c r="C249" i="3"/>
  <c r="G247" i="3" a="1"/>
  <c r="G247" i="3" s="1"/>
  <c r="D246" i="3"/>
  <c r="H244" i="3" a="1"/>
  <c r="H244" i="3" s="1"/>
  <c r="D242" i="3"/>
  <c r="H240" i="3" a="1"/>
  <c r="H240" i="3" s="1"/>
  <c r="C347" i="3"/>
  <c r="E344" i="3"/>
  <c r="G341" i="3" a="1"/>
  <c r="G341" i="3" s="1"/>
  <c r="D340" i="3"/>
  <c r="G337" i="3" a="1"/>
  <c r="G337" i="3" s="1"/>
  <c r="E336" i="3"/>
  <c r="C335" i="3"/>
  <c r="G333" i="3" a="1"/>
  <c r="G333" i="3" s="1"/>
  <c r="E332" i="3"/>
  <c r="D331" i="3"/>
  <c r="H329" i="3" a="1"/>
  <c r="H329" i="3" s="1"/>
  <c r="E328" i="3"/>
  <c r="G325" i="3" a="1"/>
  <c r="G325" i="3" s="1"/>
  <c r="D324" i="3"/>
  <c r="C323" i="3"/>
  <c r="G321" i="3" a="1"/>
  <c r="G321" i="3" s="1"/>
  <c r="D320" i="3"/>
  <c r="H318" i="3" a="1"/>
  <c r="H318" i="3" s="1"/>
  <c r="E317" i="3"/>
  <c r="G314" i="3" a="1"/>
  <c r="G314" i="3" s="1"/>
  <c r="E313" i="3"/>
  <c r="C312" i="3"/>
  <c r="G310" i="3" a="1"/>
  <c r="G310" i="3" s="1"/>
  <c r="D309" i="3"/>
  <c r="F309" i="3" s="1"/>
  <c r="H307" i="3" a="1"/>
  <c r="H307" i="3" s="1"/>
  <c r="G306" i="3" a="1"/>
  <c r="G306" i="3" s="1"/>
  <c r="D305" i="3"/>
  <c r="F305" i="3" s="1"/>
  <c r="H303" i="3" a="1"/>
  <c r="H303" i="3" s="1"/>
  <c r="E302" i="3"/>
  <c r="C301" i="3"/>
  <c r="G299" i="3" a="1"/>
  <c r="G299" i="3" s="1"/>
  <c r="D298" i="3"/>
  <c r="H296" i="3" a="1"/>
  <c r="H296" i="3" s="1"/>
  <c r="C294" i="3"/>
  <c r="G292" i="3" a="1"/>
  <c r="G292" i="3" s="1"/>
  <c r="E291" i="3"/>
  <c r="H289" i="3" a="1"/>
  <c r="H289" i="3" s="1"/>
  <c r="D287" i="3"/>
  <c r="E284" i="3"/>
  <c r="C283" i="3"/>
  <c r="G281" i="3" a="1"/>
  <c r="G281" i="3" s="1"/>
  <c r="D280" i="3"/>
  <c r="H278" i="3" a="1"/>
  <c r="H278" i="3" s="1"/>
  <c r="E277" i="3"/>
  <c r="C276" i="3"/>
  <c r="E273" i="3"/>
  <c r="C272" i="3"/>
  <c r="G270" i="3" a="1"/>
  <c r="G270" i="3" s="1"/>
  <c r="D269" i="3"/>
  <c r="H267" i="3" a="1"/>
  <c r="H267" i="3" s="1"/>
  <c r="G266" i="3" a="1"/>
  <c r="G266" i="3" s="1"/>
  <c r="D265" i="3"/>
  <c r="H263" i="3" a="1"/>
  <c r="H263" i="3" s="1"/>
  <c r="E262" i="3"/>
  <c r="C261" i="3"/>
  <c r="G259" i="3" a="1"/>
  <c r="G259" i="3" s="1"/>
  <c r="E258" i="3"/>
  <c r="C257" i="3"/>
  <c r="G255" i="3" a="1"/>
  <c r="G255" i="3" s="1"/>
  <c r="D254" i="3"/>
  <c r="H252" i="3" a="1"/>
  <c r="H252" i="3" s="1"/>
  <c r="D250" i="3"/>
  <c r="H248" i="3" a="1"/>
  <c r="H248" i="3" s="1"/>
  <c r="C246" i="3"/>
  <c r="G244" i="3" a="1"/>
  <c r="G244" i="3" s="1"/>
  <c r="E346" i="3"/>
  <c r="D344" i="3"/>
  <c r="H342" i="3" a="1"/>
  <c r="H342" i="3" s="1"/>
  <c r="E341" i="3"/>
  <c r="C340" i="3"/>
  <c r="H338" i="3" a="1"/>
  <c r="H338" i="3" s="1"/>
  <c r="E337" i="3"/>
  <c r="D336" i="3"/>
  <c r="D332" i="3"/>
  <c r="C331" i="3"/>
  <c r="G329" i="3" a="1"/>
  <c r="G329" i="3" s="1"/>
  <c r="D328" i="3"/>
  <c r="H326" i="3" a="1"/>
  <c r="H326" i="3" s="1"/>
  <c r="C324" i="3"/>
  <c r="H322" i="3" a="1"/>
  <c r="H322" i="3" s="1"/>
  <c r="E321" i="3"/>
  <c r="C320" i="3"/>
  <c r="G318" i="3" a="1"/>
  <c r="G318" i="3" s="1"/>
  <c r="D317" i="3"/>
  <c r="H315" i="3" a="1"/>
  <c r="H315" i="3" s="1"/>
  <c r="E314" i="3"/>
  <c r="D313" i="3"/>
  <c r="H311" i="3" a="1"/>
  <c r="H311" i="3" s="1"/>
  <c r="E310" i="3"/>
  <c r="C309" i="3"/>
  <c r="G307" i="3" a="1"/>
  <c r="G307" i="3" s="1"/>
  <c r="E306" i="3"/>
  <c r="C305" i="3"/>
  <c r="G303" i="3" a="1"/>
  <c r="G303" i="3" s="1"/>
  <c r="D302" i="3"/>
  <c r="H300" i="3" a="1"/>
  <c r="H300" i="3" s="1"/>
  <c r="C298" i="3"/>
  <c r="G296" i="3" a="1"/>
  <c r="G296" i="3" s="1"/>
  <c r="E295" i="3"/>
  <c r="H293" i="3" a="1"/>
  <c r="H293" i="3" s="1"/>
  <c r="D291" i="3"/>
  <c r="E288" i="3"/>
  <c r="C287" i="3"/>
  <c r="G285" i="3" a="1"/>
  <c r="G285" i="3" s="1"/>
  <c r="D284" i="3"/>
  <c r="H282" i="3" a="1"/>
  <c r="H282" i="3" s="1"/>
  <c r="E281" i="3"/>
  <c r="C280" i="3"/>
  <c r="G278" i="3" a="1"/>
  <c r="G278" i="3" s="1"/>
  <c r="D277" i="3"/>
  <c r="F277" i="3" s="1"/>
  <c r="H275" i="3" a="1"/>
  <c r="H275" i="3" s="1"/>
  <c r="G274" i="3" a="1"/>
  <c r="G274" i="3" s="1"/>
  <c r="D273" i="3"/>
  <c r="H271" i="3" a="1"/>
  <c r="H271" i="3" s="1"/>
  <c r="E270" i="3"/>
  <c r="C269" i="3"/>
  <c r="G267" i="3" a="1"/>
  <c r="G267" i="3" s="1"/>
  <c r="E266" i="3"/>
  <c r="C265" i="3"/>
  <c r="G263" i="3" a="1"/>
  <c r="G263" i="3" s="1"/>
  <c r="D262" i="3"/>
  <c r="H260" i="3" a="1"/>
  <c r="H260" i="3" s="1"/>
  <c r="D258" i="3"/>
  <c r="H256" i="3" a="1"/>
  <c r="H256" i="3" s="1"/>
  <c r="C254" i="3"/>
  <c r="G252" i="3" a="1"/>
  <c r="G252" i="3" s="1"/>
  <c r="E251" i="3"/>
  <c r="C250" i="3"/>
  <c r="G248" i="3" a="1"/>
  <c r="G248" i="3" s="1"/>
  <c r="E247" i="3"/>
  <c r="F247" i="3" s="1"/>
  <c r="H245" i="3" a="1"/>
  <c r="H245" i="3" s="1"/>
  <c r="D243" i="3"/>
  <c r="H241" i="3" a="1"/>
  <c r="H241" i="3" s="1"/>
  <c r="D239" i="3"/>
  <c r="E236" i="3"/>
  <c r="C235" i="3"/>
  <c r="E232" i="3"/>
  <c r="C231" i="3"/>
  <c r="C346" i="3"/>
  <c r="C344" i="3"/>
  <c r="G342" i="3" a="1"/>
  <c r="G342" i="3" s="1"/>
  <c r="D341" i="3"/>
  <c r="G338" i="3" a="1"/>
  <c r="G338" i="3" s="1"/>
  <c r="D337" i="3"/>
  <c r="F337" i="3" s="1"/>
  <c r="C336" i="3"/>
  <c r="H334" i="3" a="1"/>
  <c r="H334" i="3" s="1"/>
  <c r="E333" i="3"/>
  <c r="C332" i="3"/>
  <c r="H330" i="3" a="1"/>
  <c r="H330" i="3" s="1"/>
  <c r="E329" i="3"/>
  <c r="C328" i="3"/>
  <c r="G326" i="3" a="1"/>
  <c r="G326" i="3" s="1"/>
  <c r="E325" i="3"/>
  <c r="G322" i="3" a="1"/>
  <c r="G322" i="3" s="1"/>
  <c r="D321" i="3"/>
  <c r="H319" i="3" a="1"/>
  <c r="H319" i="3" s="1"/>
  <c r="E318" i="3"/>
  <c r="C317" i="3"/>
  <c r="G315" i="3" a="1"/>
  <c r="G315" i="3" s="1"/>
  <c r="D314" i="3"/>
  <c r="C313" i="3"/>
  <c r="G311" i="3" a="1"/>
  <c r="G311" i="3" s="1"/>
  <c r="D310" i="3"/>
  <c r="H308" i="3" a="1"/>
  <c r="H308" i="3" s="1"/>
  <c r="D306" i="3"/>
  <c r="H304" i="3" a="1"/>
  <c r="H304" i="3" s="1"/>
  <c r="C302" i="3"/>
  <c r="G300" i="3" a="1"/>
  <c r="G300" i="3" s="1"/>
  <c r="E299" i="3"/>
  <c r="H297" i="3" a="1"/>
  <c r="H297" i="3" s="1"/>
  <c r="D295" i="3"/>
  <c r="E292" i="3"/>
  <c r="C291" i="3"/>
  <c r="G289" i="3" a="1"/>
  <c r="G289" i="3" s="1"/>
  <c r="D288" i="3"/>
  <c r="H286" i="3" a="1"/>
  <c r="H286" i="3" s="1"/>
  <c r="E285" i="3"/>
  <c r="C284" i="3"/>
  <c r="G282" i="3" a="1"/>
  <c r="G282" i="3" s="1"/>
  <c r="D281" i="3"/>
  <c r="H279" i="3" a="1"/>
  <c r="H279" i="3" s="1"/>
  <c r="E278" i="3"/>
  <c r="C277" i="3"/>
  <c r="G275" i="3" a="1"/>
  <c r="G275" i="3" s="1"/>
  <c r="E274" i="3"/>
  <c r="C273" i="3"/>
  <c r="G271" i="3" a="1"/>
  <c r="G271" i="3" s="1"/>
  <c r="D270" i="3"/>
  <c r="H268" i="3" a="1"/>
  <c r="H268" i="3" s="1"/>
  <c r="D266" i="3"/>
  <c r="H264" i="3" a="1"/>
  <c r="H264" i="3" s="1"/>
  <c r="C262" i="3"/>
  <c r="G260" i="3" a="1"/>
  <c r="G260" i="3" s="1"/>
  <c r="E259" i="3"/>
  <c r="C258" i="3"/>
  <c r="G256" i="3" a="1"/>
  <c r="G256" i="3" s="1"/>
  <c r="E255" i="3"/>
  <c r="F255" i="3" s="1"/>
  <c r="H253" i="3" a="1"/>
  <c r="H253" i="3" s="1"/>
  <c r="D251" i="3"/>
  <c r="H249" i="3" a="1"/>
  <c r="H249" i="3" s="1"/>
  <c r="D247" i="3"/>
  <c r="E244" i="3"/>
  <c r="C243" i="3"/>
  <c r="E240" i="3"/>
  <c r="C239" i="3"/>
  <c r="G237" i="3" a="1"/>
  <c r="G237" i="3" s="1"/>
  <c r="D236" i="3"/>
  <c r="H234" i="3" a="1"/>
  <c r="H234" i="3" s="1"/>
  <c r="G233" i="3" a="1"/>
  <c r="G233" i="3" s="1"/>
  <c r="G345" i="3" a="1"/>
  <c r="G345" i="3" s="1"/>
  <c r="H343" i="3" a="1"/>
  <c r="H343" i="3" s="1"/>
  <c r="E342" i="3"/>
  <c r="C341" i="3"/>
  <c r="H339" i="3" a="1"/>
  <c r="H339" i="3" s="1"/>
  <c r="E338" i="3"/>
  <c r="C337" i="3"/>
  <c r="G334" i="3" a="1"/>
  <c r="G334" i="3" s="1"/>
  <c r="D333" i="3"/>
  <c r="G330" i="3" a="1"/>
  <c r="G330" i="3" s="1"/>
  <c r="D329" i="3"/>
  <c r="H327" i="3" a="1"/>
  <c r="H327" i="3" s="1"/>
  <c r="D325" i="3"/>
  <c r="H323" i="3" a="1"/>
  <c r="H323" i="3" s="1"/>
  <c r="E322" i="3"/>
  <c r="F322" i="3" s="1"/>
  <c r="C321" i="3"/>
  <c r="G319" i="3" a="1"/>
  <c r="G319" i="3" s="1"/>
  <c r="D318" i="3"/>
  <c r="H316" i="3" a="1"/>
  <c r="H316" i="3" s="1"/>
  <c r="C314" i="3"/>
  <c r="H312" i="3" a="1"/>
  <c r="H312" i="3" s="1"/>
  <c r="C310" i="3"/>
  <c r="G308" i="3" a="1"/>
  <c r="G308" i="3" s="1"/>
  <c r="E307" i="3"/>
  <c r="C306" i="3"/>
  <c r="G304" i="3" a="1"/>
  <c r="G304" i="3" s="1"/>
  <c r="E303" i="3"/>
  <c r="H301" i="3" a="1"/>
  <c r="H301" i="3" s="1"/>
  <c r="D299" i="3"/>
  <c r="E296" i="3"/>
  <c r="C295" i="3"/>
  <c r="G293" i="3" a="1"/>
  <c r="G293" i="3" s="1"/>
  <c r="D292" i="3"/>
  <c r="H290" i="3" a="1"/>
  <c r="H290" i="3" s="1"/>
  <c r="E289" i="3"/>
  <c r="C288" i="3"/>
  <c r="G286" i="3" a="1"/>
  <c r="G286" i="3" s="1"/>
  <c r="D285" i="3"/>
  <c r="F285" i="3" s="1"/>
  <c r="H283" i="3" a="1"/>
  <c r="H283" i="3" s="1"/>
  <c r="E282" i="3"/>
  <c r="C281" i="3"/>
  <c r="G279" i="3" a="1"/>
  <c r="G279" i="3" s="1"/>
  <c r="D278" i="3"/>
  <c r="H276" i="3" a="1"/>
  <c r="H276" i="3" s="1"/>
  <c r="D274" i="3"/>
  <c r="H272" i="3" a="1"/>
  <c r="H272" i="3" s="1"/>
  <c r="C270" i="3"/>
  <c r="G268" i="3" a="1"/>
  <c r="G268" i="3" s="1"/>
  <c r="E267" i="3"/>
  <c r="C266" i="3"/>
  <c r="G264" i="3" a="1"/>
  <c r="G264" i="3" s="1"/>
  <c r="E263" i="3"/>
  <c r="H261" i="3" a="1"/>
  <c r="H261" i="3" s="1"/>
  <c r="D259" i="3"/>
  <c r="H257" i="3" a="1"/>
  <c r="H257" i="3" s="1"/>
  <c r="D255" i="3"/>
  <c r="E252" i="3"/>
  <c r="C251" i="3"/>
  <c r="E248" i="3"/>
  <c r="C247" i="3"/>
  <c r="G245" i="3" a="1"/>
  <c r="G245" i="3" s="1"/>
  <c r="D244" i="3"/>
  <c r="H242" i="3" a="1"/>
  <c r="H242" i="3" s="1"/>
  <c r="G241" i="3" a="1"/>
  <c r="G241" i="3" s="1"/>
  <c r="D240" i="3"/>
  <c r="H238" i="3" a="1"/>
  <c r="H238" i="3" s="1"/>
  <c r="E345" i="3"/>
  <c r="G343" i="3" a="1"/>
  <c r="G343" i="3" s="1"/>
  <c r="D342" i="3"/>
  <c r="G339" i="3" a="1"/>
  <c r="G339" i="3" s="1"/>
  <c r="D338" i="3"/>
  <c r="H335" i="3" a="1"/>
  <c r="H335" i="3" s="1"/>
  <c r="E334" i="3"/>
  <c r="C333" i="3"/>
  <c r="H331" i="3" a="1"/>
  <c r="H331" i="3" s="1"/>
  <c r="E330" i="3"/>
  <c r="F330" i="3" s="1"/>
  <c r="C329" i="3"/>
  <c r="G327" i="3" a="1"/>
  <c r="G327" i="3" s="1"/>
  <c r="E326" i="3"/>
  <c r="C325" i="3"/>
  <c r="G323" i="3" a="1"/>
  <c r="G323" i="3" s="1"/>
  <c r="D322" i="3"/>
  <c r="H320" i="3" a="1"/>
  <c r="H320" i="3" s="1"/>
  <c r="E319" i="3"/>
  <c r="C318" i="3"/>
  <c r="G316" i="3" a="1"/>
  <c r="G316" i="3" s="1"/>
  <c r="E315" i="3"/>
  <c r="F315" i="3" s="1"/>
  <c r="G312" i="3" a="1"/>
  <c r="G312" i="3" s="1"/>
  <c r="E311" i="3"/>
  <c r="H309" i="3" a="1"/>
  <c r="H309" i="3" s="1"/>
  <c r="D307" i="3"/>
  <c r="H305" i="3" a="1"/>
  <c r="H305" i="3" s="1"/>
  <c r="D303" i="3"/>
  <c r="E300" i="3"/>
  <c r="C299" i="3"/>
  <c r="G297" i="3" a="1"/>
  <c r="G297" i="3" s="1"/>
  <c r="D296" i="3"/>
  <c r="H294" i="3" a="1"/>
  <c r="H294" i="3" s="1"/>
  <c r="E293" i="3"/>
  <c r="C292" i="3"/>
  <c r="G290" i="3" a="1"/>
  <c r="G290" i="3" s="1"/>
  <c r="D289" i="3"/>
  <c r="H287" i="3" a="1"/>
  <c r="H287" i="3" s="1"/>
  <c r="E286" i="3"/>
  <c r="C285" i="3"/>
  <c r="G283" i="3" a="1"/>
  <c r="G283" i="3" s="1"/>
  <c r="D282" i="3"/>
  <c r="H280" i="3" a="1"/>
  <c r="H280" i="3" s="1"/>
  <c r="C278" i="3"/>
  <c r="G276" i="3" a="1"/>
  <c r="G276" i="3" s="1"/>
  <c r="E275" i="3"/>
  <c r="F275" i="3" s="1"/>
  <c r="C274" i="3"/>
  <c r="G272" i="3" a="1"/>
  <c r="G272" i="3" s="1"/>
  <c r="E271" i="3"/>
  <c r="H269" i="3" a="1"/>
  <c r="H269" i="3" s="1"/>
  <c r="D267" i="3"/>
  <c r="H265" i="3" a="1"/>
  <c r="H265" i="3" s="1"/>
  <c r="D263" i="3"/>
  <c r="E260" i="3"/>
  <c r="F260" i="3" s="1"/>
  <c r="C259" i="3"/>
  <c r="E256" i="3"/>
  <c r="C255" i="3"/>
  <c r="G253" i="3" a="1"/>
  <c r="G253" i="3" s="1"/>
  <c r="D252" i="3"/>
  <c r="H250" i="3" a="1"/>
  <c r="H250" i="3" s="1"/>
  <c r="G249" i="3" a="1"/>
  <c r="G249" i="3" s="1"/>
  <c r="D248" i="3"/>
  <c r="H246" i="3" a="1"/>
  <c r="H246" i="3" s="1"/>
  <c r="E245" i="3"/>
  <c r="C244" i="3"/>
  <c r="E241" i="3"/>
  <c r="C240" i="3"/>
  <c r="G238" i="3" a="1"/>
  <c r="G238" i="3" s="1"/>
  <c r="D237" i="3"/>
  <c r="H235" i="3" a="1"/>
  <c r="H235" i="3" s="1"/>
  <c r="G234" i="3" a="1"/>
  <c r="G234" i="3" s="1"/>
  <c r="C345" i="3"/>
  <c r="E343" i="3"/>
  <c r="F343" i="3" s="1"/>
  <c r="C342" i="3"/>
  <c r="H340" i="3" a="1"/>
  <c r="H340" i="3" s="1"/>
  <c r="E339" i="3"/>
  <c r="F339" i="3" s="1"/>
  <c r="C338" i="3"/>
  <c r="H336" i="3" a="1"/>
  <c r="H336" i="3" s="1"/>
  <c r="G335" i="3" a="1"/>
  <c r="G335" i="3" s="1"/>
  <c r="D334" i="3"/>
  <c r="F334" i="3" s="1"/>
  <c r="G331" i="3" a="1"/>
  <c r="G331" i="3" s="1"/>
  <c r="D330" i="3"/>
  <c r="H328" i="3" a="1"/>
  <c r="H328" i="3" s="1"/>
  <c r="E327" i="3"/>
  <c r="F327" i="3" s="1"/>
  <c r="D326" i="3"/>
  <c r="H324" i="3" a="1"/>
  <c r="H324" i="3" s="1"/>
  <c r="C322" i="3"/>
  <c r="G320" i="3" a="1"/>
  <c r="G320" i="3" s="1"/>
  <c r="D319" i="3"/>
  <c r="H317" i="3" a="1"/>
  <c r="H317" i="3" s="1"/>
  <c r="E316" i="3"/>
  <c r="F316" i="3" s="1"/>
  <c r="D315" i="3"/>
  <c r="H313" i="3" a="1"/>
  <c r="H313" i="3" s="1"/>
  <c r="D311" i="3"/>
  <c r="E308" i="3"/>
  <c r="F308" i="3" s="1"/>
  <c r="C307" i="3"/>
  <c r="E304" i="3"/>
  <c r="F304" i="3" s="1"/>
  <c r="C303" i="3"/>
  <c r="G301" i="3" a="1"/>
  <c r="G301" i="3" s="1"/>
  <c r="D300" i="3"/>
  <c r="H298" i="3" a="1"/>
  <c r="H298" i="3" s="1"/>
  <c r="E297" i="3"/>
  <c r="F297" i="3" s="1"/>
  <c r="C296" i="3"/>
  <c r="G294" i="3" a="1"/>
  <c r="G294" i="3" s="1"/>
  <c r="D293" i="3"/>
  <c r="F293" i="3" s="1"/>
  <c r="H291" i="3" a="1"/>
  <c r="H291" i="3" s="1"/>
  <c r="E290" i="3"/>
  <c r="F290" i="3" s="1"/>
  <c r="C289" i="3"/>
  <c r="G287" i="3" a="1"/>
  <c r="G287" i="3" s="1"/>
  <c r="D286" i="3"/>
  <c r="H284" i="3" a="1"/>
  <c r="H284" i="3" s="1"/>
  <c r="C282" i="3"/>
  <c r="G280" i="3" a="1"/>
  <c r="G280" i="3" s="1"/>
  <c r="E279" i="3"/>
  <c r="F279" i="3" s="1"/>
  <c r="H277" i="3" a="1"/>
  <c r="H277" i="3" s="1"/>
  <c r="D275" i="3"/>
  <c r="H273" i="3" a="1"/>
  <c r="H273" i="3" s="1"/>
  <c r="D271" i="3"/>
  <c r="E268" i="3"/>
  <c r="F268" i="3" s="1"/>
  <c r="C267" i="3"/>
  <c r="E264" i="3"/>
  <c r="F264" i="3" s="1"/>
  <c r="C263" i="3"/>
  <c r="G261" i="3" a="1"/>
  <c r="G261" i="3" s="1"/>
  <c r="D260" i="3"/>
  <c r="H258" i="3" a="1"/>
  <c r="H258" i="3" s="1"/>
  <c r="G257" i="3" a="1"/>
  <c r="G257" i="3" s="1"/>
  <c r="D256" i="3"/>
  <c r="H254" i="3" a="1"/>
  <c r="H254" i="3" s="1"/>
  <c r="E253" i="3"/>
  <c r="C252" i="3"/>
  <c r="E249" i="3"/>
  <c r="F249" i="3" s="1"/>
  <c r="C248" i="3"/>
  <c r="G246" i="3" a="1"/>
  <c r="G246" i="3" s="1"/>
  <c r="D245" i="3"/>
  <c r="F245" i="3" s="1"/>
  <c r="H243" i="3" a="1"/>
  <c r="H243" i="3" s="1"/>
  <c r="G242" i="3" a="1"/>
  <c r="G242" i="3" s="1"/>
  <c r="D241" i="3"/>
  <c r="H239" i="3" a="1"/>
  <c r="H239" i="3" s="1"/>
  <c r="E238" i="3"/>
  <c r="F238" i="3" s="1"/>
  <c r="C237" i="3"/>
  <c r="G235" i="3" a="1"/>
  <c r="G235" i="3" s="1"/>
  <c r="E243" i="3"/>
  <c r="F243" i="3" s="1"/>
  <c r="G236" i="3" a="1"/>
  <c r="G236" i="3" s="1"/>
  <c r="D234" i="3"/>
  <c r="H230" i="3" a="1"/>
  <c r="H230" i="3" s="1"/>
  <c r="E229" i="3"/>
  <c r="H227" i="3" a="1"/>
  <c r="H227" i="3" s="1"/>
  <c r="E226" i="3"/>
  <c r="D225" i="3"/>
  <c r="G223" i="3" a="1"/>
  <c r="G223" i="3" s="1"/>
  <c r="E222" i="3"/>
  <c r="H220" i="3" a="1"/>
  <c r="H220" i="3" s="1"/>
  <c r="E219" i="3"/>
  <c r="H217" i="3" a="1"/>
  <c r="H217" i="3" s="1"/>
  <c r="G216" i="3" a="1"/>
  <c r="G216" i="3" s="1"/>
  <c r="D215" i="3"/>
  <c r="H213" i="3" a="1"/>
  <c r="H213" i="3" s="1"/>
  <c r="D212" i="3"/>
  <c r="H210" i="3" a="1"/>
  <c r="H210" i="3" s="1"/>
  <c r="C208" i="3"/>
  <c r="G206" i="3" a="1"/>
  <c r="G206" i="3" s="1"/>
  <c r="D205" i="3"/>
  <c r="G203" i="3" a="1"/>
  <c r="G203" i="3" s="1"/>
  <c r="D202" i="3"/>
  <c r="C201" i="3"/>
  <c r="D198" i="3"/>
  <c r="G196" i="3" a="1"/>
  <c r="G196" i="3" s="1"/>
  <c r="D195" i="3"/>
  <c r="E192" i="3"/>
  <c r="C191" i="3"/>
  <c r="G189" i="3" a="1"/>
  <c r="G189" i="3" s="1"/>
  <c r="C188" i="3"/>
  <c r="G186" i="3" a="1"/>
  <c r="G186" i="3" s="1"/>
  <c r="E185" i="3"/>
  <c r="F185" i="3" s="1"/>
  <c r="H183" i="3" a="1"/>
  <c r="H183" i="3" s="1"/>
  <c r="C181" i="3"/>
  <c r="C178" i="3"/>
  <c r="H176" i="3" a="1"/>
  <c r="H176" i="3" s="1"/>
  <c r="E175" i="3"/>
  <c r="C174" i="3"/>
  <c r="E172" i="3"/>
  <c r="D171" i="3"/>
  <c r="H169" i="3" a="1"/>
  <c r="H169" i="3" s="1"/>
  <c r="G167" i="3" a="1"/>
  <c r="G167" i="3" s="1"/>
  <c r="E165" i="3"/>
  <c r="D164" i="3"/>
  <c r="C163" i="3"/>
  <c r="H161" i="3" a="1"/>
  <c r="H161" i="3" s="1"/>
  <c r="G159" i="3" a="1"/>
  <c r="G159" i="3" s="1"/>
  <c r="E157" i="3"/>
  <c r="D156" i="3"/>
  <c r="C155" i="3"/>
  <c r="H153" i="3" a="1"/>
  <c r="H153" i="3" s="1"/>
  <c r="G151" i="3" a="1"/>
  <c r="G151" i="3" s="1"/>
  <c r="E149" i="3"/>
  <c r="D148" i="3"/>
  <c r="C147" i="3"/>
  <c r="H145" i="3" a="1"/>
  <c r="H145" i="3" s="1"/>
  <c r="G143" i="3" a="1"/>
  <c r="G143" i="3" s="1"/>
  <c r="E141" i="3"/>
  <c r="D140" i="3"/>
  <c r="C139" i="3"/>
  <c r="H137" i="3" a="1"/>
  <c r="H137" i="3" s="1"/>
  <c r="G135" i="3" a="1"/>
  <c r="G135" i="3" s="1"/>
  <c r="C242" i="3"/>
  <c r="C234" i="3"/>
  <c r="D232" i="3"/>
  <c r="G230" i="3" a="1"/>
  <c r="G230" i="3" s="1"/>
  <c r="D229" i="3"/>
  <c r="G227" i="3" a="1"/>
  <c r="G227" i="3" s="1"/>
  <c r="D226" i="3"/>
  <c r="C225" i="3"/>
  <c r="D222" i="3"/>
  <c r="G220" i="3" a="1"/>
  <c r="G220" i="3" s="1"/>
  <c r="D219" i="3"/>
  <c r="E216" i="3"/>
  <c r="C215" i="3"/>
  <c r="G213" i="3" a="1"/>
  <c r="G213" i="3" s="1"/>
  <c r="C212" i="3"/>
  <c r="G210" i="3" a="1"/>
  <c r="G210" i="3" s="1"/>
  <c r="E209" i="3"/>
  <c r="F209" i="3" s="1"/>
  <c r="H207" i="3" a="1"/>
  <c r="H207" i="3" s="1"/>
  <c r="C205" i="3"/>
  <c r="C202" i="3"/>
  <c r="H200" i="3" a="1"/>
  <c r="H200" i="3" s="1"/>
  <c r="E199" i="3"/>
  <c r="C198" i="3"/>
  <c r="E196" i="3"/>
  <c r="C195" i="3"/>
  <c r="G193" i="3" a="1"/>
  <c r="G193" i="3" s="1"/>
  <c r="D192" i="3"/>
  <c r="H190" i="3" a="1"/>
  <c r="H190" i="3" s="1"/>
  <c r="E189" i="3"/>
  <c r="H187" i="3" a="1"/>
  <c r="H187" i="3" s="1"/>
  <c r="E186" i="3"/>
  <c r="F186" i="3" s="1"/>
  <c r="D185" i="3"/>
  <c r="G183" i="3" a="1"/>
  <c r="G183" i="3" s="1"/>
  <c r="E182" i="3"/>
  <c r="H180" i="3" a="1"/>
  <c r="H180" i="3" s="1"/>
  <c r="E179" i="3"/>
  <c r="H177" i="3" a="1"/>
  <c r="H177" i="3" s="1"/>
  <c r="G176" i="3" a="1"/>
  <c r="G176" i="3" s="1"/>
  <c r="D175" i="3"/>
  <c r="H173" i="3" a="1"/>
  <c r="H173" i="3" s="1"/>
  <c r="D172" i="3"/>
  <c r="F172" i="3" s="1"/>
  <c r="C171" i="3"/>
  <c r="G168" i="3" a="1"/>
  <c r="G168" i="3" s="1"/>
  <c r="E166" i="3"/>
  <c r="D165" i="3"/>
  <c r="C164" i="3"/>
  <c r="H162" i="3" a="1"/>
  <c r="H162" i="3" s="1"/>
  <c r="G160" i="3" a="1"/>
  <c r="G160" i="3" s="1"/>
  <c r="E158" i="3"/>
  <c r="D157" i="3"/>
  <c r="C156" i="3"/>
  <c r="H154" i="3" a="1"/>
  <c r="H154" i="3" s="1"/>
  <c r="G152" i="3" a="1"/>
  <c r="G152" i="3" s="1"/>
  <c r="E150" i="3"/>
  <c r="D149" i="3"/>
  <c r="C148" i="3"/>
  <c r="H146" i="3" a="1"/>
  <c r="H146" i="3" s="1"/>
  <c r="G144" i="3" a="1"/>
  <c r="G144" i="3" s="1"/>
  <c r="E142" i="3"/>
  <c r="D141" i="3"/>
  <c r="C140" i="3"/>
  <c r="H138" i="3" a="1"/>
  <c r="H138" i="3" s="1"/>
  <c r="G136" i="3" a="1"/>
  <c r="G136" i="3" s="1"/>
  <c r="E134" i="3"/>
  <c r="C133" i="3"/>
  <c r="D130" i="3"/>
  <c r="H128" i="3" a="1"/>
  <c r="H128" i="3" s="1"/>
  <c r="G127" i="3" a="1"/>
  <c r="G127" i="3" s="1"/>
  <c r="G240" i="3" a="1"/>
  <c r="G240" i="3" s="1"/>
  <c r="C236" i="3"/>
  <c r="H233" i="3" a="1"/>
  <c r="H233" i="3" s="1"/>
  <c r="C232" i="3"/>
  <c r="C229" i="3"/>
  <c r="C226" i="3"/>
  <c r="H224" i="3" a="1"/>
  <c r="H224" i="3" s="1"/>
  <c r="E223" i="3"/>
  <c r="C222" i="3"/>
  <c r="E220" i="3"/>
  <c r="C219" i="3"/>
  <c r="G217" i="3" a="1"/>
  <c r="G217" i="3" s="1"/>
  <c r="D216" i="3"/>
  <c r="H214" i="3" a="1"/>
  <c r="H214" i="3" s="1"/>
  <c r="E213" i="3"/>
  <c r="H211" i="3" a="1"/>
  <c r="H211" i="3" s="1"/>
  <c r="E210" i="3"/>
  <c r="D209" i="3"/>
  <c r="G207" i="3" a="1"/>
  <c r="G207" i="3" s="1"/>
  <c r="E206" i="3"/>
  <c r="H204" i="3" a="1"/>
  <c r="H204" i="3" s="1"/>
  <c r="E203" i="3"/>
  <c r="H201" i="3" a="1"/>
  <c r="H201" i="3" s="1"/>
  <c r="G200" i="3" a="1"/>
  <c r="G200" i="3" s="1"/>
  <c r="D199" i="3"/>
  <c r="H197" i="3" a="1"/>
  <c r="H197" i="3" s="1"/>
  <c r="D196" i="3"/>
  <c r="F196" i="3" s="1"/>
  <c r="H194" i="3" a="1"/>
  <c r="H194" i="3" s="1"/>
  <c r="C192" i="3"/>
  <c r="G190" i="3" a="1"/>
  <c r="G190" i="3" s="1"/>
  <c r="D189" i="3"/>
  <c r="G187" i="3" a="1"/>
  <c r="G187" i="3" s="1"/>
  <c r="D186" i="3"/>
  <c r="C185" i="3"/>
  <c r="D182" i="3"/>
  <c r="G180" i="3" a="1"/>
  <c r="G180" i="3" s="1"/>
  <c r="D179" i="3"/>
  <c r="E176" i="3"/>
  <c r="C175" i="3"/>
  <c r="G173" i="3" a="1"/>
  <c r="G173" i="3" s="1"/>
  <c r="C172" i="3"/>
  <c r="H170" i="3" a="1"/>
  <c r="H170" i="3" s="1"/>
  <c r="G169" i="3" a="1"/>
  <c r="G169" i="3" s="1"/>
  <c r="E167" i="3"/>
  <c r="D166" i="3"/>
  <c r="C165" i="3"/>
  <c r="H163" i="3" a="1"/>
  <c r="H163" i="3" s="1"/>
  <c r="G161" i="3" a="1"/>
  <c r="G161" i="3" s="1"/>
  <c r="E159" i="3"/>
  <c r="D158" i="3"/>
  <c r="C157" i="3"/>
  <c r="H155" i="3" a="1"/>
  <c r="H155" i="3" s="1"/>
  <c r="G153" i="3" a="1"/>
  <c r="G153" i="3" s="1"/>
  <c r="E151" i="3"/>
  <c r="D150" i="3"/>
  <c r="C149" i="3"/>
  <c r="H147" i="3" a="1"/>
  <c r="H147" i="3" s="1"/>
  <c r="G145" i="3" a="1"/>
  <c r="G145" i="3" s="1"/>
  <c r="E143" i="3"/>
  <c r="D142" i="3"/>
  <c r="C141" i="3"/>
  <c r="H139" i="3" a="1"/>
  <c r="H139" i="3" s="1"/>
  <c r="G137" i="3" a="1"/>
  <c r="G137" i="3" s="1"/>
  <c r="E135" i="3"/>
  <c r="D134" i="3"/>
  <c r="H132" i="3" a="1"/>
  <c r="H132" i="3" s="1"/>
  <c r="E233" i="3"/>
  <c r="F233" i="3" s="1"/>
  <c r="H231" i="3" a="1"/>
  <c r="H231" i="3" s="1"/>
  <c r="E230" i="3"/>
  <c r="H228" i="3" a="1"/>
  <c r="H228" i="3" s="1"/>
  <c r="E227" i="3"/>
  <c r="H225" i="3" a="1"/>
  <c r="H225" i="3" s="1"/>
  <c r="G224" i="3" a="1"/>
  <c r="G224" i="3" s="1"/>
  <c r="D223" i="3"/>
  <c r="H221" i="3" a="1"/>
  <c r="H221" i="3" s="1"/>
  <c r="D220" i="3"/>
  <c r="F220" i="3" s="1"/>
  <c r="H218" i="3" a="1"/>
  <c r="H218" i="3" s="1"/>
  <c r="C216" i="3"/>
  <c r="G214" i="3" a="1"/>
  <c r="G214" i="3" s="1"/>
  <c r="D213" i="3"/>
  <c r="G211" i="3" a="1"/>
  <c r="G211" i="3" s="1"/>
  <c r="D210" i="3"/>
  <c r="C209" i="3"/>
  <c r="D206" i="3"/>
  <c r="G204" i="3" a="1"/>
  <c r="G204" i="3" s="1"/>
  <c r="D203" i="3"/>
  <c r="E200" i="3"/>
  <c r="C199" i="3"/>
  <c r="G197" i="3" a="1"/>
  <c r="G197" i="3" s="1"/>
  <c r="C196" i="3"/>
  <c r="G194" i="3" a="1"/>
  <c r="G194" i="3" s="1"/>
  <c r="E193" i="3"/>
  <c r="H191" i="3" a="1"/>
  <c r="H191" i="3" s="1"/>
  <c r="C189" i="3"/>
  <c r="C186" i="3"/>
  <c r="H184" i="3" a="1"/>
  <c r="H184" i="3" s="1"/>
  <c r="E183" i="3"/>
  <c r="C182" i="3"/>
  <c r="E180" i="3"/>
  <c r="C179" i="3"/>
  <c r="G177" i="3" a="1"/>
  <c r="G177" i="3" s="1"/>
  <c r="D176" i="3"/>
  <c r="H174" i="3" a="1"/>
  <c r="H174" i="3" s="1"/>
  <c r="E173" i="3"/>
  <c r="H171" i="3" a="1"/>
  <c r="H171" i="3" s="1"/>
  <c r="G170" i="3" a="1"/>
  <c r="G170" i="3" s="1"/>
  <c r="E168" i="3"/>
  <c r="F168" i="3" s="1"/>
  <c r="D167" i="3"/>
  <c r="C166" i="3"/>
  <c r="H164" i="3" a="1"/>
  <c r="H164" i="3" s="1"/>
  <c r="G162" i="3" a="1"/>
  <c r="G162" i="3" s="1"/>
  <c r="E160" i="3"/>
  <c r="D159" i="3"/>
  <c r="C158" i="3"/>
  <c r="H156" i="3" a="1"/>
  <c r="H156" i="3" s="1"/>
  <c r="G154" i="3" a="1"/>
  <c r="G154" i="3" s="1"/>
  <c r="E152" i="3"/>
  <c r="D151" i="3"/>
  <c r="C150" i="3"/>
  <c r="H148" i="3" a="1"/>
  <c r="H148" i="3" s="1"/>
  <c r="G146" i="3" a="1"/>
  <c r="G146" i="3" s="1"/>
  <c r="E144" i="3"/>
  <c r="D143" i="3"/>
  <c r="C142" i="3"/>
  <c r="H140" i="3" a="1"/>
  <c r="H140" i="3" s="1"/>
  <c r="G138" i="3" a="1"/>
  <c r="G138" i="3" s="1"/>
  <c r="E136" i="3"/>
  <c r="D135" i="3"/>
  <c r="C134" i="3"/>
  <c r="G132" i="3" a="1"/>
  <c r="G132" i="3" s="1"/>
  <c r="E131" i="3"/>
  <c r="H129" i="3" a="1"/>
  <c r="H129" i="3" s="1"/>
  <c r="E239" i="3"/>
  <c r="F239" i="3" s="1"/>
  <c r="E235" i="3"/>
  <c r="D233" i="3"/>
  <c r="G231" i="3" a="1"/>
  <c r="G231" i="3" s="1"/>
  <c r="D230" i="3"/>
  <c r="G228" i="3" a="1"/>
  <c r="G228" i="3" s="1"/>
  <c r="D227" i="3"/>
  <c r="E224" i="3"/>
  <c r="C223" i="3"/>
  <c r="G221" i="3" a="1"/>
  <c r="G221" i="3" s="1"/>
  <c r="C220" i="3"/>
  <c r="G218" i="3" a="1"/>
  <c r="G218" i="3" s="1"/>
  <c r="E217" i="3"/>
  <c r="H215" i="3" a="1"/>
  <c r="H215" i="3" s="1"/>
  <c r="C213" i="3"/>
  <c r="C210" i="3"/>
  <c r="H208" i="3" a="1"/>
  <c r="H208" i="3" s="1"/>
  <c r="E207" i="3"/>
  <c r="C206" i="3"/>
  <c r="E204" i="3"/>
  <c r="C203" i="3"/>
  <c r="G201" i="3" a="1"/>
  <c r="G201" i="3" s="1"/>
  <c r="D200" i="3"/>
  <c r="H198" i="3" a="1"/>
  <c r="H198" i="3" s="1"/>
  <c r="E197" i="3"/>
  <c r="H195" i="3" a="1"/>
  <c r="H195" i="3" s="1"/>
  <c r="E194" i="3"/>
  <c r="D193" i="3"/>
  <c r="G191" i="3" a="1"/>
  <c r="G191" i="3" s="1"/>
  <c r="E190" i="3"/>
  <c r="H188" i="3" a="1"/>
  <c r="H188" i="3" s="1"/>
  <c r="E187" i="3"/>
  <c r="H185" i="3" a="1"/>
  <c r="H185" i="3" s="1"/>
  <c r="G184" i="3" a="1"/>
  <c r="G184" i="3" s="1"/>
  <c r="D183" i="3"/>
  <c r="H181" i="3" a="1"/>
  <c r="H181" i="3" s="1"/>
  <c r="D180" i="3"/>
  <c r="H178" i="3" a="1"/>
  <c r="H178" i="3" s="1"/>
  <c r="C176" i="3"/>
  <c r="G174" i="3" a="1"/>
  <c r="G174" i="3" s="1"/>
  <c r="D173" i="3"/>
  <c r="E169" i="3"/>
  <c r="F169" i="3" s="1"/>
  <c r="D168" i="3"/>
  <c r="C167" i="3"/>
  <c r="H165" i="3" a="1"/>
  <c r="H165" i="3" s="1"/>
  <c r="G163" i="3" a="1"/>
  <c r="G163" i="3" s="1"/>
  <c r="E161" i="3"/>
  <c r="D160" i="3"/>
  <c r="C159" i="3"/>
  <c r="H157" i="3" a="1"/>
  <c r="H157" i="3" s="1"/>
  <c r="G155" i="3" a="1"/>
  <c r="G155" i="3" s="1"/>
  <c r="E153" i="3"/>
  <c r="D152" i="3"/>
  <c r="C151" i="3"/>
  <c r="H149" i="3" a="1"/>
  <c r="H149" i="3" s="1"/>
  <c r="G147" i="3" a="1"/>
  <c r="G147" i="3" s="1"/>
  <c r="E145" i="3"/>
  <c r="D144" i="3"/>
  <c r="C143" i="3"/>
  <c r="H141" i="3" a="1"/>
  <c r="H141" i="3" s="1"/>
  <c r="G139" i="3" a="1"/>
  <c r="G139" i="3" s="1"/>
  <c r="E137" i="3"/>
  <c r="D136" i="3"/>
  <c r="C135" i="3"/>
  <c r="H133" i="3" a="1"/>
  <c r="H133" i="3" s="1"/>
  <c r="D131" i="3"/>
  <c r="G129" i="3" a="1"/>
  <c r="G129" i="3" s="1"/>
  <c r="C127" i="3"/>
  <c r="G125" i="3" a="1"/>
  <c r="G125" i="3" s="1"/>
  <c r="C238" i="3"/>
  <c r="D235" i="3"/>
  <c r="C233" i="3"/>
  <c r="C230" i="3"/>
  <c r="E228" i="3"/>
  <c r="F228" i="3" s="1"/>
  <c r="C227" i="3"/>
  <c r="G225" i="3" a="1"/>
  <c r="G225" i="3" s="1"/>
  <c r="D224" i="3"/>
  <c r="H222" i="3" a="1"/>
  <c r="H222" i="3" s="1"/>
  <c r="E221" i="3"/>
  <c r="H219" i="3" a="1"/>
  <c r="H219" i="3" s="1"/>
  <c r="E218" i="3"/>
  <c r="D217" i="3"/>
  <c r="G215" i="3" a="1"/>
  <c r="G215" i="3" s="1"/>
  <c r="E214" i="3"/>
  <c r="H212" i="3" a="1"/>
  <c r="H212" i="3" s="1"/>
  <c r="E211" i="3"/>
  <c r="H209" i="3" a="1"/>
  <c r="H209" i="3" s="1"/>
  <c r="G208" i="3" a="1"/>
  <c r="G208" i="3" s="1"/>
  <c r="D207" i="3"/>
  <c r="H205" i="3" a="1"/>
  <c r="H205" i="3" s="1"/>
  <c r="D204" i="3"/>
  <c r="H202" i="3" a="1"/>
  <c r="H202" i="3" s="1"/>
  <c r="C200" i="3"/>
  <c r="G198" i="3" a="1"/>
  <c r="G198" i="3" s="1"/>
  <c r="D197" i="3"/>
  <c r="G195" i="3" a="1"/>
  <c r="G195" i="3" s="1"/>
  <c r="D194" i="3"/>
  <c r="C193" i="3"/>
  <c r="D190" i="3"/>
  <c r="G188" i="3" a="1"/>
  <c r="G188" i="3" s="1"/>
  <c r="D187" i="3"/>
  <c r="E184" i="3"/>
  <c r="C183" i="3"/>
  <c r="G181" i="3" a="1"/>
  <c r="G181" i="3" s="1"/>
  <c r="C180" i="3"/>
  <c r="G178" i="3" a="1"/>
  <c r="G178" i="3" s="1"/>
  <c r="E177" i="3"/>
  <c r="H175" i="3" a="1"/>
  <c r="H175" i="3" s="1"/>
  <c r="C173" i="3"/>
  <c r="G171" i="3" a="1"/>
  <c r="G171" i="3" s="1"/>
  <c r="E170" i="3"/>
  <c r="F170" i="3" s="1"/>
  <c r="D169" i="3"/>
  <c r="C168" i="3"/>
  <c r="H166" i="3" a="1"/>
  <c r="H166" i="3" s="1"/>
  <c r="G164" i="3" a="1"/>
  <c r="G164" i="3" s="1"/>
  <c r="E162" i="3"/>
  <c r="F162" i="3" s="1"/>
  <c r="D161" i="3"/>
  <c r="C160" i="3"/>
  <c r="H158" i="3" a="1"/>
  <c r="H158" i="3" s="1"/>
  <c r="G156" i="3" a="1"/>
  <c r="G156" i="3" s="1"/>
  <c r="E154" i="3"/>
  <c r="D153" i="3"/>
  <c r="C152" i="3"/>
  <c r="H150" i="3" a="1"/>
  <c r="H150" i="3" s="1"/>
  <c r="G148" i="3" a="1"/>
  <c r="G148" i="3" s="1"/>
  <c r="E146" i="3"/>
  <c r="D145" i="3"/>
  <c r="C144" i="3"/>
  <c r="H142" i="3" a="1"/>
  <c r="H142" i="3" s="1"/>
  <c r="G140" i="3" a="1"/>
  <c r="G140" i="3" s="1"/>
  <c r="E138" i="3"/>
  <c r="D137" i="3"/>
  <c r="C136" i="3"/>
  <c r="H134" i="3" a="1"/>
  <c r="H134" i="3" s="1"/>
  <c r="G133" i="3" a="1"/>
  <c r="G133" i="3" s="1"/>
  <c r="E132" i="3"/>
  <c r="C131" i="3"/>
  <c r="E128" i="3"/>
  <c r="H126" i="3" a="1"/>
  <c r="H126" i="3" s="1"/>
  <c r="H237" i="3" a="1"/>
  <c r="H237" i="3" s="1"/>
  <c r="H232" i="3" a="1"/>
  <c r="H232" i="3" s="1"/>
  <c r="E231" i="3"/>
  <c r="H229" i="3" a="1"/>
  <c r="H229" i="3" s="1"/>
  <c r="D228" i="3"/>
  <c r="H226" i="3" a="1"/>
  <c r="H226" i="3" s="1"/>
  <c r="C224" i="3"/>
  <c r="G222" i="3" a="1"/>
  <c r="G222" i="3" s="1"/>
  <c r="D221" i="3"/>
  <c r="G219" i="3" a="1"/>
  <c r="G219" i="3" s="1"/>
  <c r="D218" i="3"/>
  <c r="C217" i="3"/>
  <c r="D214" i="3"/>
  <c r="G212" i="3" a="1"/>
  <c r="G212" i="3" s="1"/>
  <c r="D211" i="3"/>
  <c r="E208" i="3"/>
  <c r="C207" i="3"/>
  <c r="G205" i="3" a="1"/>
  <c r="G205" i="3" s="1"/>
  <c r="C204" i="3"/>
  <c r="G202" i="3" a="1"/>
  <c r="G202" i="3" s="1"/>
  <c r="E201" i="3"/>
  <c r="H199" i="3" a="1"/>
  <c r="H199" i="3" s="1"/>
  <c r="C197" i="3"/>
  <c r="C194" i="3"/>
  <c r="H192" i="3" a="1"/>
  <c r="H192" i="3" s="1"/>
  <c r="E191" i="3"/>
  <c r="C190" i="3"/>
  <c r="E188" i="3"/>
  <c r="C187" i="3"/>
  <c r="G185" i="3" a="1"/>
  <c r="G185" i="3" s="1"/>
  <c r="D184" i="3"/>
  <c r="H182" i="3" a="1"/>
  <c r="H182" i="3" s="1"/>
  <c r="E181" i="3"/>
  <c r="H179" i="3" a="1"/>
  <c r="H179" i="3" s="1"/>
  <c r="E178" i="3"/>
  <c r="D177" i="3"/>
  <c r="G175" i="3" a="1"/>
  <c r="G175" i="3" s="1"/>
  <c r="E174" i="3"/>
  <c r="F174" i="3" s="1"/>
  <c r="H172" i="3" a="1"/>
  <c r="H172" i="3" s="1"/>
  <c r="D170" i="3"/>
  <c r="C169" i="3"/>
  <c r="H167" i="3" a="1"/>
  <c r="H167" i="3" s="1"/>
  <c r="G165" i="3" a="1"/>
  <c r="G165" i="3" s="1"/>
  <c r="E163" i="3"/>
  <c r="D162" i="3"/>
  <c r="C161" i="3"/>
  <c r="H159" i="3" a="1"/>
  <c r="H159" i="3" s="1"/>
  <c r="G157" i="3" a="1"/>
  <c r="G157" i="3" s="1"/>
  <c r="E155" i="3"/>
  <c r="D154" i="3"/>
  <c r="C153" i="3"/>
  <c r="H151" i="3" a="1"/>
  <c r="H151" i="3" s="1"/>
  <c r="G149" i="3" a="1"/>
  <c r="G149" i="3" s="1"/>
  <c r="E147" i="3"/>
  <c r="D146" i="3"/>
  <c r="C145" i="3"/>
  <c r="H143" i="3" a="1"/>
  <c r="H143" i="3" s="1"/>
  <c r="G141" i="3" a="1"/>
  <c r="G141" i="3" s="1"/>
  <c r="E139" i="3"/>
  <c r="D138" i="3"/>
  <c r="C137" i="3"/>
  <c r="H135" i="3" a="1"/>
  <c r="H135" i="3" s="1"/>
  <c r="D132" i="3"/>
  <c r="H130" i="3" a="1"/>
  <c r="H130" i="3" s="1"/>
  <c r="E129" i="3"/>
  <c r="D128" i="3"/>
  <c r="D125" i="3"/>
  <c r="E237" i="3"/>
  <c r="E234" i="3"/>
  <c r="F234" i="3" s="1"/>
  <c r="G232" i="3" a="1"/>
  <c r="G232" i="3" s="1"/>
  <c r="D231" i="3"/>
  <c r="G229" i="3" a="1"/>
  <c r="G229" i="3" s="1"/>
  <c r="C228" i="3"/>
  <c r="G226" i="3" a="1"/>
  <c r="G226" i="3" s="1"/>
  <c r="E225" i="3"/>
  <c r="F225" i="3" s="1"/>
  <c r="H223" i="3" a="1"/>
  <c r="H223" i="3" s="1"/>
  <c r="C221" i="3"/>
  <c r="C218" i="3"/>
  <c r="H216" i="3" a="1"/>
  <c r="H216" i="3" s="1"/>
  <c r="E215" i="3"/>
  <c r="F215" i="3" s="1"/>
  <c r="C214" i="3"/>
  <c r="E212" i="3"/>
  <c r="C211" i="3"/>
  <c r="G209" i="3" a="1"/>
  <c r="G209" i="3" s="1"/>
  <c r="D208" i="3"/>
  <c r="H206" i="3" a="1"/>
  <c r="H206" i="3" s="1"/>
  <c r="E205" i="3"/>
  <c r="F205" i="3" s="1"/>
  <c r="H203" i="3" a="1"/>
  <c r="H203" i="3" s="1"/>
  <c r="E202" i="3"/>
  <c r="F202" i="3" s="1"/>
  <c r="D201" i="3"/>
  <c r="G199" i="3" a="1"/>
  <c r="G199" i="3" s="1"/>
  <c r="E198" i="3"/>
  <c r="F198" i="3" s="1"/>
  <c r="H196" i="3" a="1"/>
  <c r="H196" i="3" s="1"/>
  <c r="E195" i="3"/>
  <c r="F195" i="3" s="1"/>
  <c r="H193" i="3" a="1"/>
  <c r="H193" i="3" s="1"/>
  <c r="G192" i="3" a="1"/>
  <c r="G192" i="3" s="1"/>
  <c r="D191" i="3"/>
  <c r="H189" i="3" a="1"/>
  <c r="H189" i="3" s="1"/>
  <c r="D188" i="3"/>
  <c r="H186" i="3" a="1"/>
  <c r="H186" i="3" s="1"/>
  <c r="C184" i="3"/>
  <c r="G182" i="3" a="1"/>
  <c r="G182" i="3" s="1"/>
  <c r="D181" i="3"/>
  <c r="G179" i="3" a="1"/>
  <c r="G179" i="3" s="1"/>
  <c r="D178" i="3"/>
  <c r="C177" i="3"/>
  <c r="D174" i="3"/>
  <c r="G172" i="3" a="1"/>
  <c r="G172" i="3" s="1"/>
  <c r="E171" i="3"/>
  <c r="F171" i="3" s="1"/>
  <c r="C170" i="3"/>
  <c r="H168" i="3" a="1"/>
  <c r="H168" i="3" s="1"/>
  <c r="G166" i="3" a="1"/>
  <c r="G166" i="3" s="1"/>
  <c r="E164" i="3"/>
  <c r="F164" i="3" s="1"/>
  <c r="D163" i="3"/>
  <c r="C162" i="3"/>
  <c r="H160" i="3" a="1"/>
  <c r="H160" i="3" s="1"/>
  <c r="G158" i="3" a="1"/>
  <c r="G158" i="3" s="1"/>
  <c r="E156" i="3"/>
  <c r="F156" i="3" s="1"/>
  <c r="D155" i="3"/>
  <c r="C154" i="3"/>
  <c r="H152" i="3" a="1"/>
  <c r="H152" i="3" s="1"/>
  <c r="G150" i="3" a="1"/>
  <c r="G150" i="3" s="1"/>
  <c r="E148" i="3"/>
  <c r="F148" i="3" s="1"/>
  <c r="D147" i="3"/>
  <c r="C146" i="3"/>
  <c r="H144" i="3" a="1"/>
  <c r="H144" i="3" s="1"/>
  <c r="G142" i="3" a="1"/>
  <c r="G142" i="3" s="1"/>
  <c r="E140" i="3"/>
  <c r="F140" i="3" s="1"/>
  <c r="D139" i="3"/>
  <c r="C138" i="3"/>
  <c r="H136" i="3" a="1"/>
  <c r="H136" i="3" s="1"/>
  <c r="G134" i="3" a="1"/>
  <c r="G134" i="3" s="1"/>
  <c r="C130" i="3"/>
  <c r="D127" i="3"/>
  <c r="H124" i="3" a="1"/>
  <c r="H124" i="3" s="1"/>
  <c r="G123" i="3" a="1"/>
  <c r="G123" i="3" s="1"/>
  <c r="C122" i="3"/>
  <c r="G120" i="3" a="1"/>
  <c r="G120" i="3" s="1"/>
  <c r="C119" i="3"/>
  <c r="G117" i="3" a="1"/>
  <c r="G117" i="3" s="1"/>
  <c r="D116" i="3"/>
  <c r="H114" i="3" a="1"/>
  <c r="H114" i="3" s="1"/>
  <c r="E113" i="3"/>
  <c r="H111" i="3" a="1"/>
  <c r="H111" i="3" s="1"/>
  <c r="E110" i="3"/>
  <c r="H108" i="3" a="1"/>
  <c r="H108" i="3" s="1"/>
  <c r="G107" i="3" a="1"/>
  <c r="G107" i="3" s="1"/>
  <c r="E106" i="3"/>
  <c r="C105" i="3"/>
  <c r="G103" i="3" a="1"/>
  <c r="G103" i="3" s="1"/>
  <c r="E102" i="3"/>
  <c r="D101" i="3"/>
  <c r="H99" i="3" a="1"/>
  <c r="H99" i="3" s="1"/>
  <c r="G97" i="3" a="1"/>
  <c r="G97" i="3" s="1"/>
  <c r="E95" i="3"/>
  <c r="D94" i="3"/>
  <c r="C93" i="3"/>
  <c r="H91" i="3" a="1"/>
  <c r="H91" i="3" s="1"/>
  <c r="G89" i="3" a="1"/>
  <c r="G89" i="3" s="1"/>
  <c r="E87" i="3"/>
  <c r="D86" i="3"/>
  <c r="C85" i="3"/>
  <c r="H83" i="3" a="1"/>
  <c r="H83" i="3" s="1"/>
  <c r="G81" i="3" a="1"/>
  <c r="G81" i="3" s="1"/>
  <c r="E79" i="3"/>
  <c r="D78" i="3"/>
  <c r="C77" i="3"/>
  <c r="H75" i="3" a="1"/>
  <c r="H75" i="3" s="1"/>
  <c r="G73" i="3" a="1"/>
  <c r="G73" i="3" s="1"/>
  <c r="E71" i="3"/>
  <c r="D70" i="3"/>
  <c r="C69" i="3"/>
  <c r="H67" i="3" a="1"/>
  <c r="H67" i="3" s="1"/>
  <c r="G65" i="3" a="1"/>
  <c r="G65" i="3" s="1"/>
  <c r="E63" i="3"/>
  <c r="D62" i="3"/>
  <c r="C61" i="3"/>
  <c r="H59" i="3" a="1"/>
  <c r="H59" i="3" s="1"/>
  <c r="G57" i="3" a="1"/>
  <c r="G57" i="3" s="1"/>
  <c r="E55" i="3"/>
  <c r="D54" i="3"/>
  <c r="C53" i="3"/>
  <c r="H51" i="3" a="1"/>
  <c r="H51" i="3" s="1"/>
  <c r="G49" i="3" a="1"/>
  <c r="G49" i="3" s="1"/>
  <c r="E47" i="3"/>
  <c r="D46" i="3"/>
  <c r="C45" i="3"/>
  <c r="H43" i="3" a="1"/>
  <c r="H43" i="3" s="1"/>
  <c r="E133" i="3"/>
  <c r="D129" i="3"/>
  <c r="G126" i="3" a="1"/>
  <c r="G126" i="3" s="1"/>
  <c r="G124" i="3" a="1"/>
  <c r="G124" i="3" s="1"/>
  <c r="E123" i="3"/>
  <c r="H121" i="3" a="1"/>
  <c r="H121" i="3" s="1"/>
  <c r="E120" i="3"/>
  <c r="H118" i="3" a="1"/>
  <c r="H118" i="3" s="1"/>
  <c r="E117" i="3"/>
  <c r="C116" i="3"/>
  <c r="G114" i="3" a="1"/>
  <c r="G114" i="3" s="1"/>
  <c r="D113" i="3"/>
  <c r="G111" i="3" a="1"/>
  <c r="G111" i="3" s="1"/>
  <c r="D110" i="3"/>
  <c r="F110" i="3" s="1"/>
  <c r="G108" i="3" a="1"/>
  <c r="G108" i="3" s="1"/>
  <c r="D106" i="3"/>
  <c r="H104" i="3" a="1"/>
  <c r="H104" i="3" s="1"/>
  <c r="E103" i="3"/>
  <c r="D102" i="3"/>
  <c r="C101" i="3"/>
  <c r="G98" i="3" a="1"/>
  <c r="G98" i="3" s="1"/>
  <c r="E96" i="3"/>
  <c r="F96" i="3" s="1"/>
  <c r="D95" i="3"/>
  <c r="C94" i="3"/>
  <c r="H92" i="3" a="1"/>
  <c r="H92" i="3" s="1"/>
  <c r="G90" i="3" a="1"/>
  <c r="G90" i="3" s="1"/>
  <c r="E88" i="3"/>
  <c r="D87" i="3"/>
  <c r="C86" i="3"/>
  <c r="H84" i="3" a="1"/>
  <c r="H84" i="3" s="1"/>
  <c r="G82" i="3" a="1"/>
  <c r="G82" i="3" s="1"/>
  <c r="E80" i="3"/>
  <c r="F80" i="3" s="1"/>
  <c r="D79" i="3"/>
  <c r="C78" i="3"/>
  <c r="H76" i="3" a="1"/>
  <c r="H76" i="3" s="1"/>
  <c r="G74" i="3" a="1"/>
  <c r="G74" i="3" s="1"/>
  <c r="E72" i="3"/>
  <c r="D71" i="3"/>
  <c r="C70" i="3"/>
  <c r="H68" i="3" a="1"/>
  <c r="H68" i="3" s="1"/>
  <c r="G66" i="3" a="1"/>
  <c r="G66" i="3" s="1"/>
  <c r="E64" i="3"/>
  <c r="F64" i="3" s="1"/>
  <c r="D63" i="3"/>
  <c r="C62" i="3"/>
  <c r="H60" i="3" a="1"/>
  <c r="H60" i="3" s="1"/>
  <c r="G58" i="3" a="1"/>
  <c r="G58" i="3" s="1"/>
  <c r="E56" i="3"/>
  <c r="D55" i="3"/>
  <c r="C54" i="3"/>
  <c r="H52" i="3" a="1"/>
  <c r="H52" i="3" s="1"/>
  <c r="G50" i="3" a="1"/>
  <c r="G50" i="3" s="1"/>
  <c r="E48" i="3"/>
  <c r="D47" i="3"/>
  <c r="C46" i="3"/>
  <c r="H44" i="3" a="1"/>
  <c r="H44" i="3" s="1"/>
  <c r="G42" i="3" a="1"/>
  <c r="G42" i="3" s="1"/>
  <c r="D133" i="3"/>
  <c r="C129" i="3"/>
  <c r="E126" i="3"/>
  <c r="D123" i="3"/>
  <c r="G121" i="3" a="1"/>
  <c r="G121" i="3" s="1"/>
  <c r="D120" i="3"/>
  <c r="D117" i="3"/>
  <c r="H115" i="3" a="1"/>
  <c r="H115" i="3" s="1"/>
  <c r="E114" i="3"/>
  <c r="C113" i="3"/>
  <c r="E111" i="3"/>
  <c r="C110" i="3"/>
  <c r="E107" i="3"/>
  <c r="C106" i="3"/>
  <c r="G104" i="3" a="1"/>
  <c r="G104" i="3" s="1"/>
  <c r="D103" i="3"/>
  <c r="C102" i="3"/>
  <c r="H100" i="3" a="1"/>
  <c r="H100" i="3" s="1"/>
  <c r="G99" i="3" a="1"/>
  <c r="G99" i="3" s="1"/>
  <c r="E97" i="3"/>
  <c r="D96" i="3"/>
  <c r="C95" i="3"/>
  <c r="H93" i="3" a="1"/>
  <c r="H93" i="3" s="1"/>
  <c r="G91" i="3" a="1"/>
  <c r="G91" i="3" s="1"/>
  <c r="E89" i="3"/>
  <c r="D88" i="3"/>
  <c r="C87" i="3"/>
  <c r="H85" i="3" a="1"/>
  <c r="H85" i="3" s="1"/>
  <c r="G83" i="3" a="1"/>
  <c r="G83" i="3" s="1"/>
  <c r="E81" i="3"/>
  <c r="F81" i="3" s="1"/>
  <c r="D80" i="3"/>
  <c r="C79" i="3"/>
  <c r="H77" i="3" a="1"/>
  <c r="H77" i="3" s="1"/>
  <c r="G75" i="3" a="1"/>
  <c r="G75" i="3" s="1"/>
  <c r="E73" i="3"/>
  <c r="D72" i="3"/>
  <c r="C71" i="3"/>
  <c r="H69" i="3" a="1"/>
  <c r="H69" i="3" s="1"/>
  <c r="G67" i="3" a="1"/>
  <c r="G67" i="3" s="1"/>
  <c r="E65" i="3"/>
  <c r="F65" i="3" s="1"/>
  <c r="D64" i="3"/>
  <c r="C63" i="3"/>
  <c r="H61" i="3" a="1"/>
  <c r="H61" i="3" s="1"/>
  <c r="G59" i="3" a="1"/>
  <c r="G59" i="3" s="1"/>
  <c r="E57" i="3"/>
  <c r="D56" i="3"/>
  <c r="C55" i="3"/>
  <c r="H53" i="3" a="1"/>
  <c r="H53" i="3" s="1"/>
  <c r="G51" i="3" a="1"/>
  <c r="G51" i="3" s="1"/>
  <c r="E49" i="3"/>
  <c r="F49" i="3" s="1"/>
  <c r="D48" i="3"/>
  <c r="C47" i="3"/>
  <c r="H45" i="3" a="1"/>
  <c r="H45" i="3" s="1"/>
  <c r="G43" i="3" a="1"/>
  <c r="G43" i="3" s="1"/>
  <c r="E41" i="3"/>
  <c r="D40" i="3"/>
  <c r="C39" i="3"/>
  <c r="H37" i="3" a="1"/>
  <c r="H37" i="3" s="1"/>
  <c r="G35" i="3" a="1"/>
  <c r="G35" i="3" s="1"/>
  <c r="E33" i="3"/>
  <c r="D32" i="3"/>
  <c r="C31" i="3"/>
  <c r="H29" i="3" a="1"/>
  <c r="H29" i="3" s="1"/>
  <c r="G27" i="3" a="1"/>
  <c r="G27" i="3" s="1"/>
  <c r="C132" i="3"/>
  <c r="D126" i="3"/>
  <c r="E124" i="3"/>
  <c r="C123" i="3"/>
  <c r="C120" i="3"/>
  <c r="G118" i="3" a="1"/>
  <c r="G118" i="3" s="1"/>
  <c r="C117" i="3"/>
  <c r="D114" i="3"/>
  <c r="H112" i="3" a="1"/>
  <c r="H112" i="3" s="1"/>
  <c r="D111" i="3"/>
  <c r="H109" i="3" a="1"/>
  <c r="H109" i="3" s="1"/>
  <c r="E108" i="3"/>
  <c r="D107" i="3"/>
  <c r="H105" i="3" a="1"/>
  <c r="H105" i="3" s="1"/>
  <c r="C103" i="3"/>
  <c r="H101" i="3" a="1"/>
  <c r="H101" i="3" s="1"/>
  <c r="G100" i="3" a="1"/>
  <c r="G100" i="3" s="1"/>
  <c r="E98" i="3"/>
  <c r="D97" i="3"/>
  <c r="C96" i="3"/>
  <c r="H94" i="3" a="1"/>
  <c r="H94" i="3" s="1"/>
  <c r="G92" i="3" a="1"/>
  <c r="G92" i="3" s="1"/>
  <c r="E90" i="3"/>
  <c r="D89" i="3"/>
  <c r="C88" i="3"/>
  <c r="H86" i="3" a="1"/>
  <c r="H86" i="3" s="1"/>
  <c r="G84" i="3" a="1"/>
  <c r="G84" i="3" s="1"/>
  <c r="E82" i="3"/>
  <c r="D81" i="3"/>
  <c r="C80" i="3"/>
  <c r="H78" i="3" a="1"/>
  <c r="H78" i="3" s="1"/>
  <c r="G76" i="3" a="1"/>
  <c r="G76" i="3" s="1"/>
  <c r="E74" i="3"/>
  <c r="D73" i="3"/>
  <c r="C72" i="3"/>
  <c r="H70" i="3" a="1"/>
  <c r="H70" i="3" s="1"/>
  <c r="G68" i="3" a="1"/>
  <c r="G68" i="3" s="1"/>
  <c r="E66" i="3"/>
  <c r="F66" i="3" s="1"/>
  <c r="D65" i="3"/>
  <c r="C64" i="3"/>
  <c r="H62" i="3" a="1"/>
  <c r="H62" i="3" s="1"/>
  <c r="G60" i="3" a="1"/>
  <c r="G60" i="3" s="1"/>
  <c r="E58" i="3"/>
  <c r="F58" i="3" s="1"/>
  <c r="D57" i="3"/>
  <c r="C56" i="3"/>
  <c r="H54" i="3" a="1"/>
  <c r="H54" i="3" s="1"/>
  <c r="G52" i="3" a="1"/>
  <c r="G52" i="3" s="1"/>
  <c r="E50" i="3"/>
  <c r="F50" i="3" s="1"/>
  <c r="D49" i="3"/>
  <c r="C48" i="3"/>
  <c r="H46" i="3" a="1"/>
  <c r="H46" i="3" s="1"/>
  <c r="G44" i="3" a="1"/>
  <c r="G44" i="3" s="1"/>
  <c r="E42" i="3"/>
  <c r="F42" i="3" s="1"/>
  <c r="D41" i="3"/>
  <c r="C40" i="3"/>
  <c r="H38" i="3" a="1"/>
  <c r="H38" i="3" s="1"/>
  <c r="G36" i="3" a="1"/>
  <c r="G36" i="3" s="1"/>
  <c r="E34" i="3"/>
  <c r="F34" i="3" s="1"/>
  <c r="D33" i="3"/>
  <c r="C32" i="3"/>
  <c r="H30" i="3" a="1"/>
  <c r="H30" i="3" s="1"/>
  <c r="G28" i="3" a="1"/>
  <c r="G28" i="3" s="1"/>
  <c r="H131" i="3" a="1"/>
  <c r="H131" i="3" s="1"/>
  <c r="G128" i="3" a="1"/>
  <c r="G128" i="3" s="1"/>
  <c r="C126" i="3"/>
  <c r="D124" i="3"/>
  <c r="H122" i="3" a="1"/>
  <c r="H122" i="3" s="1"/>
  <c r="E121" i="3"/>
  <c r="H119" i="3" a="1"/>
  <c r="H119" i="3" s="1"/>
  <c r="E118" i="3"/>
  <c r="H116" i="3" a="1"/>
  <c r="H116" i="3" s="1"/>
  <c r="G115" i="3" a="1"/>
  <c r="G115" i="3" s="1"/>
  <c r="C114" i="3"/>
  <c r="G112" i="3" a="1"/>
  <c r="G112" i="3" s="1"/>
  <c r="C111" i="3"/>
  <c r="G109" i="3" a="1"/>
  <c r="G109" i="3" s="1"/>
  <c r="D108" i="3"/>
  <c r="C107" i="3"/>
  <c r="G105" i="3" a="1"/>
  <c r="G105" i="3" s="1"/>
  <c r="E104" i="3"/>
  <c r="F104" i="3" s="1"/>
  <c r="H102" i="3" a="1"/>
  <c r="H102" i="3" s="1"/>
  <c r="E99" i="3"/>
  <c r="D98" i="3"/>
  <c r="C97" i="3"/>
  <c r="H95" i="3" a="1"/>
  <c r="H95" i="3" s="1"/>
  <c r="G93" i="3" a="1"/>
  <c r="G93" i="3" s="1"/>
  <c r="E91" i="3"/>
  <c r="D90" i="3"/>
  <c r="C89" i="3"/>
  <c r="H87" i="3" a="1"/>
  <c r="H87" i="3" s="1"/>
  <c r="G85" i="3" a="1"/>
  <c r="G85" i="3" s="1"/>
  <c r="E83" i="3"/>
  <c r="D82" i="3"/>
  <c r="C81" i="3"/>
  <c r="H79" i="3" a="1"/>
  <c r="H79" i="3" s="1"/>
  <c r="G77" i="3" a="1"/>
  <c r="G77" i="3" s="1"/>
  <c r="E75" i="3"/>
  <c r="D74" i="3"/>
  <c r="C73" i="3"/>
  <c r="H71" i="3" a="1"/>
  <c r="H71" i="3" s="1"/>
  <c r="G69" i="3" a="1"/>
  <c r="G69" i="3" s="1"/>
  <c r="E67" i="3"/>
  <c r="D66" i="3"/>
  <c r="C65" i="3"/>
  <c r="H63" i="3" a="1"/>
  <c r="H63" i="3" s="1"/>
  <c r="G61" i="3" a="1"/>
  <c r="G61" i="3" s="1"/>
  <c r="E59" i="3"/>
  <c r="D58" i="3"/>
  <c r="C57" i="3"/>
  <c r="H55" i="3" a="1"/>
  <c r="H55" i="3" s="1"/>
  <c r="G53" i="3" a="1"/>
  <c r="G53" i="3" s="1"/>
  <c r="E51" i="3"/>
  <c r="F51" i="3" s="1"/>
  <c r="D50" i="3"/>
  <c r="C49" i="3"/>
  <c r="H47" i="3" a="1"/>
  <c r="H47" i="3" s="1"/>
  <c r="G131" i="3" a="1"/>
  <c r="G131" i="3" s="1"/>
  <c r="C128" i="3"/>
  <c r="H125" i="3" a="1"/>
  <c r="H125" i="3" s="1"/>
  <c r="C124" i="3"/>
  <c r="G122" i="3" a="1"/>
  <c r="G122" i="3" s="1"/>
  <c r="D121" i="3"/>
  <c r="G119" i="3" a="1"/>
  <c r="G119" i="3" s="1"/>
  <c r="D118" i="3"/>
  <c r="F118" i="3" s="1"/>
  <c r="G116" i="3" a="1"/>
  <c r="G116" i="3" s="1"/>
  <c r="E115" i="3"/>
  <c r="H113" i="3" a="1"/>
  <c r="H113" i="3" s="1"/>
  <c r="E112" i="3"/>
  <c r="H110" i="3" a="1"/>
  <c r="H110" i="3" s="1"/>
  <c r="E109" i="3"/>
  <c r="C108" i="3"/>
  <c r="H106" i="3" a="1"/>
  <c r="H106" i="3" s="1"/>
  <c r="D104" i="3"/>
  <c r="G101" i="3" a="1"/>
  <c r="G101" i="3" s="1"/>
  <c r="E100" i="3"/>
  <c r="F100" i="3" s="1"/>
  <c r="D99" i="3"/>
  <c r="C98" i="3"/>
  <c r="H96" i="3" a="1"/>
  <c r="H96" i="3" s="1"/>
  <c r="G94" i="3" a="1"/>
  <c r="G94" i="3" s="1"/>
  <c r="E92" i="3"/>
  <c r="D91" i="3"/>
  <c r="C90" i="3"/>
  <c r="H88" i="3" a="1"/>
  <c r="H88" i="3" s="1"/>
  <c r="G86" i="3" a="1"/>
  <c r="G86" i="3" s="1"/>
  <c r="E84" i="3"/>
  <c r="F84" i="3" s="1"/>
  <c r="D83" i="3"/>
  <c r="C82" i="3"/>
  <c r="H80" i="3" a="1"/>
  <c r="H80" i="3" s="1"/>
  <c r="G78" i="3" a="1"/>
  <c r="G78" i="3" s="1"/>
  <c r="E76" i="3"/>
  <c r="D75" i="3"/>
  <c r="C74" i="3"/>
  <c r="H72" i="3" a="1"/>
  <c r="H72" i="3" s="1"/>
  <c r="G70" i="3" a="1"/>
  <c r="G70" i="3" s="1"/>
  <c r="E68" i="3"/>
  <c r="F68" i="3" s="1"/>
  <c r="D67" i="3"/>
  <c r="C66" i="3"/>
  <c r="H64" i="3" a="1"/>
  <c r="H64" i="3" s="1"/>
  <c r="G62" i="3" a="1"/>
  <c r="G62" i="3" s="1"/>
  <c r="E60" i="3"/>
  <c r="D59" i="3"/>
  <c r="C58" i="3"/>
  <c r="H56" i="3" a="1"/>
  <c r="H56" i="3" s="1"/>
  <c r="G54" i="3" a="1"/>
  <c r="G54" i="3" s="1"/>
  <c r="E52" i="3"/>
  <c r="D51" i="3"/>
  <c r="C50" i="3"/>
  <c r="H48" i="3" a="1"/>
  <c r="H48" i="3" s="1"/>
  <c r="G46" i="3" a="1"/>
  <c r="G46" i="3" s="1"/>
  <c r="E44" i="3"/>
  <c r="D43" i="3"/>
  <c r="C42" i="3"/>
  <c r="H40" i="3" a="1"/>
  <c r="H40" i="3" s="1"/>
  <c r="G130" i="3" a="1"/>
  <c r="G130" i="3" s="1"/>
  <c r="H127" i="3" a="1"/>
  <c r="H127" i="3" s="1"/>
  <c r="E125" i="3"/>
  <c r="F125" i="3" s="1"/>
  <c r="H123" i="3" a="1"/>
  <c r="H123" i="3" s="1"/>
  <c r="E122" i="3"/>
  <c r="C121" i="3"/>
  <c r="E119" i="3"/>
  <c r="C118" i="3"/>
  <c r="D115" i="3"/>
  <c r="G113" i="3" a="1"/>
  <c r="G113" i="3" s="1"/>
  <c r="D112" i="3"/>
  <c r="D109" i="3"/>
  <c r="H107" i="3" a="1"/>
  <c r="H107" i="3" s="1"/>
  <c r="E105" i="3"/>
  <c r="C104" i="3"/>
  <c r="G102" i="3" a="1"/>
  <c r="G102" i="3" s="1"/>
  <c r="D100" i="3"/>
  <c r="C99" i="3"/>
  <c r="H97" i="3" a="1"/>
  <c r="H97" i="3" s="1"/>
  <c r="G95" i="3" a="1"/>
  <c r="G95" i="3" s="1"/>
  <c r="E93" i="3"/>
  <c r="D92" i="3"/>
  <c r="C91" i="3"/>
  <c r="H89" i="3" a="1"/>
  <c r="H89" i="3" s="1"/>
  <c r="G87" i="3" a="1"/>
  <c r="G87" i="3" s="1"/>
  <c r="E85" i="3"/>
  <c r="D84" i="3"/>
  <c r="C83" i="3"/>
  <c r="H81" i="3" a="1"/>
  <c r="H81" i="3" s="1"/>
  <c r="G79" i="3" a="1"/>
  <c r="G79" i="3" s="1"/>
  <c r="E77" i="3"/>
  <c r="D76" i="3"/>
  <c r="C75" i="3"/>
  <c r="H73" i="3" a="1"/>
  <c r="H73" i="3" s="1"/>
  <c r="G71" i="3" a="1"/>
  <c r="G71" i="3" s="1"/>
  <c r="E69" i="3"/>
  <c r="F69" i="3" s="1"/>
  <c r="D68" i="3"/>
  <c r="C67" i="3"/>
  <c r="H65" i="3" a="1"/>
  <c r="H65" i="3" s="1"/>
  <c r="G63" i="3" a="1"/>
  <c r="G63" i="3" s="1"/>
  <c r="E61" i="3"/>
  <c r="F61" i="3" s="1"/>
  <c r="D60" i="3"/>
  <c r="C59" i="3"/>
  <c r="H57" i="3" a="1"/>
  <c r="H57" i="3" s="1"/>
  <c r="G55" i="3" a="1"/>
  <c r="G55" i="3" s="1"/>
  <c r="E53" i="3"/>
  <c r="D52" i="3"/>
  <c r="C51" i="3"/>
  <c r="H49" i="3" a="1"/>
  <c r="H49" i="3" s="1"/>
  <c r="G47" i="3" a="1"/>
  <c r="G47" i="3" s="1"/>
  <c r="E45" i="3"/>
  <c r="D44" i="3"/>
  <c r="C43" i="3"/>
  <c r="H41" i="3" a="1"/>
  <c r="H41" i="3" s="1"/>
  <c r="G39" i="3" a="1"/>
  <c r="G39" i="3" s="1"/>
  <c r="E37" i="3"/>
  <c r="D36" i="3"/>
  <c r="C35" i="3"/>
  <c r="H33" i="3" a="1"/>
  <c r="H33" i="3" s="1"/>
  <c r="G31" i="3" a="1"/>
  <c r="G31" i="3" s="1"/>
  <c r="E130" i="3"/>
  <c r="F130" i="3" s="1"/>
  <c r="E127" i="3"/>
  <c r="F127" i="3" s="1"/>
  <c r="C125" i="3"/>
  <c r="D122" i="3"/>
  <c r="H120" i="3" a="1"/>
  <c r="H120" i="3" s="1"/>
  <c r="D119" i="3"/>
  <c r="H117" i="3" a="1"/>
  <c r="H117" i="3" s="1"/>
  <c r="E116" i="3"/>
  <c r="F116" i="3" s="1"/>
  <c r="C115" i="3"/>
  <c r="C112" i="3"/>
  <c r="G110" i="3" a="1"/>
  <c r="G110" i="3" s="1"/>
  <c r="C109" i="3"/>
  <c r="G106" i="3" a="1"/>
  <c r="G106" i="3" s="1"/>
  <c r="D105" i="3"/>
  <c r="H103" i="3" a="1"/>
  <c r="H103" i="3" s="1"/>
  <c r="E101" i="3"/>
  <c r="F101" i="3" s="1"/>
  <c r="C100" i="3"/>
  <c r="H98" i="3" a="1"/>
  <c r="H98" i="3" s="1"/>
  <c r="G96" i="3" a="1"/>
  <c r="G96" i="3" s="1"/>
  <c r="E94" i="3"/>
  <c r="F94" i="3" s="1"/>
  <c r="D93" i="3"/>
  <c r="C92" i="3"/>
  <c r="H90" i="3" a="1"/>
  <c r="H90" i="3" s="1"/>
  <c r="G88" i="3" a="1"/>
  <c r="G88" i="3" s="1"/>
  <c r="E86" i="3"/>
  <c r="F86" i="3" s="1"/>
  <c r="D85" i="3"/>
  <c r="C84" i="3"/>
  <c r="H82" i="3" a="1"/>
  <c r="H82" i="3" s="1"/>
  <c r="G80" i="3" a="1"/>
  <c r="G80" i="3" s="1"/>
  <c r="E78" i="3"/>
  <c r="F78" i="3" s="1"/>
  <c r="D77" i="3"/>
  <c r="C76" i="3"/>
  <c r="H74" i="3" a="1"/>
  <c r="H74" i="3" s="1"/>
  <c r="G72" i="3" a="1"/>
  <c r="G72" i="3" s="1"/>
  <c r="E70" i="3"/>
  <c r="F70" i="3" s="1"/>
  <c r="D69" i="3"/>
  <c r="C68" i="3"/>
  <c r="H66" i="3" a="1"/>
  <c r="H66" i="3" s="1"/>
  <c r="G64" i="3" a="1"/>
  <c r="G64" i="3" s="1"/>
  <c r="E62" i="3"/>
  <c r="F62" i="3" s="1"/>
  <c r="D61" i="3"/>
  <c r="C60" i="3"/>
  <c r="H58" i="3" a="1"/>
  <c r="H58" i="3" s="1"/>
  <c r="G56" i="3" a="1"/>
  <c r="G56" i="3" s="1"/>
  <c r="E54" i="3"/>
  <c r="F54" i="3" s="1"/>
  <c r="D53" i="3"/>
  <c r="C52" i="3"/>
  <c r="H50" i="3" a="1"/>
  <c r="H50" i="3" s="1"/>
  <c r="G48" i="3" a="1"/>
  <c r="G48" i="3" s="1"/>
  <c r="E46" i="3"/>
  <c r="F46" i="3" s="1"/>
  <c r="D45" i="3"/>
  <c r="C44" i="3"/>
  <c r="H42" i="3" a="1"/>
  <c r="H42" i="3" s="1"/>
  <c r="G40" i="3" a="1"/>
  <c r="G40" i="3" s="1"/>
  <c r="E38" i="3"/>
  <c r="F38" i="3" s="1"/>
  <c r="D37" i="3"/>
  <c r="C36" i="3"/>
  <c r="H34" i="3" a="1"/>
  <c r="H34" i="3" s="1"/>
  <c r="G32" i="3" a="1"/>
  <c r="G32" i="3" s="1"/>
  <c r="E30" i="3"/>
  <c r="F30" i="3" s="1"/>
  <c r="D29" i="3"/>
  <c r="C28" i="3"/>
  <c r="H26" i="3" a="1"/>
  <c r="H26" i="3" s="1"/>
  <c r="D5" i="3"/>
  <c r="H11" i="3" a="1"/>
  <c r="H11" i="3" s="1"/>
  <c r="C14" i="3"/>
  <c r="D15" i="3"/>
  <c r="E16" i="3"/>
  <c r="F16" i="3" s="1"/>
  <c r="G18" i="3" a="1"/>
  <c r="G18" i="3" s="1"/>
  <c r="H19" i="3" a="1"/>
  <c r="H19" i="3" s="1"/>
  <c r="C23" i="3"/>
  <c r="D24" i="3"/>
  <c r="E25" i="3"/>
  <c r="F25" i="3" s="1"/>
  <c r="H27" i="3" a="1"/>
  <c r="H27" i="3" s="1"/>
  <c r="G29" i="3" a="1"/>
  <c r="G29" i="3" s="1"/>
  <c r="C34" i="3"/>
  <c r="E36" i="3"/>
  <c r="F36" i="3" s="1"/>
  <c r="G38" i="3" a="1"/>
  <c r="G38" i="3" s="1"/>
  <c r="C41" i="3"/>
  <c r="B3" i="3"/>
  <c r="C398" i="3"/>
  <c r="E396" i="3"/>
  <c r="H394" i="3" a="1"/>
  <c r="H394" i="3" s="1"/>
  <c r="D393" i="3"/>
  <c r="G391" i="3" a="1"/>
  <c r="G391" i="3" s="1"/>
  <c r="C390" i="3"/>
  <c r="E388" i="3"/>
  <c r="F388" i="3" s="1"/>
  <c r="H386" i="3" a="1"/>
  <c r="H386" i="3" s="1"/>
  <c r="D385" i="3"/>
  <c r="G383" i="3" a="1"/>
  <c r="G383" i="3" s="1"/>
  <c r="C382" i="3"/>
  <c r="E380" i="3"/>
  <c r="H378" i="3" a="1"/>
  <c r="H378" i="3" s="1"/>
  <c r="D377" i="3"/>
  <c r="G375" i="3" a="1"/>
  <c r="G375" i="3" s="1"/>
  <c r="C374" i="3"/>
  <c r="E372" i="3"/>
  <c r="H370" i="3" a="1"/>
  <c r="H370" i="3" s="1"/>
  <c r="D369" i="3"/>
  <c r="G367" i="3" a="1"/>
  <c r="G367" i="3" s="1"/>
  <c r="C366" i="3"/>
  <c r="E364" i="3"/>
  <c r="H362" i="3" a="1"/>
  <c r="H362" i="3" s="1"/>
  <c r="D361" i="3"/>
  <c r="G359" i="3" a="1"/>
  <c r="G359" i="3" s="1"/>
  <c r="C358" i="3"/>
  <c r="E356" i="3"/>
  <c r="F356" i="3" s="1"/>
  <c r="H354" i="3" a="1"/>
  <c r="H354" i="3" s="1"/>
  <c r="D353" i="3"/>
  <c r="G351" i="3" a="1"/>
  <c r="G351" i="3" s="1"/>
  <c r="C350" i="3"/>
  <c r="E348" i="3"/>
  <c r="F348" i="3" s="1"/>
  <c r="H346" i="3" a="1"/>
  <c r="H346" i="3" s="1"/>
  <c r="D345" i="3"/>
  <c r="H397" i="3" a="1"/>
  <c r="H397" i="3" s="1"/>
  <c r="D396" i="3"/>
  <c r="G394" i="3" a="1"/>
  <c r="G394" i="3" s="1"/>
  <c r="C393" i="3"/>
  <c r="E391" i="3"/>
  <c r="H389" i="3" a="1"/>
  <c r="H389" i="3" s="1"/>
  <c r="D388" i="3"/>
  <c r="G386" i="3" a="1"/>
  <c r="G386" i="3" s="1"/>
  <c r="C385" i="3"/>
  <c r="E383" i="3"/>
  <c r="H381" i="3" a="1"/>
  <c r="H381" i="3" s="1"/>
  <c r="D380" i="3"/>
  <c r="G378" i="3" a="1"/>
  <c r="G378" i="3" s="1"/>
  <c r="C377" i="3"/>
  <c r="E375" i="3"/>
  <c r="H373" i="3" a="1"/>
  <c r="H373" i="3" s="1"/>
  <c r="D372" i="3"/>
  <c r="G370" i="3" a="1"/>
  <c r="G370" i="3" s="1"/>
  <c r="C369" i="3"/>
  <c r="E367" i="3"/>
  <c r="F367" i="3" s="1"/>
  <c r="H365" i="3" a="1"/>
  <c r="H365" i="3" s="1"/>
  <c r="D364" i="3"/>
  <c r="G362" i="3" a="1"/>
  <c r="G362" i="3" s="1"/>
  <c r="C361" i="3"/>
  <c r="E359" i="3"/>
  <c r="F359" i="3" s="1"/>
  <c r="H357" i="3" a="1"/>
  <c r="H357" i="3" s="1"/>
  <c r="D356" i="3"/>
  <c r="G354" i="3" a="1"/>
  <c r="G354" i="3" s="1"/>
  <c r="C353" i="3"/>
  <c r="E351" i="3"/>
  <c r="F351" i="3" s="1"/>
  <c r="H349" i="3" a="1"/>
  <c r="H349" i="3" s="1"/>
  <c r="D348" i="3"/>
  <c r="G346" i="3" a="1"/>
  <c r="G346" i="3" s="1"/>
  <c r="G397" i="3" a="1"/>
  <c r="G397" i="3" s="1"/>
  <c r="C396" i="3"/>
  <c r="E394" i="3"/>
  <c r="F394" i="3" s="1"/>
  <c r="H392" i="3" a="1"/>
  <c r="H392" i="3" s="1"/>
  <c r="D391" i="3"/>
  <c r="G389" i="3" a="1"/>
  <c r="G389" i="3" s="1"/>
  <c r="C388" i="3"/>
  <c r="E386" i="3"/>
  <c r="F386" i="3" s="1"/>
  <c r="H384" i="3" a="1"/>
  <c r="H384" i="3" s="1"/>
  <c r="D383" i="3"/>
  <c r="G381" i="3" a="1"/>
  <c r="G381" i="3" s="1"/>
  <c r="C380" i="3"/>
  <c r="E378" i="3"/>
  <c r="F378" i="3" s="1"/>
  <c r="H376" i="3" a="1"/>
  <c r="H376" i="3" s="1"/>
  <c r="D375" i="3"/>
  <c r="G373" i="3" a="1"/>
  <c r="G373" i="3" s="1"/>
  <c r="C372" i="3"/>
  <c r="E370" i="3"/>
  <c r="H368" i="3" a="1"/>
  <c r="H368" i="3" s="1"/>
  <c r="D367" i="3"/>
  <c r="G365" i="3" a="1"/>
  <c r="G365" i="3" s="1"/>
  <c r="C364" i="3"/>
  <c r="E362" i="3"/>
  <c r="F362" i="3" s="1"/>
  <c r="H360" i="3" a="1"/>
  <c r="H360" i="3" s="1"/>
  <c r="D359" i="3"/>
  <c r="G357" i="3" a="1"/>
  <c r="G357" i="3" s="1"/>
  <c r="C356" i="3"/>
  <c r="E354" i="3"/>
  <c r="H352" i="3" a="1"/>
  <c r="H352" i="3" s="1"/>
  <c r="D351" i="3"/>
  <c r="G349" i="3" a="1"/>
  <c r="G349" i="3" s="1"/>
  <c r="E397" i="3"/>
  <c r="H395" i="3" a="1"/>
  <c r="H395" i="3" s="1"/>
  <c r="D394" i="3"/>
  <c r="G392" i="3" a="1"/>
  <c r="G392" i="3" s="1"/>
  <c r="C391" i="3"/>
  <c r="E389" i="3"/>
  <c r="H387" i="3" a="1"/>
  <c r="H387" i="3" s="1"/>
  <c r="D386" i="3"/>
  <c r="G384" i="3" a="1"/>
  <c r="G384" i="3" s="1"/>
  <c r="C383" i="3"/>
  <c r="E381" i="3"/>
  <c r="H379" i="3" a="1"/>
  <c r="H379" i="3" s="1"/>
  <c r="D378" i="3"/>
  <c r="G376" i="3" a="1"/>
  <c r="G376" i="3" s="1"/>
  <c r="C375" i="3"/>
  <c r="E373" i="3"/>
  <c r="H371" i="3" a="1"/>
  <c r="H371" i="3" s="1"/>
  <c r="D370" i="3"/>
  <c r="G368" i="3" a="1"/>
  <c r="G368" i="3" s="1"/>
  <c r="C367" i="3"/>
  <c r="E365" i="3"/>
  <c r="H363" i="3" a="1"/>
  <c r="H363" i="3" s="1"/>
  <c r="D362" i="3"/>
  <c r="G360" i="3" a="1"/>
  <c r="G360" i="3" s="1"/>
  <c r="C359" i="3"/>
  <c r="E357" i="3"/>
  <c r="H355" i="3" a="1"/>
  <c r="H355" i="3" s="1"/>
  <c r="D354" i="3"/>
  <c r="G352" i="3" a="1"/>
  <c r="G352" i="3" s="1"/>
  <c r="C351" i="3"/>
  <c r="E349" i="3"/>
  <c r="H347" i="3" a="1"/>
  <c r="H347" i="3" s="1"/>
  <c r="D346" i="3"/>
  <c r="H344" i="3" a="1"/>
  <c r="H344" i="3" s="1"/>
  <c r="H398" i="3" a="1"/>
  <c r="H398" i="3" s="1"/>
  <c r="D397" i="3"/>
  <c r="G395" i="3" a="1"/>
  <c r="G395" i="3" s="1"/>
  <c r="C394" i="3"/>
  <c r="E392" i="3"/>
  <c r="H390" i="3" a="1"/>
  <c r="H390" i="3" s="1"/>
  <c r="D389" i="3"/>
  <c r="G387" i="3" a="1"/>
  <c r="G387" i="3" s="1"/>
  <c r="C386" i="3"/>
  <c r="E384" i="3"/>
  <c r="F384" i="3" s="1"/>
  <c r="H382" i="3" a="1"/>
  <c r="H382" i="3" s="1"/>
  <c r="D381" i="3"/>
  <c r="G379" i="3" a="1"/>
  <c r="G379" i="3" s="1"/>
  <c r="C378" i="3"/>
  <c r="E376" i="3"/>
  <c r="F376" i="3" s="1"/>
  <c r="H374" i="3" a="1"/>
  <c r="H374" i="3" s="1"/>
  <c r="D373" i="3"/>
  <c r="G371" i="3" a="1"/>
  <c r="G371" i="3" s="1"/>
  <c r="C370" i="3"/>
  <c r="E368" i="3"/>
  <c r="F368" i="3" s="1"/>
  <c r="H366" i="3" a="1"/>
  <c r="H366" i="3" s="1"/>
  <c r="D365" i="3"/>
  <c r="G363" i="3" a="1"/>
  <c r="G363" i="3" s="1"/>
  <c r="C362" i="3"/>
  <c r="E360" i="3"/>
  <c r="H358" i="3" a="1"/>
  <c r="H358" i="3" s="1"/>
  <c r="D357" i="3"/>
  <c r="G355" i="3" a="1"/>
  <c r="G355" i="3" s="1"/>
  <c r="C354" i="3"/>
  <c r="E352" i="3"/>
  <c r="H350" i="3" a="1"/>
  <c r="H350" i="3" s="1"/>
  <c r="D349" i="3"/>
  <c r="G347" i="3" a="1"/>
  <c r="G347" i="3" s="1"/>
  <c r="G398" i="3" a="1"/>
  <c r="G398" i="3" s="1"/>
  <c r="C397" i="3"/>
  <c r="E395" i="3"/>
  <c r="F395" i="3" s="1"/>
  <c r="H393" i="3" a="1"/>
  <c r="H393" i="3" s="1"/>
  <c r="D392" i="3"/>
  <c r="G390" i="3" a="1"/>
  <c r="G390" i="3" s="1"/>
  <c r="C389" i="3"/>
  <c r="E387" i="3"/>
  <c r="H385" i="3" a="1"/>
  <c r="H385" i="3" s="1"/>
  <c r="D384" i="3"/>
  <c r="G382" i="3" a="1"/>
  <c r="G382" i="3" s="1"/>
  <c r="C381" i="3"/>
  <c r="E379" i="3"/>
  <c r="H377" i="3" a="1"/>
  <c r="H377" i="3" s="1"/>
  <c r="D376" i="3"/>
  <c r="G374" i="3" a="1"/>
  <c r="G374" i="3" s="1"/>
  <c r="C373" i="3"/>
  <c r="E371" i="3"/>
  <c r="F371" i="3" s="1"/>
  <c r="H369" i="3" a="1"/>
  <c r="H369" i="3" s="1"/>
  <c r="D368" i="3"/>
  <c r="G366" i="3" a="1"/>
  <c r="G366" i="3" s="1"/>
  <c r="C365" i="3"/>
  <c r="E363" i="3"/>
  <c r="H361" i="3" a="1"/>
  <c r="H361" i="3" s="1"/>
  <c r="D360" i="3"/>
  <c r="G358" i="3" a="1"/>
  <c r="G358" i="3" s="1"/>
  <c r="C357" i="3"/>
  <c r="E355" i="3"/>
  <c r="H353" i="3" a="1"/>
  <c r="H353" i="3" s="1"/>
  <c r="D352" i="3"/>
  <c r="G350" i="3" a="1"/>
  <c r="G350" i="3" s="1"/>
  <c r="C349" i="3"/>
  <c r="E347" i="3"/>
  <c r="F347" i="3" s="1"/>
  <c r="H345" i="3" a="1"/>
  <c r="H345" i="3" s="1"/>
  <c r="E398" i="3"/>
  <c r="H396" i="3" a="1"/>
  <c r="H396" i="3" s="1"/>
  <c r="D395" i="3"/>
  <c r="G393" i="3" a="1"/>
  <c r="G393" i="3" s="1"/>
  <c r="C392" i="3"/>
  <c r="E390" i="3"/>
  <c r="H388" i="3" a="1"/>
  <c r="H388" i="3" s="1"/>
  <c r="D387" i="3"/>
  <c r="G385" i="3" a="1"/>
  <c r="G385" i="3" s="1"/>
  <c r="C384" i="3"/>
  <c r="E382" i="3"/>
  <c r="H380" i="3" a="1"/>
  <c r="H380" i="3" s="1"/>
  <c r="D379" i="3"/>
  <c r="G377" i="3" a="1"/>
  <c r="G377" i="3" s="1"/>
  <c r="C376" i="3"/>
  <c r="E374" i="3"/>
  <c r="H372" i="3" a="1"/>
  <c r="H372" i="3" s="1"/>
  <c r="D371" i="3"/>
  <c r="G369" i="3" a="1"/>
  <c r="G369" i="3" s="1"/>
  <c r="C368" i="3"/>
  <c r="E366" i="3"/>
  <c r="H364" i="3" a="1"/>
  <c r="H364" i="3" s="1"/>
  <c r="D363" i="3"/>
  <c r="G361" i="3" a="1"/>
  <c r="G361" i="3" s="1"/>
  <c r="C360" i="3"/>
  <c r="E358" i="3"/>
  <c r="H356" i="3" a="1"/>
  <c r="H356" i="3" s="1"/>
  <c r="D355" i="3"/>
  <c r="G353" i="3" a="1"/>
  <c r="G353" i="3" s="1"/>
  <c r="C352" i="3"/>
  <c r="E350" i="3"/>
  <c r="H348" i="3" a="1"/>
  <c r="H348" i="3" s="1"/>
  <c r="D398" i="3"/>
  <c r="G396" i="3" a="1"/>
  <c r="G396" i="3" s="1"/>
  <c r="C395" i="3"/>
  <c r="E393" i="3"/>
  <c r="F393" i="3" s="1"/>
  <c r="H391" i="3" a="1"/>
  <c r="H391" i="3" s="1"/>
  <c r="D390" i="3"/>
  <c r="G388" i="3" a="1"/>
  <c r="G388" i="3" s="1"/>
  <c r="C387" i="3"/>
  <c r="E385" i="3"/>
  <c r="F385" i="3" s="1"/>
  <c r="H383" i="3" a="1"/>
  <c r="H383" i="3" s="1"/>
  <c r="D382" i="3"/>
  <c r="G380" i="3" a="1"/>
  <c r="G380" i="3" s="1"/>
  <c r="C379" i="3"/>
  <c r="E377" i="3"/>
  <c r="H375" i="3" a="1"/>
  <c r="H375" i="3" s="1"/>
  <c r="D374" i="3"/>
  <c r="G372" i="3" a="1"/>
  <c r="G372" i="3" s="1"/>
  <c r="C371" i="3"/>
  <c r="E369" i="3"/>
  <c r="H367" i="3" a="1"/>
  <c r="H367" i="3" s="1"/>
  <c r="D366" i="3"/>
  <c r="G364" i="3" a="1"/>
  <c r="G364" i="3" s="1"/>
  <c r="C363" i="3"/>
  <c r="E361" i="3"/>
  <c r="F361" i="3" s="1"/>
  <c r="H359" i="3" a="1"/>
  <c r="H359" i="3" s="1"/>
  <c r="D358" i="3"/>
  <c r="G356" i="3" a="1"/>
  <c r="G356" i="3" s="1"/>
  <c r="C355" i="3"/>
  <c r="E353" i="3"/>
  <c r="F353" i="3" s="1"/>
  <c r="H351" i="3" a="1"/>
  <c r="H351" i="3" s="1"/>
  <c r="D350" i="3"/>
  <c r="G348" i="3" a="1"/>
  <c r="G348" i="3" s="1"/>
  <c r="H3" i="3" a="1"/>
  <c r="H3" i="3" s="1"/>
  <c r="D3" i="3"/>
  <c r="C3" i="3"/>
  <c r="AZ31" i="3" l="1"/>
  <c r="AZ25" i="3"/>
  <c r="AZ20" i="3"/>
  <c r="AZ8" i="3"/>
  <c r="AZ18" i="3"/>
  <c r="AZ28" i="3"/>
  <c r="AZ14" i="3"/>
  <c r="AZ16" i="3"/>
  <c r="AZ22" i="3"/>
  <c r="AZ24" i="3"/>
  <c r="AZ11" i="3"/>
  <c r="AZ26" i="3"/>
  <c r="AZ30" i="3"/>
  <c r="AZ32" i="3"/>
  <c r="AZ19" i="3"/>
  <c r="AZ7" i="3"/>
  <c r="AZ10" i="3"/>
  <c r="AZ27" i="3"/>
  <c r="AZ15" i="3"/>
  <c r="AZ9" i="3"/>
  <c r="AZ23" i="3"/>
  <c r="AZ17" i="3"/>
  <c r="AZ12" i="3"/>
  <c r="AR14" i="3"/>
  <c r="AR29" i="3"/>
  <c r="AR31" i="3"/>
  <c r="AR25" i="3"/>
  <c r="AR20" i="3"/>
  <c r="AP4" i="3"/>
  <c r="AP29" i="3"/>
  <c r="AP23" i="3"/>
  <c r="AR6" i="3"/>
  <c r="AR8" i="3"/>
  <c r="AR18" i="3"/>
  <c r="AR28" i="3"/>
  <c r="AP12" i="3"/>
  <c r="AP16" i="3"/>
  <c r="AP31" i="3"/>
  <c r="AP28" i="3"/>
  <c r="AP14" i="3"/>
  <c r="AP17" i="3"/>
  <c r="AR16" i="3"/>
  <c r="AP20" i="3"/>
  <c r="AR22" i="3"/>
  <c r="AP3" i="3"/>
  <c r="AR26" i="3"/>
  <c r="AR30" i="3"/>
  <c r="AR32" i="3"/>
  <c r="AR19" i="3"/>
  <c r="AP11" i="3"/>
  <c r="AP24" i="3"/>
  <c r="AP22" i="3"/>
  <c r="AP25" i="3"/>
  <c r="AP5" i="3"/>
  <c r="AP30" i="3"/>
  <c r="AP10" i="3"/>
  <c r="AR3" i="3"/>
  <c r="AP6" i="3"/>
  <c r="AR24" i="3"/>
  <c r="AR5" i="3"/>
  <c r="AR10" i="3"/>
  <c r="AP19" i="3"/>
  <c r="AR13" i="3"/>
  <c r="AR15" i="3"/>
  <c r="AR9" i="3"/>
  <c r="AR4" i="3"/>
  <c r="AP27" i="3"/>
  <c r="AP13" i="3"/>
  <c r="AP7" i="3"/>
  <c r="AP18" i="3"/>
  <c r="AP8" i="3"/>
  <c r="AP9" i="3"/>
  <c r="AR11" i="3"/>
  <c r="AR7" i="3"/>
  <c r="AR27" i="3"/>
  <c r="AR21" i="3"/>
  <c r="AR23" i="3"/>
  <c r="AR17" i="3"/>
  <c r="AR12" i="3"/>
  <c r="AP32" i="3"/>
  <c r="AP21" i="3"/>
  <c r="AP15" i="3"/>
  <c r="AP26" i="3"/>
  <c r="F377" i="3"/>
  <c r="F85" i="3"/>
  <c r="F210" i="3"/>
  <c r="F270" i="3"/>
  <c r="F281" i="3"/>
  <c r="F214" i="3"/>
  <c r="F160" i="3"/>
  <c r="F244" i="3"/>
  <c r="F259" i="3"/>
  <c r="F83" i="3"/>
  <c r="F121" i="3"/>
  <c r="F208" i="3"/>
  <c r="F204" i="3"/>
  <c r="F142" i="3"/>
  <c r="F124" i="3"/>
  <c r="F73" i="3"/>
  <c r="F111" i="3"/>
  <c r="F88" i="3"/>
  <c r="F207" i="3"/>
  <c r="F326" i="3"/>
  <c r="F161" i="3"/>
  <c r="F263" i="3"/>
  <c r="F341" i="3"/>
  <c r="F302" i="3"/>
  <c r="F313" i="3"/>
  <c r="F280" i="3"/>
  <c r="F77" i="3"/>
  <c r="F92" i="3"/>
  <c r="F389" i="3"/>
  <c r="G3" i="3" a="1"/>
  <c r="G3" i="3" s="1"/>
  <c r="A3" i="3" s="1"/>
  <c r="F350" i="3"/>
  <c r="F398" i="3"/>
  <c r="F390" i="3"/>
  <c r="F387" i="3"/>
  <c r="F366" i="3"/>
  <c r="F363" i="3"/>
  <c r="F397" i="3"/>
  <c r="E3" i="3"/>
  <c r="F3" i="3" s="1"/>
  <c r="F374" i="3"/>
  <c r="F364" i="3"/>
  <c r="F360" i="3"/>
  <c r="F381" i="3"/>
  <c r="F357" i="3"/>
  <c r="F369" i="3"/>
  <c r="F382" i="3"/>
  <c r="F379" i="3"/>
  <c r="F352" i="3"/>
  <c r="F373" i="3"/>
  <c r="F365" i="3"/>
  <c r="F354" i="3"/>
  <c r="F358" i="3"/>
  <c r="F355" i="3"/>
  <c r="F392" i="3"/>
  <c r="F349" i="3"/>
  <c r="F375" i="3"/>
  <c r="F372" i="3"/>
  <c r="F93" i="3"/>
  <c r="F122" i="3"/>
  <c r="F44" i="3"/>
  <c r="F109" i="3"/>
  <c r="F75" i="3"/>
  <c r="F74" i="3"/>
  <c r="F89" i="3"/>
  <c r="F114" i="3"/>
  <c r="F117" i="3"/>
  <c r="F133" i="3"/>
  <c r="F79" i="3"/>
  <c r="F201" i="3"/>
  <c r="F132" i="3"/>
  <c r="F187" i="3"/>
  <c r="F224" i="3"/>
  <c r="F193" i="3"/>
  <c r="F167" i="3"/>
  <c r="F206" i="3"/>
  <c r="F134" i="3"/>
  <c r="F226" i="3"/>
  <c r="F278" i="3"/>
  <c r="F329" i="3"/>
  <c r="F266" i="3"/>
  <c r="F288" i="3"/>
  <c r="F314" i="3"/>
  <c r="F262" i="3"/>
  <c r="F273" i="3"/>
  <c r="F336" i="3"/>
  <c r="F320" i="3"/>
  <c r="F246" i="3"/>
  <c r="F257" i="3"/>
  <c r="F335" i="3"/>
  <c r="F23" i="3"/>
  <c r="F55" i="3"/>
  <c r="F106" i="3"/>
  <c r="F163" i="3"/>
  <c r="F221" i="3"/>
  <c r="F131" i="3"/>
  <c r="F143" i="3"/>
  <c r="F149" i="3"/>
  <c r="F175" i="3"/>
  <c r="F319" i="3"/>
  <c r="F391" i="3"/>
  <c r="F45" i="3"/>
  <c r="F60" i="3"/>
  <c r="F112" i="3"/>
  <c r="F91" i="3"/>
  <c r="F90" i="3"/>
  <c r="F41" i="3"/>
  <c r="F56" i="3"/>
  <c r="F120" i="3"/>
  <c r="F95" i="3"/>
  <c r="F188" i="3"/>
  <c r="F139" i="3"/>
  <c r="F178" i="3"/>
  <c r="F231" i="3"/>
  <c r="F146" i="3"/>
  <c r="F184" i="3"/>
  <c r="F211" i="3"/>
  <c r="F137" i="3"/>
  <c r="F190" i="3"/>
  <c r="F144" i="3"/>
  <c r="F150" i="3"/>
  <c r="F199" i="3"/>
  <c r="F229" i="3"/>
  <c r="F241" i="3"/>
  <c r="F345" i="3"/>
  <c r="F248" i="3"/>
  <c r="F289" i="3"/>
  <c r="F303" i="3"/>
  <c r="F342" i="3"/>
  <c r="F240" i="3"/>
  <c r="F292" i="3"/>
  <c r="F306" i="3"/>
  <c r="F291" i="3"/>
  <c r="F328" i="3"/>
  <c r="F272" i="3"/>
  <c r="F26" i="3"/>
  <c r="F5" i="3"/>
  <c r="F67" i="3"/>
  <c r="F71" i="3"/>
  <c r="F191" i="3"/>
  <c r="F180" i="3"/>
  <c r="F217" i="3"/>
  <c r="F183" i="3"/>
  <c r="F159" i="3"/>
  <c r="F189" i="3"/>
  <c r="F165" i="3"/>
  <c r="F192" i="3"/>
  <c r="F219" i="3"/>
  <c r="F271" i="3"/>
  <c r="F318" i="3"/>
  <c r="F333" i="3"/>
  <c r="F295" i="3"/>
  <c r="F317" i="3"/>
  <c r="F298" i="3"/>
  <c r="F324" i="3"/>
  <c r="F312" i="3"/>
  <c r="F15" i="3"/>
  <c r="F370" i="3"/>
  <c r="F76" i="3"/>
  <c r="F115" i="3"/>
  <c r="F57" i="3"/>
  <c r="F107" i="3"/>
  <c r="F72" i="3"/>
  <c r="F123" i="3"/>
  <c r="F47" i="3"/>
  <c r="F129" i="3"/>
  <c r="F155" i="3"/>
  <c r="F181" i="3"/>
  <c r="F153" i="3"/>
  <c r="F173" i="3"/>
  <c r="F135" i="3"/>
  <c r="F223" i="3"/>
  <c r="F166" i="3"/>
  <c r="F179" i="3"/>
  <c r="F216" i="3"/>
  <c r="F141" i="3"/>
  <c r="F256" i="3"/>
  <c r="F311" i="3"/>
  <c r="F252" i="3"/>
  <c r="F267" i="3"/>
  <c r="F346" i="3"/>
  <c r="F344" i="3"/>
  <c r="F250" i="3"/>
  <c r="F287" i="3"/>
  <c r="F340" i="3"/>
  <c r="F276" i="3"/>
  <c r="F40" i="3"/>
  <c r="F32" i="3"/>
  <c r="F383" i="3"/>
  <c r="F380" i="3"/>
  <c r="F37" i="3"/>
  <c r="F52" i="3"/>
  <c r="F82" i="3"/>
  <c r="F108" i="3"/>
  <c r="F33" i="3"/>
  <c r="F97" i="3"/>
  <c r="F48" i="3"/>
  <c r="F87" i="3"/>
  <c r="F138" i="3"/>
  <c r="F177" i="3"/>
  <c r="F194" i="3"/>
  <c r="F136" i="3"/>
  <c r="F200" i="3"/>
  <c r="F227" i="3"/>
  <c r="F213" i="3"/>
  <c r="F222" i="3"/>
  <c r="F286" i="3"/>
  <c r="F282" i="3"/>
  <c r="F307" i="3"/>
  <c r="F274" i="3"/>
  <c r="F299" i="3"/>
  <c r="F325" i="3"/>
  <c r="F232" i="3"/>
  <c r="F310" i="3"/>
  <c r="F321" i="3"/>
  <c r="F258" i="3"/>
  <c r="F269" i="3"/>
  <c r="F332" i="3"/>
  <c r="F242" i="3"/>
  <c r="F253" i="3"/>
  <c r="F24" i="3"/>
  <c r="F119" i="3"/>
  <c r="F59" i="3"/>
  <c r="F63" i="3"/>
  <c r="F102" i="3"/>
  <c r="F113" i="3"/>
  <c r="F128" i="3"/>
  <c r="F235" i="3"/>
  <c r="F151" i="3"/>
  <c r="F176" i="3"/>
  <c r="F203" i="3"/>
  <c r="F182" i="3"/>
  <c r="F157" i="3"/>
  <c r="F212" i="3"/>
  <c r="F331" i="3"/>
  <c r="F294" i="3"/>
  <c r="F20" i="3"/>
  <c r="F396" i="3"/>
  <c r="F53" i="3"/>
  <c r="F105" i="3"/>
  <c r="F99" i="3"/>
  <c r="F98" i="3"/>
  <c r="F126" i="3"/>
  <c r="F103" i="3"/>
  <c r="F147" i="3"/>
  <c r="F154" i="3"/>
  <c r="F218" i="3"/>
  <c r="F145" i="3"/>
  <c r="F197" i="3"/>
  <c r="F152" i="3"/>
  <c r="F230" i="3"/>
  <c r="F158" i="3"/>
  <c r="F237" i="3"/>
  <c r="F300" i="3"/>
  <c r="F296" i="3"/>
  <c r="F338" i="3"/>
  <c r="F236" i="3"/>
  <c r="F251" i="3"/>
  <c r="F284" i="3"/>
  <c r="F254" i="3"/>
  <c r="F265" i="3"/>
  <c r="F29" i="3"/>
  <c r="F43" i="3"/>
  <c r="F22" i="3"/>
  <c r="A230" i="3" l="1"/>
  <c r="A266" i="3"/>
  <c r="A38" i="3"/>
  <c r="A86" i="3"/>
  <c r="A207" i="3"/>
  <c r="A174" i="3"/>
  <c r="A356" i="3"/>
  <c r="A65" i="3"/>
  <c r="A270" i="3"/>
  <c r="A221" i="3"/>
  <c r="A96" i="3"/>
  <c r="A367" i="3"/>
  <c r="A328" i="3"/>
  <c r="A319" i="3"/>
  <c r="A127" i="3"/>
  <c r="A188" i="3"/>
  <c r="A101" i="3"/>
  <c r="A357" i="3"/>
  <c r="A15" i="3"/>
  <c r="A255" i="3"/>
  <c r="A283" i="3"/>
  <c r="A197" i="3"/>
  <c r="A141" i="3"/>
  <c r="A92" i="3"/>
  <c r="A351" i="3"/>
  <c r="A5" i="3"/>
  <c r="A151" i="3"/>
  <c r="A201" i="3"/>
  <c r="A108" i="3"/>
  <c r="A71" i="3"/>
  <c r="A348" i="3"/>
  <c r="A309" i="3"/>
  <c r="A343" i="3"/>
  <c r="A169" i="3"/>
  <c r="A81" i="3"/>
  <c r="A122" i="3"/>
  <c r="A372" i="3"/>
  <c r="A269" i="3"/>
  <c r="A238" i="3"/>
  <c r="A147" i="3"/>
  <c r="A66" i="3"/>
  <c r="A362" i="3"/>
  <c r="A363" i="3"/>
  <c r="A310" i="3"/>
  <c r="A249" i="3"/>
  <c r="A204" i="3"/>
  <c r="A90" i="3"/>
  <c r="A72" i="3"/>
  <c r="A317" i="3"/>
  <c r="A259" i="3"/>
  <c r="A257" i="3"/>
  <c r="A184" i="3"/>
  <c r="A99" i="3"/>
  <c r="A32" i="3"/>
  <c r="A313" i="3"/>
  <c r="A233" i="3"/>
  <c r="A335" i="3"/>
  <c r="A155" i="3"/>
  <c r="A179" i="3"/>
  <c r="A109" i="3"/>
  <c r="A370" i="3"/>
  <c r="A291" i="3"/>
  <c r="A323" i="3"/>
  <c r="A200" i="3"/>
  <c r="A73" i="3"/>
  <c r="A130" i="3"/>
  <c r="A368" i="3"/>
  <c r="A20" i="3"/>
  <c r="A318" i="3"/>
  <c r="A331" i="3"/>
  <c r="A146" i="3"/>
  <c r="A226" i="3"/>
  <c r="A28" i="3"/>
  <c r="A354" i="3"/>
  <c r="A258" i="3"/>
  <c r="A227" i="3"/>
  <c r="A163" i="3"/>
  <c r="A82" i="3"/>
  <c r="A64" i="3"/>
  <c r="A382" i="3"/>
  <c r="A298" i="3"/>
  <c r="A301" i="3"/>
  <c r="A194" i="3"/>
  <c r="A42" i="3"/>
  <c r="A46" i="3"/>
  <c r="A17" i="3"/>
  <c r="A303" i="3"/>
  <c r="A135" i="3"/>
  <c r="A208" i="3"/>
  <c r="A51" i="3"/>
  <c r="A389" i="3"/>
  <c r="A380" i="3"/>
  <c r="A299" i="3"/>
  <c r="A287" i="3"/>
  <c r="A177" i="3"/>
  <c r="A75" i="3"/>
  <c r="A383" i="3"/>
  <c r="A305" i="3"/>
  <c r="A285" i="3"/>
  <c r="A223" i="3"/>
  <c r="A178" i="3"/>
  <c r="A35" i="3"/>
  <c r="A29" i="3"/>
  <c r="A288" i="3"/>
  <c r="A334" i="3"/>
  <c r="A236" i="3"/>
  <c r="A129" i="3"/>
  <c r="A166" i="3"/>
  <c r="A131" i="3"/>
  <c r="A397" i="3"/>
  <c r="A69" i="3"/>
  <c r="A205" i="3"/>
  <c r="A228" i="3"/>
  <c r="A324" i="3"/>
  <c r="A77" i="3"/>
  <c r="A158" i="3"/>
  <c r="A277" i="3"/>
  <c r="A79" i="3"/>
  <c r="A308" i="3"/>
  <c r="A50" i="3"/>
  <c r="A265" i="3"/>
  <c r="A44" i="3"/>
  <c r="A273" i="3"/>
  <c r="A272" i="3"/>
  <c r="A187" i="3"/>
  <c r="A111" i="3"/>
  <c r="A87" i="3"/>
  <c r="A347" i="3"/>
  <c r="A340" i="3"/>
  <c r="A307" i="3"/>
  <c r="A280" i="3"/>
  <c r="A191" i="3"/>
  <c r="A150" i="3"/>
  <c r="A93" i="3"/>
  <c r="A381" i="3"/>
  <c r="A247" i="3"/>
  <c r="A213" i="3"/>
  <c r="A198" i="3"/>
  <c r="A104" i="3"/>
  <c r="A375" i="3"/>
  <c r="A45" i="3"/>
  <c r="A295" i="3"/>
  <c r="A261" i="3"/>
  <c r="A133" i="3"/>
  <c r="A91" i="3"/>
  <c r="A95" i="3"/>
  <c r="A30" i="3"/>
  <c r="A252" i="3"/>
  <c r="A210" i="3"/>
  <c r="A195" i="3"/>
  <c r="A100" i="3"/>
  <c r="A379" i="3"/>
  <c r="A6" i="3"/>
  <c r="A338" i="3"/>
  <c r="A246" i="3"/>
  <c r="A212" i="3"/>
  <c r="A60" i="3"/>
  <c r="A386" i="3"/>
  <c r="A254" i="3"/>
  <c r="A274" i="3"/>
  <c r="A220" i="3"/>
  <c r="A140" i="3"/>
  <c r="A84" i="3"/>
  <c r="A346" i="3"/>
  <c r="A262" i="3"/>
  <c r="A293" i="3"/>
  <c r="A196" i="3"/>
  <c r="A215" i="3"/>
  <c r="A123" i="3"/>
  <c r="A116" i="3"/>
  <c r="A387" i="3"/>
  <c r="A345" i="3"/>
  <c r="A211" i="3"/>
  <c r="A57" i="3"/>
  <c r="A117" i="3"/>
  <c r="A359" i="3"/>
  <c r="A25" i="3"/>
  <c r="A192" i="3"/>
  <c r="A306" i="3"/>
  <c r="A320" i="3"/>
  <c r="A173" i="3"/>
  <c r="A98" i="3"/>
  <c r="A106" i="3"/>
  <c r="A374" i="3"/>
  <c r="A250" i="3"/>
  <c r="A282" i="3"/>
  <c r="A206" i="3"/>
  <c r="A139" i="3"/>
  <c r="A120" i="3"/>
  <c r="A62" i="3"/>
  <c r="A392" i="3"/>
  <c r="A314" i="3"/>
  <c r="A176" i="3"/>
  <c r="A171" i="3"/>
  <c r="A67" i="3"/>
  <c r="A378" i="3"/>
  <c r="A13" i="3"/>
  <c r="A337" i="3"/>
  <c r="A216" i="3"/>
  <c r="A202" i="3"/>
  <c r="A27" i="3"/>
  <c r="A31" i="3"/>
  <c r="A22" i="3"/>
  <c r="A289" i="3"/>
  <c r="A160" i="3"/>
  <c r="A181" i="3"/>
  <c r="A36" i="3"/>
  <c r="A396" i="3"/>
  <c r="A41" i="3"/>
  <c r="A315" i="3"/>
  <c r="A235" i="3"/>
  <c r="A185" i="3"/>
  <c r="A112" i="3"/>
  <c r="A349" i="3"/>
  <c r="A243" i="3"/>
  <c r="A263" i="3"/>
  <c r="A193" i="3"/>
  <c r="A142" i="3"/>
  <c r="A85" i="3"/>
  <c r="A384" i="3"/>
  <c r="A251" i="3"/>
  <c r="A268" i="3"/>
  <c r="A143" i="3"/>
  <c r="A164" i="3"/>
  <c r="A49" i="3"/>
  <c r="A78" i="3"/>
  <c r="A350" i="3"/>
  <c r="A23" i="3"/>
  <c r="A11" i="3"/>
  <c r="A118" i="3"/>
  <c r="A361" i="3"/>
  <c r="A284" i="3"/>
  <c r="A276" i="3"/>
  <c r="A260" i="3"/>
  <c r="A14" i="3"/>
  <c r="A296" i="3"/>
  <c r="A294" i="3"/>
  <c r="A161" i="3"/>
  <c r="A121" i="3"/>
  <c r="A80" i="3"/>
  <c r="A377" i="3"/>
  <c r="A239" i="3"/>
  <c r="A271" i="3"/>
  <c r="A152" i="3"/>
  <c r="A125" i="3"/>
  <c r="A97" i="3"/>
  <c r="A113" i="3"/>
  <c r="A371" i="3"/>
  <c r="A329" i="3"/>
  <c r="A145" i="3"/>
  <c r="A165" i="3"/>
  <c r="A52" i="3"/>
  <c r="A352" i="3"/>
  <c r="A21" i="3"/>
  <c r="A325" i="3"/>
  <c r="A203" i="3"/>
  <c r="A209" i="3"/>
  <c r="A76" i="3"/>
  <c r="A88" i="3"/>
  <c r="A12" i="3"/>
  <c r="A237" i="3"/>
  <c r="A217" i="3"/>
  <c r="A156" i="3"/>
  <c r="A70" i="3"/>
  <c r="A360" i="3"/>
  <c r="A9" i="3"/>
  <c r="A339" i="3"/>
  <c r="A186" i="3"/>
  <c r="A232" i="3"/>
  <c r="A61" i="3"/>
  <c r="A373" i="3"/>
  <c r="A302" i="3"/>
  <c r="A326" i="3"/>
  <c r="A144" i="3"/>
  <c r="A89" i="3"/>
  <c r="A54" i="3"/>
  <c r="A390" i="3"/>
  <c r="A281" i="3"/>
  <c r="A241" i="3"/>
  <c r="A168" i="3"/>
  <c r="A222" i="3"/>
  <c r="A124" i="3"/>
  <c r="A102" i="3"/>
  <c r="A353" i="3"/>
  <c r="A225" i="3"/>
  <c r="A279" i="3"/>
  <c r="A253" i="3"/>
  <c r="A342" i="3"/>
  <c r="A290" i="3"/>
  <c r="A153" i="3"/>
  <c r="A234" i="3"/>
  <c r="A10" i="3"/>
  <c r="A322" i="3"/>
  <c r="A242" i="3"/>
  <c r="A231" i="3"/>
  <c r="A83" i="3"/>
  <c r="A18" i="3"/>
  <c r="A364" i="3"/>
  <c r="A341" i="3"/>
  <c r="A330" i="3"/>
  <c r="A240" i="3"/>
  <c r="A148" i="3"/>
  <c r="A58" i="3"/>
  <c r="A47" i="3"/>
  <c r="A4" i="3"/>
  <c r="A256" i="3"/>
  <c r="A170" i="3"/>
  <c r="A199" i="3"/>
  <c r="A105" i="3"/>
  <c r="A395" i="3"/>
  <c r="A37" i="3"/>
  <c r="A278" i="3"/>
  <c r="A189" i="3"/>
  <c r="A172" i="3"/>
  <c r="A128" i="3"/>
  <c r="A365" i="3"/>
  <c r="A19" i="3"/>
  <c r="A286" i="3"/>
  <c r="A180" i="3"/>
  <c r="A175" i="3"/>
  <c r="A55" i="3"/>
  <c r="A366" i="3"/>
  <c r="A344" i="3"/>
  <c r="A327" i="3"/>
  <c r="A159" i="3"/>
  <c r="A182" i="3"/>
  <c r="A119" i="3"/>
  <c r="A393" i="3"/>
  <c r="A333" i="3"/>
  <c r="A300" i="3"/>
  <c r="A190" i="3"/>
  <c r="A126" i="3"/>
  <c r="A39" i="3"/>
  <c r="A385" i="3"/>
  <c r="A244" i="3"/>
  <c r="A312" i="3"/>
  <c r="A137" i="3"/>
  <c r="A157" i="3"/>
  <c r="A74" i="3"/>
  <c r="A63" i="3"/>
  <c r="A398" i="3"/>
  <c r="A394" i="3"/>
  <c r="A34" i="3"/>
  <c r="A355" i="3"/>
  <c r="A162" i="3"/>
  <c r="A16" i="3"/>
  <c r="A311" i="3"/>
  <c r="A167" i="3"/>
  <c r="A218" i="3"/>
  <c r="A68" i="3"/>
  <c r="A391" i="3"/>
  <c r="A8" i="3"/>
  <c r="A292" i="3"/>
  <c r="A304" i="3"/>
  <c r="A224" i="3"/>
  <c r="A219" i="3"/>
  <c r="A43" i="3"/>
  <c r="A40" i="3"/>
  <c r="A26" i="3"/>
  <c r="A264" i="3"/>
  <c r="A132" i="3"/>
  <c r="A107" i="3"/>
  <c r="A53" i="3"/>
  <c r="A358" i="3"/>
  <c r="A336" i="3"/>
  <c r="A267" i="3"/>
  <c r="A136" i="3"/>
  <c r="A134" i="3"/>
  <c r="A115" i="3"/>
  <c r="A376" i="3"/>
  <c r="A33" i="3"/>
  <c r="A245" i="3"/>
  <c r="A154" i="3"/>
  <c r="A149" i="3"/>
  <c r="A48" i="3"/>
  <c r="A369" i="3"/>
  <c r="A332" i="3"/>
  <c r="A316" i="3"/>
  <c r="A183" i="3"/>
  <c r="A103" i="3"/>
  <c r="A94" i="3"/>
  <c r="A7" i="3"/>
  <c r="A321" i="3"/>
  <c r="A275" i="3"/>
  <c r="A138" i="3"/>
  <c r="A114" i="3"/>
  <c r="A110" i="3"/>
  <c r="A24" i="3"/>
  <c r="A248" i="3"/>
  <c r="A297" i="3"/>
  <c r="A214" i="3"/>
  <c r="A229" i="3"/>
  <c r="A59" i="3"/>
  <c r="A56" i="3"/>
  <c r="A388" i="3"/>
  <c r="R398" i="3"/>
  <c r="R390" i="3"/>
  <c r="R382" i="3"/>
  <c r="R374" i="3"/>
  <c r="R366" i="3"/>
  <c r="R358" i="3"/>
  <c r="R350" i="3"/>
  <c r="R342" i="3"/>
  <c r="R334" i="3"/>
  <c r="R326" i="3"/>
  <c r="R318" i="3"/>
  <c r="R389" i="3"/>
  <c r="R349" i="3"/>
  <c r="R333" i="3"/>
  <c r="R325" i="3"/>
  <c r="R397" i="3"/>
  <c r="R381" i="3"/>
  <c r="R373" i="3"/>
  <c r="R365" i="3"/>
  <c r="R357" i="3"/>
  <c r="R341" i="3"/>
  <c r="R317" i="3"/>
  <c r="R396" i="3"/>
  <c r="R388" i="3"/>
  <c r="R380" i="3"/>
  <c r="R372" i="3"/>
  <c r="R364" i="3"/>
  <c r="R356" i="3"/>
  <c r="R348" i="3"/>
  <c r="R340" i="3"/>
  <c r="R332" i="3"/>
  <c r="R324" i="3"/>
  <c r="R395" i="3"/>
  <c r="R387" i="3"/>
  <c r="R379" i="3"/>
  <c r="R371" i="3"/>
  <c r="R363" i="3"/>
  <c r="R355" i="3"/>
  <c r="R347" i="3"/>
  <c r="R339" i="3"/>
  <c r="R331" i="3"/>
  <c r="R323" i="3"/>
  <c r="R375" i="3"/>
  <c r="R359" i="3"/>
  <c r="R335" i="3"/>
  <c r="R319" i="3"/>
  <c r="R394" i="3"/>
  <c r="R386" i="3"/>
  <c r="R378" i="3"/>
  <c r="R370" i="3"/>
  <c r="R362" i="3"/>
  <c r="R354" i="3"/>
  <c r="R346" i="3"/>
  <c r="R338" i="3"/>
  <c r="R330" i="3"/>
  <c r="R322" i="3"/>
  <c r="R383" i="3"/>
  <c r="R351" i="3"/>
  <c r="R327" i="3"/>
  <c r="R393" i="3"/>
  <c r="R385" i="3"/>
  <c r="R377" i="3"/>
  <c r="R369" i="3"/>
  <c r="R361" i="3"/>
  <c r="R353" i="3"/>
  <c r="R345" i="3"/>
  <c r="R337" i="3"/>
  <c r="R329" i="3"/>
  <c r="R321" i="3"/>
  <c r="R367" i="3"/>
  <c r="R392" i="3"/>
  <c r="R384" i="3"/>
  <c r="R376" i="3"/>
  <c r="R368" i="3"/>
  <c r="R360" i="3"/>
  <c r="R352" i="3"/>
  <c r="R344" i="3"/>
  <c r="R336" i="3"/>
  <c r="R328" i="3"/>
  <c r="R320" i="3"/>
  <c r="R391" i="3"/>
  <c r="R343" i="3"/>
  <c r="N392" i="3"/>
  <c r="L371" i="3"/>
  <c r="K350" i="3"/>
  <c r="T350" i="3" s="1"/>
  <c r="N328" i="3"/>
  <c r="L397" i="3"/>
  <c r="K376" i="3"/>
  <c r="T376" i="3" s="1"/>
  <c r="N354" i="3"/>
  <c r="L333" i="3"/>
  <c r="L394" i="3"/>
  <c r="K373" i="3"/>
  <c r="T373" i="3" s="1"/>
  <c r="N351" i="3"/>
  <c r="L330" i="3"/>
  <c r="L391" i="3"/>
  <c r="K370" i="3"/>
  <c r="T370" i="3" s="1"/>
  <c r="N348" i="3"/>
  <c r="L327" i="3"/>
  <c r="N385" i="3"/>
  <c r="L364" i="3"/>
  <c r="K343" i="3"/>
  <c r="T343" i="3" s="1"/>
  <c r="N321" i="3"/>
  <c r="K380" i="3"/>
  <c r="T380" i="3" s="1"/>
  <c r="N358" i="3"/>
  <c r="L337" i="3"/>
  <c r="N395" i="3"/>
  <c r="K393" i="3"/>
  <c r="T393" i="3" s="1"/>
  <c r="K363" i="3"/>
  <c r="T363" i="3" s="1"/>
  <c r="K337" i="3"/>
  <c r="T337" i="3" s="1"/>
  <c r="K347" i="3"/>
  <c r="T347" i="3" s="1"/>
  <c r="L334" i="3"/>
  <c r="K323" i="3"/>
  <c r="T323" i="3" s="1"/>
  <c r="N331" i="3"/>
  <c r="K390" i="3"/>
  <c r="T390" i="3" s="1"/>
  <c r="N368" i="3"/>
  <c r="K326" i="3"/>
  <c r="T326" i="3" s="1"/>
  <c r="N394" i="3"/>
  <c r="L373" i="3"/>
  <c r="K352" i="3"/>
  <c r="T352" i="3" s="1"/>
  <c r="N330" i="3"/>
  <c r="N391" i="3"/>
  <c r="L370" i="3"/>
  <c r="K349" i="3"/>
  <c r="T349" i="3" s="1"/>
  <c r="N327" i="3"/>
  <c r="N388" i="3"/>
  <c r="K346" i="3"/>
  <c r="T346" i="3" s="1"/>
  <c r="N324" i="3"/>
  <c r="K383" i="3"/>
  <c r="T383" i="3" s="1"/>
  <c r="N361" i="3"/>
  <c r="K319" i="3"/>
  <c r="T319" i="3" s="1"/>
  <c r="L377" i="3"/>
  <c r="K356" i="3"/>
  <c r="T356" i="3" s="1"/>
  <c r="L382" i="3"/>
  <c r="L320" i="3"/>
  <c r="L336" i="3"/>
  <c r="N398" i="3"/>
  <c r="N373" i="3"/>
  <c r="N325" i="3"/>
  <c r="K387" i="3"/>
  <c r="T387" i="3" s="1"/>
  <c r="L352" i="3"/>
  <c r="L384" i="3"/>
  <c r="L347" i="3"/>
  <c r="L367" i="3"/>
  <c r="L340" i="3"/>
  <c r="N334" i="3"/>
  <c r="N381" i="3"/>
  <c r="L326" i="3"/>
  <c r="N323" i="3"/>
  <c r="K321" i="3"/>
  <c r="T321" i="3" s="1"/>
  <c r="L387" i="3"/>
  <c r="K366" i="3"/>
  <c r="T366" i="3" s="1"/>
  <c r="N344" i="3"/>
  <c r="L323" i="3"/>
  <c r="K392" i="3"/>
  <c r="T392" i="3" s="1"/>
  <c r="N370" i="3"/>
  <c r="L349" i="3"/>
  <c r="K328" i="3"/>
  <c r="T328" i="3" s="1"/>
  <c r="K389" i="3"/>
  <c r="T389" i="3" s="1"/>
  <c r="N367" i="3"/>
  <c r="L346" i="3"/>
  <c r="K325" i="3"/>
  <c r="T325" i="3" s="1"/>
  <c r="K386" i="3"/>
  <c r="T386" i="3" s="1"/>
  <c r="N364" i="3"/>
  <c r="L343" i="3"/>
  <c r="K322" i="3"/>
  <c r="T322" i="3" s="1"/>
  <c r="L380" i="3"/>
  <c r="K359" i="3"/>
  <c r="T359" i="3" s="1"/>
  <c r="N337" i="3"/>
  <c r="K396" i="3"/>
  <c r="T396" i="3" s="1"/>
  <c r="N374" i="3"/>
  <c r="L353" i="3"/>
  <c r="K332" i="3"/>
  <c r="T332" i="3" s="1"/>
  <c r="N371" i="3"/>
  <c r="K371" i="3"/>
  <c r="T371" i="3" s="1"/>
  <c r="N333" i="3"/>
  <c r="N357" i="3"/>
  <c r="N347" i="3"/>
  <c r="N317" i="3"/>
  <c r="L318" i="3"/>
  <c r="N318" i="3"/>
  <c r="N382" i="3"/>
  <c r="L324" i="3"/>
  <c r="N345" i="3"/>
  <c r="K367" i="3"/>
  <c r="T367" i="3" s="1"/>
  <c r="L388" i="3"/>
  <c r="K330" i="3"/>
  <c r="T330" i="3" s="1"/>
  <c r="L351" i="3"/>
  <c r="N372" i="3"/>
  <c r="K394" i="3"/>
  <c r="T394" i="3" s="1"/>
  <c r="K333" i="3"/>
  <c r="T333" i="3" s="1"/>
  <c r="L354" i="3"/>
  <c r="N375" i="3"/>
  <c r="K397" i="3"/>
  <c r="T397" i="3" s="1"/>
  <c r="K336" i="3"/>
  <c r="T336" i="3" s="1"/>
  <c r="L357" i="3"/>
  <c r="N378" i="3"/>
  <c r="L392" i="3"/>
  <c r="L331" i="3"/>
  <c r="N352" i="3"/>
  <c r="K374" i="3"/>
  <c r="T374" i="3" s="1"/>
  <c r="L395" i="3"/>
  <c r="K353" i="3"/>
  <c r="T353" i="3" s="1"/>
  <c r="L344" i="3"/>
  <c r="N355" i="3"/>
  <c r="L368" i="3"/>
  <c r="L358" i="3"/>
  <c r="L328" i="3"/>
  <c r="K329" i="3"/>
  <c r="T329" i="3" s="1"/>
  <c r="L321" i="3"/>
  <c r="N342" i="3"/>
  <c r="K364" i="3"/>
  <c r="T364" i="3" s="1"/>
  <c r="L385" i="3"/>
  <c r="K327" i="3"/>
  <c r="T327" i="3" s="1"/>
  <c r="L348" i="3"/>
  <c r="N369" i="3"/>
  <c r="K391" i="3"/>
  <c r="T391" i="3" s="1"/>
  <c r="N332" i="3"/>
  <c r="K354" i="3"/>
  <c r="T354" i="3" s="1"/>
  <c r="L375" i="3"/>
  <c r="N396" i="3"/>
  <c r="N335" i="3"/>
  <c r="K357" i="3"/>
  <c r="T357" i="3" s="1"/>
  <c r="L378" i="3"/>
  <c r="L317" i="3"/>
  <c r="N338" i="3"/>
  <c r="K360" i="3"/>
  <c r="T360" i="3" s="1"/>
  <c r="L381" i="3"/>
  <c r="K395" i="3"/>
  <c r="T395" i="3" s="1"/>
  <c r="K334" i="3"/>
  <c r="T334" i="3" s="1"/>
  <c r="L355" i="3"/>
  <c r="N376" i="3"/>
  <c r="L398" i="3"/>
  <c r="K339" i="3"/>
  <c r="T339" i="3" s="1"/>
  <c r="N393" i="3"/>
  <c r="K358" i="3"/>
  <c r="T358" i="3" s="1"/>
  <c r="K345" i="3"/>
  <c r="T345" i="3" s="1"/>
  <c r="L361" i="3"/>
  <c r="K355" i="3"/>
  <c r="T355" i="3" s="1"/>
  <c r="K379" i="3"/>
  <c r="T379" i="3" s="1"/>
  <c r="N339" i="3"/>
  <c r="L345" i="3"/>
  <c r="K388" i="3"/>
  <c r="T388" i="3" s="1"/>
  <c r="N329" i="3"/>
  <c r="L372" i="3"/>
  <c r="N356" i="3"/>
  <c r="K378" i="3"/>
  <c r="T378" i="3" s="1"/>
  <c r="K317" i="3"/>
  <c r="T317" i="3" s="1"/>
  <c r="L338" i="3"/>
  <c r="K381" i="3"/>
  <c r="T381" i="3" s="1"/>
  <c r="K320" i="3"/>
  <c r="T320" i="3" s="1"/>
  <c r="L341" i="3"/>
  <c r="N362" i="3"/>
  <c r="K384" i="3"/>
  <c r="T384" i="3" s="1"/>
  <c r="K398" i="3"/>
  <c r="T398" i="3" s="1"/>
  <c r="N336" i="3"/>
  <c r="L379" i="3"/>
  <c r="N397" i="3"/>
  <c r="L374" i="3"/>
  <c r="N365" i="3"/>
  <c r="K377" i="3"/>
  <c r="T377" i="3" s="1"/>
  <c r="N389" i="3"/>
  <c r="N379" i="3"/>
  <c r="N349" i="3"/>
  <c r="L350" i="3"/>
  <c r="N326" i="3"/>
  <c r="K348" i="3"/>
  <c r="T348" i="3" s="1"/>
  <c r="L369" i="3"/>
  <c r="N390" i="3"/>
  <c r="L332" i="3"/>
  <c r="N353" i="3"/>
  <c r="K375" i="3"/>
  <c r="T375" i="3" s="1"/>
  <c r="L396" i="3"/>
  <c r="K338" i="3"/>
  <c r="T338" i="3" s="1"/>
  <c r="L359" i="3"/>
  <c r="N380" i="3"/>
  <c r="N319" i="3"/>
  <c r="K341" i="3"/>
  <c r="T341" i="3" s="1"/>
  <c r="L362" i="3"/>
  <c r="N383" i="3"/>
  <c r="N322" i="3"/>
  <c r="K344" i="3"/>
  <c r="T344" i="3" s="1"/>
  <c r="L365" i="3"/>
  <c r="N386" i="3"/>
  <c r="K318" i="3"/>
  <c r="T318" i="3" s="1"/>
  <c r="L339" i="3"/>
  <c r="N360" i="3"/>
  <c r="K382" i="3"/>
  <c r="T382" i="3" s="1"/>
  <c r="L342" i="3"/>
  <c r="K340" i="3"/>
  <c r="T340" i="3" s="1"/>
  <c r="N363" i="3"/>
  <c r="L366" i="3"/>
  <c r="K369" i="3"/>
  <c r="T369" i="3" s="1"/>
  <c r="K324" i="3"/>
  <c r="T324" i="3" s="1"/>
  <c r="N366" i="3"/>
  <c r="K351" i="3"/>
  <c r="T351" i="3" s="1"/>
  <c r="L335" i="3"/>
  <c r="N359" i="3"/>
  <c r="N341" i="3"/>
  <c r="K385" i="3"/>
  <c r="T385" i="3" s="1"/>
  <c r="L376" i="3"/>
  <c r="N387" i="3"/>
  <c r="K331" i="3"/>
  <c r="T331" i="3" s="1"/>
  <c r="L390" i="3"/>
  <c r="L360" i="3"/>
  <c r="K361" i="3"/>
  <c r="T361" i="3" s="1"/>
  <c r="L329" i="3"/>
  <c r="N350" i="3"/>
  <c r="K372" i="3"/>
  <c r="T372" i="3" s="1"/>
  <c r="L393" i="3"/>
  <c r="K335" i="3"/>
  <c r="T335" i="3" s="1"/>
  <c r="L356" i="3"/>
  <c r="N377" i="3"/>
  <c r="L319" i="3"/>
  <c r="N340" i="3"/>
  <c r="K362" i="3"/>
  <c r="T362" i="3" s="1"/>
  <c r="L383" i="3"/>
  <c r="L322" i="3"/>
  <c r="N343" i="3"/>
  <c r="K365" i="3"/>
  <c r="T365" i="3" s="1"/>
  <c r="L386" i="3"/>
  <c r="L325" i="3"/>
  <c r="N346" i="3"/>
  <c r="K368" i="3"/>
  <c r="T368" i="3" s="1"/>
  <c r="L389" i="3"/>
  <c r="N320" i="3"/>
  <c r="K342" i="3"/>
  <c r="T342" i="3" s="1"/>
  <c r="L363" i="3"/>
  <c r="N384" i="3"/>
  <c r="R261" i="3"/>
  <c r="R197" i="3"/>
  <c r="R268" i="3"/>
  <c r="R204" i="3"/>
  <c r="R275" i="3"/>
  <c r="R211" i="3"/>
  <c r="R274" i="3"/>
  <c r="R210" i="3"/>
  <c r="R273" i="3"/>
  <c r="R209" i="3"/>
  <c r="R288" i="3"/>
  <c r="R272" i="3"/>
  <c r="R264" i="3"/>
  <c r="R208" i="3"/>
  <c r="R287" i="3"/>
  <c r="R271" i="3"/>
  <c r="R207" i="3"/>
  <c r="AT32" i="3"/>
  <c r="AW32" i="3" s="1"/>
  <c r="AT24" i="3"/>
  <c r="AW24" i="3" s="1"/>
  <c r="AT16" i="3"/>
  <c r="AW16" i="3" s="1"/>
  <c r="AT8" i="3"/>
  <c r="AW8" i="3" s="1"/>
  <c r="AS30" i="3"/>
  <c r="AU30" i="3" s="1"/>
  <c r="AS22" i="3"/>
  <c r="AU22" i="3" s="1"/>
  <c r="AS14" i="3"/>
  <c r="AU14" i="3" s="1"/>
  <c r="AS6" i="3"/>
  <c r="AU6" i="3" s="1"/>
  <c r="AT31" i="3"/>
  <c r="AW31" i="3" s="1"/>
  <c r="AT23" i="3"/>
  <c r="AW23" i="3" s="1"/>
  <c r="AT15" i="3"/>
  <c r="AW15" i="3" s="1"/>
  <c r="AT7" i="3"/>
  <c r="AW7" i="3" s="1"/>
  <c r="AS29" i="3"/>
  <c r="AU29" i="3" s="1"/>
  <c r="AS21" i="3"/>
  <c r="AU21" i="3" s="1"/>
  <c r="AS13" i="3"/>
  <c r="AU13" i="3" s="1"/>
  <c r="AS5" i="3"/>
  <c r="AU5" i="3" s="1"/>
  <c r="AT30" i="3"/>
  <c r="AW30" i="3" s="1"/>
  <c r="AT22" i="3"/>
  <c r="AW22" i="3" s="1"/>
  <c r="AT14" i="3"/>
  <c r="AW14" i="3" s="1"/>
  <c r="AT6" i="3"/>
  <c r="AW6" i="3" s="1"/>
  <c r="AS28" i="3"/>
  <c r="AU28" i="3" s="1"/>
  <c r="AS20" i="3"/>
  <c r="AU20" i="3" s="1"/>
  <c r="AS12" i="3"/>
  <c r="AU12" i="3" s="1"/>
  <c r="AS4" i="3"/>
  <c r="AU4" i="3" s="1"/>
  <c r="AT29" i="3"/>
  <c r="AW29" i="3" s="1"/>
  <c r="AT21" i="3"/>
  <c r="AW21" i="3" s="1"/>
  <c r="AT13" i="3"/>
  <c r="AW13" i="3" s="1"/>
  <c r="AT5" i="3"/>
  <c r="AW5" i="3" s="1"/>
  <c r="AS27" i="3"/>
  <c r="AU27" i="3" s="1"/>
  <c r="AS19" i="3"/>
  <c r="AU19" i="3" s="1"/>
  <c r="AS11" i="3"/>
  <c r="AU11" i="3" s="1"/>
  <c r="AT28" i="3"/>
  <c r="AW28" i="3" s="1"/>
  <c r="AT20" i="3"/>
  <c r="AW20" i="3" s="1"/>
  <c r="AT12" i="3"/>
  <c r="AW12" i="3" s="1"/>
  <c r="AT4" i="3"/>
  <c r="AW4" i="3" s="1"/>
  <c r="AS26" i="3"/>
  <c r="AU26" i="3" s="1"/>
  <c r="AS18" i="3"/>
  <c r="AU18" i="3" s="1"/>
  <c r="AS10" i="3"/>
  <c r="AU10" i="3" s="1"/>
  <c r="AT27" i="3"/>
  <c r="AW27" i="3" s="1"/>
  <c r="AT19" i="3"/>
  <c r="AW19" i="3" s="1"/>
  <c r="AT11" i="3"/>
  <c r="AW11" i="3" s="1"/>
  <c r="AS25" i="3"/>
  <c r="AU25" i="3" s="1"/>
  <c r="AS17" i="3"/>
  <c r="AU17" i="3" s="1"/>
  <c r="AS9" i="3"/>
  <c r="AU9" i="3" s="1"/>
  <c r="AT26" i="3"/>
  <c r="AW26" i="3" s="1"/>
  <c r="AT18" i="3"/>
  <c r="AW18" i="3" s="1"/>
  <c r="AT10" i="3"/>
  <c r="AW10" i="3" s="1"/>
  <c r="AS32" i="3"/>
  <c r="AU32" i="3" s="1"/>
  <c r="AS24" i="3"/>
  <c r="AU24" i="3" s="1"/>
  <c r="AS16" i="3"/>
  <c r="AU16" i="3" s="1"/>
  <c r="AS8" i="3"/>
  <c r="AU8" i="3" s="1"/>
  <c r="AT25" i="3"/>
  <c r="AW25" i="3" s="1"/>
  <c r="AT17" i="3"/>
  <c r="AW17" i="3" s="1"/>
  <c r="AT9" i="3"/>
  <c r="AW9" i="3" s="1"/>
  <c r="AS31" i="3"/>
  <c r="AU31" i="3" s="1"/>
  <c r="AS23" i="3"/>
  <c r="AU23" i="3" s="1"/>
  <c r="AS15" i="3"/>
  <c r="AU15" i="3" s="1"/>
  <c r="AS7" i="3"/>
  <c r="AU7" i="3" s="1"/>
  <c r="N296" i="3"/>
  <c r="L275" i="3"/>
  <c r="N306" i="3"/>
  <c r="N303" i="3"/>
  <c r="L282" i="3"/>
  <c r="K261" i="3"/>
  <c r="T261" i="3" s="1"/>
  <c r="N316" i="3"/>
  <c r="L295" i="3"/>
  <c r="K274" i="3"/>
  <c r="T274" i="3" s="1"/>
  <c r="L300" i="3"/>
  <c r="K279" i="3"/>
  <c r="T279" i="3" s="1"/>
  <c r="N257" i="3"/>
  <c r="N302" i="3"/>
  <c r="L281" i="3"/>
  <c r="K260" i="3"/>
  <c r="T260" i="3" s="1"/>
  <c r="L263" i="3"/>
  <c r="K238" i="3"/>
  <c r="T238" i="3" s="1"/>
  <c r="L262" i="3"/>
  <c r="N237" i="3"/>
  <c r="L247" i="3"/>
  <c r="L241" i="3"/>
  <c r="N291" i="3"/>
  <c r="L237" i="3"/>
  <c r="L240" i="3"/>
  <c r="N240" i="3"/>
  <c r="L305" i="3"/>
  <c r="N281" i="3"/>
  <c r="N263" i="3"/>
  <c r="K278" i="3"/>
  <c r="T278" i="3" s="1"/>
  <c r="K264" i="3"/>
  <c r="T264" i="3" s="1"/>
  <c r="K244" i="3"/>
  <c r="T244" i="3" s="1"/>
  <c r="L277" i="3"/>
  <c r="L253" i="3"/>
  <c r="N301" i="3"/>
  <c r="N253" i="3"/>
  <c r="L302" i="3"/>
  <c r="K254" i="3"/>
  <c r="T254" i="3" s="1"/>
  <c r="L304" i="3"/>
  <c r="K240" i="3"/>
  <c r="T240" i="3" s="1"/>
  <c r="K267" i="3"/>
  <c r="T267" i="3" s="1"/>
  <c r="L246" i="3"/>
  <c r="K243" i="3"/>
  <c r="T243" i="3" s="1"/>
  <c r="N274" i="3"/>
  <c r="L243" i="3"/>
  <c r="K275" i="3"/>
  <c r="T275" i="3" s="1"/>
  <c r="L265" i="3"/>
  <c r="N286" i="3"/>
  <c r="K308" i="3"/>
  <c r="T308" i="3" s="1"/>
  <c r="K263" i="3"/>
  <c r="T263" i="3" s="1"/>
  <c r="L284" i="3"/>
  <c r="N305" i="3"/>
  <c r="L279" i="3"/>
  <c r="N300" i="3"/>
  <c r="L266" i="3"/>
  <c r="N287" i="3"/>
  <c r="K309" i="3"/>
  <c r="T309" i="3" s="1"/>
  <c r="K312" i="3"/>
  <c r="T312" i="3" s="1"/>
  <c r="N280" i="3"/>
  <c r="K302" i="3"/>
  <c r="T302" i="3" s="1"/>
  <c r="N238" i="3"/>
  <c r="N247" i="3"/>
  <c r="K258" i="3"/>
  <c r="T258" i="3" s="1"/>
  <c r="N269" i="3"/>
  <c r="N250" i="3"/>
  <c r="K251" i="3"/>
  <c r="T251" i="3" s="1"/>
  <c r="N235" i="3"/>
  <c r="N262" i="3"/>
  <c r="L260" i="3"/>
  <c r="K298" i="3"/>
  <c r="T298" i="3" s="1"/>
  <c r="K283" i="3"/>
  <c r="T283" i="3" s="1"/>
  <c r="N246" i="3"/>
  <c r="N283" i="3"/>
  <c r="L256" i="3"/>
  <c r="L312" i="3"/>
  <c r="K234" i="3"/>
  <c r="T234" i="3" s="1"/>
  <c r="N256" i="3"/>
  <c r="K313" i="3"/>
  <c r="T313" i="3" s="1"/>
  <c r="L234" i="3"/>
  <c r="K257" i="3"/>
  <c r="T257" i="3" s="1"/>
  <c r="K315" i="3"/>
  <c r="T315" i="3" s="1"/>
  <c r="N243" i="3"/>
  <c r="N242" i="3"/>
  <c r="K273" i="3"/>
  <c r="T273" i="3" s="1"/>
  <c r="L259" i="3"/>
  <c r="N245" i="3"/>
  <c r="K281" i="3"/>
  <c r="T281" i="3" s="1"/>
  <c r="K246" i="3"/>
  <c r="T246" i="3" s="1"/>
  <c r="N282" i="3"/>
  <c r="K268" i="3"/>
  <c r="T268" i="3" s="1"/>
  <c r="L289" i="3"/>
  <c r="N310" i="3"/>
  <c r="N265" i="3"/>
  <c r="K287" i="3"/>
  <c r="T287" i="3" s="1"/>
  <c r="L308" i="3"/>
  <c r="K282" i="3"/>
  <c r="T282" i="3" s="1"/>
  <c r="L303" i="3"/>
  <c r="K269" i="3"/>
  <c r="T269" i="3" s="1"/>
  <c r="L290" i="3"/>
  <c r="N311" i="3"/>
  <c r="N314" i="3"/>
  <c r="L283" i="3"/>
  <c r="N304" i="3"/>
  <c r="L264" i="3"/>
  <c r="L286" i="3"/>
  <c r="L249" i="3"/>
  <c r="N309" i="3"/>
  <c r="N293" i="3"/>
  <c r="K262" i="3"/>
  <c r="T262" i="3" s="1"/>
  <c r="L267" i="3"/>
  <c r="N267" i="3"/>
  <c r="K284" i="3"/>
  <c r="T284" i="3" s="1"/>
  <c r="K303" i="3"/>
  <c r="T303" i="3" s="1"/>
  <c r="N276" i="3"/>
  <c r="L306" i="3"/>
  <c r="L299" i="3"/>
  <c r="K299" i="3"/>
  <c r="T299" i="3" s="1"/>
  <c r="K250" i="3"/>
  <c r="T250" i="3" s="1"/>
  <c r="K291" i="3"/>
  <c r="T291" i="3" s="1"/>
  <c r="L236" i="3"/>
  <c r="N260" i="3"/>
  <c r="N236" i="3"/>
  <c r="L261" i="3"/>
  <c r="K237" i="3"/>
  <c r="T237" i="3" s="1"/>
  <c r="N261" i="3"/>
  <c r="N255" i="3"/>
  <c r="L245" i="3"/>
  <c r="L280" i="3"/>
  <c r="N290" i="3"/>
  <c r="N248" i="3"/>
  <c r="L288" i="3"/>
  <c r="K249" i="3"/>
  <c r="T249" i="3" s="1"/>
  <c r="K289" i="3"/>
  <c r="T289" i="3" s="1"/>
  <c r="N270" i="3"/>
  <c r="K292" i="3"/>
  <c r="T292" i="3" s="1"/>
  <c r="L313" i="3"/>
  <c r="K247" i="3"/>
  <c r="T247" i="3" s="1"/>
  <c r="L268" i="3"/>
  <c r="N289" i="3"/>
  <c r="K311" i="3"/>
  <c r="T311" i="3" s="1"/>
  <c r="N284" i="3"/>
  <c r="K306" i="3"/>
  <c r="T306" i="3" s="1"/>
  <c r="N271" i="3"/>
  <c r="K293" i="3"/>
  <c r="T293" i="3" s="1"/>
  <c r="L314" i="3"/>
  <c r="K296" i="3"/>
  <c r="T296" i="3" s="1"/>
  <c r="K286" i="3"/>
  <c r="T286" i="3" s="1"/>
  <c r="L307" i="3"/>
  <c r="L269" i="3"/>
  <c r="N234" i="3"/>
  <c r="L250" i="3"/>
  <c r="K253" i="3"/>
  <c r="T253" i="3" s="1"/>
  <c r="L248" i="3"/>
  <c r="N294" i="3"/>
  <c r="N249" i="3"/>
  <c r="L292" i="3"/>
  <c r="L287" i="3"/>
  <c r="L274" i="3"/>
  <c r="N295" i="3"/>
  <c r="N298" i="3"/>
  <c r="K310" i="3"/>
  <c r="T310" i="3" s="1"/>
  <c r="N285" i="3"/>
  <c r="L293" i="3"/>
  <c r="K285" i="3"/>
  <c r="T285" i="3" s="1"/>
  <c r="N299" i="3"/>
  <c r="N264" i="3"/>
  <c r="L239" i="3"/>
  <c r="N239" i="3"/>
  <c r="K288" i="3"/>
  <c r="T288" i="3" s="1"/>
  <c r="N251" i="3"/>
  <c r="K252" i="3"/>
  <c r="T252" i="3" s="1"/>
  <c r="K256" i="3"/>
  <c r="T256" i="3" s="1"/>
  <c r="L310" i="3"/>
  <c r="K241" i="3"/>
  <c r="T241" i="3" s="1"/>
  <c r="N241" i="3"/>
  <c r="L270" i="3"/>
  <c r="K242" i="3"/>
  <c r="T242" i="3" s="1"/>
  <c r="K272" i="3"/>
  <c r="T272" i="3" s="1"/>
  <c r="L242" i="3"/>
  <c r="L272" i="3"/>
  <c r="L251" i="3"/>
  <c r="L294" i="3"/>
  <c r="N254" i="3"/>
  <c r="K307" i="3"/>
  <c r="T307" i="3" s="1"/>
  <c r="L255" i="3"/>
  <c r="N307" i="3"/>
  <c r="K276" i="3"/>
  <c r="T276" i="3" s="1"/>
  <c r="L297" i="3"/>
  <c r="L252" i="3"/>
  <c r="N273" i="3"/>
  <c r="K295" i="3"/>
  <c r="T295" i="3" s="1"/>
  <c r="L316" i="3"/>
  <c r="N268" i="3"/>
  <c r="K290" i="3"/>
  <c r="T290" i="3" s="1"/>
  <c r="L311" i="3"/>
  <c r="K277" i="3"/>
  <c r="T277" i="3" s="1"/>
  <c r="L298" i="3"/>
  <c r="L301" i="3"/>
  <c r="K270" i="3"/>
  <c r="T270" i="3" s="1"/>
  <c r="L291" i="3"/>
  <c r="N312" i="3"/>
  <c r="L238" i="3"/>
  <c r="L285" i="3"/>
  <c r="K248" i="3"/>
  <c r="T248" i="3" s="1"/>
  <c r="N315" i="3"/>
  <c r="L309" i="3"/>
  <c r="K239" i="3"/>
  <c r="T239" i="3" s="1"/>
  <c r="K265" i="3"/>
  <c r="T265" i="3" s="1"/>
  <c r="N266" i="3"/>
  <c r="N275" i="3"/>
  <c r="L296" i="3"/>
  <c r="K297" i="3"/>
  <c r="T297" i="3" s="1"/>
  <c r="L273" i="3"/>
  <c r="K316" i="3"/>
  <c r="T316" i="3" s="1"/>
  <c r="K271" i="3"/>
  <c r="T271" i="3" s="1"/>
  <c r="N313" i="3"/>
  <c r="K266" i="3"/>
  <c r="T266" i="3" s="1"/>
  <c r="N308" i="3"/>
  <c r="N288" i="3"/>
  <c r="K236" i="3"/>
  <c r="T236" i="3" s="1"/>
  <c r="N259" i="3"/>
  <c r="N252" i="3"/>
  <c r="L244" i="3"/>
  <c r="N277" i="3"/>
  <c r="N244" i="3"/>
  <c r="L278" i="3"/>
  <c r="K245" i="3"/>
  <c r="T245" i="3" s="1"/>
  <c r="K280" i="3"/>
  <c r="T280" i="3" s="1"/>
  <c r="L254" i="3"/>
  <c r="K305" i="3"/>
  <c r="T305" i="3" s="1"/>
  <c r="K235" i="3"/>
  <c r="T235" i="3" s="1"/>
  <c r="N258" i="3"/>
  <c r="L235" i="3"/>
  <c r="K259" i="3"/>
  <c r="T259" i="3" s="1"/>
  <c r="L257" i="3"/>
  <c r="N278" i="3"/>
  <c r="K300" i="3"/>
  <c r="T300" i="3" s="1"/>
  <c r="K255" i="3"/>
  <c r="T255" i="3" s="1"/>
  <c r="L276" i="3"/>
  <c r="N297" i="3"/>
  <c r="L271" i="3"/>
  <c r="N292" i="3"/>
  <c r="K314" i="3"/>
  <c r="T314" i="3" s="1"/>
  <c r="L258" i="3"/>
  <c r="N279" i="3"/>
  <c r="K301" i="3"/>
  <c r="T301" i="3" s="1"/>
  <c r="K304" i="3"/>
  <c r="T304" i="3" s="1"/>
  <c r="N272" i="3"/>
  <c r="K294" i="3"/>
  <c r="T294" i="3" s="1"/>
  <c r="L315" i="3"/>
  <c r="N216" i="3"/>
  <c r="L195" i="3"/>
  <c r="N221" i="3"/>
  <c r="L200" i="3"/>
  <c r="L229" i="3"/>
  <c r="K208" i="3"/>
  <c r="T208" i="3" s="1"/>
  <c r="N195" i="3"/>
  <c r="K213" i="3"/>
  <c r="T213" i="3" s="1"/>
  <c r="N191" i="3"/>
  <c r="K218" i="3"/>
  <c r="T218" i="3" s="1"/>
  <c r="N196" i="3"/>
  <c r="L220" i="3"/>
  <c r="K199" i="3"/>
  <c r="T199" i="3" s="1"/>
  <c r="K228" i="3"/>
  <c r="T228" i="3" s="1"/>
  <c r="N206" i="3"/>
  <c r="L214" i="3"/>
  <c r="L219" i="3"/>
  <c r="K203" i="3"/>
  <c r="T203" i="3" s="1"/>
  <c r="L206" i="3"/>
  <c r="L199" i="3"/>
  <c r="N201" i="3"/>
  <c r="K188" i="3"/>
  <c r="T188" i="3" s="1"/>
  <c r="K214" i="3"/>
  <c r="T214" i="3" s="1"/>
  <c r="N192" i="3"/>
  <c r="K219" i="3"/>
  <c r="T219" i="3" s="1"/>
  <c r="N197" i="3"/>
  <c r="N226" i="3"/>
  <c r="L205" i="3"/>
  <c r="N231" i="3"/>
  <c r="L210" i="3"/>
  <c r="K189" i="3"/>
  <c r="T189" i="3" s="1"/>
  <c r="L215" i="3"/>
  <c r="K194" i="3"/>
  <c r="T194" i="3" s="1"/>
  <c r="N217" i="3"/>
  <c r="L196" i="3"/>
  <c r="L225" i="3"/>
  <c r="K204" i="3"/>
  <c r="T204" i="3" s="1"/>
  <c r="N203" i="3"/>
  <c r="L224" i="3"/>
  <c r="K232" i="3"/>
  <c r="T232" i="3" s="1"/>
  <c r="K223" i="3"/>
  <c r="T223" i="3" s="1"/>
  <c r="N230" i="3"/>
  <c r="N232" i="3"/>
  <c r="L211" i="3"/>
  <c r="K190" i="3"/>
  <c r="T190" i="3" s="1"/>
  <c r="L216" i="3"/>
  <c r="K195" i="3"/>
  <c r="T195" i="3" s="1"/>
  <c r="K224" i="3"/>
  <c r="T224" i="3" s="1"/>
  <c r="N202" i="3"/>
  <c r="K229" i="3"/>
  <c r="T229" i="3" s="1"/>
  <c r="N207" i="3"/>
  <c r="K217" i="3"/>
  <c r="T217" i="3" s="1"/>
  <c r="N212" i="3"/>
  <c r="L191" i="3"/>
  <c r="K215" i="3"/>
  <c r="T215" i="3" s="1"/>
  <c r="N193" i="3"/>
  <c r="N222" i="3"/>
  <c r="L201" i="3"/>
  <c r="K193" i="3"/>
  <c r="T193" i="3" s="1"/>
  <c r="L213" i="3"/>
  <c r="K230" i="3"/>
  <c r="T230" i="3" s="1"/>
  <c r="N208" i="3"/>
  <c r="L230" i="3"/>
  <c r="N213" i="3"/>
  <c r="L192" i="3"/>
  <c r="L222" i="3"/>
  <c r="L221" i="3"/>
  <c r="K200" i="3"/>
  <c r="T200" i="3" s="1"/>
  <c r="L226" i="3"/>
  <c r="K205" i="3"/>
  <c r="T205" i="3" s="1"/>
  <c r="L231" i="3"/>
  <c r="K210" i="3"/>
  <c r="T210" i="3" s="1"/>
  <c r="N188" i="3"/>
  <c r="N233" i="3"/>
  <c r="L212" i="3"/>
  <c r="K191" i="3"/>
  <c r="T191" i="3" s="1"/>
  <c r="K225" i="3"/>
  <c r="T225" i="3" s="1"/>
  <c r="K220" i="3"/>
  <c r="T220" i="3" s="1"/>
  <c r="N198" i="3"/>
  <c r="N225" i="3"/>
  <c r="N210" i="3"/>
  <c r="N220" i="3"/>
  <c r="N227" i="3"/>
  <c r="L227" i="3"/>
  <c r="K206" i="3"/>
  <c r="T206" i="3" s="1"/>
  <c r="L232" i="3"/>
  <c r="K211" i="3"/>
  <c r="T211" i="3" s="1"/>
  <c r="N189" i="3"/>
  <c r="K209" i="3"/>
  <c r="T209" i="3" s="1"/>
  <c r="N218" i="3"/>
  <c r="L197" i="3"/>
  <c r="N223" i="3"/>
  <c r="L202" i="3"/>
  <c r="N228" i="3"/>
  <c r="L207" i="3"/>
  <c r="K231" i="3"/>
  <c r="T231" i="3" s="1"/>
  <c r="N209" i="3"/>
  <c r="L188" i="3"/>
  <c r="N211" i="3"/>
  <c r="L217" i="3"/>
  <c r="K196" i="3"/>
  <c r="T196" i="3" s="1"/>
  <c r="K192" i="3"/>
  <c r="T192" i="3" s="1"/>
  <c r="K197" i="3"/>
  <c r="T197" i="3" s="1"/>
  <c r="K202" i="3"/>
  <c r="T202" i="3" s="1"/>
  <c r="L204" i="3"/>
  <c r="K212" i="3"/>
  <c r="T212" i="3" s="1"/>
  <c r="L189" i="3"/>
  <c r="N215" i="3"/>
  <c r="N224" i="3"/>
  <c r="L203" i="3"/>
  <c r="N229" i="3"/>
  <c r="L208" i="3"/>
  <c r="L198" i="3"/>
  <c r="K216" i="3"/>
  <c r="T216" i="3" s="1"/>
  <c r="N194" i="3"/>
  <c r="K233" i="3"/>
  <c r="T233" i="3" s="1"/>
  <c r="K221" i="3"/>
  <c r="T221" i="3" s="1"/>
  <c r="N199" i="3"/>
  <c r="K226" i="3"/>
  <c r="T226" i="3" s="1"/>
  <c r="N204" i="3"/>
  <c r="L228" i="3"/>
  <c r="K207" i="3"/>
  <c r="T207" i="3" s="1"/>
  <c r="K201" i="3"/>
  <c r="T201" i="3" s="1"/>
  <c r="N214" i="3"/>
  <c r="L193" i="3"/>
  <c r="N219" i="3"/>
  <c r="L218" i="3"/>
  <c r="L223" i="3"/>
  <c r="L190" i="3"/>
  <c r="L233" i="3"/>
  <c r="N190" i="3"/>
  <c r="K198" i="3"/>
  <c r="T198" i="3" s="1"/>
  <c r="L194" i="3"/>
  <c r="L209" i="3"/>
  <c r="K222" i="3"/>
  <c r="T222" i="3" s="1"/>
  <c r="N200" i="3"/>
  <c r="K227" i="3"/>
  <c r="T227" i="3" s="1"/>
  <c r="N205" i="3"/>
  <c r="N163" i="3"/>
  <c r="K126" i="3"/>
  <c r="T126" i="3" s="1"/>
  <c r="K184" i="3"/>
  <c r="T184" i="3" s="1"/>
  <c r="K137" i="3"/>
  <c r="T137" i="3" s="1"/>
  <c r="N177" i="3"/>
  <c r="L176" i="3"/>
  <c r="N74" i="3"/>
  <c r="L159" i="3"/>
  <c r="L148" i="3"/>
  <c r="N135" i="3"/>
  <c r="K79" i="3"/>
  <c r="T79" i="3" s="1"/>
  <c r="N84" i="3"/>
  <c r="N148" i="3"/>
  <c r="K112" i="3"/>
  <c r="T112" i="3" s="1"/>
  <c r="L101" i="3"/>
  <c r="L165" i="3"/>
  <c r="L160" i="3"/>
  <c r="N77" i="3"/>
  <c r="N141" i="3"/>
  <c r="K98" i="3"/>
  <c r="T98" i="3" s="1"/>
  <c r="L90" i="3"/>
  <c r="L154" i="3"/>
  <c r="K123" i="3"/>
  <c r="T123" i="3" s="1"/>
  <c r="N102" i="3"/>
  <c r="N166" i="3"/>
  <c r="K156" i="3"/>
  <c r="T156" i="3" s="1"/>
  <c r="L123" i="3"/>
  <c r="L187" i="3"/>
  <c r="K109" i="3"/>
  <c r="T109" i="3" s="1"/>
  <c r="N99" i="3"/>
  <c r="K125" i="3"/>
  <c r="T125" i="3" s="1"/>
  <c r="N174" i="3"/>
  <c r="K75" i="3"/>
  <c r="T75" i="3" s="1"/>
  <c r="L98" i="3"/>
  <c r="N181" i="3"/>
  <c r="N117" i="3"/>
  <c r="K145" i="3"/>
  <c r="T145" i="3" s="1"/>
  <c r="L173" i="3"/>
  <c r="L109" i="3"/>
  <c r="K128" i="3"/>
  <c r="T128" i="3" s="1"/>
  <c r="N124" i="3"/>
  <c r="K159" i="3"/>
  <c r="T159" i="3" s="1"/>
  <c r="K134" i="3"/>
  <c r="T134" i="3" s="1"/>
  <c r="N159" i="3"/>
  <c r="N127" i="3"/>
  <c r="N95" i="3"/>
  <c r="K165" i="3"/>
  <c r="T165" i="3" s="1"/>
  <c r="K101" i="3"/>
  <c r="T101" i="3" s="1"/>
  <c r="L136" i="3"/>
  <c r="L183" i="3"/>
  <c r="L151" i="3"/>
  <c r="L119" i="3"/>
  <c r="L87" i="3"/>
  <c r="K148" i="3"/>
  <c r="T148" i="3" s="1"/>
  <c r="K84" i="3"/>
  <c r="T84" i="3" s="1"/>
  <c r="N162" i="3"/>
  <c r="N130" i="3"/>
  <c r="N98" i="3"/>
  <c r="K179" i="3"/>
  <c r="T179" i="3" s="1"/>
  <c r="K115" i="3"/>
  <c r="T115" i="3" s="1"/>
  <c r="L182" i="3"/>
  <c r="L150" i="3"/>
  <c r="L118" i="3"/>
  <c r="L86" i="3"/>
  <c r="K154" i="3"/>
  <c r="T154" i="3" s="1"/>
  <c r="K90" i="3"/>
  <c r="T90" i="3" s="1"/>
  <c r="N169" i="3"/>
  <c r="N137" i="3"/>
  <c r="N105" i="3"/>
  <c r="K185" i="3"/>
  <c r="T185" i="3" s="1"/>
  <c r="K121" i="3"/>
  <c r="T121" i="3" s="1"/>
  <c r="L152" i="3"/>
  <c r="L84" i="3"/>
  <c r="L161" i="3"/>
  <c r="L129" i="3"/>
  <c r="L97" i="3"/>
  <c r="K168" i="3"/>
  <c r="T168" i="3" s="1"/>
  <c r="K104" i="3"/>
  <c r="T104" i="3" s="1"/>
  <c r="N176" i="3"/>
  <c r="N144" i="3"/>
  <c r="N112" i="3"/>
  <c r="N80" i="3"/>
  <c r="K135" i="3"/>
  <c r="T135" i="3" s="1"/>
  <c r="L164" i="3"/>
  <c r="K118" i="3"/>
  <c r="T118" i="3" s="1"/>
  <c r="N187" i="3"/>
  <c r="N155" i="3"/>
  <c r="N123" i="3"/>
  <c r="N91" i="3"/>
  <c r="K157" i="3"/>
  <c r="T157" i="3" s="1"/>
  <c r="K93" i="3"/>
  <c r="T93" i="3" s="1"/>
  <c r="L128" i="3"/>
  <c r="L179" i="3"/>
  <c r="L147" i="3"/>
  <c r="L115" i="3"/>
  <c r="L83" i="3"/>
  <c r="K140" i="3"/>
  <c r="T140" i="3" s="1"/>
  <c r="K76" i="3"/>
  <c r="T76" i="3" s="1"/>
  <c r="N158" i="3"/>
  <c r="N126" i="3"/>
  <c r="N94" i="3"/>
  <c r="K171" i="3"/>
  <c r="T171" i="3" s="1"/>
  <c r="K107" i="3"/>
  <c r="T107" i="3" s="1"/>
  <c r="L178" i="3"/>
  <c r="L146" i="3"/>
  <c r="L114" i="3"/>
  <c r="L82" i="3"/>
  <c r="K146" i="3"/>
  <c r="T146" i="3" s="1"/>
  <c r="K82" i="3"/>
  <c r="T82" i="3" s="1"/>
  <c r="N165" i="3"/>
  <c r="N133" i="3"/>
  <c r="N101" i="3"/>
  <c r="K177" i="3"/>
  <c r="T177" i="3" s="1"/>
  <c r="K113" i="3"/>
  <c r="T113" i="3" s="1"/>
  <c r="L144" i="3"/>
  <c r="L76" i="3"/>
  <c r="L157" i="3"/>
  <c r="L125" i="3"/>
  <c r="L93" i="3"/>
  <c r="K160" i="3"/>
  <c r="T160" i="3" s="1"/>
  <c r="K96" i="3"/>
  <c r="T96" i="3" s="1"/>
  <c r="N172" i="3"/>
  <c r="N140" i="3"/>
  <c r="N108" i="3"/>
  <c r="N76" i="3"/>
  <c r="K127" i="3"/>
  <c r="T127" i="3" s="1"/>
  <c r="K150" i="3"/>
  <c r="T150" i="3" s="1"/>
  <c r="K174" i="3"/>
  <c r="T174" i="3" s="1"/>
  <c r="N175" i="3"/>
  <c r="N143" i="3"/>
  <c r="N111" i="3"/>
  <c r="N79" i="3"/>
  <c r="K133" i="3"/>
  <c r="T133" i="3" s="1"/>
  <c r="L172" i="3"/>
  <c r="L100" i="3"/>
  <c r="L167" i="3"/>
  <c r="L135" i="3"/>
  <c r="L103" i="3"/>
  <c r="K180" i="3"/>
  <c r="R180" i="3" s="1"/>
  <c r="K116" i="3"/>
  <c r="T116" i="3" s="1"/>
  <c r="N178" i="3"/>
  <c r="N146" i="3"/>
  <c r="N114" i="3"/>
  <c r="N82" i="3"/>
  <c r="K147" i="3"/>
  <c r="T147" i="3" s="1"/>
  <c r="K83" i="3"/>
  <c r="T83" i="3" s="1"/>
  <c r="L166" i="3"/>
  <c r="L134" i="3"/>
  <c r="L102" i="3"/>
  <c r="K186" i="3"/>
  <c r="T186" i="3" s="1"/>
  <c r="K122" i="3"/>
  <c r="T122" i="3" s="1"/>
  <c r="N185" i="3"/>
  <c r="N153" i="3"/>
  <c r="N121" i="3"/>
  <c r="N89" i="3"/>
  <c r="K153" i="3"/>
  <c r="R153" i="3" s="1"/>
  <c r="K89" i="3"/>
  <c r="T89" i="3" s="1"/>
  <c r="L120" i="3"/>
  <c r="L177" i="3"/>
  <c r="L145" i="3"/>
  <c r="L113" i="3"/>
  <c r="L81" i="3"/>
  <c r="K136" i="3"/>
  <c r="R136" i="3" s="1"/>
  <c r="L180" i="3"/>
  <c r="N160" i="3"/>
  <c r="N128" i="3"/>
  <c r="N96" i="3"/>
  <c r="K167" i="3"/>
  <c r="T167" i="3" s="1"/>
  <c r="K103" i="3"/>
  <c r="T103" i="3" s="1"/>
  <c r="K78" i="3"/>
  <c r="T78" i="3" s="1"/>
  <c r="K102" i="3"/>
  <c r="R102" i="3" s="1"/>
  <c r="N171" i="3"/>
  <c r="N139" i="3"/>
  <c r="N107" i="3"/>
  <c r="N75" i="3"/>
  <c r="L156" i="3"/>
  <c r="L88" i="3"/>
  <c r="L163" i="3"/>
  <c r="L131" i="3"/>
  <c r="L99" i="3"/>
  <c r="K172" i="3"/>
  <c r="T172" i="3" s="1"/>
  <c r="K108" i="3"/>
  <c r="T108" i="3" s="1"/>
  <c r="N142" i="3"/>
  <c r="N110" i="3"/>
  <c r="N78" i="3"/>
  <c r="K139" i="3"/>
  <c r="T139" i="3" s="1"/>
  <c r="L162" i="3"/>
  <c r="L130" i="3"/>
  <c r="K178" i="3"/>
  <c r="T178" i="3" s="1"/>
  <c r="K114" i="3"/>
  <c r="T114" i="3" s="1"/>
  <c r="N149" i="3"/>
  <c r="N85" i="3"/>
  <c r="K81" i="3"/>
  <c r="T81" i="3" s="1"/>
  <c r="L112" i="3"/>
  <c r="L141" i="3"/>
  <c r="L77" i="3"/>
  <c r="L92" i="3"/>
  <c r="N156" i="3"/>
  <c r="N92" i="3"/>
  <c r="K95" i="3"/>
  <c r="T95" i="3" s="1"/>
  <c r="K158" i="3"/>
  <c r="T158" i="3" s="1"/>
  <c r="K94" i="3"/>
  <c r="T94" i="3" s="1"/>
  <c r="N88" i="3"/>
  <c r="L105" i="3"/>
  <c r="N81" i="3"/>
  <c r="L94" i="3"/>
  <c r="N106" i="3"/>
  <c r="L127" i="3"/>
  <c r="N103" i="3"/>
  <c r="N164" i="3"/>
  <c r="L181" i="3"/>
  <c r="N157" i="3"/>
  <c r="K155" i="3"/>
  <c r="T155" i="3" s="1"/>
  <c r="L108" i="3"/>
  <c r="K87" i="3"/>
  <c r="T87" i="3" s="1"/>
  <c r="K120" i="3"/>
  <c r="T120" i="3" s="1"/>
  <c r="L184" i="3"/>
  <c r="K106" i="3"/>
  <c r="T106" i="3" s="1"/>
  <c r="K131" i="3"/>
  <c r="R131" i="3" s="1"/>
  <c r="K164" i="3"/>
  <c r="T164" i="3" s="1"/>
  <c r="K117" i="3"/>
  <c r="T117" i="3" s="1"/>
  <c r="K111" i="3"/>
  <c r="T111" i="3" s="1"/>
  <c r="K144" i="3"/>
  <c r="T144" i="3" s="1"/>
  <c r="K97" i="3"/>
  <c r="T97" i="3" s="1"/>
  <c r="K130" i="3"/>
  <c r="T130" i="3" s="1"/>
  <c r="L170" i="3"/>
  <c r="N182" i="3"/>
  <c r="K141" i="3"/>
  <c r="R141" i="3" s="1"/>
  <c r="N179" i="3"/>
  <c r="K110" i="3"/>
  <c r="T110" i="3" s="1"/>
  <c r="K119" i="3"/>
  <c r="T119" i="3" s="1"/>
  <c r="N104" i="3"/>
  <c r="N168" i="3"/>
  <c r="K152" i="3"/>
  <c r="T152" i="3" s="1"/>
  <c r="L121" i="3"/>
  <c r="L185" i="3"/>
  <c r="K105" i="3"/>
  <c r="T105" i="3" s="1"/>
  <c r="N97" i="3"/>
  <c r="N161" i="3"/>
  <c r="K138" i="3"/>
  <c r="T138" i="3" s="1"/>
  <c r="L110" i="3"/>
  <c r="L174" i="3"/>
  <c r="K163" i="3"/>
  <c r="R163" i="3" s="1"/>
  <c r="N122" i="3"/>
  <c r="N186" i="3"/>
  <c r="L79" i="3"/>
  <c r="L143" i="3"/>
  <c r="L116" i="3"/>
  <c r="K149" i="3"/>
  <c r="T149" i="3" s="1"/>
  <c r="N119" i="3"/>
  <c r="N183" i="3"/>
  <c r="N152" i="3"/>
  <c r="L169" i="3"/>
  <c r="N145" i="3"/>
  <c r="L158" i="3"/>
  <c r="N170" i="3"/>
  <c r="L80" i="3"/>
  <c r="N167" i="3"/>
  <c r="K166" i="3"/>
  <c r="T166" i="3" s="1"/>
  <c r="N100" i="3"/>
  <c r="L117" i="3"/>
  <c r="N93" i="3"/>
  <c r="L106" i="3"/>
  <c r="N118" i="3"/>
  <c r="L75" i="3"/>
  <c r="L139" i="3"/>
  <c r="N115" i="3"/>
  <c r="K182" i="3"/>
  <c r="R182" i="3" s="1"/>
  <c r="K143" i="3"/>
  <c r="T143" i="3" s="1"/>
  <c r="N116" i="3"/>
  <c r="N180" i="3"/>
  <c r="K176" i="3"/>
  <c r="T176" i="3" s="1"/>
  <c r="L133" i="3"/>
  <c r="L96" i="3"/>
  <c r="K129" i="3"/>
  <c r="T129" i="3" s="1"/>
  <c r="N109" i="3"/>
  <c r="N173" i="3"/>
  <c r="K162" i="3"/>
  <c r="T162" i="3" s="1"/>
  <c r="L122" i="3"/>
  <c r="L186" i="3"/>
  <c r="K187" i="3"/>
  <c r="T187" i="3" s="1"/>
  <c r="N134" i="3"/>
  <c r="K92" i="3"/>
  <c r="T92" i="3" s="1"/>
  <c r="L91" i="3"/>
  <c r="L155" i="3"/>
  <c r="L140" i="3"/>
  <c r="K173" i="3"/>
  <c r="T173" i="3" s="1"/>
  <c r="N131" i="3"/>
  <c r="N120" i="3"/>
  <c r="L137" i="3"/>
  <c r="L126" i="3"/>
  <c r="K100" i="3"/>
  <c r="R100" i="3" s="1"/>
  <c r="K181" i="3"/>
  <c r="T181" i="3" s="1"/>
  <c r="K151" i="3"/>
  <c r="T151" i="3" s="1"/>
  <c r="N113" i="3"/>
  <c r="L95" i="3"/>
  <c r="K142" i="3"/>
  <c r="T142" i="3" s="1"/>
  <c r="K80" i="3"/>
  <c r="T80" i="3" s="1"/>
  <c r="L149" i="3"/>
  <c r="N125" i="3"/>
  <c r="L74" i="3"/>
  <c r="N86" i="3"/>
  <c r="L107" i="3"/>
  <c r="N83" i="3"/>
  <c r="N184" i="3"/>
  <c r="L104" i="3"/>
  <c r="K170" i="3"/>
  <c r="T170" i="3" s="1"/>
  <c r="N138" i="3"/>
  <c r="K175" i="3"/>
  <c r="T175" i="3" s="1"/>
  <c r="N132" i="3"/>
  <c r="L85" i="3"/>
  <c r="L124" i="3"/>
  <c r="K161" i="3"/>
  <c r="T161" i="3" s="1"/>
  <c r="L168" i="3"/>
  <c r="L138" i="3"/>
  <c r="K91" i="3"/>
  <c r="R91" i="3" s="1"/>
  <c r="N150" i="3"/>
  <c r="K124" i="3"/>
  <c r="T124" i="3" s="1"/>
  <c r="L171" i="3"/>
  <c r="K77" i="3"/>
  <c r="T77" i="3" s="1"/>
  <c r="N147" i="3"/>
  <c r="K86" i="3"/>
  <c r="R86" i="3" s="1"/>
  <c r="K183" i="3"/>
  <c r="T183" i="3" s="1"/>
  <c r="N136" i="3"/>
  <c r="K88" i="3"/>
  <c r="T88" i="3" s="1"/>
  <c r="L89" i="3"/>
  <c r="L153" i="3"/>
  <c r="L132" i="3"/>
  <c r="K169" i="3"/>
  <c r="T169" i="3" s="1"/>
  <c r="N129" i="3"/>
  <c r="K74" i="3"/>
  <c r="T74" i="3" s="1"/>
  <c r="L78" i="3"/>
  <c r="L142" i="3"/>
  <c r="K99" i="3"/>
  <c r="T99" i="3" s="1"/>
  <c r="N90" i="3"/>
  <c r="N154" i="3"/>
  <c r="K132" i="3"/>
  <c r="T132" i="3" s="1"/>
  <c r="L111" i="3"/>
  <c r="L175" i="3"/>
  <c r="K85" i="3"/>
  <c r="T85" i="3" s="1"/>
  <c r="N87" i="3"/>
  <c r="N151" i="3"/>
  <c r="N71" i="3"/>
  <c r="N67" i="3"/>
  <c r="N63" i="3"/>
  <c r="N59" i="3"/>
  <c r="N55" i="3"/>
  <c r="N51" i="3"/>
  <c r="N47" i="3"/>
  <c r="N43" i="3"/>
  <c r="N39" i="3"/>
  <c r="N35" i="3"/>
  <c r="N31" i="3"/>
  <c r="N27" i="3"/>
  <c r="N23" i="3"/>
  <c r="N19" i="3"/>
  <c r="N15" i="3"/>
  <c r="N11" i="3"/>
  <c r="N7" i="3"/>
  <c r="K69" i="3"/>
  <c r="T69" i="3" s="1"/>
  <c r="K61" i="3"/>
  <c r="T61" i="3" s="1"/>
  <c r="K53" i="3"/>
  <c r="T53" i="3" s="1"/>
  <c r="K45" i="3"/>
  <c r="T45" i="3" s="1"/>
  <c r="K37" i="3"/>
  <c r="T37" i="3" s="1"/>
  <c r="K29" i="3"/>
  <c r="T29" i="3" s="1"/>
  <c r="K21" i="3"/>
  <c r="T21" i="3" s="1"/>
  <c r="K13" i="3"/>
  <c r="T13" i="3" s="1"/>
  <c r="K5" i="3"/>
  <c r="T5" i="3" s="1"/>
  <c r="L68" i="3"/>
  <c r="L56" i="3"/>
  <c r="L40" i="3"/>
  <c r="L28" i="3"/>
  <c r="L71" i="3"/>
  <c r="L67" i="3"/>
  <c r="L63" i="3"/>
  <c r="L59" i="3"/>
  <c r="L55" i="3"/>
  <c r="L51" i="3"/>
  <c r="L47" i="3"/>
  <c r="L43" i="3"/>
  <c r="L39" i="3"/>
  <c r="L35" i="3"/>
  <c r="L31" i="3"/>
  <c r="L27" i="3"/>
  <c r="L23" i="3"/>
  <c r="L19" i="3"/>
  <c r="L15" i="3"/>
  <c r="L11" i="3"/>
  <c r="L7" i="3"/>
  <c r="K68" i="3"/>
  <c r="T68" i="3" s="1"/>
  <c r="K60" i="3"/>
  <c r="T60" i="3" s="1"/>
  <c r="K52" i="3"/>
  <c r="T52" i="3" s="1"/>
  <c r="K44" i="3"/>
  <c r="T44" i="3" s="1"/>
  <c r="K36" i="3"/>
  <c r="T36" i="3" s="1"/>
  <c r="K28" i="3"/>
  <c r="T28" i="3" s="1"/>
  <c r="K20" i="3"/>
  <c r="T20" i="3" s="1"/>
  <c r="K12" i="3"/>
  <c r="T12" i="3" s="1"/>
  <c r="K4" i="3"/>
  <c r="T4" i="3" s="1"/>
  <c r="N70" i="3"/>
  <c r="N66" i="3"/>
  <c r="N62" i="3"/>
  <c r="N58" i="3"/>
  <c r="N54" i="3"/>
  <c r="N50" i="3"/>
  <c r="N46" i="3"/>
  <c r="N42" i="3"/>
  <c r="N38" i="3"/>
  <c r="N34" i="3"/>
  <c r="N30" i="3"/>
  <c r="N26" i="3"/>
  <c r="N22" i="3"/>
  <c r="N18" i="3"/>
  <c r="N14" i="3"/>
  <c r="N10" i="3"/>
  <c r="N6" i="3"/>
  <c r="K67" i="3"/>
  <c r="T67" i="3" s="1"/>
  <c r="K59" i="3"/>
  <c r="T59" i="3" s="1"/>
  <c r="K51" i="3"/>
  <c r="T51" i="3" s="1"/>
  <c r="K43" i="3"/>
  <c r="T43" i="3" s="1"/>
  <c r="K35" i="3"/>
  <c r="T35" i="3" s="1"/>
  <c r="K27" i="3"/>
  <c r="T27" i="3" s="1"/>
  <c r="K19" i="3"/>
  <c r="T19" i="3" s="1"/>
  <c r="K11" i="3"/>
  <c r="T11" i="3" s="1"/>
  <c r="L52" i="3"/>
  <c r="L70" i="3"/>
  <c r="L66" i="3"/>
  <c r="L62" i="3"/>
  <c r="L58" i="3"/>
  <c r="L54" i="3"/>
  <c r="L50" i="3"/>
  <c r="L46" i="3"/>
  <c r="L42" i="3"/>
  <c r="L38" i="3"/>
  <c r="L34" i="3"/>
  <c r="L30" i="3"/>
  <c r="L26" i="3"/>
  <c r="L22" i="3"/>
  <c r="L18" i="3"/>
  <c r="L14" i="3"/>
  <c r="L10" i="3"/>
  <c r="L6" i="3"/>
  <c r="K66" i="3"/>
  <c r="T66" i="3" s="1"/>
  <c r="K58" i="3"/>
  <c r="T58" i="3" s="1"/>
  <c r="K50" i="3"/>
  <c r="T50" i="3" s="1"/>
  <c r="K42" i="3"/>
  <c r="T42" i="3" s="1"/>
  <c r="K34" i="3"/>
  <c r="T34" i="3" s="1"/>
  <c r="K26" i="3"/>
  <c r="T26" i="3" s="1"/>
  <c r="K18" i="3"/>
  <c r="T18" i="3" s="1"/>
  <c r="K10" i="3"/>
  <c r="T10" i="3" s="1"/>
  <c r="L64" i="3"/>
  <c r="N73" i="3"/>
  <c r="N69" i="3"/>
  <c r="N65" i="3"/>
  <c r="N61" i="3"/>
  <c r="N57" i="3"/>
  <c r="N53" i="3"/>
  <c r="N49" i="3"/>
  <c r="N45" i="3"/>
  <c r="N41" i="3"/>
  <c r="N37" i="3"/>
  <c r="N33" i="3"/>
  <c r="N29" i="3"/>
  <c r="N25" i="3"/>
  <c r="N21" i="3"/>
  <c r="N17" i="3"/>
  <c r="N13" i="3"/>
  <c r="N9" i="3"/>
  <c r="N5" i="3"/>
  <c r="K73" i="3"/>
  <c r="T73" i="3" s="1"/>
  <c r="K65" i="3"/>
  <c r="T65" i="3" s="1"/>
  <c r="K57" i="3"/>
  <c r="T57" i="3" s="1"/>
  <c r="K49" i="3"/>
  <c r="T49" i="3" s="1"/>
  <c r="K41" i="3"/>
  <c r="T41" i="3" s="1"/>
  <c r="K33" i="3"/>
  <c r="T33" i="3" s="1"/>
  <c r="K25" i="3"/>
  <c r="T25" i="3" s="1"/>
  <c r="K17" i="3"/>
  <c r="T17" i="3" s="1"/>
  <c r="K9" i="3"/>
  <c r="T9" i="3" s="1"/>
  <c r="L48" i="3"/>
  <c r="L36" i="3"/>
  <c r="L24" i="3"/>
  <c r="L12" i="3"/>
  <c r="L73" i="3"/>
  <c r="L69" i="3"/>
  <c r="L65" i="3"/>
  <c r="L61" i="3"/>
  <c r="L57" i="3"/>
  <c r="L53" i="3"/>
  <c r="L49" i="3"/>
  <c r="L45" i="3"/>
  <c r="L41" i="3"/>
  <c r="L37" i="3"/>
  <c r="L33" i="3"/>
  <c r="L29" i="3"/>
  <c r="L25" i="3"/>
  <c r="L21" i="3"/>
  <c r="L17" i="3"/>
  <c r="L13" i="3"/>
  <c r="L9" i="3"/>
  <c r="L5" i="3"/>
  <c r="K72" i="3"/>
  <c r="T72" i="3" s="1"/>
  <c r="K64" i="3"/>
  <c r="T64" i="3" s="1"/>
  <c r="K56" i="3"/>
  <c r="T56" i="3" s="1"/>
  <c r="K48" i="3"/>
  <c r="T48" i="3" s="1"/>
  <c r="K40" i="3"/>
  <c r="T40" i="3" s="1"/>
  <c r="K32" i="3"/>
  <c r="T32" i="3" s="1"/>
  <c r="K24" i="3"/>
  <c r="T24" i="3" s="1"/>
  <c r="K16" i="3"/>
  <c r="T16" i="3" s="1"/>
  <c r="K8" i="3"/>
  <c r="T8" i="3" s="1"/>
  <c r="L72" i="3"/>
  <c r="L60" i="3"/>
  <c r="L44" i="3"/>
  <c r="L32" i="3"/>
  <c r="L16" i="3"/>
  <c r="N72" i="3"/>
  <c r="N68" i="3"/>
  <c r="N64" i="3"/>
  <c r="N60" i="3"/>
  <c r="N56" i="3"/>
  <c r="N52" i="3"/>
  <c r="N48" i="3"/>
  <c r="N44" i="3"/>
  <c r="N40" i="3"/>
  <c r="N36" i="3"/>
  <c r="N32" i="3"/>
  <c r="N28" i="3"/>
  <c r="N24" i="3"/>
  <c r="N20" i="3"/>
  <c r="N16" i="3"/>
  <c r="N12" i="3"/>
  <c r="N8" i="3"/>
  <c r="N4" i="3"/>
  <c r="K71" i="3"/>
  <c r="T71" i="3" s="1"/>
  <c r="K63" i="3"/>
  <c r="T63" i="3" s="1"/>
  <c r="K55" i="3"/>
  <c r="T55" i="3" s="1"/>
  <c r="K47" i="3"/>
  <c r="T47" i="3" s="1"/>
  <c r="K39" i="3"/>
  <c r="T39" i="3" s="1"/>
  <c r="K31" i="3"/>
  <c r="T31" i="3" s="1"/>
  <c r="K23" i="3"/>
  <c r="T23" i="3" s="1"/>
  <c r="K15" i="3"/>
  <c r="T15" i="3" s="1"/>
  <c r="K7" i="3"/>
  <c r="T7" i="3" s="1"/>
  <c r="K22" i="3"/>
  <c r="T22" i="3" s="1"/>
  <c r="L20" i="3"/>
  <c r="K14" i="3"/>
  <c r="T14" i="3" s="1"/>
  <c r="L8" i="3"/>
  <c r="K70" i="3"/>
  <c r="T70" i="3" s="1"/>
  <c r="K6" i="3"/>
  <c r="T6" i="3" s="1"/>
  <c r="L4" i="3"/>
  <c r="K62" i="3"/>
  <c r="T62" i="3" s="1"/>
  <c r="K54" i="3"/>
  <c r="T54" i="3" s="1"/>
  <c r="K46" i="3"/>
  <c r="T46" i="3" s="1"/>
  <c r="K38" i="3"/>
  <c r="T38" i="3" s="1"/>
  <c r="K30" i="3"/>
  <c r="T30" i="3" s="1"/>
  <c r="R198" i="3" l="1"/>
  <c r="R262" i="3"/>
  <c r="R215" i="3"/>
  <c r="R279" i="3"/>
  <c r="R216" i="3"/>
  <c r="R280" i="3"/>
  <c r="R217" i="3"/>
  <c r="R281" i="3"/>
  <c r="R218" i="3"/>
  <c r="R282" i="3"/>
  <c r="R219" i="3"/>
  <c r="R283" i="3"/>
  <c r="R212" i="3"/>
  <c r="R276" i="3"/>
  <c r="R205" i="3"/>
  <c r="R269" i="3"/>
  <c r="R206" i="3"/>
  <c r="R270" i="3"/>
  <c r="R223" i="3"/>
  <c r="R224" i="3"/>
  <c r="R225" i="3"/>
  <c r="R289" i="3"/>
  <c r="R226" i="3"/>
  <c r="R290" i="3"/>
  <c r="R227" i="3"/>
  <c r="R291" i="3"/>
  <c r="R220" i="3"/>
  <c r="R284" i="3"/>
  <c r="R213" i="3"/>
  <c r="R277" i="3"/>
  <c r="R214" i="3"/>
  <c r="R278" i="3"/>
  <c r="R231" i="3"/>
  <c r="R295" i="3"/>
  <c r="R232" i="3"/>
  <c r="R296" i="3"/>
  <c r="R233" i="3"/>
  <c r="R297" i="3"/>
  <c r="R234" i="3"/>
  <c r="R298" i="3"/>
  <c r="R235" i="3"/>
  <c r="R299" i="3"/>
  <c r="R228" i="3"/>
  <c r="R292" i="3"/>
  <c r="R221" i="3"/>
  <c r="R285" i="3"/>
  <c r="R222" i="3"/>
  <c r="R286" i="3"/>
  <c r="R239" i="3"/>
  <c r="R303" i="3"/>
  <c r="R240" i="3"/>
  <c r="R304" i="3"/>
  <c r="R241" i="3"/>
  <c r="R305" i="3"/>
  <c r="R242" i="3"/>
  <c r="R306" i="3"/>
  <c r="R243" i="3"/>
  <c r="R307" i="3"/>
  <c r="R236" i="3"/>
  <c r="R300" i="3"/>
  <c r="R229" i="3"/>
  <c r="R293" i="3"/>
  <c r="R230" i="3"/>
  <c r="R294" i="3"/>
  <c r="R247" i="3"/>
  <c r="R311" i="3"/>
  <c r="R248" i="3"/>
  <c r="R312" i="3"/>
  <c r="R249" i="3"/>
  <c r="R313" i="3"/>
  <c r="R250" i="3"/>
  <c r="R314" i="3"/>
  <c r="R251" i="3"/>
  <c r="R315" i="3"/>
  <c r="R244" i="3"/>
  <c r="R308" i="3"/>
  <c r="R237" i="3"/>
  <c r="R301" i="3"/>
  <c r="R238" i="3"/>
  <c r="R302" i="3"/>
  <c r="R191" i="3"/>
  <c r="R255" i="3"/>
  <c r="R192" i="3"/>
  <c r="R256" i="3"/>
  <c r="R193" i="3"/>
  <c r="R257" i="3"/>
  <c r="R194" i="3"/>
  <c r="R258" i="3"/>
  <c r="R195" i="3"/>
  <c r="R259" i="3"/>
  <c r="R188" i="3"/>
  <c r="R252" i="3"/>
  <c r="R316" i="3"/>
  <c r="R245" i="3"/>
  <c r="R309" i="3"/>
  <c r="R246" i="3"/>
  <c r="R310" i="3"/>
  <c r="R199" i="3"/>
  <c r="R263" i="3"/>
  <c r="R200" i="3"/>
  <c r="R201" i="3"/>
  <c r="R265" i="3"/>
  <c r="R202" i="3"/>
  <c r="R266" i="3"/>
  <c r="R203" i="3"/>
  <c r="R267" i="3"/>
  <c r="R196" i="3"/>
  <c r="R260" i="3"/>
  <c r="R189" i="3"/>
  <c r="R253" i="3"/>
  <c r="R190" i="3"/>
  <c r="R254" i="3"/>
  <c r="R183" i="3"/>
  <c r="R161" i="3"/>
  <c r="R178" i="3"/>
  <c r="R148" i="3"/>
  <c r="R165" i="3"/>
  <c r="R152" i="3"/>
  <c r="R169" i="3"/>
  <c r="R186" i="3"/>
  <c r="R156" i="3"/>
  <c r="R173" i="3"/>
  <c r="R160" i="3"/>
  <c r="R177" i="3"/>
  <c r="R147" i="3"/>
  <c r="R164" i="3"/>
  <c r="R181" i="3"/>
  <c r="R168" i="3"/>
  <c r="R185" i="3"/>
  <c r="R155" i="3"/>
  <c r="R172" i="3"/>
  <c r="R150" i="3"/>
  <c r="R151" i="3"/>
  <c r="R176" i="3"/>
  <c r="R146" i="3"/>
  <c r="R158" i="3"/>
  <c r="R159" i="3"/>
  <c r="R184" i="3"/>
  <c r="R154" i="3"/>
  <c r="R171" i="3"/>
  <c r="R166" i="3"/>
  <c r="R167" i="3"/>
  <c r="R145" i="3"/>
  <c r="R162" i="3"/>
  <c r="R179" i="3"/>
  <c r="R149" i="3"/>
  <c r="R174" i="3"/>
  <c r="R175" i="3"/>
  <c r="R170" i="3"/>
  <c r="R187" i="3"/>
  <c r="R157" i="3"/>
  <c r="R55" i="3"/>
  <c r="R54" i="3"/>
  <c r="R144" i="3"/>
  <c r="R125" i="3"/>
  <c r="R105" i="3"/>
  <c r="R35" i="3"/>
  <c r="R16" i="3"/>
  <c r="R129" i="3"/>
  <c r="R51" i="3"/>
  <c r="R94" i="3"/>
  <c r="R32" i="3"/>
  <c r="R50" i="3"/>
  <c r="R99" i="3"/>
  <c r="R126" i="3"/>
  <c r="R80" i="3"/>
  <c r="R66" i="3"/>
  <c r="R115" i="3"/>
  <c r="R39" i="3"/>
  <c r="R96" i="3"/>
  <c r="R114" i="3"/>
  <c r="R20" i="3"/>
  <c r="R130" i="3"/>
  <c r="R36" i="3"/>
  <c r="R103" i="3"/>
  <c r="R61" i="3"/>
  <c r="R73" i="3"/>
  <c r="R84" i="3"/>
  <c r="R110" i="3"/>
  <c r="R47" i="3"/>
  <c r="R111" i="3"/>
  <c r="R70" i="3"/>
  <c r="R24" i="3"/>
  <c r="R88" i="3"/>
  <c r="R5" i="3"/>
  <c r="R69" i="3"/>
  <c r="R133" i="3"/>
  <c r="R113" i="3"/>
  <c r="R58" i="3"/>
  <c r="R122" i="3"/>
  <c r="R89" i="3"/>
  <c r="R43" i="3"/>
  <c r="R107" i="3"/>
  <c r="R28" i="3"/>
  <c r="R92" i="3"/>
  <c r="R97" i="3"/>
  <c r="R127" i="3"/>
  <c r="R13" i="3"/>
  <c r="R14" i="3"/>
  <c r="R142" i="3"/>
  <c r="R63" i="3"/>
  <c r="R135" i="3"/>
  <c r="R40" i="3"/>
  <c r="R104" i="3"/>
  <c r="R21" i="3"/>
  <c r="R85" i="3"/>
  <c r="R17" i="3"/>
  <c r="R10" i="3"/>
  <c r="R74" i="3"/>
  <c r="R138" i="3"/>
  <c r="R121" i="3"/>
  <c r="R59" i="3"/>
  <c r="R123" i="3"/>
  <c r="R44" i="3"/>
  <c r="R108" i="3"/>
  <c r="R30" i="3"/>
  <c r="R7" i="3"/>
  <c r="R71" i="3"/>
  <c r="R143" i="3"/>
  <c r="R118" i="3"/>
  <c r="R48" i="3"/>
  <c r="R112" i="3"/>
  <c r="R29" i="3"/>
  <c r="R93" i="3"/>
  <c r="R33" i="3"/>
  <c r="R18" i="3"/>
  <c r="R82" i="3"/>
  <c r="R9" i="3"/>
  <c r="R137" i="3"/>
  <c r="R67" i="3"/>
  <c r="R52" i="3"/>
  <c r="R116" i="3"/>
  <c r="R77" i="3"/>
  <c r="R46" i="3"/>
  <c r="R15" i="3"/>
  <c r="R79" i="3"/>
  <c r="R6" i="3"/>
  <c r="R134" i="3"/>
  <c r="R56" i="3"/>
  <c r="R120" i="3"/>
  <c r="R37" i="3"/>
  <c r="R101" i="3"/>
  <c r="R49" i="3"/>
  <c r="R26" i="3"/>
  <c r="R90" i="3"/>
  <c r="R25" i="3"/>
  <c r="R11" i="3"/>
  <c r="R75" i="3"/>
  <c r="R139" i="3"/>
  <c r="R60" i="3"/>
  <c r="R124" i="3"/>
  <c r="R62" i="3"/>
  <c r="R23" i="3"/>
  <c r="R87" i="3"/>
  <c r="R22" i="3"/>
  <c r="R119" i="3"/>
  <c r="R64" i="3"/>
  <c r="R128" i="3"/>
  <c r="R45" i="3"/>
  <c r="R109" i="3"/>
  <c r="R65" i="3"/>
  <c r="R34" i="3"/>
  <c r="R98" i="3"/>
  <c r="R41" i="3"/>
  <c r="R19" i="3"/>
  <c r="R83" i="3"/>
  <c r="R4" i="3"/>
  <c r="R68" i="3"/>
  <c r="R132" i="3"/>
  <c r="R78" i="3"/>
  <c r="R31" i="3"/>
  <c r="R95" i="3"/>
  <c r="R38" i="3"/>
  <c r="R8" i="3"/>
  <c r="R72" i="3"/>
  <c r="R53" i="3"/>
  <c r="R117" i="3"/>
  <c r="R81" i="3"/>
  <c r="R42" i="3"/>
  <c r="R106" i="3"/>
  <c r="R57" i="3"/>
  <c r="R27" i="3"/>
  <c r="R12" i="3"/>
  <c r="R76" i="3"/>
  <c r="R140" i="3"/>
  <c r="AS3" i="3"/>
  <c r="AU3" i="3" s="1"/>
  <c r="AV3" i="3" s="1"/>
  <c r="AT3" i="3"/>
  <c r="AW3" i="3" s="1"/>
  <c r="AX3" i="3" s="1"/>
  <c r="T91" i="3"/>
  <c r="T100" i="3"/>
  <c r="T182" i="3"/>
  <c r="T141" i="3"/>
  <c r="T153" i="3"/>
  <c r="T163" i="3"/>
  <c r="T131" i="3"/>
  <c r="T102" i="3"/>
  <c r="T136" i="3"/>
  <c r="T180" i="3"/>
  <c r="T86" i="3"/>
  <c r="K3" i="3"/>
  <c r="T3" i="3" s="1"/>
  <c r="N3" i="3"/>
  <c r="L3" i="3"/>
  <c r="W394" i="3" l="1"/>
  <c r="Z394" i="3" s="1"/>
  <c r="W330" i="3"/>
  <c r="Z330" i="3" s="1"/>
  <c r="W385" i="3"/>
  <c r="Z385" i="3" s="1"/>
  <c r="W321" i="3"/>
  <c r="Z321" i="3" s="1"/>
  <c r="W318" i="3"/>
  <c r="Z318" i="3" s="1"/>
  <c r="W368" i="3"/>
  <c r="Z368" i="3" s="1"/>
  <c r="W364" i="3"/>
  <c r="Z364" i="3" s="1"/>
  <c r="W370" i="3"/>
  <c r="Z370" i="3" s="1"/>
  <c r="W334" i="3"/>
  <c r="Z334" i="3" s="1"/>
  <c r="W361" i="3"/>
  <c r="Z361" i="3" s="1"/>
  <c r="W371" i="3"/>
  <c r="Z371" i="3" s="1"/>
  <c r="W344" i="3"/>
  <c r="Z344" i="3" s="1"/>
  <c r="W324" i="3"/>
  <c r="Z324" i="3" s="1"/>
  <c r="W355" i="3"/>
  <c r="Z355" i="3" s="1"/>
  <c r="W328" i="3"/>
  <c r="Z328" i="3" s="1"/>
  <c r="W339" i="3"/>
  <c r="Z339" i="3" s="1"/>
  <c r="W335" i="3"/>
  <c r="Z335" i="3" s="1"/>
  <c r="W374" i="3"/>
  <c r="Z374" i="3" s="1"/>
  <c r="W381" i="3"/>
  <c r="Z381" i="3" s="1"/>
  <c r="W317" i="3"/>
  <c r="Z317" i="3" s="1"/>
  <c r="W348" i="3"/>
  <c r="Z348" i="3" s="1"/>
  <c r="W379" i="3"/>
  <c r="Z379" i="3" s="1"/>
  <c r="W354" i="3"/>
  <c r="Z354" i="3" s="1"/>
  <c r="W331" i="3"/>
  <c r="Z331" i="3" s="1"/>
  <c r="W345" i="3"/>
  <c r="Z345" i="3" s="1"/>
  <c r="W350" i="3"/>
  <c r="Z350" i="3" s="1"/>
  <c r="W320" i="3"/>
  <c r="Z320" i="3" s="1"/>
  <c r="W367" i="3"/>
  <c r="Z367" i="3" s="1"/>
  <c r="W359" i="3"/>
  <c r="Z359" i="3" s="1"/>
  <c r="W351" i="3"/>
  <c r="Z351" i="3" s="1"/>
  <c r="W373" i="3"/>
  <c r="Z373" i="3" s="1"/>
  <c r="W346" i="3"/>
  <c r="Z346" i="3" s="1"/>
  <c r="W337" i="3"/>
  <c r="Z337" i="3" s="1"/>
  <c r="W356" i="3"/>
  <c r="Z356" i="3" s="1"/>
  <c r="W332" i="3"/>
  <c r="Z332" i="3" s="1"/>
  <c r="W365" i="3"/>
  <c r="Z365" i="3" s="1"/>
  <c r="W363" i="3"/>
  <c r="Z363" i="3" s="1"/>
  <c r="W338" i="3"/>
  <c r="Z338" i="3" s="1"/>
  <c r="W329" i="3"/>
  <c r="Z329" i="3" s="1"/>
  <c r="W392" i="3"/>
  <c r="Z392" i="3" s="1"/>
  <c r="W383" i="3"/>
  <c r="Z383" i="3" s="1"/>
  <c r="W395" i="3"/>
  <c r="Z395" i="3" s="1"/>
  <c r="W357" i="3"/>
  <c r="Z357" i="3" s="1"/>
  <c r="W323" i="3"/>
  <c r="Z323" i="3" s="1"/>
  <c r="W322" i="3"/>
  <c r="Z322" i="3" s="1"/>
  <c r="W382" i="3"/>
  <c r="Z382" i="3" s="1"/>
  <c r="W347" i="3"/>
  <c r="Z347" i="3" s="1"/>
  <c r="W384" i="3"/>
  <c r="Z384" i="3" s="1"/>
  <c r="W398" i="3"/>
  <c r="Z398" i="3" s="1"/>
  <c r="W343" i="3"/>
  <c r="Z343" i="3" s="1"/>
  <c r="W366" i="3"/>
  <c r="Z366" i="3" s="1"/>
  <c r="W349" i="3"/>
  <c r="Z349" i="3" s="1"/>
  <c r="W358" i="3"/>
  <c r="Z358" i="3" s="1"/>
  <c r="W393" i="3"/>
  <c r="Z393" i="3" s="1"/>
  <c r="W376" i="3"/>
  <c r="Z376" i="3" s="1"/>
  <c r="W326" i="3"/>
  <c r="Z326" i="3" s="1"/>
  <c r="W327" i="3"/>
  <c r="Z327" i="3" s="1"/>
  <c r="W342" i="3"/>
  <c r="Z342" i="3" s="1"/>
  <c r="W360" i="3"/>
  <c r="Z360" i="3" s="1"/>
  <c r="W341" i="3"/>
  <c r="Z341" i="3" s="1"/>
  <c r="W396" i="3"/>
  <c r="Z396" i="3" s="1"/>
  <c r="W386" i="3"/>
  <c r="Z386" i="3" s="1"/>
  <c r="W372" i="3"/>
  <c r="Z372" i="3" s="1"/>
  <c r="W377" i="3"/>
  <c r="Z377" i="3" s="1"/>
  <c r="W387" i="3"/>
  <c r="Z387" i="3" s="1"/>
  <c r="W391" i="3"/>
  <c r="Z391" i="3" s="1"/>
  <c r="W319" i="3"/>
  <c r="Z319" i="3" s="1"/>
  <c r="W397" i="3"/>
  <c r="Z397" i="3" s="1"/>
  <c r="W333" i="3"/>
  <c r="Z333" i="3" s="1"/>
  <c r="W388" i="3"/>
  <c r="Z388" i="3" s="1"/>
  <c r="W378" i="3"/>
  <c r="Z378" i="3" s="1"/>
  <c r="W340" i="3"/>
  <c r="Z340" i="3" s="1"/>
  <c r="W369" i="3"/>
  <c r="Z369" i="3" s="1"/>
  <c r="W352" i="3"/>
  <c r="Z352" i="3" s="1"/>
  <c r="W389" i="3"/>
  <c r="Z389" i="3" s="1"/>
  <c r="W325" i="3"/>
  <c r="Z325" i="3" s="1"/>
  <c r="W380" i="3"/>
  <c r="Z380" i="3" s="1"/>
  <c r="W362" i="3"/>
  <c r="Z362" i="3" s="1"/>
  <c r="W353" i="3"/>
  <c r="Z353" i="3" s="1"/>
  <c r="W390" i="3"/>
  <c r="Z390" i="3" s="1"/>
  <c r="W336" i="3"/>
  <c r="Z336" i="3" s="1"/>
  <c r="W375" i="3"/>
  <c r="Z375" i="3" s="1"/>
  <c r="W29" i="3"/>
  <c r="Z29" i="3" s="1"/>
  <c r="W278" i="3"/>
  <c r="Z278" i="3" s="1"/>
  <c r="W262" i="3"/>
  <c r="Z262" i="3" s="1"/>
  <c r="W299" i="3"/>
  <c r="Z299" i="3" s="1"/>
  <c r="W241" i="3"/>
  <c r="Z241" i="3" s="1"/>
  <c r="W272" i="3"/>
  <c r="Z272" i="3" s="1"/>
  <c r="W279" i="3"/>
  <c r="Z279" i="3" s="1"/>
  <c r="W236" i="3"/>
  <c r="Z236" i="3" s="1"/>
  <c r="W238" i="3"/>
  <c r="Z238" i="3" s="1"/>
  <c r="W309" i="3"/>
  <c r="Z309" i="3" s="1"/>
  <c r="W316" i="3"/>
  <c r="Z316" i="3" s="1"/>
  <c r="W267" i="3"/>
  <c r="Z267" i="3" s="1"/>
  <c r="W282" i="3"/>
  <c r="Z282" i="3" s="1"/>
  <c r="W240" i="3"/>
  <c r="Z240" i="3" s="1"/>
  <c r="W258" i="3"/>
  <c r="Z258" i="3" s="1"/>
  <c r="W297" i="3"/>
  <c r="Z297" i="3" s="1"/>
  <c r="W264" i="3"/>
  <c r="Z264" i="3" s="1"/>
  <c r="W271" i="3"/>
  <c r="Z271" i="3" s="1"/>
  <c r="W310" i="3"/>
  <c r="Z310" i="3" s="1"/>
  <c r="W301" i="3"/>
  <c r="Z301" i="3" s="1"/>
  <c r="W293" i="3"/>
  <c r="Z293" i="3" s="1"/>
  <c r="W284" i="3"/>
  <c r="Z284" i="3" s="1"/>
  <c r="W259" i="3"/>
  <c r="Z259" i="3" s="1"/>
  <c r="W266" i="3"/>
  <c r="Z266" i="3" s="1"/>
  <c r="W251" i="3"/>
  <c r="Z251" i="3" s="1"/>
  <c r="W306" i="3"/>
  <c r="Z306" i="3" s="1"/>
  <c r="W257" i="3"/>
  <c r="Z257" i="3" s="1"/>
  <c r="W256" i="3"/>
  <c r="Z256" i="3" s="1"/>
  <c r="W263" i="3"/>
  <c r="Z263" i="3" s="1"/>
  <c r="W302" i="3"/>
  <c r="Z302" i="3" s="1"/>
  <c r="W285" i="3"/>
  <c r="Z285" i="3" s="1"/>
  <c r="W277" i="3"/>
  <c r="Z277" i="3" s="1"/>
  <c r="W260" i="3"/>
  <c r="Z260" i="3" s="1"/>
  <c r="W274" i="3"/>
  <c r="Z274" i="3" s="1"/>
  <c r="W312" i="3"/>
  <c r="Z312" i="3" s="1"/>
  <c r="W248" i="3"/>
  <c r="Z248" i="3" s="1"/>
  <c r="W255" i="3"/>
  <c r="Z255" i="3" s="1"/>
  <c r="W294" i="3"/>
  <c r="Z294" i="3" s="1"/>
  <c r="W269" i="3"/>
  <c r="Z269" i="3" s="1"/>
  <c r="W261" i="3"/>
  <c r="Z261" i="3" s="1"/>
  <c r="W315" i="3"/>
  <c r="Z315" i="3" s="1"/>
  <c r="W243" i="3"/>
  <c r="Z243" i="3" s="1"/>
  <c r="W250" i="3"/>
  <c r="Z250" i="3" s="1"/>
  <c r="W242" i="3"/>
  <c r="Z242" i="3" s="1"/>
  <c r="W304" i="3"/>
  <c r="Z304" i="3" s="1"/>
  <c r="W311" i="3"/>
  <c r="Z311" i="3" s="1"/>
  <c r="W247" i="3"/>
  <c r="Z247" i="3" s="1"/>
  <c r="W286" i="3"/>
  <c r="Z286" i="3" s="1"/>
  <c r="W253" i="3"/>
  <c r="Z253" i="3" s="1"/>
  <c r="W237" i="3"/>
  <c r="Z237" i="3" s="1"/>
  <c r="W307" i="3"/>
  <c r="Z307" i="3" s="1"/>
  <c r="W235" i="3"/>
  <c r="Z235" i="3" s="1"/>
  <c r="W313" i="3"/>
  <c r="Z313" i="3" s="1"/>
  <c r="W305" i="3"/>
  <c r="Z305" i="3" s="1"/>
  <c r="W296" i="3"/>
  <c r="Z296" i="3" s="1"/>
  <c r="W303" i="3"/>
  <c r="Z303" i="3" s="1"/>
  <c r="W239" i="3"/>
  <c r="Z239" i="3" s="1"/>
  <c r="W270" i="3"/>
  <c r="Z270" i="3" s="1"/>
  <c r="W245" i="3"/>
  <c r="Z245" i="3" s="1"/>
  <c r="W308" i="3"/>
  <c r="Z308" i="3" s="1"/>
  <c r="W291" i="3"/>
  <c r="Z291" i="3" s="1"/>
  <c r="W314" i="3"/>
  <c r="Z314" i="3" s="1"/>
  <c r="W281" i="3"/>
  <c r="Z281" i="3" s="1"/>
  <c r="W288" i="3"/>
  <c r="Z288" i="3" s="1"/>
  <c r="W265" i="3"/>
  <c r="Z265" i="3" s="1"/>
  <c r="W289" i="3"/>
  <c r="Z289" i="3" s="1"/>
  <c r="W295" i="3"/>
  <c r="Z295" i="3" s="1"/>
  <c r="W300" i="3"/>
  <c r="Z300" i="3" s="1"/>
  <c r="W254" i="3"/>
  <c r="Z254" i="3" s="1"/>
  <c r="W292" i="3"/>
  <c r="Z292" i="3" s="1"/>
  <c r="W276" i="3"/>
  <c r="Z276" i="3" s="1"/>
  <c r="W283" i="3"/>
  <c r="Z283" i="3" s="1"/>
  <c r="W298" i="3"/>
  <c r="Z298" i="3" s="1"/>
  <c r="W273" i="3"/>
  <c r="Z273" i="3" s="1"/>
  <c r="W280" i="3"/>
  <c r="Z280" i="3" s="1"/>
  <c r="W287" i="3"/>
  <c r="Z287" i="3" s="1"/>
  <c r="W268" i="3"/>
  <c r="Z268" i="3" s="1"/>
  <c r="W246" i="3"/>
  <c r="Z246" i="3" s="1"/>
  <c r="W244" i="3"/>
  <c r="Z244" i="3" s="1"/>
  <c r="W252" i="3"/>
  <c r="Z252" i="3" s="1"/>
  <c r="W275" i="3"/>
  <c r="Z275" i="3" s="1"/>
  <c r="W290" i="3"/>
  <c r="Z290" i="3" s="1"/>
  <c r="W249" i="3"/>
  <c r="Z249" i="3" s="1"/>
  <c r="W234" i="3"/>
  <c r="Z234" i="3" s="1"/>
  <c r="R3" i="3"/>
  <c r="V47" i="3" s="1"/>
  <c r="X47" i="3" s="1"/>
  <c r="AV24" i="3"/>
  <c r="AV18" i="3"/>
  <c r="AX21" i="3"/>
  <c r="AV21" i="3"/>
  <c r="AV6" i="3"/>
  <c r="AV16" i="3"/>
  <c r="AV19" i="3"/>
  <c r="AV9" i="3"/>
  <c r="AX4" i="3"/>
  <c r="AV14" i="3"/>
  <c r="AV26" i="3"/>
  <c r="AV17" i="3"/>
  <c r="AV12" i="3"/>
  <c r="AV31" i="3"/>
  <c r="AV30" i="3"/>
  <c r="AV4" i="3"/>
  <c r="AX29" i="3"/>
  <c r="AV28" i="3"/>
  <c r="AV23" i="3"/>
  <c r="AX15" i="3"/>
  <c r="AX11" i="3"/>
  <c r="AV25" i="3"/>
  <c r="AV8" i="3"/>
  <c r="AV29" i="3"/>
  <c r="AV20" i="3"/>
  <c r="AX10" i="3"/>
  <c r="AX8" i="3"/>
  <c r="AV15" i="3"/>
  <c r="AV7" i="3"/>
  <c r="AX7" i="3"/>
  <c r="AV27" i="3"/>
  <c r="AX18" i="3"/>
  <c r="AV5" i="3"/>
  <c r="AX32" i="3"/>
  <c r="AX24" i="3"/>
  <c r="AX16" i="3"/>
  <c r="AX6" i="3"/>
  <c r="AV10" i="3"/>
  <c r="AX31" i="3"/>
  <c r="AX23" i="3"/>
  <c r="AX14" i="3"/>
  <c r="AX5" i="3"/>
  <c r="AX26" i="3"/>
  <c r="AV13" i="3"/>
  <c r="AX28" i="3"/>
  <c r="AX30" i="3"/>
  <c r="AX22" i="3"/>
  <c r="AX13" i="3"/>
  <c r="AX25" i="3"/>
  <c r="AX17" i="3"/>
  <c r="AX19" i="3"/>
  <c r="AV22" i="3"/>
  <c r="AV11" i="3"/>
  <c r="AV32" i="3"/>
  <c r="AX9" i="3"/>
  <c r="AX20" i="3"/>
  <c r="AX12" i="3"/>
  <c r="AX27" i="3"/>
  <c r="W212" i="3"/>
  <c r="Z212" i="3" s="1"/>
  <c r="W204" i="3"/>
  <c r="Z204" i="3" s="1"/>
  <c r="W221" i="3"/>
  <c r="Z221" i="3" s="1"/>
  <c r="W195" i="3"/>
  <c r="Z195" i="3" s="1"/>
  <c r="W224" i="3"/>
  <c r="Z224" i="3" s="1"/>
  <c r="W193" i="3"/>
  <c r="Z193" i="3" s="1"/>
  <c r="W230" i="3"/>
  <c r="Z230" i="3" s="1"/>
  <c r="W220" i="3"/>
  <c r="Z220" i="3" s="1"/>
  <c r="W215" i="3"/>
  <c r="Z215" i="3" s="1"/>
  <c r="W210" i="3"/>
  <c r="Z210" i="3" s="1"/>
  <c r="W219" i="3"/>
  <c r="Z219" i="3" s="1"/>
  <c r="W201" i="3"/>
  <c r="Z201" i="3" s="1"/>
  <c r="W225" i="3"/>
  <c r="Z225" i="3" s="1"/>
  <c r="W208" i="3"/>
  <c r="Z208" i="3" s="1"/>
  <c r="W211" i="3"/>
  <c r="Z211" i="3" s="1"/>
  <c r="W231" i="3"/>
  <c r="Z231" i="3" s="1"/>
  <c r="W223" i="3"/>
  <c r="Z223" i="3" s="1"/>
  <c r="W217" i="3"/>
  <c r="Z217" i="3" s="1"/>
  <c r="W196" i="3"/>
  <c r="Z196" i="3" s="1"/>
  <c r="W228" i="3"/>
  <c r="Z228" i="3" s="1"/>
  <c r="W197" i="3"/>
  <c r="Z197" i="3" s="1"/>
  <c r="W202" i="3"/>
  <c r="Z202" i="3" s="1"/>
  <c r="W216" i="3"/>
  <c r="Z216" i="3" s="1"/>
  <c r="W200" i="3"/>
  <c r="Z200" i="3" s="1"/>
  <c r="W192" i="3"/>
  <c r="Z192" i="3" s="1"/>
  <c r="W188" i="3"/>
  <c r="Z188" i="3" s="1"/>
  <c r="W226" i="3"/>
  <c r="Z226" i="3" s="1"/>
  <c r="W194" i="3"/>
  <c r="Z194" i="3" s="1"/>
  <c r="W218" i="3"/>
  <c r="Z218" i="3" s="1"/>
  <c r="W191" i="3"/>
  <c r="Z191" i="3" s="1"/>
  <c r="W199" i="3"/>
  <c r="Z199" i="3" s="1"/>
  <c r="W205" i="3"/>
  <c r="Z205" i="3" s="1"/>
  <c r="W222" i="3"/>
  <c r="Z222" i="3" s="1"/>
  <c r="W209" i="3"/>
  <c r="Z209" i="3" s="1"/>
  <c r="W203" i="3"/>
  <c r="Z203" i="3" s="1"/>
  <c r="W233" i="3"/>
  <c r="Z233" i="3" s="1"/>
  <c r="W190" i="3"/>
  <c r="Z190" i="3" s="1"/>
  <c r="W214" i="3"/>
  <c r="Z214" i="3" s="1"/>
  <c r="W213" i="3"/>
  <c r="Z213" i="3" s="1"/>
  <c r="W227" i="3"/>
  <c r="Z227" i="3" s="1"/>
  <c r="W229" i="3"/>
  <c r="Z229" i="3" s="1"/>
  <c r="W198" i="3"/>
  <c r="Z198" i="3" s="1"/>
  <c r="W206" i="3"/>
  <c r="Z206" i="3" s="1"/>
  <c r="W189" i="3"/>
  <c r="Z189" i="3" s="1"/>
  <c r="W232" i="3"/>
  <c r="Z232" i="3" s="1"/>
  <c r="W207" i="3"/>
  <c r="Z207" i="3" s="1"/>
  <c r="W75" i="3"/>
  <c r="Z75" i="3" s="1"/>
  <c r="W145" i="3"/>
  <c r="Z145" i="3" s="1"/>
  <c r="W175" i="3"/>
  <c r="Z175" i="3" s="1"/>
  <c r="W19" i="3"/>
  <c r="Z19" i="3" s="1"/>
  <c r="W38" i="3"/>
  <c r="Z38" i="3" s="1"/>
  <c r="W30" i="3"/>
  <c r="Z30" i="3" s="1"/>
  <c r="W83" i="3"/>
  <c r="Z83" i="3" s="1"/>
  <c r="W51" i="3"/>
  <c r="Z51" i="3" s="1"/>
  <c r="W149" i="3"/>
  <c r="Z149" i="3" s="1"/>
  <c r="W56" i="3"/>
  <c r="Z56" i="3" s="1"/>
  <c r="W49" i="3"/>
  <c r="Z49" i="3" s="1"/>
  <c r="W113" i="3"/>
  <c r="Z113" i="3" s="1"/>
  <c r="W69" i="3"/>
  <c r="Z69" i="3" s="1"/>
  <c r="W164" i="3"/>
  <c r="Z164" i="3" s="1"/>
  <c r="W91" i="3"/>
  <c r="Z91" i="3" s="1"/>
  <c r="W59" i="3"/>
  <c r="Z59" i="3" s="1"/>
  <c r="W109" i="3"/>
  <c r="Z109" i="3" s="1"/>
  <c r="W25" i="3"/>
  <c r="Z25" i="3" s="1"/>
  <c r="W108" i="3"/>
  <c r="Z108" i="3" s="1"/>
  <c r="W72" i="3"/>
  <c r="Z72" i="3" s="1"/>
  <c r="W119" i="3"/>
  <c r="Z119" i="3" s="1"/>
  <c r="W37" i="3"/>
  <c r="Z37" i="3" s="1"/>
  <c r="W138" i="3"/>
  <c r="Z138" i="3" s="1"/>
  <c r="W154" i="3"/>
  <c r="Z154" i="3" s="1"/>
  <c r="W168" i="3"/>
  <c r="Z168" i="3" s="1"/>
  <c r="W65" i="3"/>
  <c r="Z65" i="3" s="1"/>
  <c r="W148" i="3"/>
  <c r="Z148" i="3" s="1"/>
  <c r="W3" i="3"/>
  <c r="Z3" i="3" s="1"/>
  <c r="W41" i="3"/>
  <c r="Z41" i="3" s="1"/>
  <c r="W139" i="3"/>
  <c r="Z139" i="3" s="1"/>
  <c r="W33" i="3"/>
  <c r="Z33" i="3" s="1"/>
  <c r="W187" i="3"/>
  <c r="Z187" i="3" s="1"/>
  <c r="W55" i="3"/>
  <c r="Z55" i="3" s="1"/>
  <c r="W39" i="3"/>
  <c r="Z39" i="3" s="1"/>
  <c r="W152" i="3"/>
  <c r="Z152" i="3" s="1"/>
  <c r="W52" i="3"/>
  <c r="Z52" i="3" s="1"/>
  <c r="W180" i="3"/>
  <c r="Z180" i="3" s="1"/>
  <c r="W163" i="3"/>
  <c r="Z163" i="3" s="1"/>
  <c r="W63" i="3"/>
  <c r="Z63" i="3" s="1"/>
  <c r="W85" i="3"/>
  <c r="Z85" i="3" s="1"/>
  <c r="W10" i="3"/>
  <c r="Z10" i="3" s="1"/>
  <c r="W118" i="3"/>
  <c r="Z118" i="3" s="1"/>
  <c r="W35" i="3"/>
  <c r="Z35" i="3" s="1"/>
  <c r="W162" i="3"/>
  <c r="Z162" i="3" s="1"/>
  <c r="W9" i="3"/>
  <c r="Z9" i="3" s="1"/>
  <c r="W20" i="3"/>
  <c r="Z20" i="3" s="1"/>
  <c r="W176" i="3"/>
  <c r="Z176" i="3" s="1"/>
  <c r="W126" i="3"/>
  <c r="Z126" i="3" s="1"/>
  <c r="W89" i="3"/>
  <c r="Z89" i="3" s="1"/>
  <c r="W46" i="3"/>
  <c r="Z46" i="3" s="1"/>
  <c r="W13" i="3"/>
  <c r="Z13" i="3" s="1"/>
  <c r="W104" i="3"/>
  <c r="Z104" i="3" s="1"/>
  <c r="W147" i="3"/>
  <c r="Z147" i="3" s="1"/>
  <c r="W106" i="3"/>
  <c r="Z106" i="3" s="1"/>
  <c r="W61" i="3"/>
  <c r="Z61" i="3" s="1"/>
  <c r="W78" i="3"/>
  <c r="Z78" i="3" s="1"/>
  <c r="W132" i="3"/>
  <c r="Z132" i="3" s="1"/>
  <c r="W57" i="3"/>
  <c r="Z57" i="3" s="1"/>
  <c r="W7" i="3"/>
  <c r="Z7" i="3" s="1"/>
  <c r="W80" i="3"/>
  <c r="Z80" i="3" s="1"/>
  <c r="W18" i="3"/>
  <c r="Z18" i="3" s="1"/>
  <c r="W166" i="3"/>
  <c r="Z166" i="3" s="1"/>
  <c r="W137" i="3"/>
  <c r="Z137" i="3" s="1"/>
  <c r="W141" i="3"/>
  <c r="Z141" i="3" s="1"/>
  <c r="W32" i="3"/>
  <c r="Z32" i="3" s="1"/>
  <c r="W82" i="3"/>
  <c r="Z82" i="3" s="1"/>
  <c r="W8" i="3"/>
  <c r="Z8" i="3" s="1"/>
  <c r="W151" i="3"/>
  <c r="Z151" i="3" s="1"/>
  <c r="W123" i="3"/>
  <c r="Z123" i="3" s="1"/>
  <c r="W50" i="3"/>
  <c r="Z50" i="3" s="1"/>
  <c r="W77" i="3"/>
  <c r="Z77" i="3" s="1"/>
  <c r="W90" i="3"/>
  <c r="Z90" i="3" s="1"/>
  <c r="W178" i="3"/>
  <c r="Z178" i="3" s="1"/>
  <c r="W186" i="3"/>
  <c r="Z186" i="3" s="1"/>
  <c r="W60" i="3"/>
  <c r="Z60" i="3" s="1"/>
  <c r="W125" i="3"/>
  <c r="Z125" i="3" s="1"/>
  <c r="W81" i="3"/>
  <c r="Z81" i="3" s="1"/>
  <c r="W128" i="3"/>
  <c r="Z128" i="3" s="1"/>
  <c r="W158" i="3"/>
  <c r="Z158" i="3" s="1"/>
  <c r="W94" i="3"/>
  <c r="Z94" i="3" s="1"/>
  <c r="W48" i="3"/>
  <c r="Z48" i="3" s="1"/>
  <c r="W64" i="3"/>
  <c r="Z64" i="3" s="1"/>
  <c r="W71" i="3"/>
  <c r="Z71" i="3" s="1"/>
  <c r="W136" i="3"/>
  <c r="Z136" i="3" s="1"/>
  <c r="W129" i="3"/>
  <c r="Z129" i="3" s="1"/>
  <c r="W98" i="3"/>
  <c r="Z98" i="3" s="1"/>
  <c r="W31" i="3"/>
  <c r="Z31" i="3" s="1"/>
  <c r="W133" i="3"/>
  <c r="Z133" i="3" s="1"/>
  <c r="W36" i="3"/>
  <c r="Z36" i="3" s="1"/>
  <c r="W22" i="3"/>
  <c r="Z22" i="3" s="1"/>
  <c r="W124" i="3"/>
  <c r="Z124" i="3" s="1"/>
  <c r="W165" i="3"/>
  <c r="Z165" i="3" s="1"/>
  <c r="W62" i="3"/>
  <c r="Z62" i="3" s="1"/>
  <c r="W79" i="3"/>
  <c r="Z79" i="3" s="1"/>
  <c r="W155" i="3"/>
  <c r="Z155" i="3" s="1"/>
  <c r="W114" i="3"/>
  <c r="Z114" i="3" s="1"/>
  <c r="W11" i="3"/>
  <c r="Z11" i="3" s="1"/>
  <c r="W150" i="3"/>
  <c r="Z150" i="3" s="1"/>
  <c r="W130" i="3"/>
  <c r="Z130" i="3" s="1"/>
  <c r="W174" i="3"/>
  <c r="Z174" i="3" s="1"/>
  <c r="W142" i="3"/>
  <c r="Z142" i="3" s="1"/>
  <c r="W140" i="3"/>
  <c r="Z140" i="3" s="1"/>
  <c r="W21" i="3"/>
  <c r="Z21" i="3" s="1"/>
  <c r="W74" i="3"/>
  <c r="Z74" i="3" s="1"/>
  <c r="W156" i="3"/>
  <c r="Z156" i="3" s="1"/>
  <c r="W86" i="3"/>
  <c r="Z86" i="3" s="1"/>
  <c r="W54" i="3"/>
  <c r="Z54" i="3" s="1"/>
  <c r="W92" i="3"/>
  <c r="Z92" i="3" s="1"/>
  <c r="W146" i="3"/>
  <c r="Z146" i="3" s="1"/>
  <c r="W182" i="3"/>
  <c r="Z182" i="3" s="1"/>
  <c r="W70" i="3"/>
  <c r="Z70" i="3" s="1"/>
  <c r="W172" i="3"/>
  <c r="Z172" i="3" s="1"/>
  <c r="W24" i="3"/>
  <c r="Z24" i="3" s="1"/>
  <c r="W112" i="3"/>
  <c r="Z112" i="3" s="1"/>
  <c r="W99" i="3"/>
  <c r="Z99" i="3" s="1"/>
  <c r="W45" i="3"/>
  <c r="Z45" i="3" s="1"/>
  <c r="W84" i="3"/>
  <c r="Z84" i="3" s="1"/>
  <c r="W101" i="3"/>
  <c r="Z101" i="3" s="1"/>
  <c r="W144" i="3"/>
  <c r="Z144" i="3" s="1"/>
  <c r="W143" i="3"/>
  <c r="Z143" i="3" s="1"/>
  <c r="W179" i="3"/>
  <c r="Z179" i="3" s="1"/>
  <c r="W117" i="3"/>
  <c r="Z117" i="3" s="1"/>
  <c r="W111" i="3"/>
  <c r="Z111" i="3" s="1"/>
  <c r="W26" i="3"/>
  <c r="Z26" i="3" s="1"/>
  <c r="W122" i="3"/>
  <c r="Z122" i="3" s="1"/>
  <c r="W169" i="3"/>
  <c r="Z169" i="3" s="1"/>
  <c r="W167" i="3"/>
  <c r="Z167" i="3" s="1"/>
  <c r="W161" i="3"/>
  <c r="Z161" i="3" s="1"/>
  <c r="W177" i="3"/>
  <c r="Z177" i="3" s="1"/>
  <c r="W68" i="3"/>
  <c r="Z68" i="3" s="1"/>
  <c r="W159" i="3"/>
  <c r="Z159" i="3" s="1"/>
  <c r="W184" i="3"/>
  <c r="Z184" i="3" s="1"/>
  <c r="W102" i="3"/>
  <c r="Z102" i="3" s="1"/>
  <c r="W170" i="3"/>
  <c r="Z170" i="3" s="1"/>
  <c r="W116" i="3"/>
  <c r="Z116" i="3" s="1"/>
  <c r="W16" i="3"/>
  <c r="Z16" i="3" s="1"/>
  <c r="W88" i="3"/>
  <c r="Z88" i="3" s="1"/>
  <c r="W23" i="3"/>
  <c r="Z23" i="3" s="1"/>
  <c r="W185" i="3"/>
  <c r="Z185" i="3" s="1"/>
  <c r="W28" i="3"/>
  <c r="Z28" i="3" s="1"/>
  <c r="W121" i="3"/>
  <c r="Z121" i="3" s="1"/>
  <c r="W160" i="3"/>
  <c r="Z160" i="3" s="1"/>
  <c r="W12" i="3"/>
  <c r="Z12" i="3" s="1"/>
  <c r="W93" i="3"/>
  <c r="Z93" i="3" s="1"/>
  <c r="W105" i="3"/>
  <c r="Z105" i="3" s="1"/>
  <c r="W110" i="3"/>
  <c r="Z110" i="3" s="1"/>
  <c r="W47" i="3"/>
  <c r="Z47" i="3" s="1"/>
  <c r="W173" i="3"/>
  <c r="Z173" i="3" s="1"/>
  <c r="W67" i="3"/>
  <c r="Z67" i="3" s="1"/>
  <c r="W97" i="3"/>
  <c r="Z97" i="3" s="1"/>
  <c r="W96" i="3"/>
  <c r="Z96" i="3" s="1"/>
  <c r="W4" i="3"/>
  <c r="Z4" i="3" s="1"/>
  <c r="W157" i="3"/>
  <c r="Z157" i="3" s="1"/>
  <c r="W134" i="3"/>
  <c r="Z134" i="3" s="1"/>
  <c r="W183" i="3"/>
  <c r="Z183" i="3" s="1"/>
  <c r="W100" i="3"/>
  <c r="Z100" i="3" s="1"/>
  <c r="W17" i="3"/>
  <c r="Z17" i="3" s="1"/>
  <c r="W6" i="3"/>
  <c r="Z6" i="3" s="1"/>
  <c r="W171" i="3"/>
  <c r="Z171" i="3" s="1"/>
  <c r="W58" i="3"/>
  <c r="Z58" i="3" s="1"/>
  <c r="W107" i="3"/>
  <c r="Z107" i="3" s="1"/>
  <c r="W95" i="3"/>
  <c r="Z95" i="3" s="1"/>
  <c r="W27" i="3"/>
  <c r="Z27" i="3" s="1"/>
  <c r="W115" i="3"/>
  <c r="Z115" i="3" s="1"/>
  <c r="W181" i="3"/>
  <c r="Z181" i="3" s="1"/>
  <c r="W14" i="3"/>
  <c r="Z14" i="3" s="1"/>
  <c r="W40" i="3"/>
  <c r="Z40" i="3" s="1"/>
  <c r="W66" i="3"/>
  <c r="Z66" i="3" s="1"/>
  <c r="W53" i="3"/>
  <c r="Z53" i="3" s="1"/>
  <c r="W103" i="3"/>
  <c r="Z103" i="3" s="1"/>
  <c r="W34" i="3"/>
  <c r="Z34" i="3" s="1"/>
  <c r="W5" i="3"/>
  <c r="Z5" i="3" s="1"/>
  <c r="W76" i="3"/>
  <c r="Z76" i="3" s="1"/>
  <c r="W135" i="3"/>
  <c r="Z135" i="3" s="1"/>
  <c r="W131" i="3"/>
  <c r="Z131" i="3" s="1"/>
  <c r="W153" i="3"/>
  <c r="Z153" i="3" s="1"/>
  <c r="W44" i="3"/>
  <c r="Z44" i="3" s="1"/>
  <c r="W73" i="3"/>
  <c r="Z73" i="3" s="1"/>
  <c r="W43" i="3"/>
  <c r="Z43" i="3" s="1"/>
  <c r="W127" i="3"/>
  <c r="Z127" i="3" s="1"/>
  <c r="W15" i="3"/>
  <c r="Z15" i="3" s="1"/>
  <c r="W87" i="3"/>
  <c r="Z87" i="3" s="1"/>
  <c r="W120" i="3"/>
  <c r="Z120" i="3" s="1"/>
  <c r="W42" i="3"/>
  <c r="Z42" i="3" s="1"/>
  <c r="V14" i="5"/>
  <c r="V19" i="5"/>
  <c r="V17" i="5"/>
  <c r="V29" i="5"/>
  <c r="V20" i="5"/>
  <c r="V7" i="5"/>
  <c r="V12" i="5"/>
  <c r="V24" i="5"/>
  <c r="V18" i="5"/>
  <c r="V32" i="5"/>
  <c r="V26" i="5"/>
  <c r="V11" i="5"/>
  <c r="V23" i="5"/>
  <c r="V25" i="5"/>
  <c r="V34" i="5"/>
  <c r="V30" i="5"/>
  <c r="V6" i="5"/>
  <c r="V9" i="5"/>
  <c r="V5" i="5"/>
  <c r="V27" i="5"/>
  <c r="V8" i="5"/>
  <c r="V31" i="5"/>
  <c r="V15" i="5"/>
  <c r="V33" i="5"/>
  <c r="V21" i="5"/>
  <c r="V22" i="5"/>
  <c r="V13" i="5"/>
  <c r="V28" i="5"/>
  <c r="V10" i="5"/>
  <c r="V16" i="5"/>
  <c r="V396" i="3" l="1"/>
  <c r="X396" i="3" s="1"/>
  <c r="V370" i="3"/>
  <c r="X370" i="3" s="1"/>
  <c r="V341" i="3"/>
  <c r="X341" i="3" s="1"/>
  <c r="V369" i="3"/>
  <c r="X369" i="3" s="1"/>
  <c r="V389" i="3"/>
  <c r="X389" i="3" s="1"/>
  <c r="V350" i="3"/>
  <c r="X350" i="3" s="1"/>
  <c r="V347" i="3"/>
  <c r="X347" i="3" s="1"/>
  <c r="V319" i="3"/>
  <c r="X319" i="3" s="1"/>
  <c r="V361" i="3"/>
  <c r="X361" i="3" s="1"/>
  <c r="V354" i="3"/>
  <c r="X354" i="3" s="1"/>
  <c r="V371" i="3"/>
  <c r="X371" i="3" s="1"/>
  <c r="V374" i="3"/>
  <c r="X374" i="3" s="1"/>
  <c r="V337" i="3"/>
  <c r="X337" i="3" s="1"/>
  <c r="V390" i="3"/>
  <c r="X390" i="3" s="1"/>
  <c r="V353" i="3"/>
  <c r="X353" i="3" s="1"/>
  <c r="V346" i="3"/>
  <c r="X346" i="3" s="1"/>
  <c r="V363" i="3"/>
  <c r="X363" i="3" s="1"/>
  <c r="V381" i="3"/>
  <c r="X381" i="3" s="1"/>
  <c r="V326" i="3"/>
  <c r="X326" i="3" s="1"/>
  <c r="V322" i="3"/>
  <c r="X322" i="3" s="1"/>
  <c r="V318" i="3"/>
  <c r="X318" i="3" s="1"/>
  <c r="V349" i="3"/>
  <c r="X349" i="3" s="1"/>
  <c r="V395" i="3"/>
  <c r="X395" i="3" s="1"/>
  <c r="V352" i="3"/>
  <c r="X352" i="3" s="1"/>
  <c r="V385" i="3"/>
  <c r="X385" i="3" s="1"/>
  <c r="V366" i="3"/>
  <c r="X366" i="3" s="1"/>
  <c r="V338" i="3"/>
  <c r="X338" i="3" s="1"/>
  <c r="V323" i="3"/>
  <c r="X323" i="3" s="1"/>
  <c r="V373" i="3"/>
  <c r="X373" i="3" s="1"/>
  <c r="V358" i="3"/>
  <c r="X358" i="3" s="1"/>
  <c r="V386" i="3"/>
  <c r="X386" i="3" s="1"/>
  <c r="V317" i="3"/>
  <c r="X317" i="3" s="1"/>
  <c r="V339" i="3"/>
  <c r="X339" i="3" s="1"/>
  <c r="V333" i="3"/>
  <c r="X333" i="3" s="1"/>
  <c r="V345" i="3"/>
  <c r="X345" i="3" s="1"/>
  <c r="V368" i="3"/>
  <c r="X368" i="3" s="1"/>
  <c r="V365" i="3"/>
  <c r="X365" i="3" s="1"/>
  <c r="V342" i="3"/>
  <c r="X342" i="3" s="1"/>
  <c r="V387" i="3"/>
  <c r="X387" i="3" s="1"/>
  <c r="V330" i="3"/>
  <c r="X330" i="3" s="1"/>
  <c r="V357" i="3"/>
  <c r="X357" i="3" s="1"/>
  <c r="V334" i="3"/>
  <c r="X334" i="3" s="1"/>
  <c r="V355" i="3"/>
  <c r="X355" i="3" s="1"/>
  <c r="V321" i="3"/>
  <c r="X321" i="3" s="1"/>
  <c r="V378" i="3"/>
  <c r="X378" i="3" s="1"/>
  <c r="V348" i="3"/>
  <c r="X348" i="3" s="1"/>
  <c r="V379" i="3"/>
  <c r="X379" i="3" s="1"/>
  <c r="V331" i="3"/>
  <c r="X331" i="3" s="1"/>
  <c r="V377" i="3"/>
  <c r="X377" i="3" s="1"/>
  <c r="V325" i="3"/>
  <c r="X325" i="3" s="1"/>
  <c r="V382" i="3"/>
  <c r="X382" i="3" s="1"/>
  <c r="V336" i="3"/>
  <c r="X336" i="3" s="1"/>
  <c r="V384" i="3"/>
  <c r="X384" i="3" s="1"/>
  <c r="V360" i="3"/>
  <c r="X360" i="3" s="1"/>
  <c r="V320" i="3"/>
  <c r="X320" i="3" s="1"/>
  <c r="V328" i="3"/>
  <c r="X328" i="3" s="1"/>
  <c r="V362" i="3"/>
  <c r="X362" i="3" s="1"/>
  <c r="V327" i="3"/>
  <c r="X327" i="3" s="1"/>
  <c r="V388" i="3"/>
  <c r="X388" i="3" s="1"/>
  <c r="V367" i="3"/>
  <c r="X367" i="3" s="1"/>
  <c r="V392" i="3"/>
  <c r="X392" i="3" s="1"/>
  <c r="V359" i="3"/>
  <c r="X359" i="3" s="1"/>
  <c r="V397" i="3"/>
  <c r="X397" i="3" s="1"/>
  <c r="V356" i="3"/>
  <c r="X356" i="3" s="1"/>
  <c r="V391" i="3"/>
  <c r="X391" i="3" s="1"/>
  <c r="V372" i="3"/>
  <c r="X372" i="3" s="1"/>
  <c r="V332" i="3"/>
  <c r="X332" i="3" s="1"/>
  <c r="V344" i="3"/>
  <c r="X344" i="3" s="1"/>
  <c r="V351" i="3"/>
  <c r="X351" i="3" s="1"/>
  <c r="V340" i="3"/>
  <c r="X340" i="3" s="1"/>
  <c r="V329" i="3"/>
  <c r="X329" i="3" s="1"/>
  <c r="V375" i="3"/>
  <c r="X375" i="3" s="1"/>
  <c r="V398" i="3"/>
  <c r="X398" i="3" s="1"/>
  <c r="V393" i="3"/>
  <c r="X393" i="3" s="1"/>
  <c r="V380" i="3"/>
  <c r="X380" i="3" s="1"/>
  <c r="V376" i="3"/>
  <c r="X376" i="3" s="1"/>
  <c r="V335" i="3"/>
  <c r="X335" i="3" s="1"/>
  <c r="V383" i="3"/>
  <c r="X383" i="3" s="1"/>
  <c r="V343" i="3"/>
  <c r="X343" i="3" s="1"/>
  <c r="V364" i="3"/>
  <c r="X364" i="3" s="1"/>
  <c r="V324" i="3"/>
  <c r="X324" i="3" s="1"/>
  <c r="V394" i="3"/>
  <c r="X394" i="3" s="1"/>
  <c r="V298" i="3"/>
  <c r="X298" i="3" s="1"/>
  <c r="V303" i="3"/>
  <c r="X303" i="3" s="1"/>
  <c r="V253" i="3"/>
  <c r="X253" i="3" s="1"/>
  <c r="V283" i="3"/>
  <c r="X283" i="3" s="1"/>
  <c r="V248" i="3"/>
  <c r="X248" i="3" s="1"/>
  <c r="V238" i="3"/>
  <c r="X238" i="3" s="1"/>
  <c r="V260" i="3"/>
  <c r="X260" i="3" s="1"/>
  <c r="V305" i="3"/>
  <c r="X305" i="3" s="1"/>
  <c r="V280" i="3"/>
  <c r="X280" i="3" s="1"/>
  <c r="V270" i="3"/>
  <c r="X270" i="3" s="1"/>
  <c r="V308" i="3"/>
  <c r="X308" i="3" s="1"/>
  <c r="V313" i="3"/>
  <c r="X313" i="3" s="1"/>
  <c r="V278" i="3"/>
  <c r="X278" i="3" s="1"/>
  <c r="V297" i="3"/>
  <c r="X297" i="3" s="1"/>
  <c r="V237" i="3"/>
  <c r="X237" i="3" s="1"/>
  <c r="V257" i="3"/>
  <c r="X257" i="3" s="1"/>
  <c r="V311" i="3"/>
  <c r="X311" i="3" s="1"/>
  <c r="V267" i="3"/>
  <c r="X267" i="3" s="1"/>
  <c r="V279" i="3"/>
  <c r="X279" i="3" s="1"/>
  <c r="V258" i="3"/>
  <c r="X258" i="3" s="1"/>
  <c r="V244" i="3"/>
  <c r="X244" i="3" s="1"/>
  <c r="V312" i="3"/>
  <c r="X312" i="3" s="1"/>
  <c r="V302" i="3"/>
  <c r="X302" i="3" s="1"/>
  <c r="V277" i="3"/>
  <c r="X277" i="3" s="1"/>
  <c r="V251" i="3"/>
  <c r="X251" i="3" s="1"/>
  <c r="V249" i="3"/>
  <c r="X249" i="3" s="1"/>
  <c r="V243" i="3"/>
  <c r="X243" i="3" s="1"/>
  <c r="V287" i="3"/>
  <c r="X287" i="3" s="1"/>
  <c r="V273" i="3"/>
  <c r="X273" i="3" s="1"/>
  <c r="V235" i="3"/>
  <c r="X235" i="3" s="1"/>
  <c r="V314" i="3"/>
  <c r="X314" i="3" s="1"/>
  <c r="V295" i="3"/>
  <c r="X295" i="3" s="1"/>
  <c r="V274" i="3"/>
  <c r="X274" i="3" s="1"/>
  <c r="V296" i="3"/>
  <c r="X296" i="3" s="1"/>
  <c r="V286" i="3"/>
  <c r="X286" i="3" s="1"/>
  <c r="V281" i="3"/>
  <c r="X281" i="3" s="1"/>
  <c r="V246" i="3"/>
  <c r="X246" i="3" s="1"/>
  <c r="V315" i="3"/>
  <c r="X315" i="3" s="1"/>
  <c r="V250" i="3"/>
  <c r="X250" i="3" s="1"/>
  <c r="V236" i="3"/>
  <c r="X236" i="3" s="1"/>
  <c r="V272" i="3"/>
  <c r="X272" i="3" s="1"/>
  <c r="V268" i="3"/>
  <c r="X268" i="3" s="1"/>
  <c r="V301" i="3"/>
  <c r="X301" i="3" s="1"/>
  <c r="V292" i="3"/>
  <c r="X292" i="3" s="1"/>
  <c r="V265" i="3"/>
  <c r="X265" i="3" s="1"/>
  <c r="V307" i="3"/>
  <c r="X307" i="3" s="1"/>
  <c r="V261" i="3"/>
  <c r="X261" i="3" s="1"/>
  <c r="V266" i="3"/>
  <c r="X266" i="3" s="1"/>
  <c r="V256" i="3"/>
  <c r="X256" i="3" s="1"/>
  <c r="V310" i="3"/>
  <c r="X310" i="3" s="1"/>
  <c r="V276" i="3"/>
  <c r="X276" i="3" s="1"/>
  <c r="V259" i="3"/>
  <c r="X259" i="3" s="1"/>
  <c r="V234" i="3"/>
  <c r="X234" i="3" s="1"/>
  <c r="V245" i="3"/>
  <c r="X245" i="3" s="1"/>
  <c r="V306" i="3"/>
  <c r="X306" i="3" s="1"/>
  <c r="V240" i="3"/>
  <c r="X240" i="3" s="1"/>
  <c r="V282" i="3"/>
  <c r="X282" i="3" s="1"/>
  <c r="V291" i="3"/>
  <c r="X291" i="3" s="1"/>
  <c r="V271" i="3"/>
  <c r="X271" i="3" s="1"/>
  <c r="V264" i="3"/>
  <c r="X264" i="3" s="1"/>
  <c r="V290" i="3"/>
  <c r="X290" i="3" s="1"/>
  <c r="V242" i="3"/>
  <c r="X242" i="3" s="1"/>
  <c r="V263" i="3"/>
  <c r="X263" i="3" s="1"/>
  <c r="V309" i="3"/>
  <c r="X309" i="3" s="1"/>
  <c r="V304" i="3"/>
  <c r="X304" i="3" s="1"/>
  <c r="V294" i="3"/>
  <c r="X294" i="3" s="1"/>
  <c r="V252" i="3"/>
  <c r="X252" i="3" s="1"/>
  <c r="V289" i="3"/>
  <c r="X289" i="3" s="1"/>
  <c r="V293" i="3"/>
  <c r="X293" i="3" s="1"/>
  <c r="V284" i="3"/>
  <c r="X284" i="3" s="1"/>
  <c r="V288" i="3"/>
  <c r="X288" i="3" s="1"/>
  <c r="V316" i="3"/>
  <c r="X316" i="3" s="1"/>
  <c r="V300" i="3"/>
  <c r="X300" i="3" s="1"/>
  <c r="V241" i="3"/>
  <c r="X241" i="3" s="1"/>
  <c r="V285" i="3"/>
  <c r="X285" i="3" s="1"/>
  <c r="V275" i="3"/>
  <c r="X275" i="3" s="1"/>
  <c r="V254" i="3"/>
  <c r="X254" i="3" s="1"/>
  <c r="V262" i="3"/>
  <c r="X262" i="3" s="1"/>
  <c r="V269" i="3"/>
  <c r="X269" i="3" s="1"/>
  <c r="V299" i="3"/>
  <c r="X299" i="3" s="1"/>
  <c r="V239" i="3"/>
  <c r="X239" i="3" s="1"/>
  <c r="V247" i="3"/>
  <c r="X247" i="3" s="1"/>
  <c r="V255" i="3"/>
  <c r="X255" i="3" s="1"/>
  <c r="V220" i="3"/>
  <c r="X220" i="3" s="1"/>
  <c r="V216" i="3"/>
  <c r="X216" i="3" s="1"/>
  <c r="V208" i="3"/>
  <c r="X208" i="3" s="1"/>
  <c r="V204" i="3"/>
  <c r="X204" i="3" s="1"/>
  <c r="V191" i="3"/>
  <c r="X191" i="3" s="1"/>
  <c r="V202" i="3"/>
  <c r="X202" i="3" s="1"/>
  <c r="V207" i="3"/>
  <c r="X207" i="3" s="1"/>
  <c r="V230" i="3"/>
  <c r="X230" i="3" s="1"/>
  <c r="V196" i="3"/>
  <c r="X196" i="3" s="1"/>
  <c r="V210" i="3"/>
  <c r="X210" i="3" s="1"/>
  <c r="V214" i="3"/>
  <c r="X214" i="3" s="1"/>
  <c r="V189" i="3"/>
  <c r="X189" i="3" s="1"/>
  <c r="V225" i="3"/>
  <c r="X225" i="3" s="1"/>
  <c r="V219" i="3"/>
  <c r="X219" i="3" s="1"/>
  <c r="V226" i="3"/>
  <c r="X226" i="3" s="1"/>
  <c r="V222" i="3"/>
  <c r="X222" i="3" s="1"/>
  <c r="V197" i="3"/>
  <c r="X197" i="3" s="1"/>
  <c r="V233" i="3"/>
  <c r="X233" i="3" s="1"/>
  <c r="V215" i="3"/>
  <c r="X215" i="3" s="1"/>
  <c r="V212" i="3"/>
  <c r="X212" i="3" s="1"/>
  <c r="V190" i="3"/>
  <c r="X190" i="3" s="1"/>
  <c r="V213" i="3"/>
  <c r="X213" i="3" s="1"/>
  <c r="V211" i="3"/>
  <c r="X211" i="3" s="1"/>
  <c r="V229" i="3"/>
  <c r="X229" i="3" s="1"/>
  <c r="V192" i="3"/>
  <c r="X192" i="3" s="1"/>
  <c r="V209" i="3"/>
  <c r="X209" i="3" s="1"/>
  <c r="V200" i="3"/>
  <c r="X200" i="3" s="1"/>
  <c r="V232" i="3"/>
  <c r="X232" i="3" s="1"/>
  <c r="V193" i="3"/>
  <c r="X193" i="3" s="1"/>
  <c r="V227" i="3"/>
  <c r="X227" i="3" s="1"/>
  <c r="V195" i="3"/>
  <c r="X195" i="3" s="1"/>
  <c r="V228" i="3"/>
  <c r="X228" i="3" s="1"/>
  <c r="V201" i="3"/>
  <c r="X201" i="3" s="1"/>
  <c r="V205" i="3"/>
  <c r="X205" i="3" s="1"/>
  <c r="V224" i="3"/>
  <c r="X224" i="3" s="1"/>
  <c r="V223" i="3"/>
  <c r="X223" i="3" s="1"/>
  <c r="V198" i="3"/>
  <c r="X198" i="3" s="1"/>
  <c r="V221" i="3"/>
  <c r="X221" i="3" s="1"/>
  <c r="V199" i="3"/>
  <c r="X199" i="3" s="1"/>
  <c r="V188" i="3"/>
  <c r="X188" i="3" s="1"/>
  <c r="V231" i="3"/>
  <c r="X231" i="3" s="1"/>
  <c r="V206" i="3"/>
  <c r="X206" i="3" s="1"/>
  <c r="V203" i="3"/>
  <c r="X203" i="3" s="1"/>
  <c r="V194" i="3"/>
  <c r="X194" i="3" s="1"/>
  <c r="V217" i="3"/>
  <c r="X217" i="3" s="1"/>
  <c r="V218" i="3"/>
  <c r="X218" i="3" s="1"/>
  <c r="V91" i="3"/>
  <c r="X91" i="3" s="1"/>
  <c r="V177" i="3"/>
  <c r="X177" i="3" s="1"/>
  <c r="V57" i="3"/>
  <c r="X57" i="3" s="1"/>
  <c r="V23" i="3"/>
  <c r="X23" i="3" s="1"/>
  <c r="V129" i="3"/>
  <c r="X129" i="3" s="1"/>
  <c r="V36" i="3"/>
  <c r="X36" i="3" s="1"/>
  <c r="V119" i="3"/>
  <c r="X119" i="3" s="1"/>
  <c r="V149" i="3"/>
  <c r="X149" i="3" s="1"/>
  <c r="V62" i="3"/>
  <c r="X62" i="3" s="1"/>
  <c r="V52" i="3"/>
  <c r="X52" i="3" s="1"/>
  <c r="V60" i="3"/>
  <c r="X60" i="3" s="1"/>
  <c r="V46" i="3"/>
  <c r="X46" i="3" s="1"/>
  <c r="V24" i="3"/>
  <c r="X24" i="3" s="1"/>
  <c r="V69" i="3"/>
  <c r="X69" i="3" s="1"/>
  <c r="V26" i="3"/>
  <c r="X26" i="3" s="1"/>
  <c r="V84" i="3"/>
  <c r="X84" i="3" s="1"/>
  <c r="V139" i="3"/>
  <c r="X139" i="3" s="1"/>
  <c r="V39" i="3"/>
  <c r="X39" i="3" s="1"/>
  <c r="V99" i="3"/>
  <c r="X99" i="3" s="1"/>
  <c r="V59" i="3"/>
  <c r="X59" i="3" s="1"/>
  <c r="V102" i="3"/>
  <c r="X102" i="3" s="1"/>
  <c r="V81" i="3"/>
  <c r="X81" i="3" s="1"/>
  <c r="V67" i="3"/>
  <c r="X67" i="3" s="1"/>
  <c r="V83" i="3"/>
  <c r="X83" i="3" s="1"/>
  <c r="V162" i="3"/>
  <c r="X162" i="3" s="1"/>
  <c r="V68" i="3"/>
  <c r="X68" i="3" s="1"/>
  <c r="V132" i="3"/>
  <c r="X132" i="3" s="1"/>
  <c r="V10" i="3"/>
  <c r="X10" i="3" s="1"/>
  <c r="V106" i="3"/>
  <c r="X106" i="3" s="1"/>
  <c r="V37" i="3"/>
  <c r="X37" i="3" s="1"/>
  <c r="V140" i="3"/>
  <c r="X140" i="3" s="1"/>
  <c r="V111" i="3"/>
  <c r="X111" i="3" s="1"/>
  <c r="V89" i="3"/>
  <c r="X89" i="3" s="1"/>
  <c r="V93" i="3"/>
  <c r="X93" i="3" s="1"/>
  <c r="V165" i="3"/>
  <c r="X165" i="3" s="1"/>
  <c r="V115" i="3"/>
  <c r="X115" i="3" s="1"/>
  <c r="V105" i="3"/>
  <c r="X105" i="3" s="1"/>
  <c r="V128" i="3"/>
  <c r="X128" i="3" s="1"/>
  <c r="V126" i="3"/>
  <c r="X126" i="3" s="1"/>
  <c r="V138" i="3"/>
  <c r="X138" i="3" s="1"/>
  <c r="V155" i="3"/>
  <c r="X155" i="3" s="1"/>
  <c r="V184" i="3"/>
  <c r="X184" i="3" s="1"/>
  <c r="V133" i="3"/>
  <c r="X133" i="3" s="1"/>
  <c r="V137" i="3"/>
  <c r="X137" i="3" s="1"/>
  <c r="V95" i="3"/>
  <c r="X95" i="3" s="1"/>
  <c r="V116" i="3"/>
  <c r="X116" i="3" s="1"/>
  <c r="V181" i="3"/>
  <c r="X181" i="3" s="1"/>
  <c r="V123" i="3"/>
  <c r="X123" i="3" s="1"/>
  <c r="V176" i="3"/>
  <c r="X176" i="3" s="1"/>
  <c r="V82" i="3"/>
  <c r="X82" i="3" s="1"/>
  <c r="V79" i="3"/>
  <c r="X79" i="3" s="1"/>
  <c r="V117" i="3"/>
  <c r="X117" i="3" s="1"/>
  <c r="V159" i="3"/>
  <c r="X159" i="3" s="1"/>
  <c r="V134" i="3"/>
  <c r="X134" i="3" s="1"/>
  <c r="V183" i="3"/>
  <c r="X183" i="3" s="1"/>
  <c r="V101" i="3"/>
  <c r="X101" i="3" s="1"/>
  <c r="V166" i="3"/>
  <c r="X166" i="3" s="1"/>
  <c r="V168" i="3"/>
  <c r="X168" i="3" s="1"/>
  <c r="V109" i="3"/>
  <c r="X109" i="3" s="1"/>
  <c r="V112" i="3"/>
  <c r="X112" i="3" s="1"/>
  <c r="V118" i="3"/>
  <c r="X118" i="3" s="1"/>
  <c r="V96" i="3"/>
  <c r="X96" i="3" s="1"/>
  <c r="V164" i="3"/>
  <c r="X164" i="3" s="1"/>
  <c r="V154" i="3"/>
  <c r="X154" i="3" s="1"/>
  <c r="V185" i="3"/>
  <c r="X185" i="3" s="1"/>
  <c r="V98" i="3"/>
  <c r="X98" i="3" s="1"/>
  <c r="V187" i="3"/>
  <c r="X187" i="3" s="1"/>
  <c r="V178" i="3"/>
  <c r="X178" i="3" s="1"/>
  <c r="V148" i="3"/>
  <c r="X148" i="3" s="1"/>
  <c r="V143" i="3"/>
  <c r="X143" i="3" s="1"/>
  <c r="V97" i="3"/>
  <c r="X97" i="3" s="1"/>
  <c r="V147" i="3"/>
  <c r="X147" i="3" s="1"/>
  <c r="V175" i="3"/>
  <c r="X175" i="3" s="1"/>
  <c r="V174" i="3"/>
  <c r="X174" i="3" s="1"/>
  <c r="V167" i="3"/>
  <c r="X167" i="3" s="1"/>
  <c r="V75" i="3"/>
  <c r="X75" i="3" s="1"/>
  <c r="V171" i="3"/>
  <c r="X171" i="3" s="1"/>
  <c r="V145" i="3"/>
  <c r="X145" i="3" s="1"/>
  <c r="V76" i="3"/>
  <c r="X76" i="3" s="1"/>
  <c r="V135" i="3"/>
  <c r="X135" i="3" s="1"/>
  <c r="V127" i="3"/>
  <c r="X127" i="3" s="1"/>
  <c r="V125" i="3"/>
  <c r="X125" i="3" s="1"/>
  <c r="V104" i="3"/>
  <c r="X104" i="3" s="1"/>
  <c r="V108" i="3"/>
  <c r="X108" i="3" s="1"/>
  <c r="V120" i="3"/>
  <c r="X120" i="3" s="1"/>
  <c r="V179" i="3"/>
  <c r="X179" i="3" s="1"/>
  <c r="V90" i="3"/>
  <c r="X90" i="3" s="1"/>
  <c r="V146" i="3"/>
  <c r="X146" i="3" s="1"/>
  <c r="V88" i="3"/>
  <c r="X88" i="3" s="1"/>
  <c r="V156" i="3"/>
  <c r="X156" i="3" s="1"/>
  <c r="V160" i="3"/>
  <c r="X160" i="3" s="1"/>
  <c r="V78" i="3"/>
  <c r="X78" i="3" s="1"/>
  <c r="V172" i="3"/>
  <c r="X172" i="3" s="1"/>
  <c r="V80" i="3"/>
  <c r="X80" i="3" s="1"/>
  <c r="V3" i="3"/>
  <c r="X3" i="3" s="1"/>
  <c r="V8" i="3"/>
  <c r="X8" i="3" s="1"/>
  <c r="V33" i="3"/>
  <c r="X33" i="3" s="1"/>
  <c r="V9" i="3"/>
  <c r="X9" i="3" s="1"/>
  <c r="V103" i="3"/>
  <c r="X103" i="3" s="1"/>
  <c r="V42" i="3"/>
  <c r="X42" i="3" s="1"/>
  <c r="V170" i="3"/>
  <c r="X170" i="3" s="1"/>
  <c r="V161" i="3"/>
  <c r="X161" i="3" s="1"/>
  <c r="V50" i="3"/>
  <c r="X50" i="3" s="1"/>
  <c r="V86" i="3"/>
  <c r="X86" i="3" s="1"/>
  <c r="V31" i="3"/>
  <c r="X31" i="3" s="1"/>
  <c r="V66" i="3"/>
  <c r="X66" i="3" s="1"/>
  <c r="V5" i="3"/>
  <c r="X5" i="3" s="1"/>
  <c r="V20" i="3"/>
  <c r="X20" i="3" s="1"/>
  <c r="V28" i="3"/>
  <c r="X28" i="3" s="1"/>
  <c r="V40" i="3"/>
  <c r="X40" i="3" s="1"/>
  <c r="V150" i="3"/>
  <c r="X150" i="3" s="1"/>
  <c r="V29" i="3"/>
  <c r="X29" i="3" s="1"/>
  <c r="V55" i="3"/>
  <c r="X55" i="3" s="1"/>
  <c r="V173" i="3"/>
  <c r="X173" i="3" s="1"/>
  <c r="V61" i="3"/>
  <c r="X61" i="3" s="1"/>
  <c r="V64" i="3"/>
  <c r="X64" i="3" s="1"/>
  <c r="V16" i="3"/>
  <c r="X16" i="3" s="1"/>
  <c r="V107" i="3"/>
  <c r="X107" i="3" s="1"/>
  <c r="V157" i="3"/>
  <c r="X157" i="3" s="1"/>
  <c r="V32" i="3"/>
  <c r="X32" i="3" s="1"/>
  <c r="V141" i="3"/>
  <c r="X141" i="3" s="1"/>
  <c r="V87" i="3"/>
  <c r="X87" i="3" s="1"/>
  <c r="V163" i="3"/>
  <c r="X163" i="3" s="1"/>
  <c r="V94" i="3"/>
  <c r="X94" i="3" s="1"/>
  <c r="V49" i="3"/>
  <c r="X49" i="3" s="1"/>
  <c r="V43" i="3"/>
  <c r="X43" i="3" s="1"/>
  <c r="V92" i="3"/>
  <c r="X92" i="3" s="1"/>
  <c r="V54" i="3"/>
  <c r="X54" i="3" s="1"/>
  <c r="V19" i="3"/>
  <c r="X19" i="3" s="1"/>
  <c r="V7" i="3"/>
  <c r="X7" i="3" s="1"/>
  <c r="V35" i="3"/>
  <c r="X35" i="3" s="1"/>
  <c r="V34" i="3"/>
  <c r="X34" i="3" s="1"/>
  <c r="V30" i="3"/>
  <c r="X30" i="3" s="1"/>
  <c r="V17" i="3"/>
  <c r="X17" i="3" s="1"/>
  <c r="V180" i="3"/>
  <c r="X180" i="3" s="1"/>
  <c r="V124" i="3"/>
  <c r="X124" i="3" s="1"/>
  <c r="V53" i="3"/>
  <c r="X53" i="3" s="1"/>
  <c r="V27" i="3"/>
  <c r="X27" i="3" s="1"/>
  <c r="V153" i="3"/>
  <c r="X153" i="3" s="1"/>
  <c r="V158" i="3"/>
  <c r="X158" i="3" s="1"/>
  <c r="V12" i="3"/>
  <c r="X12" i="3" s="1"/>
  <c r="V71" i="3"/>
  <c r="X71" i="3" s="1"/>
  <c r="V38" i="3"/>
  <c r="X38" i="3" s="1"/>
  <c r="V14" i="3"/>
  <c r="X14" i="3" s="1"/>
  <c r="V182" i="3"/>
  <c r="X182" i="3" s="1"/>
  <c r="V113" i="3"/>
  <c r="X113" i="3" s="1"/>
  <c r="V4" i="3"/>
  <c r="X4" i="3" s="1"/>
  <c r="V85" i="3"/>
  <c r="X85" i="3" s="1"/>
  <c r="V72" i="3"/>
  <c r="X72" i="3" s="1"/>
  <c r="V186" i="3"/>
  <c r="X186" i="3" s="1"/>
  <c r="V21" i="3"/>
  <c r="X21" i="3" s="1"/>
  <c r="V18" i="3"/>
  <c r="X18" i="3" s="1"/>
  <c r="V25" i="3"/>
  <c r="X25" i="3" s="1"/>
  <c r="V142" i="3"/>
  <c r="X142" i="3" s="1"/>
  <c r="V48" i="3"/>
  <c r="X48" i="3" s="1"/>
  <c r="V74" i="3"/>
  <c r="X74" i="3" s="1"/>
  <c r="V151" i="3"/>
  <c r="X151" i="3" s="1"/>
  <c r="V121" i="3"/>
  <c r="X121" i="3" s="1"/>
  <c r="V41" i="3"/>
  <c r="X41" i="3" s="1"/>
  <c r="V77" i="3"/>
  <c r="X77" i="3" s="1"/>
  <c r="V22" i="3"/>
  <c r="X22" i="3" s="1"/>
  <c r="V122" i="3"/>
  <c r="X122" i="3" s="1"/>
  <c r="V136" i="3"/>
  <c r="X136" i="3" s="1"/>
  <c r="V110" i="3"/>
  <c r="X110" i="3" s="1"/>
  <c r="V70" i="3"/>
  <c r="X70" i="3" s="1"/>
  <c r="V130" i="3"/>
  <c r="X130" i="3" s="1"/>
  <c r="V144" i="3"/>
  <c r="X144" i="3" s="1"/>
  <c r="V169" i="3"/>
  <c r="X169" i="3" s="1"/>
  <c r="V11" i="3"/>
  <c r="X11" i="3" s="1"/>
  <c r="V114" i="3"/>
  <c r="X114" i="3" s="1"/>
  <c r="V56" i="3"/>
  <c r="X56" i="3" s="1"/>
  <c r="V131" i="3"/>
  <c r="X131" i="3" s="1"/>
  <c r="V45" i="3"/>
  <c r="X45" i="3" s="1"/>
  <c r="V100" i="3"/>
  <c r="X100" i="3" s="1"/>
  <c r="V51" i="3"/>
  <c r="X51" i="3" s="1"/>
  <c r="V73" i="3"/>
  <c r="X73" i="3" s="1"/>
  <c r="V63" i="3"/>
  <c r="X63" i="3" s="1"/>
  <c r="V58" i="3"/>
  <c r="X58" i="3" s="1"/>
  <c r="V6" i="3"/>
  <c r="X6" i="3" s="1"/>
  <c r="V13" i="3"/>
  <c r="X13" i="3" s="1"/>
  <c r="V15" i="3"/>
  <c r="X15" i="3" s="1"/>
  <c r="V152" i="3"/>
  <c r="X152" i="3" s="1"/>
  <c r="V44" i="3"/>
  <c r="X44" i="3" s="1"/>
  <c r="V65" i="3"/>
  <c r="X65" i="3" s="1"/>
  <c r="Z26" i="5"/>
  <c r="O303" i="3"/>
  <c r="O342" i="3"/>
  <c r="AA50" i="3"/>
  <c r="AA17" i="3"/>
  <c r="O285" i="3"/>
  <c r="AD22" i="5"/>
  <c r="U161" i="3"/>
  <c r="O29" i="3"/>
  <c r="O12" i="3"/>
  <c r="O283" i="3"/>
  <c r="O323" i="3"/>
  <c r="AA145" i="3"/>
  <c r="U268" i="3"/>
  <c r="M157" i="3"/>
  <c r="O356" i="3"/>
  <c r="U252" i="3"/>
  <c r="Y5" i="3"/>
  <c r="O151" i="3"/>
  <c r="AA200" i="3"/>
  <c r="S310" i="3"/>
  <c r="O391" i="3"/>
  <c r="U329" i="3"/>
  <c r="AA292" i="3"/>
  <c r="O370" i="3"/>
  <c r="O122" i="3"/>
  <c r="O62" i="3"/>
  <c r="AA282" i="3"/>
  <c r="M41" i="3"/>
  <c r="M326" i="3"/>
  <c r="S44" i="3"/>
  <c r="U300" i="3"/>
  <c r="U303" i="3"/>
  <c r="U330" i="3"/>
  <c r="Z28" i="5"/>
  <c r="U73" i="3"/>
  <c r="U298" i="3"/>
  <c r="O383" i="3"/>
  <c r="U325" i="3"/>
  <c r="U115" i="3"/>
  <c r="U88" i="3"/>
  <c r="AA159" i="3"/>
  <c r="M138" i="3"/>
  <c r="U319" i="3"/>
  <c r="M70" i="3"/>
  <c r="AB30" i="5"/>
  <c r="AA356" i="3"/>
  <c r="Y282" i="3"/>
  <c r="O275" i="3"/>
  <c r="U135" i="3"/>
  <c r="M308" i="3"/>
  <c r="Z22" i="5"/>
  <c r="O152" i="3"/>
  <c r="O73" i="3"/>
  <c r="M12" i="3"/>
  <c r="U345" i="3"/>
  <c r="O68" i="3"/>
  <c r="Y207" i="3"/>
  <c r="S325" i="3"/>
  <c r="S201" i="3"/>
  <c r="U191" i="3"/>
  <c r="AA35" i="3"/>
  <c r="M31" i="3"/>
  <c r="S60" i="3"/>
  <c r="AA42" i="3"/>
  <c r="AA113" i="3"/>
  <c r="U357" i="3"/>
  <c r="S388" i="3"/>
  <c r="AB28" i="5"/>
  <c r="AA391" i="3"/>
  <c r="Z6" i="5"/>
  <c r="M287" i="3"/>
  <c r="S363" i="3"/>
  <c r="O4" i="3"/>
  <c r="Z11" i="5"/>
  <c r="M356" i="3"/>
  <c r="M114" i="3"/>
  <c r="O377" i="3"/>
  <c r="M86" i="3"/>
  <c r="U91" i="3"/>
  <c r="U270" i="3"/>
  <c r="S175" i="3"/>
  <c r="O343" i="3"/>
  <c r="M74" i="3"/>
  <c r="O338" i="3"/>
  <c r="S95" i="3"/>
  <c r="AA353" i="3"/>
  <c r="O219" i="3"/>
  <c r="M241" i="3"/>
  <c r="M128" i="3"/>
  <c r="O119" i="3"/>
  <c r="O365" i="3"/>
  <c r="Y212" i="3"/>
  <c r="S375" i="3"/>
  <c r="Y28" i="5"/>
  <c r="U175" i="3"/>
  <c r="Y300" i="3"/>
  <c r="M368" i="3"/>
  <c r="M319" i="3"/>
  <c r="O378" i="3"/>
  <c r="AA311" i="3"/>
  <c r="U94" i="3"/>
  <c r="U199" i="3"/>
  <c r="M176" i="3"/>
  <c r="U354" i="3"/>
  <c r="M106" i="3"/>
  <c r="O226" i="3"/>
  <c r="U107" i="3"/>
  <c r="O248" i="3"/>
  <c r="AC8" i="5"/>
  <c r="U331" i="3"/>
  <c r="M383" i="3"/>
  <c r="O268" i="3"/>
  <c r="O295" i="3"/>
  <c r="M237" i="3"/>
  <c r="O330" i="3"/>
  <c r="U257" i="3"/>
  <c r="O300" i="3"/>
  <c r="M366" i="3"/>
  <c r="Y254" i="3"/>
  <c r="O244" i="3"/>
  <c r="M103" i="3"/>
  <c r="AB22" i="5"/>
  <c r="O201" i="3"/>
  <c r="O366" i="3"/>
  <c r="O211" i="3"/>
  <c r="S118" i="3"/>
  <c r="M43" i="3"/>
  <c r="U334" i="3"/>
  <c r="M283" i="3"/>
  <c r="O164" i="3"/>
  <c r="AA8" i="3"/>
  <c r="O24" i="3"/>
  <c r="M175" i="3"/>
  <c r="U81" i="3"/>
  <c r="O69" i="3"/>
  <c r="Y218" i="3"/>
  <c r="U210" i="3"/>
  <c r="U10" i="3"/>
  <c r="M196" i="3"/>
  <c r="O107" i="3"/>
  <c r="S89" i="3"/>
  <c r="O253" i="3"/>
  <c r="O5" i="3"/>
  <c r="AD18" i="5"/>
  <c r="U269" i="3"/>
  <c r="U56" i="3"/>
  <c r="AA285" i="3"/>
  <c r="U207" i="3"/>
  <c r="Y326" i="3"/>
  <c r="U7" i="3"/>
  <c r="O86" i="3"/>
  <c r="Y27" i="3"/>
  <c r="U310" i="3"/>
  <c r="AD12" i="5"/>
  <c r="S339" i="3"/>
  <c r="M34" i="3"/>
  <c r="O292" i="3"/>
  <c r="AD31" i="5"/>
  <c r="M378" i="3"/>
  <c r="AA133" i="3"/>
  <c r="AA303" i="3"/>
  <c r="O271" i="3"/>
  <c r="M8" i="3"/>
  <c r="O267" i="3"/>
  <c r="U372" i="3"/>
  <c r="S355" i="3"/>
  <c r="AA87" i="3"/>
  <c r="AA249" i="3"/>
  <c r="AA155" i="3"/>
  <c r="U48" i="3"/>
  <c r="AD23" i="5"/>
  <c r="U265" i="3"/>
  <c r="M335" i="3"/>
  <c r="S137" i="3"/>
  <c r="M267" i="3"/>
  <c r="O146" i="3"/>
  <c r="O114" i="3"/>
  <c r="AA221" i="3"/>
  <c r="S162" i="3"/>
  <c r="AA397" i="3"/>
  <c r="Y80" i="3"/>
  <c r="M33" i="3"/>
  <c r="O246" i="3"/>
  <c r="U158" i="3"/>
  <c r="O77" i="3"/>
  <c r="U97" i="3"/>
  <c r="Y12" i="5"/>
  <c r="O213" i="3"/>
  <c r="M107" i="3"/>
  <c r="O6" i="3"/>
  <c r="Y383" i="3"/>
  <c r="M297" i="3"/>
  <c r="O75" i="3"/>
  <c r="O306" i="3"/>
  <c r="U51" i="3"/>
  <c r="O157" i="3"/>
  <c r="S341" i="3"/>
  <c r="O314" i="3"/>
  <c r="Y375" i="3"/>
  <c r="O123" i="3"/>
  <c r="S182" i="3"/>
  <c r="AA362" i="3"/>
  <c r="M296" i="3"/>
  <c r="AD17" i="5"/>
  <c r="S17" i="3"/>
  <c r="U272" i="3"/>
  <c r="Y330" i="3"/>
  <c r="AA24" i="5"/>
  <c r="M240" i="3"/>
  <c r="AA89" i="3"/>
  <c r="Y104" i="3"/>
  <c r="M254" i="3"/>
  <c r="U338" i="3"/>
  <c r="AA218" i="3"/>
  <c r="M68" i="3"/>
  <c r="Y239" i="3"/>
  <c r="U337" i="3"/>
  <c r="Y18" i="3"/>
  <c r="Y313" i="3"/>
  <c r="Y319" i="3"/>
  <c r="S216" i="3"/>
  <c r="U187" i="3"/>
  <c r="Y390" i="3"/>
  <c r="M327" i="3"/>
  <c r="M79" i="3"/>
  <c r="AD16" i="5"/>
  <c r="O83" i="3"/>
  <c r="AC21" i="5"/>
  <c r="O26" i="3"/>
  <c r="AA278" i="3"/>
  <c r="S70" i="3"/>
  <c r="AC15" i="5"/>
  <c r="U30" i="3"/>
  <c r="O327" i="3"/>
  <c r="AA39" i="3"/>
  <c r="S303" i="3"/>
  <c r="AA175" i="3"/>
  <c r="S172" i="3"/>
  <c r="U253" i="3"/>
  <c r="O264" i="3"/>
  <c r="AA224" i="3"/>
  <c r="O259" i="3"/>
  <c r="M232" i="3"/>
  <c r="U123" i="3"/>
  <c r="Y7" i="3"/>
  <c r="AB13" i="5"/>
  <c r="U70" i="3"/>
  <c r="AA343" i="3"/>
  <c r="O76" i="3"/>
  <c r="M345" i="3"/>
  <c r="O394" i="3"/>
  <c r="M129" i="3"/>
  <c r="S183" i="3"/>
  <c r="M285" i="3"/>
  <c r="S125" i="3"/>
  <c r="U22" i="3"/>
  <c r="U63" i="3"/>
  <c r="AA205" i="3"/>
  <c r="AA208" i="3"/>
  <c r="U76" i="3"/>
  <c r="AC6" i="5"/>
  <c r="S23" i="3"/>
  <c r="M321" i="3"/>
  <c r="S24" i="3"/>
  <c r="U9" i="3"/>
  <c r="O115" i="3"/>
  <c r="AA275" i="3"/>
  <c r="M116" i="3"/>
  <c r="S335" i="3"/>
  <c r="M331" i="3"/>
  <c r="U92" i="3"/>
  <c r="M69" i="3"/>
  <c r="Y6" i="3"/>
  <c r="O44" i="3"/>
  <c r="O346" i="3"/>
  <c r="M195" i="3"/>
  <c r="O126" i="3"/>
  <c r="O16" i="3"/>
  <c r="M233" i="3"/>
  <c r="Y21" i="5"/>
  <c r="M99" i="3"/>
  <c r="AA82" i="3"/>
  <c r="M262" i="3"/>
  <c r="U25" i="3"/>
  <c r="M51" i="3"/>
  <c r="AB23" i="5"/>
  <c r="S160" i="3"/>
  <c r="S195" i="3"/>
  <c r="U290" i="3"/>
  <c r="M140" i="3"/>
  <c r="U369" i="3"/>
  <c r="O52" i="3"/>
  <c r="U322" i="3"/>
  <c r="S134" i="3"/>
  <c r="O345" i="3"/>
  <c r="U12" i="3"/>
  <c r="M7" i="3"/>
  <c r="M136" i="3"/>
  <c r="S257" i="3"/>
  <c r="O240" i="3"/>
  <c r="M105" i="3"/>
  <c r="Y82" i="3"/>
  <c r="M390" i="3"/>
  <c r="M227" i="3"/>
  <c r="AA277" i="3"/>
  <c r="M228" i="3"/>
  <c r="Y20" i="5"/>
  <c r="U14" i="3"/>
  <c r="U24" i="3"/>
  <c r="U350" i="3"/>
  <c r="AA342" i="3"/>
  <c r="S166" i="3"/>
  <c r="O260" i="3"/>
  <c r="M95" i="3"/>
  <c r="U116" i="3"/>
  <c r="S298" i="3"/>
  <c r="M210" i="3"/>
  <c r="U309" i="3"/>
  <c r="M45" i="3"/>
  <c r="AB34" i="5"/>
  <c r="AB31" i="5"/>
  <c r="M58" i="3"/>
  <c r="AA30" i="3"/>
  <c r="S121" i="3"/>
  <c r="M201" i="3"/>
  <c r="AA206" i="3"/>
  <c r="M381" i="3"/>
  <c r="AA21" i="3"/>
  <c r="O56" i="3"/>
  <c r="AA5" i="3"/>
  <c r="Y306" i="3"/>
  <c r="AA190" i="3"/>
  <c r="O173" i="3"/>
  <c r="M26" i="3"/>
  <c r="M133" i="3"/>
  <c r="Z19" i="5"/>
  <c r="Y366" i="3"/>
  <c r="O43" i="3"/>
  <c r="O375" i="3"/>
  <c r="AD6" i="5"/>
  <c r="U90" i="3"/>
  <c r="Y16" i="5"/>
  <c r="AA66" i="3"/>
  <c r="S29" i="3"/>
  <c r="AA174" i="3"/>
  <c r="Y246" i="3"/>
  <c r="AA26" i="5"/>
  <c r="O387" i="3"/>
  <c r="U308" i="3"/>
  <c r="M76" i="3"/>
  <c r="Y296" i="3"/>
  <c r="AB20" i="5"/>
  <c r="S349" i="3"/>
  <c r="M80" i="3"/>
  <c r="U168" i="3"/>
  <c r="O96" i="3"/>
  <c r="U255" i="3"/>
  <c r="O239" i="3"/>
  <c r="U314" i="3"/>
  <c r="AC22" i="5"/>
  <c r="S285" i="3"/>
  <c r="AA10" i="3"/>
  <c r="AA255" i="3"/>
  <c r="M229" i="3"/>
  <c r="O127" i="3"/>
  <c r="O393" i="3"/>
  <c r="O319" i="3"/>
  <c r="AC25" i="5"/>
  <c r="U53" i="3"/>
  <c r="AB24" i="5"/>
  <c r="M25" i="3"/>
  <c r="O286" i="3"/>
  <c r="O251" i="3"/>
  <c r="O33" i="3"/>
  <c r="U366" i="3"/>
  <c r="M92" i="3"/>
  <c r="M181" i="3"/>
  <c r="U202" i="3"/>
  <c r="O337" i="3"/>
  <c r="S105" i="3"/>
  <c r="M23" i="3"/>
  <c r="AA207" i="3"/>
  <c r="U273" i="3"/>
  <c r="AA352" i="3"/>
  <c r="U140" i="3"/>
  <c r="AA107" i="3"/>
  <c r="O254" i="3"/>
  <c r="U129" i="3"/>
  <c r="S35" i="3"/>
  <c r="AA3" i="3"/>
  <c r="M165" i="3"/>
  <c r="M284" i="3"/>
  <c r="O386" i="3"/>
  <c r="M193" i="3"/>
  <c r="U136" i="3"/>
  <c r="S50" i="3"/>
  <c r="O60" i="3"/>
  <c r="M17" i="3"/>
  <c r="M113" i="3"/>
  <c r="O36" i="3"/>
  <c r="O120" i="3"/>
  <c r="AC10" i="5"/>
  <c r="AA170" i="3"/>
  <c r="U66" i="3"/>
  <c r="M247" i="3"/>
  <c r="S47" i="3"/>
  <c r="O177" i="3"/>
  <c r="U397" i="3"/>
  <c r="O318" i="3"/>
  <c r="Y232" i="3"/>
  <c r="U344" i="3"/>
  <c r="U387" i="3"/>
  <c r="AA19" i="5"/>
  <c r="O143" i="3"/>
  <c r="Y343" i="3"/>
  <c r="M170" i="3"/>
  <c r="M386" i="3"/>
  <c r="S181" i="3"/>
  <c r="S277" i="3"/>
  <c r="Y34" i="5"/>
  <c r="O172" i="3"/>
  <c r="Y15" i="5"/>
  <c r="M384" i="3"/>
  <c r="Y19" i="5"/>
  <c r="M330" i="3"/>
  <c r="M314" i="3"/>
  <c r="AA354" i="3"/>
  <c r="O131" i="3"/>
  <c r="O339" i="3"/>
  <c r="AA134" i="3"/>
  <c r="AA11" i="3"/>
  <c r="M324" i="3"/>
  <c r="M46" i="3"/>
  <c r="M144" i="3"/>
  <c r="AC16" i="5"/>
  <c r="M290" i="3"/>
  <c r="AB17" i="5"/>
  <c r="O294" i="3"/>
  <c r="Y11" i="5"/>
  <c r="U359" i="3"/>
  <c r="Y26" i="5"/>
  <c r="AB18" i="5"/>
  <c r="AC19" i="5"/>
  <c r="M13" i="3"/>
  <c r="O144" i="3"/>
  <c r="O396" i="3"/>
  <c r="AA266" i="3"/>
  <c r="M249" i="3"/>
  <c r="S225" i="3"/>
  <c r="M292" i="3"/>
  <c r="AB9" i="5"/>
  <c r="M219" i="3"/>
  <c r="Z7" i="5"/>
  <c r="S217" i="3"/>
  <c r="AA325" i="3"/>
  <c r="O231" i="3"/>
  <c r="AA116" i="3"/>
  <c r="AA319" i="3"/>
  <c r="U320" i="3"/>
  <c r="M209" i="3"/>
  <c r="Y24" i="5"/>
  <c r="U378" i="3"/>
  <c r="O155" i="3"/>
  <c r="AC28" i="5"/>
  <c r="AA151" i="3"/>
  <c r="U377" i="3"/>
  <c r="U16" i="3"/>
  <c r="U237" i="3"/>
  <c r="O310" i="3"/>
  <c r="S224" i="3"/>
  <c r="U326" i="3"/>
  <c r="AA154" i="3"/>
  <c r="U111" i="3"/>
  <c r="O64" i="3"/>
  <c r="AD13" i="5"/>
  <c r="S226" i="3"/>
  <c r="O129" i="3"/>
  <c r="M286" i="3"/>
  <c r="O357" i="3"/>
  <c r="Y299" i="3"/>
  <c r="O335" i="3"/>
  <c r="O368" i="3"/>
  <c r="S383" i="3"/>
  <c r="O376" i="3"/>
  <c r="U392" i="3"/>
  <c r="M238" i="3"/>
  <c r="M236" i="3"/>
  <c r="S244" i="3"/>
  <c r="AA294" i="3"/>
  <c r="Y175" i="3"/>
  <c r="AA395" i="3"/>
  <c r="U264" i="3"/>
  <c r="O242" i="3"/>
  <c r="O398" i="3"/>
  <c r="U301" i="3"/>
  <c r="M348" i="3"/>
  <c r="U98" i="3"/>
  <c r="U154" i="3"/>
  <c r="AA24" i="3"/>
  <c r="S188" i="3"/>
  <c r="U69" i="3"/>
  <c r="M173" i="3"/>
  <c r="AA9" i="5"/>
  <c r="U167" i="3"/>
  <c r="AA274" i="3"/>
  <c r="S227" i="3"/>
  <c r="AA323" i="3"/>
  <c r="O315" i="3"/>
  <c r="O182" i="3"/>
  <c r="AA329" i="3"/>
  <c r="U79" i="3"/>
  <c r="AC30" i="5"/>
  <c r="U68" i="3"/>
  <c r="AA20" i="3"/>
  <c r="O55" i="3"/>
  <c r="Y264" i="3"/>
  <c r="O204" i="3"/>
  <c r="M355" i="3"/>
  <c r="O17" i="3"/>
  <c r="S94" i="3"/>
  <c r="O27" i="3"/>
  <c r="O269" i="3"/>
  <c r="Y220" i="3"/>
  <c r="AD25" i="5"/>
  <c r="M162" i="3"/>
  <c r="U106" i="3"/>
  <c r="AA72" i="3"/>
  <c r="AC24" i="5"/>
  <c r="M145" i="3"/>
  <c r="M276" i="3"/>
  <c r="M75" i="3"/>
  <c r="AA168" i="3"/>
  <c r="Y158" i="3"/>
  <c r="AA73" i="3"/>
  <c r="M218" i="3"/>
  <c r="O347" i="3"/>
  <c r="U214" i="3"/>
  <c r="AA244" i="3"/>
  <c r="O320" i="3"/>
  <c r="O258" i="3"/>
  <c r="AB29" i="5"/>
  <c r="Z9" i="5"/>
  <c r="M374" i="3"/>
  <c r="AD9" i="5"/>
  <c r="S167" i="3"/>
  <c r="U307" i="3"/>
  <c r="M112" i="3"/>
  <c r="S289" i="3"/>
  <c r="O369" i="3"/>
  <c r="O208" i="3"/>
  <c r="AA181" i="3"/>
  <c r="U184" i="3"/>
  <c r="AA90" i="3"/>
  <c r="AA71" i="3"/>
  <c r="Y8" i="3"/>
  <c r="AC5" i="5"/>
  <c r="S254" i="3"/>
  <c r="S7" i="3"/>
  <c r="S287" i="3"/>
  <c r="M191" i="3"/>
  <c r="AA135" i="3"/>
  <c r="AA185" i="3"/>
  <c r="Y133" i="3"/>
  <c r="S202" i="3"/>
  <c r="AA210" i="3"/>
  <c r="AA232" i="3"/>
  <c r="M131" i="3"/>
  <c r="AC26" i="5"/>
  <c r="M293" i="3"/>
  <c r="AD11" i="5"/>
  <c r="S314" i="3"/>
  <c r="U195" i="3"/>
  <c r="M214" i="3"/>
  <c r="AA93" i="3"/>
  <c r="O14" i="3"/>
  <c r="O304" i="3"/>
  <c r="AA142" i="3"/>
  <c r="U311" i="3"/>
  <c r="U57" i="3"/>
  <c r="M179" i="3"/>
  <c r="S68" i="3"/>
  <c r="O229" i="3"/>
  <c r="S178" i="3"/>
  <c r="AA376" i="3"/>
  <c r="S112" i="3"/>
  <c r="S103" i="3"/>
  <c r="Y30" i="3"/>
  <c r="M315" i="3"/>
  <c r="U87" i="3"/>
  <c r="O21" i="3"/>
  <c r="U133" i="3"/>
  <c r="Z16" i="5"/>
  <c r="M110" i="3"/>
  <c r="O256" i="3"/>
  <c r="O276" i="3"/>
  <c r="M376" i="3"/>
  <c r="M367" i="3"/>
  <c r="U113" i="3"/>
  <c r="AA20" i="5"/>
  <c r="S232" i="3"/>
  <c r="S43" i="3"/>
  <c r="U297" i="3"/>
  <c r="M153" i="3"/>
  <c r="M94" i="3"/>
  <c r="S255" i="3"/>
  <c r="AD34" i="5"/>
  <c r="AA284" i="3"/>
  <c r="O199" i="3"/>
  <c r="U276" i="3"/>
  <c r="O141" i="3"/>
  <c r="AC11" i="5"/>
  <c r="O329" i="3"/>
  <c r="U348" i="3"/>
  <c r="Y301" i="3"/>
  <c r="Y181" i="3"/>
  <c r="U205" i="3"/>
  <c r="U259" i="3"/>
  <c r="M83" i="3"/>
  <c r="Y29" i="5"/>
  <c r="S93" i="3"/>
  <c r="U215" i="3"/>
  <c r="U32" i="3"/>
  <c r="AA53" i="3"/>
  <c r="O190" i="3"/>
  <c r="AB5" i="5"/>
  <c r="M255" i="3"/>
  <c r="O389" i="3"/>
  <c r="S272" i="3"/>
  <c r="U284" i="3"/>
  <c r="Y75" i="3"/>
  <c r="S132" i="3"/>
  <c r="O46" i="3"/>
  <c r="U44" i="3"/>
  <c r="M97" i="3"/>
  <c r="Y352" i="3"/>
  <c r="U85" i="3"/>
  <c r="AA371" i="3"/>
  <c r="O90" i="3"/>
  <c r="AA101" i="3"/>
  <c r="S256" i="3"/>
  <c r="U274" i="3"/>
  <c r="AA48" i="3"/>
  <c r="U353" i="3"/>
  <c r="AA233" i="3"/>
  <c r="U23" i="3"/>
  <c r="S385" i="3"/>
  <c r="AC34" i="5"/>
  <c r="M123" i="3"/>
  <c r="AD29" i="5"/>
  <c r="O340" i="3"/>
  <c r="O18" i="3"/>
  <c r="AD8" i="5"/>
  <c r="AD21" i="5"/>
  <c r="S58" i="3"/>
  <c r="U150" i="3"/>
  <c r="M71" i="3"/>
  <c r="O210" i="3"/>
  <c r="O312" i="3"/>
  <c r="S293" i="3"/>
  <c r="S41" i="3"/>
  <c r="M10" i="3"/>
  <c r="M149" i="3"/>
  <c r="M11" i="3"/>
  <c r="M72" i="3"/>
  <c r="O195" i="3"/>
  <c r="M336" i="3"/>
  <c r="O234" i="3"/>
  <c r="U15" i="3"/>
  <c r="AA21" i="5"/>
  <c r="U169" i="3"/>
  <c r="AA288" i="3"/>
  <c r="O38" i="3"/>
  <c r="M275" i="3"/>
  <c r="AA156" i="3"/>
  <c r="AA273" i="3"/>
  <c r="M102" i="3"/>
  <c r="S305" i="3"/>
  <c r="U60" i="3"/>
  <c r="Y14" i="5"/>
  <c r="U186" i="3"/>
  <c r="M185" i="3"/>
  <c r="AB26" i="5"/>
  <c r="O112" i="3"/>
  <c r="S164" i="3"/>
  <c r="O341" i="3"/>
  <c r="AA38" i="3"/>
  <c r="M188" i="3"/>
  <c r="O133" i="3"/>
  <c r="O290" i="3"/>
  <c r="Y298" i="3"/>
  <c r="U55" i="3"/>
  <c r="AA6" i="5"/>
  <c r="AD24" i="5"/>
  <c r="S51" i="3"/>
  <c r="O19" i="3"/>
  <c r="M264" i="3"/>
  <c r="O379" i="3"/>
  <c r="S34" i="3"/>
  <c r="M49" i="3"/>
  <c r="AB21" i="5"/>
  <c r="M159" i="3"/>
  <c r="AA5" i="5"/>
  <c r="O88" i="3"/>
  <c r="M322" i="3"/>
  <c r="S40" i="3"/>
  <c r="O61" i="3"/>
  <c r="O222" i="3"/>
  <c r="M358" i="3"/>
  <c r="AA360" i="3"/>
  <c r="AD7" i="5"/>
  <c r="M155" i="3"/>
  <c r="AA204" i="3"/>
  <c r="M5" i="3"/>
  <c r="S129" i="3"/>
  <c r="U162" i="3"/>
  <c r="U183" i="3"/>
  <c r="M234" i="3"/>
  <c r="U262" i="3"/>
  <c r="O106" i="3"/>
  <c r="O79" i="3"/>
  <c r="AA14" i="5"/>
  <c r="S280" i="3"/>
  <c r="U271" i="3"/>
  <c r="AB16" i="5"/>
  <c r="O100" i="3"/>
  <c r="O189" i="3"/>
  <c r="O309" i="3"/>
  <c r="AA191" i="3"/>
  <c r="AA112" i="3"/>
  <c r="AA126" i="3"/>
  <c r="AA261" i="3"/>
  <c r="U362" i="3"/>
  <c r="U388" i="3"/>
  <c r="M109" i="3"/>
  <c r="O333" i="3"/>
  <c r="O150" i="3"/>
  <c r="U285" i="3"/>
  <c r="O203" i="3"/>
  <c r="O249" i="3"/>
  <c r="AA259" i="3"/>
  <c r="M81" i="3"/>
  <c r="Y99" i="3"/>
  <c r="Y189" i="3"/>
  <c r="AA45" i="3"/>
  <c r="AA347" i="3"/>
  <c r="S130" i="3"/>
  <c r="M270" i="3"/>
  <c r="U287" i="3"/>
  <c r="M272" i="3"/>
  <c r="Y23" i="5"/>
  <c r="M244" i="3"/>
  <c r="M178" i="3"/>
  <c r="M134" i="3"/>
  <c r="M150" i="3"/>
  <c r="O218" i="3"/>
  <c r="S149" i="3"/>
  <c r="Y222" i="3"/>
  <c r="AC18" i="5"/>
  <c r="U304" i="3"/>
  <c r="U143" i="3"/>
  <c r="M325" i="3"/>
  <c r="AB6" i="5"/>
  <c r="S87" i="3"/>
  <c r="U349" i="3"/>
  <c r="S59" i="3"/>
  <c r="U227" i="3"/>
  <c r="O354" i="3"/>
  <c r="Y52" i="3"/>
  <c r="AA310" i="3"/>
  <c r="AB32" i="5"/>
  <c r="O118" i="3"/>
  <c r="U58" i="3"/>
  <c r="M104" i="3"/>
  <c r="S262" i="3"/>
  <c r="U125" i="3"/>
  <c r="M274" i="3"/>
  <c r="O13" i="3"/>
  <c r="AA164" i="3"/>
  <c r="AA315" i="3"/>
  <c r="Z23" i="5"/>
  <c r="U296" i="3"/>
  <c r="M100" i="3"/>
  <c r="M139" i="3"/>
  <c r="O280" i="3"/>
  <c r="U172" i="3"/>
  <c r="U250" i="3"/>
  <c r="O302" i="3"/>
  <c r="O135" i="3"/>
  <c r="O206" i="3"/>
  <c r="Y32" i="5"/>
  <c r="O28" i="3"/>
  <c r="Y136" i="3"/>
  <c r="S184" i="3"/>
  <c r="O392" i="3"/>
  <c r="Y377" i="3"/>
  <c r="O298" i="3"/>
  <c r="O134" i="3"/>
  <c r="U132" i="3"/>
  <c r="U201" i="3"/>
  <c r="O85" i="3"/>
  <c r="U384" i="3"/>
  <c r="O373" i="3"/>
  <c r="M256" i="3"/>
  <c r="M277" i="3"/>
  <c r="O316" i="3"/>
  <c r="AD14" i="5"/>
  <c r="M32" i="3"/>
  <c r="U127" i="3"/>
  <c r="O130" i="3"/>
  <c r="U131" i="3"/>
  <c r="S196" i="3"/>
  <c r="S353" i="3"/>
  <c r="M224" i="3"/>
  <c r="AA286" i="3"/>
  <c r="U38" i="3"/>
  <c r="AC14" i="5"/>
  <c r="O266" i="3"/>
  <c r="AA355" i="3"/>
  <c r="Y59" i="3"/>
  <c r="Y61" i="3"/>
  <c r="U323" i="3"/>
  <c r="S67" i="3"/>
  <c r="AA33" i="5"/>
  <c r="AA256" i="3"/>
  <c r="Y17" i="3"/>
  <c r="U126" i="3"/>
  <c r="Y398" i="3"/>
  <c r="O371" i="3"/>
  <c r="AA63" i="3"/>
  <c r="U254" i="3"/>
  <c r="AA98" i="3"/>
  <c r="U35" i="3"/>
  <c r="O217" i="3"/>
  <c r="O358" i="3"/>
  <c r="O105" i="3"/>
  <c r="AA46" i="3"/>
  <c r="S14" i="3"/>
  <c r="Y247" i="3"/>
  <c r="Y324" i="3"/>
  <c r="AA15" i="5"/>
  <c r="AA136" i="3"/>
  <c r="O390" i="3"/>
  <c r="Y42" i="3"/>
  <c r="O200" i="3"/>
  <c r="Y214" i="3"/>
  <c r="M117" i="3"/>
  <c r="Y241" i="3"/>
  <c r="S28" i="3"/>
  <c r="M252" i="3"/>
  <c r="U194" i="3"/>
  <c r="M323" i="3"/>
  <c r="O128" i="3"/>
  <c r="AA216" i="3"/>
  <c r="AA58" i="3"/>
  <c r="S57" i="3"/>
  <c r="O384" i="3"/>
  <c r="Y193" i="3"/>
  <c r="Y88" i="3"/>
  <c r="AA179" i="3"/>
  <c r="M369" i="3"/>
  <c r="O168" i="3"/>
  <c r="U137" i="3"/>
  <c r="AB10" i="5"/>
  <c r="M316" i="3"/>
  <c r="M300" i="3"/>
  <c r="AD30" i="5"/>
  <c r="U119" i="3"/>
  <c r="Y178" i="3"/>
  <c r="AA283" i="3"/>
  <c r="U77" i="3"/>
  <c r="M148" i="3"/>
  <c r="M392" i="3"/>
  <c r="S92" i="3"/>
  <c r="S16" i="3"/>
  <c r="M98" i="3"/>
  <c r="U240" i="3"/>
  <c r="Y348" i="3"/>
  <c r="M88" i="3"/>
  <c r="S161" i="3"/>
  <c r="Y378" i="3"/>
  <c r="M375" i="3"/>
  <c r="S265" i="3"/>
  <c r="M35" i="3"/>
  <c r="U391" i="3"/>
  <c r="Y229" i="3"/>
  <c r="M338" i="3"/>
  <c r="O42" i="3"/>
  <c r="S390" i="3"/>
  <c r="M328" i="3"/>
  <c r="M147" i="3"/>
  <c r="M78" i="3"/>
  <c r="Y125" i="3"/>
  <c r="AA242" i="3"/>
  <c r="Y49" i="3"/>
  <c r="O289" i="3"/>
  <c r="AA180" i="3"/>
  <c r="AB8" i="5"/>
  <c r="O111" i="3"/>
  <c r="M132" i="3"/>
  <c r="AA308" i="3"/>
  <c r="U244" i="3"/>
  <c r="AA23" i="3"/>
  <c r="S343" i="3"/>
  <c r="AA54" i="3"/>
  <c r="M22" i="3"/>
  <c r="AA236" i="3"/>
  <c r="O188" i="3"/>
  <c r="S111" i="3"/>
  <c r="M16" i="3"/>
  <c r="O224" i="3"/>
  <c r="U50" i="3"/>
  <c r="U299" i="3"/>
  <c r="AA28" i="5"/>
  <c r="U45" i="3"/>
  <c r="M360" i="3"/>
  <c r="O278" i="3"/>
  <c r="AA17" i="5"/>
  <c r="M15" i="3"/>
  <c r="U332" i="3"/>
  <c r="U78" i="3"/>
  <c r="O197" i="3"/>
  <c r="S140" i="3"/>
  <c r="O202" i="3"/>
  <c r="Y305" i="3"/>
  <c r="M273" i="3"/>
  <c r="Y146" i="3"/>
  <c r="U198" i="3"/>
  <c r="U28" i="3"/>
  <c r="U156" i="3"/>
  <c r="O305" i="3"/>
  <c r="U302" i="3"/>
  <c r="AA187" i="3"/>
  <c r="S152" i="3"/>
  <c r="O284" i="3"/>
  <c r="U42" i="3"/>
  <c r="AA324" i="3"/>
  <c r="Y268" i="3"/>
  <c r="M350" i="3"/>
  <c r="S286" i="3"/>
  <c r="AA270" i="3"/>
  <c r="Y41" i="3"/>
  <c r="U165" i="3"/>
  <c r="M120" i="3"/>
  <c r="Y208" i="3"/>
  <c r="AA43" i="3"/>
  <c r="U374" i="3"/>
  <c r="Y28" i="3"/>
  <c r="Y33" i="5"/>
  <c r="S377" i="3"/>
  <c r="Y336" i="3"/>
  <c r="AA217" i="3"/>
  <c r="Y16" i="3"/>
  <c r="U363" i="3"/>
  <c r="M373" i="3"/>
  <c r="AD19" i="5"/>
  <c r="U82" i="3"/>
  <c r="O220" i="3"/>
  <c r="S26" i="3"/>
  <c r="AA276" i="3"/>
  <c r="S45" i="3"/>
  <c r="U141" i="3"/>
  <c r="M121" i="3"/>
  <c r="M349" i="3"/>
  <c r="U196" i="3"/>
  <c r="Y81" i="3"/>
  <c r="U145" i="3"/>
  <c r="U234" i="3"/>
  <c r="Y27" i="5"/>
  <c r="M341" i="3"/>
  <c r="U192" i="3"/>
  <c r="M202" i="3"/>
  <c r="U39" i="3"/>
  <c r="O360" i="3"/>
  <c r="U86" i="3"/>
  <c r="O15" i="3"/>
  <c r="Y311" i="3"/>
  <c r="S334" i="3"/>
  <c r="Y74" i="3"/>
  <c r="AB19" i="5"/>
  <c r="S243" i="3"/>
  <c r="O10" i="3"/>
  <c r="AA338" i="3"/>
  <c r="U17" i="3"/>
  <c r="O332" i="3"/>
  <c r="O344" i="3"/>
  <c r="M347" i="3"/>
  <c r="U218" i="3"/>
  <c r="O228" i="3"/>
  <c r="Y179" i="3"/>
  <c r="AA104" i="3"/>
  <c r="AA149" i="3"/>
  <c r="S194" i="3"/>
  <c r="U109" i="3"/>
  <c r="Y137" i="3"/>
  <c r="U180" i="3"/>
  <c r="M163" i="3"/>
  <c r="O45" i="3"/>
  <c r="O3" i="3"/>
  <c r="M154" i="3"/>
  <c r="U371" i="3"/>
  <c r="O372" i="3"/>
  <c r="U179" i="3"/>
  <c r="S168" i="3"/>
  <c r="S22" i="3"/>
  <c r="S76" i="3"/>
  <c r="U20" i="3"/>
  <c r="Y372" i="3"/>
  <c r="AA226" i="3"/>
  <c r="U220" i="3"/>
  <c r="O216" i="3"/>
  <c r="O245" i="3"/>
  <c r="U54" i="3"/>
  <c r="AA201" i="3"/>
  <c r="AA184" i="3"/>
  <c r="AA304" i="3"/>
  <c r="Y204" i="3"/>
  <c r="AA291" i="3"/>
  <c r="Y315" i="3"/>
  <c r="S156" i="3"/>
  <c r="AA52" i="3"/>
  <c r="U197" i="3"/>
  <c r="AA388" i="3"/>
  <c r="S142" i="3"/>
  <c r="AA25" i="5"/>
  <c r="AA382" i="3"/>
  <c r="U163" i="3"/>
  <c r="O101" i="3"/>
  <c r="Y4" i="3"/>
  <c r="Y356" i="3"/>
  <c r="Y38" i="3"/>
  <c r="Y135" i="3"/>
  <c r="U49" i="3"/>
  <c r="S398" i="3"/>
  <c r="U26" i="3"/>
  <c r="O104" i="3"/>
  <c r="O363" i="3"/>
  <c r="S326" i="3"/>
  <c r="AA189" i="3"/>
  <c r="AA372" i="3"/>
  <c r="M389" i="3"/>
  <c r="U65" i="3"/>
  <c r="O99" i="3"/>
  <c r="Z17" i="5"/>
  <c r="S86" i="3"/>
  <c r="O324" i="3"/>
  <c r="U286" i="3"/>
  <c r="AA31" i="5"/>
  <c r="S171" i="3"/>
  <c r="U101" i="3"/>
  <c r="M250" i="3"/>
  <c r="U185" i="3"/>
  <c r="U4" i="3"/>
  <c r="O353" i="3"/>
  <c r="AA169" i="3"/>
  <c r="Y210" i="3"/>
  <c r="Y31" i="3"/>
  <c r="M225" i="3"/>
  <c r="AC20" i="5"/>
  <c r="Y320" i="3"/>
  <c r="Y353" i="3"/>
  <c r="Y187" i="3"/>
  <c r="AD28" i="5"/>
  <c r="S200" i="3"/>
  <c r="O194" i="3"/>
  <c r="U232" i="3"/>
  <c r="AC31" i="5"/>
  <c r="M339" i="3"/>
  <c r="Y148" i="3"/>
  <c r="M379" i="3"/>
  <c r="U190" i="3"/>
  <c r="O388" i="3"/>
  <c r="Y329" i="3"/>
  <c r="Y202" i="3"/>
  <c r="AA152" i="3"/>
  <c r="M318" i="3"/>
  <c r="O30" i="3"/>
  <c r="O273" i="3"/>
  <c r="O247" i="3"/>
  <c r="U122" i="3"/>
  <c r="AA326" i="3"/>
  <c r="AA309" i="3"/>
  <c r="S370" i="3"/>
  <c r="S373" i="3"/>
  <c r="Y127" i="3"/>
  <c r="U305" i="3"/>
  <c r="AA29" i="5"/>
  <c r="Y380" i="3"/>
  <c r="S174" i="3"/>
  <c r="Y225" i="3"/>
  <c r="AA253" i="3"/>
  <c r="O307" i="3"/>
  <c r="U339" i="3"/>
  <c r="U246" i="3"/>
  <c r="M142" i="3"/>
  <c r="Y281" i="3"/>
  <c r="U100" i="3"/>
  <c r="Y237" i="3"/>
  <c r="S371" i="3"/>
  <c r="AA349" i="3"/>
  <c r="O89" i="3"/>
  <c r="AA165" i="3"/>
  <c r="AA377" i="3"/>
  <c r="AA316" i="3"/>
  <c r="AA120" i="3"/>
  <c r="Y147" i="3"/>
  <c r="AA12" i="5"/>
  <c r="O236" i="3"/>
  <c r="Y285" i="3"/>
  <c r="AA147" i="3"/>
  <c r="AC9" i="5"/>
  <c r="AA14" i="3"/>
  <c r="M4" i="3"/>
  <c r="AA139" i="3"/>
  <c r="U333" i="3"/>
  <c r="AD27" i="5"/>
  <c r="M183" i="3"/>
  <c r="M352" i="3"/>
  <c r="U121" i="3"/>
  <c r="Z15" i="5"/>
  <c r="M169" i="3"/>
  <c r="AB27" i="5"/>
  <c r="U292" i="3"/>
  <c r="U176" i="3"/>
  <c r="M73" i="3"/>
  <c r="S99" i="3"/>
  <c r="Y45" i="3"/>
  <c r="M27" i="3"/>
  <c r="M377" i="3"/>
  <c r="U144" i="3"/>
  <c r="O221" i="3"/>
  <c r="AA268" i="3"/>
  <c r="U278" i="3"/>
  <c r="U368" i="3"/>
  <c r="Y327" i="3"/>
  <c r="S97" i="3"/>
  <c r="M261" i="3"/>
  <c r="AA83" i="3"/>
  <c r="Y71" i="3"/>
  <c r="Y340" i="3"/>
  <c r="M398" i="3"/>
  <c r="S300" i="3"/>
  <c r="AA332" i="3"/>
  <c r="M63" i="3"/>
  <c r="AA195" i="3"/>
  <c r="O179" i="3"/>
  <c r="AA61" i="3"/>
  <c r="S63" i="3"/>
  <c r="M187" i="3"/>
  <c r="O397" i="3"/>
  <c r="Y168" i="3"/>
  <c r="S56" i="3"/>
  <c r="Y395" i="3"/>
  <c r="S198" i="3"/>
  <c r="O162" i="3"/>
  <c r="AA351" i="3"/>
  <c r="U222" i="3"/>
  <c r="Y209" i="3"/>
  <c r="AA12" i="3"/>
  <c r="Y308" i="3"/>
  <c r="U370" i="3"/>
  <c r="M311" i="3"/>
  <c r="M180" i="3"/>
  <c r="Y196" i="3"/>
  <c r="AA117" i="3"/>
  <c r="S90" i="3"/>
  <c r="AA118" i="3"/>
  <c r="Y188" i="3"/>
  <c r="Y369" i="3"/>
  <c r="O58" i="3"/>
  <c r="U379" i="3"/>
  <c r="AA123" i="3"/>
  <c r="AA122" i="3"/>
  <c r="U108" i="3"/>
  <c r="S64" i="3"/>
  <c r="O132" i="3"/>
  <c r="U72" i="3"/>
  <c r="M146" i="3"/>
  <c r="Y217" i="3"/>
  <c r="U11" i="3"/>
  <c r="AA34" i="5"/>
  <c r="Y258" i="3"/>
  <c r="Y325" i="3"/>
  <c r="AA144" i="3"/>
  <c r="M301" i="3"/>
  <c r="U174" i="3"/>
  <c r="AA238" i="3"/>
  <c r="M268" i="3"/>
  <c r="S290" i="3"/>
  <c r="U261" i="3"/>
  <c r="S8" i="3"/>
  <c r="Y270" i="3"/>
  <c r="Y221" i="3"/>
  <c r="AA79" i="3"/>
  <c r="S131" i="3"/>
  <c r="S369" i="3"/>
  <c r="Y6" i="5"/>
  <c r="S258" i="3"/>
  <c r="Y15" i="3"/>
  <c r="AA16" i="3"/>
  <c r="AA27" i="5"/>
  <c r="U146" i="3"/>
  <c r="U120" i="3"/>
  <c r="Y341" i="3"/>
  <c r="AA74" i="3"/>
  <c r="M310" i="3"/>
  <c r="Y350" i="3"/>
  <c r="O282" i="3"/>
  <c r="Z34" i="5"/>
  <c r="M186" i="3"/>
  <c r="O257" i="3"/>
  <c r="O352" i="3"/>
  <c r="M248" i="3"/>
  <c r="S323" i="3"/>
  <c r="S238" i="3"/>
  <c r="AA337" i="3"/>
  <c r="S228" i="3"/>
  <c r="M395" i="3"/>
  <c r="O297" i="3"/>
  <c r="U341" i="3"/>
  <c r="AA96" i="3"/>
  <c r="M9" i="3"/>
  <c r="U376" i="3"/>
  <c r="S127" i="3"/>
  <c r="M269" i="3"/>
  <c r="M253" i="3"/>
  <c r="M364" i="3"/>
  <c r="AA108" i="3"/>
  <c r="Y203" i="3"/>
  <c r="S124" i="3"/>
  <c r="O193" i="3"/>
  <c r="M203" i="3"/>
  <c r="M309" i="3"/>
  <c r="AA4" i="3"/>
  <c r="AA378" i="3"/>
  <c r="M174" i="3"/>
  <c r="Y111" i="3"/>
  <c r="O8" i="3"/>
  <c r="S396" i="3"/>
  <c r="S386" i="3"/>
  <c r="M362" i="3"/>
  <c r="M141" i="3"/>
  <c r="M56" i="3"/>
  <c r="M65" i="3"/>
  <c r="U37" i="3"/>
  <c r="M18" i="3"/>
  <c r="O255" i="3"/>
  <c r="O227" i="3"/>
  <c r="S31" i="3"/>
  <c r="O50" i="3"/>
  <c r="AC17" i="5"/>
  <c r="AA103" i="3"/>
  <c r="Y379" i="3"/>
  <c r="AA299" i="3"/>
  <c r="S177" i="3"/>
  <c r="O74" i="3"/>
  <c r="Y138" i="3"/>
  <c r="Z14" i="5"/>
  <c r="S107" i="3"/>
  <c r="Y164" i="3"/>
  <c r="AA263" i="3"/>
  <c r="M288" i="3"/>
  <c r="M357" i="3"/>
  <c r="Y73" i="3"/>
  <c r="O92" i="3"/>
  <c r="O250" i="3"/>
  <c r="U288" i="3"/>
  <c r="S324" i="3"/>
  <c r="S374" i="3"/>
  <c r="Y297" i="3"/>
  <c r="U238" i="3"/>
  <c r="Y272" i="3"/>
  <c r="O215" i="3"/>
  <c r="O233" i="3"/>
  <c r="O270" i="3"/>
  <c r="S394" i="3"/>
  <c r="AA265" i="3"/>
  <c r="M216" i="3"/>
  <c r="Y29" i="3"/>
  <c r="O7" i="3"/>
  <c r="U280" i="3"/>
  <c r="S236" i="3"/>
  <c r="M6" i="3"/>
  <c r="M208" i="3"/>
  <c r="Y66" i="3"/>
  <c r="Y279" i="3"/>
  <c r="AA91" i="3"/>
  <c r="O374" i="3"/>
  <c r="Y131" i="3"/>
  <c r="AA114" i="3"/>
  <c r="O237" i="3"/>
  <c r="M119" i="3"/>
  <c r="Z10" i="5"/>
  <c r="M135" i="3"/>
  <c r="S365" i="3"/>
  <c r="Y166" i="3"/>
  <c r="U289" i="3"/>
  <c r="Y112" i="3"/>
  <c r="O209" i="3"/>
  <c r="U89" i="3"/>
  <c r="S180" i="3"/>
  <c r="S39" i="3"/>
  <c r="Y382" i="3"/>
  <c r="AA188" i="3"/>
  <c r="S169" i="3"/>
  <c r="S72" i="3"/>
  <c r="M393" i="3"/>
  <c r="AA171" i="3"/>
  <c r="AA387" i="3"/>
  <c r="Y323" i="3"/>
  <c r="Y335" i="3"/>
  <c r="S25" i="3"/>
  <c r="Y177" i="3"/>
  <c r="AA230" i="3"/>
  <c r="S141" i="3"/>
  <c r="U283" i="3"/>
  <c r="S148" i="3"/>
  <c r="Y96" i="3"/>
  <c r="S147" i="3"/>
  <c r="S246" i="3"/>
  <c r="S213" i="3"/>
  <c r="U394" i="3"/>
  <c r="S106" i="3"/>
  <c r="M125" i="3"/>
  <c r="S123" i="3"/>
  <c r="S192" i="3"/>
  <c r="U224" i="3"/>
  <c r="S102" i="3"/>
  <c r="Y199" i="3"/>
  <c r="O147" i="3"/>
  <c r="M204" i="3"/>
  <c r="U84" i="3"/>
  <c r="O82" i="3"/>
  <c r="U114" i="3"/>
  <c r="Y31" i="5"/>
  <c r="U235" i="3"/>
  <c r="M230" i="3"/>
  <c r="U102" i="3"/>
  <c r="M245" i="3"/>
  <c r="AA390" i="3"/>
  <c r="O116" i="3"/>
  <c r="Y200" i="3"/>
  <c r="O47" i="3"/>
  <c r="Y291" i="3"/>
  <c r="O196" i="3"/>
  <c r="Y103" i="3"/>
  <c r="S278" i="3"/>
  <c r="Y180" i="3"/>
  <c r="AA18" i="5"/>
  <c r="M190" i="3"/>
  <c r="AA365" i="3"/>
  <c r="S367" i="3"/>
  <c r="O359" i="3"/>
  <c r="U148" i="3"/>
  <c r="M130" i="3"/>
  <c r="AA247" i="3"/>
  <c r="S12" i="3"/>
  <c r="S153" i="3"/>
  <c r="Y171" i="3"/>
  <c r="U361" i="3"/>
  <c r="M226" i="3"/>
  <c r="M312" i="3"/>
  <c r="S65" i="3"/>
  <c r="U294" i="3"/>
  <c r="S376" i="3"/>
  <c r="AC7" i="5"/>
  <c r="M85" i="3"/>
  <c r="S321" i="3"/>
  <c r="U281" i="3"/>
  <c r="S378" i="3"/>
  <c r="M115" i="3"/>
  <c r="Y68" i="3"/>
  <c r="S229" i="3"/>
  <c r="M279" i="3"/>
  <c r="U200" i="3"/>
  <c r="AA183" i="3"/>
  <c r="M306" i="3"/>
  <c r="U164" i="3"/>
  <c r="Y18" i="5"/>
  <c r="Y295" i="3"/>
  <c r="AA384" i="3"/>
  <c r="S173" i="3"/>
  <c r="S397" i="3"/>
  <c r="M235" i="3"/>
  <c r="S18" i="3"/>
  <c r="O41" i="3"/>
  <c r="S189" i="3"/>
  <c r="Z32" i="5"/>
  <c r="AA280" i="3"/>
  <c r="S384" i="3"/>
  <c r="S66" i="3"/>
  <c r="Y163" i="3"/>
  <c r="U204" i="3"/>
  <c r="S203" i="3"/>
  <c r="U223" i="3"/>
  <c r="Z21" i="5"/>
  <c r="O103" i="3"/>
  <c r="AA16" i="5"/>
  <c r="U153" i="3"/>
  <c r="O385" i="3"/>
  <c r="S85" i="3"/>
  <c r="S327" i="3"/>
  <c r="M213" i="3"/>
  <c r="M298" i="3"/>
  <c r="Y165" i="3"/>
  <c r="Y386" i="3"/>
  <c r="U367" i="3"/>
  <c r="S320" i="3"/>
  <c r="M206" i="3"/>
  <c r="M61" i="3"/>
  <c r="M200" i="3"/>
  <c r="Y376" i="3"/>
  <c r="O140" i="3"/>
  <c r="M385" i="3"/>
  <c r="AD26" i="5"/>
  <c r="M21" i="3"/>
  <c r="AC23" i="5"/>
  <c r="U336" i="3"/>
  <c r="S88" i="3"/>
  <c r="M304" i="3"/>
  <c r="AA198" i="3"/>
  <c r="U117" i="3"/>
  <c r="Z20" i="5"/>
  <c r="M329" i="3"/>
  <c r="M334" i="3"/>
  <c r="S204" i="3"/>
  <c r="S110" i="3"/>
  <c r="M242" i="3"/>
  <c r="M246" i="3"/>
  <c r="S79" i="3"/>
  <c r="AA28" i="3"/>
  <c r="M189" i="3"/>
  <c r="S283" i="3"/>
  <c r="U166" i="3"/>
  <c r="AD15" i="5"/>
  <c r="M317" i="3"/>
  <c r="Y393" i="3"/>
  <c r="S346" i="3"/>
  <c r="S49" i="3"/>
  <c r="AA36" i="3"/>
  <c r="S71" i="3"/>
  <c r="O176" i="3"/>
  <c r="S80" i="3"/>
  <c r="O108" i="3"/>
  <c r="O381" i="3"/>
  <c r="U189" i="3"/>
  <c r="U208" i="3"/>
  <c r="Y182" i="3"/>
  <c r="O95" i="3"/>
  <c r="AA32" i="3"/>
  <c r="O395" i="3"/>
  <c r="M305" i="3"/>
  <c r="S116" i="3"/>
  <c r="O154" i="3"/>
  <c r="AA341" i="3"/>
  <c r="S37" i="3"/>
  <c r="U139" i="3"/>
  <c r="S380" i="3"/>
  <c r="Y347" i="3"/>
  <c r="Y30" i="5"/>
  <c r="Y370" i="3"/>
  <c r="AC33" i="5"/>
  <c r="S82" i="3"/>
  <c r="AA11" i="5"/>
  <c r="Y47" i="3"/>
  <c r="Y288" i="3"/>
  <c r="AA312" i="3"/>
  <c r="Y287" i="3"/>
  <c r="Y206" i="3"/>
  <c r="M387" i="3"/>
  <c r="AA314" i="3"/>
  <c r="M280" i="3"/>
  <c r="Y307" i="3"/>
  <c r="AA368" i="3"/>
  <c r="O167" i="3"/>
  <c r="AA327" i="3"/>
  <c r="S309" i="3"/>
  <c r="U398" i="3"/>
  <c r="Y271" i="3"/>
  <c r="M271" i="3"/>
  <c r="AA251" i="3"/>
  <c r="AB33" i="5"/>
  <c r="S250" i="3"/>
  <c r="Y231" i="3"/>
  <c r="AA197" i="3"/>
  <c r="O364" i="3"/>
  <c r="AA305" i="3"/>
  <c r="O145" i="3"/>
  <c r="Y69" i="3"/>
  <c r="O301" i="3"/>
  <c r="Y191" i="3"/>
  <c r="M307" i="3"/>
  <c r="M260" i="3"/>
  <c r="Y83" i="3"/>
  <c r="O238" i="3"/>
  <c r="M59" i="3"/>
  <c r="AA40" i="3"/>
  <c r="Y345" i="3"/>
  <c r="M101" i="3"/>
  <c r="S186" i="3"/>
  <c r="AA29" i="3"/>
  <c r="S352" i="3"/>
  <c r="O183" i="3"/>
  <c r="S91" i="3"/>
  <c r="M217" i="3"/>
  <c r="M205" i="3"/>
  <c r="M294" i="3"/>
  <c r="M90" i="3"/>
  <c r="AA289" i="3"/>
  <c r="U41" i="3"/>
  <c r="U18" i="3"/>
  <c r="O20" i="3"/>
  <c r="O124" i="3"/>
  <c r="Z12" i="5"/>
  <c r="M184" i="3"/>
  <c r="AA137" i="3"/>
  <c r="AA297" i="3"/>
  <c r="M84" i="3"/>
  <c r="U243" i="3"/>
  <c r="AA246" i="3"/>
  <c r="Y91" i="3"/>
  <c r="S48" i="3"/>
  <c r="U360" i="3"/>
  <c r="M156" i="3"/>
  <c r="AA131" i="3"/>
  <c r="M198" i="3"/>
  <c r="M52" i="3"/>
  <c r="AA13" i="5"/>
  <c r="Y100" i="3"/>
  <c r="U181" i="3"/>
  <c r="O9" i="3"/>
  <c r="S233" i="3"/>
  <c r="S122" i="3"/>
  <c r="O367" i="3"/>
  <c r="AA239" i="3"/>
  <c r="O317" i="3"/>
  <c r="M3" i="3"/>
  <c r="M172" i="3"/>
  <c r="U171" i="3"/>
  <c r="AA227" i="3"/>
  <c r="S221" i="3"/>
  <c r="Y22" i="5"/>
  <c r="Z8" i="5"/>
  <c r="Y151" i="3"/>
  <c r="AA306" i="3"/>
  <c r="Y160" i="3"/>
  <c r="Y105" i="3"/>
  <c r="AA264" i="3"/>
  <c r="O35" i="3"/>
  <c r="AA23" i="5"/>
  <c r="O109" i="3"/>
  <c r="AA8" i="5"/>
  <c r="M167" i="3"/>
  <c r="O322" i="3"/>
  <c r="S348" i="3"/>
  <c r="S135" i="3"/>
  <c r="S347" i="3"/>
  <c r="O165" i="3"/>
  <c r="Y32" i="3"/>
  <c r="M44" i="3"/>
  <c r="U178" i="3"/>
  <c r="S354" i="3"/>
  <c r="Y219" i="3"/>
  <c r="AA22" i="5"/>
  <c r="O328" i="3"/>
  <c r="U375" i="3"/>
  <c r="Y122" i="3"/>
  <c r="S190" i="3"/>
  <c r="O261" i="3"/>
  <c r="Y185" i="3"/>
  <c r="Y338" i="3"/>
  <c r="M266" i="3"/>
  <c r="S126" i="3"/>
  <c r="Y176" i="3"/>
  <c r="Y161" i="3"/>
  <c r="S32" i="3"/>
  <c r="Y355" i="3"/>
  <c r="AD33" i="5"/>
  <c r="Y34" i="3"/>
  <c r="Y142" i="3"/>
  <c r="AA300" i="3"/>
  <c r="AA375" i="3"/>
  <c r="AA130" i="3"/>
  <c r="S361" i="3"/>
  <c r="Y322" i="3"/>
  <c r="AA361" i="3"/>
  <c r="M257" i="3"/>
  <c r="AA158" i="3"/>
  <c r="U258" i="3"/>
  <c r="S109" i="3"/>
  <c r="AA99" i="3"/>
  <c r="O313" i="3"/>
  <c r="M212" i="3"/>
  <c r="M282" i="3"/>
  <c r="S53" i="3"/>
  <c r="Z5" i="5"/>
  <c r="S197" i="3"/>
  <c r="AA320" i="3"/>
  <c r="S333" i="3"/>
  <c r="O98" i="3"/>
  <c r="M38" i="3"/>
  <c r="AA102" i="3"/>
  <c r="M342" i="3"/>
  <c r="O54" i="3"/>
  <c r="S20" i="3"/>
  <c r="AA279" i="3"/>
  <c r="AA140" i="3"/>
  <c r="Y11" i="3"/>
  <c r="U219" i="3"/>
  <c r="AA148" i="3"/>
  <c r="U75" i="3"/>
  <c r="S338" i="3"/>
  <c r="M14" i="3"/>
  <c r="S206" i="3"/>
  <c r="M351" i="3"/>
  <c r="S3" i="3"/>
  <c r="Z13" i="5"/>
  <c r="S241" i="3"/>
  <c r="Z31" i="5"/>
  <c r="AA22" i="3"/>
  <c r="Y78" i="3"/>
  <c r="Y10" i="5"/>
  <c r="Y56" i="3"/>
  <c r="Y245" i="3"/>
  <c r="U134" i="3"/>
  <c r="AA302" i="3"/>
  <c r="S251" i="3"/>
  <c r="Z27" i="5"/>
  <c r="M29" i="3"/>
  <c r="U347" i="3"/>
  <c r="O94" i="3"/>
  <c r="S185" i="3"/>
  <c r="O351" i="3"/>
  <c r="O184" i="3"/>
  <c r="Y238" i="3"/>
  <c r="S96" i="3"/>
  <c r="AA186" i="3"/>
  <c r="U29" i="3"/>
  <c r="S163" i="3"/>
  <c r="U266" i="3"/>
  <c r="AA370" i="3"/>
  <c r="Y205" i="3"/>
  <c r="O235" i="3"/>
  <c r="AD5" i="5"/>
  <c r="Y14" i="3"/>
  <c r="S158" i="3"/>
  <c r="S261" i="3"/>
  <c r="AA51" i="3"/>
  <c r="U142" i="3"/>
  <c r="Z25" i="5"/>
  <c r="AA10" i="5"/>
  <c r="O272" i="3"/>
  <c r="U315" i="3"/>
  <c r="Y251" i="3"/>
  <c r="AA6" i="3"/>
  <c r="S307" i="3"/>
  <c r="S273" i="3"/>
  <c r="M143" i="3"/>
  <c r="AA160" i="3"/>
  <c r="S366" i="3"/>
  <c r="AB7" i="5"/>
  <c r="Y144" i="3"/>
  <c r="AA219" i="3"/>
  <c r="Y95" i="3"/>
  <c r="Y269" i="3"/>
  <c r="AC27" i="5"/>
  <c r="Y276" i="3"/>
  <c r="Y139" i="3"/>
  <c r="O65" i="3"/>
  <c r="AA55" i="3"/>
  <c r="Y149" i="3"/>
  <c r="M396" i="3"/>
  <c r="Y12" i="3"/>
  <c r="Y132" i="3"/>
  <c r="Y243" i="3"/>
  <c r="U203" i="3"/>
  <c r="Y253" i="3"/>
  <c r="AA298" i="3"/>
  <c r="AA41" i="3"/>
  <c r="Y110" i="3"/>
  <c r="AA26" i="3"/>
  <c r="AA7" i="5"/>
  <c r="AB11" i="5"/>
  <c r="AB12" i="5"/>
  <c r="O334" i="3"/>
  <c r="O136" i="3"/>
  <c r="Y334" i="3"/>
  <c r="Y190" i="3"/>
  <c r="S382" i="3"/>
  <c r="AA119" i="3"/>
  <c r="M372" i="3"/>
  <c r="O299" i="3"/>
  <c r="AA7" i="3"/>
  <c r="S154" i="3"/>
  <c r="O32" i="3"/>
  <c r="M96" i="3"/>
  <c r="U213" i="3"/>
  <c r="Y284" i="3"/>
  <c r="AA386" i="3"/>
  <c r="AA150" i="3"/>
  <c r="U228" i="3"/>
  <c r="Y192" i="3"/>
  <c r="U225" i="3"/>
  <c r="Y36" i="3"/>
  <c r="Y275" i="3"/>
  <c r="Y286" i="3"/>
  <c r="AA84" i="3"/>
  <c r="U112" i="3"/>
  <c r="M87" i="3"/>
  <c r="Y58" i="3"/>
  <c r="S337" i="3"/>
  <c r="U71" i="3"/>
  <c r="O169" i="3"/>
  <c r="AA31" i="3"/>
  <c r="Y33" i="3"/>
  <c r="O148" i="3"/>
  <c r="S220" i="3"/>
  <c r="Y109" i="3"/>
  <c r="Y35" i="3"/>
  <c r="U52" i="3"/>
  <c r="Y97" i="3"/>
  <c r="Y365" i="3"/>
  <c r="Z33" i="5"/>
  <c r="U385" i="3"/>
  <c r="Y39" i="3"/>
  <c r="O48" i="3"/>
  <c r="Y26" i="3"/>
  <c r="U36" i="3"/>
  <c r="M361" i="3"/>
  <c r="S381" i="3"/>
  <c r="U193" i="3"/>
  <c r="O296" i="3"/>
  <c r="Y361" i="3"/>
  <c r="Y387" i="3"/>
  <c r="M55" i="3"/>
  <c r="S83" i="3"/>
  <c r="U67" i="3"/>
  <c r="Y167" i="3"/>
  <c r="Y230" i="3"/>
  <c r="Y67" i="3"/>
  <c r="S340" i="3"/>
  <c r="Y194" i="3"/>
  <c r="Y17" i="5"/>
  <c r="O180" i="3"/>
  <c r="O117" i="3"/>
  <c r="Y259" i="3"/>
  <c r="AA60" i="3"/>
  <c r="M371" i="3"/>
  <c r="O160" i="3"/>
  <c r="S52" i="3"/>
  <c r="S84" i="3"/>
  <c r="Y248" i="3"/>
  <c r="U293" i="3"/>
  <c r="Y128" i="3"/>
  <c r="M137" i="3"/>
  <c r="AA290" i="3"/>
  <c r="AA344" i="3"/>
  <c r="S313" i="3"/>
  <c r="Y198" i="3"/>
  <c r="S42" i="3"/>
  <c r="Y9" i="5"/>
  <c r="M259" i="3"/>
  <c r="AA350" i="3"/>
  <c r="O348" i="3"/>
  <c r="U317" i="3"/>
  <c r="Y89" i="3"/>
  <c r="O380" i="3"/>
  <c r="Y7" i="5"/>
  <c r="S231" i="3"/>
  <c r="Y130" i="3"/>
  <c r="S104" i="3"/>
  <c r="M91" i="3"/>
  <c r="O72" i="3"/>
  <c r="O97" i="3"/>
  <c r="Y141" i="3"/>
  <c r="M197" i="3"/>
  <c r="U318" i="3"/>
  <c r="U383" i="3"/>
  <c r="Y349" i="3"/>
  <c r="S191" i="3"/>
  <c r="AA128" i="3"/>
  <c r="O121" i="3"/>
  <c r="AA225" i="3"/>
  <c r="U8" i="3"/>
  <c r="AA369" i="3"/>
  <c r="S345" i="3"/>
  <c r="Y51" i="3"/>
  <c r="S362" i="3"/>
  <c r="S176" i="3"/>
  <c r="O53" i="3"/>
  <c r="Y261" i="3"/>
  <c r="S332" i="3"/>
  <c r="AD32" i="5"/>
  <c r="AA146" i="3"/>
  <c r="U239" i="3"/>
  <c r="S114" i="3"/>
  <c r="AA59" i="3"/>
  <c r="M199" i="3"/>
  <c r="Y70" i="3"/>
  <c r="U173" i="3"/>
  <c r="Y50" i="3"/>
  <c r="AA357" i="3"/>
  <c r="U373" i="3"/>
  <c r="U147" i="3"/>
  <c r="S13" i="3"/>
  <c r="AA385" i="3"/>
  <c r="U128" i="3"/>
  <c r="U61" i="3"/>
  <c r="AA192" i="3"/>
  <c r="U343" i="3"/>
  <c r="S306" i="3"/>
  <c r="O185" i="3"/>
  <c r="Y98" i="3"/>
  <c r="Y116" i="3"/>
  <c r="S391" i="3"/>
  <c r="S291" i="3"/>
  <c r="M127" i="3"/>
  <c r="U291" i="3"/>
  <c r="U59" i="3"/>
  <c r="S100" i="3"/>
  <c r="S165" i="3"/>
  <c r="AA335" i="3"/>
  <c r="U229" i="3"/>
  <c r="S11" i="3"/>
  <c r="AA110" i="3"/>
  <c r="U212" i="3"/>
  <c r="Y373" i="3"/>
  <c r="Y302" i="3"/>
  <c r="S6" i="3"/>
  <c r="M62" i="3"/>
  <c r="O277" i="3"/>
  <c r="O11" i="3"/>
  <c r="M77" i="3"/>
  <c r="S311" i="3"/>
  <c r="S264" i="3"/>
  <c r="S210" i="3"/>
  <c r="S9" i="3"/>
  <c r="AA366" i="3"/>
  <c r="S157" i="3"/>
  <c r="Y107" i="3"/>
  <c r="AA267" i="3"/>
  <c r="S78" i="3"/>
  <c r="Y92" i="3"/>
  <c r="U99" i="3"/>
  <c r="S179" i="3"/>
  <c r="Y317" i="3"/>
  <c r="Y120" i="3"/>
  <c r="U241" i="3"/>
  <c r="Y13" i="3"/>
  <c r="U295" i="3"/>
  <c r="Y108" i="3"/>
  <c r="M151" i="3"/>
  <c r="O125" i="3"/>
  <c r="S128" i="3"/>
  <c r="Y102" i="3"/>
  <c r="AA27" i="3"/>
  <c r="U351" i="3"/>
  <c r="Y145" i="3"/>
  <c r="Y174" i="3"/>
  <c r="AA321" i="3"/>
  <c r="AA245" i="3"/>
  <c r="Y226" i="3"/>
  <c r="Y94" i="3"/>
  <c r="AA307" i="3"/>
  <c r="AA380" i="3"/>
  <c r="AA157" i="3"/>
  <c r="S81" i="3"/>
  <c r="U13" i="3"/>
  <c r="Y87" i="3"/>
  <c r="Y101" i="3"/>
  <c r="Y304" i="3"/>
  <c r="O262" i="3"/>
  <c r="S155" i="3"/>
  <c r="AA13" i="3"/>
  <c r="Y265" i="3"/>
  <c r="AA163" i="3"/>
  <c r="U93" i="3"/>
  <c r="M126" i="3"/>
  <c r="Y65" i="3"/>
  <c r="O170" i="3"/>
  <c r="O139" i="3"/>
  <c r="U316" i="3"/>
  <c r="S187" i="3"/>
  <c r="Y162" i="3"/>
  <c r="S30" i="3"/>
  <c r="Y289" i="3"/>
  <c r="Y121" i="3"/>
  <c r="Y278" i="3"/>
  <c r="O87" i="3"/>
  <c r="AA281" i="3"/>
  <c r="M243" i="3"/>
  <c r="Y134" i="3"/>
  <c r="AA203" i="3"/>
  <c r="S223" i="3"/>
  <c r="U328" i="3"/>
  <c r="U312" i="3"/>
  <c r="O191" i="3"/>
  <c r="Y234" i="3"/>
  <c r="O311" i="3"/>
  <c r="M182" i="3"/>
  <c r="Y256" i="3"/>
  <c r="M258" i="3"/>
  <c r="M152" i="3"/>
  <c r="M394" i="3"/>
  <c r="S328" i="3"/>
  <c r="AA313" i="3"/>
  <c r="U233" i="3"/>
  <c r="U275" i="3"/>
  <c r="O362" i="3"/>
  <c r="Y224" i="3"/>
  <c r="Y314" i="3"/>
  <c r="Y360" i="3"/>
  <c r="Y368" i="3"/>
  <c r="AA328" i="3"/>
  <c r="Y113" i="3"/>
  <c r="Y25" i="3"/>
  <c r="O49" i="3"/>
  <c r="U380" i="3"/>
  <c r="S269" i="3"/>
  <c r="U217" i="3"/>
  <c r="AA37" i="3"/>
  <c r="O293" i="3"/>
  <c r="AA234" i="3"/>
  <c r="Y280" i="3"/>
  <c r="M171" i="3"/>
  <c r="AB14" i="5"/>
  <c r="AA394" i="3"/>
  <c r="M164" i="3"/>
  <c r="AA67" i="3"/>
  <c r="Y333" i="3"/>
  <c r="Y63" i="3"/>
  <c r="U83" i="3"/>
  <c r="S108" i="3"/>
  <c r="AA125" i="3"/>
  <c r="S292" i="3"/>
  <c r="O382" i="3"/>
  <c r="O350" i="3"/>
  <c r="AA81" i="3"/>
  <c r="S146" i="3"/>
  <c r="O232" i="3"/>
  <c r="Y154" i="3"/>
  <c r="O288" i="3"/>
  <c r="AA129" i="3"/>
  <c r="U242" i="3"/>
  <c r="Y385" i="3"/>
  <c r="AA95" i="3"/>
  <c r="U346" i="3"/>
  <c r="M278" i="3"/>
  <c r="U245" i="3"/>
  <c r="Y37" i="3"/>
  <c r="Y48" i="3"/>
  <c r="AA121" i="3"/>
  <c r="S19" i="3"/>
  <c r="AA209" i="3"/>
  <c r="S117" i="3"/>
  <c r="O25" i="3"/>
  <c r="Y363" i="3"/>
  <c r="S145" i="3"/>
  <c r="AA363" i="3"/>
  <c r="O243" i="3"/>
  <c r="S212" i="3"/>
  <c r="O161" i="3"/>
  <c r="S282" i="3"/>
  <c r="Y21" i="3"/>
  <c r="U342" i="3"/>
  <c r="M82" i="3"/>
  <c r="AA223" i="3"/>
  <c r="S350" i="3"/>
  <c r="AA322" i="3"/>
  <c r="Y216" i="3"/>
  <c r="Y13" i="5"/>
  <c r="S77" i="3"/>
  <c r="O279" i="3"/>
  <c r="AA257" i="3"/>
  <c r="AA182" i="3"/>
  <c r="M20" i="3"/>
  <c r="U110" i="3"/>
  <c r="AA287" i="3"/>
  <c r="Y310" i="3"/>
  <c r="O163" i="3"/>
  <c r="AA271" i="3"/>
  <c r="S360" i="3"/>
  <c r="Y117" i="3"/>
  <c r="U118" i="3"/>
  <c r="S387" i="3"/>
  <c r="U160" i="3"/>
  <c r="AA153" i="3"/>
  <c r="U5" i="3"/>
  <c r="O166" i="3"/>
  <c r="M222" i="3"/>
  <c r="U103" i="3"/>
  <c r="M265" i="3"/>
  <c r="AA235" i="3"/>
  <c r="Y374" i="3"/>
  <c r="S237" i="3"/>
  <c r="Y183" i="3"/>
  <c r="AC12" i="5"/>
  <c r="AA254" i="3"/>
  <c r="U352" i="3"/>
  <c r="U130" i="3"/>
  <c r="Y242" i="3"/>
  <c r="O34" i="3"/>
  <c r="M211" i="3"/>
  <c r="O265" i="3"/>
  <c r="U251" i="3"/>
  <c r="AA193" i="3"/>
  <c r="U209" i="3"/>
  <c r="AC32" i="5"/>
  <c r="U340" i="3"/>
  <c r="AA106" i="3"/>
  <c r="U335" i="3"/>
  <c r="U306" i="3"/>
  <c r="AA392" i="3"/>
  <c r="S356" i="3"/>
  <c r="O175" i="3"/>
  <c r="AA229" i="3"/>
  <c r="U395" i="3"/>
  <c r="U74" i="3"/>
  <c r="AA396" i="3"/>
  <c r="S342" i="3"/>
  <c r="Y25" i="5"/>
  <c r="U19" i="3"/>
  <c r="Y143" i="3"/>
  <c r="S266" i="3"/>
  <c r="Y262" i="3"/>
  <c r="S27" i="3"/>
  <c r="M313" i="3"/>
  <c r="Y106" i="3"/>
  <c r="Z18" i="5"/>
  <c r="Y389" i="3"/>
  <c r="S222" i="3"/>
  <c r="O174" i="3"/>
  <c r="Z30" i="5"/>
  <c r="Y283" i="3"/>
  <c r="AA109" i="3"/>
  <c r="S372" i="3"/>
  <c r="U157" i="3"/>
  <c r="Y357" i="3"/>
  <c r="Y23" i="3"/>
  <c r="AA166" i="3"/>
  <c r="M251" i="3"/>
  <c r="S205" i="3"/>
  <c r="AA18" i="3"/>
  <c r="O326" i="3"/>
  <c r="S207" i="3"/>
  <c r="S279" i="3"/>
  <c r="S10" i="3"/>
  <c r="O66" i="3"/>
  <c r="S193" i="3"/>
  <c r="O137" i="3"/>
  <c r="AA339" i="3"/>
  <c r="Y156" i="3"/>
  <c r="AA364" i="3"/>
  <c r="AA258" i="3"/>
  <c r="S38" i="3"/>
  <c r="Y72" i="3"/>
  <c r="M291" i="3"/>
  <c r="S138" i="3"/>
  <c r="O198" i="3"/>
  <c r="AA374" i="3"/>
  <c r="Y184" i="3"/>
  <c r="Y344" i="3"/>
  <c r="O252" i="3"/>
  <c r="O331" i="3"/>
  <c r="AA359" i="3"/>
  <c r="M124" i="3"/>
  <c r="S62" i="3"/>
  <c r="AA32" i="5"/>
  <c r="AA293" i="3"/>
  <c r="AA199" i="3"/>
  <c r="Y359" i="3"/>
  <c r="O186" i="3"/>
  <c r="AA330" i="3"/>
  <c r="S368" i="3"/>
  <c r="S252" i="3"/>
  <c r="O241" i="3"/>
  <c r="AA19" i="3"/>
  <c r="O51" i="3"/>
  <c r="U256" i="3"/>
  <c r="Y309" i="3"/>
  <c r="Y53" i="3"/>
  <c r="M353" i="3"/>
  <c r="S240" i="3"/>
  <c r="AA56" i="3"/>
  <c r="O355" i="3"/>
  <c r="Z24" i="5"/>
  <c r="AA248" i="3"/>
  <c r="U105" i="3"/>
  <c r="AA295" i="3"/>
  <c r="S331" i="3"/>
  <c r="S336" i="3"/>
  <c r="Y303" i="3"/>
  <c r="Y24" i="3"/>
  <c r="S357" i="3"/>
  <c r="Y64" i="3"/>
  <c r="AA231" i="3"/>
  <c r="AA15" i="3"/>
  <c r="AA132" i="3"/>
  <c r="O23" i="3"/>
  <c r="Y150" i="3"/>
  <c r="M365" i="3"/>
  <c r="Y381" i="3"/>
  <c r="Y124" i="3"/>
  <c r="Y9" i="3"/>
  <c r="AA379" i="3"/>
  <c r="O80" i="3"/>
  <c r="S351" i="3"/>
  <c r="AA333" i="3"/>
  <c r="AC13" i="5"/>
  <c r="O22" i="3"/>
  <c r="M221" i="3"/>
  <c r="O223" i="3"/>
  <c r="AA393" i="3"/>
  <c r="S33" i="3"/>
  <c r="Y152" i="3"/>
  <c r="AA250" i="3"/>
  <c r="Y252" i="3"/>
  <c r="M177" i="3"/>
  <c r="Y244" i="3"/>
  <c r="S267" i="3"/>
  <c r="O78" i="3"/>
  <c r="S392" i="3"/>
  <c r="AA30" i="5"/>
  <c r="AA62" i="3"/>
  <c r="U182" i="3"/>
  <c r="M220" i="3"/>
  <c r="Y19" i="3"/>
  <c r="S101" i="3"/>
  <c r="M60" i="3"/>
  <c r="S304" i="3"/>
  <c r="S4" i="3"/>
  <c r="M57" i="3"/>
  <c r="AA240" i="3"/>
  <c r="U230" i="3"/>
  <c r="Y57" i="3"/>
  <c r="S61" i="3"/>
  <c r="Y316" i="3"/>
  <c r="Y328" i="3"/>
  <c r="AA243" i="3"/>
  <c r="U247" i="3"/>
  <c r="Y55" i="3"/>
  <c r="Y292" i="3"/>
  <c r="AA346" i="3"/>
  <c r="Z29" i="5"/>
  <c r="Y90" i="3"/>
  <c r="O159" i="3"/>
  <c r="M281" i="3"/>
  <c r="AA211" i="3"/>
  <c r="AA317" i="3"/>
  <c r="AA272" i="3"/>
  <c r="S259" i="3"/>
  <c r="O91" i="3"/>
  <c r="O71" i="3"/>
  <c r="M50" i="3"/>
  <c r="Y294" i="3"/>
  <c r="Y312" i="3"/>
  <c r="U358" i="3"/>
  <c r="AA336" i="3"/>
  <c r="Y396" i="3"/>
  <c r="O110" i="3"/>
  <c r="O138" i="3"/>
  <c r="AA138" i="3"/>
  <c r="Y358" i="3"/>
  <c r="U96" i="3"/>
  <c r="Y267" i="3"/>
  <c r="AA47" i="3"/>
  <c r="Y155" i="3"/>
  <c r="S235" i="3"/>
  <c r="M359" i="3"/>
  <c r="O281" i="3"/>
  <c r="AA78" i="3"/>
  <c r="O156" i="3"/>
  <c r="Y321" i="3"/>
  <c r="Y337" i="3"/>
  <c r="AA44" i="3"/>
  <c r="AA167" i="3"/>
  <c r="S358" i="3"/>
  <c r="M380" i="3"/>
  <c r="AA178" i="3"/>
  <c r="Y277" i="3"/>
  <c r="M320" i="3"/>
  <c r="AA348" i="3"/>
  <c r="S159" i="3"/>
  <c r="AA97" i="3"/>
  <c r="U386" i="3"/>
  <c r="U365" i="3"/>
  <c r="AA33" i="3"/>
  <c r="S295" i="3"/>
  <c r="U33" i="3"/>
  <c r="S316" i="3"/>
  <c r="AA367" i="3"/>
  <c r="O181" i="3"/>
  <c r="S75" i="3"/>
  <c r="AA237" i="3"/>
  <c r="U356" i="3"/>
  <c r="AA94" i="3"/>
  <c r="U64" i="3"/>
  <c r="U389" i="3"/>
  <c r="U206" i="3"/>
  <c r="M37" i="3"/>
  <c r="O263" i="3"/>
  <c r="Y263" i="3"/>
  <c r="AA100" i="3"/>
  <c r="M42" i="3"/>
  <c r="O70" i="3"/>
  <c r="Y211" i="3"/>
  <c r="M302" i="3"/>
  <c r="O361" i="3"/>
  <c r="Y44" i="3"/>
  <c r="AA194" i="3"/>
  <c r="U80" i="3"/>
  <c r="S253" i="3"/>
  <c r="AA143" i="3"/>
  <c r="M30" i="3"/>
  <c r="Y79" i="3"/>
  <c r="U279" i="3"/>
  <c r="AA214" i="3"/>
  <c r="S21" i="3"/>
  <c r="S329" i="3"/>
  <c r="AA340" i="3"/>
  <c r="Y173" i="3"/>
  <c r="M192" i="3"/>
  <c r="M39" i="3"/>
  <c r="U277" i="3"/>
  <c r="S133" i="3"/>
  <c r="Y362" i="3"/>
  <c r="O149" i="3"/>
  <c r="S46" i="3"/>
  <c r="M382" i="3"/>
  <c r="U355" i="3"/>
  <c r="AA105" i="3"/>
  <c r="Y62" i="3"/>
  <c r="S344" i="3"/>
  <c r="S214" i="3"/>
  <c r="S150" i="3"/>
  <c r="U151" i="3"/>
  <c r="M93" i="3"/>
  <c r="AA220" i="3"/>
  <c r="Y364" i="3"/>
  <c r="U381" i="3"/>
  <c r="S312" i="3"/>
  <c r="S242" i="3"/>
  <c r="S139" i="3"/>
  <c r="U149" i="3"/>
  <c r="O84" i="3"/>
  <c r="Y60" i="3"/>
  <c r="O291" i="3"/>
  <c r="AA296" i="3"/>
  <c r="Y126" i="3"/>
  <c r="M231" i="3"/>
  <c r="U159" i="3"/>
  <c r="AA252" i="3"/>
  <c r="U327" i="3"/>
  <c r="AA68" i="3"/>
  <c r="Y394" i="3"/>
  <c r="S219" i="3"/>
  <c r="Y397" i="3"/>
  <c r="U313" i="3"/>
  <c r="Y129" i="3"/>
  <c r="O63" i="3"/>
  <c r="O57" i="3"/>
  <c r="AD10" i="5"/>
  <c r="S218" i="3"/>
  <c r="AA383" i="3"/>
  <c r="Y46" i="3"/>
  <c r="S151" i="3"/>
  <c r="O336" i="3"/>
  <c r="AA301" i="3"/>
  <c r="AA241" i="3"/>
  <c r="U231" i="3"/>
  <c r="AA331" i="3"/>
  <c r="Y249" i="3"/>
  <c r="M363" i="3"/>
  <c r="U267" i="3"/>
  <c r="U324" i="3"/>
  <c r="O274" i="3"/>
  <c r="M289" i="3"/>
  <c r="AA345" i="3"/>
  <c r="AA262" i="3"/>
  <c r="O39" i="3"/>
  <c r="Y346" i="3"/>
  <c r="AA124" i="3"/>
  <c r="M40" i="3"/>
  <c r="S395" i="3"/>
  <c r="AA213" i="3"/>
  <c r="Y20" i="3"/>
  <c r="M168" i="3"/>
  <c r="Y77" i="3"/>
  <c r="S389" i="3"/>
  <c r="Y233" i="3"/>
  <c r="M333" i="3"/>
  <c r="M166" i="3"/>
  <c r="S301" i="3"/>
  <c r="M67" i="3"/>
  <c r="S322" i="3"/>
  <c r="U226" i="3"/>
  <c r="Y85" i="3"/>
  <c r="AA381" i="3"/>
  <c r="S120" i="3"/>
  <c r="M223" i="3"/>
  <c r="Y86" i="3"/>
  <c r="Y115" i="3"/>
  <c r="Y228" i="3"/>
  <c r="S263" i="3"/>
  <c r="Y140" i="3"/>
  <c r="S260" i="3"/>
  <c r="M391" i="3"/>
  <c r="Y367" i="3"/>
  <c r="S302" i="3"/>
  <c r="Y331" i="3"/>
  <c r="U138" i="3"/>
  <c r="AA111" i="3"/>
  <c r="O205" i="3"/>
  <c r="Y351" i="3"/>
  <c r="U43" i="3"/>
  <c r="Y260" i="3"/>
  <c r="M24" i="3"/>
  <c r="O178" i="3"/>
  <c r="O187" i="3"/>
  <c r="M332" i="3"/>
  <c r="AA334" i="3"/>
  <c r="S294" i="3"/>
  <c r="S5" i="3"/>
  <c r="M295" i="3"/>
  <c r="U249" i="3"/>
  <c r="S318" i="3"/>
  <c r="S144" i="3"/>
  <c r="O40" i="3"/>
  <c r="O321" i="3"/>
  <c r="M19" i="3"/>
  <c r="Y354" i="3"/>
  <c r="O212" i="3"/>
  <c r="AA215" i="3"/>
  <c r="O171" i="3"/>
  <c r="U46" i="3"/>
  <c r="S297" i="3"/>
  <c r="U390" i="3"/>
  <c r="AA9" i="3"/>
  <c r="M28" i="3"/>
  <c r="U31" i="3"/>
  <c r="Y215" i="3"/>
  <c r="M303" i="3"/>
  <c r="O230" i="3"/>
  <c r="Y257" i="3"/>
  <c r="Y391" i="3"/>
  <c r="S74" i="3"/>
  <c r="S208" i="3"/>
  <c r="AA318" i="3"/>
  <c r="U124" i="3"/>
  <c r="M158" i="3"/>
  <c r="M340" i="3"/>
  <c r="AA92" i="3"/>
  <c r="Y93" i="3"/>
  <c r="S299" i="3"/>
  <c r="M122" i="3"/>
  <c r="S271" i="3"/>
  <c r="S15" i="3"/>
  <c r="U47" i="3"/>
  <c r="U321" i="3"/>
  <c r="O158" i="3"/>
  <c r="U216" i="3"/>
  <c r="M397" i="3"/>
  <c r="S315" i="3"/>
  <c r="S284" i="3"/>
  <c r="O37" i="3"/>
  <c r="U248" i="3"/>
  <c r="Y186" i="3"/>
  <c r="M161" i="3"/>
  <c r="S73" i="3"/>
  <c r="U236" i="3"/>
  <c r="U170" i="3"/>
  <c r="Y8" i="5"/>
  <c r="O142" i="3"/>
  <c r="S209" i="3"/>
  <c r="S317" i="3"/>
  <c r="M207" i="3"/>
  <c r="Y40" i="3"/>
  <c r="AC29" i="5"/>
  <c r="S359" i="3"/>
  <c r="U3" i="3"/>
  <c r="Y170" i="3"/>
  <c r="O287" i="3"/>
  <c r="M343" i="3"/>
  <c r="Y274" i="3"/>
  <c r="S239" i="3"/>
  <c r="Y293" i="3"/>
  <c r="S379" i="3"/>
  <c r="AB15" i="5"/>
  <c r="U40" i="3"/>
  <c r="AA173" i="3"/>
  <c r="S211" i="3"/>
  <c r="Y273" i="3"/>
  <c r="AA127" i="3"/>
  <c r="S143" i="3"/>
  <c r="Y342" i="3"/>
  <c r="AA222" i="3"/>
  <c r="S288" i="3"/>
  <c r="O31" i="3"/>
  <c r="U211" i="3"/>
  <c r="Y388" i="3"/>
  <c r="O102" i="3"/>
  <c r="Y318" i="3"/>
  <c r="M194" i="3"/>
  <c r="Y43" i="3"/>
  <c r="S230" i="3"/>
  <c r="S215" i="3"/>
  <c r="U6" i="3"/>
  <c r="O308" i="3"/>
  <c r="O81" i="3"/>
  <c r="AA177" i="3"/>
  <c r="M299" i="3"/>
  <c r="Y213" i="3"/>
  <c r="U364" i="3"/>
  <c r="M36" i="3"/>
  <c r="S136" i="3"/>
  <c r="O207" i="3"/>
  <c r="S170" i="3"/>
  <c r="U177" i="3"/>
  <c r="O67" i="3"/>
  <c r="U21" i="3"/>
  <c r="S296" i="3"/>
  <c r="AA172" i="3"/>
  <c r="S199" i="3"/>
  <c r="S55" i="3"/>
  <c r="Y240" i="3"/>
  <c r="S270" i="3"/>
  <c r="Y157" i="3"/>
  <c r="O214" i="3"/>
  <c r="Y159" i="3"/>
  <c r="Y332" i="3"/>
  <c r="Y223" i="3"/>
  <c r="M64" i="3"/>
  <c r="AA141" i="3"/>
  <c r="Y123" i="3"/>
  <c r="M346" i="3"/>
  <c r="S274" i="3"/>
  <c r="M370" i="3"/>
  <c r="U34" i="3"/>
  <c r="U221" i="3"/>
  <c r="S249" i="3"/>
  <c r="AA64" i="3"/>
  <c r="Y10" i="3"/>
  <c r="Y384" i="3"/>
  <c r="AA373" i="3"/>
  <c r="S308" i="3"/>
  <c r="S281" i="3"/>
  <c r="Y201" i="3"/>
  <c r="AA80" i="3"/>
  <c r="S276" i="3"/>
  <c r="O349" i="3"/>
  <c r="S393" i="3"/>
  <c r="U27" i="3"/>
  <c r="U95" i="3"/>
  <c r="AA161" i="3"/>
  <c r="Y76" i="3"/>
  <c r="M89" i="3"/>
  <c r="Y197" i="3"/>
  <c r="Y195" i="3"/>
  <c r="O192" i="3"/>
  <c r="AA212" i="3"/>
  <c r="M215" i="3"/>
  <c r="AA389" i="3"/>
  <c r="Y371" i="3"/>
  <c r="S115" i="3"/>
  <c r="S330" i="3"/>
  <c r="Y227" i="3"/>
  <c r="S268" i="3"/>
  <c r="M354" i="3"/>
  <c r="AA358" i="3"/>
  <c r="S234" i="3"/>
  <c r="S275" i="3"/>
  <c r="S364" i="3"/>
  <c r="Y250" i="3"/>
  <c r="U393" i="3"/>
  <c r="M263" i="3"/>
  <c r="M111" i="3"/>
  <c r="M108" i="3"/>
  <c r="O153" i="3"/>
  <c r="AA86" i="3"/>
  <c r="M118" i="3"/>
  <c r="S113" i="3"/>
  <c r="Y290" i="3"/>
  <c r="U282" i="3"/>
  <c r="AA25" i="3"/>
  <c r="AA77" i="3"/>
  <c r="M160" i="3"/>
  <c r="M344" i="3"/>
  <c r="Y84" i="3"/>
  <c r="Y54" i="3"/>
  <c r="Y118" i="3"/>
  <c r="S248" i="3"/>
  <c r="AA57" i="3"/>
  <c r="Y392" i="3"/>
  <c r="M53" i="3"/>
  <c r="Y153" i="3"/>
  <c r="AB25" i="5"/>
  <c r="AA196" i="3"/>
  <c r="S247" i="3"/>
  <c r="Y255" i="3"/>
  <c r="Y266" i="3"/>
  <c r="U188" i="3"/>
  <c r="O325" i="3"/>
  <c r="Y235" i="3"/>
  <c r="Y172" i="3"/>
  <c r="U263" i="3"/>
  <c r="M388" i="3"/>
  <c r="S98" i="3"/>
  <c r="AA202" i="3"/>
  <c r="AA269" i="3"/>
  <c r="AA85" i="3"/>
  <c r="U104" i="3"/>
  <c r="AA76" i="3"/>
  <c r="Y3" i="3"/>
  <c r="U152" i="3"/>
  <c r="AA162" i="3"/>
  <c r="AA49" i="3"/>
  <c r="O93" i="3"/>
  <c r="AA70" i="3"/>
  <c r="M337" i="3"/>
  <c r="S319" i="3"/>
  <c r="AD20" i="5"/>
  <c r="Y5" i="5"/>
  <c r="AA65" i="3"/>
  <c r="S119" i="3"/>
  <c r="Y236" i="3"/>
  <c r="M54" i="3"/>
  <c r="Y169" i="3"/>
  <c r="AA88" i="3"/>
  <c r="U260" i="3"/>
  <c r="U396" i="3"/>
  <c r="U382" i="3"/>
  <c r="S69" i="3"/>
  <c r="S245" i="3"/>
  <c r="AA34" i="3"/>
  <c r="AA176" i="3"/>
  <c r="S36" i="3"/>
  <c r="U62" i="3"/>
  <c r="Y119" i="3"/>
  <c r="M66" i="3"/>
  <c r="AA260" i="3"/>
  <c r="AA228" i="3"/>
  <c r="AA69" i="3"/>
  <c r="U155" i="3"/>
  <c r="Y339" i="3"/>
  <c r="M47" i="3"/>
  <c r="M48" i="3"/>
  <c r="Y114" i="3"/>
  <c r="O59" i="3"/>
  <c r="M239" i="3"/>
  <c r="S54" i="3"/>
  <c r="O113" i="3"/>
  <c r="AA398" i="3"/>
  <c r="AA115" i="3"/>
  <c r="AA75" i="3"/>
  <c r="O225" i="3"/>
  <c r="Y22" i="3"/>
  <c r="P225" i="3" l="1"/>
  <c r="P113" i="3"/>
  <c r="AB54" i="3"/>
  <c r="P59" i="3"/>
  <c r="AB36" i="3"/>
  <c r="AB245" i="3"/>
  <c r="AB69" i="3"/>
  <c r="AB119" i="3"/>
  <c r="AB319" i="3"/>
  <c r="P93" i="3"/>
  <c r="AB98" i="3"/>
  <c r="P325" i="3"/>
  <c r="AB247" i="3"/>
  <c r="AB248" i="3"/>
  <c r="AB113" i="3"/>
  <c r="P153" i="3"/>
  <c r="AB364" i="3"/>
  <c r="AB275" i="3"/>
  <c r="AB234" i="3"/>
  <c r="AB268" i="3"/>
  <c r="AB330" i="3"/>
  <c r="AB115" i="3"/>
  <c r="P192" i="3"/>
  <c r="AB393" i="3"/>
  <c r="P349" i="3"/>
  <c r="AB276" i="3"/>
  <c r="AB281" i="3"/>
  <c r="AB308" i="3"/>
  <c r="AB249" i="3"/>
  <c r="AB274" i="3"/>
  <c r="P214" i="3"/>
  <c r="AB270" i="3"/>
  <c r="AB55" i="3"/>
  <c r="AB199" i="3"/>
  <c r="AB296" i="3"/>
  <c r="P67" i="3"/>
  <c r="AB170" i="3"/>
  <c r="P207" i="3"/>
  <c r="AB136" i="3"/>
  <c r="P81" i="3"/>
  <c r="P308" i="3"/>
  <c r="AB215" i="3"/>
  <c r="AB230" i="3"/>
  <c r="P102" i="3"/>
  <c r="P31" i="3"/>
  <c r="AB288" i="3"/>
  <c r="AB143" i="3"/>
  <c r="AB211" i="3"/>
  <c r="AB379" i="3"/>
  <c r="AB239" i="3"/>
  <c r="P287" i="3"/>
  <c r="AB359" i="3"/>
  <c r="AB317" i="3"/>
  <c r="AB209" i="3"/>
  <c r="P142" i="3"/>
  <c r="AB73" i="3"/>
  <c r="P37" i="3"/>
  <c r="AB284" i="3"/>
  <c r="AB315" i="3"/>
  <c r="P158" i="3"/>
  <c r="AB15" i="3"/>
  <c r="AB271" i="3"/>
  <c r="AB299" i="3"/>
  <c r="AB208" i="3"/>
  <c r="AB74" i="3"/>
  <c r="P230" i="3"/>
  <c r="AB297" i="3"/>
  <c r="P171" i="3"/>
  <c r="P212" i="3"/>
  <c r="P321" i="3"/>
  <c r="P40" i="3"/>
  <c r="AB144" i="3"/>
  <c r="AB318" i="3"/>
  <c r="AB5" i="3"/>
  <c r="AB294" i="3"/>
  <c r="P187" i="3"/>
  <c r="P178" i="3"/>
  <c r="P205" i="3"/>
  <c r="AB302" i="3"/>
  <c r="AB260" i="3"/>
  <c r="AB263" i="3"/>
  <c r="AB120" i="3"/>
  <c r="AB322" i="3"/>
  <c r="AB301" i="3"/>
  <c r="AB389" i="3"/>
  <c r="AB395" i="3"/>
  <c r="P39" i="3"/>
  <c r="P274" i="3"/>
  <c r="P336" i="3"/>
  <c r="AB151" i="3"/>
  <c r="AB218" i="3"/>
  <c r="P57" i="3"/>
  <c r="P63" i="3"/>
  <c r="AB219" i="3"/>
  <c r="P291" i="3"/>
  <c r="P84" i="3"/>
  <c r="AB139" i="3"/>
  <c r="AB242" i="3"/>
  <c r="AB312" i="3"/>
  <c r="AB150" i="3"/>
  <c r="AB214" i="3"/>
  <c r="AB344" i="3"/>
  <c r="AB46" i="3"/>
  <c r="P149" i="3"/>
  <c r="AB133" i="3"/>
  <c r="AB329" i="3"/>
  <c r="AB21" i="3"/>
  <c r="AB253" i="3"/>
  <c r="P361" i="3"/>
  <c r="P70" i="3"/>
  <c r="P263" i="3"/>
  <c r="AB75" i="3"/>
  <c r="P181" i="3"/>
  <c r="AB316" i="3"/>
  <c r="AB295" i="3"/>
  <c r="AB159" i="3"/>
  <c r="AB358" i="3"/>
  <c r="P156" i="3"/>
  <c r="P281" i="3"/>
  <c r="AB235" i="3"/>
  <c r="P138" i="3"/>
  <c r="P110" i="3"/>
  <c r="P71" i="3"/>
  <c r="P91" i="3"/>
  <c r="AB259" i="3"/>
  <c r="P159" i="3"/>
  <c r="AB61" i="3"/>
  <c r="AB4" i="3"/>
  <c r="AB304" i="3"/>
  <c r="AB101" i="3"/>
  <c r="AB392" i="3"/>
  <c r="P78" i="3"/>
  <c r="AB267" i="3"/>
  <c r="AB33" i="3"/>
  <c r="P223" i="3"/>
  <c r="P22" i="3"/>
  <c r="AB351" i="3"/>
  <c r="P80" i="3"/>
  <c r="P23" i="3"/>
  <c r="AB357" i="3"/>
  <c r="AB336" i="3"/>
  <c r="AB331" i="3"/>
  <c r="P355" i="3"/>
  <c r="AB240" i="3"/>
  <c r="P51" i="3"/>
  <c r="P241" i="3"/>
  <c r="AB252" i="3"/>
  <c r="AB368" i="3"/>
  <c r="P186" i="3"/>
  <c r="AB62" i="3"/>
  <c r="P331" i="3"/>
  <c r="P252" i="3"/>
  <c r="P198" i="3"/>
  <c r="AB138" i="3"/>
  <c r="AB38" i="3"/>
  <c r="P137" i="3"/>
  <c r="AB193" i="3"/>
  <c r="P66" i="3"/>
  <c r="AB10" i="3"/>
  <c r="AB279" i="3"/>
  <c r="AB207" i="3"/>
  <c r="P326" i="3"/>
  <c r="AB205" i="3"/>
  <c r="AB372" i="3"/>
  <c r="P174" i="3"/>
  <c r="AB222" i="3"/>
  <c r="AB27" i="3"/>
  <c r="AB266" i="3"/>
  <c r="AB342" i="3"/>
  <c r="P175" i="3"/>
  <c r="AB356" i="3"/>
  <c r="P265" i="3"/>
  <c r="P34" i="3"/>
  <c r="AB237" i="3"/>
  <c r="P166" i="3"/>
  <c r="AB387" i="3"/>
  <c r="AB360" i="3"/>
  <c r="P163" i="3"/>
  <c r="P279" i="3"/>
  <c r="AB77" i="3"/>
  <c r="AB350" i="3"/>
  <c r="AB282" i="3"/>
  <c r="P161" i="3"/>
  <c r="AB212" i="3"/>
  <c r="P243" i="3"/>
  <c r="AB145" i="3"/>
  <c r="P25" i="3"/>
  <c r="AB117" i="3"/>
  <c r="AB19" i="3"/>
  <c r="P288" i="3"/>
  <c r="P232" i="3"/>
  <c r="AB146" i="3"/>
  <c r="P350" i="3"/>
  <c r="P382" i="3"/>
  <c r="AB292" i="3"/>
  <c r="AB108" i="3"/>
  <c r="P293" i="3"/>
  <c r="AB269" i="3"/>
  <c r="P49" i="3"/>
  <c r="P362" i="3"/>
  <c r="AB328" i="3"/>
  <c r="P311" i="3"/>
  <c r="P191" i="3"/>
  <c r="AB223" i="3"/>
  <c r="P87" i="3"/>
  <c r="AB30" i="3"/>
  <c r="AB187" i="3"/>
  <c r="P139" i="3"/>
  <c r="P170" i="3"/>
  <c r="AB155" i="3"/>
  <c r="P262" i="3"/>
  <c r="AB81" i="3"/>
  <c r="AB128" i="3"/>
  <c r="P125" i="3"/>
  <c r="AB179" i="3"/>
  <c r="AB78" i="3"/>
  <c r="AB157" i="3"/>
  <c r="AB9" i="3"/>
  <c r="AB210" i="3"/>
  <c r="AB264" i="3"/>
  <c r="AB311" i="3"/>
  <c r="P11" i="3"/>
  <c r="P277" i="3"/>
  <c r="AB6" i="3"/>
  <c r="AB11" i="3"/>
  <c r="AB165" i="3"/>
  <c r="AB100" i="3"/>
  <c r="AB291" i="3"/>
  <c r="AB391" i="3"/>
  <c r="P185" i="3"/>
  <c r="AB306" i="3"/>
  <c r="AB13" i="3"/>
  <c r="AB114" i="3"/>
  <c r="AB332" i="3"/>
  <c r="P53" i="3"/>
  <c r="AB176" i="3"/>
  <c r="AB362" i="3"/>
  <c r="AB345" i="3"/>
  <c r="P121" i="3"/>
  <c r="AB191" i="3"/>
  <c r="P97" i="3"/>
  <c r="P72" i="3"/>
  <c r="AB104" i="3"/>
  <c r="AB231" i="3"/>
  <c r="P380" i="3"/>
  <c r="P348" i="3"/>
  <c r="AB42" i="3"/>
  <c r="AB313" i="3"/>
  <c r="AB84" i="3"/>
  <c r="AB52" i="3"/>
  <c r="P160" i="3"/>
  <c r="P117" i="3"/>
  <c r="P180" i="3"/>
  <c r="AB340" i="3"/>
  <c r="AB83" i="3"/>
  <c r="P296" i="3"/>
  <c r="AB381" i="3"/>
  <c r="P48" i="3"/>
  <c r="AB220" i="3"/>
  <c r="P148" i="3"/>
  <c r="P169" i="3"/>
  <c r="AB337" i="3"/>
  <c r="P32" i="3"/>
  <c r="AB154" i="3"/>
  <c r="P299" i="3"/>
  <c r="AB382" i="3"/>
  <c r="P136" i="3"/>
  <c r="P334" i="3"/>
  <c r="P65" i="3"/>
  <c r="AB366" i="3"/>
  <c r="AB273" i="3"/>
  <c r="AB307" i="3"/>
  <c r="P272" i="3"/>
  <c r="AB261" i="3"/>
  <c r="AB158" i="3"/>
  <c r="P235" i="3"/>
  <c r="AB163" i="3"/>
  <c r="AB96" i="3"/>
  <c r="P184" i="3"/>
  <c r="P351" i="3"/>
  <c r="AB185" i="3"/>
  <c r="P94" i="3"/>
  <c r="AB251" i="3"/>
  <c r="AB241" i="3"/>
  <c r="AB3" i="3"/>
  <c r="AB206" i="3"/>
  <c r="AB338" i="3"/>
  <c r="AB20" i="3"/>
  <c r="P54" i="3"/>
  <c r="P98" i="3"/>
  <c r="AB333" i="3"/>
  <c r="AB197" i="3"/>
  <c r="AB53" i="3"/>
  <c r="P313" i="3"/>
  <c r="AB109" i="3"/>
  <c r="AB361" i="3"/>
  <c r="AB32" i="3"/>
  <c r="AB126" i="3"/>
  <c r="P261" i="3"/>
  <c r="AB190" i="3"/>
  <c r="P328" i="3"/>
  <c r="AB354" i="3"/>
  <c r="P165" i="3"/>
  <c r="AB347" i="3"/>
  <c r="AB135" i="3"/>
  <c r="AB348" i="3"/>
  <c r="P322" i="3"/>
  <c r="P109" i="3"/>
  <c r="P35" i="3"/>
  <c r="AB221" i="3"/>
  <c r="P317" i="3"/>
  <c r="P367" i="3"/>
  <c r="AB122" i="3"/>
  <c r="AB233" i="3"/>
  <c r="P9" i="3"/>
  <c r="AB48" i="3"/>
  <c r="P124" i="3"/>
  <c r="P20" i="3"/>
  <c r="AB91" i="3"/>
  <c r="P183" i="3"/>
  <c r="AB352" i="3"/>
  <c r="AB186" i="3"/>
  <c r="P238" i="3"/>
  <c r="P301" i="3"/>
  <c r="P145" i="3"/>
  <c r="P364" i="3"/>
  <c r="AB250" i="3"/>
  <c r="AB309" i="3"/>
  <c r="P167" i="3"/>
  <c r="AB82" i="3"/>
  <c r="AB380" i="3"/>
  <c r="AB37" i="3"/>
  <c r="P154" i="3"/>
  <c r="AB116" i="3"/>
  <c r="P395" i="3"/>
  <c r="P95" i="3"/>
  <c r="P381" i="3"/>
  <c r="P108" i="3"/>
  <c r="AB80" i="3"/>
  <c r="P176" i="3"/>
  <c r="AB71" i="3"/>
  <c r="AB49" i="3"/>
  <c r="AB346" i="3"/>
  <c r="AB283" i="3"/>
  <c r="AB79" i="3"/>
  <c r="AB110" i="3"/>
  <c r="AB204" i="3"/>
  <c r="AB88" i="3"/>
  <c r="P140" i="3"/>
  <c r="AB320" i="3"/>
  <c r="AB327" i="3"/>
  <c r="AB85" i="3"/>
  <c r="P385" i="3"/>
  <c r="P103" i="3"/>
  <c r="AB203" i="3"/>
  <c r="AB66" i="3"/>
  <c r="AB384" i="3"/>
  <c r="AB189" i="3"/>
  <c r="P41" i="3"/>
  <c r="AB18" i="3"/>
  <c r="AB397" i="3"/>
  <c r="AB173" i="3"/>
  <c r="AB229" i="3"/>
  <c r="AB378" i="3"/>
  <c r="AB321" i="3"/>
  <c r="AB376" i="3"/>
  <c r="AB65" i="3"/>
  <c r="AB153" i="3"/>
  <c r="AB12" i="3"/>
  <c r="P359" i="3"/>
  <c r="AB367" i="3"/>
  <c r="AB278" i="3"/>
  <c r="P196" i="3"/>
  <c r="P47" i="3"/>
  <c r="P116" i="3"/>
  <c r="P82" i="3"/>
  <c r="P147" i="3"/>
  <c r="AB102" i="3"/>
  <c r="AB192" i="3"/>
  <c r="AB123" i="3"/>
  <c r="AB106" i="3"/>
  <c r="AB213" i="3"/>
  <c r="AB246" i="3"/>
  <c r="AB147" i="3"/>
  <c r="AB148" i="3"/>
  <c r="AB141" i="3"/>
  <c r="AB25" i="3"/>
  <c r="AB72" i="3"/>
  <c r="AB169" i="3"/>
  <c r="AB39" i="3"/>
  <c r="AB180" i="3"/>
  <c r="P209" i="3"/>
  <c r="AB365" i="3"/>
  <c r="P237" i="3"/>
  <c r="P374" i="3"/>
  <c r="AB236" i="3"/>
  <c r="P7" i="3"/>
  <c r="AB394" i="3"/>
  <c r="P270" i="3"/>
  <c r="P233" i="3"/>
  <c r="P215" i="3"/>
  <c r="AB374" i="3"/>
  <c r="AB324" i="3"/>
  <c r="P250" i="3"/>
  <c r="P92" i="3"/>
  <c r="AB107" i="3"/>
  <c r="P74" i="3"/>
  <c r="AB177" i="3"/>
  <c r="P50" i="3"/>
  <c r="AB31" i="3"/>
  <c r="P227" i="3"/>
  <c r="P255" i="3"/>
  <c r="AB386" i="3"/>
  <c r="AB396" i="3"/>
  <c r="P8" i="3"/>
  <c r="P193" i="3"/>
  <c r="AB124" i="3"/>
  <c r="AB127" i="3"/>
  <c r="P297" i="3"/>
  <c r="AB228" i="3"/>
  <c r="AB238" i="3"/>
  <c r="AB323" i="3"/>
  <c r="P352" i="3"/>
  <c r="P257" i="3"/>
  <c r="P282" i="3"/>
  <c r="AB258" i="3"/>
  <c r="AB369" i="3"/>
  <c r="AB131" i="3"/>
  <c r="AB8" i="3"/>
  <c r="AB290" i="3"/>
  <c r="P132" i="3"/>
  <c r="AB64" i="3"/>
  <c r="P58" i="3"/>
  <c r="AB90" i="3"/>
  <c r="P162" i="3"/>
  <c r="AB198" i="3"/>
  <c r="AB56" i="3"/>
  <c r="P397" i="3"/>
  <c r="AB63" i="3"/>
  <c r="P179" i="3"/>
  <c r="AB300" i="3"/>
  <c r="AB97" i="3"/>
  <c r="P221" i="3"/>
  <c r="AB99" i="3"/>
  <c r="P236" i="3"/>
  <c r="P89" i="3"/>
  <c r="AB371" i="3"/>
  <c r="P307" i="3"/>
  <c r="AB174" i="3"/>
  <c r="AB373" i="3"/>
  <c r="AB370" i="3"/>
  <c r="P247" i="3"/>
  <c r="P273" i="3"/>
  <c r="P30" i="3"/>
  <c r="P388" i="3"/>
  <c r="P194" i="3"/>
  <c r="AB200" i="3"/>
  <c r="P353" i="3"/>
  <c r="AB171" i="3"/>
  <c r="P324" i="3"/>
  <c r="AB86" i="3"/>
  <c r="P99" i="3"/>
  <c r="AB326" i="3"/>
  <c r="P363" i="3"/>
  <c r="P104" i="3"/>
  <c r="AB398" i="3"/>
  <c r="P101" i="3"/>
  <c r="AB142" i="3"/>
  <c r="AB156" i="3"/>
  <c r="P245" i="3"/>
  <c r="P216" i="3"/>
  <c r="AB76" i="3"/>
  <c r="AB22" i="3"/>
  <c r="AB168" i="3"/>
  <c r="P372" i="3"/>
  <c r="P3" i="3"/>
  <c r="P45" i="3"/>
  <c r="AB194" i="3"/>
  <c r="P228" i="3"/>
  <c r="P344" i="3"/>
  <c r="P332" i="3"/>
  <c r="P10" i="3"/>
  <c r="AB243" i="3"/>
  <c r="AB334" i="3"/>
  <c r="P15" i="3"/>
  <c r="P360" i="3"/>
  <c r="AB45" i="3"/>
  <c r="AB26" i="3"/>
  <c r="P220" i="3"/>
  <c r="AB377" i="3"/>
  <c r="AB286" i="3"/>
  <c r="P284" i="3"/>
  <c r="AB152" i="3"/>
  <c r="P305" i="3"/>
  <c r="P202" i="3"/>
  <c r="AB140" i="3"/>
  <c r="P197" i="3"/>
  <c r="P278" i="3"/>
  <c r="P224" i="3"/>
  <c r="AB111" i="3"/>
  <c r="P188" i="3"/>
  <c r="AB343" i="3"/>
  <c r="P111" i="3"/>
  <c r="P289" i="3"/>
  <c r="AB390" i="3"/>
  <c r="P42" i="3"/>
  <c r="AB265" i="3"/>
  <c r="AB161" i="3"/>
  <c r="AB16" i="3"/>
  <c r="AB92" i="3"/>
  <c r="P168" i="3"/>
  <c r="P384" i="3"/>
  <c r="AB57" i="3"/>
  <c r="P128" i="3"/>
  <c r="AB28" i="3"/>
  <c r="P200" i="3"/>
  <c r="P390" i="3"/>
  <c r="AB14" i="3"/>
  <c r="P105" i="3"/>
  <c r="P358" i="3"/>
  <c r="P217" i="3"/>
  <c r="P371" i="3"/>
  <c r="AB67" i="3"/>
  <c r="P266" i="3"/>
  <c r="AB353" i="3"/>
  <c r="AB196" i="3"/>
  <c r="P130" i="3"/>
  <c r="P316" i="3"/>
  <c r="P373" i="3"/>
  <c r="P85" i="3"/>
  <c r="P134" i="3"/>
  <c r="P298" i="3"/>
  <c r="P392" i="3"/>
  <c r="AB184" i="3"/>
  <c r="P28" i="3"/>
  <c r="P206" i="3"/>
  <c r="P135" i="3"/>
  <c r="P302" i="3"/>
  <c r="P280" i="3"/>
  <c r="P13" i="3"/>
  <c r="AB262" i="3"/>
  <c r="P118" i="3"/>
  <c r="P354" i="3"/>
  <c r="AB59" i="3"/>
  <c r="AB87" i="3"/>
  <c r="AB149" i="3"/>
  <c r="P218" i="3"/>
  <c r="AB130" i="3"/>
  <c r="P249" i="3"/>
  <c r="P203" i="3"/>
  <c r="P150" i="3"/>
  <c r="P333" i="3"/>
  <c r="P309" i="3"/>
  <c r="P189" i="3"/>
  <c r="P100" i="3"/>
  <c r="AB280" i="3"/>
  <c r="P79" i="3"/>
  <c r="P106" i="3"/>
  <c r="AB129" i="3"/>
  <c r="P222" i="3"/>
  <c r="P61" i="3"/>
  <c r="AB40" i="3"/>
  <c r="P88" i="3"/>
  <c r="AB34" i="3"/>
  <c r="P379" i="3"/>
  <c r="P19" i="3"/>
  <c r="AB51" i="3"/>
  <c r="P290" i="3"/>
  <c r="P133" i="3"/>
  <c r="P341" i="3"/>
  <c r="AB164" i="3"/>
  <c r="P112" i="3"/>
  <c r="AB305" i="3"/>
  <c r="P38" i="3"/>
  <c r="P234" i="3"/>
  <c r="P195" i="3"/>
  <c r="AB41" i="3"/>
  <c r="AB293" i="3"/>
  <c r="P312" i="3"/>
  <c r="P210" i="3"/>
  <c r="AB58" i="3"/>
  <c r="P18" i="3"/>
  <c r="P340" i="3"/>
  <c r="AB385" i="3"/>
  <c r="AB256" i="3"/>
  <c r="P90" i="3"/>
  <c r="P46" i="3"/>
  <c r="AB132" i="3"/>
  <c r="AB272" i="3"/>
  <c r="P389" i="3"/>
  <c r="P190" i="3"/>
  <c r="AB93" i="3"/>
  <c r="P329" i="3"/>
  <c r="P141" i="3"/>
  <c r="P199" i="3"/>
  <c r="AB255" i="3"/>
  <c r="AB43" i="3"/>
  <c r="AB232" i="3"/>
  <c r="P276" i="3"/>
  <c r="P256" i="3"/>
  <c r="P21" i="3"/>
  <c r="AB103" i="3"/>
  <c r="AB112" i="3"/>
  <c r="AB178" i="3"/>
  <c r="P229" i="3"/>
  <c r="AB68" i="3"/>
  <c r="P304" i="3"/>
  <c r="P14" i="3"/>
  <c r="AB314" i="3"/>
  <c r="AB202" i="3"/>
  <c r="AB287" i="3"/>
  <c r="AB7" i="3"/>
  <c r="AB254" i="3"/>
  <c r="P208" i="3"/>
  <c r="P369" i="3"/>
  <c r="AB289" i="3"/>
  <c r="AB167" i="3"/>
  <c r="P258" i="3"/>
  <c r="P320" i="3"/>
  <c r="P347" i="3"/>
  <c r="P269" i="3"/>
  <c r="P27" i="3"/>
  <c r="AB94" i="3"/>
  <c r="P17" i="3"/>
  <c r="P204" i="3"/>
  <c r="P55" i="3"/>
  <c r="P182" i="3"/>
  <c r="P315" i="3"/>
  <c r="AB227" i="3"/>
  <c r="AB188" i="3"/>
  <c r="P398" i="3"/>
  <c r="P242" i="3"/>
  <c r="AB244" i="3"/>
  <c r="P376" i="3"/>
  <c r="AB383" i="3"/>
  <c r="P368" i="3"/>
  <c r="P335" i="3"/>
  <c r="P357" i="3"/>
  <c r="P129" i="3"/>
  <c r="AB226" i="3"/>
  <c r="P64" i="3"/>
  <c r="AB224" i="3"/>
  <c r="P310" i="3"/>
  <c r="P155" i="3"/>
  <c r="P231" i="3"/>
  <c r="AB217" i="3"/>
  <c r="AB225" i="3"/>
  <c r="P396" i="3"/>
  <c r="P144" i="3"/>
  <c r="P294" i="3"/>
  <c r="P339" i="3"/>
  <c r="P131" i="3"/>
  <c r="P172" i="3"/>
  <c r="AB277" i="3"/>
  <c r="AB181" i="3"/>
  <c r="P143" i="3"/>
  <c r="P318" i="3"/>
  <c r="P177" i="3"/>
  <c r="AB47" i="3"/>
  <c r="P120" i="3"/>
  <c r="P36" i="3"/>
  <c r="P60" i="3"/>
  <c r="AB50" i="3"/>
  <c r="P386" i="3"/>
  <c r="J5" i="5"/>
  <c r="AB35" i="3"/>
  <c r="P254" i="3"/>
  <c r="AB105" i="3"/>
  <c r="P337" i="3"/>
  <c r="P33" i="3"/>
  <c r="P251" i="3"/>
  <c r="P286" i="3"/>
  <c r="P319" i="3"/>
  <c r="P393" i="3"/>
  <c r="P127" i="3"/>
  <c r="AB285" i="3"/>
  <c r="P239" i="3"/>
  <c r="P96" i="3"/>
  <c r="AB349" i="3"/>
  <c r="P387" i="3"/>
  <c r="AB29" i="3"/>
  <c r="P375" i="3"/>
  <c r="P43" i="3"/>
  <c r="P173" i="3"/>
  <c r="P56" i="3"/>
  <c r="AB121" i="3"/>
  <c r="AB298" i="3"/>
  <c r="P260" i="3"/>
  <c r="AB166" i="3"/>
  <c r="P240" i="3"/>
  <c r="AB257" i="3"/>
  <c r="P345" i="3"/>
  <c r="AB134" i="3"/>
  <c r="P52" i="3"/>
  <c r="AB195" i="3"/>
  <c r="AB160" i="3"/>
  <c r="P16" i="3"/>
  <c r="P126" i="3"/>
  <c r="P346" i="3"/>
  <c r="P44" i="3"/>
  <c r="AB335" i="3"/>
  <c r="P115" i="3"/>
  <c r="AB24" i="3"/>
  <c r="AB23" i="3"/>
  <c r="AB125" i="3"/>
  <c r="AB183" i="3"/>
  <c r="P394" i="3"/>
  <c r="P76" i="3"/>
  <c r="P259" i="3"/>
  <c r="P264" i="3"/>
  <c r="AB172" i="3"/>
  <c r="AB303" i="3"/>
  <c r="P327" i="3"/>
  <c r="AB70" i="3"/>
  <c r="P26" i="3"/>
  <c r="P83" i="3"/>
  <c r="AB216" i="3"/>
  <c r="AB17" i="3"/>
  <c r="AB182" i="3"/>
  <c r="P123" i="3"/>
  <c r="P314" i="3"/>
  <c r="AB341" i="3"/>
  <c r="P157" i="3"/>
  <c r="P306" i="3"/>
  <c r="P75" i="3"/>
  <c r="P6" i="3"/>
  <c r="P213" i="3"/>
  <c r="P77" i="3"/>
  <c r="P246" i="3"/>
  <c r="AB162" i="3"/>
  <c r="P114" i="3"/>
  <c r="P146" i="3"/>
  <c r="AB137" i="3"/>
  <c r="AB355" i="3"/>
  <c r="P267" i="3"/>
  <c r="P271" i="3"/>
  <c r="P292" i="3"/>
  <c r="AB339" i="3"/>
  <c r="P86" i="3"/>
  <c r="P5" i="3"/>
  <c r="P253" i="3"/>
  <c r="AB89" i="3"/>
  <c r="P107" i="3"/>
  <c r="P69" i="3"/>
  <c r="P24" i="3"/>
  <c r="P164" i="3"/>
  <c r="AB118" i="3"/>
  <c r="P211" i="3"/>
  <c r="P366" i="3"/>
  <c r="P201" i="3"/>
  <c r="P244" i="3"/>
  <c r="P300" i="3"/>
  <c r="P330" i="3"/>
  <c r="P295" i="3"/>
  <c r="P268" i="3"/>
  <c r="P248" i="3"/>
  <c r="P226" i="3"/>
  <c r="P378" i="3"/>
  <c r="AB375" i="3"/>
  <c r="P365" i="3"/>
  <c r="P119" i="3"/>
  <c r="P219" i="3"/>
  <c r="AB95" i="3"/>
  <c r="P338" i="3"/>
  <c r="P343" i="3"/>
  <c r="AB175" i="3"/>
  <c r="P377" i="3"/>
  <c r="P4" i="3"/>
  <c r="AB363" i="3"/>
  <c r="AB388" i="3"/>
  <c r="AB60" i="3"/>
  <c r="AB201" i="3"/>
  <c r="AB325" i="3"/>
  <c r="P68" i="3"/>
  <c r="P73" i="3"/>
  <c r="P152" i="3"/>
  <c r="P275" i="3"/>
  <c r="P383" i="3"/>
  <c r="AB44" i="3"/>
  <c r="P62" i="3"/>
  <c r="P122" i="3"/>
  <c r="P370" i="3"/>
  <c r="P391" i="3"/>
  <c r="AB310" i="3"/>
  <c r="P151" i="3"/>
  <c r="P356" i="3"/>
  <c r="P323" i="3"/>
  <c r="P283" i="3"/>
  <c r="P12" i="3"/>
  <c r="P29" i="3"/>
  <c r="P285" i="3"/>
  <c r="P342" i="3"/>
  <c r="P303" i="3"/>
  <c r="Q383" i="3"/>
  <c r="Q356" i="3"/>
  <c r="AD162" i="3" l="1"/>
  <c r="AD177" i="3"/>
  <c r="AD147" i="3"/>
  <c r="AD153" i="3"/>
  <c r="AD154" i="3"/>
  <c r="AD146" i="3"/>
  <c r="AD172" i="3"/>
  <c r="AD180" i="3"/>
  <c r="AD179" i="3"/>
  <c r="AD187" i="3"/>
  <c r="AD166" i="3"/>
  <c r="AD182" i="3"/>
  <c r="AD181" i="3"/>
  <c r="AD175" i="3"/>
  <c r="AD184" i="3"/>
  <c r="AD152" i="3"/>
  <c r="AD156" i="3"/>
  <c r="AD169" i="3"/>
  <c r="AD163" i="3"/>
  <c r="AD170" i="3"/>
  <c r="AD183" i="3"/>
  <c r="AD160" i="3"/>
  <c r="AD178" i="3"/>
  <c r="AD161" i="3"/>
  <c r="AD176" i="3"/>
  <c r="AD159" i="3"/>
  <c r="AD150" i="3"/>
  <c r="AD164" i="3"/>
  <c r="AD171" i="3"/>
  <c r="AD158" i="3"/>
  <c r="AD149" i="3"/>
  <c r="AD168" i="3"/>
  <c r="AD173" i="3"/>
  <c r="AD186" i="3"/>
  <c r="AD165" i="3"/>
  <c r="AD155" i="3"/>
  <c r="AD145" i="3"/>
  <c r="AD151" i="3"/>
  <c r="AD167" i="3"/>
  <c r="AD174" i="3"/>
  <c r="AD148" i="3"/>
  <c r="AD185" i="3"/>
  <c r="AD157" i="3"/>
  <c r="AD85" i="3"/>
  <c r="AD78" i="3"/>
  <c r="AD75" i="3"/>
  <c r="AD144" i="3"/>
  <c r="AD119" i="3"/>
  <c r="AD140" i="3"/>
  <c r="AD129" i="3"/>
  <c r="AD91" i="3"/>
  <c r="AD109" i="3"/>
  <c r="AD83" i="3"/>
  <c r="AD143" i="3"/>
  <c r="AD136" i="3"/>
  <c r="AD113" i="3"/>
  <c r="AD89" i="3"/>
  <c r="AD121" i="3"/>
  <c r="AD92" i="3"/>
  <c r="AD107" i="3"/>
  <c r="AD116" i="3"/>
  <c r="AD96" i="3"/>
  <c r="AD115" i="3"/>
  <c r="AD76" i="3"/>
  <c r="AD94" i="3"/>
  <c r="AD137" i="3"/>
  <c r="AD134" i="3"/>
  <c r="AD86" i="3"/>
  <c r="AD106" i="3"/>
  <c r="AD128" i="3"/>
  <c r="AD105" i="3"/>
  <c r="AD132" i="3"/>
  <c r="AD130" i="3"/>
  <c r="AD111" i="3"/>
  <c r="AD142" i="3"/>
  <c r="AD99" i="3"/>
  <c r="AD131" i="3"/>
  <c r="AD123" i="3"/>
  <c r="AD88" i="3"/>
  <c r="AD81" i="3"/>
  <c r="AD108" i="3"/>
  <c r="AD117" i="3"/>
  <c r="AD77" i="3"/>
  <c r="AD93" i="3"/>
  <c r="AD95" i="3"/>
  <c r="AD118" i="3"/>
  <c r="AD112" i="3"/>
  <c r="AD80" i="3"/>
  <c r="AD104" i="3"/>
  <c r="AD100" i="3"/>
  <c r="AD98" i="3"/>
  <c r="AD103" i="3"/>
  <c r="AD97" i="3"/>
  <c r="AD90" i="3"/>
  <c r="AD127" i="3"/>
  <c r="AD141" i="3"/>
  <c r="AD102" i="3"/>
  <c r="AD110" i="3"/>
  <c r="AD82" i="3"/>
  <c r="AD126" i="3"/>
  <c r="AD138" i="3"/>
  <c r="AD101" i="3"/>
  <c r="AD120" i="3"/>
  <c r="AD125" i="3"/>
  <c r="AD87" i="3"/>
  <c r="AD124" i="3"/>
  <c r="AD79" i="3"/>
  <c r="AD122" i="3"/>
  <c r="AD135" i="3"/>
  <c r="AD84" i="3"/>
  <c r="AD114" i="3"/>
  <c r="AD133" i="3"/>
  <c r="AD139" i="3"/>
  <c r="AD74" i="3"/>
  <c r="AD70" i="3"/>
  <c r="AD29" i="3"/>
  <c r="AD41" i="3"/>
  <c r="J6" i="5"/>
  <c r="AD35" i="3"/>
  <c r="AD57" i="3"/>
  <c r="AD23" i="3"/>
  <c r="AD59" i="3"/>
  <c r="AD50" i="3"/>
  <c r="AD45" i="3"/>
  <c r="AD65" i="3"/>
  <c r="AD24" i="3"/>
  <c r="AD51" i="3"/>
  <c r="AD63" i="3"/>
  <c r="AD43" i="3"/>
  <c r="AD56" i="3"/>
  <c r="AD71" i="3"/>
  <c r="AD58" i="3"/>
  <c r="AD16" i="3"/>
  <c r="AD8" i="3"/>
  <c r="AD44" i="3"/>
  <c r="AD60" i="3"/>
  <c r="AD40" i="3"/>
  <c r="AD31" i="3"/>
  <c r="AD52" i="3"/>
  <c r="AD22" i="3"/>
  <c r="AD12" i="3"/>
  <c r="AD32" i="3"/>
  <c r="AD26" i="3"/>
  <c r="AD64" i="3"/>
  <c r="AD18" i="3"/>
  <c r="AD20" i="3"/>
  <c r="AD13" i="3"/>
  <c r="AD6" i="3"/>
  <c r="AD4" i="3"/>
  <c r="AD73" i="3"/>
  <c r="AD42" i="3"/>
  <c r="AD27" i="3"/>
  <c r="AD10" i="3"/>
  <c r="AD61" i="3"/>
  <c r="AD46" i="3"/>
  <c r="AD69" i="3"/>
  <c r="AD17" i="3"/>
  <c r="AD68" i="3"/>
  <c r="AD14" i="3"/>
  <c r="AD39" i="3"/>
  <c r="AD49" i="3"/>
  <c r="AD30" i="3"/>
  <c r="AD62" i="3"/>
  <c r="AD33" i="3"/>
  <c r="AD3" i="3"/>
  <c r="AD19" i="3"/>
  <c r="AD15" i="3"/>
  <c r="AD36" i="3"/>
  <c r="AD53" i="3"/>
  <c r="AD7" i="3"/>
  <c r="AD34" i="3"/>
  <c r="AD72" i="3"/>
  <c r="AD66" i="3"/>
  <c r="AD37" i="3"/>
  <c r="AD48" i="3"/>
  <c r="AD47" i="3"/>
  <c r="AD67" i="3"/>
  <c r="AD28" i="3"/>
  <c r="AD25" i="3"/>
  <c r="AD38" i="3"/>
  <c r="AD21" i="3"/>
  <c r="AD54" i="3"/>
  <c r="AD9" i="3"/>
  <c r="AD5" i="3"/>
  <c r="AD11" i="3"/>
  <c r="AD55" i="3"/>
  <c r="Q219" i="3"/>
  <c r="Q391" i="3"/>
  <c r="Q275" i="3"/>
  <c r="Q327" i="3"/>
  <c r="Q135" i="3"/>
  <c r="Q373" i="3"/>
  <c r="AC244" i="3"/>
  <c r="AC224" i="3"/>
  <c r="AC293" i="3"/>
  <c r="AC390" i="3"/>
  <c r="Q365" i="3"/>
  <c r="AC226" i="3"/>
  <c r="Q195" i="3"/>
  <c r="Q358" i="3"/>
  <c r="Q213" i="3"/>
  <c r="Q398" i="3"/>
  <c r="Q150" i="3"/>
  <c r="Q317" i="3"/>
  <c r="AC129" i="3"/>
  <c r="AC63" i="3"/>
  <c r="AC246" i="3"/>
  <c r="AC89" i="3"/>
  <c r="Q379" i="3"/>
  <c r="Q15" i="3"/>
  <c r="AC238" i="3"/>
  <c r="AC384" i="3"/>
  <c r="Q253" i="3"/>
  <c r="Q239" i="3"/>
  <c r="AC254" i="3"/>
  <c r="Q114" i="3"/>
  <c r="Q371" i="3"/>
  <c r="Q353" i="3"/>
  <c r="AC374" i="3"/>
  <c r="Q108" i="3"/>
  <c r="AC261" i="3"/>
  <c r="AC124" i="3"/>
  <c r="AC397" i="3"/>
  <c r="AC32" i="3"/>
  <c r="Q97" i="3"/>
  <c r="Q307" i="3"/>
  <c r="Q209" i="3"/>
  <c r="Q95" i="3"/>
  <c r="Q351" i="3"/>
  <c r="AC266" i="3"/>
  <c r="AC75" i="3"/>
  <c r="AC73" i="3"/>
  <c r="Q161" i="3"/>
  <c r="Q223" i="3"/>
  <c r="Q39" i="3"/>
  <c r="Q192" i="3"/>
  <c r="Q52" i="3"/>
  <c r="AC188" i="3"/>
  <c r="Q38" i="3"/>
  <c r="AC14" i="3"/>
  <c r="Q30" i="3"/>
  <c r="AC39" i="3"/>
  <c r="AC96" i="3"/>
  <c r="Q125" i="3"/>
  <c r="Q66" i="3"/>
  <c r="Q70" i="3"/>
  <c r="AC288" i="3"/>
  <c r="AC163" i="3"/>
  <c r="AC128" i="3"/>
  <c r="AC193" i="3"/>
  <c r="Q63" i="3"/>
  <c r="AC170" i="3"/>
  <c r="Q283" i="3"/>
  <c r="Q306" i="3"/>
  <c r="Q120" i="3"/>
  <c r="AC178" i="3"/>
  <c r="AC130" i="3"/>
  <c r="AC334" i="3"/>
  <c r="AC228" i="3"/>
  <c r="AC378" i="3"/>
  <c r="Q148" i="3"/>
  <c r="AC108" i="3"/>
  <c r="Q78" i="3"/>
  <c r="Q171" i="3"/>
  <c r="Q59" i="3"/>
  <c r="AC112" i="3"/>
  <c r="Q280" i="3"/>
  <c r="AC286" i="3"/>
  <c r="AC369" i="3"/>
  <c r="AC367" i="3"/>
  <c r="Q322" i="3"/>
  <c r="AC104" i="3"/>
  <c r="Q279" i="3"/>
  <c r="Q71" i="3"/>
  <c r="AC297" i="3"/>
  <c r="Q163" i="3"/>
  <c r="AC316" i="3"/>
  <c r="AC284" i="3"/>
  <c r="AC11" i="3"/>
  <c r="AC342" i="3"/>
  <c r="AC133" i="3"/>
  <c r="Q308" i="3"/>
  <c r="AC15" i="3"/>
  <c r="AC241" i="3"/>
  <c r="AC218" i="3"/>
  <c r="AC304" i="3"/>
  <c r="AC162" i="3"/>
  <c r="Q73" i="3"/>
  <c r="AC363" i="3"/>
  <c r="AC125" i="3"/>
  <c r="AC29" i="3"/>
  <c r="Q295" i="3"/>
  <c r="Q21" i="3"/>
  <c r="Q376" i="3"/>
  <c r="Q341" i="3"/>
  <c r="Q197" i="3"/>
  <c r="Q300" i="3"/>
  <c r="AC160" i="3"/>
  <c r="Q242" i="3"/>
  <c r="Q290" i="3"/>
  <c r="Q384" i="3"/>
  <c r="AC182" i="3"/>
  <c r="AC94" i="3"/>
  <c r="AC45" i="3"/>
  <c r="AC65" i="3"/>
  <c r="Q165" i="3"/>
  <c r="AC24" i="3"/>
  <c r="Q354" i="3"/>
  <c r="Q116" i="3"/>
  <c r="AC355" i="3"/>
  <c r="Q154" i="3"/>
  <c r="Q249" i="3"/>
  <c r="Q45" i="3"/>
  <c r="AC386" i="3"/>
  <c r="Q140" i="3"/>
  <c r="AC137" i="3"/>
  <c r="Q337" i="3"/>
  <c r="Q229" i="3"/>
  <c r="AC44" i="3"/>
  <c r="Q157" i="3"/>
  <c r="Q128" i="3"/>
  <c r="AC373" i="3"/>
  <c r="Q237" i="3"/>
  <c r="AC82" i="3"/>
  <c r="AC382" i="3"/>
  <c r="AC22" i="3"/>
  <c r="Q50" i="3"/>
  <c r="Q385" i="3"/>
  <c r="AC114" i="3"/>
  <c r="Q179" i="3"/>
  <c r="AC147" i="3"/>
  <c r="AC309" i="3"/>
  <c r="AC307" i="3"/>
  <c r="AC6" i="3"/>
  <c r="AC279" i="3"/>
  <c r="Q149" i="3"/>
  <c r="AC211" i="3"/>
  <c r="Q121" i="3"/>
  <c r="Q166" i="3"/>
  <c r="AC61" i="3"/>
  <c r="AC302" i="3"/>
  <c r="AC113" i="3"/>
  <c r="AC121" i="3"/>
  <c r="Q27" i="3"/>
  <c r="Q19" i="3"/>
  <c r="AC92" i="3"/>
  <c r="Q89" i="3"/>
  <c r="AC116" i="3"/>
  <c r="AC366" i="3"/>
  <c r="AC344" i="3"/>
  <c r="Q207" i="3"/>
  <c r="Q65" i="3"/>
  <c r="Q87" i="3"/>
  <c r="Q186" i="3"/>
  <c r="AC389" i="3"/>
  <c r="AC249" i="3"/>
  <c r="Q62" i="3"/>
  <c r="Q83" i="3"/>
  <c r="Q131" i="3"/>
  <c r="AC255" i="3"/>
  <c r="Q13" i="3"/>
  <c r="Q3" i="3"/>
  <c r="Q255" i="3"/>
  <c r="AC48" i="3"/>
  <c r="Q117" i="3"/>
  <c r="AC117" i="3"/>
  <c r="Q91" i="3"/>
  <c r="Q158" i="3"/>
  <c r="Q26" i="3"/>
  <c r="AC47" i="3"/>
  <c r="Q199" i="3"/>
  <c r="Q134" i="3"/>
  <c r="AC243" i="3"/>
  <c r="Q297" i="3"/>
  <c r="AC229" i="3"/>
  <c r="Q261" i="3"/>
  <c r="Q53" i="3"/>
  <c r="AC356" i="3"/>
  <c r="AC295" i="3"/>
  <c r="AC315" i="3"/>
  <c r="AC54" i="3"/>
  <c r="Q175" i="3"/>
  <c r="AC329" i="3"/>
  <c r="AC139" i="3"/>
  <c r="AC362" i="3"/>
  <c r="Q173" i="3"/>
  <c r="Q137" i="3"/>
  <c r="AE25" i="3"/>
  <c r="AC74" i="3"/>
  <c r="Q64" i="3"/>
  <c r="Q377" i="3"/>
  <c r="Q119" i="3"/>
  <c r="Q16" i="3"/>
  <c r="AC339" i="3"/>
  <c r="Q133" i="3"/>
  <c r="Q55" i="3"/>
  <c r="AC388" i="3"/>
  <c r="Q220" i="3"/>
  <c r="Q69" i="3"/>
  <c r="Q260" i="3"/>
  <c r="Q17" i="3"/>
  <c r="Q222" i="3"/>
  <c r="Q289" i="3"/>
  <c r="AC172" i="3"/>
  <c r="Q369" i="3"/>
  <c r="Q41" i="3"/>
  <c r="AC109" i="3"/>
  <c r="AC195" i="3"/>
  <c r="Q28" i="3"/>
  <c r="Q132" i="3"/>
  <c r="Q29" i="3"/>
  <c r="Q6" i="3"/>
  <c r="Q145" i="3"/>
  <c r="Q392" i="3"/>
  <c r="AC156" i="3"/>
  <c r="Q92" i="3"/>
  <c r="Q12" i="3"/>
  <c r="Q75" i="3"/>
  <c r="Q36" i="3"/>
  <c r="AC272" i="3"/>
  <c r="AC60" i="3"/>
  <c r="AC40" i="3"/>
  <c r="Q42" i="3"/>
  <c r="AC97" i="3"/>
  <c r="AC141" i="3"/>
  <c r="AC186" i="3"/>
  <c r="Q48" i="3"/>
  <c r="Q104" i="3"/>
  <c r="Q215" i="3"/>
  <c r="AC79" i="3"/>
  <c r="Q54" i="3"/>
  <c r="Q82" i="3"/>
  <c r="Q183" i="3"/>
  <c r="AC154" i="3"/>
  <c r="AC78" i="3"/>
  <c r="Q252" i="3"/>
  <c r="Q84" i="3"/>
  <c r="Q81" i="3"/>
  <c r="AC306" i="3"/>
  <c r="Q40" i="3"/>
  <c r="AC69" i="3"/>
  <c r="Q96" i="3"/>
  <c r="Q208" i="3"/>
  <c r="Q106" i="3"/>
  <c r="AC343" i="3"/>
  <c r="Q397" i="3"/>
  <c r="AC213" i="3"/>
  <c r="Q364" i="3"/>
  <c r="AC337" i="3"/>
  <c r="AC30" i="3"/>
  <c r="AC62" i="3"/>
  <c r="AC219" i="3"/>
  <c r="AC274" i="3"/>
  <c r="Q169" i="3"/>
  <c r="Q293" i="3"/>
  <c r="AC336" i="3"/>
  <c r="Q178" i="3"/>
  <c r="AC330" i="3"/>
  <c r="AC201" i="3"/>
  <c r="Q76" i="3"/>
  <c r="Q155" i="3"/>
  <c r="AC132" i="3"/>
  <c r="Q298" i="3"/>
  <c r="AC142" i="3"/>
  <c r="Q250" i="3"/>
  <c r="AC66" i="3"/>
  <c r="Q109" i="3"/>
  <c r="AC231" i="3"/>
  <c r="AC77" i="3"/>
  <c r="AC159" i="3"/>
  <c r="AC359" i="3"/>
  <c r="Q394" i="3"/>
  <c r="Q339" i="3"/>
  <c r="Q46" i="3"/>
  <c r="Q372" i="3"/>
  <c r="Q227" i="3"/>
  <c r="AC203" i="3"/>
  <c r="AC333" i="3"/>
  <c r="AC100" i="3"/>
  <c r="AC205" i="3"/>
  <c r="Q287" i="3"/>
  <c r="Q326" i="3"/>
  <c r="AC242" i="3"/>
  <c r="AC215" i="3"/>
  <c r="AC157" i="3"/>
  <c r="Q198" i="3"/>
  <c r="Q336" i="3"/>
  <c r="AC358" i="3"/>
  <c r="AC34" i="3"/>
  <c r="Q43" i="3"/>
  <c r="AC252" i="3"/>
  <c r="Q350" i="3"/>
  <c r="AC314" i="3"/>
  <c r="AC70" i="3"/>
  <c r="Q330" i="3"/>
  <c r="AC166" i="3"/>
  <c r="Q318" i="3"/>
  <c r="Q126" i="3"/>
  <c r="Q217" i="3"/>
  <c r="Q258" i="3"/>
  <c r="Q164" i="3"/>
  <c r="Q332" i="3"/>
  <c r="Q271" i="3"/>
  <c r="Q387" i="3"/>
  <c r="AC289" i="3"/>
  <c r="Q333" i="3"/>
  <c r="AC140" i="3"/>
  <c r="Q304" i="3"/>
  <c r="Q228" i="3"/>
  <c r="AC327" i="3"/>
  <c r="AC338" i="3"/>
  <c r="AC298" i="3"/>
  <c r="Q130" i="3"/>
  <c r="Q352" i="3"/>
  <c r="Q370" i="3"/>
  <c r="AC43" i="3"/>
  <c r="Q124" i="3"/>
  <c r="AC353" i="3"/>
  <c r="AC86" i="3"/>
  <c r="Q7" i="3"/>
  <c r="Q122" i="3"/>
  <c r="AC216" i="3"/>
  <c r="Q172" i="3"/>
  <c r="AC305" i="3"/>
  <c r="Q278" i="3"/>
  <c r="AC90" i="3"/>
  <c r="AC102" i="3"/>
  <c r="AC233" i="3"/>
  <c r="AC200" i="3"/>
  <c r="AC365" i="3"/>
  <c r="Q381" i="3"/>
  <c r="AC185" i="3"/>
  <c r="AC26" i="3"/>
  <c r="AC64" i="3"/>
  <c r="AC153" i="3"/>
  <c r="Q367" i="3"/>
  <c r="Q296" i="3"/>
  <c r="Q139" i="3"/>
  <c r="AC240" i="3"/>
  <c r="Q274" i="3"/>
  <c r="AC270" i="3"/>
  <c r="Q277" i="3"/>
  <c r="AC27" i="3"/>
  <c r="Q281" i="3"/>
  <c r="AC299" i="3"/>
  <c r="Q33" i="3"/>
  <c r="AC68" i="3"/>
  <c r="Q203" i="3"/>
  <c r="Q305" i="3"/>
  <c r="AC290" i="3"/>
  <c r="Q47" i="3"/>
  <c r="Q20" i="3"/>
  <c r="AC340" i="3"/>
  <c r="AC269" i="3"/>
  <c r="AC331" i="3"/>
  <c r="AC395" i="3"/>
  <c r="AC115" i="3"/>
  <c r="Q180" i="3"/>
  <c r="AC19" i="3"/>
  <c r="AC267" i="3"/>
  <c r="Q212" i="3"/>
  <c r="AC247" i="3"/>
  <c r="Q338" i="3"/>
  <c r="Q44" i="3"/>
  <c r="Q368" i="3"/>
  <c r="Q210" i="3"/>
  <c r="Q266" i="3"/>
  <c r="Q324" i="3"/>
  <c r="AC236" i="3"/>
  <c r="AC88" i="3"/>
  <c r="AC190" i="3"/>
  <c r="AC176" i="3"/>
  <c r="Q265" i="3"/>
  <c r="AC253" i="3"/>
  <c r="Q102" i="3"/>
  <c r="Q346" i="3"/>
  <c r="Q310" i="3"/>
  <c r="Q312" i="3"/>
  <c r="AC67" i="3"/>
  <c r="Q101" i="3"/>
  <c r="AC324" i="3"/>
  <c r="AC204" i="3"/>
  <c r="AC251" i="3"/>
  <c r="AC210" i="3"/>
  <c r="AC38" i="3"/>
  <c r="AC21" i="3"/>
  <c r="AC230" i="3"/>
  <c r="AC9" i="3"/>
  <c r="AC138" i="3"/>
  <c r="AC151" i="3"/>
  <c r="AC199" i="3"/>
  <c r="Q170" i="3"/>
  <c r="Q51" i="3"/>
  <c r="AC263" i="3"/>
  <c r="Q349" i="3"/>
  <c r="AC120" i="3"/>
  <c r="AC328" i="3"/>
  <c r="AC318" i="3"/>
  <c r="AC72" i="3"/>
  <c r="Q182" i="3"/>
  <c r="Q191" i="3"/>
  <c r="AC275" i="3"/>
  <c r="AC256" i="3"/>
  <c r="Q24" i="3"/>
  <c r="Q319" i="3"/>
  <c r="Q204" i="3"/>
  <c r="Q375" i="3"/>
  <c r="AC35" i="3"/>
  <c r="AC202" i="3"/>
  <c r="AC341" i="3"/>
  <c r="Q342" i="3"/>
  <c r="Q77" i="3"/>
  <c r="Q286" i="3"/>
  <c r="Q14" i="3"/>
  <c r="AC375" i="3"/>
  <c r="AC50" i="3"/>
  <c r="Q276" i="3"/>
  <c r="Q216" i="3"/>
  <c r="AC346" i="3"/>
  <c r="Q184" i="3"/>
  <c r="AC349" i="3"/>
  <c r="Q105" i="3"/>
  <c r="Q8" i="3"/>
  <c r="Q68" i="3"/>
  <c r="Q35" i="3"/>
  <c r="Q273" i="3"/>
  <c r="AC169" i="3"/>
  <c r="AC325" i="3"/>
  <c r="Q259" i="3"/>
  <c r="Q231" i="3"/>
  <c r="Q79" i="3"/>
  <c r="AC95" i="3"/>
  <c r="Q189" i="3"/>
  <c r="AC377" i="3"/>
  <c r="AC258" i="3"/>
  <c r="Q359" i="3"/>
  <c r="AC348" i="3"/>
  <c r="AC52" i="3"/>
  <c r="AC174" i="3"/>
  <c r="AC148" i="3"/>
  <c r="Q167" i="3"/>
  <c r="Q272" i="3"/>
  <c r="Q344" i="3"/>
  <c r="Q257" i="3"/>
  <c r="AC18" i="3"/>
  <c r="AC347" i="3"/>
  <c r="AC313" i="3"/>
  <c r="Q362" i="3"/>
  <c r="Q22" i="3"/>
  <c r="AC260" i="3"/>
  <c r="AC393" i="3"/>
  <c r="AC179" i="3"/>
  <c r="Q263" i="3"/>
  <c r="Q142" i="3"/>
  <c r="Q60" i="3"/>
  <c r="Q118" i="3"/>
  <c r="Q360" i="3"/>
  <c r="AC323" i="3"/>
  <c r="AC376" i="3"/>
  <c r="AC221" i="3"/>
  <c r="Q348" i="3"/>
  <c r="Q288" i="3"/>
  <c r="AC33" i="3"/>
  <c r="Q205" i="3"/>
  <c r="AC248" i="3"/>
  <c r="Q380" i="3"/>
  <c r="AC259" i="3"/>
  <c r="Q248" i="3"/>
  <c r="Q345" i="3"/>
  <c r="Q315" i="3"/>
  <c r="Q112" i="3"/>
  <c r="Q200" i="3"/>
  <c r="Q247" i="3"/>
  <c r="Q176" i="3"/>
  <c r="AC197" i="3"/>
  <c r="AC291" i="3"/>
  <c r="AC372" i="3"/>
  <c r="AC150" i="3"/>
  <c r="Q67" i="3"/>
  <c r="AC257" i="3"/>
  <c r="AC383" i="3"/>
  <c r="AC164" i="3"/>
  <c r="AC28" i="3"/>
  <c r="AC171" i="3"/>
  <c r="Q374" i="3"/>
  <c r="AC80" i="3"/>
  <c r="AC158" i="3"/>
  <c r="Q262" i="3"/>
  <c r="AC312" i="3"/>
  <c r="AC296" i="3"/>
  <c r="AC155" i="3"/>
  <c r="Q241" i="3"/>
  <c r="AC276" i="3"/>
  <c r="AC351" i="3"/>
  <c r="AC364" i="3"/>
  <c r="AC245" i="3"/>
  <c r="Q347" i="3"/>
  <c r="AC264" i="3"/>
  <c r="AC380" i="3"/>
  <c r="AC5" i="3"/>
  <c r="Q61" i="3"/>
  <c r="AC183" i="3"/>
  <c r="Q292" i="3"/>
  <c r="Q144" i="3"/>
  <c r="Q309" i="3"/>
  <c r="Q151" i="3"/>
  <c r="AC103" i="3"/>
  <c r="Q240" i="3"/>
  <c r="AC310" i="3"/>
  <c r="Q123" i="3"/>
  <c r="Q386" i="3"/>
  <c r="Q256" i="3"/>
  <c r="AC59" i="3"/>
  <c r="Q244" i="3"/>
  <c r="AC181" i="3"/>
  <c r="Q190" i="3"/>
  <c r="AC326" i="3"/>
  <c r="Q395" i="3"/>
  <c r="AC273" i="3"/>
  <c r="Q251" i="3"/>
  <c r="Q168" i="3"/>
  <c r="Q74" i="3"/>
  <c r="AC175" i="3"/>
  <c r="Q328" i="3"/>
  <c r="AC16" i="3"/>
  <c r="Q236" i="3"/>
  <c r="AC106" i="3"/>
  <c r="Q343" i="3"/>
  <c r="AC335" i="3"/>
  <c r="Q335" i="3"/>
  <c r="AC262" i="3"/>
  <c r="Q268" i="3"/>
  <c r="AC149" i="3"/>
  <c r="Q10" i="3"/>
  <c r="AC127" i="3"/>
  <c r="AC173" i="3"/>
  <c r="AC126" i="3"/>
  <c r="Q72" i="3"/>
  <c r="AC300" i="3"/>
  <c r="Q147" i="3"/>
  <c r="AC352" i="3"/>
  <c r="Q299" i="3"/>
  <c r="AC76" i="3"/>
  <c r="Q193" i="3"/>
  <c r="AC361" i="3"/>
  <c r="AC191" i="3"/>
  <c r="AC146" i="3"/>
  <c r="AC144" i="3"/>
  <c r="Q153" i="3"/>
  <c r="AC187" i="3"/>
  <c r="AC10" i="3"/>
  <c r="AC143" i="3"/>
  <c r="AC17" i="3"/>
  <c r="AC277" i="3"/>
  <c r="AC232" i="3"/>
  <c r="AC184" i="3"/>
  <c r="AC194" i="3"/>
  <c r="AC396" i="3"/>
  <c r="AC189" i="3"/>
  <c r="AC354" i="3"/>
  <c r="AC345" i="3"/>
  <c r="AC282" i="3"/>
  <c r="Q321" i="3"/>
  <c r="Q211" i="3"/>
  <c r="AC37" i="3"/>
  <c r="Q88" i="3"/>
  <c r="Q311" i="3"/>
  <c r="AC319" i="3"/>
  <c r="AC87" i="3"/>
  <c r="Q393" i="3"/>
  <c r="Q246" i="3"/>
  <c r="AC167" i="3"/>
  <c r="Q177" i="3"/>
  <c r="Q141" i="3"/>
  <c r="Q152" i="3"/>
  <c r="AC303" i="3"/>
  <c r="Q143" i="3"/>
  <c r="AC93" i="3"/>
  <c r="Q206" i="3"/>
  <c r="Q107" i="3"/>
  <c r="AC225" i="3"/>
  <c r="Q340" i="3"/>
  <c r="Q388" i="3"/>
  <c r="AC250" i="3"/>
  <c r="Q32" i="3"/>
  <c r="Q111" i="3"/>
  <c r="Q270" i="3"/>
  <c r="Q378" i="3"/>
  <c r="AC56" i="3"/>
  <c r="Q188" i="3"/>
  <c r="Q196" i="3"/>
  <c r="Q226" i="3"/>
  <c r="AC134" i="3"/>
  <c r="AC227" i="3"/>
  <c r="Q390" i="3"/>
  <c r="AC118" i="3"/>
  <c r="Q302" i="3"/>
  <c r="AC168" i="3"/>
  <c r="Q103" i="3"/>
  <c r="Q98" i="3"/>
  <c r="AC332" i="3"/>
  <c r="Q58" i="3"/>
  <c r="AC12" i="3"/>
  <c r="AC122" i="3"/>
  <c r="AC381" i="3"/>
  <c r="Q363" i="3"/>
  <c r="AC177" i="3"/>
  <c r="AC85" i="3"/>
  <c r="AC212" i="3"/>
  <c r="AC4" i="3"/>
  <c r="AC208" i="3"/>
  <c r="AC119" i="3"/>
  <c r="Q49" i="3"/>
  <c r="Q331" i="3"/>
  <c r="AC46" i="3"/>
  <c r="AC136" i="3"/>
  <c r="Q264" i="3"/>
  <c r="AC217" i="3"/>
  <c r="Q389" i="3"/>
  <c r="AC196" i="3"/>
  <c r="Q245" i="3"/>
  <c r="AC107" i="3"/>
  <c r="AC320" i="3"/>
  <c r="Q313" i="3"/>
  <c r="Q185" i="3"/>
  <c r="AC237" i="3"/>
  <c r="Q159" i="3"/>
  <c r="AC271" i="3"/>
  <c r="AC391" i="3"/>
  <c r="Q34" i="3"/>
  <c r="Q361" i="3"/>
  <c r="AC317" i="3"/>
  <c r="Q5" i="3"/>
  <c r="AC285" i="3"/>
  <c r="AC7" i="3"/>
  <c r="AC111" i="3"/>
  <c r="AC198" i="3"/>
  <c r="AC123" i="3"/>
  <c r="Q235" i="3"/>
  <c r="AC81" i="3"/>
  <c r="AC368" i="3"/>
  <c r="AC301" i="3"/>
  <c r="AC268" i="3"/>
  <c r="Q127" i="3"/>
  <c r="Q320" i="3"/>
  <c r="Q100" i="3"/>
  <c r="AC265" i="3"/>
  <c r="Q221" i="3"/>
  <c r="AC25" i="3"/>
  <c r="Q238" i="3"/>
  <c r="AC220" i="3"/>
  <c r="AC292" i="3"/>
  <c r="Q23" i="3"/>
  <c r="AC322" i="3"/>
  <c r="AC234" i="3"/>
  <c r="Q382" i="3"/>
  <c r="AC101" i="3"/>
  <c r="Q93" i="3"/>
  <c r="Q243" i="3"/>
  <c r="Q138" i="3"/>
  <c r="Q37" i="3"/>
  <c r="Q225" i="3"/>
  <c r="AC239" i="3"/>
  <c r="AC55" i="3"/>
  <c r="AC36" i="3"/>
  <c r="AC99" i="3"/>
  <c r="AC308" i="3"/>
  <c r="AC370" i="3"/>
  <c r="AC281" i="3"/>
  <c r="Q285" i="3"/>
  <c r="Q303" i="3"/>
  <c r="Q314" i="3"/>
  <c r="Q329" i="3"/>
  <c r="AC41" i="3"/>
  <c r="Q294" i="3"/>
  <c r="Q90" i="3"/>
  <c r="AC57" i="3"/>
  <c r="Q4" i="3"/>
  <c r="AC23" i="3"/>
  <c r="Q396" i="3"/>
  <c r="AC385" i="3"/>
  <c r="Q316" i="3"/>
  <c r="Q267" i="3"/>
  <c r="Q129" i="3"/>
  <c r="Q234" i="3"/>
  <c r="AC371" i="3"/>
  <c r="AC91" i="3"/>
  <c r="AC83" i="3"/>
  <c r="AC51" i="3"/>
  <c r="Q202" i="3"/>
  <c r="AC180" i="3"/>
  <c r="Q201" i="3"/>
  <c r="AC71" i="3"/>
  <c r="AC58" i="3"/>
  <c r="AC152" i="3"/>
  <c r="AC8" i="3"/>
  <c r="AC321" i="3"/>
  <c r="Q366" i="3"/>
  <c r="Q56" i="3"/>
  <c r="Q269" i="3"/>
  <c r="Q323" i="3"/>
  <c r="Q86" i="3"/>
  <c r="Q85" i="3"/>
  <c r="AC398" i="3"/>
  <c r="AC31" i="3"/>
  <c r="AC110" i="3"/>
  <c r="Q94" i="3"/>
  <c r="AC165" i="3"/>
  <c r="Q282" i="3"/>
  <c r="AC135" i="3"/>
  <c r="AC84" i="3"/>
  <c r="Q194" i="3"/>
  <c r="Q233" i="3"/>
  <c r="AC283" i="3"/>
  <c r="AC20" i="3"/>
  <c r="AC13" i="3"/>
  <c r="AC387" i="3"/>
  <c r="AC235" i="3"/>
  <c r="AC42" i="3"/>
  <c r="Q232" i="3"/>
  <c r="Q355" i="3"/>
  <c r="Q291" i="3"/>
  <c r="Q214" i="3"/>
  <c r="Q115" i="3"/>
  <c r="Q357" i="3"/>
  <c r="Q18" i="3"/>
  <c r="Q99" i="3"/>
  <c r="AC394" i="3"/>
  <c r="AC49" i="3"/>
  <c r="AC206" i="3"/>
  <c r="Q11" i="3"/>
  <c r="AC222" i="3"/>
  <c r="Q156" i="3"/>
  <c r="AC209" i="3"/>
  <c r="AC3" i="3"/>
  <c r="AC311" i="3"/>
  <c r="Q174" i="3"/>
  <c r="AC214" i="3"/>
  <c r="Q31" i="3"/>
  <c r="AC53" i="3"/>
  <c r="Q146" i="3"/>
  <c r="AC105" i="3"/>
  <c r="AC280" i="3"/>
  <c r="Q284" i="3"/>
  <c r="AC131" i="3"/>
  <c r="AC278" i="3"/>
  <c r="Q301" i="3"/>
  <c r="Q334" i="3"/>
  <c r="AC223" i="3"/>
  <c r="AC357" i="3"/>
  <c r="Q187" i="3"/>
  <c r="Q325" i="3"/>
  <c r="Q254" i="3"/>
  <c r="AC287" i="3"/>
  <c r="Q218" i="3"/>
  <c r="Q224" i="3"/>
  <c r="Q162" i="3"/>
  <c r="AC192" i="3"/>
  <c r="Q9" i="3"/>
  <c r="Q160" i="3"/>
  <c r="Q25" i="3"/>
  <c r="AC392" i="3"/>
  <c r="AC294" i="3"/>
  <c r="AC98" i="3"/>
  <c r="AC145" i="3"/>
  <c r="Q110" i="3"/>
  <c r="Q230" i="3"/>
  <c r="Q113" i="3"/>
  <c r="AC360" i="3"/>
  <c r="Q181" i="3"/>
  <c r="AC379" i="3"/>
  <c r="AC207" i="3"/>
  <c r="AC350" i="3"/>
  <c r="AC161" i="3"/>
  <c r="Q57" i="3"/>
  <c r="Q136" i="3"/>
  <c r="Q80" i="3"/>
  <c r="K5" i="5" s="1"/>
  <c r="J7" i="5" l="1"/>
  <c r="P5" i="5"/>
  <c r="AE73" i="3"/>
  <c r="AE375" i="3"/>
  <c r="AE358" i="3"/>
  <c r="AE398" i="3"/>
  <c r="AE268" i="3"/>
  <c r="AE142" i="3"/>
  <c r="AE354" i="3"/>
  <c r="AE153" i="3"/>
  <c r="AE88" i="3"/>
  <c r="AE242" i="3"/>
  <c r="AE381" i="3"/>
  <c r="AE85" i="3"/>
  <c r="AE382" i="3"/>
  <c r="AE77" i="3"/>
  <c r="AE215" i="3"/>
  <c r="AE139" i="3"/>
  <c r="AE287" i="3"/>
  <c r="AE89" i="3"/>
  <c r="AE106" i="3"/>
  <c r="AE255" i="3"/>
  <c r="AE179" i="3"/>
  <c r="AE355" i="3"/>
  <c r="AE159" i="3"/>
  <c r="AE97" i="3"/>
  <c r="AE324" i="3"/>
  <c r="AE116" i="3"/>
  <c r="AE332" i="3"/>
  <c r="AE253" i="3"/>
  <c r="AE146" i="3"/>
  <c r="AE173" i="3"/>
  <c r="AE155" i="3"/>
  <c r="AE207" i="3"/>
  <c r="AE183" i="3"/>
  <c r="AE164" i="3"/>
  <c r="AE310" i="3"/>
  <c r="AE123" i="3"/>
  <c r="AE315" i="3"/>
  <c r="AE344" i="3"/>
  <c r="AE291" i="3"/>
  <c r="AE263" i="3"/>
  <c r="AE330" i="3"/>
  <c r="AE212" i="3"/>
  <c r="AE58" i="3"/>
  <c r="AE18" i="3"/>
  <c r="AE68" i="3"/>
  <c r="AE69" i="3"/>
  <c r="AE61" i="3"/>
  <c r="AE30" i="3"/>
  <c r="AE47" i="3"/>
  <c r="N5" i="5"/>
  <c r="AE12" i="3"/>
  <c r="AE129" i="3"/>
  <c r="AE101" i="3"/>
  <c r="AE304" i="3"/>
  <c r="AE286" i="3"/>
  <c r="AE110" i="3"/>
  <c r="AE396" i="3"/>
  <c r="AE282" i="3"/>
  <c r="AE181" i="3"/>
  <c r="AE323" i="3"/>
  <c r="AE341" i="3"/>
  <c r="AE209" i="3"/>
  <c r="AE119" i="3"/>
  <c r="AE337" i="3"/>
  <c r="AE335" i="3"/>
  <c r="AE99" i="3"/>
  <c r="AE298" i="3"/>
  <c r="AE204" i="3"/>
  <c r="AE394" i="3"/>
  <c r="AE388" i="3"/>
  <c r="AE178" i="3"/>
  <c r="AE369" i="3"/>
  <c r="AE312" i="3"/>
  <c r="AE226" i="3"/>
  <c r="AE154" i="3"/>
  <c r="AE195" i="3"/>
  <c r="AE128" i="3"/>
  <c r="AE277" i="3"/>
  <c r="AE361" i="3"/>
  <c r="AE214" i="3"/>
  <c r="AE86" i="3"/>
  <c r="AE392" i="3"/>
  <c r="AE238" i="3"/>
  <c r="AE93" i="3"/>
  <c r="AE131" i="3"/>
  <c r="AE223" i="3"/>
  <c r="AE362" i="3"/>
  <c r="AE206" i="3"/>
  <c r="AE111" i="3"/>
  <c r="AE91" i="3"/>
  <c r="AE137" i="3"/>
  <c r="AE339" i="3"/>
  <c r="AE51" i="3"/>
  <c r="AE56" i="3"/>
  <c r="AE17" i="3"/>
  <c r="AE52" i="3"/>
  <c r="AE27" i="3"/>
  <c r="S5" i="5"/>
  <c r="AE5" i="3"/>
  <c r="AE189" i="3"/>
  <c r="AE333" i="3"/>
  <c r="AE247" i="3"/>
  <c r="AE280" i="3"/>
  <c r="AE320" i="3"/>
  <c r="AE364" i="3"/>
  <c r="AE103" i="3"/>
  <c r="AE297" i="3"/>
  <c r="AE300" i="3"/>
  <c r="AE352" i="3"/>
  <c r="AE84" i="3"/>
  <c r="AE126" i="3"/>
  <c r="AE302" i="3"/>
  <c r="AE391" i="3"/>
  <c r="AE148" i="3"/>
  <c r="AE311" i="3"/>
  <c r="AE160" i="3"/>
  <c r="AE152" i="3"/>
  <c r="AE397" i="3"/>
  <c r="AE383" i="3"/>
  <c r="AE78" i="3"/>
  <c r="AE308" i="3"/>
  <c r="AE145" i="3"/>
  <c r="AE158" i="3"/>
  <c r="AE393" i="3"/>
  <c r="AE283" i="3"/>
  <c r="AE151" i="3"/>
  <c r="AE194" i="3"/>
  <c r="AE357" i="3"/>
  <c r="AE261" i="3"/>
  <c r="AE275" i="3"/>
  <c r="AE360" i="3"/>
  <c r="AE376" i="3"/>
  <c r="AE108" i="3"/>
  <c r="AE273" i="3"/>
  <c r="AE281" i="3"/>
  <c r="AE138" i="3"/>
  <c r="AE156" i="3"/>
  <c r="AE185" i="3"/>
  <c r="AE329" i="3"/>
  <c r="AE372" i="3"/>
  <c r="AE57" i="3"/>
  <c r="AE35" i="3"/>
  <c r="AE10" i="3"/>
  <c r="AE40" i="3"/>
  <c r="AE64" i="3"/>
  <c r="AE32" i="3"/>
  <c r="AE49" i="3"/>
  <c r="AE23" i="3"/>
  <c r="AE26" i="3"/>
  <c r="Q5" i="5"/>
  <c r="AE37" i="3"/>
  <c r="AE222" i="3"/>
  <c r="AE365" i="3"/>
  <c r="AE353" i="3"/>
  <c r="AE92" i="3"/>
  <c r="AE279" i="3"/>
  <c r="AE288" i="3"/>
  <c r="AE76" i="3"/>
  <c r="AE143" i="3"/>
  <c r="AE284" i="3"/>
  <c r="AE196" i="3"/>
  <c r="AE188" i="3"/>
  <c r="AE100" i="3"/>
  <c r="AE157" i="3"/>
  <c r="AE115" i="3"/>
  <c r="AE186" i="3"/>
  <c r="AE135" i="3"/>
  <c r="AE165" i="3"/>
  <c r="AE180" i="3"/>
  <c r="AE205" i="3"/>
  <c r="AE221" i="3"/>
  <c r="AE306" i="3"/>
  <c r="AE133" i="3"/>
  <c r="AE328" i="3"/>
  <c r="AE327" i="3"/>
  <c r="AE240" i="3"/>
  <c r="AE395" i="3"/>
  <c r="AE243" i="3"/>
  <c r="AE338" i="3"/>
  <c r="AE265" i="3"/>
  <c r="AE236" i="3"/>
  <c r="AE166" i="3"/>
  <c r="AE235" i="3"/>
  <c r="AE74" i="3"/>
  <c r="AE262" i="3"/>
  <c r="AE90" i="3"/>
  <c r="AE274" i="3"/>
  <c r="AE334" i="3"/>
  <c r="AE340" i="3"/>
  <c r="AE162" i="3"/>
  <c r="AE81" i="3"/>
  <c r="AE216" i="3"/>
  <c r="AE38" i="3"/>
  <c r="AE16" i="3"/>
  <c r="AE60" i="3"/>
  <c r="AE63" i="3"/>
  <c r="R5" i="5"/>
  <c r="AE34" i="3"/>
  <c r="AE258" i="3"/>
  <c r="AE295" i="3"/>
  <c r="AE385" i="3"/>
  <c r="AE231" i="3"/>
  <c r="AE244" i="3"/>
  <c r="AE124" i="3"/>
  <c r="AE319" i="3"/>
  <c r="AE252" i="3"/>
  <c r="AE136" i="3"/>
  <c r="AE96" i="3"/>
  <c r="AE254" i="3"/>
  <c r="AE296" i="3"/>
  <c r="AE82" i="3"/>
  <c r="AE245" i="3"/>
  <c r="AE171" i="3"/>
  <c r="AE208" i="3"/>
  <c r="AE191" i="3"/>
  <c r="AE149" i="3"/>
  <c r="AE198" i="3"/>
  <c r="AE379" i="3"/>
  <c r="AE313" i="3"/>
  <c r="AE293" i="3"/>
  <c r="AE120" i="3"/>
  <c r="AE321" i="3"/>
  <c r="AE130" i="3"/>
  <c r="AE199" i="3"/>
  <c r="AE326" i="3"/>
  <c r="AE132" i="3"/>
  <c r="AE169" i="3"/>
  <c r="AE229" i="3"/>
  <c r="AE102" i="3"/>
  <c r="AE168" i="3"/>
  <c r="AE342" i="3"/>
  <c r="AE140" i="3"/>
  <c r="AE177" i="3"/>
  <c r="AE167" i="3"/>
  <c r="AE349" i="3"/>
  <c r="AE141" i="3"/>
  <c r="AE87" i="3"/>
  <c r="AE175" i="3"/>
  <c r="AE13" i="3"/>
  <c r="K6" i="5"/>
  <c r="AE72" i="3"/>
  <c r="AE43" i="3"/>
  <c r="AE50" i="3"/>
  <c r="AE45" i="3"/>
  <c r="AE28" i="3"/>
  <c r="AE6" i="3"/>
  <c r="AE11" i="3"/>
  <c r="AE24" i="3"/>
  <c r="AE42" i="3"/>
  <c r="O5" i="5"/>
  <c r="AE53" i="3"/>
  <c r="AE380" i="3"/>
  <c r="AE163" i="3"/>
  <c r="AE322" i="3"/>
  <c r="AE301" i="3"/>
  <c r="AE210" i="3"/>
  <c r="AE83" i="3"/>
  <c r="AE225" i="3"/>
  <c r="AE367" i="3"/>
  <c r="AE257" i="3"/>
  <c r="AE331" i="3"/>
  <c r="AE239" i="3"/>
  <c r="AE202" i="3"/>
  <c r="AE346" i="3"/>
  <c r="AE256" i="3"/>
  <c r="AE232" i="3"/>
  <c r="AE170" i="3"/>
  <c r="AE113" i="3"/>
  <c r="AE233" i="3"/>
  <c r="AE303" i="3"/>
  <c r="AE264" i="3"/>
  <c r="AE370" i="3"/>
  <c r="AE114" i="3"/>
  <c r="AE351" i="3"/>
  <c r="AE95" i="3"/>
  <c r="AE389" i="3"/>
  <c r="AE218" i="3"/>
  <c r="AE75" i="3"/>
  <c r="AE259" i="3"/>
  <c r="AE267" i="3"/>
  <c r="AE371" i="3"/>
  <c r="AE307" i="3"/>
  <c r="AE272" i="3"/>
  <c r="AE390" i="3"/>
  <c r="AE127" i="3"/>
  <c r="AE251" i="3"/>
  <c r="AE350" i="3"/>
  <c r="AE200" i="3"/>
  <c r="AE387" i="3"/>
  <c r="AE260" i="3"/>
  <c r="AE105" i="3"/>
  <c r="AE20" i="3"/>
  <c r="AE41" i="3"/>
  <c r="AE36" i="3"/>
  <c r="AE59" i="3"/>
  <c r="AE9" i="3"/>
  <c r="AE29" i="3"/>
  <c r="AE55" i="3"/>
  <c r="AE22" i="3"/>
  <c r="AE71" i="3"/>
  <c r="AE65" i="3"/>
  <c r="AE7" i="3"/>
  <c r="AE377" i="3"/>
  <c r="AE118" i="3"/>
  <c r="AE121" i="3"/>
  <c r="AE373" i="3"/>
  <c r="AE374" i="3"/>
  <c r="AE184" i="3"/>
  <c r="AE197" i="3"/>
  <c r="AE174" i="3"/>
  <c r="AE227" i="3"/>
  <c r="AE246" i="3"/>
  <c r="AE201" i="3"/>
  <c r="AE250" i="3"/>
  <c r="AE228" i="3"/>
  <c r="AE220" i="3"/>
  <c r="AE347" i="3"/>
  <c r="AE193" i="3"/>
  <c r="AE190" i="3"/>
  <c r="AE386" i="3"/>
  <c r="AE147" i="3"/>
  <c r="AE213" i="3"/>
  <c r="AE203" i="3"/>
  <c r="AE276" i="3"/>
  <c r="AE161" i="3"/>
  <c r="AE249" i="3"/>
  <c r="AE192" i="3"/>
  <c r="AE234" i="3"/>
  <c r="AE309" i="3"/>
  <c r="AE269" i="3"/>
  <c r="AE230" i="3"/>
  <c r="AE378" i="3"/>
  <c r="AE366" i="3"/>
  <c r="AE292" i="3"/>
  <c r="AE348" i="3"/>
  <c r="AE3" i="3"/>
  <c r="AE182" i="3"/>
  <c r="AE176" i="3"/>
  <c r="AE266" i="3"/>
  <c r="AE134" i="3"/>
  <c r="AE107" i="3"/>
  <c r="AE122" i="3"/>
  <c r="AE278" i="3"/>
  <c r="AE31" i="3"/>
  <c r="AE46" i="3"/>
  <c r="AE15" i="3"/>
  <c r="AE70" i="3"/>
  <c r="AE21" i="3"/>
  <c r="AE66" i="3"/>
  <c r="AE44" i="3"/>
  <c r="AE39" i="3"/>
  <c r="AE14" i="3"/>
  <c r="AE104" i="3"/>
  <c r="AE318" i="3"/>
  <c r="AE289" i="3"/>
  <c r="AE144" i="3"/>
  <c r="AE211" i="3"/>
  <c r="AE241" i="3"/>
  <c r="AE217" i="3"/>
  <c r="AE150" i="3"/>
  <c r="AE112" i="3"/>
  <c r="AE219" i="3"/>
  <c r="AE270" i="3"/>
  <c r="AE98" i="3"/>
  <c r="AE317" i="3"/>
  <c r="AE356" i="3"/>
  <c r="AE237" i="3"/>
  <c r="AE343" i="3"/>
  <c r="AE345" i="3"/>
  <c r="AE336" i="3"/>
  <c r="AE305" i="3"/>
  <c r="AE125" i="3"/>
  <c r="AE117" i="3"/>
  <c r="AE363" i="3"/>
  <c r="AE172" i="3"/>
  <c r="AE224" i="3"/>
  <c r="AE271" i="3"/>
  <c r="AE325" i="3"/>
  <c r="AE314" i="3"/>
  <c r="AE109" i="3"/>
  <c r="AE94" i="3"/>
  <c r="AE248" i="3"/>
  <c r="AE299" i="3"/>
  <c r="AE368" i="3"/>
  <c r="AE359" i="3"/>
  <c r="AE79" i="3"/>
  <c r="AE80" i="3"/>
  <c r="AE285" i="3"/>
  <c r="AE187" i="3"/>
  <c r="AE290" i="3"/>
  <c r="AE316" i="3"/>
  <c r="AE384" i="3"/>
  <c r="AE294" i="3"/>
  <c r="AE8" i="3"/>
  <c r="AE4" i="3"/>
  <c r="AE19" i="3"/>
  <c r="AE33" i="3"/>
  <c r="AE67" i="3"/>
  <c r="AE62" i="3"/>
  <c r="AE54" i="3"/>
  <c r="AE48" i="3"/>
  <c r="J8" i="5" l="1"/>
  <c r="P6" i="5"/>
  <c r="Q6" i="5"/>
  <c r="K7" i="5"/>
  <c r="S6" i="5"/>
  <c r="N6" i="5"/>
  <c r="O6" i="5"/>
  <c r="R6" i="5"/>
  <c r="J9" i="5" l="1"/>
  <c r="P7" i="5"/>
  <c r="O7" i="5"/>
  <c r="S7" i="5"/>
  <c r="R7" i="5"/>
  <c r="Q7" i="5"/>
  <c r="N7" i="5"/>
  <c r="K8" i="5"/>
  <c r="J10" i="5" l="1"/>
  <c r="N8" i="5"/>
  <c r="K9" i="5"/>
  <c r="R8" i="5"/>
  <c r="P8" i="5"/>
  <c r="Q8" i="5"/>
  <c r="O8" i="5"/>
  <c r="S8" i="5"/>
  <c r="J11" i="5" l="1"/>
  <c r="S9" i="5"/>
  <c r="N9" i="5"/>
  <c r="P9" i="5"/>
  <c r="O9" i="5"/>
  <c r="Q9" i="5"/>
  <c r="K10" i="5"/>
  <c r="R9" i="5"/>
  <c r="J12" i="5" l="1"/>
  <c r="S10" i="5"/>
  <c r="K11" i="5"/>
  <c r="N10" i="5"/>
  <c r="R10" i="5"/>
  <c r="P10" i="5"/>
  <c r="Q10" i="5"/>
  <c r="O10" i="5"/>
  <c r="J13" i="5" l="1"/>
  <c r="N11" i="5"/>
  <c r="S11" i="5"/>
  <c r="Q11" i="5"/>
  <c r="R11" i="5"/>
  <c r="P11" i="5"/>
  <c r="K12" i="5"/>
  <c r="O11" i="5"/>
  <c r="J14" i="5" l="1"/>
  <c r="R12" i="5"/>
  <c r="N12" i="5"/>
  <c r="O12" i="5"/>
  <c r="Q12" i="5"/>
  <c r="P12" i="5"/>
  <c r="S12" i="5"/>
  <c r="K13" i="5"/>
  <c r="J15" i="5" l="1"/>
  <c r="Q13" i="5"/>
  <c r="S13" i="5"/>
  <c r="R13" i="5"/>
  <c r="K14" i="5"/>
  <c r="N13" i="5"/>
  <c r="O13" i="5"/>
  <c r="P13" i="5"/>
  <c r="J16" i="5" l="1"/>
  <c r="Q14" i="5"/>
  <c r="O14" i="5"/>
  <c r="S14" i="5"/>
  <c r="P14" i="5"/>
  <c r="K15" i="5"/>
  <c r="N14" i="5"/>
  <c r="R14" i="5"/>
  <c r="J17" i="5" l="1"/>
  <c r="R15" i="5"/>
  <c r="Q15" i="5"/>
  <c r="N15" i="5"/>
  <c r="S15" i="5"/>
  <c r="P15" i="5"/>
  <c r="O15" i="5"/>
  <c r="K16" i="5"/>
  <c r="J18" i="5" l="1"/>
  <c r="Q16" i="5"/>
  <c r="N16" i="5"/>
  <c r="R16" i="5"/>
  <c r="K17" i="5"/>
  <c r="P16" i="5"/>
  <c r="S16" i="5"/>
  <c r="O16" i="5"/>
  <c r="J19" i="5" l="1"/>
  <c r="R17" i="5"/>
  <c r="Q17" i="5"/>
  <c r="O17" i="5"/>
  <c r="S17" i="5"/>
  <c r="N17" i="5"/>
  <c r="P17" i="5"/>
  <c r="K18" i="5"/>
  <c r="J20" i="5" l="1"/>
  <c r="O18" i="5"/>
  <c r="S18" i="5"/>
  <c r="K19" i="5"/>
  <c r="N18" i="5"/>
  <c r="P18" i="5"/>
  <c r="Q18" i="5"/>
  <c r="R18" i="5"/>
  <c r="J21" i="5" l="1"/>
  <c r="N19" i="5"/>
  <c r="K20" i="5"/>
  <c r="O19" i="5"/>
  <c r="P19" i="5"/>
  <c r="R19" i="5"/>
  <c r="Q19" i="5"/>
  <c r="S19" i="5"/>
  <c r="J22" i="5" l="1"/>
  <c r="O20" i="5"/>
  <c r="R20" i="5"/>
  <c r="Q20" i="5"/>
  <c r="K21" i="5"/>
  <c r="S20" i="5"/>
  <c r="P20" i="5"/>
  <c r="N20" i="5"/>
  <c r="J23" i="5" l="1"/>
  <c r="Q21" i="5"/>
  <c r="N21" i="5"/>
  <c r="S21" i="5"/>
  <c r="R21" i="5"/>
  <c r="O21" i="5"/>
  <c r="P21" i="5"/>
  <c r="K22" i="5"/>
  <c r="J24" i="5" l="1"/>
  <c r="S22" i="5"/>
  <c r="N22" i="5"/>
  <c r="K23" i="5"/>
  <c r="Q22" i="5"/>
  <c r="O22" i="5"/>
  <c r="P22" i="5"/>
  <c r="R22" i="5"/>
  <c r="J25" i="5" l="1"/>
  <c r="O23" i="5"/>
  <c r="Q23" i="5"/>
  <c r="S23" i="5"/>
  <c r="K24" i="5"/>
  <c r="R23" i="5"/>
  <c r="P23" i="5"/>
  <c r="N23" i="5"/>
  <c r="J26" i="5" l="1"/>
  <c r="P24" i="5"/>
  <c r="Q24" i="5"/>
  <c r="N24" i="5"/>
  <c r="R24" i="5"/>
  <c r="O24" i="5"/>
  <c r="S24" i="5"/>
  <c r="K25" i="5"/>
  <c r="J27" i="5" l="1"/>
  <c r="K26" i="5"/>
  <c r="P25" i="5"/>
  <c r="R25" i="5"/>
  <c r="N25" i="5"/>
  <c r="Q25" i="5"/>
  <c r="S25" i="5"/>
  <c r="O25" i="5"/>
  <c r="J28" i="5" l="1"/>
  <c r="Q26" i="5"/>
  <c r="S26" i="5"/>
  <c r="P26" i="5"/>
  <c r="O26" i="5"/>
  <c r="N26" i="5"/>
  <c r="R26" i="5"/>
  <c r="K27" i="5"/>
  <c r="J29" i="5" l="1"/>
  <c r="K28" i="5"/>
  <c r="S27" i="5"/>
  <c r="O27" i="5"/>
  <c r="N27" i="5"/>
  <c r="P27" i="5"/>
  <c r="Q27" i="5"/>
  <c r="R27" i="5"/>
  <c r="J30" i="5" l="1"/>
  <c r="Q28" i="5"/>
  <c r="N28" i="5"/>
  <c r="O28" i="5"/>
  <c r="P28" i="5"/>
  <c r="R28" i="5"/>
  <c r="K29" i="5"/>
  <c r="S28" i="5"/>
  <c r="J31" i="5" l="1"/>
  <c r="P29" i="5"/>
  <c r="Q29" i="5"/>
  <c r="S29" i="5"/>
  <c r="N29" i="5"/>
  <c r="R29" i="5"/>
  <c r="K30" i="5"/>
  <c r="O29" i="5"/>
  <c r="J32" i="5" l="1"/>
  <c r="R30" i="5"/>
  <c r="N30" i="5"/>
  <c r="Q30" i="5"/>
  <c r="O30" i="5"/>
  <c r="K31" i="5"/>
  <c r="P30" i="5"/>
  <c r="S30" i="5"/>
  <c r="J33" i="5" l="1"/>
  <c r="P31" i="5"/>
  <c r="O31" i="5"/>
  <c r="Q31" i="5"/>
  <c r="S31" i="5"/>
  <c r="R31" i="5"/>
  <c r="K32" i="5"/>
  <c r="N31" i="5"/>
  <c r="J34" i="5" l="1"/>
  <c r="N32" i="5"/>
  <c r="R32" i="5"/>
  <c r="K33" i="5"/>
  <c r="P32" i="5"/>
  <c r="S32" i="5"/>
  <c r="O32" i="5"/>
  <c r="Q32" i="5"/>
  <c r="J35" i="5" l="1"/>
  <c r="Q33" i="5"/>
  <c r="K34" i="5"/>
  <c r="O33" i="5"/>
  <c r="P33" i="5"/>
  <c r="S33" i="5"/>
  <c r="N33" i="5"/>
  <c r="R33" i="5"/>
  <c r="J36" i="5" l="1"/>
  <c r="K35" i="5"/>
  <c r="O34" i="5"/>
  <c r="Q34" i="5"/>
  <c r="S34" i="5"/>
  <c r="R34" i="5"/>
  <c r="N34" i="5"/>
  <c r="P34" i="5"/>
  <c r="J37" i="5" l="1"/>
  <c r="P35" i="5"/>
  <c r="S35" i="5"/>
  <c r="O35" i="5"/>
  <c r="N35" i="5"/>
  <c r="R35" i="5"/>
  <c r="K36" i="5"/>
  <c r="Q35" i="5"/>
  <c r="J38" i="5" l="1"/>
  <c r="P36" i="5"/>
  <c r="K37" i="5"/>
  <c r="R36" i="5"/>
  <c r="O36" i="5"/>
  <c r="N36" i="5"/>
  <c r="S36" i="5"/>
  <c r="Q36" i="5"/>
  <c r="J39" i="5" l="1"/>
  <c r="S37" i="5"/>
  <c r="N37" i="5"/>
  <c r="O37" i="5"/>
  <c r="K38" i="5"/>
  <c r="Q37" i="5"/>
  <c r="R37" i="5"/>
  <c r="P37" i="5"/>
  <c r="J40" i="5" l="1"/>
  <c r="S38" i="5"/>
  <c r="P38" i="5"/>
  <c r="O38" i="5"/>
  <c r="K39" i="5"/>
  <c r="N38" i="5"/>
  <c r="Q38" i="5"/>
  <c r="R38" i="5"/>
  <c r="J41" i="5" l="1"/>
  <c r="K40" i="5"/>
  <c r="R39" i="5"/>
  <c r="Q39" i="5"/>
  <c r="S39" i="5"/>
  <c r="O39" i="5"/>
  <c r="N39" i="5"/>
  <c r="P39" i="5"/>
  <c r="J42" i="5" l="1"/>
  <c r="Q40" i="5"/>
  <c r="O40" i="5"/>
  <c r="R40" i="5"/>
  <c r="P40" i="5"/>
  <c r="S40" i="5"/>
  <c r="K41" i="5"/>
  <c r="N40" i="5"/>
  <c r="J43" i="5" l="1"/>
  <c r="O41" i="5"/>
  <c r="R41" i="5"/>
  <c r="Q41" i="5"/>
  <c r="P41" i="5"/>
  <c r="K42" i="5"/>
  <c r="S41" i="5"/>
  <c r="N41" i="5"/>
  <c r="J44" i="5" l="1"/>
  <c r="S42" i="5"/>
  <c r="R42" i="5"/>
  <c r="O42" i="5"/>
  <c r="Q42" i="5"/>
  <c r="K43" i="5"/>
  <c r="P42" i="5"/>
  <c r="N42" i="5"/>
  <c r="J45" i="5" l="1"/>
  <c r="K44" i="5"/>
  <c r="Q43" i="5"/>
  <c r="S43" i="5"/>
  <c r="R43" i="5"/>
  <c r="O43" i="5"/>
  <c r="N43" i="5"/>
  <c r="P43" i="5"/>
  <c r="J46" i="5" l="1"/>
  <c r="P44" i="5"/>
  <c r="O44" i="5"/>
  <c r="S44" i="5"/>
  <c r="K45" i="5"/>
  <c r="R44" i="5"/>
  <c r="Q44" i="5"/>
  <c r="N44" i="5"/>
  <c r="J47" i="5" l="1"/>
  <c r="N45" i="5"/>
  <c r="Q45" i="5"/>
  <c r="P45" i="5"/>
  <c r="R45" i="5"/>
  <c r="S45" i="5"/>
  <c r="K46" i="5"/>
  <c r="O45" i="5"/>
  <c r="J48" i="5" l="1"/>
  <c r="N46" i="5"/>
  <c r="Q46" i="5"/>
  <c r="P46" i="5"/>
  <c r="S46" i="5"/>
  <c r="R46" i="5"/>
  <c r="K47" i="5"/>
  <c r="O46" i="5"/>
  <c r="J49" i="5" l="1"/>
  <c r="K48" i="5"/>
  <c r="P47" i="5"/>
  <c r="O47" i="5"/>
  <c r="S47" i="5"/>
  <c r="R47" i="5"/>
  <c r="N47" i="5"/>
  <c r="Q47" i="5"/>
  <c r="J50" i="5" l="1"/>
  <c r="S48" i="5"/>
  <c r="O48" i="5"/>
  <c r="R48" i="5"/>
  <c r="P48" i="5"/>
  <c r="N48" i="5"/>
  <c r="Q48" i="5"/>
  <c r="K49" i="5"/>
  <c r="J51" i="5" l="1"/>
  <c r="O49" i="5"/>
  <c r="S49" i="5"/>
  <c r="P49" i="5"/>
  <c r="Q49" i="5"/>
  <c r="R49" i="5"/>
  <c r="N49" i="5"/>
  <c r="K50" i="5"/>
  <c r="J52" i="5" l="1"/>
  <c r="N50" i="5"/>
  <c r="Q50" i="5"/>
  <c r="O50" i="5"/>
  <c r="R50" i="5"/>
  <c r="K51" i="5"/>
  <c r="S50" i="5"/>
  <c r="P50" i="5"/>
  <c r="J53" i="5" l="1"/>
  <c r="Q51" i="5"/>
  <c r="S51" i="5"/>
  <c r="N51" i="5"/>
  <c r="K52" i="5"/>
  <c r="R51" i="5"/>
  <c r="O51" i="5"/>
  <c r="P51" i="5"/>
  <c r="J54" i="5" l="1"/>
  <c r="N52" i="5"/>
  <c r="O52" i="5"/>
  <c r="S52" i="5"/>
  <c r="Q52" i="5"/>
  <c r="R52" i="5"/>
  <c r="P52" i="5"/>
  <c r="K53" i="5"/>
  <c r="J55" i="5" l="1"/>
  <c r="P53" i="5"/>
  <c r="O53" i="5"/>
  <c r="R53" i="5"/>
  <c r="Q53" i="5"/>
  <c r="N53" i="5"/>
  <c r="S53" i="5"/>
  <c r="K54" i="5"/>
  <c r="K55" i="5" l="1"/>
  <c r="J56" i="5"/>
  <c r="N54" i="5"/>
  <c r="S54" i="5"/>
  <c r="R54" i="5"/>
  <c r="O54" i="5"/>
  <c r="Q54" i="5"/>
  <c r="P54" i="5"/>
  <c r="J57" i="5" l="1"/>
  <c r="K56" i="5"/>
  <c r="R55" i="5"/>
  <c r="Q55" i="5"/>
  <c r="P55" i="5"/>
  <c r="O55" i="5"/>
  <c r="S55" i="5"/>
  <c r="N55" i="5"/>
  <c r="Q56" i="5" l="1"/>
  <c r="S56" i="5"/>
  <c r="O56" i="5"/>
  <c r="R56" i="5"/>
  <c r="N56" i="5"/>
  <c r="P56" i="5"/>
  <c r="K57" i="5"/>
  <c r="J58" i="5"/>
  <c r="Q57" i="5" l="1"/>
  <c r="R57" i="5"/>
  <c r="N57" i="5"/>
  <c r="P57" i="5"/>
  <c r="O57" i="5"/>
  <c r="S57" i="5"/>
  <c r="K58" i="5"/>
  <c r="J59" i="5"/>
  <c r="R58" i="5" l="1"/>
  <c r="Q58" i="5"/>
  <c r="O58" i="5"/>
  <c r="N58" i="5"/>
  <c r="P58" i="5"/>
  <c r="S58" i="5"/>
  <c r="J60" i="5"/>
  <c r="K59" i="5"/>
  <c r="K60" i="5" l="1"/>
  <c r="J61" i="5"/>
  <c r="Q59" i="5"/>
  <c r="P59" i="5"/>
  <c r="R59" i="5"/>
  <c r="O59" i="5"/>
  <c r="S59" i="5"/>
  <c r="N59" i="5"/>
  <c r="K61" i="5" l="1"/>
  <c r="J62" i="5"/>
  <c r="S60" i="5"/>
  <c r="N60" i="5"/>
  <c r="P60" i="5"/>
  <c r="O60" i="5"/>
  <c r="R60" i="5"/>
  <c r="Q60" i="5"/>
  <c r="K62" i="5" l="1"/>
  <c r="J63" i="5"/>
  <c r="P61" i="5"/>
  <c r="O61" i="5"/>
  <c r="S61" i="5"/>
  <c r="R61" i="5"/>
  <c r="N61" i="5"/>
  <c r="Q61" i="5"/>
  <c r="J64" i="5" l="1"/>
  <c r="K63" i="5"/>
  <c r="P62" i="5"/>
  <c r="Q62" i="5"/>
  <c r="S62" i="5"/>
  <c r="R62" i="5"/>
  <c r="N62" i="5"/>
  <c r="O62" i="5"/>
  <c r="Q63" i="5" l="1"/>
  <c r="R63" i="5"/>
  <c r="S63" i="5"/>
  <c r="N63" i="5"/>
  <c r="O63" i="5"/>
  <c r="P63" i="5"/>
  <c r="K64" i="5"/>
  <c r="J65" i="5"/>
  <c r="N64" i="5" l="1"/>
  <c r="Q64" i="5"/>
  <c r="R64" i="5"/>
  <c r="O64" i="5"/>
  <c r="S64" i="5"/>
  <c r="P64" i="5"/>
  <c r="K65" i="5"/>
  <c r="J66" i="5"/>
  <c r="Q65" i="5" l="1"/>
  <c r="O65" i="5"/>
  <c r="S65" i="5"/>
  <c r="N65" i="5"/>
  <c r="R65" i="5"/>
  <c r="P65" i="5"/>
  <c r="K66" i="5"/>
  <c r="J67" i="5"/>
  <c r="K67" i="5" l="1"/>
  <c r="J68" i="5"/>
  <c r="Q66" i="5"/>
  <c r="R66" i="5"/>
  <c r="N66" i="5"/>
  <c r="O66" i="5"/>
  <c r="S66" i="5"/>
  <c r="P66" i="5"/>
  <c r="K68" i="5" l="1"/>
  <c r="J69" i="5"/>
  <c r="P67" i="5"/>
  <c r="O67" i="5"/>
  <c r="Q67" i="5"/>
  <c r="S67" i="5"/>
  <c r="R67" i="5"/>
  <c r="N67" i="5"/>
  <c r="J70" i="5" l="1"/>
  <c r="K69" i="5"/>
  <c r="N68" i="5"/>
  <c r="S68" i="5"/>
  <c r="R68" i="5"/>
  <c r="Q68" i="5"/>
  <c r="O68" i="5"/>
  <c r="P68" i="5"/>
  <c r="Q69" i="5" l="1"/>
  <c r="R69" i="5"/>
  <c r="O69" i="5"/>
  <c r="P69" i="5"/>
  <c r="N69" i="5"/>
  <c r="S69" i="5"/>
  <c r="K70" i="5"/>
  <c r="J71" i="5"/>
  <c r="K71" i="5" l="1"/>
  <c r="J72" i="5"/>
  <c r="S70" i="5"/>
  <c r="N70" i="5"/>
  <c r="Q70" i="5"/>
  <c r="R70" i="5"/>
  <c r="O70" i="5"/>
  <c r="P70" i="5"/>
  <c r="P71" i="5" l="1"/>
  <c r="O71" i="5"/>
  <c r="R71" i="5"/>
  <c r="N71" i="5"/>
  <c r="S71" i="5"/>
  <c r="Q71" i="5"/>
  <c r="K72" i="5"/>
  <c r="J73" i="5"/>
  <c r="K73" i="5" l="1"/>
  <c r="J74" i="5"/>
  <c r="O72" i="5"/>
  <c r="S72" i="5"/>
  <c r="N72" i="5"/>
  <c r="Q72" i="5"/>
  <c r="P72" i="5"/>
  <c r="R72" i="5"/>
  <c r="K74" i="5" l="1"/>
  <c r="J75" i="5"/>
  <c r="Q73" i="5"/>
  <c r="S73" i="5"/>
  <c r="P73" i="5"/>
  <c r="R73" i="5"/>
  <c r="O73" i="5"/>
  <c r="N73" i="5"/>
  <c r="K75" i="5" l="1"/>
  <c r="J76" i="5"/>
  <c r="N74" i="5"/>
  <c r="S74" i="5"/>
  <c r="Q74" i="5"/>
  <c r="P74" i="5"/>
  <c r="R74" i="5"/>
  <c r="O74" i="5"/>
  <c r="J77" i="5" l="1"/>
  <c r="K76" i="5"/>
  <c r="Q75" i="5"/>
  <c r="R75" i="5"/>
  <c r="O75" i="5"/>
  <c r="P75" i="5"/>
  <c r="S75" i="5"/>
  <c r="N75" i="5"/>
  <c r="S76" i="5" l="1"/>
  <c r="R76" i="5"/>
  <c r="P76" i="5"/>
  <c r="N76" i="5"/>
  <c r="O76" i="5"/>
  <c r="Q76" i="5"/>
  <c r="K77" i="5"/>
  <c r="J78" i="5"/>
  <c r="Q77" i="5" l="1"/>
  <c r="P77" i="5"/>
  <c r="O77" i="5"/>
  <c r="N77" i="5"/>
  <c r="S77" i="5"/>
  <c r="R77" i="5"/>
  <c r="K78" i="5"/>
  <c r="J79" i="5"/>
  <c r="P78" i="5" l="1"/>
  <c r="R78" i="5"/>
  <c r="S78" i="5"/>
  <c r="N78" i="5"/>
  <c r="Q78" i="5"/>
  <c r="O78" i="5"/>
  <c r="K79" i="5"/>
  <c r="J80" i="5"/>
  <c r="K80" i="5" l="1"/>
  <c r="J81" i="5"/>
  <c r="S79" i="5"/>
  <c r="Q79" i="5"/>
  <c r="P79" i="5"/>
  <c r="N79" i="5"/>
  <c r="R79" i="5"/>
  <c r="O79" i="5"/>
  <c r="K81" i="5" l="1"/>
  <c r="J82" i="5"/>
  <c r="O80" i="5"/>
  <c r="S80" i="5"/>
  <c r="P80" i="5"/>
  <c r="R80" i="5"/>
  <c r="N80" i="5"/>
  <c r="Q80" i="5"/>
  <c r="J83" i="5" l="1"/>
  <c r="K82" i="5"/>
  <c r="Q81" i="5"/>
  <c r="P81" i="5"/>
  <c r="N81" i="5"/>
  <c r="S81" i="5"/>
  <c r="O81" i="5"/>
  <c r="R81" i="5"/>
  <c r="R82" i="5" l="1"/>
  <c r="P82" i="5"/>
  <c r="S82" i="5"/>
  <c r="Q82" i="5"/>
  <c r="N82" i="5"/>
  <c r="O82" i="5"/>
  <c r="K83" i="5"/>
  <c r="J84" i="5"/>
  <c r="K84" i="5" l="1"/>
  <c r="J85" i="5"/>
  <c r="Q83" i="5"/>
  <c r="R83" i="5"/>
  <c r="P83" i="5"/>
  <c r="N83" i="5"/>
  <c r="S83" i="5"/>
  <c r="O83" i="5"/>
  <c r="K85" i="5" l="1"/>
  <c r="J86" i="5"/>
  <c r="N84" i="5"/>
  <c r="Q84" i="5"/>
  <c r="S84" i="5"/>
  <c r="P84" i="5"/>
  <c r="O84" i="5"/>
  <c r="R84" i="5"/>
  <c r="K86" i="5" l="1"/>
  <c r="J87" i="5"/>
  <c r="N85" i="5"/>
  <c r="O85" i="5"/>
  <c r="P85" i="5"/>
  <c r="S85" i="5"/>
  <c r="Q85" i="5"/>
  <c r="R85" i="5"/>
  <c r="K87" i="5" l="1"/>
  <c r="J88" i="5"/>
  <c r="P86" i="5"/>
  <c r="R86" i="5"/>
  <c r="N86" i="5"/>
  <c r="Q86" i="5"/>
  <c r="S86" i="5"/>
  <c r="O86" i="5"/>
  <c r="K88" i="5" l="1"/>
  <c r="J89" i="5"/>
  <c r="N87" i="5"/>
  <c r="P87" i="5"/>
  <c r="R87" i="5"/>
  <c r="Q87" i="5"/>
  <c r="S87" i="5"/>
  <c r="O87" i="5"/>
  <c r="K89" i="5" l="1"/>
  <c r="J90" i="5"/>
  <c r="N88" i="5"/>
  <c r="P88" i="5"/>
  <c r="Q88" i="5"/>
  <c r="R88" i="5"/>
  <c r="O88" i="5"/>
  <c r="S88" i="5"/>
  <c r="K90" i="5" l="1"/>
  <c r="J91" i="5"/>
  <c r="Q89" i="5"/>
  <c r="O89" i="5"/>
  <c r="S89" i="5"/>
  <c r="R89" i="5"/>
  <c r="P89" i="5"/>
  <c r="N89" i="5"/>
  <c r="K91" i="5" l="1"/>
  <c r="J92" i="5"/>
  <c r="Q90" i="5"/>
  <c r="N90" i="5"/>
  <c r="S90" i="5"/>
  <c r="R90" i="5"/>
  <c r="O90" i="5"/>
  <c r="P90" i="5"/>
  <c r="K92" i="5" l="1"/>
  <c r="J93" i="5"/>
  <c r="S91" i="5"/>
  <c r="Q91" i="5"/>
  <c r="N91" i="5"/>
  <c r="P91" i="5"/>
  <c r="R91" i="5"/>
  <c r="O91" i="5"/>
  <c r="K93" i="5" l="1"/>
  <c r="J94" i="5"/>
  <c r="N92" i="5"/>
  <c r="S92" i="5"/>
  <c r="O92" i="5"/>
  <c r="R92" i="5"/>
  <c r="Q92" i="5"/>
  <c r="P92" i="5"/>
  <c r="K94" i="5" l="1"/>
  <c r="J95" i="5"/>
  <c r="S93" i="5"/>
  <c r="O93" i="5"/>
  <c r="P93" i="5"/>
  <c r="Q93" i="5"/>
  <c r="N93" i="5"/>
  <c r="R93" i="5"/>
  <c r="J96" i="5" l="1"/>
  <c r="K95" i="5"/>
  <c r="R94" i="5"/>
  <c r="S94" i="5"/>
  <c r="O94" i="5"/>
  <c r="P94" i="5"/>
  <c r="N94" i="5"/>
  <c r="Q94" i="5"/>
  <c r="S95" i="5" l="1"/>
  <c r="N95" i="5"/>
  <c r="Q95" i="5"/>
  <c r="O95" i="5"/>
  <c r="R95" i="5"/>
  <c r="P95" i="5"/>
  <c r="K96" i="5"/>
  <c r="J97" i="5"/>
  <c r="K97" i="5" l="1"/>
  <c r="J98" i="5"/>
  <c r="R96" i="5"/>
  <c r="N96" i="5"/>
  <c r="P96" i="5"/>
  <c r="O96" i="5"/>
  <c r="Q96" i="5"/>
  <c r="S96" i="5"/>
  <c r="K98" i="5" l="1"/>
  <c r="J99" i="5"/>
  <c r="R97" i="5"/>
  <c r="S97" i="5"/>
  <c r="Q97" i="5"/>
  <c r="O97" i="5"/>
  <c r="N97" i="5"/>
  <c r="P97" i="5"/>
  <c r="K99" i="5" l="1"/>
  <c r="J100" i="5"/>
  <c r="P98" i="5"/>
  <c r="N98" i="5"/>
  <c r="O98" i="5"/>
  <c r="R98" i="5"/>
  <c r="Q98" i="5"/>
  <c r="S98" i="5"/>
  <c r="K100" i="5" l="1"/>
  <c r="J101" i="5"/>
  <c r="S99" i="5"/>
  <c r="P99" i="5"/>
  <c r="O99" i="5"/>
  <c r="N99" i="5"/>
  <c r="R99" i="5"/>
  <c r="Q99" i="5"/>
  <c r="K101" i="5" l="1"/>
  <c r="J102" i="5"/>
  <c r="O100" i="5"/>
  <c r="Q100" i="5"/>
  <c r="N100" i="5"/>
  <c r="P100" i="5"/>
  <c r="S100" i="5"/>
  <c r="R100" i="5"/>
  <c r="K102" i="5" l="1"/>
  <c r="J103" i="5"/>
  <c r="Q101" i="5"/>
  <c r="R101" i="5"/>
  <c r="P101" i="5"/>
  <c r="O101" i="5"/>
  <c r="S101" i="5"/>
  <c r="N101" i="5"/>
  <c r="K103" i="5" l="1"/>
  <c r="J104" i="5"/>
  <c r="O102" i="5"/>
  <c r="S102" i="5"/>
  <c r="N102" i="5"/>
  <c r="Q102" i="5"/>
  <c r="R102" i="5"/>
  <c r="P102" i="5"/>
  <c r="K104" i="5" l="1"/>
  <c r="J105" i="5"/>
  <c r="P103" i="5"/>
  <c r="Q103" i="5"/>
  <c r="S103" i="5"/>
  <c r="O103" i="5"/>
  <c r="R103" i="5"/>
  <c r="N103" i="5"/>
  <c r="K105" i="5" l="1"/>
  <c r="J106" i="5"/>
  <c r="Q104" i="5"/>
  <c r="N104" i="5"/>
  <c r="P104" i="5"/>
  <c r="S104" i="5"/>
  <c r="R104" i="5"/>
  <c r="O104" i="5"/>
  <c r="K106" i="5" l="1"/>
  <c r="J107" i="5"/>
  <c r="S105" i="5"/>
  <c r="P105" i="5"/>
  <c r="Q105" i="5"/>
  <c r="N105" i="5"/>
  <c r="O105" i="5"/>
  <c r="R105" i="5"/>
  <c r="K107" i="5" l="1"/>
  <c r="J108" i="5"/>
  <c r="Q106" i="5"/>
  <c r="O106" i="5"/>
  <c r="R106" i="5"/>
  <c r="P106" i="5"/>
  <c r="S106" i="5"/>
  <c r="N106" i="5"/>
  <c r="J109" i="5" l="1"/>
  <c r="K108" i="5"/>
  <c r="S107" i="5"/>
  <c r="R107" i="5"/>
  <c r="O107" i="5"/>
  <c r="N107" i="5"/>
  <c r="P107" i="5"/>
  <c r="Q107" i="5"/>
  <c r="R108" i="5" l="1"/>
  <c r="Q108" i="5"/>
  <c r="P108" i="5"/>
  <c r="O108" i="5"/>
  <c r="S108" i="5"/>
  <c r="N108" i="5"/>
  <c r="K109" i="5"/>
  <c r="J110" i="5"/>
  <c r="K110" i="5" l="1"/>
  <c r="J111" i="5"/>
  <c r="Q109" i="5"/>
  <c r="R109" i="5"/>
  <c r="O109" i="5"/>
  <c r="N109" i="5"/>
  <c r="S109" i="5"/>
  <c r="P109" i="5"/>
  <c r="K111" i="5" l="1"/>
  <c r="J112" i="5"/>
  <c r="P110" i="5"/>
  <c r="S110" i="5"/>
  <c r="O110" i="5"/>
  <c r="R110" i="5"/>
  <c r="Q110" i="5"/>
  <c r="N110" i="5"/>
  <c r="J113" i="5" l="1"/>
  <c r="K112" i="5"/>
  <c r="S111" i="5"/>
  <c r="Q111" i="5"/>
  <c r="P111" i="5"/>
  <c r="O111" i="5"/>
  <c r="R111" i="5"/>
  <c r="N111" i="5"/>
  <c r="N112" i="5" l="1"/>
  <c r="S112" i="5"/>
  <c r="Q112" i="5"/>
  <c r="P112" i="5"/>
  <c r="R112" i="5"/>
  <c r="O112" i="5"/>
  <c r="K113" i="5"/>
  <c r="J114" i="5"/>
  <c r="K114" i="5" l="1"/>
  <c r="J115" i="5"/>
  <c r="R113" i="5"/>
  <c r="S113" i="5"/>
  <c r="P113" i="5"/>
  <c r="O113" i="5"/>
  <c r="Q113" i="5"/>
  <c r="N113" i="5"/>
  <c r="K115" i="5" l="1"/>
  <c r="J116" i="5"/>
  <c r="S114" i="5"/>
  <c r="N114" i="5"/>
  <c r="R114" i="5"/>
  <c r="O114" i="5"/>
  <c r="Q114" i="5"/>
  <c r="P114" i="5"/>
  <c r="K116" i="5" l="1"/>
  <c r="J117" i="5"/>
  <c r="O115" i="5"/>
  <c r="Q115" i="5"/>
  <c r="R115" i="5"/>
  <c r="P115" i="5"/>
  <c r="S115" i="5"/>
  <c r="N115" i="5"/>
  <c r="K117" i="5" l="1"/>
  <c r="J118" i="5"/>
  <c r="O116" i="5"/>
  <c r="R116" i="5"/>
  <c r="S116" i="5"/>
  <c r="P116" i="5"/>
  <c r="N116" i="5"/>
  <c r="Q116" i="5"/>
  <c r="K118" i="5" l="1"/>
  <c r="J119" i="5"/>
  <c r="Q117" i="5"/>
  <c r="O117" i="5"/>
  <c r="S117" i="5"/>
  <c r="R117" i="5"/>
  <c r="N117" i="5"/>
  <c r="P117" i="5"/>
  <c r="K119" i="5" l="1"/>
  <c r="J120" i="5"/>
  <c r="N118" i="5"/>
  <c r="S118" i="5"/>
  <c r="R118" i="5"/>
  <c r="O118" i="5"/>
  <c r="Q118" i="5"/>
  <c r="P118" i="5"/>
  <c r="K120" i="5" l="1"/>
  <c r="J121" i="5"/>
  <c r="Q119" i="5"/>
  <c r="S119" i="5"/>
  <c r="O119" i="5"/>
  <c r="N119" i="5"/>
  <c r="P119" i="5"/>
  <c r="R119" i="5"/>
  <c r="J122" i="5" l="1"/>
  <c r="K121" i="5"/>
  <c r="O120" i="5"/>
  <c r="P120" i="5"/>
  <c r="Q120" i="5"/>
  <c r="R120" i="5"/>
  <c r="N120" i="5"/>
  <c r="S120" i="5"/>
  <c r="Q121" i="5" l="1"/>
  <c r="P121" i="5"/>
  <c r="R121" i="5"/>
  <c r="S121" i="5"/>
  <c r="N121" i="5"/>
  <c r="O121" i="5"/>
  <c r="K122" i="5"/>
  <c r="J123" i="5"/>
  <c r="K123" i="5" l="1"/>
  <c r="J124" i="5"/>
  <c r="N122" i="5"/>
  <c r="R122" i="5"/>
  <c r="S122" i="5"/>
  <c r="Q122" i="5"/>
  <c r="O122" i="5"/>
  <c r="P122" i="5"/>
  <c r="K124" i="5" l="1"/>
  <c r="J125" i="5"/>
  <c r="P123" i="5"/>
  <c r="S123" i="5"/>
  <c r="Q123" i="5"/>
  <c r="N123" i="5"/>
  <c r="O123" i="5"/>
  <c r="R123" i="5"/>
  <c r="J126" i="5" l="1"/>
  <c r="K125" i="5"/>
  <c r="N124" i="5"/>
  <c r="O124" i="5"/>
  <c r="Q124" i="5"/>
  <c r="S124" i="5"/>
  <c r="P124" i="5"/>
  <c r="R124" i="5"/>
  <c r="N125" i="5" l="1"/>
  <c r="R125" i="5"/>
  <c r="P125" i="5"/>
  <c r="O125" i="5"/>
  <c r="Q125" i="5"/>
  <c r="S125" i="5"/>
  <c r="K126" i="5"/>
  <c r="J127" i="5"/>
  <c r="Q126" i="5" l="1"/>
  <c r="O126" i="5"/>
  <c r="S126" i="5"/>
  <c r="R126" i="5"/>
  <c r="P126" i="5"/>
  <c r="N126" i="5"/>
  <c r="K127" i="5"/>
  <c r="J128" i="5"/>
  <c r="J129" i="5" l="1"/>
  <c r="K128" i="5"/>
  <c r="Q127" i="5"/>
  <c r="S127" i="5"/>
  <c r="N127" i="5"/>
  <c r="P127" i="5"/>
  <c r="O127" i="5"/>
  <c r="R127" i="5"/>
  <c r="S128" i="5" l="1"/>
  <c r="P128" i="5"/>
  <c r="N128" i="5"/>
  <c r="O128" i="5"/>
  <c r="R128" i="5"/>
  <c r="Q128" i="5"/>
  <c r="K129" i="5"/>
  <c r="J130" i="5"/>
  <c r="K130" i="5" l="1"/>
  <c r="J131" i="5"/>
  <c r="N129" i="5"/>
  <c r="O129" i="5"/>
  <c r="Q129" i="5"/>
  <c r="P129" i="5"/>
  <c r="S129" i="5"/>
  <c r="R129" i="5"/>
  <c r="K131" i="5" l="1"/>
  <c r="J132" i="5"/>
  <c r="S130" i="5"/>
  <c r="N130" i="5"/>
  <c r="P130" i="5"/>
  <c r="O130" i="5"/>
  <c r="R130" i="5"/>
  <c r="Q130" i="5"/>
  <c r="J133" i="5" l="1"/>
  <c r="K132" i="5"/>
  <c r="O131" i="5"/>
  <c r="R131" i="5"/>
  <c r="Q131" i="5"/>
  <c r="P131" i="5"/>
  <c r="S131" i="5"/>
  <c r="N131" i="5"/>
  <c r="R132" i="5" l="1"/>
  <c r="S132" i="5"/>
  <c r="O132" i="5"/>
  <c r="P132" i="5"/>
  <c r="N132" i="5"/>
  <c r="Q132" i="5"/>
  <c r="K133" i="5"/>
  <c r="J134" i="5"/>
  <c r="R133" i="5" l="1"/>
  <c r="N133" i="5"/>
  <c r="S133" i="5"/>
  <c r="O133" i="5"/>
  <c r="P133" i="5"/>
  <c r="Q133" i="5"/>
  <c r="J135" i="5"/>
  <c r="K134" i="5"/>
  <c r="K135" i="5" l="1"/>
  <c r="J136" i="5"/>
  <c r="Q134" i="5"/>
  <c r="P134" i="5"/>
  <c r="R134" i="5"/>
  <c r="O134" i="5"/>
  <c r="S134" i="5"/>
  <c r="N134" i="5"/>
  <c r="K136" i="5" l="1"/>
  <c r="J137" i="5"/>
  <c r="S135" i="5"/>
  <c r="R135" i="5"/>
  <c r="Q135" i="5"/>
  <c r="O135" i="5"/>
  <c r="N135" i="5"/>
  <c r="P135" i="5"/>
  <c r="K137" i="5" l="1"/>
  <c r="J138" i="5"/>
  <c r="S136" i="5"/>
  <c r="O136" i="5"/>
  <c r="P136" i="5"/>
  <c r="N136" i="5"/>
  <c r="R136" i="5"/>
  <c r="Q136" i="5"/>
  <c r="J139" i="5" l="1"/>
  <c r="K138" i="5"/>
  <c r="S137" i="5"/>
  <c r="N137" i="5"/>
  <c r="P137" i="5"/>
  <c r="Q137" i="5"/>
  <c r="R137" i="5"/>
  <c r="O137" i="5"/>
  <c r="R138" i="5" l="1"/>
  <c r="P138" i="5"/>
  <c r="S138" i="5"/>
  <c r="O138" i="5"/>
  <c r="Q138" i="5"/>
  <c r="N138" i="5"/>
  <c r="K139" i="5"/>
  <c r="J140" i="5"/>
  <c r="K140" i="5" l="1"/>
  <c r="J141" i="5"/>
  <c r="S139" i="5"/>
  <c r="P139" i="5"/>
  <c r="N139" i="5"/>
  <c r="R139" i="5"/>
  <c r="Q139" i="5"/>
  <c r="O139" i="5"/>
  <c r="J142" i="5" l="1"/>
  <c r="K141" i="5"/>
  <c r="S140" i="5"/>
  <c r="P140" i="5"/>
  <c r="N140" i="5"/>
  <c r="O140" i="5"/>
  <c r="Q140" i="5"/>
  <c r="R140" i="5"/>
  <c r="S141" i="5" l="1"/>
  <c r="Q141" i="5"/>
  <c r="P141" i="5"/>
  <c r="O141" i="5"/>
  <c r="N141" i="5"/>
  <c r="R141" i="5"/>
  <c r="K142" i="5"/>
  <c r="J143" i="5"/>
  <c r="P142" i="5" l="1"/>
  <c r="N142" i="5"/>
  <c r="S142" i="5"/>
  <c r="O142" i="5"/>
  <c r="Q142" i="5"/>
  <c r="R142" i="5"/>
  <c r="K143" i="5"/>
  <c r="J144" i="5"/>
  <c r="K144" i="5" l="1"/>
  <c r="J145" i="5"/>
  <c r="Q143" i="5"/>
  <c r="S143" i="5"/>
  <c r="R143" i="5"/>
  <c r="O143" i="5"/>
  <c r="N143" i="5"/>
  <c r="P143" i="5"/>
  <c r="J146" i="5" l="1"/>
  <c r="K145" i="5"/>
  <c r="Q144" i="5"/>
  <c r="S144" i="5"/>
  <c r="N144" i="5"/>
  <c r="O144" i="5"/>
  <c r="R144" i="5"/>
  <c r="P144" i="5"/>
  <c r="O145" i="5" l="1"/>
  <c r="S145" i="5"/>
  <c r="N145" i="5"/>
  <c r="Q145" i="5"/>
  <c r="P145" i="5"/>
  <c r="R145" i="5"/>
  <c r="K146" i="5"/>
  <c r="J147" i="5"/>
  <c r="Q146" i="5" l="1"/>
  <c r="S146" i="5"/>
  <c r="N146" i="5"/>
  <c r="O146" i="5"/>
  <c r="R146" i="5"/>
  <c r="P146" i="5"/>
  <c r="K147" i="5"/>
  <c r="J148" i="5"/>
  <c r="Q147" i="5" l="1"/>
  <c r="N147" i="5"/>
  <c r="R147" i="5"/>
  <c r="O147" i="5"/>
  <c r="S147" i="5"/>
  <c r="P147" i="5"/>
  <c r="K148" i="5"/>
  <c r="J149" i="5"/>
  <c r="K149" i="5" l="1"/>
  <c r="J150" i="5"/>
  <c r="Q148" i="5"/>
  <c r="S148" i="5"/>
  <c r="P148" i="5"/>
  <c r="N148" i="5"/>
  <c r="R148" i="5"/>
  <c r="O148" i="5"/>
  <c r="K150" i="5" l="1"/>
  <c r="J151" i="5"/>
  <c r="R149" i="5"/>
  <c r="Q149" i="5"/>
  <c r="P149" i="5"/>
  <c r="S149" i="5"/>
  <c r="O149" i="5"/>
  <c r="N149" i="5"/>
  <c r="J152" i="5" l="1"/>
  <c r="K151" i="5"/>
  <c r="R150" i="5"/>
  <c r="S150" i="5"/>
  <c r="Q150" i="5"/>
  <c r="N150" i="5"/>
  <c r="O150" i="5"/>
  <c r="P150" i="5"/>
  <c r="P151" i="5" l="1"/>
  <c r="S151" i="5"/>
  <c r="N151" i="5"/>
  <c r="R151" i="5"/>
  <c r="Q151" i="5"/>
  <c r="O151" i="5"/>
  <c r="K152" i="5"/>
  <c r="J153" i="5"/>
  <c r="Q152" i="5" l="1"/>
  <c r="P152" i="5"/>
  <c r="N152" i="5"/>
  <c r="R152" i="5"/>
  <c r="O152" i="5"/>
  <c r="S152" i="5"/>
  <c r="K153" i="5"/>
  <c r="J154" i="5"/>
  <c r="Q153" i="5" l="1"/>
  <c r="P153" i="5"/>
  <c r="O153" i="5"/>
  <c r="N153" i="5"/>
  <c r="R153" i="5"/>
  <c r="S153" i="5"/>
  <c r="J155" i="5"/>
  <c r="K154" i="5"/>
  <c r="N154" i="5" l="1"/>
  <c r="Q154" i="5"/>
  <c r="R154" i="5"/>
  <c r="O154" i="5"/>
  <c r="P154" i="5"/>
  <c r="S154" i="5"/>
  <c r="K155" i="5"/>
  <c r="J156" i="5"/>
  <c r="P155" i="5" l="1"/>
  <c r="S155" i="5"/>
  <c r="R155" i="5"/>
  <c r="O155" i="5"/>
  <c r="Q155" i="5"/>
  <c r="N155" i="5"/>
  <c r="K156" i="5"/>
  <c r="J157" i="5"/>
  <c r="K157" i="5" l="1"/>
  <c r="J158" i="5"/>
  <c r="S156" i="5"/>
  <c r="Q156" i="5"/>
  <c r="P156" i="5"/>
  <c r="O156" i="5"/>
  <c r="R156" i="5"/>
  <c r="N156" i="5"/>
  <c r="J159" i="5" l="1"/>
  <c r="K158" i="5"/>
  <c r="R157" i="5"/>
  <c r="O157" i="5"/>
  <c r="N157" i="5"/>
  <c r="Q157" i="5"/>
  <c r="S157" i="5"/>
  <c r="P157" i="5"/>
  <c r="S158" i="5" l="1"/>
  <c r="O158" i="5"/>
  <c r="N158" i="5"/>
  <c r="R158" i="5"/>
  <c r="Q158" i="5"/>
  <c r="P158" i="5"/>
  <c r="K159" i="5"/>
  <c r="J160" i="5"/>
  <c r="K160" i="5" l="1"/>
  <c r="J161" i="5"/>
  <c r="N159" i="5"/>
  <c r="S159" i="5"/>
  <c r="Q159" i="5"/>
  <c r="P159" i="5"/>
  <c r="R159" i="5"/>
  <c r="O159" i="5"/>
  <c r="K161" i="5" l="1"/>
  <c r="J162" i="5"/>
  <c r="R160" i="5"/>
  <c r="P160" i="5"/>
  <c r="N160" i="5"/>
  <c r="S160" i="5"/>
  <c r="O160" i="5"/>
  <c r="Q160" i="5"/>
  <c r="K162" i="5" l="1"/>
  <c r="J163" i="5"/>
  <c r="R161" i="5"/>
  <c r="S161" i="5"/>
  <c r="Q161" i="5"/>
  <c r="P161" i="5"/>
  <c r="O161" i="5"/>
  <c r="N161" i="5"/>
  <c r="K163" i="5" l="1"/>
  <c r="J164" i="5"/>
  <c r="O162" i="5"/>
  <c r="Q162" i="5"/>
  <c r="N162" i="5"/>
  <c r="P162" i="5"/>
  <c r="S162" i="5"/>
  <c r="R162" i="5"/>
  <c r="J165" i="5" l="1"/>
  <c r="K164" i="5"/>
  <c r="Q163" i="5"/>
  <c r="O163" i="5"/>
  <c r="N163" i="5"/>
  <c r="P163" i="5"/>
  <c r="S163" i="5"/>
  <c r="R163" i="5"/>
  <c r="P164" i="5" l="1"/>
  <c r="R164" i="5"/>
  <c r="Q164" i="5"/>
  <c r="O164" i="5"/>
  <c r="N164" i="5"/>
  <c r="S164" i="5"/>
  <c r="K165" i="5"/>
  <c r="J166" i="5"/>
  <c r="P165" i="5" l="1"/>
  <c r="O165" i="5"/>
  <c r="S165" i="5"/>
  <c r="R165" i="5"/>
  <c r="N165" i="5"/>
  <c r="Q165" i="5"/>
  <c r="K166" i="5"/>
  <c r="J167" i="5"/>
  <c r="K167" i="5" l="1"/>
  <c r="J168" i="5"/>
  <c r="S166" i="5"/>
  <c r="Q166" i="5"/>
  <c r="P166" i="5"/>
  <c r="O166" i="5"/>
  <c r="R166" i="5"/>
  <c r="N166" i="5"/>
  <c r="K168" i="5" l="1"/>
  <c r="J169" i="5"/>
  <c r="Q167" i="5"/>
  <c r="S167" i="5"/>
  <c r="N167" i="5"/>
  <c r="R167" i="5"/>
  <c r="P167" i="5"/>
  <c r="O167" i="5"/>
  <c r="K169" i="5" l="1"/>
  <c r="J170" i="5"/>
  <c r="R168" i="5"/>
  <c r="P168" i="5"/>
  <c r="S168" i="5"/>
  <c r="O168" i="5"/>
  <c r="N168" i="5"/>
  <c r="Q168" i="5"/>
  <c r="K170" i="5" l="1"/>
  <c r="J171" i="5"/>
  <c r="P169" i="5"/>
  <c r="N169" i="5"/>
  <c r="S169" i="5"/>
  <c r="R169" i="5"/>
  <c r="Q169" i="5"/>
  <c r="O169" i="5"/>
  <c r="K171" i="5" l="1"/>
  <c r="J172" i="5"/>
  <c r="S170" i="5"/>
  <c r="Q170" i="5"/>
  <c r="N170" i="5"/>
  <c r="O170" i="5"/>
  <c r="P170" i="5"/>
  <c r="R170" i="5"/>
  <c r="N171" i="5" l="1"/>
  <c r="P171" i="5"/>
  <c r="O171" i="5"/>
  <c r="R171" i="5"/>
  <c r="S171" i="5"/>
  <c r="Q171" i="5"/>
  <c r="K172" i="5"/>
  <c r="J173" i="5"/>
  <c r="K173" i="5" l="1"/>
  <c r="J174" i="5"/>
  <c r="O172" i="5"/>
  <c r="Q172" i="5"/>
  <c r="P172" i="5"/>
  <c r="S172" i="5"/>
  <c r="R172" i="5"/>
  <c r="N172" i="5"/>
  <c r="P173" i="5" l="1"/>
  <c r="S173" i="5"/>
  <c r="O173" i="5"/>
  <c r="Q173" i="5"/>
  <c r="R173" i="5"/>
  <c r="N173" i="5"/>
  <c r="K174" i="5"/>
  <c r="J175" i="5"/>
  <c r="K175" i="5" l="1"/>
  <c r="J176" i="5"/>
  <c r="P174" i="5"/>
  <c r="R174" i="5"/>
  <c r="N174" i="5"/>
  <c r="S174" i="5"/>
  <c r="O174" i="5"/>
  <c r="Q174" i="5"/>
  <c r="K176" i="5" l="1"/>
  <c r="J177" i="5"/>
  <c r="P175" i="5"/>
  <c r="S175" i="5"/>
  <c r="O175" i="5"/>
  <c r="Q175" i="5"/>
  <c r="N175" i="5"/>
  <c r="R175" i="5"/>
  <c r="J178" i="5" l="1"/>
  <c r="K177" i="5"/>
  <c r="Q176" i="5"/>
  <c r="R176" i="5"/>
  <c r="P176" i="5"/>
  <c r="N176" i="5"/>
  <c r="S176" i="5"/>
  <c r="O176" i="5"/>
  <c r="S177" i="5" l="1"/>
  <c r="Q177" i="5"/>
  <c r="O177" i="5"/>
  <c r="P177" i="5"/>
  <c r="N177" i="5"/>
  <c r="R177" i="5"/>
  <c r="K178" i="5"/>
  <c r="J179" i="5"/>
  <c r="R178" i="5" l="1"/>
  <c r="N178" i="5"/>
  <c r="O178" i="5"/>
  <c r="S178" i="5"/>
  <c r="Q178" i="5"/>
  <c r="P178" i="5"/>
  <c r="K179" i="5"/>
  <c r="J180" i="5"/>
  <c r="K180" i="5" l="1"/>
  <c r="J181" i="5"/>
  <c r="Q179" i="5"/>
  <c r="R179" i="5"/>
  <c r="S179" i="5"/>
  <c r="P179" i="5"/>
  <c r="N179" i="5"/>
  <c r="O179" i="5"/>
  <c r="K181" i="5" l="1"/>
  <c r="J182" i="5"/>
  <c r="Q180" i="5"/>
  <c r="S180" i="5"/>
  <c r="N180" i="5"/>
  <c r="O180" i="5"/>
  <c r="R180" i="5"/>
  <c r="P180" i="5"/>
  <c r="K182" i="5" l="1"/>
  <c r="J183" i="5"/>
  <c r="P181" i="5"/>
  <c r="O181" i="5"/>
  <c r="S181" i="5"/>
  <c r="N181" i="5"/>
  <c r="Q181" i="5"/>
  <c r="R181" i="5"/>
  <c r="K183" i="5" l="1"/>
  <c r="J184" i="5"/>
  <c r="Q182" i="5"/>
  <c r="S182" i="5"/>
  <c r="R182" i="5"/>
  <c r="P182" i="5"/>
  <c r="O182" i="5"/>
  <c r="N182" i="5"/>
  <c r="J185" i="5" l="1"/>
  <c r="K184" i="5"/>
  <c r="O183" i="5"/>
  <c r="P183" i="5"/>
  <c r="Q183" i="5"/>
  <c r="S183" i="5"/>
  <c r="R183" i="5"/>
  <c r="N183" i="5"/>
  <c r="K185" i="5" l="1"/>
  <c r="J186" i="5"/>
  <c r="Q184" i="5"/>
  <c r="N184" i="5"/>
  <c r="O184" i="5"/>
  <c r="S184" i="5"/>
  <c r="R184" i="5"/>
  <c r="P184" i="5"/>
  <c r="K186" i="5" l="1"/>
  <c r="J187" i="5"/>
  <c r="R185" i="5"/>
  <c r="O185" i="5"/>
  <c r="P185" i="5"/>
  <c r="Q185" i="5"/>
  <c r="S185" i="5"/>
  <c r="N185" i="5"/>
  <c r="J188" i="5" l="1"/>
  <c r="K187" i="5"/>
  <c r="R186" i="5"/>
  <c r="Q186" i="5"/>
  <c r="S186" i="5"/>
  <c r="O186" i="5"/>
  <c r="P186" i="5"/>
  <c r="N186" i="5"/>
  <c r="O187" i="5" l="1"/>
  <c r="S187" i="5"/>
  <c r="R187" i="5"/>
  <c r="Q187" i="5"/>
  <c r="N187" i="5"/>
  <c r="P187" i="5"/>
  <c r="K188" i="5"/>
  <c r="J189" i="5"/>
  <c r="R188" i="5" l="1"/>
  <c r="S188" i="5"/>
  <c r="P188" i="5"/>
  <c r="Q188" i="5"/>
  <c r="O188" i="5"/>
  <c r="N188" i="5"/>
  <c r="K189" i="5"/>
  <c r="J190" i="5"/>
  <c r="J191" i="5" l="1"/>
  <c r="K190" i="5"/>
  <c r="O189" i="5"/>
  <c r="S189" i="5"/>
  <c r="P189" i="5"/>
  <c r="N189" i="5"/>
  <c r="Q189" i="5"/>
  <c r="R189" i="5"/>
  <c r="Q190" i="5" l="1"/>
  <c r="O190" i="5"/>
  <c r="P190" i="5"/>
  <c r="N190" i="5"/>
  <c r="S190" i="5"/>
  <c r="R190" i="5"/>
  <c r="J192" i="5"/>
  <c r="K191" i="5"/>
  <c r="O191" i="5" l="1"/>
  <c r="S191" i="5"/>
  <c r="Q191" i="5"/>
  <c r="P191" i="5"/>
  <c r="N191" i="5"/>
  <c r="R191" i="5"/>
  <c r="J193" i="5"/>
  <c r="K192" i="5"/>
  <c r="R192" i="5" l="1"/>
  <c r="S192" i="5"/>
  <c r="P192" i="5"/>
  <c r="Q192" i="5"/>
  <c r="N192" i="5"/>
  <c r="O192" i="5"/>
  <c r="J194" i="5"/>
  <c r="K193" i="5"/>
  <c r="N193" i="5" l="1"/>
  <c r="R193" i="5"/>
  <c r="S193" i="5"/>
  <c r="P193" i="5"/>
  <c r="Q193" i="5"/>
  <c r="O193" i="5"/>
  <c r="K194" i="5"/>
  <c r="J195" i="5"/>
  <c r="O194" i="5" l="1"/>
  <c r="N194" i="5"/>
  <c r="Q194" i="5"/>
  <c r="P194" i="5"/>
  <c r="R194" i="5"/>
  <c r="S194" i="5"/>
  <c r="K195" i="5"/>
  <c r="J196" i="5"/>
  <c r="J197" i="5" l="1"/>
  <c r="K196" i="5"/>
  <c r="O195" i="5"/>
  <c r="S195" i="5"/>
  <c r="R195" i="5"/>
  <c r="P195" i="5"/>
  <c r="N195" i="5"/>
  <c r="Q195" i="5"/>
  <c r="J198" i="5" l="1"/>
  <c r="K197" i="5"/>
  <c r="Q196" i="5"/>
  <c r="N196" i="5"/>
  <c r="S196" i="5"/>
  <c r="P196" i="5"/>
  <c r="R196" i="5"/>
  <c r="O196" i="5"/>
  <c r="K198" i="5" l="1"/>
  <c r="J199" i="5"/>
  <c r="O197" i="5"/>
  <c r="S197" i="5"/>
  <c r="R197" i="5"/>
  <c r="Q197" i="5"/>
  <c r="P197" i="5"/>
  <c r="N197" i="5"/>
  <c r="K199" i="5" l="1"/>
  <c r="J200" i="5"/>
  <c r="S198" i="5"/>
  <c r="O198" i="5"/>
  <c r="R198" i="5"/>
  <c r="Q198" i="5"/>
  <c r="N198" i="5"/>
  <c r="P198" i="5"/>
  <c r="J201" i="5" l="1"/>
  <c r="K200" i="5"/>
  <c r="N199" i="5"/>
  <c r="S199" i="5"/>
  <c r="R199" i="5"/>
  <c r="Q199" i="5"/>
  <c r="P199" i="5"/>
  <c r="O199" i="5"/>
  <c r="P200" i="5" l="1"/>
  <c r="O200" i="5"/>
  <c r="N200" i="5"/>
  <c r="R200" i="5"/>
  <c r="Q200" i="5"/>
  <c r="S200" i="5"/>
  <c r="K201" i="5"/>
  <c r="J202" i="5"/>
  <c r="S201" i="5" l="1"/>
  <c r="N201" i="5"/>
  <c r="Q201" i="5"/>
  <c r="P201" i="5"/>
  <c r="O201" i="5"/>
  <c r="R201" i="5"/>
  <c r="J203" i="5"/>
  <c r="K202" i="5"/>
  <c r="O202" i="5" l="1"/>
  <c r="S202" i="5"/>
  <c r="P202" i="5"/>
  <c r="Q202" i="5"/>
  <c r="R202" i="5"/>
  <c r="N202" i="5"/>
  <c r="J204" i="5"/>
  <c r="K203" i="5"/>
  <c r="R203" i="5" l="1"/>
  <c r="O203" i="5"/>
  <c r="P203" i="5"/>
  <c r="Q203" i="5"/>
  <c r="N203" i="5"/>
  <c r="S203" i="5"/>
  <c r="K204" i="5"/>
  <c r="J205" i="5"/>
  <c r="K205" i="5" l="1"/>
  <c r="J206" i="5"/>
  <c r="R204" i="5"/>
  <c r="P204" i="5"/>
  <c r="S204" i="5"/>
  <c r="N204" i="5"/>
  <c r="Q204" i="5"/>
  <c r="O204" i="5"/>
  <c r="K206" i="5" l="1"/>
  <c r="J207" i="5"/>
  <c r="R205" i="5"/>
  <c r="P205" i="5"/>
  <c r="S205" i="5"/>
  <c r="N205" i="5"/>
  <c r="O205" i="5"/>
  <c r="Q205" i="5"/>
  <c r="K207" i="5" l="1"/>
  <c r="J208" i="5"/>
  <c r="S206" i="5"/>
  <c r="P206" i="5"/>
  <c r="O206" i="5"/>
  <c r="Q206" i="5"/>
  <c r="R206" i="5"/>
  <c r="N206" i="5"/>
  <c r="K208" i="5" l="1"/>
  <c r="J209" i="5"/>
  <c r="P207" i="5"/>
  <c r="S207" i="5"/>
  <c r="N207" i="5"/>
  <c r="Q207" i="5"/>
  <c r="R207" i="5"/>
  <c r="O207" i="5"/>
  <c r="J210" i="5" l="1"/>
  <c r="K209" i="5"/>
  <c r="S208" i="5"/>
  <c r="P208" i="5"/>
  <c r="Q208" i="5"/>
  <c r="O208" i="5"/>
  <c r="R208" i="5"/>
  <c r="N208" i="5"/>
  <c r="S209" i="5" l="1"/>
  <c r="P209" i="5"/>
  <c r="Q209" i="5"/>
  <c r="R209" i="5"/>
  <c r="O209" i="5"/>
  <c r="N209" i="5"/>
  <c r="J211" i="5"/>
  <c r="K210" i="5"/>
  <c r="K211" i="5" l="1"/>
  <c r="J212" i="5"/>
  <c r="S210" i="5"/>
  <c r="O210" i="5"/>
  <c r="R210" i="5"/>
  <c r="P210" i="5"/>
  <c r="Q210" i="5"/>
  <c r="N210" i="5"/>
  <c r="K212" i="5" l="1"/>
  <c r="J213" i="5"/>
  <c r="S211" i="5"/>
  <c r="R211" i="5"/>
  <c r="P211" i="5"/>
  <c r="N211" i="5"/>
  <c r="Q211" i="5"/>
  <c r="O211" i="5"/>
  <c r="K213" i="5" l="1"/>
  <c r="J214" i="5"/>
  <c r="S212" i="5"/>
  <c r="O212" i="5"/>
  <c r="P212" i="5"/>
  <c r="R212" i="5"/>
  <c r="Q212" i="5"/>
  <c r="N212" i="5"/>
  <c r="K214" i="5" l="1"/>
  <c r="J215" i="5"/>
  <c r="N213" i="5"/>
  <c r="O213" i="5"/>
  <c r="S213" i="5"/>
  <c r="Q213" i="5"/>
  <c r="R213" i="5"/>
  <c r="P213" i="5"/>
  <c r="K215" i="5" l="1"/>
  <c r="J216" i="5"/>
  <c r="Q214" i="5"/>
  <c r="N214" i="5"/>
  <c r="P214" i="5"/>
  <c r="O214" i="5"/>
  <c r="R214" i="5"/>
  <c r="S214" i="5"/>
  <c r="J217" i="5" l="1"/>
  <c r="K216" i="5"/>
  <c r="N215" i="5"/>
  <c r="O215" i="5"/>
  <c r="R215" i="5"/>
  <c r="P215" i="5"/>
  <c r="Q215" i="5"/>
  <c r="S215" i="5"/>
  <c r="K217" i="5" l="1"/>
  <c r="J218" i="5"/>
  <c r="Q216" i="5"/>
  <c r="N216" i="5"/>
  <c r="S216" i="5"/>
  <c r="O216" i="5"/>
  <c r="R216" i="5"/>
  <c r="P216" i="5"/>
  <c r="S217" i="5" l="1"/>
  <c r="N217" i="5"/>
  <c r="Q217" i="5"/>
  <c r="P217" i="5"/>
  <c r="R217" i="5"/>
  <c r="O217" i="5"/>
  <c r="K218" i="5"/>
  <c r="J219" i="5"/>
  <c r="K219" i="5" l="1"/>
  <c r="J220" i="5"/>
  <c r="S218" i="5"/>
  <c r="P218" i="5"/>
  <c r="Q218" i="5"/>
  <c r="N218" i="5"/>
  <c r="O218" i="5"/>
  <c r="R218" i="5"/>
  <c r="K220" i="5" l="1"/>
  <c r="J221" i="5"/>
  <c r="S219" i="5"/>
  <c r="P219" i="5"/>
  <c r="N219" i="5"/>
  <c r="Q219" i="5"/>
  <c r="O219" i="5"/>
  <c r="R219" i="5"/>
  <c r="J222" i="5" l="1"/>
  <c r="K221" i="5"/>
  <c r="S220" i="5"/>
  <c r="O220" i="5"/>
  <c r="P220" i="5"/>
  <c r="R220" i="5"/>
  <c r="N220" i="5"/>
  <c r="Q220" i="5"/>
  <c r="J223" i="5" l="1"/>
  <c r="K222" i="5"/>
  <c r="S221" i="5"/>
  <c r="N221" i="5"/>
  <c r="O221" i="5"/>
  <c r="R221" i="5"/>
  <c r="P221" i="5"/>
  <c r="Q221" i="5"/>
  <c r="S222" i="5" l="1"/>
  <c r="N222" i="5"/>
  <c r="O222" i="5"/>
  <c r="P222" i="5"/>
  <c r="Q222" i="5"/>
  <c r="R222" i="5"/>
  <c r="J224" i="5"/>
  <c r="K223" i="5"/>
  <c r="K224" i="5" l="1"/>
  <c r="J225" i="5"/>
  <c r="S223" i="5"/>
  <c r="Q223" i="5"/>
  <c r="O223" i="5"/>
  <c r="P223" i="5"/>
  <c r="R223" i="5"/>
  <c r="N223" i="5"/>
  <c r="S224" i="5" l="1"/>
  <c r="R224" i="5"/>
  <c r="O224" i="5"/>
  <c r="P224" i="5"/>
  <c r="N224" i="5"/>
  <c r="Q224" i="5"/>
  <c r="K225" i="5"/>
  <c r="J226" i="5"/>
  <c r="P225" i="5" l="1"/>
  <c r="N225" i="5"/>
  <c r="Q225" i="5"/>
  <c r="R225" i="5"/>
  <c r="S225" i="5"/>
  <c r="O225" i="5"/>
  <c r="K226" i="5"/>
  <c r="J227" i="5"/>
  <c r="K227" i="5" l="1"/>
  <c r="J228" i="5"/>
  <c r="S226" i="5"/>
  <c r="Q226" i="5"/>
  <c r="O226" i="5"/>
  <c r="R226" i="5"/>
  <c r="P226" i="5"/>
  <c r="N226" i="5"/>
  <c r="K228" i="5" l="1"/>
  <c r="J229" i="5"/>
  <c r="N227" i="5"/>
  <c r="P227" i="5"/>
  <c r="S227" i="5"/>
  <c r="Q227" i="5"/>
  <c r="R227" i="5"/>
  <c r="O227" i="5"/>
  <c r="R228" i="5" l="1"/>
  <c r="N228" i="5"/>
  <c r="Q228" i="5"/>
  <c r="S228" i="5"/>
  <c r="P228" i="5"/>
  <c r="O228" i="5"/>
  <c r="J230" i="5"/>
  <c r="K229" i="5"/>
  <c r="J231" i="5" l="1"/>
  <c r="K230" i="5"/>
  <c r="S229" i="5"/>
  <c r="O229" i="5"/>
  <c r="N229" i="5"/>
  <c r="R229" i="5"/>
  <c r="Q229" i="5"/>
  <c r="P229" i="5"/>
  <c r="O230" i="5" l="1"/>
  <c r="P230" i="5"/>
  <c r="S230" i="5"/>
  <c r="N230" i="5"/>
  <c r="Q230" i="5"/>
  <c r="R230" i="5"/>
  <c r="K231" i="5"/>
  <c r="J232" i="5"/>
  <c r="K232" i="5" l="1"/>
  <c r="J233" i="5"/>
  <c r="S231" i="5"/>
  <c r="P231" i="5"/>
  <c r="R231" i="5"/>
  <c r="O231" i="5"/>
  <c r="Q231" i="5"/>
  <c r="N231" i="5"/>
  <c r="K233" i="5" l="1"/>
  <c r="J234" i="5"/>
  <c r="S232" i="5"/>
  <c r="R232" i="5"/>
  <c r="Q232" i="5"/>
  <c r="N232" i="5"/>
  <c r="O232" i="5"/>
  <c r="P232" i="5"/>
  <c r="R233" i="5" l="1"/>
  <c r="S233" i="5"/>
  <c r="N233" i="5"/>
  <c r="Q233" i="5"/>
  <c r="P233" i="5"/>
  <c r="O233" i="5"/>
  <c r="J235" i="5"/>
  <c r="K234" i="5"/>
  <c r="K235" i="5" l="1"/>
  <c r="J236" i="5"/>
  <c r="S234" i="5"/>
  <c r="R234" i="5"/>
  <c r="P234" i="5"/>
  <c r="Q234" i="5"/>
  <c r="O234" i="5"/>
  <c r="N234" i="5"/>
  <c r="J237" i="5" l="1"/>
  <c r="K236" i="5"/>
  <c r="S235" i="5"/>
  <c r="Q235" i="5"/>
  <c r="R235" i="5"/>
  <c r="P235" i="5"/>
  <c r="O235" i="5"/>
  <c r="N235" i="5"/>
  <c r="K237" i="5" l="1"/>
  <c r="J238" i="5"/>
  <c r="S236" i="5"/>
  <c r="R236" i="5"/>
  <c r="N236" i="5"/>
  <c r="Q236" i="5"/>
  <c r="O236" i="5"/>
  <c r="P236" i="5"/>
  <c r="K238" i="5" l="1"/>
  <c r="J239" i="5"/>
  <c r="S237" i="5"/>
  <c r="Q237" i="5"/>
  <c r="O237" i="5"/>
  <c r="R237" i="5"/>
  <c r="P237" i="5"/>
  <c r="N237" i="5"/>
  <c r="J240" i="5" l="1"/>
  <c r="K239" i="5"/>
  <c r="Q238" i="5"/>
  <c r="N238" i="5"/>
  <c r="S238" i="5"/>
  <c r="R238" i="5"/>
  <c r="P238" i="5"/>
  <c r="O238" i="5"/>
  <c r="S239" i="5" l="1"/>
  <c r="R239" i="5"/>
  <c r="Q239" i="5"/>
  <c r="O239" i="5"/>
  <c r="P239" i="5"/>
  <c r="N239" i="5"/>
  <c r="K240" i="5"/>
  <c r="J241" i="5"/>
  <c r="S240" i="5" l="1"/>
  <c r="N240" i="5"/>
  <c r="P240" i="5"/>
  <c r="Q240" i="5"/>
  <c r="O240" i="5"/>
  <c r="R240" i="5"/>
  <c r="K241" i="5"/>
  <c r="J242" i="5"/>
  <c r="K242" i="5" l="1"/>
  <c r="J243" i="5"/>
  <c r="S241" i="5"/>
  <c r="N241" i="5"/>
  <c r="P241" i="5"/>
  <c r="Q241" i="5"/>
  <c r="R241" i="5"/>
  <c r="O241" i="5"/>
  <c r="J244" i="5" l="1"/>
  <c r="K243" i="5"/>
  <c r="S242" i="5"/>
  <c r="O242" i="5"/>
  <c r="Q242" i="5"/>
  <c r="R242" i="5"/>
  <c r="P242" i="5"/>
  <c r="N242" i="5"/>
  <c r="O243" i="5" l="1"/>
  <c r="R243" i="5"/>
  <c r="S243" i="5"/>
  <c r="P243" i="5"/>
  <c r="N243" i="5"/>
  <c r="Q243" i="5"/>
  <c r="K244" i="5"/>
  <c r="J245" i="5"/>
  <c r="K245" i="5" l="1"/>
  <c r="J246" i="5"/>
  <c r="S244" i="5"/>
  <c r="P244" i="5"/>
  <c r="Q244" i="5"/>
  <c r="O244" i="5"/>
  <c r="R244" i="5"/>
  <c r="N244" i="5"/>
  <c r="K246" i="5" l="1"/>
  <c r="J247" i="5"/>
  <c r="S245" i="5"/>
  <c r="O245" i="5"/>
  <c r="P245" i="5"/>
  <c r="Q245" i="5"/>
  <c r="R245" i="5"/>
  <c r="N245" i="5"/>
  <c r="J248" i="5" l="1"/>
  <c r="K247" i="5"/>
  <c r="R246" i="5"/>
  <c r="N246" i="5"/>
  <c r="P246" i="5"/>
  <c r="O246" i="5"/>
  <c r="S246" i="5"/>
  <c r="Q246" i="5"/>
  <c r="S247" i="5" l="1"/>
  <c r="P247" i="5"/>
  <c r="R247" i="5"/>
  <c r="N247" i="5"/>
  <c r="Q247" i="5"/>
  <c r="O247" i="5"/>
  <c r="K248" i="5"/>
  <c r="J249" i="5"/>
  <c r="J250" i="5" l="1"/>
  <c r="K250" i="5" s="1"/>
  <c r="K249" i="5"/>
  <c r="R248" i="5"/>
  <c r="Q248" i="5"/>
  <c r="S248" i="5"/>
  <c r="N248" i="5"/>
  <c r="P248" i="5"/>
  <c r="O248" i="5"/>
  <c r="P250" i="5" l="1"/>
  <c r="O250" i="5"/>
  <c r="Q250" i="5"/>
  <c r="N250" i="5"/>
  <c r="S250" i="5"/>
  <c r="R250" i="5"/>
  <c r="R249" i="5"/>
  <c r="P249" i="5"/>
  <c r="N249" i="5"/>
  <c r="Q249" i="5"/>
  <c r="O249" i="5"/>
  <c r="S249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<sst xmlns="http://schemas.openxmlformats.org/spreadsheetml/2006/main" count="35605" uniqueCount="700">
  <si>
    <t>Game Date</t>
  </si>
  <si>
    <t>Pitcher</t>
  </si>
  <si>
    <t>Opponent</t>
  </si>
  <si>
    <t>GS</t>
  </si>
  <si>
    <t>CG</t>
  </si>
  <si>
    <t>GF</t>
  </si>
  <si>
    <t>W</t>
  </si>
  <si>
    <t>L</t>
  </si>
  <si>
    <t>Sv</t>
  </si>
  <si>
    <t>Sho</t>
  </si>
  <si>
    <t>IP</t>
  </si>
  <si>
    <t>H</t>
  </si>
  <si>
    <t>R</t>
  </si>
  <si>
    <t>ER</t>
  </si>
  <si>
    <t>HR</t>
  </si>
  <si>
    <t>BB</t>
  </si>
  <si>
    <t>K</t>
  </si>
  <si>
    <t>HBP</t>
  </si>
  <si>
    <t>BK</t>
  </si>
  <si>
    <t>WP</t>
  </si>
  <si>
    <t>Dylan Bundy</t>
  </si>
  <si>
    <t>Vs. CHA</t>
  </si>
  <si>
    <t>Andrew Heaney</t>
  </si>
  <si>
    <t>Alex Cobb</t>
  </si>
  <si>
    <t>Shohei Ohtani</t>
  </si>
  <si>
    <t>Jose Quintana</t>
  </si>
  <si>
    <t>Vs. HOU</t>
  </si>
  <si>
    <t>Griffin Canning</t>
  </si>
  <si>
    <t>At TOR</t>
  </si>
  <si>
    <t>At KCA</t>
  </si>
  <si>
    <t>Vs. MIN</t>
  </si>
  <si>
    <t>Vs. TEX</t>
  </si>
  <si>
    <t>At HOU</t>
  </si>
  <si>
    <t>At TEX</t>
  </si>
  <si>
    <t>At SEA</t>
  </si>
  <si>
    <t>Vs. TBA</t>
  </si>
  <si>
    <t>Vs. LAN</t>
  </si>
  <si>
    <t>Junior Guerra</t>
  </si>
  <si>
    <t>At BOS</t>
  </si>
  <si>
    <t>Patrick Sandoval</t>
  </si>
  <si>
    <t>Vs. CLE</t>
  </si>
  <si>
    <t>05/20/2021 (1)</t>
  </si>
  <si>
    <t>05/20/2021 (2)</t>
  </si>
  <si>
    <t>Vs. OAK</t>
  </si>
  <si>
    <t>At OAK</t>
  </si>
  <si>
    <t>At SFN</t>
  </si>
  <si>
    <t>Vs. SEA</t>
  </si>
  <si>
    <t>Vs. KCA</t>
  </si>
  <si>
    <t>At ARI</t>
  </si>
  <si>
    <t>Vs. DET</t>
  </si>
  <si>
    <t>Vs. SFN</t>
  </si>
  <si>
    <t>At TBA</t>
  </si>
  <si>
    <t>At NYA</t>
  </si>
  <si>
    <t>Vs. BAL</t>
  </si>
  <si>
    <t>Jose Suarez</t>
  </si>
  <si>
    <t>Vs. BOS</t>
  </si>
  <si>
    <t>At MIN</t>
  </si>
  <si>
    <t>Jaime Barria</t>
  </si>
  <si>
    <t>Vs. COL</t>
  </si>
  <si>
    <t>Reid Detmers</t>
  </si>
  <si>
    <t>Chris Rodriguez</t>
  </si>
  <si>
    <t>At LAN</t>
  </si>
  <si>
    <t>08/10/2021 (1)</t>
  </si>
  <si>
    <t>08/10/2021 (2)</t>
  </si>
  <si>
    <t>Vs. TOR</t>
  </si>
  <si>
    <t>At DET</t>
  </si>
  <si>
    <t>At CLE</t>
  </si>
  <si>
    <t>At BAL</t>
  </si>
  <si>
    <t>Cooper Criswell</t>
  </si>
  <si>
    <t>Vs. SDN</t>
  </si>
  <si>
    <t>Mike Mayers</t>
  </si>
  <si>
    <t>Vs. NYA</t>
  </si>
  <si>
    <t>Packy Naughton</t>
  </si>
  <si>
    <t>Janson Junk</t>
  </si>
  <si>
    <t>At SDN</t>
  </si>
  <si>
    <t>At CHA</t>
  </si>
  <si>
    <t>Jhonathan Diaz</t>
  </si>
  <si>
    <t>Totals</t>
  </si>
  <si>
    <t>162 Games</t>
  </si>
  <si>
    <t>Team</t>
  </si>
  <si>
    <t>LAA</t>
  </si>
  <si>
    <t>Madison Bumgarner</t>
  </si>
  <si>
    <t>Merrill Kelly</t>
  </si>
  <si>
    <t>Caleb Smith</t>
  </si>
  <si>
    <t>Taylor Widener</t>
  </si>
  <si>
    <t>Luke Weaver</t>
  </si>
  <si>
    <t>At COL</t>
  </si>
  <si>
    <t>Vs. CIN</t>
  </si>
  <si>
    <t>Riley Smith</t>
  </si>
  <si>
    <t>Zac Gallen</t>
  </si>
  <si>
    <t>At WSH</t>
  </si>
  <si>
    <t>At CIN</t>
  </si>
  <si>
    <t>At ATL</t>
  </si>
  <si>
    <t>04/25/2021 (1)</t>
  </si>
  <si>
    <t>04/25/2021 (2)</t>
  </si>
  <si>
    <t>At MIA</t>
  </si>
  <si>
    <t>At NYN</t>
  </si>
  <si>
    <t>Vs. MIA</t>
  </si>
  <si>
    <t>Matt Peacock</t>
  </si>
  <si>
    <t>Vs. WSH</t>
  </si>
  <si>
    <t>Seth Frankoff</t>
  </si>
  <si>
    <t>Corbin Martin</t>
  </si>
  <si>
    <t>Jon Duplantier</t>
  </si>
  <si>
    <t>Vs. SLN</t>
  </si>
  <si>
    <t>Vs. NYN</t>
  </si>
  <si>
    <t>At MIL</t>
  </si>
  <si>
    <t>Vs. LAA</t>
  </si>
  <si>
    <t>Alex Young</t>
  </si>
  <si>
    <t>Vs. MIL</t>
  </si>
  <si>
    <t>Jacob Faria</t>
  </si>
  <si>
    <t>At SLN</t>
  </si>
  <si>
    <t>Humberto Castellanos</t>
  </si>
  <si>
    <t>Vs. CHN</t>
  </si>
  <si>
    <t>Vs. PIT</t>
  </si>
  <si>
    <t>At CHN</t>
  </si>
  <si>
    <t>Tyler Gilbert</t>
  </si>
  <si>
    <t>Vs. PHI</t>
  </si>
  <si>
    <t>Humberto Mejia</t>
  </si>
  <si>
    <t>At PIT</t>
  </si>
  <si>
    <t>At PHI</t>
  </si>
  <si>
    <t>Vs. ATL</t>
  </si>
  <si>
    <t>ARI</t>
  </si>
  <si>
    <t>Max Fried</t>
  </si>
  <si>
    <t>Charlie Morton</t>
  </si>
  <si>
    <t>Ian Anderson</t>
  </si>
  <si>
    <t>Drew Smyly</t>
  </si>
  <si>
    <t>04/07/2021 (1)</t>
  </si>
  <si>
    <t>04/07/2021 (2)</t>
  </si>
  <si>
    <t>Huascar Ynoa</t>
  </si>
  <si>
    <t>Kyle Wright</t>
  </si>
  <si>
    <t>Bryse Wilson</t>
  </si>
  <si>
    <t>Vs. ARI</t>
  </si>
  <si>
    <t>Tucker Davidson</t>
  </si>
  <si>
    <t>06/20/2021 (1)</t>
  </si>
  <si>
    <t>06/20/2021 (2)</t>
  </si>
  <si>
    <t>06/21/2021 (1)</t>
  </si>
  <si>
    <t>Kyle Muller</t>
  </si>
  <si>
    <t>06/21/2021 (2)</t>
  </si>
  <si>
    <t>Jesse Chavez</t>
  </si>
  <si>
    <t>Touki Toussaint</t>
  </si>
  <si>
    <t>07/21/2021 (1)</t>
  </si>
  <si>
    <t>07/21/2021 (2)</t>
  </si>
  <si>
    <t>07/26/2021 (1)</t>
  </si>
  <si>
    <t>07/26/2021 (2)</t>
  </si>
  <si>
    <t>161 Games</t>
  </si>
  <si>
    <t>ATL</t>
  </si>
  <si>
    <t>John Means</t>
  </si>
  <si>
    <t>Matt Harvey</t>
  </si>
  <si>
    <t>Bruce Zimmermann</t>
  </si>
  <si>
    <t>Jorge Lopez</t>
  </si>
  <si>
    <t>Dean Kremer</t>
  </si>
  <si>
    <t>04/13/2021 (1)</t>
  </si>
  <si>
    <t>04/13/2021 (2)</t>
  </si>
  <si>
    <t>04/15/2021 (1)</t>
  </si>
  <si>
    <t>04/15/2021 (2)</t>
  </si>
  <si>
    <t>Wade LeBlanc</t>
  </si>
  <si>
    <t>Zac Lowther</t>
  </si>
  <si>
    <t>Adam Plutko</t>
  </si>
  <si>
    <t>05/29/2021 (1)</t>
  </si>
  <si>
    <t>05/29/2021 (2)</t>
  </si>
  <si>
    <t>Keegan Akin</t>
  </si>
  <si>
    <t>Tom Eshelman</t>
  </si>
  <si>
    <t>Travis Lakins</t>
  </si>
  <si>
    <t>At LAA</t>
  </si>
  <si>
    <t>Spenser Watkins</t>
  </si>
  <si>
    <t>Alex Wells</t>
  </si>
  <si>
    <t>Chris Ellis</t>
  </si>
  <si>
    <t>09/11/2021 (1)</t>
  </si>
  <si>
    <t>09/11/2021 (2)</t>
  </si>
  <si>
    <t>Conner Greene</t>
  </si>
  <si>
    <t>BAL</t>
  </si>
  <si>
    <t>Nathan Eovaldi</t>
  </si>
  <si>
    <t>Tanner Houck</t>
  </si>
  <si>
    <t>Garrett Richards</t>
  </si>
  <si>
    <t>Nick Pivetta</t>
  </si>
  <si>
    <t>Martin Perez</t>
  </si>
  <si>
    <t>Eduardo Rodriguez</t>
  </si>
  <si>
    <t>04/14/2021 (1)</t>
  </si>
  <si>
    <t>04/14/2021 (2)</t>
  </si>
  <si>
    <t>04/18/2021 (1)</t>
  </si>
  <si>
    <t>04/18/2021 (2)</t>
  </si>
  <si>
    <t>07/28/2021 (1)</t>
  </si>
  <si>
    <t>07/28/2021 (2)</t>
  </si>
  <si>
    <t>08/07/2021 (1)</t>
  </si>
  <si>
    <t>08/07/2021 (2)</t>
  </si>
  <si>
    <t>Chris Sale</t>
  </si>
  <si>
    <t>08/17/2021 (1)</t>
  </si>
  <si>
    <t>08/17/2021 (2)</t>
  </si>
  <si>
    <t>Bradley Peacock</t>
  </si>
  <si>
    <t>Kutter Crawford</t>
  </si>
  <si>
    <t>Connor Seabold</t>
  </si>
  <si>
    <t>BOS</t>
  </si>
  <si>
    <t>Kyle Hendricks</t>
  </si>
  <si>
    <t>Jake Arrieta</t>
  </si>
  <si>
    <t>Zach Davies</t>
  </si>
  <si>
    <t>Trevor Williams</t>
  </si>
  <si>
    <t>Adbert Alzolay</t>
  </si>
  <si>
    <t>Alec Mills</t>
  </si>
  <si>
    <t>05/04/2021 (1)</t>
  </si>
  <si>
    <t>05/04/2021 (2)</t>
  </si>
  <si>
    <t>Keegan Thompson</t>
  </si>
  <si>
    <t>Kohl Stewart</t>
  </si>
  <si>
    <t>Robert Stock</t>
  </si>
  <si>
    <t>Justin Steele</t>
  </si>
  <si>
    <t>Adrian Sampson</t>
  </si>
  <si>
    <t>08/25/2021 (1)</t>
  </si>
  <si>
    <t>08/25/2021 (2)</t>
  </si>
  <si>
    <t>09/24/2021 (1)</t>
  </si>
  <si>
    <t>09/24/2021 (2)</t>
  </si>
  <si>
    <t>Cory Abbott</t>
  </si>
  <si>
    <t>CHC</t>
  </si>
  <si>
    <t>Lucas Giolito</t>
  </si>
  <si>
    <t>Dallas Keuchel</t>
  </si>
  <si>
    <t>Lance Lynn</t>
  </si>
  <si>
    <t>Dylan Cease</t>
  </si>
  <si>
    <t>Carlos Rodon</t>
  </si>
  <si>
    <t>Michael Kopech</t>
  </si>
  <si>
    <t>04/29/2021 (1)</t>
  </si>
  <si>
    <t>04/29/2021 (2)</t>
  </si>
  <si>
    <t>05/14/2021 (1)</t>
  </si>
  <si>
    <t>05/14/2021 (2)</t>
  </si>
  <si>
    <t>05/31/2021 (1)</t>
  </si>
  <si>
    <t>05/31/2021 (2)</t>
  </si>
  <si>
    <t>Jimmy Lambert</t>
  </si>
  <si>
    <t>Ryan Burr</t>
  </si>
  <si>
    <t>07/19/2021 (1)</t>
  </si>
  <si>
    <t>07/19/2021 (2)</t>
  </si>
  <si>
    <t>Reynaldo Lopez</t>
  </si>
  <si>
    <t>09/23/2021 (1)</t>
  </si>
  <si>
    <t>09/23/2021 (2)</t>
  </si>
  <si>
    <t>Luis Castillo</t>
  </si>
  <si>
    <t>Tyler Mahle</t>
  </si>
  <si>
    <t>Jeff Hoffman</t>
  </si>
  <si>
    <t>Jose De Leon</t>
  </si>
  <si>
    <t>Wade Miley</t>
  </si>
  <si>
    <t>Sonny Gray</t>
  </si>
  <si>
    <t>Vladimir Gutierrez</t>
  </si>
  <si>
    <t>Tony Santillan</t>
  </si>
  <si>
    <t>09/01/2021 (1)</t>
  </si>
  <si>
    <t>09/01/2021 (2)</t>
  </si>
  <si>
    <t>Reiver Sanmartin</t>
  </si>
  <si>
    <t>Riley O'Brien</t>
  </si>
  <si>
    <t>CIN</t>
  </si>
  <si>
    <t>CHW</t>
  </si>
  <si>
    <t>Shane Bieber</t>
  </si>
  <si>
    <t>Zach Plesac</t>
  </si>
  <si>
    <t>Aaron Civale</t>
  </si>
  <si>
    <t>Logan Allen</t>
  </si>
  <si>
    <t>Triston McKenzie</t>
  </si>
  <si>
    <t>Phil Maton</t>
  </si>
  <si>
    <t>Sam Hentges</t>
  </si>
  <si>
    <t>Elijah Morgan</t>
  </si>
  <si>
    <t>05/30/2021 (1)</t>
  </si>
  <si>
    <t>05/30/2021 (2)</t>
  </si>
  <si>
    <t>Cal Quantrill</t>
  </si>
  <si>
    <t>Jean Carlos Mejia</t>
  </si>
  <si>
    <t>06/30/2021 (1)</t>
  </si>
  <si>
    <t>06/30/2021 (2)</t>
  </si>
  <si>
    <t>07/07/2021 (1)</t>
  </si>
  <si>
    <t>07/07/2021 (2)</t>
  </si>
  <si>
    <t>09/14/2021 (1)</t>
  </si>
  <si>
    <t>09/14/2021 (2)</t>
  </si>
  <si>
    <t>09/20/2021 (1)</t>
  </si>
  <si>
    <t>09/20/2021 (2)</t>
  </si>
  <si>
    <t>Nick Wittgren</t>
  </si>
  <si>
    <t>CLE</t>
  </si>
  <si>
    <t>German Marquez</t>
  </si>
  <si>
    <t>Antonio Senzatela</t>
  </si>
  <si>
    <t>Jonathan Gray</t>
  </si>
  <si>
    <t>Austin Gomber</t>
  </si>
  <si>
    <t>Chi Chi Gonzalez</t>
  </si>
  <si>
    <t>04/17/2021 (1)</t>
  </si>
  <si>
    <t>04/17/2021 (2)</t>
  </si>
  <si>
    <t>Ryan Castellani</t>
  </si>
  <si>
    <t>05/12/2021 (1)</t>
  </si>
  <si>
    <t>05/12/2021 (2)</t>
  </si>
  <si>
    <t>Jhoulys Chacin</t>
  </si>
  <si>
    <t>Kyle Freeland</t>
  </si>
  <si>
    <t>05/27/2021 (1)</t>
  </si>
  <si>
    <t>05/27/2021 (2)</t>
  </si>
  <si>
    <t>Lucas Gilbreath</t>
  </si>
  <si>
    <t>Ryan Feltner</t>
  </si>
  <si>
    <t>Peter Lambert</t>
  </si>
  <si>
    <t>Ashton Goudeau</t>
  </si>
  <si>
    <t>COL</t>
  </si>
  <si>
    <t>Matt Boyd</t>
  </si>
  <si>
    <t>Julio Teheran</t>
  </si>
  <si>
    <t>Tarik Skubal</t>
  </si>
  <si>
    <t>Jose Urena</t>
  </si>
  <si>
    <t>Casey Mize</t>
  </si>
  <si>
    <t>Derek Holland</t>
  </si>
  <si>
    <t>Michael Fulmer</t>
  </si>
  <si>
    <t>04/21/2021 (1)</t>
  </si>
  <si>
    <t>04/21/2021 (2)</t>
  </si>
  <si>
    <t>Spencer Turnbull</t>
  </si>
  <si>
    <t>Tyler Alexander</t>
  </si>
  <si>
    <t>Kyle Funkhouser</t>
  </si>
  <si>
    <t>Matt Manning</t>
  </si>
  <si>
    <t>Wily Peralta</t>
  </si>
  <si>
    <t>06/26/2021 (1)</t>
  </si>
  <si>
    <t>06/26/2021 (2)</t>
  </si>
  <si>
    <t>07/17/2021 (1)</t>
  </si>
  <si>
    <t>07/17/2021 (2)</t>
  </si>
  <si>
    <t>Drew Hutchison</t>
  </si>
  <si>
    <t>DET</t>
  </si>
  <si>
    <t>Sandy Alcantara</t>
  </si>
  <si>
    <t>Pablo Lopez</t>
  </si>
  <si>
    <t>Elieser Hernandez</t>
  </si>
  <si>
    <t>Trevor Rogers</t>
  </si>
  <si>
    <t>Nick Neidert</t>
  </si>
  <si>
    <t>Daniel Castano</t>
  </si>
  <si>
    <t>Ross Detwiler</t>
  </si>
  <si>
    <t>Paul Campbell</t>
  </si>
  <si>
    <t>Jordan Holloway</t>
  </si>
  <si>
    <t>Cody Poteet</t>
  </si>
  <si>
    <t>John Curtiss</t>
  </si>
  <si>
    <t>Zach Thompson</t>
  </si>
  <si>
    <t>Braxton Garrett</t>
  </si>
  <si>
    <t>Anthony Bass</t>
  </si>
  <si>
    <t>07/16/2021 (1)</t>
  </si>
  <si>
    <t>07/16/2021 (2)</t>
  </si>
  <si>
    <t>Anthony Bender</t>
  </si>
  <si>
    <t>Jesus Luzardo</t>
  </si>
  <si>
    <t>David Hess</t>
  </si>
  <si>
    <t>Edward Cabrera</t>
  </si>
  <si>
    <t>09/28/2021 (1)</t>
  </si>
  <si>
    <t>09/28/2021 (2)</t>
  </si>
  <si>
    <t>MIA</t>
  </si>
  <si>
    <t>Zack Greinke</t>
  </si>
  <si>
    <t>Cristian Javier</t>
  </si>
  <si>
    <t>Lance McCullers</t>
  </si>
  <si>
    <t>Jose Urquidy</t>
  </si>
  <si>
    <t>Luis Garcia</t>
  </si>
  <si>
    <t>Jake Odorizzi</t>
  </si>
  <si>
    <t>Tyler Ivey</t>
  </si>
  <si>
    <t>Framber Valdez</t>
  </si>
  <si>
    <t>Brandon Bielak</t>
  </si>
  <si>
    <t>HOU</t>
  </si>
  <si>
    <t>Brad Keller</t>
  </si>
  <si>
    <t>Mike Minor</t>
  </si>
  <si>
    <t>Brady Singer</t>
  </si>
  <si>
    <t>Daniel Duffy</t>
  </si>
  <si>
    <t>Jakob Junis</t>
  </si>
  <si>
    <t>Ervin Santana</t>
  </si>
  <si>
    <t>Daniel Lynch</t>
  </si>
  <si>
    <t>Kris Bubic</t>
  </si>
  <si>
    <t>Jackson Kowar</t>
  </si>
  <si>
    <t>Kyle Zimmer</t>
  </si>
  <si>
    <t>Carlos Hernandez</t>
  </si>
  <si>
    <t>Jon Heasley</t>
  </si>
  <si>
    <t>Joel Payamps</t>
  </si>
  <si>
    <t>Angel Zerpa</t>
  </si>
  <si>
    <t>KCR</t>
  </si>
  <si>
    <t>Clayton Kershaw</t>
  </si>
  <si>
    <t>Trevor Bauer</t>
  </si>
  <si>
    <t>Walker Buehler</t>
  </si>
  <si>
    <t>Julio Urias</t>
  </si>
  <si>
    <t>Dustin May</t>
  </si>
  <si>
    <t>Edwin Uceta</t>
  </si>
  <si>
    <t>Jimmy Nelson</t>
  </si>
  <si>
    <t>David Price</t>
  </si>
  <si>
    <t>Tony Gonsolin</t>
  </si>
  <si>
    <t>Victor Gonzalez</t>
  </si>
  <si>
    <t>Garrett Cleavinger</t>
  </si>
  <si>
    <t>Jake Reed</t>
  </si>
  <si>
    <t>Darien Nunez</t>
  </si>
  <si>
    <t>Josiah Gray</t>
  </si>
  <si>
    <t>Mitchell White</t>
  </si>
  <si>
    <t>Max Scherzer</t>
  </si>
  <si>
    <t>Justin Bruihl</t>
  </si>
  <si>
    <t>Corey Knebel</t>
  </si>
  <si>
    <t>Brusdar Graterol</t>
  </si>
  <si>
    <t>LAD</t>
  </si>
  <si>
    <t>Brandon Woodruff</t>
  </si>
  <si>
    <t>Corbin Burnes</t>
  </si>
  <si>
    <t>Adrian Houser</t>
  </si>
  <si>
    <t>Brett Anderson</t>
  </si>
  <si>
    <t>Freddy Peralta</t>
  </si>
  <si>
    <t>Zachary Godley</t>
  </si>
  <si>
    <t>Eric Lauer</t>
  </si>
  <si>
    <t>Alec Bettinger</t>
  </si>
  <si>
    <t>Brent Suter</t>
  </si>
  <si>
    <t>Aaron Ashby</t>
  </si>
  <si>
    <t>08/14/2021 (1)</t>
  </si>
  <si>
    <t>08/14/2021 (2)</t>
  </si>
  <si>
    <t>MIL</t>
  </si>
  <si>
    <t>Kenta Maeda</t>
  </si>
  <si>
    <t>Jose Berrios</t>
  </si>
  <si>
    <t>Michael Pineda</t>
  </si>
  <si>
    <t>Matthew Shoemaker</t>
  </si>
  <si>
    <t>J.A. Happ</t>
  </si>
  <si>
    <t>Lewis Thorpe</t>
  </si>
  <si>
    <t>04/20/2021 (1)</t>
  </si>
  <si>
    <t>04/20/2021 (2)</t>
  </si>
  <si>
    <t>Bailey Ober</t>
  </si>
  <si>
    <t>Randy Dobnak</t>
  </si>
  <si>
    <t>Daniel Coulombe</t>
  </si>
  <si>
    <t>Griffin Jax</t>
  </si>
  <si>
    <t>Charlie Barnes</t>
  </si>
  <si>
    <t>Beau Burrows</t>
  </si>
  <si>
    <t>John Gant</t>
  </si>
  <si>
    <t>Andrew Albers</t>
  </si>
  <si>
    <t>Joe Ryan</t>
  </si>
  <si>
    <t>Luke Farrell</t>
  </si>
  <si>
    <t>MIN</t>
  </si>
  <si>
    <t>Erick Fedde</t>
  </si>
  <si>
    <t>Stephen Strasburg</t>
  </si>
  <si>
    <t>Joe Ross</t>
  </si>
  <si>
    <t>Patrick Corbin</t>
  </si>
  <si>
    <t>Paolo Espino</t>
  </si>
  <si>
    <t>Jon Lester</t>
  </si>
  <si>
    <t>Austin Voth</t>
  </si>
  <si>
    <t>06/12/2021 (1)</t>
  </si>
  <si>
    <t>06/12/2021 (2)</t>
  </si>
  <si>
    <t>Jefry Rodriguez</t>
  </si>
  <si>
    <t>06/19/2021 (1)</t>
  </si>
  <si>
    <t>06/19/2021 (2)</t>
  </si>
  <si>
    <t>07/29/2021 (1)</t>
  </si>
  <si>
    <t>07/29/2021 (2)</t>
  </si>
  <si>
    <t>08/12/2021 (1)</t>
  </si>
  <si>
    <t>Sean Nolin</t>
  </si>
  <si>
    <t>08/12/2021 (2)</t>
  </si>
  <si>
    <t>09/04/2021 (1)</t>
  </si>
  <si>
    <t>09/04/2021 (2)</t>
  </si>
  <si>
    <t>Josh Rogers</t>
  </si>
  <si>
    <t>Joan Adon</t>
  </si>
  <si>
    <t>WAS</t>
  </si>
  <si>
    <t>Jacob deGrom</t>
  </si>
  <si>
    <t>Marcus Stroman</t>
  </si>
  <si>
    <t>David Peterson</t>
  </si>
  <si>
    <t>Taijuan Walker</t>
  </si>
  <si>
    <t>Joey Lucchesi</t>
  </si>
  <si>
    <t>05/05/2021 (1)</t>
  </si>
  <si>
    <t>05/05/2021 (2)</t>
  </si>
  <si>
    <t>Miguel Castro</t>
  </si>
  <si>
    <t>Tommy Hunter</t>
  </si>
  <si>
    <t>Drew Smith</t>
  </si>
  <si>
    <t>Jordan Yamamoto</t>
  </si>
  <si>
    <t>Robert Gsellman</t>
  </si>
  <si>
    <t>Jerad Eickhoff</t>
  </si>
  <si>
    <t>Tylor Megill</t>
  </si>
  <si>
    <t>06/25/2021 (1)</t>
  </si>
  <si>
    <t>06/25/2021 (2)</t>
  </si>
  <si>
    <t>07/04/2021 (1)</t>
  </si>
  <si>
    <t>07/04/2021 (2)</t>
  </si>
  <si>
    <t>Corey Oswalt</t>
  </si>
  <si>
    <t>07/10/2021 (1)</t>
  </si>
  <si>
    <t>07/10/2021 (2)</t>
  </si>
  <si>
    <t>Aaron Loup</t>
  </si>
  <si>
    <t>Rich Hill</t>
  </si>
  <si>
    <t>Carlos Carrasco</t>
  </si>
  <si>
    <t>Noah Syndergaard</t>
  </si>
  <si>
    <t>NYM</t>
  </si>
  <si>
    <t>Gerrit Cole</t>
  </si>
  <si>
    <t>Corey Kluber</t>
  </si>
  <si>
    <t>Domingo German</t>
  </si>
  <si>
    <t>Jordan Montgomery</t>
  </si>
  <si>
    <t>Jameson Taillon</t>
  </si>
  <si>
    <t>Nick Nelson</t>
  </si>
  <si>
    <t>Deivi Garcia</t>
  </si>
  <si>
    <t>Michael King</t>
  </si>
  <si>
    <t>Nestor Cortes</t>
  </si>
  <si>
    <t>Asher Wojciechowski</t>
  </si>
  <si>
    <t>Luis Gil</t>
  </si>
  <si>
    <t>Wandy Peralta</t>
  </si>
  <si>
    <t>Lucas Luetge</t>
  </si>
  <si>
    <t>Clarke Schmidt</t>
  </si>
  <si>
    <t>NYY</t>
  </si>
  <si>
    <t>Chris Bassitt</t>
  </si>
  <si>
    <t>Cole Irvin</t>
  </si>
  <si>
    <t>Sean Manaea</t>
  </si>
  <si>
    <t>Frankie Montas</t>
  </si>
  <si>
    <t>Michael Fiers</t>
  </si>
  <si>
    <t>James Kaprielian</t>
  </si>
  <si>
    <t>Daulton Jefferies</t>
  </si>
  <si>
    <t>Paul Blackburn</t>
  </si>
  <si>
    <t>OAK</t>
  </si>
  <si>
    <t>Aaron Nola</t>
  </si>
  <si>
    <t>Zack Wheeler</t>
  </si>
  <si>
    <t>Zach Eflin</t>
  </si>
  <si>
    <t>Matt Moore</t>
  </si>
  <si>
    <t>Chase Anderson</t>
  </si>
  <si>
    <t>Vincent Velasquez</t>
  </si>
  <si>
    <t>David Hale</t>
  </si>
  <si>
    <t>Spencer Howard</t>
  </si>
  <si>
    <t>Brandon Kintzler</t>
  </si>
  <si>
    <t>Cristopher Sanchez</t>
  </si>
  <si>
    <t>Kyle Gibson</t>
  </si>
  <si>
    <t>Ranger Suarez</t>
  </si>
  <si>
    <t>Connor Brogdon</t>
  </si>
  <si>
    <t>Sam Coonrod</t>
  </si>
  <si>
    <t>Cam Bedrosian</t>
  </si>
  <si>
    <t>Adonis Medina</t>
  </si>
  <si>
    <t>Hans Crouse</t>
  </si>
  <si>
    <t>Bailey Falter</t>
  </si>
  <si>
    <t>PHI</t>
  </si>
  <si>
    <t>Chad Kuhl</t>
  </si>
  <si>
    <t>Tyler Anderson</t>
  </si>
  <si>
    <t>Mitch Keller</t>
  </si>
  <si>
    <t>Jonathan Brubaker</t>
  </si>
  <si>
    <t>Trevor Cahill</t>
  </si>
  <si>
    <t>Miguel Yajure</t>
  </si>
  <si>
    <t>Wil Crowe</t>
  </si>
  <si>
    <t>Cody Ponce</t>
  </si>
  <si>
    <t>Chase De Jong</t>
  </si>
  <si>
    <t>Max Kranick</t>
  </si>
  <si>
    <t>Luis Oviedo</t>
  </si>
  <si>
    <t>Steven Brault</t>
  </si>
  <si>
    <t>Dillon Peters</t>
  </si>
  <si>
    <t>Connor Overton</t>
  </si>
  <si>
    <t>Sam Howard</t>
  </si>
  <si>
    <t>Roansy Contreras</t>
  </si>
  <si>
    <t>PIT</t>
  </si>
  <si>
    <t>Jack Flaherty</t>
  </si>
  <si>
    <t>Adam Wainwright</t>
  </si>
  <si>
    <t>Carlos Martinez</t>
  </si>
  <si>
    <t>Daniel Poncedeleon</t>
  </si>
  <si>
    <t>Kwang-hyun Kim</t>
  </si>
  <si>
    <t>Johan Oviedo</t>
  </si>
  <si>
    <t>Miles Mikolas</t>
  </si>
  <si>
    <t>Jake Woodford</t>
  </si>
  <si>
    <t>Dakota Hudson</t>
  </si>
  <si>
    <t>STL</t>
  </si>
  <si>
    <t>Yu Darvish</t>
  </si>
  <si>
    <t>Blake Snell</t>
  </si>
  <si>
    <t>Joe Musgrove</t>
  </si>
  <si>
    <t>Chris Paddack</t>
  </si>
  <si>
    <t>Adrian Morejon</t>
  </si>
  <si>
    <t>Ryan Weathers</t>
  </si>
  <si>
    <t>Dinelson Lamet</t>
  </si>
  <si>
    <t>Miguel Diaz</t>
  </si>
  <si>
    <t>Craig Stammen</t>
  </si>
  <si>
    <t>Reiss Knehr</t>
  </si>
  <si>
    <t>Matt Strahm</t>
  </si>
  <si>
    <t>Pierce Johnson</t>
  </si>
  <si>
    <t>Pedro Avila</t>
  </si>
  <si>
    <t>SDP</t>
  </si>
  <si>
    <t>Kevin Gausman</t>
  </si>
  <si>
    <t>Johnny Cueto</t>
  </si>
  <si>
    <t>Logan Webb</t>
  </si>
  <si>
    <t>Anthony DeSclafani</t>
  </si>
  <si>
    <t>Aaron Sanchez</t>
  </si>
  <si>
    <t>Alex Wood</t>
  </si>
  <si>
    <t>Scott Kazmir</t>
  </si>
  <si>
    <t>Zack Littell</t>
  </si>
  <si>
    <t>Conner Menez</t>
  </si>
  <si>
    <t>Sam Long</t>
  </si>
  <si>
    <t>Jose Alvarez</t>
  </si>
  <si>
    <t>Randy Jackson</t>
  </si>
  <si>
    <t>Dominic Leone</t>
  </si>
  <si>
    <t>SFG</t>
  </si>
  <si>
    <t>Marco Gonzales</t>
  </si>
  <si>
    <t>Yusei Kikuchi</t>
  </si>
  <si>
    <t>Chris Flexen</t>
  </si>
  <si>
    <t>Justus Sheffield</t>
  </si>
  <si>
    <t>James Paxton</t>
  </si>
  <si>
    <t>Justin Dunn</t>
  </si>
  <si>
    <t>Nick Margevicius</t>
  </si>
  <si>
    <t>Ljay Newsome</t>
  </si>
  <si>
    <t>Erik Swanson</t>
  </si>
  <si>
    <t>Logan Gilbert</t>
  </si>
  <si>
    <t>Robert Dugger</t>
  </si>
  <si>
    <t>Hector Santiago</t>
  </si>
  <si>
    <t>Keynan Middleton</t>
  </si>
  <si>
    <t>Darren McCaughan</t>
  </si>
  <si>
    <t>SEA</t>
  </si>
  <si>
    <t>Tyler Glasnow</t>
  </si>
  <si>
    <t>Ryan Yarbrough</t>
  </si>
  <si>
    <t>Michael Wacha</t>
  </si>
  <si>
    <t>Chris Archer</t>
  </si>
  <si>
    <t>Brent Honeywell</t>
  </si>
  <si>
    <t>Josh Fleming</t>
  </si>
  <si>
    <t>Andrew Kittredge</t>
  </si>
  <si>
    <t>Luis Patino</t>
  </si>
  <si>
    <t>Shane McClanahan</t>
  </si>
  <si>
    <t>Collin McHugh</t>
  </si>
  <si>
    <t>Drew Rasmussen</t>
  </si>
  <si>
    <t>Louis Head</t>
  </si>
  <si>
    <t>Shane Baz</t>
  </si>
  <si>
    <t>David Robertson</t>
  </si>
  <si>
    <t>TBR</t>
  </si>
  <si>
    <t>Kohei Arihara</t>
  </si>
  <si>
    <t>Jordan Lyles</t>
  </si>
  <si>
    <t>Mike Foltynewicz</t>
  </si>
  <si>
    <t>Dane Dunning</t>
  </si>
  <si>
    <t>Hyeon-jong Yang</t>
  </si>
  <si>
    <t>Wes Benjamin</t>
  </si>
  <si>
    <t>Kolby Allard</t>
  </si>
  <si>
    <t>Taylor Hearn</t>
  </si>
  <si>
    <t>07/18/2021 (1)</t>
  </si>
  <si>
    <t>07/18/2021 (2)</t>
  </si>
  <si>
    <t>Drew Anderson</t>
  </si>
  <si>
    <t>Jake Latz</t>
  </si>
  <si>
    <t>Glenn Otto Jr.</t>
  </si>
  <si>
    <t>A.J. Alexy</t>
  </si>
  <si>
    <t>TEX</t>
  </si>
  <si>
    <t>Hyun-Jin Ryu</t>
  </si>
  <si>
    <t>Ross Stripling</t>
  </si>
  <si>
    <t>T.J. Zeuch</t>
  </si>
  <si>
    <t>Steven Matz</t>
  </si>
  <si>
    <t>Tanner Roark</t>
  </si>
  <si>
    <t>David Phelps</t>
  </si>
  <si>
    <t>Robbie Ray</t>
  </si>
  <si>
    <t>Anthony Kay</t>
  </si>
  <si>
    <t>Tom Milone</t>
  </si>
  <si>
    <t>Trent Thornton</t>
  </si>
  <si>
    <t>Travis Bergen</t>
  </si>
  <si>
    <t>Nate Pearson</t>
  </si>
  <si>
    <t>Alek Manoah</t>
  </si>
  <si>
    <t>Thomas Hatch</t>
  </si>
  <si>
    <t>Julian Merryweather</t>
  </si>
  <si>
    <t>TOR</t>
  </si>
  <si>
    <t>Name</t>
  </si>
  <si>
    <t>ERA</t>
  </si>
  <si>
    <t>Starters</t>
  </si>
  <si>
    <t>GameScore</t>
  </si>
  <si>
    <t>GameScore2</t>
  </si>
  <si>
    <t>Avg Game Score 2</t>
  </si>
  <si>
    <t>SD Game Score 2</t>
  </si>
  <si>
    <t>FILTERED</t>
  </si>
  <si>
    <t>GSQuotient</t>
  </si>
  <si>
    <t>SD Ranking</t>
  </si>
  <si>
    <t>GSQ Ranking</t>
  </si>
  <si>
    <t>Average GS2</t>
  </si>
  <si>
    <t>StDev GS2</t>
  </si>
  <si>
    <t>Q1</t>
  </si>
  <si>
    <t>Q3</t>
  </si>
  <si>
    <t>Minimum Starts</t>
  </si>
  <si>
    <t>MAX</t>
  </si>
  <si>
    <t>Leaderboard Toggle:</t>
  </si>
  <si>
    <t>Avg Ranking</t>
  </si>
  <si>
    <t>Rank Statistic</t>
  </si>
  <si>
    <t>% Top Half</t>
  </si>
  <si>
    <t>Top Half Rank</t>
  </si>
  <si>
    <t>% Top Q</t>
  </si>
  <si>
    <t>Top Q Rank</t>
  </si>
  <si>
    <t>Leaderboard Size</t>
  </si>
  <si>
    <t>STAT NAME</t>
  </si>
  <si>
    <t>RANK NAME</t>
  </si>
  <si>
    <t>EXPLANATION</t>
  </si>
  <si>
    <t>Rank</t>
  </si>
  <si>
    <t>AvgGameScore</t>
  </si>
  <si>
    <t>AvgRank</t>
  </si>
  <si>
    <t>SDGameScore</t>
  </si>
  <si>
    <t>STAT COLUMN</t>
  </si>
  <si>
    <t>RANK COLUMN</t>
  </si>
  <si>
    <t>SDRank</t>
  </si>
  <si>
    <t>GSQ</t>
  </si>
  <si>
    <t>GSQRank</t>
  </si>
  <si>
    <t>top half tie break</t>
  </si>
  <si>
    <t>top q tie break</t>
  </si>
  <si>
    <t>%TH for Rank</t>
  </si>
  <si>
    <t>TH Rank (no Ties)</t>
  </si>
  <si>
    <t>%TQ for Rank</t>
  </si>
  <si>
    <t>TQ Rank (no Ties)</t>
  </si>
  <si>
    <t>TopHalfLB</t>
  </si>
  <si>
    <t>TopQLB</t>
  </si>
  <si>
    <t>TopHalfRankLB</t>
  </si>
  <si>
    <t>TopQRankLB</t>
  </si>
  <si>
    <t>Explanation:</t>
  </si>
  <si>
    <t>The Pitcher's average Game Score 2 for his starts during 2021</t>
  </si>
  <si>
    <t>The Pitcher's standard deviation of Game Score 2 for his starts during 2021</t>
  </si>
  <si>
    <t>The Pitcher's average Game Score 2 divided by his standard deviation of Game Score 2 for his starts during 2021. This weights performance alongside consistency.</t>
  </si>
  <si>
    <t>The Pitcher's proportion of games with Game Score 2 in the top half of Game Score 2's in 2021</t>
  </si>
  <si>
    <t>The Pitcher's proportion of games with Game Score 2 in the top quarter of Game Score 2's in 2021</t>
  </si>
  <si>
    <t>Teams</t>
  </si>
  <si>
    <t>TEAM SORTING</t>
  </si>
  <si>
    <t>TEAM STAT COLUMN</t>
  </si>
  <si>
    <t>TEAM RANK COLUMN</t>
  </si>
  <si>
    <t>TEAMAvgGameScore</t>
  </si>
  <si>
    <t>TEAMSDGameScore</t>
  </si>
  <si>
    <t>TEAMGSQ</t>
  </si>
  <si>
    <t>TEAMTopHalfLB</t>
  </si>
  <si>
    <t>TEAMTopQLB</t>
  </si>
  <si>
    <t>TEAMAvgRank</t>
  </si>
  <si>
    <t>TEAMSDRank</t>
  </si>
  <si>
    <t>TEAMGSQRank</t>
  </si>
  <si>
    <t>TEAMTopHalfRankLB</t>
  </si>
  <si>
    <t>TEAMTopQRankLB</t>
  </si>
  <si>
    <t>MLB Game Score 2 Statistics:</t>
  </si>
  <si>
    <t>Median</t>
  </si>
  <si>
    <t>Individual Rankings</t>
  </si>
  <si>
    <t>Team Rankings</t>
  </si>
  <si>
    <t>percentile</t>
  </si>
  <si>
    <t>Sort?</t>
  </si>
  <si>
    <t>Top to Bottom</t>
  </si>
  <si>
    <t>Bottom to Top</t>
  </si>
  <si>
    <t>Order</t>
  </si>
  <si>
    <t>% Bottom Q</t>
  </si>
  <si>
    <t>% Bottom Quarter</t>
  </si>
  <si>
    <t>Bottom Q Rank</t>
  </si>
  <si>
    <t>BQ Rank (no Ties)</t>
  </si>
  <si>
    <t>bottom q no ties</t>
  </si>
  <si>
    <t>BQLB</t>
  </si>
  <si>
    <t>BQRank</t>
  </si>
  <si>
    <t>The Pitcher's proportion of games with Game Score 2 in the bottom quarter of Game Score 2's in 2021</t>
  </si>
  <si>
    <t>%BQ</t>
  </si>
  <si>
    <t>bq rank</t>
  </si>
  <si>
    <t>TEAMBQLB</t>
  </si>
  <si>
    <t>TEAMBQRank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</si>
</sst>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6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3">
    <xf numFmtId="0" fontId="0" fillId="0" borderId="0" xfId="0"/>
    <xf numFmtId="14" fontId="0" fillId="0" borderId="0" xfId="0" applyNumberFormat="1"/>
    <xf numFmtId="12" fontId="0" fillId="0" borderId="0" xfId="0" applyNumberFormat="1"/>
    <xf numFmtId="2" fontId="0" fillId="0" borderId="0" xfId="0" applyNumberFormat="1"/>
    <xf numFmtId="12" fontId="0" fillId="0" borderId="0" xfId="0" applyNumberFormat="1" applyAlignment="1">
      <alignment horizontal="left"/>
    </xf>
    <xf numFmtId="10" fontId="0" fillId="0" borderId="0" xfId="1" applyNumberFormat="1" applyFont="1"/>
    <xf numFmtId="10" fontId="0" fillId="0" borderId="0" xfId="0" applyNumberFormat="1"/>
    <xf numFmtId="0" fontId="3" fillId="2" borderId="2" xfId="0" applyFont="1" applyFill="1" applyBorder="1" applyAlignment="1">
      <alignment horizontal="center"/>
    </xf>
    <xf numFmtId="2" fontId="0" fillId="3" borderId="2" xfId="0" applyNumberForma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0" fontId="0" fillId="0" borderId="0" xfId="1" applyNumberFormat="1" applyFont="1" applyAlignment="1">
      <alignment horizontal="center"/>
    </xf>
    <xf numFmtId="0" fontId="3" fillId="2" borderId="2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  <xf numFmtId="1" fontId="3" fillId="0" borderId="0" xfId="0" applyNumberFormat="1" applyFont="1" applyAlignment="1">
      <alignment horizontal="center"/>
    </xf>
    <xf numFmtId="0" fontId="3" fillId="2" borderId="2" xfId="0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3" fillId="2" borderId="5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3" fillId="2" borderId="2" xfId="0" applyFont="1" applyFill="1" applyBorder="1" applyAlignment="1">
      <alignment vertical="center" wrapText="1"/>
    </xf>
    <xf numFmtId="2" fontId="0" fillId="3" borderId="4" xfId="0" applyNumberFormat="1" applyFill="1" applyBorder="1" applyAlignment="1">
      <alignment horizontal="center"/>
    </xf>
    <xf numFmtId="2" fontId="0" fillId="3" borderId="1" xfId="0" applyNumberFormat="1" applyFill="1" applyBorder="1" applyAlignment="1">
      <alignment horizontal="center"/>
    </xf>
    <xf numFmtId="0" fontId="0" fillId="0" borderId="0" xfId="0"/>
    <xf numFmtId="0" fontId="0" fillId="0" borderId="2" xfId="0" applyBorder="1" applyAlignment="1">
      <alignment vertical="top" wrapText="1"/>
    </xf>
    <xf numFmtId="2" fontId="0" fillId="3" borderId="5" xfId="0" applyNumberFormat="1" applyFill="1" applyBorder="1" applyAlignment="1">
      <alignment horizontal="center"/>
    </xf>
    <xf numFmtId="2" fontId="0" fillId="3" borderId="2" xfId="0" applyNumberFormat="1" applyFill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0" fillId="0" borderId="3" xfId="0" applyBorder="1"/>
  </cellXfs>
  <cellStyles count="2">
    <cellStyle name="Normal" xfId="0" builtinId="0"/>
    <cellStyle name="Percent" xfId="1" builtinId="5"/>
  </cellStyles>
  <dxfs count="3">
    <dxf>
      <fill>
        <patternFill>
          <bgColor theme="0" tint="-4.9989318521683403E-2"/>
        </patternFill>
      </fill>
    </dxf>
    <dxf>
      <fill>
        <patternFill>
          <bgColor theme="4" tint="0.59996337778862885"/>
        </patternFill>
      </fill>
    </dxf>
    <dxf>
      <fill>
        <patternFill>
          <bgColor theme="0" tint="-4.9989318521683403E-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EDE4C-9339-4AA2-9000-89FF18B6A206}">
  <dimension ref="B2:AD250"/>
  <sheetViews>
    <sheetView showGridLines="0" tabSelected="1" zoomScale="115" zoomScaleNormal="115" workbookViewId="0">
      <pane xSplit="8" ySplit="4" topLeftCell="I5" activePane="bottomRight" state="frozen"/>
      <selection pane="topRight" activeCell="I1" sqref="I1"/>
      <selection pane="bottomLeft" activeCell="A5" sqref="A5"/>
      <selection pane="bottomRight" activeCell="P6" sqref="P6"/>
    </sheetView>
  </sheetViews>
  <sheetFormatPr defaultRowHeight="14.5" x14ac:dyDescent="0.35"/>
  <cols>
    <col min="1" max="1" width="2.81640625" customWidth="1"/>
    <col min="2" max="7" width="8.1796875" customWidth="1"/>
    <col min="8" max="9" width="3.453125" customWidth="1"/>
    <col min="10" max="10" width="6.453125" customWidth="1"/>
    <col min="11" max="12" width="7.54296875" customWidth="1"/>
    <col min="13" max="13" width="7.453125" customWidth="1"/>
    <col min="14" max="19" width="11.453125" customWidth="1"/>
    <col min="21" max="21" width="6.453125" customWidth="1"/>
    <col min="22" max="24" width="2" customWidth="1"/>
    <col min="25" max="30" width="11.453125" customWidth="1"/>
  </cols>
  <sheetData>
    <row r="2" spans="2:30" ht="21" customHeight="1" x14ac:dyDescent="0.35">
      <c r="B2" s="16" t="s">
        <v>679</v>
      </c>
      <c r="C2" s="16"/>
      <c r="D2" s="16"/>
      <c r="E2" s="16"/>
      <c r="F2" s="16"/>
      <c r="G2" s="16"/>
      <c r="H2" s="12"/>
      <c r="I2" s="12"/>
      <c r="J2" s="16" t="s">
        <v>681</v>
      </c>
      <c r="K2" s="16"/>
      <c r="L2" s="16"/>
      <c r="M2" s="16"/>
      <c r="N2" s="16"/>
      <c r="O2" s="16"/>
      <c r="P2" s="16"/>
      <c r="Q2" s="16"/>
      <c r="R2" s="16"/>
      <c r="S2" s="16"/>
      <c r="T2" s="13"/>
      <c r="U2" s="16" t="s">
        <v>682</v>
      </c>
      <c r="V2" s="16"/>
      <c r="W2" s="16"/>
      <c r="X2" s="16"/>
      <c r="Y2" s="16"/>
      <c r="Z2" s="16"/>
      <c r="AA2" s="16"/>
      <c r="AB2" s="16"/>
      <c r="AC2" s="16"/>
      <c r="AD2" s="16"/>
    </row>
    <row r="3" spans="2:30" x14ac:dyDescent="0.35">
      <c r="B3" s="7" t="s">
        <v>404</v>
      </c>
      <c r="C3" s="7" t="s">
        <v>625</v>
      </c>
      <c r="D3" s="18" t="s">
        <v>680</v>
      </c>
      <c r="E3" s="20"/>
      <c r="F3" s="7" t="s">
        <v>626</v>
      </c>
      <c r="G3" s="7" t="s">
        <v>628</v>
      </c>
      <c r="J3" s="11" t="s">
        <v>687</v>
      </c>
      <c r="K3" s="22" t="s">
        <v>612</v>
      </c>
      <c r="L3" s="22"/>
      <c r="M3" s="22"/>
      <c r="N3" s="15" t="s">
        <v>617</v>
      </c>
      <c r="O3" s="15" t="s">
        <v>618</v>
      </c>
      <c r="P3" s="15" t="s">
        <v>620</v>
      </c>
      <c r="Q3" s="15" t="s">
        <v>632</v>
      </c>
      <c r="R3" s="15" t="s">
        <v>634</v>
      </c>
      <c r="S3" s="15" t="s">
        <v>688</v>
      </c>
      <c r="U3" s="15" t="s">
        <v>640</v>
      </c>
      <c r="V3" s="22" t="s">
        <v>79</v>
      </c>
      <c r="W3" s="22"/>
      <c r="X3" s="22"/>
      <c r="Y3" s="15" t="s">
        <v>617</v>
      </c>
      <c r="Z3" s="15" t="s">
        <v>618</v>
      </c>
      <c r="AA3" s="15" t="s">
        <v>620</v>
      </c>
      <c r="AB3" s="15" t="s">
        <v>632</v>
      </c>
      <c r="AC3" s="15" t="s">
        <v>634</v>
      </c>
      <c r="AD3" s="15" t="s">
        <v>688</v>
      </c>
    </row>
    <row r="4" spans="2:30" x14ac:dyDescent="0.35">
      <c r="B4" s="8">
        <f>MIN('Filtered Data'!$W$2:$W$4859)</f>
        <v>-24</v>
      </c>
      <c r="C4" s="8">
        <f>_xlfn.QUARTILE.EXC('Filtered Data'!$W$2:$W$4859,RIGHT(C3,1))</f>
        <v>38</v>
      </c>
      <c r="D4" s="23">
        <f>MEDIAN('Filtered Data'!$W$2:$W$4859)</f>
        <v>51</v>
      </c>
      <c r="E4" s="24"/>
      <c r="F4" s="8">
        <f>_xlfn.QUARTILE.EXC('Filtered Data'!$W$2:$W$4859,RIGHT(F3,1))</f>
        <v>63</v>
      </c>
      <c r="G4" s="8">
        <f>MAX('Filtered Data'!$W$2:$W$4859)</f>
        <v>106</v>
      </c>
      <c r="J4" s="11" t="s">
        <v>640</v>
      </c>
      <c r="K4" s="22"/>
      <c r="L4" s="22"/>
      <c r="M4" s="22"/>
      <c r="N4" s="15"/>
      <c r="O4" s="15"/>
      <c r="P4" s="15"/>
      <c r="Q4" s="15"/>
      <c r="R4" s="15"/>
      <c r="S4" s="15"/>
      <c r="U4" s="15"/>
      <c r="V4" s="22"/>
      <c r="W4" s="22"/>
      <c r="X4" s="22"/>
      <c r="Y4" s="15"/>
      <c r="Z4" s="15"/>
      <c r="AA4" s="15"/>
      <c r="AB4" s="15"/>
      <c r="AC4" s="15"/>
      <c r="AD4" s="15"/>
    </row>
    <row r="5" spans="2:30" x14ac:dyDescent="0.35">
      <c r="B5" s="18" t="s">
        <v>623</v>
      </c>
      <c r="C5" s="19"/>
      <c r="D5" s="20"/>
      <c r="E5" s="17" t="s">
        <v>624</v>
      </c>
      <c r="F5" s="17"/>
      <c r="G5" s="17"/>
      <c r="J5" s="14">
        <f>IF($E$12="Bottom to Top",
IF(J4="RANK",MAX(TopQRankLB),IF(MIN($J$4:J4)&lt;=(MAX(TopQRankLB)-$B$12),"",J4-1)),
IF(J4="RANK",1,IF(MAX($J$4:J4)&gt;=$B$12,"",J4+1)))</f>
        <v>1</v>
      </c>
      <c r="K5" t="str">
        <f ca="1">IFERROR(IF(Dashboard!J5="","",INDEX(sorting!$J:$J,MATCH(Dashboard!$J5,INDIRECT(INDEX(Validation!$F:$F,MATCH(Dashboard!$B$10,Validation!$C:$C,0),1)),0),1)),"")</f>
        <v>David Price</v>
      </c>
      <c r="N5" s="9">
        <f ca="1">IF($K5="","",INDEX(INDIRECT(INDEX(Validation!$E:$E,MATCH(Dashboard!N$3,Validation!$C:$C,0),1)),MATCH(Dashboard!$K5,sorting!$J:$J,0),1))</f>
        <v>49.545454545454547</v>
      </c>
      <c r="O5" s="9">
        <f ca="1">IF($K5="","",INDEX(INDIRECT(INDEX(Validation!$E:$E,MATCH(Dashboard!O$3,Validation!$C:$C,0),1)),MATCH(Dashboard!$K5,sorting!$J:$J,0),1))</f>
        <v>7.1777894338734116</v>
      </c>
      <c r="P5" s="9">
        <f ca="1">IF($K5="","",INDEX(INDIRECT(INDEX(Validation!$E:$E,MATCH(Dashboard!P$3,Validation!$C:$C,0),1)),MATCH(Dashboard!$K5,sorting!$J:$J,0),1))</f>
        <v>6.902606297091932</v>
      </c>
      <c r="Q5" s="10">
        <f ca="1">IF($K5="","",INDEX(INDIRECT(INDEX(Validation!$E:$E,MATCH(Dashboard!Q$3,Validation!$C:$C,0),1)),MATCH(Dashboard!$K5,sorting!$J:$J,0),1))</f>
        <v>0.27272731272727269</v>
      </c>
      <c r="R5" s="10">
        <f ca="1">IF($K5="","",INDEX(INDIRECT(INDEX(Validation!$E:$E,MATCH(Dashboard!R$3,Validation!$C:$C,0),1)),MATCH(Dashboard!$K5,sorting!$J:$J,0),1))</f>
        <v>2.9999999999999997E-8</v>
      </c>
      <c r="S5" s="10">
        <f ca="1">IF($K5="","",INDEX(INDIRECT(INDEX(Validation!$E:$E,MATCH(Dashboard!S$3,Validation!$C:$C,0),1)),MATCH(Dashboard!$K5,sorting!$J:$J,0),1))</f>
        <v>9.0909090909090912E-2</v>
      </c>
      <c r="U5" s="14">
        <f>IF($E$12="Bottom to Top",30,1)</f>
        <v>1</v>
      </c>
      <c r="V5" s="32" t="str">
        <f ca="1">IF(Dashboard!U5="","",INDEX(sorting!$AG:$AG,MATCH(Dashboard!$U5,INDIRECT(INDEX(Validation!$I:$I,MATCH(Dashboard!$B$10,Validation!$C:$C,0),1)),0),1))</f>
        <v>LAD</v>
      </c>
      <c r="W5" s="32"/>
      <c r="X5" s="32"/>
      <c r="Y5" s="9">
        <f ca="1">IF($V5="","",INDEX(INDIRECT(INDEX(Validation!$H:$H,MATCH(Dashboard!Y$3,Validation!$C:$C,0),1)),MATCH(Dashboard!$V5,sorting!$AG:$AG,0),1))</f>
        <v>57.123456790123456</v>
      </c>
      <c r="Z5" s="9">
        <f ca="1">IF($V5="","",INDEX(INDIRECT(INDEX(Validation!$H:$H,MATCH(Dashboard!Z$3,Validation!$C:$C,0),1)),MATCH(Dashboard!$V5,sorting!$AG:$AG,0),1))</f>
        <v>16.402260244765714</v>
      </c>
      <c r="AA5" s="9">
        <f ca="1">IF($V5="","",INDEX(INDIRECT(INDEX(Validation!$H:$H,MATCH(Dashboard!AA$3,Validation!$C:$C,0),1)),MATCH(Dashboard!$V5,sorting!$AG:$AG,0),1))</f>
        <v>3.4826576299661314</v>
      </c>
      <c r="AB5" s="10">
        <f ca="1">IF($V5="","",INDEX(INDIRECT(INDEX(Validation!$H:$H,MATCH(Dashboard!AB$3,Validation!$C:$C,0),1)),MATCH(Dashboard!$V5,sorting!$AG:$AG,0),1))</f>
        <v>0.5864197530864198</v>
      </c>
      <c r="AC5" s="10">
        <f ca="1">IF($V5="","",INDEX(INDIRECT(INDEX(Validation!$H:$H,MATCH(Dashboard!AC$3,Validation!$C:$C,0),1)),MATCH(Dashboard!$V5,sorting!$AG:$AG,0),1))</f>
        <v>0.38271604938271603</v>
      </c>
      <c r="AD5" s="10">
        <f ca="1">IF($V5="","",INDEX(INDIRECT(INDEX(Validation!$H:$H,MATCH(Dashboard!AD$3,Validation!$C:$C,0),1)),MATCH(Dashboard!$V5,sorting!$AG:$AG,0),1))</f>
        <v>0.13580246913580246</v>
      </c>
    </row>
    <row r="6" spans="2:30" x14ac:dyDescent="0.35">
      <c r="B6" s="23">
        <f>AVERAGE('Filtered Data'!$W$2:$W$4859)</f>
        <v>49.889666529230134</v>
      </c>
      <c r="C6" s="27"/>
      <c r="D6" s="24"/>
      <c r="E6" s="28">
        <f>_xlfn.STDEV.P('Filtered Data'!$W$2:$W$4859)</f>
        <v>18.68736339622761</v>
      </c>
      <c r="F6" s="28"/>
      <c r="G6" s="28"/>
      <c r="J6" s="14">
        <f>IF($E$12="Bottom to Top",
IF(J5="RANK",MAX(TopQRankLB),IF(MIN($J$4:J5)&lt;=(MAX(TopQRankLB)-$B$12),"",J5-1)),
IF(J5="RANK",1,IF(MAX($J$4:J5)&gt;=$B$12,"",J5+1)))</f>
        <v>2</v>
      </c>
      <c r="K6" t="str">
        <f ca="1">IFERROR(IF(Dashboard!J6="","",INDEX(sorting!$J:$J,MATCH(Dashboard!$J6,INDIRECT(INDEX(Validation!$F:$F,MATCH(Dashboard!$B$10,Validation!$C:$C,0),1)),0),1)),"")</f>
        <v>Jacob deGrom</v>
      </c>
      <c r="N6" s="9">
        <f ca="1">IF($K6="","",INDEX(INDIRECT(INDEX(Validation!$E:$E,MATCH(Dashboard!N$3,Validation!$C:$C,0),1)),MATCH(Dashboard!$K6,sorting!$J:$J,0),1))</f>
        <v>74.533333333333331</v>
      </c>
      <c r="O6" s="9">
        <f ca="1">IF($K6="","",INDEX(INDIRECT(INDEX(Validation!$E:$E,MATCH(Dashboard!O$3,Validation!$C:$C,0),1)),MATCH(Dashboard!$K6,sorting!$J:$J,0),1))</f>
        <v>10.831230565155353</v>
      </c>
      <c r="P6" s="9">
        <f ca="1">IF($K6="","",INDEX(INDIRECT(INDEX(Validation!$E:$E,MATCH(Dashboard!P$3,Validation!$C:$C,0),1)),MATCH(Dashboard!$K6,sorting!$J:$J,0),1))</f>
        <v>6.8813356788019124</v>
      </c>
      <c r="Q6" s="10">
        <f ca="1">IF($K6="","",INDEX(INDIRECT(INDEX(Validation!$E:$E,MATCH(Dashboard!Q$3,Validation!$C:$C,0),1)),MATCH(Dashboard!$K6,sorting!$J:$J,0),1))</f>
        <v>1</v>
      </c>
      <c r="R6" s="10">
        <f ca="1">IF($K6="","",INDEX(INDIRECT(INDEX(Validation!$E:$E,MATCH(Dashboard!R$3,Validation!$C:$C,0),1)),MATCH(Dashboard!$K6,sorting!$J:$J,0),1))</f>
        <v>1</v>
      </c>
      <c r="S6" s="10">
        <f ca="1">IF($K6="","",INDEX(INDIRECT(INDEX(Validation!$E:$E,MATCH(Dashboard!S$3,Validation!$C:$C,0),1)),MATCH(Dashboard!$K6,sorting!$J:$J,0),1))</f>
        <v>0</v>
      </c>
      <c r="U6" s="14">
        <f t="shared" ref="U6:U34" si="0">IF($E$12="Bottom to Top",U5-1,U5+1)</f>
        <v>2</v>
      </c>
      <c r="V6" s="25" t="str">
        <f ca="1">IF(Dashboard!U6="","",INDEX(sorting!$AG:$AG,MATCH(Dashboard!$U6,INDIRECT(INDEX(Validation!$I:$I,MATCH(Dashboard!$B$10,Validation!$C:$C,0),1)),0),1))</f>
        <v>TBR</v>
      </c>
      <c r="W6" s="25"/>
      <c r="X6" s="25"/>
      <c r="Y6" s="9">
        <f ca="1">IF($V6="","",INDEX(INDIRECT(INDEX(Validation!$H:$H,MATCH(Dashboard!Y$3,Validation!$C:$C,0),1)),MATCH(Dashboard!$V6,sorting!$AG:$AG,0),1))</f>
        <v>50.839506172839506</v>
      </c>
      <c r="Z6" s="9">
        <f ca="1">IF($V6="","",INDEX(INDIRECT(INDEX(Validation!$H:$H,MATCH(Dashboard!Z$3,Validation!$C:$C,0),1)),MATCH(Dashboard!$V6,sorting!$AG:$AG,0),1))</f>
        <v>15.597132365526031</v>
      </c>
      <c r="AA6" s="9">
        <f ca="1">IF($V6="","",INDEX(INDIRECT(INDEX(Validation!$H:$H,MATCH(Dashboard!AA$3,Validation!$C:$C,0),1)),MATCH(Dashboard!$V6,sorting!$AG:$AG,0),1))</f>
        <v>3.2595418812504824</v>
      </c>
      <c r="AB6" s="10">
        <f ca="1">IF($V6="","",INDEX(INDIRECT(INDEX(Validation!$H:$H,MATCH(Dashboard!AB$3,Validation!$C:$C,0),1)),MATCH(Dashboard!$V6,sorting!$AG:$AG,0),1))</f>
        <v>0.5</v>
      </c>
      <c r="AC6" s="10">
        <f ca="1">IF($V6="","",INDEX(INDIRECT(INDEX(Validation!$H:$H,MATCH(Dashboard!AC$3,Validation!$C:$C,0),1)),MATCH(Dashboard!$V6,sorting!$AG:$AG,0),1))</f>
        <v>0.19135802469135801</v>
      </c>
      <c r="AD6" s="10">
        <f ca="1">IF($V6="","",INDEX(INDIRECT(INDEX(Validation!$H:$H,MATCH(Dashboard!AD$3,Validation!$C:$C,0),1)),MATCH(Dashboard!$V6,sorting!$AG:$AG,0),1))</f>
        <v>0.1728395061728395</v>
      </c>
    </row>
    <row r="7" spans="2:30" x14ac:dyDescent="0.35">
      <c r="J7" s="14">
        <f>IF($E$12="Bottom to Top",
IF(J6="RANK",MAX(TopQRankLB),IF(MIN($J$4:J6)&lt;=(MAX(TopQRankLB)-$B$12),"",J6-1)),
IF(J6="RANK",1,IF(MAX($J$4:J6)&gt;=$B$12,"",J6+1)))</f>
        <v>3</v>
      </c>
      <c r="K7" t="str">
        <f ca="1">IFERROR(IF(Dashboard!J7="","",INDEX(sorting!$J:$J,MATCH(Dashboard!$J7,INDIRECT(INDEX(Validation!$F:$F,MATCH(Dashboard!$B$10,Validation!$C:$C,0),1)),0),1)),"")</f>
        <v>Nestor Cortes</v>
      </c>
      <c r="N7" s="9">
        <f ca="1">IF($K7="","",INDEX(INDIRECT(INDEX(Validation!$E:$E,MATCH(Dashboard!N$3,Validation!$C:$C,0),1)),MATCH(Dashboard!$K7,sorting!$J:$J,0),1))</f>
        <v>54.5</v>
      </c>
      <c r="O7" s="9">
        <f ca="1">IF($K7="","",INDEX(INDIRECT(INDEX(Validation!$E:$E,MATCH(Dashboard!O$3,Validation!$C:$C,0),1)),MATCH(Dashboard!$K7,sorting!$J:$J,0),1))</f>
        <v>9.1865585037519431</v>
      </c>
      <c r="P7" s="9">
        <f ca="1">IF($K7="","",INDEX(INDIRECT(INDEX(Validation!$E:$E,MATCH(Dashboard!P$3,Validation!$C:$C,0),1)),MATCH(Dashboard!$K7,sorting!$J:$J,0),1))</f>
        <v>5.9325807349663418</v>
      </c>
      <c r="Q7" s="10">
        <f ca="1">IF($K7="","",INDEX(INDIRECT(INDEX(Validation!$E:$E,MATCH(Dashboard!Q$3,Validation!$C:$C,0),1)),MATCH(Dashboard!$K7,sorting!$J:$J,0),1))</f>
        <v>0.50000005000000003</v>
      </c>
      <c r="R7" s="10">
        <f ca="1">IF($K7="","",INDEX(INDIRECT(INDEX(Validation!$E:$E,MATCH(Dashboard!R$3,Validation!$C:$C,0),1)),MATCH(Dashboard!$K7,sorting!$J:$J,0),1))</f>
        <v>0.21428573428571426</v>
      </c>
      <c r="S7" s="10">
        <f ca="1">IF($K7="","",INDEX(INDIRECT(INDEX(Validation!$E:$E,MATCH(Dashboard!S$3,Validation!$C:$C,0),1)),MATCH(Dashboard!$K7,sorting!$J:$J,0),1))</f>
        <v>0</v>
      </c>
      <c r="U7" s="14">
        <f t="shared" si="0"/>
        <v>3</v>
      </c>
      <c r="V7" s="25" t="str">
        <f ca="1">IF(Dashboard!U7="","",INDEX(sorting!$AG:$AG,MATCH(Dashboard!$U7,INDIRECT(INDEX(Validation!$I:$I,MATCH(Dashboard!$B$10,Validation!$C:$C,0),1)),0),1))</f>
        <v>HOU</v>
      </c>
      <c r="W7" s="25"/>
      <c r="X7" s="25"/>
      <c r="Y7" s="9">
        <f ca="1">IF($V7="","",INDEX(INDIRECT(INDEX(Validation!$H:$H,MATCH(Dashboard!Y$3,Validation!$C:$C,0),1)),MATCH(Dashboard!$V7,sorting!$AG:$AG,0),1))</f>
        <v>53.882716049382715</v>
      </c>
      <c r="Z7" s="9">
        <f ca="1">IF($V7="","",INDEX(INDIRECT(INDEX(Validation!$H:$H,MATCH(Dashboard!Z$3,Validation!$C:$C,0),1)),MATCH(Dashboard!$V7,sorting!$AG:$AG,0),1))</f>
        <v>16.560545781274634</v>
      </c>
      <c r="AA7" s="9">
        <f ca="1">IF($V7="","",INDEX(INDIRECT(INDEX(Validation!$H:$H,MATCH(Dashboard!AA$3,Validation!$C:$C,0),1)),MATCH(Dashboard!$V7,sorting!$AG:$AG,0),1))</f>
        <v>3.2536799668951168</v>
      </c>
      <c r="AB7" s="10">
        <f ca="1">IF($V7="","",INDEX(INDIRECT(INDEX(Validation!$H:$H,MATCH(Dashboard!AB$3,Validation!$C:$C,0),1)),MATCH(Dashboard!$V7,sorting!$AG:$AG,0),1))</f>
        <v>0.59876543209876543</v>
      </c>
      <c r="AC7" s="10">
        <f ca="1">IF($V7="","",INDEX(INDIRECT(INDEX(Validation!$H:$H,MATCH(Dashboard!AC$3,Validation!$C:$C,0),1)),MATCH(Dashboard!$V7,sorting!$AG:$AG,0),1))</f>
        <v>0.27777777777777779</v>
      </c>
      <c r="AD7" s="10">
        <f ca="1">IF($V7="","",INDEX(INDIRECT(INDEX(Validation!$H:$H,MATCH(Dashboard!AD$3,Validation!$C:$C,0),1)),MATCH(Dashboard!$V7,sorting!$AG:$AG,0),1))</f>
        <v>0.15432098765432098</v>
      </c>
    </row>
    <row r="8" spans="2:30" x14ac:dyDescent="0.35">
      <c r="B8" s="29" t="s">
        <v>629</v>
      </c>
      <c r="C8" s="30"/>
      <c r="D8" s="30"/>
      <c r="E8" s="30"/>
      <c r="F8" s="30"/>
      <c r="G8" s="31"/>
      <c r="J8" s="14">
        <f>IF($E$12="Bottom to Top",
IF(J7="RANK",MAX(TopQRankLB),IF(MIN($J$4:J7)&lt;=(MAX(TopQRankLB)-$B$12),"",J7-1)),
IF(J7="RANK",1,IF(MAX($J$4:J7)&gt;=$B$12,"",J7+1)))</f>
        <v>4</v>
      </c>
      <c r="K8" t="str">
        <f ca="1">IFERROR(IF(Dashboard!J8="","",INDEX(sorting!$J:$J,MATCH(Dashboard!$J8,INDIRECT(INDEX(Validation!$F:$F,MATCH(Dashboard!$B$10,Validation!$C:$C,0),1)),0),1)),"")</f>
        <v>Trevor Rogers</v>
      </c>
      <c r="N8" s="9">
        <f ca="1">IF($K8="","",INDEX(INDIRECT(INDEX(Validation!$E:$E,MATCH(Dashboard!N$3,Validation!$C:$C,0),1)),MATCH(Dashboard!$K8,sorting!$J:$J,0),1))</f>
        <v>59</v>
      </c>
      <c r="O8" s="9">
        <f ca="1">IF($K8="","",INDEX(INDIRECT(INDEX(Validation!$E:$E,MATCH(Dashboard!O$3,Validation!$C:$C,0),1)),MATCH(Dashboard!$K8,sorting!$J:$J,0),1))</f>
        <v>10.388455130576443</v>
      </c>
      <c r="P8" s="9">
        <f ca="1">IF($K8="","",INDEX(INDIRECT(INDEX(Validation!$E:$E,MATCH(Dashboard!P$3,Validation!$C:$C,0),1)),MATCH(Dashboard!$K8,sorting!$J:$J,0),1))</f>
        <v>5.6793815113418278</v>
      </c>
      <c r="Q8" s="10">
        <f ca="1">IF($K8="","",INDEX(INDIRECT(INDEX(Validation!$E:$E,MATCH(Dashboard!Q$3,Validation!$C:$C,0),1)),MATCH(Dashboard!$K8,sorting!$J:$J,0),1))</f>
        <v>0.72</v>
      </c>
      <c r="R8" s="10">
        <f ca="1">IF($K8="","",INDEX(INDIRECT(INDEX(Validation!$E:$E,MATCH(Dashboard!R$3,Validation!$C:$C,0),1)),MATCH(Dashboard!$K8,sorting!$J:$J,0),1))</f>
        <v>0.32</v>
      </c>
      <c r="S8" s="10">
        <f ca="1">IF($K8="","",INDEX(INDIRECT(INDEX(Validation!$E:$E,MATCH(Dashboard!S$3,Validation!$C:$C,0),1)),MATCH(Dashboard!$K8,sorting!$J:$J,0),1))</f>
        <v>0</v>
      </c>
      <c r="U8" s="14">
        <f t="shared" si="0"/>
        <v>4</v>
      </c>
      <c r="V8" s="25" t="str">
        <f ca="1">IF(Dashboard!U8="","",INDEX(sorting!$AG:$AG,MATCH(Dashboard!$U8,INDIRECT(INDEX(Validation!$I:$I,MATCH(Dashboard!$B$10,Validation!$C:$C,0),1)),0),1))</f>
        <v>SFG</v>
      </c>
      <c r="W8" s="25"/>
      <c r="X8" s="25"/>
      <c r="Y8" s="9">
        <f ca="1">IF($V8="","",INDEX(INDIRECT(INDEX(Validation!$H:$H,MATCH(Dashboard!Y$3,Validation!$C:$C,0),1)),MATCH(Dashboard!$V8,sorting!$AG:$AG,0),1))</f>
        <v>54.629629629629626</v>
      </c>
      <c r="Z8" s="9">
        <f ca="1">IF($V8="","",INDEX(INDIRECT(INDEX(Validation!$H:$H,MATCH(Dashboard!Z$3,Validation!$C:$C,0),1)),MATCH(Dashboard!$V8,sorting!$AG:$AG,0),1))</f>
        <v>17.348600430578337</v>
      </c>
      <c r="AA8" s="9">
        <f ca="1">IF($V8="","",INDEX(INDIRECT(INDEX(Validation!$H:$H,MATCH(Dashboard!AA$3,Validation!$C:$C,0),1)),MATCH(Dashboard!$V8,sorting!$AG:$AG,0),1))</f>
        <v>3.1489358376909995</v>
      </c>
      <c r="AB8" s="10">
        <f ca="1">IF($V8="","",INDEX(INDIRECT(INDEX(Validation!$H:$H,MATCH(Dashboard!AB$3,Validation!$C:$C,0),1)),MATCH(Dashboard!$V8,sorting!$AG:$AG,0),1))</f>
        <v>0.57407407407407407</v>
      </c>
      <c r="AC8" s="10">
        <f ca="1">IF($V8="","",INDEX(INDIRECT(INDEX(Validation!$H:$H,MATCH(Dashboard!AC$3,Validation!$C:$C,0),1)),MATCH(Dashboard!$V8,sorting!$AG:$AG,0),1))</f>
        <v>0.33950617283950618</v>
      </c>
      <c r="AD8" s="10">
        <f ca="1">IF($V8="","",INDEX(INDIRECT(INDEX(Validation!$H:$H,MATCH(Dashboard!AD$3,Validation!$C:$C,0),1)),MATCH(Dashboard!$V8,sorting!$AG:$AG,0),1))</f>
        <v>0.16666666666666666</v>
      </c>
    </row>
    <row r="9" spans="2:30" ht="14.5" customHeight="1" x14ac:dyDescent="0.35">
      <c r="B9" s="18" t="s">
        <v>631</v>
      </c>
      <c r="C9" s="19"/>
      <c r="D9" s="20"/>
      <c r="E9" s="18" t="s">
        <v>627</v>
      </c>
      <c r="F9" s="19"/>
      <c r="G9" s="20"/>
      <c r="J9" s="14">
        <f>IF($E$12="Bottom to Top",
IF(J8="RANK",MAX(TopQRankLB),IF(MIN($J$4:J8)&lt;=(MAX(TopQRankLB)-$B$12),"",J8-1)),
IF(J8="RANK",1,IF(MAX($J$4:J8)&gt;=$B$12,"",J8+1)))</f>
        <v>5</v>
      </c>
      <c r="K9" t="str">
        <f ca="1">IFERROR(IF(Dashboard!J9="","",INDEX(sorting!$J:$J,MATCH(Dashboard!$J9,INDIRECT(INDEX(Validation!$F:$F,MATCH(Dashboard!$B$10,Validation!$C:$C,0),1)),0),1)),"")</f>
        <v>Shane McClanahan</v>
      </c>
      <c r="N9" s="9">
        <f ca="1">IF($K9="","",INDEX(INDIRECT(INDEX(Validation!$E:$E,MATCH(Dashboard!N$3,Validation!$C:$C,0),1)),MATCH(Dashboard!$K9,sorting!$J:$J,0),1))</f>
        <v>53.44</v>
      </c>
      <c r="O9" s="9">
        <f ca="1">IF($K9="","",INDEX(INDIRECT(INDEX(Validation!$E:$E,MATCH(Dashboard!O$3,Validation!$C:$C,0),1)),MATCH(Dashboard!$K9,sorting!$J:$J,0),1))</f>
        <v>10.583307611517299</v>
      </c>
      <c r="P9" s="9">
        <f ca="1">IF($K9="","",INDEX(INDIRECT(INDEX(Validation!$E:$E,MATCH(Dashboard!P$3,Validation!$C:$C,0),1)),MATCH(Dashboard!$K9,sorting!$J:$J,0),1))</f>
        <v>5.0494610911473314</v>
      </c>
      <c r="Q9" s="10">
        <f ca="1">IF($K9="","",INDEX(INDIRECT(INDEX(Validation!$E:$E,MATCH(Dashboard!Q$3,Validation!$C:$C,0),1)),MATCH(Dashboard!$K9,sorting!$J:$J,0),1))</f>
        <v>0.60000003999999996</v>
      </c>
      <c r="R9" s="10">
        <f ca="1">IF($K9="","",INDEX(INDIRECT(INDEX(Validation!$E:$E,MATCH(Dashboard!R$3,Validation!$C:$C,0),1)),MATCH(Dashboard!$K9,sorting!$J:$J,0),1))</f>
        <v>0.16</v>
      </c>
      <c r="S9" s="10">
        <f ca="1">IF($K9="","",INDEX(INDIRECT(INDEX(Validation!$E:$E,MATCH(Dashboard!S$3,Validation!$C:$C,0),1)),MATCH(Dashboard!$K9,sorting!$J:$J,0),1))</f>
        <v>0.08</v>
      </c>
      <c r="U9" s="14">
        <f t="shared" si="0"/>
        <v>5</v>
      </c>
      <c r="V9" s="25" t="str">
        <f ca="1">IF(Dashboard!U9="","",INDEX(sorting!$AG:$AG,MATCH(Dashboard!$U9,INDIRECT(INDEX(Validation!$I:$I,MATCH(Dashboard!$B$10,Validation!$C:$C,0),1)),0),1))</f>
        <v>NYY</v>
      </c>
      <c r="W9" s="25"/>
      <c r="X9" s="25"/>
      <c r="Y9" s="9">
        <f ca="1">IF($V9="","",INDEX(INDIRECT(INDEX(Validation!$H:$H,MATCH(Dashboard!Y$3,Validation!$C:$C,0),1)),MATCH(Dashboard!$V9,sorting!$AG:$AG,0),1))</f>
        <v>52.098765432098766</v>
      </c>
      <c r="Z9" s="9">
        <f ca="1">IF($V9="","",INDEX(INDIRECT(INDEX(Validation!$H:$H,MATCH(Dashboard!Z$3,Validation!$C:$C,0),1)),MATCH(Dashboard!$V9,sorting!$AG:$AG,0),1))</f>
        <v>17.125971136397812</v>
      </c>
      <c r="AA9" s="9">
        <f ca="1">IF($V9="","",INDEX(INDIRECT(INDEX(Validation!$H:$H,MATCH(Dashboard!AA$3,Validation!$C:$C,0),1)),MATCH(Dashboard!$V9,sorting!$AG:$AG,0),1))</f>
        <v>3.0420911618479436</v>
      </c>
      <c r="AB9" s="10">
        <f ca="1">IF($V9="","",INDEX(INDIRECT(INDEX(Validation!$H:$H,MATCH(Dashboard!AB$3,Validation!$C:$C,0),1)),MATCH(Dashboard!$V9,sorting!$AG:$AG,0),1))</f>
        <v>0.5</v>
      </c>
      <c r="AC9" s="10">
        <f ca="1">IF($V9="","",INDEX(INDIRECT(INDEX(Validation!$H:$H,MATCH(Dashboard!AC$3,Validation!$C:$C,0),1)),MATCH(Dashboard!$V9,sorting!$AG:$AG,0),1))</f>
        <v>0.25308641975308643</v>
      </c>
      <c r="AD9" s="10">
        <f ca="1">IF($V9="","",INDEX(INDIRECT(INDEX(Validation!$H:$H,MATCH(Dashboard!AD$3,Validation!$C:$C,0),1)),MATCH(Dashboard!$V9,sorting!$AG:$AG,0),1))</f>
        <v>0.20370370370370369</v>
      </c>
    </row>
    <row r="10" spans="2:30" x14ac:dyDescent="0.35">
      <c r="B10" s="21" t="s">
        <v>620</v>
      </c>
      <c r="C10" s="21"/>
      <c r="D10" s="21"/>
      <c r="E10" s="21">
        <v>10</v>
      </c>
      <c r="F10" s="21"/>
      <c r="G10" s="21"/>
      <c r="J10" s="14">
        <f>IF($E$12="Bottom to Top",
IF(J9="RANK",MAX(TopQRankLB),IF(MIN($J$4:J9)&lt;=(MAX(TopQRankLB)-$B$12),"",J9-1)),
IF(J9="RANK",1,IF(MAX($J$4:J9)&gt;=$B$12,"",J9+1)))</f>
        <v>6</v>
      </c>
      <c r="K10" t="str">
        <f ca="1">IFERROR(IF(Dashboard!J10="","",INDEX(sorting!$J:$J,MATCH(Dashboard!$J10,INDIRECT(INDEX(Validation!$F:$F,MATCH(Dashboard!$B$10,Validation!$C:$C,0),1)),0),1)),"")</f>
        <v>Ranger Suarez</v>
      </c>
      <c r="N10" s="9">
        <f ca="1">IF($K10="","",INDEX(INDIRECT(INDEX(Validation!$E:$E,MATCH(Dashboard!N$3,Validation!$C:$C,0),1)),MATCH(Dashboard!$K10,sorting!$J:$J,0),1))</f>
        <v>63.166666666666664</v>
      </c>
      <c r="O10" s="9">
        <f ca="1">IF($K10="","",INDEX(INDIRECT(INDEX(Validation!$E:$E,MATCH(Dashboard!O$3,Validation!$C:$C,0),1)),MATCH(Dashboard!$K10,sorting!$J:$J,0),1))</f>
        <v>13.151890442906762</v>
      </c>
      <c r="P10" s="9">
        <f ca="1">IF($K10="","",INDEX(INDIRECT(INDEX(Validation!$E:$E,MATCH(Dashboard!P$3,Validation!$C:$C,0),1)),MATCH(Dashboard!$K10,sorting!$J:$J,0),1))</f>
        <v>4.8028583374289342</v>
      </c>
      <c r="Q10" s="10">
        <f ca="1">IF($K10="","",INDEX(INDIRECT(INDEX(Validation!$E:$E,MATCH(Dashboard!Q$3,Validation!$C:$C,0),1)),MATCH(Dashboard!$K10,sorting!$J:$J,0),1))</f>
        <v>0.91666666666666663</v>
      </c>
      <c r="R10" s="10">
        <f ca="1">IF($K10="","",INDEX(INDIRECT(INDEX(Validation!$E:$E,MATCH(Dashboard!R$3,Validation!$C:$C,0),1)),MATCH(Dashboard!$K10,sorting!$J:$J,0),1))</f>
        <v>0.41666666666666669</v>
      </c>
      <c r="S10" s="10">
        <f ca="1">IF($K10="","",INDEX(INDIRECT(INDEX(Validation!$E:$E,MATCH(Dashboard!S$3,Validation!$C:$C,0),1)),MATCH(Dashboard!$K10,sorting!$J:$J,0),1))</f>
        <v>8.3333333333333329E-2</v>
      </c>
      <c r="U10" s="14">
        <f t="shared" si="0"/>
        <v>6</v>
      </c>
      <c r="V10" s="25" t="str">
        <f ca="1">IF(Dashboard!U10="","",INDEX(sorting!$AG:$AG,MATCH(Dashboard!$U10,INDIRECT(INDEX(Validation!$I:$I,MATCH(Dashboard!$B$10,Validation!$C:$C,0),1)),0),1))</f>
        <v>CHW</v>
      </c>
      <c r="W10" s="25"/>
      <c r="X10" s="25"/>
      <c r="Y10" s="9">
        <f ca="1">IF($V10="","",INDEX(INDIRECT(INDEX(Validation!$H:$H,MATCH(Dashboard!Y$3,Validation!$C:$C,0),1)),MATCH(Dashboard!$V10,sorting!$AG:$AG,0),1))</f>
        <v>54.104938271604937</v>
      </c>
      <c r="Z10" s="9">
        <f ca="1">IF($V10="","",INDEX(INDIRECT(INDEX(Validation!$H:$H,MATCH(Dashboard!Z$3,Validation!$C:$C,0),1)),MATCH(Dashboard!$V10,sorting!$AG:$AG,0),1))</f>
        <v>17.856633454532322</v>
      </c>
      <c r="AA10" s="9">
        <f ca="1">IF($V10="","",INDEX(INDIRECT(INDEX(Validation!$H:$H,MATCH(Dashboard!AA$3,Validation!$C:$C,0),1)),MATCH(Dashboard!$V10,sorting!$AG:$AG,0),1))</f>
        <v>3.0299629775887107</v>
      </c>
      <c r="AB10" s="10">
        <f ca="1">IF($V10="","",INDEX(INDIRECT(INDEX(Validation!$H:$H,MATCH(Dashboard!AB$3,Validation!$C:$C,0),1)),MATCH(Dashboard!$V10,sorting!$AG:$AG,0),1))</f>
        <v>0.5864197530864198</v>
      </c>
      <c r="AC10" s="10">
        <f ca="1">IF($V10="","",INDEX(INDIRECT(INDEX(Validation!$H:$H,MATCH(Dashboard!AC$3,Validation!$C:$C,0),1)),MATCH(Dashboard!$V10,sorting!$AG:$AG,0),1))</f>
        <v>0.30246913580246915</v>
      </c>
      <c r="AD10" s="10">
        <f ca="1">IF($V10="","",INDEX(INDIRECT(INDEX(Validation!$H:$H,MATCH(Dashboard!AD$3,Validation!$C:$C,0),1)),MATCH(Dashboard!$V10,sorting!$AG:$AG,0),1))</f>
        <v>0.1419753086419753</v>
      </c>
    </row>
    <row r="11" spans="2:30" x14ac:dyDescent="0.35">
      <c r="B11" s="17" t="s">
        <v>636</v>
      </c>
      <c r="C11" s="17"/>
      <c r="D11" s="17"/>
      <c r="E11" s="17" t="s">
        <v>684</v>
      </c>
      <c r="F11" s="17"/>
      <c r="G11" s="17"/>
      <c r="J11" s="14">
        <f>IF($E$12="Bottom to Top",
IF(J10="RANK",MAX(TopQRankLB),IF(MIN($J$4:J10)&lt;=(MAX(TopQRankLB)-$B$12),"",J10-1)),
IF(J10="RANK",1,IF(MAX($J$4:J10)&gt;=$B$12,"",J10+1)))</f>
        <v>7</v>
      </c>
      <c r="K11" t="str">
        <f ca="1">IFERROR(IF(Dashboard!J11="","",INDEX(sorting!$J:$J,MATCH(Dashboard!$J11,INDIRECT(INDEX(Validation!$F:$F,MATCH(Dashboard!$B$10,Validation!$C:$C,0),1)),0),1)),"")</f>
        <v>Lance McCullers</v>
      </c>
      <c r="N11" s="9">
        <f ca="1">IF($K11="","",INDEX(INDIRECT(INDEX(Validation!$E:$E,MATCH(Dashboard!N$3,Validation!$C:$C,0),1)),MATCH(Dashboard!$K11,sorting!$J:$J,0),1))</f>
        <v>58.142857142857146</v>
      </c>
      <c r="O11" s="9">
        <f ca="1">IF($K11="","",INDEX(INDIRECT(INDEX(Validation!$E:$E,MATCH(Dashboard!O$3,Validation!$C:$C,0),1)),MATCH(Dashboard!$K11,sorting!$J:$J,0),1))</f>
        <v>12.503468906422631</v>
      </c>
      <c r="P11" s="9">
        <f ca="1">IF($K11="","",INDEX(INDIRECT(INDEX(Validation!$E:$E,MATCH(Dashboard!P$3,Validation!$C:$C,0),1)),MATCH(Dashboard!$K11,sorting!$J:$J,0),1))</f>
        <v>4.6501380999148987</v>
      </c>
      <c r="Q11" s="10">
        <f ca="1">IF($K11="","",INDEX(INDIRECT(INDEX(Validation!$E:$E,MATCH(Dashboard!Q$3,Validation!$C:$C,0),1)),MATCH(Dashboard!$K11,sorting!$J:$J,0),1))</f>
        <v>0.71428572428571435</v>
      </c>
      <c r="R11" s="10">
        <f ca="1">IF($K11="","",INDEX(INDIRECT(INDEX(Validation!$E:$E,MATCH(Dashboard!R$3,Validation!$C:$C,0),1)),MATCH(Dashboard!$K11,sorting!$J:$J,0),1))</f>
        <v>0.32142857142857145</v>
      </c>
      <c r="S11" s="10">
        <f ca="1">IF($K11="","",INDEX(INDIRECT(INDEX(Validation!$E:$E,MATCH(Dashboard!S$3,Validation!$C:$C,0),1)),MATCH(Dashboard!$K11,sorting!$J:$J,0),1))</f>
        <v>7.1428571428571425E-2</v>
      </c>
      <c r="U11" s="14">
        <f t="shared" si="0"/>
        <v>7</v>
      </c>
      <c r="V11" s="25" t="str">
        <f ca="1">IF(Dashboard!U11="","",INDEX(sorting!$AG:$AG,MATCH(Dashboard!$U11,INDIRECT(INDEX(Validation!$I:$I,MATCH(Dashboard!$B$10,Validation!$C:$C,0),1)),0),1))</f>
        <v>MIL</v>
      </c>
      <c r="W11" s="25"/>
      <c r="X11" s="25"/>
      <c r="Y11" s="9">
        <f ca="1">IF($V11="","",INDEX(INDIRECT(INDEX(Validation!$H:$H,MATCH(Dashboard!Y$3,Validation!$C:$C,0),1)),MATCH(Dashboard!$V11,sorting!$AG:$AG,0),1))</f>
        <v>56.635802469135804</v>
      </c>
      <c r="Z11" s="9">
        <f ca="1">IF($V11="","",INDEX(INDIRECT(INDEX(Validation!$H:$H,MATCH(Dashboard!Z$3,Validation!$C:$C,0),1)),MATCH(Dashboard!$V11,sorting!$AG:$AG,0),1))</f>
        <v>18.725356207473972</v>
      </c>
      <c r="AA11" s="9">
        <f ca="1">IF($V11="","",INDEX(INDIRECT(INDEX(Validation!$H:$H,MATCH(Dashboard!AA$3,Validation!$C:$C,0),1)),MATCH(Dashboard!$V11,sorting!$AG:$AG,0),1))</f>
        <v>3.0245514072800597</v>
      </c>
      <c r="AB11" s="10">
        <f ca="1">IF($V11="","",INDEX(INDIRECT(INDEX(Validation!$H:$H,MATCH(Dashboard!AB$3,Validation!$C:$C,0),1)),MATCH(Dashboard!$V11,sorting!$AG:$AG,0),1))</f>
        <v>0.61728395061728392</v>
      </c>
      <c r="AC11" s="10">
        <f ca="1">IF($V11="","",INDEX(INDIRECT(INDEX(Validation!$H:$H,MATCH(Dashboard!AC$3,Validation!$C:$C,0),1)),MATCH(Dashboard!$V11,sorting!$AG:$AG,0),1))</f>
        <v>0.3888888888888889</v>
      </c>
      <c r="AD11" s="10">
        <f ca="1">IF($V11="","",INDEX(INDIRECT(INDEX(Validation!$H:$H,MATCH(Dashboard!AD$3,Validation!$C:$C,0),1)),MATCH(Dashboard!$V11,sorting!$AG:$AG,0),1))</f>
        <v>0.15432099765432097</v>
      </c>
    </row>
    <row r="12" spans="2:30" x14ac:dyDescent="0.35">
      <c r="B12" s="21">
        <v>50</v>
      </c>
      <c r="C12" s="21"/>
      <c r="D12" s="21"/>
      <c r="E12" s="21" t="s">
        <v>685</v>
      </c>
      <c r="F12" s="21"/>
      <c r="G12" s="21"/>
      <c r="J12" s="14">
        <f>IF($E$12="Bottom to Top",
IF(J11="RANK",MAX(TopQRankLB),IF(MIN($J$4:J11)&lt;=(MAX(TopQRankLB)-$B$12),"",J11-1)),
IF(J11="RANK",1,IF(MAX($J$4:J11)&gt;=$B$12,"",J11+1)))</f>
        <v>8</v>
      </c>
      <c r="K12" t="str">
        <f ca="1">IFERROR(IF(Dashboard!J12="","",INDEX(sorting!$J:$J,MATCH(Dashboard!$J12,INDIRECT(INDEX(Validation!$F:$F,MATCH(Dashboard!$B$10,Validation!$C:$C,0),1)),0),1)),"")</f>
        <v>Elieser Hernandez</v>
      </c>
      <c r="N12" s="9">
        <f ca="1">IF($K12="","",INDEX(INDIRECT(INDEX(Validation!$E:$E,MATCH(Dashboard!N$3,Validation!$C:$C,0),1)),MATCH(Dashboard!$K12,sorting!$J:$J,0),1))</f>
        <v>46.454545454545453</v>
      </c>
      <c r="O12" s="9">
        <f ca="1">IF($K12="","",INDEX(INDIRECT(INDEX(Validation!$E:$E,MATCH(Dashboard!O$3,Validation!$C:$C,0),1)),MATCH(Dashboard!$K12,sorting!$J:$J,0),1))</f>
        <v>10.351667730051444</v>
      </c>
      <c r="P12" s="9">
        <f ca="1">IF($K12="","",INDEX(INDIRECT(INDEX(Validation!$E:$E,MATCH(Dashboard!P$3,Validation!$C:$C,0),1)),MATCH(Dashboard!$K12,sorting!$J:$J,0),1))</f>
        <v>4.4876387714498822</v>
      </c>
      <c r="Q12" s="10">
        <f ca="1">IF($K12="","",INDEX(INDIRECT(INDEX(Validation!$E:$E,MATCH(Dashboard!Q$3,Validation!$C:$C,0),1)),MATCH(Dashboard!$K12,sorting!$J:$J,0),1))</f>
        <v>0.36363636363636365</v>
      </c>
      <c r="R12" s="10">
        <f ca="1">IF($K12="","",INDEX(INDIRECT(INDEX(Validation!$E:$E,MATCH(Dashboard!R$3,Validation!$C:$C,0),1)),MATCH(Dashboard!$K12,sorting!$J:$J,0),1))</f>
        <v>2E-8</v>
      </c>
      <c r="S12" s="10">
        <f ca="1">IF($K12="","",INDEX(INDIRECT(INDEX(Validation!$E:$E,MATCH(Dashboard!S$3,Validation!$C:$C,0),1)),MATCH(Dashboard!$K12,sorting!$J:$J,0),1))</f>
        <v>0.18181818181818182</v>
      </c>
      <c r="U12" s="14">
        <f t="shared" si="0"/>
        <v>8</v>
      </c>
      <c r="V12" s="25" t="str">
        <f ca="1">IF(Dashboard!U12="","",INDEX(sorting!$AG:$AG,MATCH(Dashboard!$U12,INDIRECT(INDEX(Validation!$I:$I,MATCH(Dashboard!$B$10,Validation!$C:$C,0),1)),0),1))</f>
        <v>BOS</v>
      </c>
      <c r="W12" s="25"/>
      <c r="X12" s="25"/>
      <c r="Y12" s="9">
        <f ca="1">IF($V12="","",INDEX(INDIRECT(INDEX(Validation!$H:$H,MATCH(Dashboard!Y$3,Validation!$C:$C,0),1)),MATCH(Dashboard!$V12,sorting!$AG:$AG,0),1))</f>
        <v>49.617283950617285</v>
      </c>
      <c r="Z12" s="9">
        <f ca="1">IF($V12="","",INDEX(INDIRECT(INDEX(Validation!$H:$H,MATCH(Dashboard!Z$3,Validation!$C:$C,0),1)),MATCH(Dashboard!$V12,sorting!$AG:$AG,0),1))</f>
        <v>16.997507370806069</v>
      </c>
      <c r="AA12" s="9">
        <f ca="1">IF($V12="","",INDEX(INDIRECT(INDEX(Validation!$H:$H,MATCH(Dashboard!AA$3,Validation!$C:$C,0),1)),MATCH(Dashboard!$V12,sorting!$AG:$AG,0),1))</f>
        <v>2.9190917743525766</v>
      </c>
      <c r="AB12" s="10">
        <f ca="1">IF($V12="","",INDEX(INDIRECT(INDEX(Validation!$H:$H,MATCH(Dashboard!AB$3,Validation!$C:$C,0),1)),MATCH(Dashboard!$V12,sorting!$AG:$AG,0),1))</f>
        <v>0.46296296296296297</v>
      </c>
      <c r="AC12" s="10">
        <f ca="1">IF($V12="","",INDEX(INDIRECT(INDEX(Validation!$H:$H,MATCH(Dashboard!AC$3,Validation!$C:$C,0),1)),MATCH(Dashboard!$V12,sorting!$AG:$AG,0),1))</f>
        <v>0.22839506172839505</v>
      </c>
      <c r="AD12" s="10">
        <f ca="1">IF($V12="","",INDEX(INDIRECT(INDEX(Validation!$H:$H,MATCH(Dashboard!AD$3,Validation!$C:$C,0),1)),MATCH(Dashboard!$V12,sorting!$AG:$AG,0),1))</f>
        <v>0.23456790123456789</v>
      </c>
    </row>
    <row r="13" spans="2:30" x14ac:dyDescent="0.35">
      <c r="J13" s="14">
        <f>IF($E$12="Bottom to Top",
IF(J12="RANK",MAX(TopQRankLB),IF(MIN($J$4:J12)&lt;=(MAX(TopQRankLB)-$B$12),"",J12-1)),
IF(J12="RANK",1,IF(MAX($J$4:J12)&gt;=$B$12,"",J12+1)))</f>
        <v>9</v>
      </c>
      <c r="K13" t="str">
        <f ca="1">IFERROR(IF(Dashboard!J13="","",INDEX(sorting!$J:$J,MATCH(Dashboard!$J13,INDIRECT(INDEX(Validation!$F:$F,MATCH(Dashboard!$B$10,Validation!$C:$C,0),1)),0),1)),"")</f>
        <v>Tanner Houck</v>
      </c>
      <c r="N13" s="9">
        <f ca="1">IF($K13="","",INDEX(INDIRECT(INDEX(Validation!$E:$E,MATCH(Dashboard!N$3,Validation!$C:$C,0),1)),MATCH(Dashboard!$K13,sorting!$J:$J,0),1))</f>
        <v>54.230769230769234</v>
      </c>
      <c r="O13" s="9">
        <f ca="1">IF($K13="","",INDEX(INDIRECT(INDEX(Validation!$E:$E,MATCH(Dashboard!O$3,Validation!$C:$C,0),1)),MATCH(Dashboard!$K13,sorting!$J:$J,0),1))</f>
        <v>12.160173620685155</v>
      </c>
      <c r="P13" s="9">
        <f ca="1">IF($K13="","",INDEX(INDIRECT(INDEX(Validation!$E:$E,MATCH(Dashboard!P$3,Validation!$C:$C,0),1)),MATCH(Dashboard!$K13,sorting!$J:$J,0),1))</f>
        <v>4.4597035307554798</v>
      </c>
      <c r="Q13" s="10">
        <f ca="1">IF($K13="","",INDEX(INDIRECT(INDEX(Validation!$E:$E,MATCH(Dashboard!Q$3,Validation!$C:$C,0),1)),MATCH(Dashboard!$K13,sorting!$J:$J,0),1))</f>
        <v>0.53846153846153844</v>
      </c>
      <c r="R13" s="10">
        <f ca="1">IF($K13="","",INDEX(INDIRECT(INDEX(Validation!$E:$E,MATCH(Dashboard!R$3,Validation!$C:$C,0),1)),MATCH(Dashboard!$K13,sorting!$J:$J,0),1))</f>
        <v>0.23076923076923078</v>
      </c>
      <c r="S13" s="10">
        <f ca="1">IF($K13="","",INDEX(INDIRECT(INDEX(Validation!$E:$E,MATCH(Dashboard!S$3,Validation!$C:$C,0),1)),MATCH(Dashboard!$K13,sorting!$J:$J,0),1))</f>
        <v>7.6923076923076927E-2</v>
      </c>
      <c r="U13" s="14">
        <f t="shared" si="0"/>
        <v>9</v>
      </c>
      <c r="V13" s="25" t="str">
        <f ca="1">IF(Dashboard!U13="","",INDEX(sorting!$AG:$AG,MATCH(Dashboard!$U13,INDIRECT(INDEX(Validation!$I:$I,MATCH(Dashboard!$B$10,Validation!$C:$C,0),1)),0),1))</f>
        <v>ATL</v>
      </c>
      <c r="W13" s="25"/>
      <c r="X13" s="25"/>
      <c r="Y13" s="9">
        <f ca="1">IF($V13="","",INDEX(INDIRECT(INDEX(Validation!$H:$H,MATCH(Dashboard!Y$3,Validation!$C:$C,0),1)),MATCH(Dashboard!$V13,sorting!$AG:$AG,0),1))</f>
        <v>52.745341614906835</v>
      </c>
      <c r="Z13" s="9">
        <f ca="1">IF($V13="","",INDEX(INDIRECT(INDEX(Validation!$H:$H,MATCH(Dashboard!Z$3,Validation!$C:$C,0),1)),MATCH(Dashboard!$V13,sorting!$AG:$AG,0),1))</f>
        <v>18.115323976443204</v>
      </c>
      <c r="AA13" s="9">
        <f ca="1">IF($V13="","",INDEX(INDIRECT(INDEX(Validation!$H:$H,MATCH(Dashboard!AA$3,Validation!$C:$C,0),1)),MATCH(Dashboard!$V13,sorting!$AG:$AG,0),1))</f>
        <v>2.9116421921846829</v>
      </c>
      <c r="AB13" s="10">
        <f ca="1">IF($V13="","",INDEX(INDIRECT(INDEX(Validation!$H:$H,MATCH(Dashboard!AB$3,Validation!$C:$C,0),1)),MATCH(Dashboard!$V13,sorting!$AG:$AG,0),1))</f>
        <v>0.58385093167701863</v>
      </c>
      <c r="AC13" s="10">
        <f ca="1">IF($V13="","",INDEX(INDIRECT(INDEX(Validation!$H:$H,MATCH(Dashboard!AC$3,Validation!$C:$C,0),1)),MATCH(Dashboard!$V13,sorting!$AG:$AG,0),1))</f>
        <v>0.2857142857142857</v>
      </c>
      <c r="AD13" s="10">
        <f ca="1">IF($V13="","",INDEX(INDIRECT(INDEX(Validation!$H:$H,MATCH(Dashboard!AD$3,Validation!$C:$C,0),1)),MATCH(Dashboard!$V13,sorting!$AG:$AG,0),1))</f>
        <v>0.19254658385093168</v>
      </c>
    </row>
    <row r="14" spans="2:30" ht="14.5" customHeight="1" x14ac:dyDescent="0.35">
      <c r="B14" s="17" t="s">
        <v>659</v>
      </c>
      <c r="C14" s="17"/>
      <c r="D14" s="17"/>
      <c r="E14" s="17"/>
      <c r="F14" s="17"/>
      <c r="G14" s="17"/>
      <c r="J14" s="14">
        <f>IF($E$12="Bottom to Top",
IF(J13="RANK",MAX(TopQRankLB),IF(MIN($J$4:J13)&lt;=(MAX(TopQRankLB)-$B$12),"",J13-1)),
IF(J13="RANK",1,IF(MAX($J$4:J13)&gt;=$B$12,"",J13+1)))</f>
        <v>10</v>
      </c>
      <c r="K14" t="str">
        <f ca="1">IFERROR(IF(Dashboard!J14="","",INDEX(sorting!$J:$J,MATCH(Dashboard!$J14,INDIRECT(INDEX(Validation!$F:$F,MATCH(Dashboard!$B$10,Validation!$C:$C,0),1)),0),1)),"")</f>
        <v>Zach Thompson</v>
      </c>
      <c r="N14" s="9">
        <f ca="1">IF($K14="","",INDEX(INDIRECT(INDEX(Validation!$E:$E,MATCH(Dashboard!N$3,Validation!$C:$C,0),1)),MATCH(Dashboard!$K14,sorting!$J:$J,0),1))</f>
        <v>51.785714285714285</v>
      </c>
      <c r="O14" s="9">
        <f ca="1">IF($K14="","",INDEX(INDIRECT(INDEX(Validation!$E:$E,MATCH(Dashboard!O$3,Validation!$C:$C,0),1)),MATCH(Dashboard!$K14,sorting!$J:$J,0),1))</f>
        <v>11.638474196932048</v>
      </c>
      <c r="P14" s="9">
        <f ca="1">IF($K14="","",INDEX(INDIRECT(INDEX(Validation!$E:$E,MATCH(Dashboard!P$3,Validation!$C:$C,0),1)),MATCH(Dashboard!$K14,sorting!$J:$J,0),1))</f>
        <v>4.4495277825477517</v>
      </c>
      <c r="Q14" s="10">
        <f ca="1">IF($K14="","",INDEX(INDIRECT(INDEX(Validation!$E:$E,MATCH(Dashboard!Q$3,Validation!$C:$C,0),1)),MATCH(Dashboard!$K14,sorting!$J:$J,0),1))</f>
        <v>0.57142858142857145</v>
      </c>
      <c r="R14" s="10">
        <f ca="1">IF($K14="","",INDEX(INDIRECT(INDEX(Validation!$E:$E,MATCH(Dashboard!R$3,Validation!$C:$C,0),1)),MATCH(Dashboard!$K14,sorting!$J:$J,0),1))</f>
        <v>0.21428571428571427</v>
      </c>
      <c r="S14" s="10">
        <f ca="1">IF($K14="","",INDEX(INDIRECT(INDEX(Validation!$E:$E,MATCH(Dashboard!S$3,Validation!$C:$C,0),1)),MATCH(Dashboard!$K14,sorting!$J:$J,0),1))</f>
        <v>0.14285714285714285</v>
      </c>
      <c r="U14" s="14">
        <f t="shared" si="0"/>
        <v>10</v>
      </c>
      <c r="V14" s="25" t="str">
        <f ca="1">IF(Dashboard!U14="","",INDEX(sorting!$AG:$AG,MATCH(Dashboard!$U14,INDIRECT(INDEX(Validation!$I:$I,MATCH(Dashboard!$B$10,Validation!$C:$C,0),1)),0),1))</f>
        <v>DET</v>
      </c>
      <c r="W14" s="25"/>
      <c r="X14" s="25"/>
      <c r="Y14" s="9">
        <f ca="1">IF($V14="","",INDEX(INDIRECT(INDEX(Validation!$H:$H,MATCH(Dashboard!Y$3,Validation!$C:$C,0),1)),MATCH(Dashboard!$V14,sorting!$AG:$AG,0),1))</f>
        <v>48.611111104938267</v>
      </c>
      <c r="Z14" s="9">
        <f ca="1">IF($V14="","",INDEX(INDIRECT(INDEX(Validation!$H:$H,MATCH(Dashboard!Z$3,Validation!$C:$C,0),1)),MATCH(Dashboard!$V14,sorting!$AG:$AG,0),1))</f>
        <v>17.124183327597684</v>
      </c>
      <c r="AA14" s="9">
        <f ca="1">IF($V14="","",INDEX(INDIRECT(INDEX(Validation!$H:$H,MATCH(Dashboard!AA$3,Validation!$C:$C,0),1)),MATCH(Dashboard!$V14,sorting!$AG:$AG,0),1))</f>
        <v>2.838740404431177</v>
      </c>
      <c r="AB14" s="10">
        <f ca="1">IF($V14="","",INDEX(INDIRECT(INDEX(Validation!$H:$H,MATCH(Dashboard!AB$3,Validation!$C:$C,0),1)),MATCH(Dashboard!$V14,sorting!$AG:$AG,0),1))</f>
        <v>0.46296296296296297</v>
      </c>
      <c r="AC14" s="10">
        <f ca="1">IF($V14="","",INDEX(INDIRECT(INDEX(Validation!$H:$H,MATCH(Dashboard!AC$3,Validation!$C:$C,0),1)),MATCH(Dashboard!$V14,sorting!$AG:$AG,0),1))</f>
        <v>0.21604938271604937</v>
      </c>
      <c r="AD14" s="10">
        <f ca="1">IF($V14="","",INDEX(INDIRECT(INDEX(Validation!$H:$H,MATCH(Dashboard!AD$3,Validation!$C:$C,0),1)),MATCH(Dashboard!$V14,sorting!$AG:$AG,0),1))</f>
        <v>0.24074074074074073</v>
      </c>
    </row>
    <row r="15" spans="2:30" x14ac:dyDescent="0.35">
      <c r="B15" s="26" t="str">
        <f>INDEX(Validation!G:G,MATCH(Dashboard!B10,Validation!C:C,0),1)</f>
        <v>The Pitcher's average Game Score 2 divided by his standard deviation of Game Score 2 for his starts during 2021. This weights performance alongside consistency.</v>
      </c>
      <c r="C15" s="26"/>
      <c r="D15" s="26"/>
      <c r="E15" s="26"/>
      <c r="F15" s="26"/>
      <c r="G15" s="26"/>
      <c r="J15" s="14">
        <f>IF($E$12="Bottom to Top",
IF(J14="RANK",MAX(TopQRankLB),IF(MIN($J$4:J14)&lt;=(MAX(TopQRankLB)-$B$12),"",J14-1)),
IF(J14="RANK",1,IF(MAX($J$4:J14)&gt;=$B$12,"",J14+1)))</f>
        <v>11</v>
      </c>
      <c r="K15" t="str">
        <f ca="1">IFERROR(IF(Dashboard!J15="","",INDEX(sorting!$J:$J,MATCH(Dashboard!$J15,INDIRECT(INDEX(Validation!$F:$F,MATCH(Dashboard!$B$10,Validation!$C:$C,0),1)),0),1)),"")</f>
        <v>Logan Webb</v>
      </c>
      <c r="N15" s="9">
        <f ca="1">IF($K15="","",INDEX(INDIRECT(INDEX(Validation!$E:$E,MATCH(Dashboard!N$3,Validation!$C:$C,0),1)),MATCH(Dashboard!$K15,sorting!$J:$J,0),1))</f>
        <v>59.230769230769234</v>
      </c>
      <c r="O15" s="9">
        <f ca="1">IF($K15="","",INDEX(INDIRECT(INDEX(Validation!$E:$E,MATCH(Dashboard!O$3,Validation!$C:$C,0),1)),MATCH(Dashboard!$K15,sorting!$J:$J,0),1))</f>
        <v>13.31369362235073</v>
      </c>
      <c r="P15" s="9">
        <f ca="1">IF($K15="","",INDEX(INDIRECT(INDEX(Validation!$E:$E,MATCH(Dashboard!P$3,Validation!$C:$C,0),1)),MATCH(Dashboard!$K15,sorting!$J:$J,0),1))</f>
        <v>4.4488607677837759</v>
      </c>
      <c r="Q15" s="10">
        <f ca="1">IF($K15="","",INDEX(INDIRECT(INDEX(Validation!$E:$E,MATCH(Dashboard!Q$3,Validation!$C:$C,0),1)),MATCH(Dashboard!$K15,sorting!$J:$J,0),1))</f>
        <v>0.65384615384615385</v>
      </c>
      <c r="R15" s="10">
        <f ca="1">IF($K15="","",INDEX(INDIRECT(INDEX(Validation!$E:$E,MATCH(Dashboard!R$3,Validation!$C:$C,0),1)),MATCH(Dashboard!$K15,sorting!$J:$J,0),1))</f>
        <v>0.50000001000000005</v>
      </c>
      <c r="S15" s="10">
        <f ca="1">IF($K15="","",INDEX(INDIRECT(INDEX(Validation!$E:$E,MATCH(Dashboard!S$3,Validation!$C:$C,0),1)),MATCH(Dashboard!$K15,sorting!$J:$J,0),1))</f>
        <v>7.6923076923076927E-2</v>
      </c>
      <c r="U15" s="14">
        <f t="shared" si="0"/>
        <v>11</v>
      </c>
      <c r="V15" s="25" t="str">
        <f ca="1">IF(Dashboard!U15="","",INDEX(sorting!$AG:$AG,MATCH(Dashboard!$U15,INDIRECT(INDEX(Validation!$I:$I,MATCH(Dashboard!$B$10,Validation!$C:$C,0),1)),0),1))</f>
        <v>OAK</v>
      </c>
      <c r="W15" s="25"/>
      <c r="X15" s="25"/>
      <c r="Y15" s="9">
        <f ca="1">IF($V15="","",INDEX(INDIRECT(INDEX(Validation!$H:$H,MATCH(Dashboard!Y$3,Validation!$C:$C,0),1)),MATCH(Dashboard!$V15,sorting!$AG:$AG,0),1))</f>
        <v>52.703703703703702</v>
      </c>
      <c r="Z15" s="9">
        <f ca="1">IF($V15="","",INDEX(INDIRECT(INDEX(Validation!$H:$H,MATCH(Dashboard!Z$3,Validation!$C:$C,0),1)),MATCH(Dashboard!$V15,sorting!$AG:$AG,0),1))</f>
        <v>19.008733823987878</v>
      </c>
      <c r="AA15" s="9">
        <f ca="1">IF($V15="","",INDEX(INDIRECT(INDEX(Validation!$H:$H,MATCH(Dashboard!AA$3,Validation!$C:$C,0),1)),MATCH(Dashboard!$V15,sorting!$AG:$AG,0),1))</f>
        <v>2.7726046454075126</v>
      </c>
      <c r="AB15" s="10">
        <f ca="1">IF($V15="","",INDEX(INDIRECT(INDEX(Validation!$H:$H,MATCH(Dashboard!AB$3,Validation!$C:$C,0),1)),MATCH(Dashboard!$V15,sorting!$AG:$AG,0),1))</f>
        <v>0.54938271604938271</v>
      </c>
      <c r="AC15" s="10">
        <f ca="1">IF($V15="","",INDEX(INDIRECT(INDEX(Validation!$H:$H,MATCH(Dashboard!AC$3,Validation!$C:$C,0),1)),MATCH(Dashboard!$V15,sorting!$AG:$AG,0),1))</f>
        <v>0.31481481481481483</v>
      </c>
      <c r="AD15" s="10">
        <f ca="1">IF($V15="","",INDEX(INDIRECT(INDEX(Validation!$H:$H,MATCH(Dashboard!AD$3,Validation!$C:$C,0),1)),MATCH(Dashboard!$V15,sorting!$AG:$AG,0),1))</f>
        <v>0.2222222322222222</v>
      </c>
    </row>
    <row r="16" spans="2:30" x14ac:dyDescent="0.35">
      <c r="B16" s="26"/>
      <c r="C16" s="26"/>
      <c r="D16" s="26"/>
      <c r="E16" s="26"/>
      <c r="F16" s="26"/>
      <c r="G16" s="26"/>
      <c r="J16" s="14">
        <f>IF($E$12="Bottom to Top",
IF(J15="RANK",MAX(TopQRankLB),IF(MIN($J$4:J15)&lt;=(MAX(TopQRankLB)-$B$12),"",J15-1)),
IF(J15="RANK",1,IF(MAX($J$4:J15)&gt;=$B$12,"",J15+1)))</f>
        <v>12</v>
      </c>
      <c r="K16" t="str">
        <f ca="1">IFERROR(IF(Dashboard!J16="","",INDEX(sorting!$J:$J,MATCH(Dashboard!$J16,INDIRECT(INDEX(Validation!$F:$F,MATCH(Dashboard!$B$10,Validation!$C:$C,0),1)),0),1)),"")</f>
        <v>Tyler Alexander</v>
      </c>
      <c r="N16" s="9">
        <f ca="1">IF($K16="","",INDEX(INDIRECT(INDEX(Validation!$E:$E,MATCH(Dashboard!N$3,Validation!$C:$C,0),1)),MATCH(Dashboard!$K16,sorting!$J:$J,0),1))</f>
        <v>50.533333333333331</v>
      </c>
      <c r="O16" s="9">
        <f ca="1">IF($K16="","",INDEX(INDIRECT(INDEX(Validation!$E:$E,MATCH(Dashboard!O$3,Validation!$C:$C,0),1)),MATCH(Dashboard!$K16,sorting!$J:$J,0),1))</f>
        <v>11.430174490745488</v>
      </c>
      <c r="P16" s="9">
        <f ca="1">IF($K16="","",INDEX(INDIRECT(INDEX(Validation!$E:$E,MATCH(Dashboard!P$3,Validation!$C:$C,0),1)),MATCH(Dashboard!$K16,sorting!$J:$J,0),1))</f>
        <v>4.4210465355754591</v>
      </c>
      <c r="Q16" s="10">
        <f ca="1">IF($K16="","",INDEX(INDIRECT(INDEX(Validation!$E:$E,MATCH(Dashboard!Q$3,Validation!$C:$C,0),1)),MATCH(Dashboard!$K16,sorting!$J:$J,0),1))</f>
        <v>0.4</v>
      </c>
      <c r="R16" s="10">
        <f ca="1">IF($K16="","",INDEX(INDIRECT(INDEX(Validation!$E:$E,MATCH(Dashboard!R$3,Validation!$C:$C,0),1)),MATCH(Dashboard!$K16,sorting!$J:$J,0),1))</f>
        <v>0.20000002</v>
      </c>
      <c r="S16" s="10">
        <f ca="1">IF($K16="","",INDEX(INDIRECT(INDEX(Validation!$E:$E,MATCH(Dashboard!S$3,Validation!$C:$C,0),1)),MATCH(Dashboard!$K16,sorting!$J:$J,0),1))</f>
        <v>6.6666666666666666E-2</v>
      </c>
      <c r="U16" s="14">
        <f t="shared" si="0"/>
        <v>12</v>
      </c>
      <c r="V16" s="25" t="str">
        <f ca="1">IF(Dashboard!U16="","",INDEX(sorting!$AG:$AG,MATCH(Dashboard!$U16,INDIRECT(INDEX(Validation!$I:$I,MATCH(Dashboard!$B$10,Validation!$C:$C,0),1)),0),1))</f>
        <v>TOR</v>
      </c>
      <c r="W16" s="25"/>
      <c r="X16" s="25"/>
      <c r="Y16" s="9">
        <f ca="1">IF($V16="","",INDEX(INDIRECT(INDEX(Validation!$H:$H,MATCH(Dashboard!Y$3,Validation!$C:$C,0),1)),MATCH(Dashboard!$V16,sorting!$AG:$AG,0),1))</f>
        <v>52.290123456790127</v>
      </c>
      <c r="Z16" s="9">
        <f ca="1">IF($V16="","",INDEX(INDIRECT(INDEX(Validation!$H:$H,MATCH(Dashboard!Z$3,Validation!$C:$C,0),1)),MATCH(Dashboard!$V16,sorting!$AG:$AG,0),1))</f>
        <v>18.923394006506847</v>
      </c>
      <c r="AA16" s="9">
        <f ca="1">IF($V16="","",INDEX(INDIRECT(INDEX(Validation!$H:$H,MATCH(Dashboard!AA$3,Validation!$C:$C,0),1)),MATCH(Dashboard!$V16,sorting!$AG:$AG,0),1))</f>
        <v>2.7632529047807211</v>
      </c>
      <c r="AB16" s="10">
        <f ca="1">IF($V16="","",INDEX(INDIRECT(INDEX(Validation!$H:$H,MATCH(Dashboard!AB$3,Validation!$C:$C,0),1)),MATCH(Dashboard!$V16,sorting!$AG:$AG,0),1))</f>
        <v>0.58024691358024694</v>
      </c>
      <c r="AC16" s="10">
        <f ca="1">IF($V16="","",INDEX(INDIRECT(INDEX(Validation!$H:$H,MATCH(Dashboard!AC$3,Validation!$C:$C,0),1)),MATCH(Dashboard!$V16,sorting!$AG:$AG,0),1))</f>
        <v>0.31481481481481483</v>
      </c>
      <c r="AD16" s="10">
        <f ca="1">IF($V16="","",INDEX(INDIRECT(INDEX(Validation!$H:$H,MATCH(Dashboard!AD$3,Validation!$C:$C,0),1)),MATCH(Dashboard!$V16,sorting!$AG:$AG,0),1))</f>
        <v>0.22839508172839504</v>
      </c>
    </row>
    <row r="17" spans="2:30" x14ac:dyDescent="0.35">
      <c r="B17" s="26"/>
      <c r="C17" s="26"/>
      <c r="D17" s="26"/>
      <c r="E17" s="26"/>
      <c r="F17" s="26"/>
      <c r="G17" s="26"/>
      <c r="J17" s="14">
        <f>IF($E$12="Bottom to Top",
IF(J16="RANK",MAX(TopQRankLB),IF(MIN($J$4:J16)&lt;=(MAX(TopQRankLB)-$B$12),"",J16-1)),
IF(J16="RANK",1,IF(MAX($J$4:J16)&gt;=$B$12,"",J16+1)))</f>
        <v>13</v>
      </c>
      <c r="K17" t="str">
        <f ca="1">IFERROR(IF(Dashboard!J17="","",INDEX(sorting!$J:$J,MATCH(Dashboard!$J17,INDIRECT(INDEX(Validation!$F:$F,MATCH(Dashboard!$B$10,Validation!$C:$C,0),1)),0),1)),"")</f>
        <v>Walker Buehler</v>
      </c>
      <c r="N17" s="9">
        <f ca="1">IF($K17="","",INDEX(INDIRECT(INDEX(Validation!$E:$E,MATCH(Dashboard!N$3,Validation!$C:$C,0),1)),MATCH(Dashboard!$K17,sorting!$J:$J,0),1))</f>
        <v>63</v>
      </c>
      <c r="O17" s="9">
        <f ca="1">IF($K17="","",INDEX(INDIRECT(INDEX(Validation!$E:$E,MATCH(Dashboard!O$3,Validation!$C:$C,0),1)),MATCH(Dashboard!$K17,sorting!$J:$J,0),1))</f>
        <v>14.308293844035799</v>
      </c>
      <c r="P17" s="9">
        <f ca="1">IF($K17="","",INDEX(INDIRECT(INDEX(Validation!$E:$E,MATCH(Dashboard!P$3,Validation!$C:$C,0),1)),MATCH(Dashboard!$K17,sorting!$J:$J,0),1))</f>
        <v>4.4030406900163443</v>
      </c>
      <c r="Q17" s="10">
        <f ca="1">IF($K17="","",INDEX(INDIRECT(INDEX(Validation!$E:$E,MATCH(Dashboard!Q$3,Validation!$C:$C,0),1)),MATCH(Dashboard!$K17,sorting!$J:$J,0),1))</f>
        <v>0.78787878787878785</v>
      </c>
      <c r="R17" s="10">
        <f ca="1">IF($K17="","",INDEX(INDIRECT(INDEX(Validation!$E:$E,MATCH(Dashboard!R$3,Validation!$C:$C,0),1)),MATCH(Dashboard!$K17,sorting!$J:$J,0),1))</f>
        <v>0.54545454545454541</v>
      </c>
      <c r="S17" s="10">
        <f ca="1">IF($K17="","",INDEX(INDIRECT(INDEX(Validation!$E:$E,MATCH(Dashboard!S$3,Validation!$C:$C,0),1)),MATCH(Dashboard!$K17,sorting!$J:$J,0),1))</f>
        <v>6.0606060606060608E-2</v>
      </c>
      <c r="U17" s="14">
        <f t="shared" si="0"/>
        <v>13</v>
      </c>
      <c r="V17" s="25" t="str">
        <f ca="1">IF(Dashboard!U17="","",INDEX(sorting!$AG:$AG,MATCH(Dashboard!$U17,INDIRECT(INDEX(Validation!$I:$I,MATCH(Dashboard!$B$10,Validation!$C:$C,0),1)),0),1))</f>
        <v>CIN</v>
      </c>
      <c r="W17" s="25"/>
      <c r="X17" s="25"/>
      <c r="Y17" s="9">
        <f ca="1">IF($V17="","",INDEX(INDIRECT(INDEX(Validation!$H:$H,MATCH(Dashboard!Y$3,Validation!$C:$C,0),1)),MATCH(Dashboard!$V17,sorting!$AG:$AG,0),1))</f>
        <v>51.123456790123456</v>
      </c>
      <c r="Z17" s="9">
        <f ca="1">IF($V17="","",INDEX(INDIRECT(INDEX(Validation!$H:$H,MATCH(Dashboard!Z$3,Validation!$C:$C,0),1)),MATCH(Dashboard!$V17,sorting!$AG:$AG,0),1))</f>
        <v>18.930270172169831</v>
      </c>
      <c r="AA17" s="9">
        <f ca="1">IF($V17="","",INDEX(INDIRECT(INDEX(Validation!$H:$H,MATCH(Dashboard!AA$3,Validation!$C:$C,0),1)),MATCH(Dashboard!$V17,sorting!$AG:$AG,0),1))</f>
        <v>2.7006195012093466</v>
      </c>
      <c r="AB17" s="10">
        <f ca="1">IF($V17="","",INDEX(INDIRECT(INDEX(Validation!$H:$H,MATCH(Dashboard!AB$3,Validation!$C:$C,0),1)),MATCH(Dashboard!$V17,sorting!$AG:$AG,0),1))</f>
        <v>0.5679012345679012</v>
      </c>
      <c r="AC17" s="10">
        <f ca="1">IF($V17="","",INDEX(INDIRECT(INDEX(Validation!$H:$H,MATCH(Dashboard!AC$3,Validation!$C:$C,0),1)),MATCH(Dashboard!$V17,sorting!$AG:$AG,0),1))</f>
        <v>0.29012345679012347</v>
      </c>
      <c r="AD17" s="10">
        <f ca="1">IF($V17="","",INDEX(INDIRECT(INDEX(Validation!$H:$H,MATCH(Dashboard!AD$3,Validation!$C:$C,0),1)),MATCH(Dashboard!$V17,sorting!$AG:$AG,0),1))</f>
        <v>0.22839506172839505</v>
      </c>
    </row>
    <row r="18" spans="2:30" x14ac:dyDescent="0.35">
      <c r="B18" s="26"/>
      <c r="C18" s="26"/>
      <c r="D18" s="26"/>
      <c r="E18" s="26"/>
      <c r="F18" s="26"/>
      <c r="G18" s="26"/>
      <c r="J18" s="14">
        <f>IF($E$12="Bottom to Top",
IF(J17="RANK",MAX(TopQRankLB),IF(MIN($J$4:J17)&lt;=(MAX(TopQRankLB)-$B$12),"",J17-1)),
IF(J17="RANK",1,IF(MAX($J$4:J17)&gt;=$B$12,"",J17+1)))</f>
        <v>14</v>
      </c>
      <c r="K18" t="str">
        <f ca="1">IFERROR(IF(Dashboard!J18="","",INDEX(sorting!$J:$J,MATCH(Dashboard!$J18,INDIRECT(INDEX(Validation!$F:$F,MATCH(Dashboard!$B$10,Validation!$C:$C,0),1)),0),1)),"")</f>
        <v>Luis Patino</v>
      </c>
      <c r="N18" s="9">
        <f ca="1">IF($K18="","",INDEX(INDIRECT(INDEX(Validation!$E:$E,MATCH(Dashboard!N$3,Validation!$C:$C,0),1)),MATCH(Dashboard!$K18,sorting!$J:$J,0),1))</f>
        <v>46.8</v>
      </c>
      <c r="O18" s="9">
        <f ca="1">IF($K18="","",INDEX(INDIRECT(INDEX(Validation!$E:$E,MATCH(Dashboard!O$3,Validation!$C:$C,0),1)),MATCH(Dashboard!$K18,sorting!$J:$J,0),1))</f>
        <v>11.136726029972483</v>
      </c>
      <c r="P18" s="9">
        <f ca="1">IF($K18="","",INDEX(INDIRECT(INDEX(Validation!$E:$E,MATCH(Dashboard!P$3,Validation!$C:$C,0),1)),MATCH(Dashboard!$K18,sorting!$J:$J,0),1))</f>
        <v>4.2023122301874238</v>
      </c>
      <c r="Q18" s="10">
        <f ca="1">IF($K18="","",INDEX(INDIRECT(INDEX(Validation!$E:$E,MATCH(Dashboard!Q$3,Validation!$C:$C,0),1)),MATCH(Dashboard!$K18,sorting!$J:$J,0),1))</f>
        <v>0.33333339333333334</v>
      </c>
      <c r="R18" s="10">
        <f ca="1">IF($K18="","",INDEX(INDIRECT(INDEX(Validation!$E:$E,MATCH(Dashboard!R$3,Validation!$C:$C,0),1)),MATCH(Dashboard!$K18,sorting!$J:$J,0),1))</f>
        <v>6.666667666666666E-2</v>
      </c>
      <c r="S18" s="10">
        <f ca="1">IF($K18="","",INDEX(INDIRECT(INDEX(Validation!$E:$E,MATCH(Dashboard!S$3,Validation!$C:$C,0),1)),MATCH(Dashboard!$K18,sorting!$J:$J,0),1))</f>
        <v>0.13333333333333333</v>
      </c>
      <c r="U18" s="14">
        <f t="shared" si="0"/>
        <v>14</v>
      </c>
      <c r="V18" s="25" t="str">
        <f ca="1">IF(Dashboard!U18="","",INDEX(sorting!$AG:$AG,MATCH(Dashboard!$U18,INDIRECT(INDEX(Validation!$I:$I,MATCH(Dashboard!$B$10,Validation!$C:$C,0),1)),0),1))</f>
        <v>LAA</v>
      </c>
      <c r="W18" s="25"/>
      <c r="X18" s="25"/>
      <c r="Y18" s="9">
        <f ca="1">IF($V18="","",INDEX(INDIRECT(INDEX(Validation!$H:$H,MATCH(Dashboard!Y$3,Validation!$C:$C,0),1)),MATCH(Dashboard!$V18,sorting!$AG:$AG,0),1))</f>
        <v>48.203703703703702</v>
      </c>
      <c r="Z18" s="9">
        <f ca="1">IF($V18="","",INDEX(INDIRECT(INDEX(Validation!$H:$H,MATCH(Dashboard!Z$3,Validation!$C:$C,0),1)),MATCH(Dashboard!$V18,sorting!$AG:$AG,0),1))</f>
        <v>17.981519624630561</v>
      </c>
      <c r="AA18" s="9">
        <f ca="1">IF($V18="","",INDEX(INDIRECT(INDEX(Validation!$H:$H,MATCH(Dashboard!AA$3,Validation!$C:$C,0),1)),MATCH(Dashboard!$V18,sorting!$AG:$AG,0),1))</f>
        <v>2.6807358171038933</v>
      </c>
      <c r="AB18" s="10">
        <f ca="1">IF($V18="","",INDEX(INDIRECT(INDEX(Validation!$H:$H,MATCH(Dashboard!AB$3,Validation!$C:$C,0),1)),MATCH(Dashboard!$V18,sorting!$AG:$AG,0),1))</f>
        <v>0.4567901234567901</v>
      </c>
      <c r="AC18" s="10">
        <f ca="1">IF($V18="","",INDEX(INDIRECT(INDEX(Validation!$H:$H,MATCH(Dashboard!AC$3,Validation!$C:$C,0),1)),MATCH(Dashboard!$V18,sorting!$AG:$AG,0),1))</f>
        <v>0.20370370370370369</v>
      </c>
      <c r="AD18" s="10">
        <f ca="1">IF($V18="","",INDEX(INDIRECT(INDEX(Validation!$H:$H,MATCH(Dashboard!AD$3,Validation!$C:$C,0),1)),MATCH(Dashboard!$V18,sorting!$AG:$AG,0),1))</f>
        <v>0.30864197530864196</v>
      </c>
    </row>
    <row r="19" spans="2:30" x14ac:dyDescent="0.35">
      <c r="B19" s="26"/>
      <c r="C19" s="26"/>
      <c r="D19" s="26"/>
      <c r="E19" s="26"/>
      <c r="F19" s="26"/>
      <c r="G19" s="26"/>
      <c r="J19" s="14">
        <f>IF($E$12="Bottom to Top",
IF(J18="RANK",MAX(TopQRankLB),IF(MIN($J$4:J18)&lt;=(MAX(TopQRankLB)-$B$12),"",J18-1)),
IF(J18="RANK",1,IF(MAX($J$4:J18)&gt;=$B$12,"",J18+1)))</f>
        <v>15</v>
      </c>
      <c r="K19" t="str">
        <f ca="1">IFERROR(IF(Dashboard!J19="","",INDEX(sorting!$J:$J,MATCH(Dashboard!$J19,INDIRECT(INDEX(Validation!$F:$F,MATCH(Dashboard!$B$10,Validation!$C:$C,0),1)),0),1)),"")</f>
        <v>Shane Bieber</v>
      </c>
      <c r="N19" s="9">
        <f ca="1">IF($K19="","",INDEX(INDIRECT(INDEX(Validation!$E:$E,MATCH(Dashboard!N$3,Validation!$C:$C,0),1)),MATCH(Dashboard!$K19,sorting!$J:$J,0),1))</f>
        <v>59.125</v>
      </c>
      <c r="O19" s="9">
        <f ca="1">IF($K19="","",INDEX(INDIRECT(INDEX(Validation!$E:$E,MATCH(Dashboard!O$3,Validation!$C:$C,0),1)),MATCH(Dashboard!$K19,sorting!$J:$J,0),1))</f>
        <v>14.473575059397039</v>
      </c>
      <c r="P19" s="9">
        <f ca="1">IF($K19="","",INDEX(INDIRECT(INDEX(Validation!$E:$E,MATCH(Dashboard!P$3,Validation!$C:$C,0),1)),MATCH(Dashboard!$K19,sorting!$J:$J,0),1))</f>
        <v>4.0850308066501375</v>
      </c>
      <c r="Q19" s="10">
        <f ca="1">IF($K19="","",INDEX(INDIRECT(INDEX(Validation!$E:$E,MATCH(Dashboard!Q$3,Validation!$C:$C,0),1)),MATCH(Dashboard!$K19,sorting!$J:$J,0),1))</f>
        <v>0.6875</v>
      </c>
      <c r="R19" s="10">
        <f ca="1">IF($K19="","",INDEX(INDIRECT(INDEX(Validation!$E:$E,MATCH(Dashboard!R$3,Validation!$C:$C,0),1)),MATCH(Dashboard!$K19,sorting!$J:$J,0),1))</f>
        <v>0.375</v>
      </c>
      <c r="S19" s="10">
        <f ca="1">IF($K19="","",INDEX(INDIRECT(INDEX(Validation!$E:$E,MATCH(Dashboard!S$3,Validation!$C:$C,0),1)),MATCH(Dashboard!$K19,sorting!$J:$J,0),1))</f>
        <v>6.25E-2</v>
      </c>
      <c r="U19" s="14">
        <f t="shared" si="0"/>
        <v>15</v>
      </c>
      <c r="V19" s="25" t="str">
        <f ca="1">IF(Dashboard!U19="","",INDEX(sorting!$AG:$AG,MATCH(Dashboard!$U19,INDIRECT(INDEX(Validation!$I:$I,MATCH(Dashboard!$B$10,Validation!$C:$C,0),1)),0),1))</f>
        <v>NYM</v>
      </c>
      <c r="W19" s="25"/>
      <c r="X19" s="25"/>
      <c r="Y19" s="9">
        <f ca="1">IF($V19="","",INDEX(INDIRECT(INDEX(Validation!$H:$H,MATCH(Dashboard!Y$3,Validation!$C:$C,0),1)),MATCH(Dashboard!$V19,sorting!$AG:$AG,0),1))</f>
        <v>51.364197530864196</v>
      </c>
      <c r="Z19" s="9">
        <f ca="1">IF($V19="","",INDEX(INDIRECT(INDEX(Validation!$H:$H,MATCH(Dashboard!Z$3,Validation!$C:$C,0),1)),MATCH(Dashboard!$V19,sorting!$AG:$AG,0),1))</f>
        <v>19.200294549193675</v>
      </c>
      <c r="AA19" s="9">
        <f ca="1">IF($V19="","",INDEX(INDIRECT(INDEX(Validation!$H:$H,MATCH(Dashboard!AA$3,Validation!$C:$C,0),1)),MATCH(Dashboard!$V19,sorting!$AG:$AG,0),1))</f>
        <v>2.6751775812221203</v>
      </c>
      <c r="AB19" s="10">
        <f ca="1">IF($V19="","",INDEX(INDIRECT(INDEX(Validation!$H:$H,MATCH(Dashboard!AB$3,Validation!$C:$C,0),1)),MATCH(Dashboard!$V19,sorting!$AG:$AG,0),1))</f>
        <v>0.53703703703703709</v>
      </c>
      <c r="AC19" s="10">
        <f ca="1">IF($V19="","",INDEX(INDIRECT(INDEX(Validation!$H:$H,MATCH(Dashboard!AC$3,Validation!$C:$C,0),1)),MATCH(Dashboard!$V19,sorting!$AG:$AG,0),1))</f>
        <v>0.30864197530864196</v>
      </c>
      <c r="AD19" s="10">
        <f ca="1">IF($V19="","",INDEX(INDIRECT(INDEX(Validation!$H:$H,MATCH(Dashboard!AD$3,Validation!$C:$C,0),1)),MATCH(Dashboard!$V19,sorting!$AG:$AG,0),1))</f>
        <v>0.22222222222222221</v>
      </c>
    </row>
    <row r="20" spans="2:30" x14ac:dyDescent="0.35">
      <c r="B20" s="26"/>
      <c r="C20" s="26"/>
      <c r="D20" s="26"/>
      <c r="E20" s="26"/>
      <c r="F20" s="26"/>
      <c r="G20" s="26"/>
      <c r="J20" s="14">
        <f>IF($E$12="Bottom to Top",
IF(J19="RANK",MAX(TopQRankLB),IF(MIN($J$4:J19)&lt;=(MAX(TopQRankLB)-$B$12),"",J19-1)),
IF(J19="RANK",1,IF(MAX($J$4:J19)&gt;=$B$12,"",J19+1)))</f>
        <v>16</v>
      </c>
      <c r="K20" t="str">
        <f ca="1">IFERROR(IF(Dashboard!J20="","",INDEX(sorting!$J:$J,MATCH(Dashboard!$J20,INDIRECT(INDEX(Validation!$F:$F,MATCH(Dashboard!$B$10,Validation!$C:$C,0),1)),0),1)),"")</f>
        <v>Patrick Sandoval</v>
      </c>
      <c r="N20" s="9">
        <f ca="1">IF($K20="","",INDEX(INDIRECT(INDEX(Validation!$E:$E,MATCH(Dashboard!N$3,Validation!$C:$C,0),1)),MATCH(Dashboard!$K20,sorting!$J:$J,0),1))</f>
        <v>56.357142857142854</v>
      </c>
      <c r="O20" s="9">
        <f ca="1">IF($K20="","",INDEX(INDIRECT(INDEX(Validation!$E:$E,MATCH(Dashboard!O$3,Validation!$C:$C,0),1)),MATCH(Dashboard!$K20,sorting!$J:$J,0),1))</f>
        <v>13.818244372966502</v>
      </c>
      <c r="P20" s="9">
        <f ca="1">IF($K20="","",INDEX(INDIRECT(INDEX(Validation!$E:$E,MATCH(Dashboard!P$3,Validation!$C:$C,0),1)),MATCH(Dashboard!$K20,sorting!$J:$J,0),1))</f>
        <v>4.0784589804619369</v>
      </c>
      <c r="Q20" s="10">
        <f ca="1">IF($K20="","",INDEX(INDIRECT(INDEX(Validation!$E:$E,MATCH(Dashboard!Q$3,Validation!$C:$C,0),1)),MATCH(Dashboard!$K20,sorting!$J:$J,0),1))</f>
        <v>0.5714285714285714</v>
      </c>
      <c r="R20" s="10">
        <f ca="1">IF($K20="","",INDEX(INDIRECT(INDEX(Validation!$E:$E,MATCH(Dashboard!R$3,Validation!$C:$C,0),1)),MATCH(Dashboard!$K20,sorting!$J:$J,0),1))</f>
        <v>0.14285714285714285</v>
      </c>
      <c r="S20" s="10">
        <f ca="1">IF($K20="","",INDEX(INDIRECT(INDEX(Validation!$E:$E,MATCH(Dashboard!S$3,Validation!$C:$C,0),1)),MATCH(Dashboard!$K20,sorting!$J:$J,0),1))</f>
        <v>0</v>
      </c>
      <c r="U20" s="14">
        <f t="shared" si="0"/>
        <v>16</v>
      </c>
      <c r="V20" s="25" t="str">
        <f ca="1">IF(Dashboard!U20="","",INDEX(sorting!$AG:$AG,MATCH(Dashboard!$U20,INDIRECT(INDEX(Validation!$I:$I,MATCH(Dashboard!$B$10,Validation!$C:$C,0),1)),0),1))</f>
        <v>PHI</v>
      </c>
      <c r="W20" s="25"/>
      <c r="X20" s="25"/>
      <c r="Y20" s="9">
        <f ca="1">IF($V20="","",INDEX(INDIRECT(INDEX(Validation!$H:$H,MATCH(Dashboard!Y$3,Validation!$C:$C,0),1)),MATCH(Dashboard!$V20,sorting!$AG:$AG,0),1))</f>
        <v>52.209876543209873</v>
      </c>
      <c r="Z20" s="9">
        <f ca="1">IF($V20="","",INDEX(INDIRECT(INDEX(Validation!$H:$H,MATCH(Dashboard!Z$3,Validation!$C:$C,0),1)),MATCH(Dashboard!$V20,sorting!$AG:$AG,0),1))</f>
        <v>19.607390927839024</v>
      </c>
      <c r="AA20" s="9">
        <f ca="1">IF($V20="","",INDEX(INDIRECT(INDEX(Validation!$H:$H,MATCH(Dashboard!AA$3,Validation!$C:$C,0),1)),MATCH(Dashboard!$V20,sorting!$AG:$AG,0),1))</f>
        <v>2.6627651142040061</v>
      </c>
      <c r="AB20" s="10">
        <f ca="1">IF($V20="","",INDEX(INDIRECT(INDEX(Validation!$H:$H,MATCH(Dashboard!AB$3,Validation!$C:$C,0),1)),MATCH(Dashboard!$V20,sorting!$AG:$AG,0),1))</f>
        <v>0.53703703703703709</v>
      </c>
      <c r="AC20" s="10">
        <f ca="1">IF($V20="","",INDEX(INDIRECT(INDEX(Validation!$H:$H,MATCH(Dashboard!AC$3,Validation!$C:$C,0),1)),MATCH(Dashboard!$V20,sorting!$AG:$AG,0),1))</f>
        <v>0.2839506172839506</v>
      </c>
      <c r="AD20" s="10">
        <f ca="1">IF($V20="","",INDEX(INDIRECT(INDEX(Validation!$H:$H,MATCH(Dashboard!AD$3,Validation!$C:$C,0),1)),MATCH(Dashboard!$V20,sorting!$AG:$AG,0),1))</f>
        <v>0.21604938271604937</v>
      </c>
    </row>
    <row r="21" spans="2:30" x14ac:dyDescent="0.35">
      <c r="B21" s="26"/>
      <c r="C21" s="26"/>
      <c r="D21" s="26"/>
      <c r="E21" s="26"/>
      <c r="F21" s="26"/>
      <c r="G21" s="26"/>
      <c r="J21" s="14">
        <f>IF($E$12="Bottom to Top",
IF(J20="RANK",MAX(TopQRankLB),IF(MIN($J$4:J20)&lt;=(MAX(TopQRankLB)-$B$12),"",J20-1)),
IF(J20="RANK",1,IF(MAX($J$4:J20)&gt;=$B$12,"",J20+1)))</f>
        <v>17</v>
      </c>
      <c r="K21" t="str">
        <f ca="1">IFERROR(IF(Dashboard!J21="","",INDEX(sorting!$J:$J,MATCH(Dashboard!$J21,INDIRECT(INDEX(Validation!$F:$F,MATCH(Dashboard!$B$10,Validation!$C:$C,0),1)),0),1)),"")</f>
        <v>Daniel Duffy</v>
      </c>
      <c r="N21" s="9">
        <f ca="1">IF($K21="","",INDEX(INDIRECT(INDEX(Validation!$E:$E,MATCH(Dashboard!N$3,Validation!$C:$C,0),1)),MATCH(Dashboard!$K21,sorting!$J:$J,0),1))</f>
        <v>55.25</v>
      </c>
      <c r="O21" s="9">
        <f ca="1">IF($K21="","",INDEX(INDIRECT(INDEX(Validation!$E:$E,MATCH(Dashboard!O$3,Validation!$C:$C,0),1)),MATCH(Dashboard!$K21,sorting!$J:$J,0),1))</f>
        <v>13.602236335740287</v>
      </c>
      <c r="P21" s="9">
        <f ca="1">IF($K21="","",INDEX(INDIRECT(INDEX(Validation!$E:$E,MATCH(Dashboard!P$3,Validation!$C:$C,0),1)),MATCH(Dashboard!$K21,sorting!$J:$J,0),1))</f>
        <v>4.0618320867451008</v>
      </c>
      <c r="Q21" s="10">
        <f ca="1">IF($K21="","",INDEX(INDIRECT(INDEX(Validation!$E:$E,MATCH(Dashboard!Q$3,Validation!$C:$C,0),1)),MATCH(Dashboard!$K21,sorting!$J:$J,0),1))</f>
        <v>0.75000001000000005</v>
      </c>
      <c r="R21" s="10">
        <f ca="1">IF($K21="","",INDEX(INDIRECT(INDEX(Validation!$E:$E,MATCH(Dashboard!R$3,Validation!$C:$C,0),1)),MATCH(Dashboard!$K21,sorting!$J:$J,0),1))</f>
        <v>0.33333337333333329</v>
      </c>
      <c r="S21" s="10">
        <f ca="1">IF($K21="","",INDEX(INDIRECT(INDEX(Validation!$E:$E,MATCH(Dashboard!S$3,Validation!$C:$C,0),1)),MATCH(Dashboard!$K21,sorting!$J:$J,0),1))</f>
        <v>8.3333333333333329E-2</v>
      </c>
      <c r="U21" s="14">
        <f t="shared" si="0"/>
        <v>17</v>
      </c>
      <c r="V21" s="25" t="str">
        <f ca="1">IF(Dashboard!U21="","",INDEX(sorting!$AG:$AG,MATCH(Dashboard!$U21,INDIRECT(INDEX(Validation!$I:$I,MATCH(Dashboard!$B$10,Validation!$C:$C,0),1)),0),1))</f>
        <v>MIA</v>
      </c>
      <c r="W21" s="25"/>
      <c r="X21" s="25"/>
      <c r="Y21" s="9">
        <f ca="1">IF($V21="","",INDEX(INDIRECT(INDEX(Validation!$H:$H,MATCH(Dashboard!Y$3,Validation!$C:$C,0),1)),MATCH(Dashboard!$V21,sorting!$AG:$AG,0),1))</f>
        <v>50.203703703703702</v>
      </c>
      <c r="Z21" s="9">
        <f ca="1">IF($V21="","",INDEX(INDIRECT(INDEX(Validation!$H:$H,MATCH(Dashboard!Z$3,Validation!$C:$C,0),1)),MATCH(Dashboard!$V21,sorting!$AG:$AG,0),1))</f>
        <v>18.945711553873583</v>
      </c>
      <c r="AA21" s="9">
        <f ca="1">IF($V21="","",INDEX(INDIRECT(INDEX(Validation!$H:$H,MATCH(Dashboard!AA$3,Validation!$C:$C,0),1)),MATCH(Dashboard!$V21,sorting!$AG:$AG,0),1))</f>
        <v>2.6498716377553633</v>
      </c>
      <c r="AB21" s="10">
        <f ca="1">IF($V21="","",INDEX(INDIRECT(INDEX(Validation!$H:$H,MATCH(Dashboard!AB$3,Validation!$C:$C,0),1)),MATCH(Dashboard!$V21,sorting!$AG:$AG,0),1))</f>
        <v>0.48765432098765432</v>
      </c>
      <c r="AC21" s="10">
        <f ca="1">IF($V21="","",INDEX(INDIRECT(INDEX(Validation!$H:$H,MATCH(Dashboard!AC$3,Validation!$C:$C,0),1)),MATCH(Dashboard!$V21,sorting!$AG:$AG,0),1))</f>
        <v>0.24074074074074073</v>
      </c>
      <c r="AD21" s="10">
        <f ca="1">IF($V21="","",INDEX(INDIRECT(INDEX(Validation!$H:$H,MATCH(Dashboard!AD$3,Validation!$C:$C,0),1)),MATCH(Dashboard!$V21,sorting!$AG:$AG,0),1))</f>
        <v>0.24074075074074072</v>
      </c>
    </row>
    <row r="22" spans="2:30" x14ac:dyDescent="0.35">
      <c r="J22" s="14">
        <f>IF($E$12="Bottom to Top",
IF(J21="RANK",MAX(TopQRankLB),IF(MIN($J$4:J21)&lt;=(MAX(TopQRankLB)-$B$12),"",J21-1)),
IF(J21="RANK",1,IF(MAX($J$4:J21)&gt;=$B$12,"",J21+1)))</f>
        <v>18</v>
      </c>
      <c r="K22" t="str">
        <f ca="1">IFERROR(IF(Dashboard!J22="","",INDEX(sorting!$J:$J,MATCH(Dashboard!$J22,INDIRECT(INDEX(Validation!$F:$F,MATCH(Dashboard!$B$10,Validation!$C:$C,0),1)),0),1)),"")</f>
        <v>Freddy Peralta</v>
      </c>
      <c r="N22" s="9">
        <f ca="1">IF($K22="","",INDEX(INDIRECT(INDEX(Validation!$E:$E,MATCH(Dashboard!N$3,Validation!$C:$C,0),1)),MATCH(Dashboard!$K22,sorting!$J:$J,0),1))</f>
        <v>60.296296296296298</v>
      </c>
      <c r="O22" s="9">
        <f ca="1">IF($K22="","",INDEX(INDIRECT(INDEX(Validation!$E:$E,MATCH(Dashboard!O$3,Validation!$C:$C,0),1)),MATCH(Dashboard!$K22,sorting!$J:$J,0),1))</f>
        <v>14.966171273203951</v>
      </c>
      <c r="P22" s="9">
        <f ca="1">IF($K22="","",INDEX(INDIRECT(INDEX(Validation!$E:$E,MATCH(Dashboard!P$3,Validation!$C:$C,0),1)),MATCH(Dashboard!$K22,sorting!$J:$J,0),1))</f>
        <v>4.0288391196119253</v>
      </c>
      <c r="Q22" s="10">
        <f ca="1">IF($K22="","",INDEX(INDIRECT(INDEX(Validation!$E:$E,MATCH(Dashboard!Q$3,Validation!$C:$C,0),1)),MATCH(Dashboard!$K22,sorting!$J:$J,0),1))</f>
        <v>0.7407407407407407</v>
      </c>
      <c r="R22" s="10">
        <f ca="1">IF($K22="","",INDEX(INDIRECT(INDEX(Validation!$E:$E,MATCH(Dashboard!R$3,Validation!$C:$C,0),1)),MATCH(Dashboard!$K22,sorting!$J:$J,0),1))</f>
        <v>0.40740740740740738</v>
      </c>
      <c r="S22" s="10">
        <f ca="1">IF($K22="","",INDEX(INDIRECT(INDEX(Validation!$E:$E,MATCH(Dashboard!S$3,Validation!$C:$C,0),1)),MATCH(Dashboard!$K22,sorting!$J:$J,0),1))</f>
        <v>0.1111111111111111</v>
      </c>
      <c r="U22" s="14">
        <f t="shared" si="0"/>
        <v>18</v>
      </c>
      <c r="V22" s="25" t="str">
        <f ca="1">IF(Dashboard!U22="","",INDEX(sorting!$AG:$AG,MATCH(Dashboard!$U22,INDIRECT(INDEX(Validation!$I:$I,MATCH(Dashboard!$B$10,Validation!$C:$C,0),1)),0),1))</f>
        <v>STL</v>
      </c>
      <c r="W22" s="25"/>
      <c r="X22" s="25"/>
      <c r="Y22" s="9">
        <f ca="1">IF($V22="","",INDEX(INDIRECT(INDEX(Validation!$H:$H,MATCH(Dashboard!Y$3,Validation!$C:$C,0),1)),MATCH(Dashboard!$V22,sorting!$AG:$AG,0),1))</f>
        <v>50.47530864197531</v>
      </c>
      <c r="Z22" s="9">
        <f ca="1">IF($V22="","",INDEX(INDIRECT(INDEX(Validation!$H:$H,MATCH(Dashboard!Z$3,Validation!$C:$C,0),1)),MATCH(Dashboard!$V22,sorting!$AG:$AG,0),1))</f>
        <v>19.086288989059028</v>
      </c>
      <c r="AA22" s="9">
        <f ca="1">IF($V22="","",INDEX(INDIRECT(INDEX(Validation!$H:$H,MATCH(Dashboard!AA$3,Validation!$C:$C,0),1)),MATCH(Dashboard!$V22,sorting!$AG:$AG,0),1))</f>
        <v>2.6445847420056166</v>
      </c>
      <c r="AB22" s="10">
        <f ca="1">IF($V22="","",INDEX(INDIRECT(INDEX(Validation!$H:$H,MATCH(Dashboard!AB$3,Validation!$C:$C,0),1)),MATCH(Dashboard!$V22,sorting!$AG:$AG,0),1))</f>
        <v>0.52469135802469136</v>
      </c>
      <c r="AC22" s="10">
        <f ca="1">IF($V22="","",INDEX(INDIRECT(INDEX(Validation!$H:$H,MATCH(Dashboard!AC$3,Validation!$C:$C,0),1)),MATCH(Dashboard!$V22,sorting!$AG:$AG,0),1))</f>
        <v>0.26543209876543211</v>
      </c>
      <c r="AD22" s="10">
        <f ca="1">IF($V22="","",INDEX(INDIRECT(INDEX(Validation!$H:$H,MATCH(Dashboard!AD$3,Validation!$C:$C,0),1)),MATCH(Dashboard!$V22,sorting!$AG:$AG,0),1))</f>
        <v>0.22839507172839504</v>
      </c>
    </row>
    <row r="23" spans="2:30" x14ac:dyDescent="0.35">
      <c r="J23" s="14">
        <f>IF($E$12="Bottom to Top",
IF(J22="RANK",MAX(TopQRankLB),IF(MIN($J$4:J22)&lt;=(MAX(TopQRankLB)-$B$12),"",J22-1)),
IF(J22="RANK",1,IF(MAX($J$4:J22)&gt;=$B$12,"",J22+1)))</f>
        <v>19</v>
      </c>
      <c r="K23" t="str">
        <f ca="1">IFERROR(IF(Dashboard!J23="","",INDEX(sorting!$J:$J,MATCH(Dashboard!$J23,INDIRECT(INDEX(Validation!$F:$F,MATCH(Dashboard!$B$10,Validation!$C:$C,0),1)),0),1)),"")</f>
        <v>Justin Dunn</v>
      </c>
      <c r="N23" s="9">
        <f ca="1">IF($K23="","",INDEX(INDIRECT(INDEX(Validation!$E:$E,MATCH(Dashboard!N$3,Validation!$C:$C,0),1)),MATCH(Dashboard!$K23,sorting!$J:$J,0),1))</f>
        <v>50.909090909090907</v>
      </c>
      <c r="O23" s="9">
        <f ca="1">IF($K23="","",INDEX(INDIRECT(INDEX(Validation!$E:$E,MATCH(Dashboard!O$3,Validation!$C:$C,0),1)),MATCH(Dashboard!$K23,sorting!$J:$J,0),1))</f>
        <v>12.645189854101876</v>
      </c>
      <c r="P23" s="9">
        <f ca="1">IF($K23="","",INDEX(INDIRECT(INDEX(Validation!$E:$E,MATCH(Dashboard!P$3,Validation!$C:$C,0),1)),MATCH(Dashboard!$K23,sorting!$J:$J,0),1))</f>
        <v>4.0259649318414068</v>
      </c>
      <c r="Q23" s="10">
        <f ca="1">IF($K23="","",INDEX(INDIRECT(INDEX(Validation!$E:$E,MATCH(Dashboard!Q$3,Validation!$C:$C,0),1)),MATCH(Dashboard!$K23,sorting!$J:$J,0),1))</f>
        <v>0.54545455545454546</v>
      </c>
      <c r="R23" s="10">
        <f ca="1">IF($K23="","",INDEX(INDIRECT(INDEX(Validation!$E:$E,MATCH(Dashboard!R$3,Validation!$C:$C,0),1)),MATCH(Dashboard!$K23,sorting!$J:$J,0),1))</f>
        <v>9.0909140909090913E-2</v>
      </c>
      <c r="S23" s="10">
        <f ca="1">IF($K23="","",INDEX(INDIRECT(INDEX(Validation!$E:$E,MATCH(Dashboard!S$3,Validation!$C:$C,0),1)),MATCH(Dashboard!$K23,sorting!$J:$J,0),1))</f>
        <v>9.0909090909090912E-2</v>
      </c>
      <c r="U23" s="14">
        <f t="shared" si="0"/>
        <v>19</v>
      </c>
      <c r="V23" s="25" t="str">
        <f ca="1">IF(Dashboard!U23="","",INDEX(sorting!$AG:$AG,MATCH(Dashboard!$U23,INDIRECT(INDEX(Validation!$I:$I,MATCH(Dashboard!$B$10,Validation!$C:$C,0),1)),0),1))</f>
        <v>SDP</v>
      </c>
      <c r="W23" s="25"/>
      <c r="X23" s="25"/>
      <c r="Y23" s="9">
        <f ca="1">IF($V23="","",INDEX(INDIRECT(INDEX(Validation!$H:$H,MATCH(Dashboard!Y$3,Validation!$C:$C,0),1)),MATCH(Dashboard!$V23,sorting!$AG:$AG,0),1))</f>
        <v>49.314814814814817</v>
      </c>
      <c r="Z23" s="9">
        <f ca="1">IF($V23="","",INDEX(INDIRECT(INDEX(Validation!$H:$H,MATCH(Dashboard!Z$3,Validation!$C:$C,0),1)),MATCH(Dashboard!$V23,sorting!$AG:$AG,0),1))</f>
        <v>18.992679623652215</v>
      </c>
      <c r="AA23" s="9">
        <f ca="1">IF($V23="","",INDEX(INDIRECT(INDEX(Validation!$H:$H,MATCH(Dashboard!AA$3,Validation!$C:$C,0),1)),MATCH(Dashboard!$V23,sorting!$AG:$AG,0),1))</f>
        <v>2.5965169629566875</v>
      </c>
      <c r="AB23" s="10">
        <f ca="1">IF($V23="","",INDEX(INDIRECT(INDEX(Validation!$H:$H,MATCH(Dashboard!AB$3,Validation!$C:$C,0),1)),MATCH(Dashboard!$V23,sorting!$AG:$AG,0),1))</f>
        <v>0.42592592592592593</v>
      </c>
      <c r="AC23" s="10">
        <f ca="1">IF($V23="","",INDEX(INDIRECT(INDEX(Validation!$H:$H,MATCH(Dashboard!AC$3,Validation!$C:$C,0),1)),MATCH(Dashboard!$V23,sorting!$AG:$AG,0),1))</f>
        <v>0.24074074074074073</v>
      </c>
      <c r="AD23" s="10">
        <f ca="1">IF($V23="","",INDEX(INDIRECT(INDEX(Validation!$H:$H,MATCH(Dashboard!AD$3,Validation!$C:$C,0),1)),MATCH(Dashboard!$V23,sorting!$AG:$AG,0),1))</f>
        <v>0.24691358024691357</v>
      </c>
    </row>
    <row r="24" spans="2:30" x14ac:dyDescent="0.35">
      <c r="J24" s="14">
        <f>IF($E$12="Bottom to Top",
IF(J23="RANK",MAX(TopQRankLB),IF(MIN($J$4:J23)&lt;=(MAX(TopQRankLB)-$B$12),"",J23-1)),
IF(J23="RANK",1,IF(MAX($J$4:J23)&gt;=$B$12,"",J23+1)))</f>
        <v>20</v>
      </c>
      <c r="K24" t="str">
        <f ca="1">IFERROR(IF(Dashboard!J24="","",INDEX(sorting!$J:$J,MATCH(Dashboard!$J24,INDIRECT(INDEX(Validation!$F:$F,MATCH(Dashboard!$B$10,Validation!$C:$C,0),1)),0),1)),"")</f>
        <v>Trevor Bauer</v>
      </c>
      <c r="N24" s="9">
        <f ca="1">IF($K24="","",INDEX(INDIRECT(INDEX(Validation!$E:$E,MATCH(Dashboard!N$3,Validation!$C:$C,0),1)),MATCH(Dashboard!$K24,sorting!$J:$J,0),1))</f>
        <v>60.294117647058826</v>
      </c>
      <c r="O24" s="9">
        <f ca="1">IF($K24="","",INDEX(INDIRECT(INDEX(Validation!$E:$E,MATCH(Dashboard!O$3,Validation!$C:$C,0),1)),MATCH(Dashboard!$K24,sorting!$J:$J,0),1))</f>
        <v>15.11432785718222</v>
      </c>
      <c r="P24" s="9">
        <f ca="1">IF($K24="","",INDEX(INDIRECT(INDEX(Validation!$E:$E,MATCH(Dashboard!P$3,Validation!$C:$C,0),1)),MATCH(Dashboard!$K24,sorting!$J:$J,0),1))</f>
        <v>3.9892027099575915</v>
      </c>
      <c r="Q24" s="10">
        <f ca="1">IF($K24="","",INDEX(INDIRECT(INDEX(Validation!$E:$E,MATCH(Dashboard!Q$3,Validation!$C:$C,0),1)),MATCH(Dashboard!$K24,sorting!$J:$J,0),1))</f>
        <v>0.64705883352941185</v>
      </c>
      <c r="R24" s="10">
        <f ca="1">IF($K24="","",INDEX(INDIRECT(INDEX(Validation!$E:$E,MATCH(Dashboard!R$3,Validation!$C:$C,0),1)),MATCH(Dashboard!$K24,sorting!$J:$J,0),1))</f>
        <v>0.47058823529411764</v>
      </c>
      <c r="S24" s="10">
        <f ca="1">IF($K24="","",INDEX(INDIRECT(INDEX(Validation!$E:$E,MATCH(Dashboard!S$3,Validation!$C:$C,0),1)),MATCH(Dashboard!$K24,sorting!$J:$J,0),1))</f>
        <v>0</v>
      </c>
      <c r="U24" s="14">
        <f t="shared" si="0"/>
        <v>20</v>
      </c>
      <c r="V24" s="25" t="str">
        <f ca="1">IF(Dashboard!U24="","",INDEX(sorting!$AG:$AG,MATCH(Dashboard!$U24,INDIRECT(INDEX(Validation!$I:$I,MATCH(Dashboard!$B$10,Validation!$C:$C,0),1)),0),1))</f>
        <v>KCR</v>
      </c>
      <c r="W24" s="25"/>
      <c r="X24" s="25"/>
      <c r="Y24" s="9">
        <f ca="1">IF($V24="","",INDEX(INDIRECT(INDEX(Validation!$H:$H,MATCH(Dashboard!Y$3,Validation!$C:$C,0),1)),MATCH(Dashboard!$V24,sorting!$AG:$AG,0),1))</f>
        <v>46.76543209876543</v>
      </c>
      <c r="Z24" s="9">
        <f ca="1">IF($V24="","",INDEX(INDIRECT(INDEX(Validation!$H:$H,MATCH(Dashboard!Z$3,Validation!$C:$C,0),1)),MATCH(Dashboard!$V24,sorting!$AG:$AG,0),1))</f>
        <v>18.027942375511746</v>
      </c>
      <c r="AA24" s="9">
        <f ca="1">IF($V24="","",INDEX(INDIRECT(INDEX(Validation!$H:$H,MATCH(Dashboard!AA$3,Validation!$C:$C,0),1)),MATCH(Dashboard!$V24,sorting!$AG:$AG,0),1))</f>
        <v>2.5940526724940751</v>
      </c>
      <c r="AB24" s="10">
        <f ca="1">IF($V24="","",INDEX(INDIRECT(INDEX(Validation!$H:$H,MATCH(Dashboard!AB$3,Validation!$C:$C,0),1)),MATCH(Dashboard!$V24,sorting!$AG:$AG,0),1))</f>
        <v>0.4567901234567901</v>
      </c>
      <c r="AC24" s="10">
        <f ca="1">IF($V24="","",INDEX(INDIRECT(INDEX(Validation!$H:$H,MATCH(Dashboard!AC$3,Validation!$C:$C,0),1)),MATCH(Dashboard!$V24,sorting!$AG:$AG,0),1))</f>
        <v>0.20370370370370369</v>
      </c>
      <c r="AD24" s="10">
        <f ca="1">IF($V24="","",INDEX(INDIRECT(INDEX(Validation!$H:$H,MATCH(Dashboard!AD$3,Validation!$C:$C,0),1)),MATCH(Dashboard!$V24,sorting!$AG:$AG,0),1))</f>
        <v>0.30864198530864195</v>
      </c>
    </row>
    <row r="25" spans="2:30" x14ac:dyDescent="0.35">
      <c r="J25" s="14">
        <f>IF($E$12="Bottom to Top",
IF(J24="RANK",MAX(TopQRankLB),IF(MIN($J$4:J24)&lt;=(MAX(TopQRankLB)-$B$12),"",J24-1)),
IF(J24="RANK",1,IF(MAX($J$4:J24)&gt;=$B$12,"",J24+1)))</f>
        <v>21</v>
      </c>
      <c r="K25" t="str">
        <f ca="1">IFERROR(IF(Dashboard!J25="","",INDEX(sorting!$J:$J,MATCH(Dashboard!$J25,INDIRECT(INDEX(Validation!$F:$F,MATCH(Dashboard!$B$10,Validation!$C:$C,0),1)),0),1)),"")</f>
        <v>Jose Berrios</v>
      </c>
      <c r="N25" s="9">
        <f ca="1">IF($K25="","",INDEX(INDIRECT(INDEX(Validation!$E:$E,MATCH(Dashboard!N$3,Validation!$C:$C,0),1)),MATCH(Dashboard!$K25,sorting!$J:$J,0),1))</f>
        <v>57.71875</v>
      </c>
      <c r="O25" s="9">
        <f ca="1">IF($K25="","",INDEX(INDIRECT(INDEX(Validation!$E:$E,MATCH(Dashboard!O$3,Validation!$C:$C,0),1)),MATCH(Dashboard!$K25,sorting!$J:$J,0),1))</f>
        <v>14.618554936706296</v>
      </c>
      <c r="P25" s="9">
        <f ca="1">IF($K25="","",INDEX(INDIRECT(INDEX(Validation!$E:$E,MATCH(Dashboard!P$3,Validation!$C:$C,0),1)),MATCH(Dashboard!$K25,sorting!$J:$J,0),1))</f>
        <v>3.9483211746922913</v>
      </c>
      <c r="Q25" s="10">
        <f ca="1">IF($K25="","",INDEX(INDIRECT(INDEX(Validation!$E:$E,MATCH(Dashboard!Q$3,Validation!$C:$C,0),1)),MATCH(Dashboard!$K25,sorting!$J:$J,0),1))</f>
        <v>0.71875</v>
      </c>
      <c r="R25" s="10">
        <f ca="1">IF($K25="","",INDEX(INDIRECT(INDEX(Validation!$E:$E,MATCH(Dashboard!R$3,Validation!$C:$C,0),1)),MATCH(Dashboard!$K25,sorting!$J:$J,0),1))</f>
        <v>0.34375000999999999</v>
      </c>
      <c r="S25" s="10">
        <f ca="1">IF($K25="","",INDEX(INDIRECT(INDEX(Validation!$E:$E,MATCH(Dashboard!S$3,Validation!$C:$C,0),1)),MATCH(Dashboard!$K25,sorting!$J:$J,0),1))</f>
        <v>9.375E-2</v>
      </c>
      <c r="U25" s="14">
        <f t="shared" si="0"/>
        <v>21</v>
      </c>
      <c r="V25" s="25" t="str">
        <f ca="1">IF(Dashboard!U25="","",INDEX(sorting!$AG:$AG,MATCH(Dashboard!$U25,INDIRECT(INDEX(Validation!$I:$I,MATCH(Dashboard!$B$10,Validation!$C:$C,0),1)),0),1))</f>
        <v>ARI</v>
      </c>
      <c r="W25" s="25"/>
      <c r="X25" s="25"/>
      <c r="Y25" s="9">
        <f ca="1">IF($V25="","",INDEX(INDIRECT(INDEX(Validation!$H:$H,MATCH(Dashboard!Y$3,Validation!$C:$C,0),1)),MATCH(Dashboard!$V25,sorting!$AG:$AG,0),1))</f>
        <v>46.407407407407405</v>
      </c>
      <c r="Z25" s="9">
        <f ca="1">IF($V25="","",INDEX(INDIRECT(INDEX(Validation!$H:$H,MATCH(Dashboard!Z$3,Validation!$C:$C,0),1)),MATCH(Dashboard!$V25,sorting!$AG:$AG,0),1))</f>
        <v>18.015958479779261</v>
      </c>
      <c r="AA25" s="9">
        <f ca="1">IF($V25="","",INDEX(INDIRECT(INDEX(Validation!$H:$H,MATCH(Dashboard!AA$3,Validation!$C:$C,0),1)),MATCH(Dashboard!$V25,sorting!$AG:$AG,0),1))</f>
        <v>2.5759055483777962</v>
      </c>
      <c r="AB25" s="10">
        <f ca="1">IF($V25="","",INDEX(INDIRECT(INDEX(Validation!$H:$H,MATCH(Dashboard!AB$3,Validation!$C:$C,0),1)),MATCH(Dashboard!$V25,sorting!$AG:$AG,0),1))</f>
        <v>0.41975308641975306</v>
      </c>
      <c r="AC25" s="10">
        <f ca="1">IF($V25="","",INDEX(INDIRECT(INDEX(Validation!$H:$H,MATCH(Dashboard!AC$3,Validation!$C:$C,0),1)),MATCH(Dashboard!$V25,sorting!$AG:$AG,0),1))</f>
        <v>0.16666666666666666</v>
      </c>
      <c r="AD25" s="10">
        <f ca="1">IF($V25="","",INDEX(INDIRECT(INDEX(Validation!$H:$H,MATCH(Dashboard!AD$3,Validation!$C:$C,0),1)),MATCH(Dashboard!$V25,sorting!$AG:$AG,0),1))</f>
        <v>0.31481481481481483</v>
      </c>
    </row>
    <row r="26" spans="2:30" x14ac:dyDescent="0.35">
      <c r="J26" s="14">
        <f>IF($E$12="Bottom to Top",
IF(J25="RANK",MAX(TopQRankLB),IF(MIN($J$4:J25)&lt;=(MAX(TopQRankLB)-$B$12),"",J25-1)),
IF(J25="RANK",1,IF(MAX($J$4:J25)&gt;=$B$12,"",J25+1)))</f>
        <v>22</v>
      </c>
      <c r="K26" t="str">
        <f ca="1">IFERROR(IF(Dashboard!J26="","",INDEX(sorting!$J:$J,MATCH(Dashboard!$J26,INDIRECT(INDEX(Validation!$F:$F,MATCH(Dashboard!$B$10,Validation!$C:$C,0),1)),0),1)),"")</f>
        <v>Brandon Woodruff</v>
      </c>
      <c r="N26" s="9">
        <f ca="1">IF($K26="","",INDEX(INDIRECT(INDEX(Validation!$E:$E,MATCH(Dashboard!N$3,Validation!$C:$C,0),1)),MATCH(Dashboard!$K26,sorting!$J:$J,0),1))</f>
        <v>62.366666666666667</v>
      </c>
      <c r="O26" s="9">
        <f ca="1">IF($K26="","",INDEX(INDIRECT(INDEX(Validation!$E:$E,MATCH(Dashboard!O$3,Validation!$C:$C,0),1)),MATCH(Dashboard!$K26,sorting!$J:$J,0),1))</f>
        <v>15.881820494585066</v>
      </c>
      <c r="P26" s="9">
        <f ca="1">IF($K26="","",INDEX(INDIRECT(INDEX(Validation!$E:$E,MATCH(Dashboard!P$3,Validation!$C:$C,0),1)),MATCH(Dashboard!$K26,sorting!$J:$J,0),1))</f>
        <v>3.9269217712119775</v>
      </c>
      <c r="Q26" s="10">
        <f ca="1">IF($K26="","",INDEX(INDIRECT(INDEX(Validation!$E:$E,MATCH(Dashboard!Q$3,Validation!$C:$C,0),1)),MATCH(Dashboard!$K26,sorting!$J:$J,0),1))</f>
        <v>0.76666666666666672</v>
      </c>
      <c r="R26" s="10">
        <f ca="1">IF($K26="","",INDEX(INDIRECT(INDEX(Validation!$E:$E,MATCH(Dashboard!R$3,Validation!$C:$C,0),1)),MATCH(Dashboard!$K26,sorting!$J:$J,0),1))</f>
        <v>0.53333333333333333</v>
      </c>
      <c r="S26" s="10">
        <f ca="1">IF($K26="","",INDEX(INDIRECT(INDEX(Validation!$E:$E,MATCH(Dashboard!S$3,Validation!$C:$C,0),1)),MATCH(Dashboard!$K26,sorting!$J:$J,0),1))</f>
        <v>0.1</v>
      </c>
      <c r="U26" s="14">
        <f t="shared" si="0"/>
        <v>22</v>
      </c>
      <c r="V26" s="25" t="str">
        <f ca="1">IF(Dashboard!U26="","",INDEX(sorting!$AG:$AG,MATCH(Dashboard!$U26,INDIRECT(INDEX(Validation!$I:$I,MATCH(Dashboard!$B$10,Validation!$C:$C,0),1)),0),1))</f>
        <v>PIT</v>
      </c>
      <c r="W26" s="25"/>
      <c r="X26" s="25"/>
      <c r="Y26" s="9">
        <f ca="1">IF($V26="","",INDEX(INDIRECT(INDEX(Validation!$H:$H,MATCH(Dashboard!Y$3,Validation!$C:$C,0),1)),MATCH(Dashboard!$V26,sorting!$AG:$AG,0),1))</f>
        <v>44.586419753086417</v>
      </c>
      <c r="Z26" s="9">
        <f ca="1">IF($V26="","",INDEX(INDIRECT(INDEX(Validation!$H:$H,MATCH(Dashboard!Z$3,Validation!$C:$C,0),1)),MATCH(Dashboard!$V26,sorting!$AG:$AG,0),1))</f>
        <v>17.420594120968179</v>
      </c>
      <c r="AA26" s="9">
        <f ca="1">IF($V26="","",INDEX(INDIRECT(INDEX(Validation!$H:$H,MATCH(Dashboard!AA$3,Validation!$C:$C,0),1)),MATCH(Dashboard!$V26,sorting!$AG:$AG,0),1))</f>
        <v>2.5594086770795195</v>
      </c>
      <c r="AB26" s="10">
        <f ca="1">IF($V26="","",INDEX(INDIRECT(INDEX(Validation!$H:$H,MATCH(Dashboard!AB$3,Validation!$C:$C,0),1)),MATCH(Dashboard!$V26,sorting!$AG:$AG,0),1))</f>
        <v>0.38271604938271603</v>
      </c>
      <c r="AC26" s="10">
        <f ca="1">IF($V26="","",INDEX(INDIRECT(INDEX(Validation!$H:$H,MATCH(Dashboard!AC$3,Validation!$C:$C,0),1)),MATCH(Dashboard!$V26,sorting!$AG:$AG,0),1))</f>
        <v>0.14814814814814814</v>
      </c>
      <c r="AD26" s="10">
        <f ca="1">IF($V26="","",INDEX(INDIRECT(INDEX(Validation!$H:$H,MATCH(Dashboard!AD$3,Validation!$C:$C,0),1)),MATCH(Dashboard!$V26,sorting!$AG:$AG,0),1))</f>
        <v>0.37037037037037035</v>
      </c>
    </row>
    <row r="27" spans="2:30" x14ac:dyDescent="0.35">
      <c r="J27" s="14">
        <f>IF($E$12="Bottom to Top",
IF(J26="RANK",MAX(TopQRankLB),IF(MIN($J$4:J26)&lt;=(MAX(TopQRankLB)-$B$12),"",J26-1)),
IF(J26="RANK",1,IF(MAX($J$4:J26)&gt;=$B$12,"",J26+1)))</f>
        <v>23</v>
      </c>
      <c r="K27" t="str">
        <f ca="1">IFERROR(IF(Dashboard!J27="","",INDEX(sorting!$J:$J,MATCH(Dashboard!$J27,INDIRECT(INDEX(Validation!$F:$F,MATCH(Dashboard!$B$10,Validation!$C:$C,0),1)),0),1)),"")</f>
        <v>Framber Valdez</v>
      </c>
      <c r="N27" s="9">
        <f ca="1">IF($K27="","",INDEX(INDIRECT(INDEX(Validation!$E:$E,MATCH(Dashboard!N$3,Validation!$C:$C,0),1)),MATCH(Dashboard!$K27,sorting!$J:$J,0),1))</f>
        <v>56.772727272727273</v>
      </c>
      <c r="O27" s="9">
        <f ca="1">IF($K27="","",INDEX(INDIRECT(INDEX(Validation!$E:$E,MATCH(Dashboard!O$3,Validation!$C:$C,0),1)),MATCH(Dashboard!$K27,sorting!$J:$J,0),1))</f>
        <v>14.578726151428564</v>
      </c>
      <c r="P27" s="9">
        <f ca="1">IF($K27="","",INDEX(INDIRECT(INDEX(Validation!$E:$E,MATCH(Dashboard!P$3,Validation!$C:$C,0),1)),MATCH(Dashboard!$K27,sorting!$J:$J,0),1))</f>
        <v>3.8942172781785969</v>
      </c>
      <c r="Q27" s="10">
        <f ca="1">IF($K27="","",INDEX(INDIRECT(INDEX(Validation!$E:$E,MATCH(Dashboard!Q$3,Validation!$C:$C,0),1)),MATCH(Dashboard!$K27,sorting!$J:$J,0),1))</f>
        <v>0.72727272727272729</v>
      </c>
      <c r="R27" s="10">
        <f ca="1">IF($K27="","",INDEX(INDIRECT(INDEX(Validation!$E:$E,MATCH(Dashboard!R$3,Validation!$C:$C,0),1)),MATCH(Dashboard!$K27,sorting!$J:$J,0),1))</f>
        <v>0.40909090909090912</v>
      </c>
      <c r="S27" s="10">
        <f ca="1">IF($K27="","",INDEX(INDIRECT(INDEX(Validation!$E:$E,MATCH(Dashboard!S$3,Validation!$C:$C,0),1)),MATCH(Dashboard!$K27,sorting!$J:$J,0),1))</f>
        <v>0.13636363636363635</v>
      </c>
      <c r="U27" s="14">
        <f t="shared" si="0"/>
        <v>23</v>
      </c>
      <c r="V27" s="25" t="str">
        <f ca="1">IF(Dashboard!U27="","",INDEX(sorting!$AG:$AG,MATCH(Dashboard!$U27,INDIRECT(INDEX(Validation!$I:$I,MATCH(Dashboard!$B$10,Validation!$C:$C,0),1)),0),1))</f>
        <v>COL</v>
      </c>
      <c r="W27" s="25"/>
      <c r="X27" s="25"/>
      <c r="Y27" s="9">
        <f ca="1">IF($V27="","",INDEX(INDIRECT(INDEX(Validation!$H:$H,MATCH(Dashboard!Y$3,Validation!$C:$C,0),1)),MATCH(Dashboard!$V27,sorting!$AG:$AG,0),1))</f>
        <v>48.322981366459629</v>
      </c>
      <c r="Z27" s="9">
        <f ca="1">IF($V27="","",INDEX(INDIRECT(INDEX(Validation!$H:$H,MATCH(Dashboard!Z$3,Validation!$C:$C,0),1)),MATCH(Dashboard!$V27,sorting!$AG:$AG,0),1))</f>
        <v>18.938475898876433</v>
      </c>
      <c r="AA27" s="9">
        <f ca="1">IF($V27="","",INDEX(INDIRECT(INDEX(Validation!$H:$H,MATCH(Dashboard!AA$3,Validation!$C:$C,0),1)),MATCH(Dashboard!$V27,sorting!$AG:$AG,0),1))</f>
        <v>2.5515770975702696</v>
      </c>
      <c r="AB27" s="10">
        <f ca="1">IF($V27="","",INDEX(INDIRECT(INDEX(Validation!$H:$H,MATCH(Dashboard!AB$3,Validation!$C:$C,0),1)),MATCH(Dashboard!$V27,sorting!$AG:$AG,0),1))</f>
        <v>0.48447204968944102</v>
      </c>
      <c r="AC27" s="10">
        <f ca="1">IF($V27="","",INDEX(INDIRECT(INDEX(Validation!$H:$H,MATCH(Dashboard!AC$3,Validation!$C:$C,0),1)),MATCH(Dashboard!$V27,sorting!$AG:$AG,0),1))</f>
        <v>0.2360248447204969</v>
      </c>
      <c r="AD27" s="10">
        <f ca="1">IF($V27="","",INDEX(INDIRECT(INDEX(Validation!$H:$H,MATCH(Dashboard!AD$3,Validation!$C:$C,0),1)),MATCH(Dashboard!$V27,sorting!$AG:$AG,0),1))</f>
        <v>0.2360248447204969</v>
      </c>
    </row>
    <row r="28" spans="2:30" x14ac:dyDescent="0.35">
      <c r="J28" s="14">
        <f>IF($E$12="Bottom to Top",
IF(J27="RANK",MAX(TopQRankLB),IF(MIN($J$4:J27)&lt;=(MAX(TopQRankLB)-$B$12),"",J27-1)),
IF(J27="RANK",1,IF(MAX($J$4:J27)&gt;=$B$12,"",J27+1)))</f>
        <v>24</v>
      </c>
      <c r="K28" t="str">
        <f ca="1">IFERROR(IF(Dashboard!J28="","",INDEX(sorting!$J:$J,MATCH(Dashboard!$J28,INDIRECT(INDEX(Validation!$F:$F,MATCH(Dashboard!$B$10,Validation!$C:$C,0),1)),0),1)),"")</f>
        <v>Lance Lynn</v>
      </c>
      <c r="N28" s="9">
        <f ca="1">IF($K28="","",INDEX(INDIRECT(INDEX(Validation!$E:$E,MATCH(Dashboard!N$3,Validation!$C:$C,0),1)),MATCH(Dashboard!$K28,sorting!$J:$J,0),1))</f>
        <v>58.5</v>
      </c>
      <c r="O28" s="9">
        <f ca="1">IF($K28="","",INDEX(INDIRECT(INDEX(Validation!$E:$E,MATCH(Dashboard!O$3,Validation!$C:$C,0),1)),MATCH(Dashboard!$K28,sorting!$J:$J,0),1))</f>
        <v>15.185754602822438</v>
      </c>
      <c r="P28" s="9">
        <f ca="1">IF($K28="","",INDEX(INDIRECT(INDEX(Validation!$E:$E,MATCH(Dashboard!P$3,Validation!$C:$C,0),1)),MATCH(Dashboard!$K28,sorting!$J:$J,0),1))</f>
        <v>3.8522945701445179</v>
      </c>
      <c r="Q28" s="10">
        <f ca="1">IF($K28="","",INDEX(INDIRECT(INDEX(Validation!$E:$E,MATCH(Dashboard!Q$3,Validation!$C:$C,0),1)),MATCH(Dashboard!$K28,sorting!$J:$J,0),1))</f>
        <v>0.7142857142857143</v>
      </c>
      <c r="R28" s="10">
        <f ca="1">IF($K28="","",INDEX(INDIRECT(INDEX(Validation!$E:$E,MATCH(Dashboard!R$3,Validation!$C:$C,0),1)),MATCH(Dashboard!$K28,sorting!$J:$J,0),1))</f>
        <v>0.4642857242857143</v>
      </c>
      <c r="S28" s="10">
        <f ca="1">IF($K28="","",INDEX(INDIRECT(INDEX(Validation!$E:$E,MATCH(Dashboard!S$3,Validation!$C:$C,0),1)),MATCH(Dashboard!$K28,sorting!$J:$J,0),1))</f>
        <v>7.1428571428571425E-2</v>
      </c>
      <c r="U28" s="14">
        <f t="shared" si="0"/>
        <v>24</v>
      </c>
      <c r="V28" s="25" t="str">
        <f ca="1">IF(Dashboard!U28="","",INDEX(sorting!$AG:$AG,MATCH(Dashboard!$U28,INDIRECT(INDEX(Validation!$I:$I,MATCH(Dashboard!$B$10,Validation!$C:$C,0),1)),0),1))</f>
        <v>SEA</v>
      </c>
      <c r="W28" s="25"/>
      <c r="X28" s="25"/>
      <c r="Y28" s="9">
        <f ca="1">IF($V28="","",INDEX(INDIRECT(INDEX(Validation!$H:$H,MATCH(Dashboard!Y$3,Validation!$C:$C,0),1)),MATCH(Dashboard!$V28,sorting!$AG:$AG,0),1))</f>
        <v>48.216049382716051</v>
      </c>
      <c r="Z28" s="9">
        <f ca="1">IF($V28="","",INDEX(INDIRECT(INDEX(Validation!$H:$H,MATCH(Dashboard!Z$3,Validation!$C:$C,0),1)),MATCH(Dashboard!$V28,sorting!$AG:$AG,0),1))</f>
        <v>19.022961802796321</v>
      </c>
      <c r="AA28" s="9">
        <f ca="1">IF($V28="","",INDEX(INDIRECT(INDEX(Validation!$H:$H,MATCH(Dashboard!AA$3,Validation!$C:$C,0),1)),MATCH(Dashboard!$V28,sorting!$AG:$AG,0),1))</f>
        <v>2.5346236765101651</v>
      </c>
      <c r="AB28" s="10">
        <f ca="1">IF($V28="","",INDEX(INDIRECT(INDEX(Validation!$H:$H,MATCH(Dashboard!AB$3,Validation!$C:$C,0),1)),MATCH(Dashboard!$V28,sorting!$AG:$AG,0),1))</f>
        <v>0.49382716049382713</v>
      </c>
      <c r="AC28" s="10">
        <f ca="1">IF($V28="","",INDEX(INDIRECT(INDEX(Validation!$H:$H,MATCH(Dashboard!AC$3,Validation!$C:$C,0),1)),MATCH(Dashboard!$V28,sorting!$AG:$AG,0),1))</f>
        <v>0.18518518518518517</v>
      </c>
      <c r="AD28" s="10">
        <f ca="1">IF($V28="","",INDEX(INDIRECT(INDEX(Validation!$H:$H,MATCH(Dashboard!AD$3,Validation!$C:$C,0),1)),MATCH(Dashboard!$V28,sorting!$AG:$AG,0),1))</f>
        <v>0.26543209876543211</v>
      </c>
    </row>
    <row r="29" spans="2:30" x14ac:dyDescent="0.35">
      <c r="J29" s="14">
        <f>IF($E$12="Bottom to Top",
IF(J28="RANK",MAX(TopQRankLB),IF(MIN($J$4:J28)&lt;=(MAX(TopQRankLB)-$B$12),"",J28-1)),
IF(J28="RANK",1,IF(MAX($J$4:J28)&gt;=$B$12,"",J28+1)))</f>
        <v>25</v>
      </c>
      <c r="K29" t="str">
        <f ca="1">IFERROR(IF(Dashboard!J29="","",INDEX(sorting!$J:$J,MATCH(Dashboard!$J29,INDIRECT(INDEX(Validation!$F:$F,MATCH(Dashboard!$B$10,Validation!$C:$C,0),1)),0),1)),"")</f>
        <v>Shohei Ohtani</v>
      </c>
      <c r="N29" s="9">
        <f ca="1">IF($K29="","",INDEX(INDIRECT(INDEX(Validation!$E:$E,MATCH(Dashboard!N$3,Validation!$C:$C,0),1)),MATCH(Dashboard!$K29,sorting!$J:$J,0),1))</f>
        <v>58.260869565217391</v>
      </c>
      <c r="O29" s="9">
        <f ca="1">IF($K29="","",INDEX(INDIRECT(INDEX(Validation!$E:$E,MATCH(Dashboard!O$3,Validation!$C:$C,0),1)),MATCH(Dashboard!$K29,sorting!$J:$J,0),1))</f>
        <v>15.464454027682034</v>
      </c>
      <c r="P29" s="9">
        <f ca="1">IF($K29="","",INDEX(INDIRECT(INDEX(Validation!$E:$E,MATCH(Dashboard!P$3,Validation!$C:$C,0),1)),MATCH(Dashboard!$K29,sorting!$J:$J,0),1))</f>
        <v>3.7674055263074884</v>
      </c>
      <c r="Q29" s="10">
        <f ca="1">IF($K29="","",INDEX(INDIRECT(INDEX(Validation!$E:$E,MATCH(Dashboard!Q$3,Validation!$C:$C,0),1)),MATCH(Dashboard!$K29,sorting!$J:$J,0),1))</f>
        <v>0.78260869565217395</v>
      </c>
      <c r="R29" s="10">
        <f ca="1">IF($K29="","",INDEX(INDIRECT(INDEX(Validation!$E:$E,MATCH(Dashboard!R$3,Validation!$C:$C,0),1)),MATCH(Dashboard!$K29,sorting!$J:$J,0),1))</f>
        <v>0.43478260869565216</v>
      </c>
      <c r="S29" s="10">
        <f ca="1">IF($K29="","",INDEX(INDIRECT(INDEX(Validation!$E:$E,MATCH(Dashboard!S$3,Validation!$C:$C,0),1)),MATCH(Dashboard!$K29,sorting!$J:$J,0),1))</f>
        <v>0.13043478260869565</v>
      </c>
      <c r="U29" s="14">
        <f t="shared" si="0"/>
        <v>25</v>
      </c>
      <c r="V29" s="25" t="str">
        <f ca="1">IF(Dashboard!U29="","",INDEX(sorting!$AG:$AG,MATCH(Dashboard!$U29,INDIRECT(INDEX(Validation!$I:$I,MATCH(Dashboard!$B$10,Validation!$C:$C,0),1)),0),1))</f>
        <v>WAS</v>
      </c>
      <c r="W29" s="25"/>
      <c r="X29" s="25"/>
      <c r="Y29" s="9">
        <f ca="1">IF($V29="","",INDEX(INDIRECT(INDEX(Validation!$H:$H,MATCH(Dashboard!Y$3,Validation!$C:$C,0),1)),MATCH(Dashboard!$V29,sorting!$AG:$AG,0),1))</f>
        <v>47.685185185185183</v>
      </c>
      <c r="Z29" s="9">
        <f ca="1">IF($V29="","",INDEX(INDIRECT(INDEX(Validation!$H:$H,MATCH(Dashboard!Z$3,Validation!$C:$C,0),1)),MATCH(Dashboard!$V29,sorting!$AG:$AG,0),1))</f>
        <v>19.425855311808952</v>
      </c>
      <c r="AA29" s="9">
        <f ca="1">IF($V29="","",INDEX(INDIRECT(INDEX(Validation!$H:$H,MATCH(Dashboard!AA$3,Validation!$C:$C,0),1)),MATCH(Dashboard!$V29,sorting!$AG:$AG,0),1))</f>
        <v>2.4547277028362</v>
      </c>
      <c r="AB29" s="10">
        <f ca="1">IF($V29="","",INDEX(INDIRECT(INDEX(Validation!$H:$H,MATCH(Dashboard!AB$3,Validation!$C:$C,0),1)),MATCH(Dashboard!$V29,sorting!$AG:$AG,0),1))</f>
        <v>0.4567901234567901</v>
      </c>
      <c r="AC29" s="10">
        <f ca="1">IF($V29="","",INDEX(INDIRECT(INDEX(Validation!$H:$H,MATCH(Dashboard!AC$3,Validation!$C:$C,0),1)),MATCH(Dashboard!$V29,sorting!$AG:$AG,0),1))</f>
        <v>0.23456790123456789</v>
      </c>
      <c r="AD29" s="10">
        <f ca="1">IF($V29="","",INDEX(INDIRECT(INDEX(Validation!$H:$H,MATCH(Dashboard!AD$3,Validation!$C:$C,0),1)),MATCH(Dashboard!$V29,sorting!$AG:$AG,0),1))</f>
        <v>0.2839506172839506</v>
      </c>
    </row>
    <row r="30" spans="2:30" x14ac:dyDescent="0.35">
      <c r="J30" s="14">
        <f>IF($E$12="Bottom to Top",
IF(J29="RANK",MAX(TopQRankLB),IF(MIN($J$4:J29)&lt;=(MAX(TopQRankLB)-$B$12),"",J29-1)),
IF(J29="RANK",1,IF(MAX($J$4:J29)&gt;=$B$12,"",J29+1)))</f>
        <v>26</v>
      </c>
      <c r="K30" t="str">
        <f ca="1">IFERROR(IF(Dashboard!J30="","",INDEX(sorting!$J:$J,MATCH(Dashboard!$J30,INDIRECT(INDEX(Validation!$F:$F,MATCH(Dashboard!$B$10,Validation!$C:$C,0),1)),0),1)),"")</f>
        <v>Alex Wood</v>
      </c>
      <c r="N30" s="9">
        <f ca="1">IF($K30="","",INDEX(INDIRECT(INDEX(Validation!$E:$E,MATCH(Dashboard!N$3,Validation!$C:$C,0),1)),MATCH(Dashboard!$K30,sorting!$J:$J,0),1))</f>
        <v>54.730769230769234</v>
      </c>
      <c r="O30" s="9">
        <f ca="1">IF($K30="","",INDEX(INDIRECT(INDEX(Validation!$E:$E,MATCH(Dashboard!O$3,Validation!$C:$C,0),1)),MATCH(Dashboard!$K30,sorting!$J:$J,0),1))</f>
        <v>14.635461918304122</v>
      </c>
      <c r="P30" s="9">
        <f ca="1">IF($K30="","",INDEX(INDIRECT(INDEX(Validation!$E:$E,MATCH(Dashboard!P$3,Validation!$C:$C,0),1)),MATCH(Dashboard!$K30,sorting!$J:$J,0),1))</f>
        <v>3.7395997158326204</v>
      </c>
      <c r="Q30" s="10">
        <f ca="1">IF($K30="","",INDEX(INDIRECT(INDEX(Validation!$E:$E,MATCH(Dashboard!Q$3,Validation!$C:$C,0),1)),MATCH(Dashboard!$K30,sorting!$J:$J,0),1))</f>
        <v>0.57692308692307692</v>
      </c>
      <c r="R30" s="10">
        <f ca="1">IF($K30="","",INDEX(INDIRECT(INDEX(Validation!$E:$E,MATCH(Dashboard!R$3,Validation!$C:$C,0),1)),MATCH(Dashboard!$K30,sorting!$J:$J,0),1))</f>
        <v>0.3076923176923077</v>
      </c>
      <c r="S30" s="10">
        <f ca="1">IF($K30="","",INDEX(INDIRECT(INDEX(Validation!$E:$E,MATCH(Dashboard!S$3,Validation!$C:$C,0),1)),MATCH(Dashboard!$K30,sorting!$J:$J,0),1))</f>
        <v>0.15384615384615385</v>
      </c>
      <c r="U30" s="14">
        <f t="shared" si="0"/>
        <v>26</v>
      </c>
      <c r="V30" s="25" t="str">
        <f ca="1">IF(Dashboard!U30="","",INDEX(sorting!$AG:$AG,MATCH(Dashboard!$U30,INDIRECT(INDEX(Validation!$I:$I,MATCH(Dashboard!$B$10,Validation!$C:$C,0),1)),0),1))</f>
        <v>MIN</v>
      </c>
      <c r="W30" s="25"/>
      <c r="X30" s="25"/>
      <c r="Y30" s="9">
        <f ca="1">IF($V30="","",INDEX(INDIRECT(INDEX(Validation!$H:$H,MATCH(Dashboard!Y$3,Validation!$C:$C,0),1)),MATCH(Dashboard!$V30,sorting!$AG:$AG,0),1))</f>
        <v>46.037037037037038</v>
      </c>
      <c r="Z30" s="9">
        <f ca="1">IF($V30="","",INDEX(INDIRECT(INDEX(Validation!$H:$H,MATCH(Dashboard!Z$3,Validation!$C:$C,0),1)),MATCH(Dashboard!$V30,sorting!$AG:$AG,0),1))</f>
        <v>18.997364628436987</v>
      </c>
      <c r="AA30" s="9">
        <f ca="1">IF($V30="","",INDEX(INDIRECT(INDEX(Validation!$H:$H,MATCH(Dashboard!AA$3,Validation!$C:$C,0),1)),MATCH(Dashboard!$V30,sorting!$AG:$AG,0),1))</f>
        <v>2.4233380754362428</v>
      </c>
      <c r="AB30" s="10">
        <f ca="1">IF($V30="","",INDEX(INDIRECT(INDEX(Validation!$H:$H,MATCH(Dashboard!AB$3,Validation!$C:$C,0),1)),MATCH(Dashboard!$V30,sorting!$AG:$AG,0),1))</f>
        <v>0.46296296296296297</v>
      </c>
      <c r="AC30" s="10">
        <f ca="1">IF($V30="","",INDEX(INDIRECT(INDEX(Validation!$H:$H,MATCH(Dashboard!AC$3,Validation!$C:$C,0),1)),MATCH(Dashboard!$V30,sorting!$AG:$AG,0),1))</f>
        <v>0.1419753086419753</v>
      </c>
      <c r="AD30" s="10">
        <f ca="1">IF($V30="","",INDEX(INDIRECT(INDEX(Validation!$H:$H,MATCH(Dashboard!AD$3,Validation!$C:$C,0),1)),MATCH(Dashboard!$V30,sorting!$AG:$AG,0),1))</f>
        <v>0.31481482481481482</v>
      </c>
    </row>
    <row r="31" spans="2:30" x14ac:dyDescent="0.35">
      <c r="J31" s="14">
        <f>IF($E$12="Bottom to Top",
IF(J30="RANK",MAX(TopQRankLB),IF(MIN($J$4:J30)&lt;=(MAX(TopQRankLB)-$B$12),"",J30-1)),
IF(J30="RANK",1,IF(MAX($J$4:J30)&gt;=$B$12,"",J30+1)))</f>
        <v>27</v>
      </c>
      <c r="K31" t="str">
        <f ca="1">IFERROR(IF(Dashboard!J31="","",INDEX(sorting!$J:$J,MATCH(Dashboard!$J31,INDIRECT(INDEX(Validation!$F:$F,MATCH(Dashboard!$B$10,Validation!$C:$C,0),1)),0),1)),"")</f>
        <v>Corbin Burnes</v>
      </c>
      <c r="N31" s="9">
        <f ca="1">IF($K31="","",INDEX(INDIRECT(INDEX(Validation!$E:$E,MATCH(Dashboard!N$3,Validation!$C:$C,0),1)),MATCH(Dashboard!$K31,sorting!$J:$J,0),1))</f>
        <v>66.392857142857139</v>
      </c>
      <c r="O31" s="9">
        <f ca="1">IF($K31="","",INDEX(INDIRECT(INDEX(Validation!$E:$E,MATCH(Dashboard!O$3,Validation!$C:$C,0),1)),MATCH(Dashboard!$K31,sorting!$J:$J,0),1))</f>
        <v>17.767022593466095</v>
      </c>
      <c r="P31" s="9">
        <f ca="1">IF($K31="","",INDEX(INDIRECT(INDEX(Validation!$E:$E,MATCH(Dashboard!P$3,Validation!$C:$C,0),1)),MATCH(Dashboard!$K31,sorting!$J:$J,0),1))</f>
        <v>3.7368589359071014</v>
      </c>
      <c r="Q31" s="10">
        <f ca="1">IF($K31="","",INDEX(INDIRECT(INDEX(Validation!$E:$E,MATCH(Dashboard!Q$3,Validation!$C:$C,0),1)),MATCH(Dashboard!$K31,sorting!$J:$J,0),1))</f>
        <v>0.7857142857142857</v>
      </c>
      <c r="R31" s="10">
        <f ca="1">IF($K31="","",INDEX(INDIRECT(INDEX(Validation!$E:$E,MATCH(Dashboard!R$3,Validation!$C:$C,0),1)),MATCH(Dashboard!$K31,sorting!$J:$J,0),1))</f>
        <v>0.6785714285714286</v>
      </c>
      <c r="S31" s="10">
        <f ca="1">IF($K31="","",INDEX(INDIRECT(INDEX(Validation!$E:$E,MATCH(Dashboard!S$3,Validation!$C:$C,0),1)),MATCH(Dashboard!$K31,sorting!$J:$J,0),1))</f>
        <v>0.10714285714285714</v>
      </c>
      <c r="U31" s="14">
        <f t="shared" si="0"/>
        <v>27</v>
      </c>
      <c r="V31" s="25" t="str">
        <f ca="1">IF(Dashboard!U31="","",INDEX(sorting!$AG:$AG,MATCH(Dashboard!$U31,INDIRECT(INDEX(Validation!$I:$I,MATCH(Dashboard!$B$10,Validation!$C:$C,0),1)),0),1))</f>
        <v>CHC</v>
      </c>
      <c r="W31" s="25"/>
      <c r="X31" s="25"/>
      <c r="Y31" s="9">
        <f ca="1">IF($V31="","",INDEX(INDIRECT(INDEX(Validation!$H:$H,MATCH(Dashboard!Y$3,Validation!$C:$C,0),1)),MATCH(Dashboard!$V31,sorting!$AG:$AG,0),1))</f>
        <v>44.444444444444443</v>
      </c>
      <c r="Z31" s="9">
        <f ca="1">IF($V31="","",INDEX(INDIRECT(INDEX(Validation!$H:$H,MATCH(Dashboard!Z$3,Validation!$C:$C,0),1)),MATCH(Dashboard!$V31,sorting!$AG:$AG,0),1))</f>
        <v>18.550897618960001</v>
      </c>
      <c r="AA31" s="9">
        <f ca="1">IF($V31="","",INDEX(INDIRECT(INDEX(Validation!$H:$H,MATCH(Dashboard!AA$3,Validation!$C:$C,0),1)),MATCH(Dashboard!$V31,sorting!$AG:$AG,0),1))</f>
        <v>2.3958109929419193</v>
      </c>
      <c r="AB31" s="10">
        <f ca="1">IF($V31="","",INDEX(INDIRECT(INDEX(Validation!$H:$H,MATCH(Dashboard!AB$3,Validation!$C:$C,0),1)),MATCH(Dashboard!$V31,sorting!$AG:$AG,0),1))</f>
        <v>0.40123456790123457</v>
      </c>
      <c r="AC31" s="10">
        <f ca="1">IF($V31="","",INDEX(INDIRECT(INDEX(Validation!$H:$H,MATCH(Dashboard!AC$3,Validation!$C:$C,0),1)),MATCH(Dashboard!$V31,sorting!$AG:$AG,0),1))</f>
        <v>0.14814814814814814</v>
      </c>
      <c r="AD31" s="10">
        <f ca="1">IF($V31="","",INDEX(INDIRECT(INDEX(Validation!$H:$H,MATCH(Dashboard!AD$3,Validation!$C:$C,0),1)),MATCH(Dashboard!$V31,sorting!$AG:$AG,0),1))</f>
        <v>0.29629629629629628</v>
      </c>
    </row>
    <row r="32" spans="2:30" x14ac:dyDescent="0.35">
      <c r="J32" s="14">
        <f>IF($E$12="Bottom to Top",
IF(J31="RANK",MAX(TopQRankLB),IF(MIN($J$4:J31)&lt;=(MAX(TopQRankLB)-$B$12),"",J31-1)),
IF(J31="RANK",1,IF(MAX($J$4:J31)&gt;=$B$12,"",J31+1)))</f>
        <v>28</v>
      </c>
      <c r="K32" t="str">
        <f ca="1">IFERROR(IF(Dashboard!J32="","",INDEX(sorting!$J:$J,MATCH(Dashboard!$J32,INDIRECT(INDEX(Validation!$F:$F,MATCH(Dashboard!$B$10,Validation!$C:$C,0),1)),0),1)),"")</f>
        <v>Luis Garcia</v>
      </c>
      <c r="N32" s="9">
        <f ca="1">IF($K32="","",INDEX(INDIRECT(INDEX(Validation!$E:$E,MATCH(Dashboard!N$3,Validation!$C:$C,0),1)),MATCH(Dashboard!$K32,sorting!$J:$J,0),1))</f>
        <v>54.678571428571431</v>
      </c>
      <c r="O32" s="9">
        <f ca="1">IF($K32="","",INDEX(INDIRECT(INDEX(Validation!$E:$E,MATCH(Dashboard!O$3,Validation!$C:$C,0),1)),MATCH(Dashboard!$K32,sorting!$J:$J,0),1))</f>
        <v>14.834933606256579</v>
      </c>
      <c r="P32" s="9">
        <f ca="1">IF($K32="","",INDEX(INDIRECT(INDEX(Validation!$E:$E,MATCH(Dashboard!P$3,Validation!$C:$C,0),1)),MATCH(Dashboard!$K32,sorting!$J:$J,0),1))</f>
        <v>3.6857981895861633</v>
      </c>
      <c r="Q32" s="10">
        <f ca="1">IF($K32="","",INDEX(INDIRECT(INDEX(Validation!$E:$E,MATCH(Dashboard!Q$3,Validation!$C:$C,0),1)),MATCH(Dashboard!$K32,sorting!$J:$J,0),1))</f>
        <v>0.57142859142857139</v>
      </c>
      <c r="R32" s="10">
        <f ca="1">IF($K32="","",INDEX(INDIRECT(INDEX(Validation!$E:$E,MATCH(Dashboard!R$3,Validation!$C:$C,0),1)),MATCH(Dashboard!$K32,sorting!$J:$J,0),1))</f>
        <v>0.2857142857142857</v>
      </c>
      <c r="S32" s="10">
        <f ca="1">IF($K32="","",INDEX(INDIRECT(INDEX(Validation!$E:$E,MATCH(Dashboard!S$3,Validation!$C:$C,0),1)),MATCH(Dashboard!$K32,sorting!$J:$J,0),1))</f>
        <v>0.14285714285714285</v>
      </c>
      <c r="U32" s="14">
        <f t="shared" si="0"/>
        <v>28</v>
      </c>
      <c r="V32" s="25" t="str">
        <f ca="1">IF(Dashboard!U32="","",INDEX(sorting!$AG:$AG,MATCH(Dashboard!$U32,INDIRECT(INDEX(Validation!$I:$I,MATCH(Dashboard!$B$10,Validation!$C:$C,0),1)),0),1))</f>
        <v>BAL</v>
      </c>
      <c r="W32" s="25"/>
      <c r="X32" s="25"/>
      <c r="Y32" s="9">
        <f ca="1">IF($V32="","",INDEX(INDIRECT(INDEX(Validation!$H:$H,MATCH(Dashboard!Y$3,Validation!$C:$C,0),1)),MATCH(Dashboard!$V32,sorting!$AG:$AG,0),1))</f>
        <v>42.351851851851855</v>
      </c>
      <c r="Z32" s="9">
        <f ca="1">IF($V32="","",INDEX(INDIRECT(INDEX(Validation!$H:$H,MATCH(Dashboard!Z$3,Validation!$C:$C,0),1)),MATCH(Dashboard!$V32,sorting!$AG:$AG,0),1))</f>
        <v>17.920769460381052</v>
      </c>
      <c r="AA32" s="9">
        <f ca="1">IF($V32="","",INDEX(INDIRECT(INDEX(Validation!$H:$H,MATCH(Dashboard!AA$3,Validation!$C:$C,0),1)),MATCH(Dashboard!$V32,sorting!$AG:$AG,0),1))</f>
        <v>2.3632831137905459</v>
      </c>
      <c r="AB32" s="10">
        <f ca="1">IF($V32="","",INDEX(INDIRECT(INDEX(Validation!$H:$H,MATCH(Dashboard!AB$3,Validation!$C:$C,0),1)),MATCH(Dashboard!$V32,sorting!$AG:$AG,0),1))</f>
        <v>0.3271604938271605</v>
      </c>
      <c r="AC32" s="10">
        <f ca="1">IF($V32="","",INDEX(INDIRECT(INDEX(Validation!$H:$H,MATCH(Dashboard!AC$3,Validation!$C:$C,0),1)),MATCH(Dashboard!$V32,sorting!$AG:$AG,0),1))</f>
        <v>0.12345679012345678</v>
      </c>
      <c r="AD32" s="10">
        <f ca="1">IF($V32="","",INDEX(INDIRECT(INDEX(Validation!$H:$H,MATCH(Dashboard!AD$3,Validation!$C:$C,0),1)),MATCH(Dashboard!$V32,sorting!$AG:$AG,0),1))</f>
        <v>0.39506172839506171</v>
      </c>
    </row>
    <row r="33" spans="10:30" x14ac:dyDescent="0.35">
      <c r="J33" s="14">
        <f>IF($E$12="Bottom to Top",
IF(J32="RANK",MAX(TopQRankLB),IF(MIN($J$4:J32)&lt;=(MAX(TopQRankLB)-$B$12),"",J32-1)),
IF(J32="RANK",1,IF(MAX($J$4:J32)&gt;=$B$12,"",J32+1)))</f>
        <v>29</v>
      </c>
      <c r="K33" t="str">
        <f ca="1">IFERROR(IF(Dashboard!J33="","",INDEX(sorting!$J:$J,MATCH(Dashboard!$J33,INDIRECT(INDEX(Validation!$F:$F,MATCH(Dashboard!$B$10,Validation!$C:$C,0),1)),0),1)),"")</f>
        <v>Marcus Stroman</v>
      </c>
      <c r="N33" s="9">
        <f ca="1">IF($K33="","",INDEX(INDIRECT(INDEX(Validation!$E:$E,MATCH(Dashboard!N$3,Validation!$C:$C,0),1)),MATCH(Dashboard!$K33,sorting!$J:$J,0),1))</f>
        <v>55.454545454545453</v>
      </c>
      <c r="O33" s="9">
        <f ca="1">IF($K33="","",INDEX(INDIRECT(INDEX(Validation!$E:$E,MATCH(Dashboard!O$3,Validation!$C:$C,0),1)),MATCH(Dashboard!$K33,sorting!$J:$J,0),1))</f>
        <v>15.051610019772895</v>
      </c>
      <c r="P33" s="9">
        <f ca="1">IF($K33="","",INDEX(INDIRECT(INDEX(Validation!$E:$E,MATCH(Dashboard!P$3,Validation!$C:$C,0),1)),MATCH(Dashboard!$K33,sorting!$J:$J,0),1))</f>
        <v>3.6842932670788247</v>
      </c>
      <c r="Q33" s="10">
        <f ca="1">IF($K33="","",INDEX(INDIRECT(INDEX(Validation!$E:$E,MATCH(Dashboard!Q$3,Validation!$C:$C,0),1)),MATCH(Dashboard!$K33,sorting!$J:$J,0),1))</f>
        <v>0.54545454545454541</v>
      </c>
      <c r="R33" s="10">
        <f ca="1">IF($K33="","",INDEX(INDIRECT(INDEX(Validation!$E:$E,MATCH(Dashboard!R$3,Validation!$C:$C,0),1)),MATCH(Dashboard!$K33,sorting!$J:$J,0),1))</f>
        <v>0.39393939393939392</v>
      </c>
      <c r="S33" s="10">
        <f ca="1">IF($K33="","",INDEX(INDIRECT(INDEX(Validation!$E:$E,MATCH(Dashboard!S$3,Validation!$C:$C,0),1)),MATCH(Dashboard!$K33,sorting!$J:$J,0),1))</f>
        <v>0.15151515151515152</v>
      </c>
      <c r="U33" s="14">
        <f t="shared" si="0"/>
        <v>29</v>
      </c>
      <c r="V33" s="25" t="str">
        <f ca="1">IF(Dashboard!U33="","",INDEX(sorting!$AG:$AG,MATCH(Dashboard!$U33,INDIRECT(INDEX(Validation!$I:$I,MATCH(Dashboard!$B$10,Validation!$C:$C,0),1)),0),1))</f>
        <v>TEX</v>
      </c>
      <c r="W33" s="25"/>
      <c r="X33" s="25"/>
      <c r="Y33" s="9">
        <f ca="1">IF($V33="","",INDEX(INDIRECT(INDEX(Validation!$H:$H,MATCH(Dashboard!Y$3,Validation!$C:$C,0),1)),MATCH(Dashboard!$V33,sorting!$AG:$AG,0),1))</f>
        <v>45.358024691358025</v>
      </c>
      <c r="Z33" s="9">
        <f ca="1">IF($V33="","",INDEX(INDIRECT(INDEX(Validation!$H:$H,MATCH(Dashboard!Z$3,Validation!$C:$C,0),1)),MATCH(Dashboard!$V33,sorting!$AG:$AG,0),1))</f>
        <v>19.552277908386984</v>
      </c>
      <c r="AA33" s="9">
        <f ca="1">IF($V33="","",INDEX(INDIRECT(INDEX(Validation!$H:$H,MATCH(Dashboard!AA$3,Validation!$C:$C,0),1)),MATCH(Dashboard!$V33,sorting!$AG:$AG,0),1))</f>
        <v>2.3198332646398003</v>
      </c>
      <c r="AB33" s="10">
        <f ca="1">IF($V33="","",INDEX(INDIRECT(INDEX(Validation!$H:$H,MATCH(Dashboard!AB$3,Validation!$C:$C,0),1)),MATCH(Dashboard!$V33,sorting!$AG:$AG,0),1))</f>
        <v>0.45061728395061729</v>
      </c>
      <c r="AC33" s="10">
        <f ca="1">IF($V33="","",INDEX(INDIRECT(INDEX(Validation!$H:$H,MATCH(Dashboard!AC$3,Validation!$C:$C,0),1)),MATCH(Dashboard!$V33,sorting!$AG:$AG,0),1))</f>
        <v>0.16666666666666666</v>
      </c>
      <c r="AD33" s="10">
        <f ca="1">IF($V33="","",INDEX(INDIRECT(INDEX(Validation!$H:$H,MATCH(Dashboard!AD$3,Validation!$C:$C,0),1)),MATCH(Dashboard!$V33,sorting!$AG:$AG,0),1))</f>
        <v>0.30864199530864195</v>
      </c>
    </row>
    <row r="34" spans="10:30" x14ac:dyDescent="0.35">
      <c r="J34" s="14">
        <f>IF($E$12="Bottom to Top",
IF(J33="RANK",MAX(TopQRankLB),IF(MIN($J$4:J33)&lt;=(MAX(TopQRankLB)-$B$12),"",J33-1)),
IF(J33="RANK",1,IF(MAX($J$4:J33)&gt;=$B$12,"",J33+1)))</f>
        <v>30</v>
      </c>
      <c r="K34" t="str">
        <f ca="1">IFERROR(IF(Dashboard!J34="","",INDEX(sorting!$J:$J,MATCH(Dashboard!$J34,INDIRECT(INDEX(Validation!$F:$F,MATCH(Dashboard!$B$10,Validation!$C:$C,0),1)),0),1)),"")</f>
        <v>Tony Gonsolin</v>
      </c>
      <c r="N34" s="9">
        <f ca="1">IF($K34="","",INDEX(INDIRECT(INDEX(Validation!$E:$E,MATCH(Dashboard!N$3,Validation!$C:$C,0),1)),MATCH(Dashboard!$K34,sorting!$J:$J,0),1))</f>
        <v>50.846153846153847</v>
      </c>
      <c r="O34" s="9">
        <f ca="1">IF($K34="","",INDEX(INDIRECT(INDEX(Validation!$E:$E,MATCH(Dashboard!O$3,Validation!$C:$C,0),1)),MATCH(Dashboard!$K34,sorting!$J:$J,0),1))</f>
        <v>13.861103041056758</v>
      </c>
      <c r="P34" s="9">
        <f ca="1">IF($K34="","",INDEX(INDIRECT(INDEX(Validation!$E:$E,MATCH(Dashboard!P$3,Validation!$C:$C,0),1)),MATCH(Dashboard!$K34,sorting!$J:$J,0),1))</f>
        <v>3.6682617318078448</v>
      </c>
      <c r="Q34" s="10">
        <f ca="1">IF($K34="","",INDEX(INDIRECT(INDEX(Validation!$E:$E,MATCH(Dashboard!Q$3,Validation!$C:$C,0),1)),MATCH(Dashboard!$K34,sorting!$J:$J,0),1))</f>
        <v>0.46153849153846155</v>
      </c>
      <c r="R34" s="10">
        <f ca="1">IF($K34="","",INDEX(INDIRECT(INDEX(Validation!$E:$E,MATCH(Dashboard!R$3,Validation!$C:$C,0),1)),MATCH(Dashboard!$K34,sorting!$J:$J,0),1))</f>
        <v>0.23076924076923078</v>
      </c>
      <c r="S34" s="10">
        <f ca="1">IF($K34="","",INDEX(INDIRECT(INDEX(Validation!$E:$E,MATCH(Dashboard!S$3,Validation!$C:$C,0),1)),MATCH(Dashboard!$K34,sorting!$J:$J,0),1))</f>
        <v>0.23076923076923078</v>
      </c>
      <c r="U34" s="14">
        <f t="shared" si="0"/>
        <v>30</v>
      </c>
      <c r="V34" s="25" t="str">
        <f ca="1">IF(Dashboard!U34="","",INDEX(sorting!$AG:$AG,MATCH(Dashboard!$U34,INDIRECT(INDEX(Validation!$I:$I,MATCH(Dashboard!$B$10,Validation!$C:$C,0),1)),0),1))</f>
        <v>CLE</v>
      </c>
      <c r="W34" s="25"/>
      <c r="X34" s="25"/>
      <c r="Y34" s="9">
        <f ca="1">IF($V34="","",INDEX(INDIRECT(INDEX(Validation!$H:$H,MATCH(Dashboard!Y$3,Validation!$C:$C,0),1)),MATCH(Dashboard!$V34,sorting!$AG:$AG,0),1))</f>
        <v>48.345679012345677</v>
      </c>
      <c r="Z34" s="9">
        <f ca="1">IF($V34="","",INDEX(INDIRECT(INDEX(Validation!$H:$H,MATCH(Dashboard!Z$3,Validation!$C:$C,0),1)),MATCH(Dashboard!$V34,sorting!$AG:$AG,0),1))</f>
        <v>20.925299528116948</v>
      </c>
      <c r="AA34" s="9">
        <f ca="1">IF($V34="","",INDEX(INDIRECT(INDEX(Validation!$H:$H,MATCH(Dashboard!AA$3,Validation!$C:$C,0),1)),MATCH(Dashboard!$V34,sorting!$AG:$AG,0),1))</f>
        <v>2.3103936432252481</v>
      </c>
      <c r="AB34" s="10">
        <f ca="1">IF($V34="","",INDEX(INDIRECT(INDEX(Validation!$H:$H,MATCH(Dashboard!AB$3,Validation!$C:$C,0),1)),MATCH(Dashboard!$V34,sorting!$AG:$AG,0),1))</f>
        <v>0.48148148148148145</v>
      </c>
      <c r="AC34" s="10">
        <f ca="1">IF($V34="","",INDEX(INDIRECT(INDEX(Validation!$H:$H,MATCH(Dashboard!AC$3,Validation!$C:$C,0),1)),MATCH(Dashboard!$V34,sorting!$AG:$AG,0),1))</f>
        <v>0.22839506172839505</v>
      </c>
      <c r="AD34" s="10">
        <f ca="1">IF($V34="","",INDEX(INDIRECT(INDEX(Validation!$H:$H,MATCH(Dashboard!AD$3,Validation!$C:$C,0),1)),MATCH(Dashboard!$V34,sorting!$AG:$AG,0),1))</f>
        <v>0.32098765432098764</v>
      </c>
    </row>
    <row r="35" spans="10:30" x14ac:dyDescent="0.35">
      <c r="J35" s="14">
        <f>IF($E$12="Bottom to Top",
IF(J34="RANK",MAX(TopQRankLB),IF(MIN($J$4:J34)&lt;=(MAX(TopQRankLB)-$B$12),"",J34-1)),
IF(J34="RANK",1,IF(MAX($J$4:J34)&gt;=$B$12,"",J34+1)))</f>
        <v>31</v>
      </c>
      <c r="K35" t="str">
        <f ca="1">IFERROR(IF(Dashboard!J35="","",INDEX(sorting!$J:$J,MATCH(Dashboard!$J35,INDIRECT(INDEX(Validation!$F:$F,MATCH(Dashboard!$B$10,Validation!$C:$C,0),1)),0),1)),"")</f>
        <v>Jose Urquidy</v>
      </c>
      <c r="N35" s="9">
        <f ca="1">IF($K35="","",INDEX(INDIRECT(INDEX(Validation!$E:$E,MATCH(Dashboard!N$3,Validation!$C:$C,0),1)),MATCH(Dashboard!$K35,sorting!$J:$J,0),1))</f>
        <v>54.45</v>
      </c>
      <c r="O35" s="9">
        <f ca="1">IF($K35="","",INDEX(INDIRECT(INDEX(Validation!$E:$E,MATCH(Dashboard!O$3,Validation!$C:$C,0),1)),MATCH(Dashboard!$K35,sorting!$J:$J,0),1))</f>
        <v>14.864302876354477</v>
      </c>
      <c r="P35" s="9">
        <f ca="1">IF($K35="","",INDEX(INDIRECT(INDEX(Validation!$E:$E,MATCH(Dashboard!P$3,Validation!$C:$C,0),1)),MATCH(Dashboard!$K35,sorting!$J:$J,0),1))</f>
        <v>3.663138490444569</v>
      </c>
      <c r="Q35" s="10">
        <f ca="1">IF($K35="","",INDEX(INDIRECT(INDEX(Validation!$E:$E,MATCH(Dashboard!Q$3,Validation!$C:$C,0),1)),MATCH(Dashboard!$K35,sorting!$J:$J,0),1))</f>
        <v>0.6</v>
      </c>
      <c r="R35" s="10">
        <f ca="1">IF($K35="","",INDEX(INDIRECT(INDEX(Validation!$E:$E,MATCH(Dashboard!R$3,Validation!$C:$C,0),1)),MATCH(Dashboard!$K35,sorting!$J:$J,0),1))</f>
        <v>0.25000000999999999</v>
      </c>
      <c r="S35" s="10">
        <f ca="1">IF($K35="","",INDEX(INDIRECT(INDEX(Validation!$E:$E,MATCH(Dashboard!S$3,Validation!$C:$C,0),1)),MATCH(Dashboard!$K35,sorting!$J:$J,0),1))</f>
        <v>0.15</v>
      </c>
    </row>
    <row r="36" spans="10:30" x14ac:dyDescent="0.35">
      <c r="J36" s="14">
        <f>IF($E$12="Bottom to Top",
IF(J35="RANK",MAX(TopQRankLB),IF(MIN($J$4:J35)&lt;=(MAX(TopQRankLB)-$B$12),"",J35-1)),
IF(J35="RANK",1,IF(MAX($J$4:J35)&gt;=$B$12,"",J35+1)))</f>
        <v>32</v>
      </c>
      <c r="K36" t="str">
        <f ca="1">IFERROR(IF(Dashboard!J36="","",INDEX(sorting!$J:$J,MATCH(Dashboard!$J36,INDIRECT(INDEX(Validation!$F:$F,MATCH(Dashboard!$B$10,Validation!$C:$C,0),1)),0),1)),"")</f>
        <v>Charlie Morton</v>
      </c>
      <c r="N36" s="9">
        <f ca="1">IF($K36="","",INDEX(INDIRECT(INDEX(Validation!$E:$E,MATCH(Dashboard!N$3,Validation!$C:$C,0),1)),MATCH(Dashboard!$K36,sorting!$J:$J,0),1))</f>
        <v>58.636363636363633</v>
      </c>
      <c r="O36" s="9">
        <f ca="1">IF($K36="","",INDEX(INDIRECT(INDEX(Validation!$E:$E,MATCH(Dashboard!O$3,Validation!$C:$C,0),1)),MATCH(Dashboard!$K36,sorting!$J:$J,0),1))</f>
        <v>16.037490512183464</v>
      </c>
      <c r="P36" s="9">
        <f ca="1">IF($K36="","",INDEX(INDIRECT(INDEX(Validation!$E:$E,MATCH(Dashboard!P$3,Validation!$C:$C,0),1)),MATCH(Dashboard!$K36,sorting!$J:$J,0),1))</f>
        <v>3.6562056633373148</v>
      </c>
      <c r="Q36" s="10">
        <f ca="1">IF($K36="","",INDEX(INDIRECT(INDEX(Validation!$E:$E,MATCH(Dashboard!Q$3,Validation!$C:$C,0),1)),MATCH(Dashboard!$K36,sorting!$J:$J,0),1))</f>
        <v>0.63636363636363635</v>
      </c>
      <c r="R36" s="10">
        <f ca="1">IF($K36="","",INDEX(INDIRECT(INDEX(Validation!$E:$E,MATCH(Dashboard!R$3,Validation!$C:$C,0),1)),MATCH(Dashboard!$K36,sorting!$J:$J,0),1))</f>
        <v>0.36363636363636365</v>
      </c>
      <c r="S36" s="10">
        <f ca="1">IF($K36="","",INDEX(INDIRECT(INDEX(Validation!$E:$E,MATCH(Dashboard!S$3,Validation!$C:$C,0),1)),MATCH(Dashboard!$K36,sorting!$J:$J,0),1))</f>
        <v>3.0303030303030304E-2</v>
      </c>
    </row>
    <row r="37" spans="10:30" x14ac:dyDescent="0.35">
      <c r="J37" s="14">
        <f>IF($E$12="Bottom to Top",
IF(J36="RANK",MAX(TopQRankLB),IF(MIN($J$4:J36)&lt;=(MAX(TopQRankLB)-$B$12),"",J36-1)),
IF(J36="RANK",1,IF(MAX($J$4:J36)&gt;=$B$12,"",J36+1)))</f>
        <v>33</v>
      </c>
      <c r="K37" t="str">
        <f ca="1">IFERROR(IF(Dashboard!J37="","",INDEX(sorting!$J:$J,MATCH(Dashboard!$J37,INDIRECT(INDEX(Validation!$F:$F,MATCH(Dashboard!$B$10,Validation!$C:$C,0),1)),0),1)),"")</f>
        <v>Rich Hill</v>
      </c>
      <c r="N37" s="9">
        <f ca="1">IF($K37="","",INDEX(INDIRECT(INDEX(Validation!$E:$E,MATCH(Dashboard!N$3,Validation!$C:$C,0),1)),MATCH(Dashboard!$K37,sorting!$J:$J,0),1))</f>
        <v>52.354838709677416</v>
      </c>
      <c r="O37" s="9">
        <f ca="1">IF($K37="","",INDEX(INDIRECT(INDEX(Validation!$E:$E,MATCH(Dashboard!O$3,Validation!$C:$C,0),1)),MATCH(Dashboard!$K37,sorting!$J:$J,0),1))</f>
        <v>14.340442219070567</v>
      </c>
      <c r="P37" s="9">
        <f ca="1">IF($K37="","",INDEX(INDIRECT(INDEX(Validation!$E:$E,MATCH(Dashboard!P$3,Validation!$C:$C,0),1)),MATCH(Dashboard!$K37,sorting!$J:$J,0),1))</f>
        <v>3.6508524569802727</v>
      </c>
      <c r="Q37" s="10">
        <f ca="1">IF($K37="","",INDEX(INDIRECT(INDEX(Validation!$E:$E,MATCH(Dashboard!Q$3,Validation!$C:$C,0),1)),MATCH(Dashboard!$K37,sorting!$J:$J,0),1))</f>
        <v>0.54838709677419351</v>
      </c>
      <c r="R37" s="10">
        <f ca="1">IF($K37="","",INDEX(INDIRECT(INDEX(Validation!$E:$E,MATCH(Dashboard!R$3,Validation!$C:$C,0),1)),MATCH(Dashboard!$K37,sorting!$J:$J,0),1))</f>
        <v>0.22580645161290322</v>
      </c>
      <c r="S37" s="10">
        <f ca="1">IF($K37="","",INDEX(INDIRECT(INDEX(Validation!$E:$E,MATCH(Dashboard!S$3,Validation!$C:$C,0),1)),MATCH(Dashboard!$K37,sorting!$J:$J,0),1))</f>
        <v>0.19354838709677419</v>
      </c>
    </row>
    <row r="38" spans="10:30" x14ac:dyDescent="0.35">
      <c r="J38" s="14">
        <f>IF($E$12="Bottom to Top",
IF(J37="RANK",MAX(TopQRankLB),IF(MIN($J$4:J37)&lt;=(MAX(TopQRankLB)-$B$12),"",J37-1)),
IF(J37="RANK",1,IF(MAX($J$4:J37)&gt;=$B$12,"",J37+1)))</f>
        <v>34</v>
      </c>
      <c r="K38" t="str">
        <f ca="1">IFERROR(IF(Dashboard!J38="","",INDEX(sorting!$J:$J,MATCH(Dashboard!$J38,INDIRECT(INDEX(Validation!$F:$F,MATCH(Dashboard!$B$10,Validation!$C:$C,0),1)),0),1)),"")</f>
        <v>Julio Urias</v>
      </c>
      <c r="N38" s="9">
        <f ca="1">IF($K38="","",INDEX(INDIRECT(INDEX(Validation!$E:$E,MATCH(Dashboard!N$3,Validation!$C:$C,0),1)),MATCH(Dashboard!$K38,sorting!$J:$J,0),1))</f>
        <v>59.25</v>
      </c>
      <c r="O38" s="9">
        <f ca="1">IF($K38="","",INDEX(INDIRECT(INDEX(Validation!$E:$E,MATCH(Dashboard!O$3,Validation!$C:$C,0),1)),MATCH(Dashboard!$K38,sorting!$J:$J,0),1))</f>
        <v>16.431676725154983</v>
      </c>
      <c r="P38" s="9">
        <f ca="1">IF($K38="","",INDEX(INDIRECT(INDEX(Validation!$E:$E,MATCH(Dashboard!P$3,Validation!$C:$C,0),1)),MATCH(Dashboard!$K38,sorting!$J:$J,0),1))</f>
        <v>3.6058401702423439</v>
      </c>
      <c r="Q38" s="10">
        <f ca="1">IF($K38="","",INDEX(INDIRECT(INDEX(Validation!$E:$E,MATCH(Dashboard!Q$3,Validation!$C:$C,0),1)),MATCH(Dashboard!$K38,sorting!$J:$J,0),1))</f>
        <v>0.75000001999999999</v>
      </c>
      <c r="R38" s="10">
        <f ca="1">IF($K38="","",INDEX(INDIRECT(INDEX(Validation!$E:$E,MATCH(Dashboard!R$3,Validation!$C:$C,0),1)),MATCH(Dashboard!$K38,sorting!$J:$J,0),1))</f>
        <v>0.4375</v>
      </c>
      <c r="S38" s="10">
        <f ca="1">IF($K38="","",INDEX(INDIRECT(INDEX(Validation!$E:$E,MATCH(Dashboard!S$3,Validation!$C:$C,0),1)),MATCH(Dashboard!$K38,sorting!$J:$J,0),1))</f>
        <v>0.125</v>
      </c>
    </row>
    <row r="39" spans="10:30" x14ac:dyDescent="0.35">
      <c r="J39" s="14">
        <f>IF($E$12="Bottom to Top",
IF(J38="RANK",MAX(TopQRankLB),IF(MIN($J$4:J38)&lt;=(MAX(TopQRankLB)-$B$12),"",J38-1)),
IF(J38="RANK",1,IF(MAX($J$4:J38)&gt;=$B$12,"",J38+1)))</f>
        <v>35</v>
      </c>
      <c r="K39" t="str">
        <f ca="1">IFERROR(IF(Dashboard!J39="","",INDEX(sorting!$J:$J,MATCH(Dashboard!$J39,INDIRECT(INDEX(Validation!$F:$F,MATCH(Dashboard!$B$10,Validation!$C:$C,0),1)),0),1)),"")</f>
        <v>Chad Kuhl</v>
      </c>
      <c r="N39" s="9">
        <f ca="1">IF($K39="","",INDEX(INDIRECT(INDEX(Validation!$E:$E,MATCH(Dashboard!N$3,Validation!$C:$C,0),1)),MATCH(Dashboard!$K39,sorting!$J:$J,0),1))</f>
        <v>47.642857142857146</v>
      </c>
      <c r="O39" s="9">
        <f ca="1">IF($K39="","",INDEX(INDIRECT(INDEX(Validation!$E:$E,MATCH(Dashboard!O$3,Validation!$C:$C,0),1)),MATCH(Dashboard!$K39,sorting!$J:$J,0),1))</f>
        <v>13.226635156041025</v>
      </c>
      <c r="P39" s="9">
        <f ca="1">IF($K39="","",INDEX(INDIRECT(INDEX(Validation!$E:$E,MATCH(Dashboard!P$3,Validation!$C:$C,0),1)),MATCH(Dashboard!$K39,sorting!$J:$J,0),1))</f>
        <v>3.6020391112925751</v>
      </c>
      <c r="Q39" s="10">
        <f ca="1">IF($K39="","",INDEX(INDIRECT(INDEX(Validation!$E:$E,MATCH(Dashboard!Q$3,Validation!$C:$C,0),1)),MATCH(Dashboard!$K39,sorting!$J:$J,0),1))</f>
        <v>0.42857143857142854</v>
      </c>
      <c r="R39" s="10">
        <f ca="1">IF($K39="","",INDEX(INDIRECT(INDEX(Validation!$E:$E,MATCH(Dashboard!R$3,Validation!$C:$C,0),1)),MATCH(Dashboard!$K39,sorting!$J:$J,0),1))</f>
        <v>0.14285718285714286</v>
      </c>
      <c r="S39" s="10">
        <f ca="1">IF($K39="","",INDEX(INDIRECT(INDEX(Validation!$E:$E,MATCH(Dashboard!S$3,Validation!$C:$C,0),1)),MATCH(Dashboard!$K39,sorting!$J:$J,0),1))</f>
        <v>0.21428571428571427</v>
      </c>
    </row>
    <row r="40" spans="10:30" x14ac:dyDescent="0.35">
      <c r="J40" s="14">
        <f>IF($E$12="Bottom to Top",
IF(J39="RANK",MAX(TopQRankLB),IF(MIN($J$4:J39)&lt;=(MAX(TopQRankLB)-$B$12),"",J39-1)),
IF(J39="RANK",1,IF(MAX($J$4:J39)&gt;=$B$12,"",J39+1)))</f>
        <v>36</v>
      </c>
      <c r="K40" t="str">
        <f ca="1">IFERROR(IF(Dashboard!J40="","",INDEX(sorting!$J:$J,MATCH(Dashboard!$J40,INDIRECT(INDEX(Validation!$F:$F,MATCH(Dashboard!$B$10,Validation!$C:$C,0),1)),0),1)),"")</f>
        <v>Michael Pineda</v>
      </c>
      <c r="N40" s="9">
        <f ca="1">IF($K40="","",INDEX(INDIRECT(INDEX(Validation!$E:$E,MATCH(Dashboard!N$3,Validation!$C:$C,0),1)),MATCH(Dashboard!$K40,sorting!$J:$J,0),1))</f>
        <v>50</v>
      </c>
      <c r="O40" s="9">
        <f ca="1">IF($K40="","",INDEX(INDIRECT(INDEX(Validation!$E:$E,MATCH(Dashboard!O$3,Validation!$C:$C,0),1)),MATCH(Dashboard!$K40,sorting!$J:$J,0),1))</f>
        <v>13.901010583338724</v>
      </c>
      <c r="P40" s="9">
        <f ca="1">IF($K40="","",INDEX(INDIRECT(INDEX(Validation!$E:$E,MATCH(Dashboard!P$3,Validation!$C:$C,0),1)),MATCH(Dashboard!$K40,sorting!$J:$J,0),1))</f>
        <v>3.5968607965760624</v>
      </c>
      <c r="Q40" s="10">
        <f ca="1">IF($K40="","",INDEX(INDIRECT(INDEX(Validation!$E:$E,MATCH(Dashboard!Q$3,Validation!$C:$C,0),1)),MATCH(Dashboard!$K40,sorting!$J:$J,0),1))</f>
        <v>0.52380952380952384</v>
      </c>
      <c r="R40" s="10">
        <f ca="1">IF($K40="","",INDEX(INDIRECT(INDEX(Validation!$E:$E,MATCH(Dashboard!R$3,Validation!$C:$C,0),1)),MATCH(Dashboard!$K40,sorting!$J:$J,0),1))</f>
        <v>9.5238095238095233E-2</v>
      </c>
      <c r="S40" s="10">
        <f ca="1">IF($K40="","",INDEX(INDIRECT(INDEX(Validation!$E:$E,MATCH(Dashboard!S$3,Validation!$C:$C,0),1)),MATCH(Dashboard!$K40,sorting!$J:$J,0),1))</f>
        <v>0.23809523809523808</v>
      </c>
    </row>
    <row r="41" spans="10:30" x14ac:dyDescent="0.35">
      <c r="J41" s="14">
        <f>IF($E$12="Bottom to Top",
IF(J40="RANK",MAX(TopQRankLB),IF(MIN($J$4:J40)&lt;=(MAX(TopQRankLB)-$B$12),"",J40-1)),
IF(J40="RANK",1,IF(MAX($J$4:J40)&gt;=$B$12,"",J40+1)))</f>
        <v>37</v>
      </c>
      <c r="K41" t="str">
        <f ca="1">IFERROR(IF(Dashboard!J41="","",INDEX(sorting!$J:$J,MATCH(Dashboard!$J41,INDIRECT(INDEX(Validation!$F:$F,MATCH(Dashboard!$B$10,Validation!$C:$C,0),1)),0),1)),"")</f>
        <v>Zack Wheeler</v>
      </c>
      <c r="N41" s="9">
        <f ca="1">IF($K41="","",INDEX(INDIRECT(INDEX(Validation!$E:$E,MATCH(Dashboard!N$3,Validation!$C:$C,0),1)),MATCH(Dashboard!$K41,sorting!$J:$J,0),1))</f>
        <v>64.53125</v>
      </c>
      <c r="O41" s="9">
        <f ca="1">IF($K41="","",INDEX(INDIRECT(INDEX(Validation!$E:$E,MATCH(Dashboard!O$3,Validation!$C:$C,0),1)),MATCH(Dashboard!$K41,sorting!$J:$J,0),1))</f>
        <v>17.991290210474066</v>
      </c>
      <c r="P41" s="9">
        <f ca="1">IF($K41="","",INDEX(INDIRECT(INDEX(Validation!$E:$E,MATCH(Dashboard!P$3,Validation!$C:$C,0),1)),MATCH(Dashboard!$K41,sorting!$J:$J,0),1))</f>
        <v>3.5868050175985471</v>
      </c>
      <c r="Q41" s="10">
        <f ca="1">IF($K41="","",INDEX(INDIRECT(INDEX(Validation!$E:$E,MATCH(Dashboard!Q$3,Validation!$C:$C,0),1)),MATCH(Dashboard!$K41,sorting!$J:$J,0),1))</f>
        <v>0.75000003000000004</v>
      </c>
      <c r="R41" s="10">
        <f ca="1">IF($K41="","",INDEX(INDIRECT(INDEX(Validation!$E:$E,MATCH(Dashboard!R$3,Validation!$C:$C,0),1)),MATCH(Dashboard!$K41,sorting!$J:$J,0),1))</f>
        <v>0.53125</v>
      </c>
      <c r="S41" s="10">
        <f ca="1">IF($K41="","",INDEX(INDIRECT(INDEX(Validation!$E:$E,MATCH(Dashboard!S$3,Validation!$C:$C,0),1)),MATCH(Dashboard!$K41,sorting!$J:$J,0),1))</f>
        <v>6.25E-2</v>
      </c>
    </row>
    <row r="42" spans="10:30" x14ac:dyDescent="0.35">
      <c r="J42" s="14">
        <f>IF($E$12="Bottom to Top",
IF(J41="RANK",MAX(TopQRankLB),IF(MIN($J$4:J41)&lt;=(MAX(TopQRankLB)-$B$12),"",J41-1)),
IF(J41="RANK",1,IF(MAX($J$4:J41)&gt;=$B$12,"",J41+1)))</f>
        <v>38</v>
      </c>
      <c r="K42" t="str">
        <f ca="1">IFERROR(IF(Dashboard!J42="","",INDEX(sorting!$J:$J,MATCH(Dashboard!$J42,INDIRECT(INDEX(Validation!$F:$F,MATCH(Dashboard!$B$10,Validation!$C:$C,0),1)),0),1)),"")</f>
        <v>Taylor Widener</v>
      </c>
      <c r="N42" s="9">
        <f ca="1">IF($K42="","",INDEX(INDIRECT(INDEX(Validation!$E:$E,MATCH(Dashboard!N$3,Validation!$C:$C,0),1)),MATCH(Dashboard!$K42,sorting!$J:$J,0),1))</f>
        <v>46.846153846153847</v>
      </c>
      <c r="O42" s="9">
        <f ca="1">IF($K42="","",INDEX(INDIRECT(INDEX(Validation!$E:$E,MATCH(Dashboard!O$3,Validation!$C:$C,0),1)),MATCH(Dashboard!$K42,sorting!$J:$J,0),1))</f>
        <v>13.061076371277037</v>
      </c>
      <c r="P42" s="9">
        <f ca="1">IF($K42="","",INDEX(INDIRECT(INDEX(Validation!$E:$E,MATCH(Dashboard!P$3,Validation!$C:$C,0),1)),MATCH(Dashboard!$K42,sorting!$J:$J,0),1))</f>
        <v>3.5866993281789914</v>
      </c>
      <c r="Q42" s="10">
        <f ca="1">IF($K42="","",INDEX(INDIRECT(INDEX(Validation!$E:$E,MATCH(Dashboard!Q$3,Validation!$C:$C,0),1)),MATCH(Dashboard!$K42,sorting!$J:$J,0),1))</f>
        <v>0.38461538461538464</v>
      </c>
      <c r="R42" s="10">
        <f ca="1">IF($K42="","",INDEX(INDIRECT(INDEX(Validation!$E:$E,MATCH(Dashboard!R$3,Validation!$C:$C,0),1)),MATCH(Dashboard!$K42,sorting!$J:$J,0),1))</f>
        <v>0.15384617384615384</v>
      </c>
      <c r="S42" s="10">
        <f ca="1">IF($K42="","",INDEX(INDIRECT(INDEX(Validation!$E:$E,MATCH(Dashboard!S$3,Validation!$C:$C,0),1)),MATCH(Dashboard!$K42,sorting!$J:$J,0),1))</f>
        <v>0.30769230769230771</v>
      </c>
    </row>
    <row r="43" spans="10:30" x14ac:dyDescent="0.35">
      <c r="J43" s="14">
        <f>IF($E$12="Bottom to Top",
IF(J42="RANK",MAX(TopQRankLB),IF(MIN($J$4:J42)&lt;=(MAX(TopQRankLB)-$B$12),"",J42-1)),
IF(J42="RANK",1,IF(MAX($J$4:J42)&gt;=$B$12,"",J42+1)))</f>
        <v>39</v>
      </c>
      <c r="K43" t="str">
        <f ca="1">IFERROR(IF(Dashboard!J43="","",INDEX(sorting!$J:$J,MATCH(Dashboard!$J43,INDIRECT(INDEX(Validation!$F:$F,MATCH(Dashboard!$B$10,Validation!$C:$C,0),1)),0),1)),"")</f>
        <v>Casey Mize</v>
      </c>
      <c r="N43" s="9">
        <f ca="1">IF($K43="","",INDEX(INDIRECT(INDEX(Validation!$E:$E,MATCH(Dashboard!N$3,Validation!$C:$C,0),1)),MATCH(Dashboard!$K43,sorting!$J:$J,0),1))</f>
        <v>51.4</v>
      </c>
      <c r="O43" s="9">
        <f ca="1">IF($K43="","",INDEX(INDIRECT(INDEX(Validation!$E:$E,MATCH(Dashboard!O$3,Validation!$C:$C,0),1)),MATCH(Dashboard!$K43,sorting!$J:$J,0),1))</f>
        <v>14.453603933506226</v>
      </c>
      <c r="P43" s="9">
        <f ca="1">IF($K43="","",INDEX(INDIRECT(INDEX(Validation!$E:$E,MATCH(Dashboard!P$3,Validation!$C:$C,0),1)),MATCH(Dashboard!$K43,sorting!$J:$J,0),1))</f>
        <v>3.5562064822355439</v>
      </c>
      <c r="Q43" s="10">
        <f ca="1">IF($K43="","",INDEX(INDIRECT(INDEX(Validation!$E:$E,MATCH(Dashboard!Q$3,Validation!$C:$C,0),1)),MATCH(Dashboard!$K43,sorting!$J:$J,0),1))</f>
        <v>0.53333333333333333</v>
      </c>
      <c r="R43" s="10">
        <f ca="1">IF($K43="","",INDEX(INDIRECT(INDEX(Validation!$E:$E,MATCH(Dashboard!R$3,Validation!$C:$C,0),1)),MATCH(Dashboard!$K43,sorting!$J:$J,0),1))</f>
        <v>0.20000001000000001</v>
      </c>
      <c r="S43" s="10">
        <f ca="1">IF($K43="","",INDEX(INDIRECT(INDEX(Validation!$E:$E,MATCH(Dashboard!S$3,Validation!$C:$C,0),1)),MATCH(Dashboard!$K43,sorting!$J:$J,0),1))</f>
        <v>0.2</v>
      </c>
    </row>
    <row r="44" spans="10:30" x14ac:dyDescent="0.35">
      <c r="J44" s="14">
        <f>IF($E$12="Bottom to Top",
IF(J43="RANK",MAX(TopQRankLB),IF(MIN($J$4:J43)&lt;=(MAX(TopQRankLB)-$B$12),"",J43-1)),
IF(J43="RANK",1,IF(MAX($J$4:J43)&gt;=$B$12,"",J43+1)))</f>
        <v>40</v>
      </c>
      <c r="K44" t="str">
        <f ca="1">IFERROR(IF(Dashboard!J44="","",INDEX(sorting!$J:$J,MATCH(Dashboard!$J44,INDIRECT(INDEX(Validation!$F:$F,MATCH(Dashboard!$B$10,Validation!$C:$C,0),1)),0),1)),"")</f>
        <v>Robbie Ray</v>
      </c>
      <c r="N44" s="9">
        <f ca="1">IF($K44="","",INDEX(INDIRECT(INDEX(Validation!$E:$E,MATCH(Dashboard!N$3,Validation!$C:$C,0),1)),MATCH(Dashboard!$K44,sorting!$J:$J,0),1))</f>
        <v>59.3125</v>
      </c>
      <c r="O44" s="9">
        <f ca="1">IF($K44="","",INDEX(INDIRECT(INDEX(Validation!$E:$E,MATCH(Dashboard!O$3,Validation!$C:$C,0),1)),MATCH(Dashboard!$K44,sorting!$J:$J,0),1))</f>
        <v>16.696626717693608</v>
      </c>
      <c r="P44" s="9">
        <f ca="1">IF($K44="","",INDEX(INDIRECT(INDEX(Validation!$E:$E,MATCH(Dashboard!P$3,Validation!$C:$C,0),1)),MATCH(Dashboard!$K44,sorting!$J:$J,0),1))</f>
        <v>3.5523642591318079</v>
      </c>
      <c r="Q44" s="10">
        <f ca="1">IF($K44="","",INDEX(INDIRECT(INDEX(Validation!$E:$E,MATCH(Dashboard!Q$3,Validation!$C:$C,0),1)),MATCH(Dashboard!$K44,sorting!$J:$J,0),1))</f>
        <v>0.75000003999999998</v>
      </c>
      <c r="R44" s="10">
        <f ca="1">IF($K44="","",INDEX(INDIRECT(INDEX(Validation!$E:$E,MATCH(Dashboard!R$3,Validation!$C:$C,0),1)),MATCH(Dashboard!$K44,sorting!$J:$J,0),1))</f>
        <v>0.43750001999999999</v>
      </c>
      <c r="S44" s="10">
        <f ca="1">IF($K44="","",INDEX(INDIRECT(INDEX(Validation!$E:$E,MATCH(Dashboard!S$3,Validation!$C:$C,0),1)),MATCH(Dashboard!$K44,sorting!$J:$J,0),1))</f>
        <v>0.15625</v>
      </c>
    </row>
    <row r="45" spans="10:30" x14ac:dyDescent="0.35">
      <c r="J45" s="14">
        <f>IF($E$12="Bottom to Top",
IF(J44="RANK",MAX(TopQRankLB),IF(MIN($J$4:J44)&lt;=(MAX(TopQRankLB)-$B$12),"",J44-1)),
IF(J44="RANK",1,IF(MAX($J$4:J44)&gt;=$B$12,"",J44+1)))</f>
        <v>41</v>
      </c>
      <c r="K45" t="str">
        <f ca="1">IFERROR(IF(Dashboard!J45="","",INDEX(sorting!$J:$J,MATCH(Dashboard!$J45,INDIRECT(INDEX(Validation!$F:$F,MATCH(Dashboard!$B$10,Validation!$C:$C,0),1)),0),1)),"")</f>
        <v>Mike Minor</v>
      </c>
      <c r="N45" s="9">
        <f ca="1">IF($K45="","",INDEX(INDIRECT(INDEX(Validation!$E:$E,MATCH(Dashboard!N$3,Validation!$C:$C,0),1)),MATCH(Dashboard!$K45,sorting!$J:$J,0),1))</f>
        <v>49.821428571428569</v>
      </c>
      <c r="O45" s="9">
        <f ca="1">IF($K45="","",INDEX(INDIRECT(INDEX(Validation!$E:$E,MATCH(Dashboard!O$3,Validation!$C:$C,0),1)),MATCH(Dashboard!$K45,sorting!$J:$J,0),1))</f>
        <v>14.066306174250405</v>
      </c>
      <c r="P45" s="9">
        <f ca="1">IF($K45="","",INDEX(INDIRECT(INDEX(Validation!$E:$E,MATCH(Dashboard!P$3,Validation!$C:$C,0),1)),MATCH(Dashboard!$K45,sorting!$J:$J,0),1))</f>
        <v>3.5418984880786271</v>
      </c>
      <c r="Q45" s="10">
        <f ca="1">IF($K45="","",INDEX(INDIRECT(INDEX(Validation!$E:$E,MATCH(Dashboard!Q$3,Validation!$C:$C,0),1)),MATCH(Dashboard!$K45,sorting!$J:$J,0),1))</f>
        <v>0.50000001999999999</v>
      </c>
      <c r="R45" s="10">
        <f ca="1">IF($K45="","",INDEX(INDIRECT(INDEX(Validation!$E:$E,MATCH(Dashboard!R$3,Validation!$C:$C,0),1)),MATCH(Dashboard!$K45,sorting!$J:$J,0),1))</f>
        <v>0.21428572428571427</v>
      </c>
      <c r="S45" s="10">
        <f ca="1">IF($K45="","",INDEX(INDIRECT(INDEX(Validation!$E:$E,MATCH(Dashboard!S$3,Validation!$C:$C,0),1)),MATCH(Dashboard!$K45,sorting!$J:$J,0),1))</f>
        <v>0.17857142857142858</v>
      </c>
    </row>
    <row r="46" spans="10:30" x14ac:dyDescent="0.35">
      <c r="J46" s="14">
        <f>IF($E$12="Bottom to Top",
IF(J45="RANK",MAX(TopQRankLB),IF(MIN($J$4:J45)&lt;=(MAX(TopQRankLB)-$B$12),"",J45-1)),
IF(J45="RANK",1,IF(MAX($J$4:J45)&gt;=$B$12,"",J45+1)))</f>
        <v>42</v>
      </c>
      <c r="K46" t="str">
        <f ca="1">IFERROR(IF(Dashboard!J46="","",INDEX(sorting!$J:$J,MATCH(Dashboard!$J46,INDIRECT(INDEX(Validation!$F:$F,MATCH(Dashboard!$B$10,Validation!$C:$C,0),1)),0),1)),"")</f>
        <v>Jonathan Gray</v>
      </c>
      <c r="N46" s="9">
        <f ca="1">IF($K46="","",INDEX(INDIRECT(INDEX(Validation!$E:$E,MATCH(Dashboard!N$3,Validation!$C:$C,0),1)),MATCH(Dashboard!$K46,sorting!$J:$J,0),1))</f>
        <v>49.655172413793103</v>
      </c>
      <c r="O46" s="9">
        <f ca="1">IF($K46="","",INDEX(INDIRECT(INDEX(Validation!$E:$E,MATCH(Dashboard!O$3,Validation!$C:$C,0),1)),MATCH(Dashboard!$K46,sorting!$J:$J,0),1))</f>
        <v>14.052305890221094</v>
      </c>
      <c r="P46" s="9">
        <f ca="1">IF($K46="","",INDEX(INDIRECT(INDEX(Validation!$E:$E,MATCH(Dashboard!P$3,Validation!$C:$C,0),1)),MATCH(Dashboard!$K46,sorting!$J:$J,0),1))</f>
        <v>3.533596037668651</v>
      </c>
      <c r="Q46" s="10">
        <f ca="1">IF($K46="","",INDEX(INDIRECT(INDEX(Validation!$E:$E,MATCH(Dashboard!Q$3,Validation!$C:$C,0),1)),MATCH(Dashboard!$K46,sorting!$J:$J,0),1))</f>
        <v>0.51724137931034486</v>
      </c>
      <c r="R46" s="10">
        <f ca="1">IF($K46="","",INDEX(INDIRECT(INDEX(Validation!$E:$E,MATCH(Dashboard!R$3,Validation!$C:$C,0),1)),MATCH(Dashboard!$K46,sorting!$J:$J,0),1))</f>
        <v>0.17241379310344829</v>
      </c>
      <c r="S46" s="10">
        <f ca="1">IF($K46="","",INDEX(INDIRECT(INDEX(Validation!$E:$E,MATCH(Dashboard!S$3,Validation!$C:$C,0),1)),MATCH(Dashboard!$K46,sorting!$J:$J,0),1))</f>
        <v>0.13793103448275862</v>
      </c>
    </row>
    <row r="47" spans="10:30" x14ac:dyDescent="0.35">
      <c r="J47" s="14">
        <f>IF($E$12="Bottom to Top",
IF(J46="RANK",MAX(TopQRankLB),IF(MIN($J$4:J46)&lt;=(MAX(TopQRankLB)-$B$12),"",J46-1)),
IF(J46="RANK",1,IF(MAX($J$4:J46)&gt;=$B$12,"",J46+1)))</f>
        <v>43</v>
      </c>
      <c r="K47" t="str">
        <f ca="1">IFERROR(IF(Dashboard!J47="","",INDEX(sorting!$J:$J,MATCH(Dashboard!$J47,INDIRECT(INDEX(Validation!$F:$F,MATCH(Dashboard!$B$10,Validation!$C:$C,0),1)),0),1)),"")</f>
        <v>Tyler Glasnow</v>
      </c>
      <c r="N47" s="9">
        <f ca="1">IF($K47="","",INDEX(INDIRECT(INDEX(Validation!$E:$E,MATCH(Dashboard!N$3,Validation!$C:$C,0),1)),MATCH(Dashboard!$K47,sorting!$J:$J,0),1))</f>
        <v>64.928571428571431</v>
      </c>
      <c r="O47" s="9">
        <f ca="1">IF($K47="","",INDEX(INDIRECT(INDEX(Validation!$E:$E,MATCH(Dashboard!O$3,Validation!$C:$C,0),1)),MATCH(Dashboard!$K47,sorting!$J:$J,0),1))</f>
        <v>18.495035185979297</v>
      </c>
      <c r="P47" s="9">
        <f ca="1">IF($K47="","",INDEX(INDIRECT(INDEX(Validation!$E:$E,MATCH(Dashboard!P$3,Validation!$C:$C,0),1)),MATCH(Dashboard!$K47,sorting!$J:$J,0),1))</f>
        <v>3.5105946420579093</v>
      </c>
      <c r="Q47" s="10">
        <f ca="1">IF($K47="","",INDEX(INDIRECT(INDEX(Validation!$E:$E,MATCH(Dashboard!Q$3,Validation!$C:$C,0),1)),MATCH(Dashboard!$K47,sorting!$J:$J,0),1))</f>
        <v>0.78571429571428575</v>
      </c>
      <c r="R47" s="10">
        <f ca="1">IF($K47="","",INDEX(INDIRECT(INDEX(Validation!$E:$E,MATCH(Dashboard!R$3,Validation!$C:$C,0),1)),MATCH(Dashboard!$K47,sorting!$J:$J,0),1))</f>
        <v>0.50000001999999999</v>
      </c>
      <c r="S47" s="10">
        <f ca="1">IF($K47="","",INDEX(INDIRECT(INDEX(Validation!$E:$E,MATCH(Dashboard!S$3,Validation!$C:$C,0),1)),MATCH(Dashboard!$K47,sorting!$J:$J,0),1))</f>
        <v>7.1428571428571425E-2</v>
      </c>
    </row>
    <row r="48" spans="10:30" x14ac:dyDescent="0.35">
      <c r="J48" s="14">
        <f>IF($E$12="Bottom to Top",
IF(J47="RANK",MAX(TopQRankLB),IF(MIN($J$4:J47)&lt;=(MAX(TopQRankLB)-$B$12),"",J47-1)),
IF(J47="RANK",1,IF(MAX($J$4:J47)&gt;=$B$12,"",J47+1)))</f>
        <v>44</v>
      </c>
      <c r="K48" t="str">
        <f ca="1">IFERROR(IF(Dashboard!J48="","",INDEX(sorting!$J:$J,MATCH(Dashboard!$J48,INDIRECT(INDEX(Validation!$F:$F,MATCH(Dashboard!$B$10,Validation!$C:$C,0),1)),0),1)),"")</f>
        <v>Zach Eflin</v>
      </c>
      <c r="N48" s="9">
        <f ca="1">IF($K48="","",INDEX(INDIRECT(INDEX(Validation!$E:$E,MATCH(Dashboard!N$3,Validation!$C:$C,0),1)),MATCH(Dashboard!$K48,sorting!$J:$J,0),1))</f>
        <v>52.388888888888886</v>
      </c>
      <c r="O48" s="9">
        <f ca="1">IF($K48="","",INDEX(INDIRECT(INDEX(Validation!$E:$E,MATCH(Dashboard!O$3,Validation!$C:$C,0),1)),MATCH(Dashboard!$K48,sorting!$J:$J,0),1))</f>
        <v>14.926259071734727</v>
      </c>
      <c r="P48" s="9">
        <f ca="1">IF($K48="","",INDEX(INDIRECT(INDEX(Validation!$E:$E,MATCH(Dashboard!P$3,Validation!$C:$C,0),1)),MATCH(Dashboard!$K48,sorting!$J:$J,0),1))</f>
        <v>3.5098472187244609</v>
      </c>
      <c r="Q48" s="10">
        <f ca="1">IF($K48="","",INDEX(INDIRECT(INDEX(Validation!$E:$E,MATCH(Dashboard!Q$3,Validation!$C:$C,0),1)),MATCH(Dashboard!$K48,sorting!$J:$J,0),1))</f>
        <v>0.66666669666666667</v>
      </c>
      <c r="R48" s="10">
        <f ca="1">IF($K48="","",INDEX(INDIRECT(INDEX(Validation!$E:$E,MATCH(Dashboard!R$3,Validation!$C:$C,0),1)),MATCH(Dashboard!$K48,sorting!$J:$J,0),1))</f>
        <v>0.27777779777777778</v>
      </c>
      <c r="S48" s="10">
        <f ca="1">IF($K48="","",INDEX(INDIRECT(INDEX(Validation!$E:$E,MATCH(Dashboard!S$3,Validation!$C:$C,0),1)),MATCH(Dashboard!$K48,sorting!$J:$J,0),1))</f>
        <v>0.16666666666666666</v>
      </c>
    </row>
    <row r="49" spans="10:19" x14ac:dyDescent="0.35">
      <c r="J49" s="14">
        <f>IF($E$12="Bottom to Top",
IF(J48="RANK",MAX(TopQRankLB),IF(MIN($J$4:J48)&lt;=(MAX(TopQRankLB)-$B$12),"",J48-1)),
IF(J48="RANK",1,IF(MAX($J$4:J48)&gt;=$B$12,"",J48+1)))</f>
        <v>45</v>
      </c>
      <c r="K49" t="str">
        <f ca="1">IFERROR(IF(Dashboard!J49="","",INDEX(sorting!$J:$J,MATCH(Dashboard!$J49,INDIRECT(INDEX(Validation!$F:$F,MATCH(Dashboard!$B$10,Validation!$C:$C,0),1)),0),1)),"")</f>
        <v>Chris Bassitt</v>
      </c>
      <c r="N49" s="9">
        <f ca="1">IF($K49="","",INDEX(INDIRECT(INDEX(Validation!$E:$E,MATCH(Dashboard!N$3,Validation!$C:$C,0),1)),MATCH(Dashboard!$K49,sorting!$J:$J,0),1))</f>
        <v>59.111111111111114</v>
      </c>
      <c r="O49" s="9">
        <f ca="1">IF($K49="","",INDEX(INDIRECT(INDEX(Validation!$E:$E,MATCH(Dashboard!O$3,Validation!$C:$C,0),1)),MATCH(Dashboard!$K49,sorting!$J:$J,0),1))</f>
        <v>16.971290208997804</v>
      </c>
      <c r="P49" s="9">
        <f ca="1">IF($K49="","",INDEX(INDIRECT(INDEX(Validation!$E:$E,MATCH(Dashboard!P$3,Validation!$C:$C,0),1)),MATCH(Dashboard!$K49,sorting!$J:$J,0),1))</f>
        <v>3.4830063232182376</v>
      </c>
      <c r="Q49" s="10">
        <f ca="1">IF($K49="","",INDEX(INDIRECT(INDEX(Validation!$E:$E,MATCH(Dashboard!Q$3,Validation!$C:$C,0),1)),MATCH(Dashboard!$K49,sorting!$J:$J,0),1))</f>
        <v>0.70370370370370372</v>
      </c>
      <c r="R49" s="10">
        <f ca="1">IF($K49="","",INDEX(INDIRECT(INDEX(Validation!$E:$E,MATCH(Dashboard!R$3,Validation!$C:$C,0),1)),MATCH(Dashboard!$K49,sorting!$J:$J,0),1))</f>
        <v>0.44444444444444442</v>
      </c>
      <c r="S49" s="10">
        <f ca="1">IF($K49="","",INDEX(INDIRECT(INDEX(Validation!$E:$E,MATCH(Dashboard!S$3,Validation!$C:$C,0),1)),MATCH(Dashboard!$K49,sorting!$J:$J,0),1))</f>
        <v>0.14814814814814814</v>
      </c>
    </row>
    <row r="50" spans="10:19" x14ac:dyDescent="0.35">
      <c r="J50" s="14">
        <f>IF($E$12="Bottom to Top",
IF(J49="RANK",MAX(TopQRankLB),IF(MIN($J$4:J49)&lt;=(MAX(TopQRankLB)-$B$12),"",J49-1)),
IF(J49="RANK",1,IF(MAX($J$4:J49)&gt;=$B$12,"",J49+1)))</f>
        <v>46</v>
      </c>
      <c r="K50" t="str">
        <f ca="1">IFERROR(IF(Dashboard!J50="","",INDEX(sorting!$J:$J,MATCH(Dashboard!$J50,INDIRECT(INDEX(Validation!$F:$F,MATCH(Dashboard!$B$10,Validation!$C:$C,0),1)),0),1)),"")</f>
        <v>Kolby Allard</v>
      </c>
      <c r="N50" s="9">
        <f ca="1">IF($K50="","",INDEX(INDIRECT(INDEX(Validation!$E:$E,MATCH(Dashboard!N$3,Validation!$C:$C,0),1)),MATCH(Dashboard!$K50,sorting!$J:$J,0),1))</f>
        <v>44.529411764705884</v>
      </c>
      <c r="O50" s="9">
        <f ca="1">IF($K50="","",INDEX(INDIRECT(INDEX(Validation!$E:$E,MATCH(Dashboard!O$3,Validation!$C:$C,0),1)),MATCH(Dashboard!$K50,sorting!$J:$J,0),1))</f>
        <v>12.815971869042819</v>
      </c>
      <c r="P50" s="9">
        <f ca="1">IF($K50="","",INDEX(INDIRECT(INDEX(Validation!$E:$E,MATCH(Dashboard!P$3,Validation!$C:$C,0),1)),MATCH(Dashboard!$K50,sorting!$J:$J,0),1))</f>
        <v>3.474524774220781</v>
      </c>
      <c r="Q50" s="10">
        <f ca="1">IF($K50="","",INDEX(INDIRECT(INDEX(Validation!$E:$E,MATCH(Dashboard!Q$3,Validation!$C:$C,0),1)),MATCH(Dashboard!$K50,sorting!$J:$J,0),1))</f>
        <v>0.35294117647058826</v>
      </c>
      <c r="R50" s="10">
        <f ca="1">IF($K50="","",INDEX(INDIRECT(INDEX(Validation!$E:$E,MATCH(Dashboard!R$3,Validation!$C:$C,0),1)),MATCH(Dashboard!$K50,sorting!$J:$J,0),1))</f>
        <v>4.9999999999999998E-8</v>
      </c>
      <c r="S50" s="10">
        <f ca="1">IF($K50="","",INDEX(INDIRECT(INDEX(Validation!$E:$E,MATCH(Dashboard!S$3,Validation!$C:$C,0),1)),MATCH(Dashboard!$K50,sorting!$J:$J,0),1))</f>
        <v>0.29411764705882354</v>
      </c>
    </row>
    <row r="51" spans="10:19" x14ac:dyDescent="0.35">
      <c r="J51" s="14">
        <f>IF($E$12="Bottom to Top",
IF(J50="RANK",MAX(TopQRankLB),IF(MIN($J$4:J50)&lt;=(MAX(TopQRankLB)-$B$12),"",J50-1)),
IF(J50="RANK",1,IF(MAX($J$4:J50)&gt;=$B$12,"",J50+1)))</f>
        <v>47</v>
      </c>
      <c r="K51" t="str">
        <f ca="1">IFERROR(IF(Dashboard!J51="","",INDEX(sorting!$J:$J,MATCH(Dashboard!$J51,INDIRECT(INDEX(Validation!$F:$F,MATCH(Dashboard!$B$10,Validation!$C:$C,0),1)),0),1)),"")</f>
        <v>Kevin Gausman</v>
      </c>
      <c r="N51" s="9">
        <f ca="1">IF($K51="","",INDEX(INDIRECT(INDEX(Validation!$E:$E,MATCH(Dashboard!N$3,Validation!$C:$C,0),1)),MATCH(Dashboard!$K51,sorting!$J:$J,0),1))</f>
        <v>60.030303030303031</v>
      </c>
      <c r="O51" s="9">
        <f ca="1">IF($K51="","",INDEX(INDIRECT(INDEX(Validation!$E:$E,MATCH(Dashboard!O$3,Validation!$C:$C,0),1)),MATCH(Dashboard!$K51,sorting!$J:$J,0),1))</f>
        <v>17.282825331042496</v>
      </c>
      <c r="P51" s="9">
        <f ca="1">IF($K51="","",INDEX(INDIRECT(INDEX(Validation!$E:$E,MATCH(Dashboard!P$3,Validation!$C:$C,0),1)),MATCH(Dashboard!$K51,sorting!$J:$J,0),1))</f>
        <v>3.473407957348257</v>
      </c>
      <c r="Q51" s="10">
        <f ca="1">IF($K51="","",INDEX(INDIRECT(INDEX(Validation!$E:$E,MATCH(Dashboard!Q$3,Validation!$C:$C,0),1)),MATCH(Dashboard!$K51,sorting!$J:$J,0),1))</f>
        <v>0.72727274727272728</v>
      </c>
      <c r="R51" s="10">
        <f ca="1">IF($K51="","",INDEX(INDIRECT(INDEX(Validation!$E:$E,MATCH(Dashboard!R$3,Validation!$C:$C,0),1)),MATCH(Dashboard!$K51,sorting!$J:$J,0),1))</f>
        <v>0.48484848484848486</v>
      </c>
      <c r="S51" s="10">
        <f ca="1">IF($K51="","",INDEX(INDIRECT(INDEX(Validation!$E:$E,MATCH(Dashboard!S$3,Validation!$C:$C,0),1)),MATCH(Dashboard!$K51,sorting!$J:$J,0),1))</f>
        <v>9.0909090909090912E-2</v>
      </c>
    </row>
    <row r="52" spans="10:19" x14ac:dyDescent="0.35">
      <c r="J52" s="14">
        <f>IF($E$12="Bottom to Top",
IF(J51="RANK",MAX(TopQRankLB),IF(MIN($J$4:J51)&lt;=(MAX(TopQRankLB)-$B$12),"",J51-1)),
IF(J51="RANK",1,IF(MAX($J$4:J51)&gt;=$B$12,"",J51+1)))</f>
        <v>48</v>
      </c>
      <c r="K52" t="str">
        <f ca="1">IFERROR(IF(Dashboard!J52="","",INDEX(sorting!$J:$J,MATCH(Dashboard!$J52,INDIRECT(INDEX(Validation!$F:$F,MATCH(Dashboard!$B$10,Validation!$C:$C,0),1)),0),1)),"")</f>
        <v>Jameson Taillon</v>
      </c>
      <c r="N52" s="9">
        <f ca="1">IF($K52="","",INDEX(INDIRECT(INDEX(Validation!$E:$E,MATCH(Dashboard!N$3,Validation!$C:$C,0),1)),MATCH(Dashboard!$K52,sorting!$J:$J,0),1))</f>
        <v>50.172413793103445</v>
      </c>
      <c r="O52" s="9">
        <f ca="1">IF($K52="","",INDEX(INDIRECT(INDEX(Validation!$E:$E,MATCH(Dashboard!O$3,Validation!$C:$C,0),1)),MATCH(Dashboard!$K52,sorting!$J:$J,0),1))</f>
        <v>14.543795846404016</v>
      </c>
      <c r="P52" s="9">
        <f ca="1">IF($K52="","",INDEX(INDIRECT(INDEX(Validation!$E:$E,MATCH(Dashboard!P$3,Validation!$C:$C,0),1)),MATCH(Dashboard!$K52,sorting!$J:$J,0),1))</f>
        <v>3.4497468420879049</v>
      </c>
      <c r="Q52" s="10">
        <f ca="1">IF($K52="","",INDEX(INDIRECT(INDEX(Validation!$E:$E,MATCH(Dashboard!Q$3,Validation!$C:$C,0),1)),MATCH(Dashboard!$K52,sorting!$J:$J,0),1))</f>
        <v>0.55172413793103448</v>
      </c>
      <c r="R52" s="10">
        <f ca="1">IF($K52="","",INDEX(INDIRECT(INDEX(Validation!$E:$E,MATCH(Dashboard!R$3,Validation!$C:$C,0),1)),MATCH(Dashboard!$K52,sorting!$J:$J,0),1))</f>
        <v>0.17241381310344828</v>
      </c>
      <c r="S52" s="10">
        <f ca="1">IF($K52="","",INDEX(INDIRECT(INDEX(Validation!$E:$E,MATCH(Dashboard!S$3,Validation!$C:$C,0),1)),MATCH(Dashboard!$K52,sorting!$J:$J,0),1))</f>
        <v>0.20689655172413793</v>
      </c>
    </row>
    <row r="53" spans="10:19" x14ac:dyDescent="0.35">
      <c r="J53" s="14">
        <f>IF($E$12="Bottom to Top",
IF(J52="RANK",MAX(TopQRankLB),IF(MIN($J$4:J52)&lt;=(MAX(TopQRankLB)-$B$12),"",J52-1)),
IF(J52="RANK",1,IF(MAX($J$4:J52)&gt;=$B$12,"",J52+1)))</f>
        <v>49</v>
      </c>
      <c r="K53" t="str">
        <f ca="1">IFERROR(IF(Dashboard!J53="","",INDEX(sorting!$J:$J,MATCH(Dashboard!$J53,INDIRECT(INDEX(Validation!$F:$F,MATCH(Dashboard!$B$10,Validation!$C:$C,0),1)),0),1)),"")</f>
        <v>Bailey Ober</v>
      </c>
      <c r="N53" s="9">
        <f ca="1">IF($K53="","",INDEX(INDIRECT(INDEX(Validation!$E:$E,MATCH(Dashboard!N$3,Validation!$C:$C,0),1)),MATCH(Dashboard!$K53,sorting!$J:$J,0),1))</f>
        <v>48.65</v>
      </c>
      <c r="O53" s="9">
        <f ca="1">IF($K53="","",INDEX(INDIRECT(INDEX(Validation!$E:$E,MATCH(Dashboard!O$3,Validation!$C:$C,0),1)),MATCH(Dashboard!$K53,sorting!$J:$J,0),1))</f>
        <v>14.25578829809141</v>
      </c>
      <c r="P53" s="9">
        <f ca="1">IF($K53="","",INDEX(INDIRECT(INDEX(Validation!$E:$E,MATCH(Dashboard!P$3,Validation!$C:$C,0),1)),MATCH(Dashboard!$K53,sorting!$J:$J,0),1))</f>
        <v>3.4126488821746426</v>
      </c>
      <c r="Q53" s="10">
        <f ca="1">IF($K53="","",INDEX(INDIRECT(INDEX(Validation!$E:$E,MATCH(Dashboard!Q$3,Validation!$C:$C,0),1)),MATCH(Dashboard!$K53,sorting!$J:$J,0),1))</f>
        <v>0.50000003999999998</v>
      </c>
      <c r="R53" s="10">
        <f ca="1">IF($K53="","",INDEX(INDIRECT(INDEX(Validation!$E:$E,MATCH(Dashboard!R$3,Validation!$C:$C,0),1)),MATCH(Dashboard!$K53,sorting!$J:$J,0),1))</f>
        <v>0.20000004000000002</v>
      </c>
      <c r="S53" s="10">
        <f ca="1">IF($K53="","",INDEX(INDIRECT(INDEX(Validation!$E:$E,MATCH(Dashboard!S$3,Validation!$C:$C,0),1)),MATCH(Dashboard!$K53,sorting!$J:$J,0),1))</f>
        <v>0.25</v>
      </c>
    </row>
    <row r="54" spans="10:19" x14ac:dyDescent="0.35">
      <c r="J54" s="14">
        <f>IF($E$12="Bottom to Top",
IF(J53="RANK",MAX(TopQRankLB),IF(MIN($J$4:J53)&lt;=(MAX(TopQRankLB)-$B$12),"",J53-1)),
IF(J53="RANK",1,IF(MAX($J$4:J53)&gt;=$B$12,"",J53+1)))</f>
        <v>50</v>
      </c>
      <c r="K54" t="str">
        <f ca="1">IFERROR(IF(Dashboard!J54="","",INDEX(sorting!$J:$J,MATCH(Dashboard!$J54,INDIRECT(INDEX(Validation!$F:$F,MATCH(Dashboard!$B$10,Validation!$C:$C,0),1)),0),1)),"")</f>
        <v>Merrill Kelly</v>
      </c>
      <c r="N54" s="9">
        <f ca="1">IF($K54="","",INDEX(INDIRECT(INDEX(Validation!$E:$E,MATCH(Dashboard!N$3,Validation!$C:$C,0),1)),MATCH(Dashboard!$K54,sorting!$J:$J,0),1))</f>
        <v>51.037037037037038</v>
      </c>
      <c r="O54" s="9">
        <f ca="1">IF($K54="","",INDEX(INDIRECT(INDEX(Validation!$E:$E,MATCH(Dashboard!O$3,Validation!$C:$C,0),1)),MATCH(Dashboard!$K54,sorting!$J:$J,0),1))</f>
        <v>15.004891749227506</v>
      </c>
      <c r="P54" s="9">
        <f ca="1">IF($K54="","",INDEX(INDIRECT(INDEX(Validation!$E:$E,MATCH(Dashboard!P$3,Validation!$C:$C,0),1)),MATCH(Dashboard!$K54,sorting!$J:$J,0),1))</f>
        <v>3.4013598958262774</v>
      </c>
      <c r="Q54" s="10">
        <f ca="1">IF($K54="","",INDEX(INDIRECT(INDEX(Validation!$E:$E,MATCH(Dashboard!Q$3,Validation!$C:$C,0),1)),MATCH(Dashboard!$K54,sorting!$J:$J,0),1))</f>
        <v>0.55555555555555558</v>
      </c>
      <c r="R54" s="10">
        <f ca="1">IF($K54="","",INDEX(INDIRECT(INDEX(Validation!$E:$E,MATCH(Dashboard!R$3,Validation!$C:$C,0),1)),MATCH(Dashboard!$K54,sorting!$J:$J,0),1))</f>
        <v>0.22222222222222221</v>
      </c>
      <c r="S54" s="10">
        <f ca="1">IF($K54="","",INDEX(INDIRECT(INDEX(Validation!$E:$E,MATCH(Dashboard!S$3,Validation!$C:$C,0),1)),MATCH(Dashboard!$K54,sorting!$J:$J,0),1))</f>
        <v>0.25925925925925924</v>
      </c>
    </row>
    <row r="55" spans="10:19" x14ac:dyDescent="0.35">
      <c r="J55" s="14" t="str">
        <f>IF($E$12="Bottom to Top",
IF(J54="RANK",MAX(TopQRankLB),IF(MIN($J$4:J54)&lt;=(MAX(TopQRankLB)-$B$12),"",J54-1)),
IF(J54="RANK",1,IF(MAX($J$4:J54)&gt;=$B$12,"",J54+1)))</f>
        <v/>
      </c>
      <c r="K55" t="str">
        <f ca="1">IFERROR(IF(Dashboard!J55="","",INDEX(sorting!$J:$J,MATCH(Dashboard!$J55,INDIRECT(INDEX(Validation!$F:$F,MATCH(Dashboard!$B$10,Validation!$C:$C,0),1)),0),1)),"")</f>
        <v/>
      </c>
      <c r="N55" s="9" t="str">
        <f ca="1">IF($K55="","",INDEX(INDIRECT(INDEX(Validation!$E:$E,MATCH(Dashboard!N$3,Validation!$C:$C,0),1)),MATCH(Dashboard!$K55,sorting!$J:$J,0),1))</f>
        <v/>
      </c>
      <c r="O55" s="9" t="str">
        <f ca="1">IF($K55="","",INDEX(INDIRECT(INDEX(Validation!$E:$E,MATCH(Dashboard!O$3,Validation!$C:$C,0),1)),MATCH(Dashboard!$K55,sorting!$J:$J,0),1))</f>
        <v/>
      </c>
      <c r="P55" s="9" t="str">
        <f ca="1">IF($K55="","",INDEX(INDIRECT(INDEX(Validation!$E:$E,MATCH(Dashboard!P$3,Validation!$C:$C,0),1)),MATCH(Dashboard!$K55,sorting!$J:$J,0),1))</f>
        <v/>
      </c>
      <c r="Q55" s="10" t="str">
        <f ca="1">IF($K55="","",INDEX(INDIRECT(INDEX(Validation!$E:$E,MATCH(Dashboard!Q$3,Validation!$C:$C,0),1)),MATCH(Dashboard!$K55,sorting!$J:$J,0),1))</f>
        <v/>
      </c>
      <c r="R55" s="10" t="str">
        <f ca="1">IF($K55="","",INDEX(INDIRECT(INDEX(Validation!$E:$E,MATCH(Dashboard!R$3,Validation!$C:$C,0),1)),MATCH(Dashboard!$K55,sorting!$J:$J,0),1))</f>
        <v/>
      </c>
      <c r="S55" s="10" t="str">
        <f ca="1">IF($K55="","",INDEX(INDIRECT(INDEX(Validation!$E:$E,MATCH(Dashboard!S$3,Validation!$C:$C,0),1)),MATCH(Dashboard!$K55,sorting!$J:$J,0),1))</f>
        <v/>
      </c>
    </row>
    <row r="56" spans="10:19" x14ac:dyDescent="0.35">
      <c r="J56" s="14" t="str">
        <f>IF($E$12="Bottom to Top",
IF(J55="RANK",MAX(TopQRankLB),IF(MIN($J$4:J55)&lt;=(MAX(TopQRankLB)-$B$12),"",J55-1)),
IF(J55="RANK",1,IF(MAX($J$4:J55)&gt;=$B$12,"",J55+1)))</f>
        <v/>
      </c>
      <c r="K56" t="str">
        <f ca="1">IFERROR(IF(Dashboard!J56="","",INDEX(sorting!$J:$J,MATCH(Dashboard!$J56,INDIRECT(INDEX(Validation!$F:$F,MATCH(Dashboard!$B$10,Validation!$C:$C,0),1)),0),1)),"")</f>
        <v/>
      </c>
      <c r="N56" s="9" t="str">
        <f ca="1">IF($K56="","",INDEX(INDIRECT(INDEX(Validation!$E:$E,MATCH(Dashboard!N$3,Validation!$C:$C,0),1)),MATCH(Dashboard!$K56,sorting!$J:$J,0),1))</f>
        <v/>
      </c>
      <c r="O56" s="9" t="str">
        <f ca="1">IF($K56="","",INDEX(INDIRECT(INDEX(Validation!$E:$E,MATCH(Dashboard!O$3,Validation!$C:$C,0),1)),MATCH(Dashboard!$K56,sorting!$J:$J,0),1))</f>
        <v/>
      </c>
      <c r="P56" s="9" t="str">
        <f ca="1">IF($K56="","",INDEX(INDIRECT(INDEX(Validation!$E:$E,MATCH(Dashboard!P$3,Validation!$C:$C,0),1)),MATCH(Dashboard!$K56,sorting!$J:$J,0),1))</f>
        <v/>
      </c>
      <c r="Q56" s="10" t="str">
        <f ca="1">IF($K56="","",INDEX(INDIRECT(INDEX(Validation!$E:$E,MATCH(Dashboard!Q$3,Validation!$C:$C,0),1)),MATCH(Dashboard!$K56,sorting!$J:$J,0),1))</f>
        <v/>
      </c>
      <c r="R56" s="10" t="str">
        <f ca="1">IF($K56="","",INDEX(INDIRECT(INDEX(Validation!$E:$E,MATCH(Dashboard!R$3,Validation!$C:$C,0),1)),MATCH(Dashboard!$K56,sorting!$J:$J,0),1))</f>
        <v/>
      </c>
      <c r="S56" s="10" t="str">
        <f ca="1">IF($K56="","",INDEX(INDIRECT(INDEX(Validation!$E:$E,MATCH(Dashboard!S$3,Validation!$C:$C,0),1)),MATCH(Dashboard!$K56,sorting!$J:$J,0),1))</f>
        <v/>
      </c>
    </row>
    <row r="57" spans="10:19" x14ac:dyDescent="0.35">
      <c r="J57" s="14" t="str">
        <f>IF($E$12="Bottom to Top",
IF(J56="RANK",MAX(TopQRankLB),IF(MIN($J$4:J56)&lt;=(MAX(TopQRankLB)-$B$12),"",J56-1)),
IF(J56="RANK",1,IF(MAX($J$4:J56)&gt;=$B$12,"",J56+1)))</f>
        <v/>
      </c>
      <c r="K57" t="str">
        <f ca="1">IFERROR(IF(Dashboard!J57="","",INDEX(sorting!$J:$J,MATCH(Dashboard!$J57,INDIRECT(INDEX(Validation!$F:$F,MATCH(Dashboard!$B$10,Validation!$C:$C,0),1)),0),1)),"")</f>
        <v/>
      </c>
      <c r="N57" s="9" t="str">
        <f ca="1">IF($K57="","",INDEX(INDIRECT(INDEX(Validation!$E:$E,MATCH(Dashboard!N$3,Validation!$C:$C,0),1)),MATCH(Dashboard!$K57,sorting!$J:$J,0),1))</f>
        <v/>
      </c>
      <c r="O57" s="9" t="str">
        <f ca="1">IF($K57="","",INDEX(INDIRECT(INDEX(Validation!$E:$E,MATCH(Dashboard!O$3,Validation!$C:$C,0),1)),MATCH(Dashboard!$K57,sorting!$J:$J,0),1))</f>
        <v/>
      </c>
      <c r="P57" s="9" t="str">
        <f ca="1">IF($K57="","",INDEX(INDIRECT(INDEX(Validation!$E:$E,MATCH(Dashboard!P$3,Validation!$C:$C,0),1)),MATCH(Dashboard!$K57,sorting!$J:$J,0),1))</f>
        <v/>
      </c>
      <c r="Q57" s="10" t="str">
        <f ca="1">IF($K57="","",INDEX(INDIRECT(INDEX(Validation!$E:$E,MATCH(Dashboard!Q$3,Validation!$C:$C,0),1)),MATCH(Dashboard!$K57,sorting!$J:$J,0),1))</f>
        <v/>
      </c>
      <c r="R57" s="10" t="str">
        <f ca="1">IF($K57="","",INDEX(INDIRECT(INDEX(Validation!$E:$E,MATCH(Dashboard!R$3,Validation!$C:$C,0),1)),MATCH(Dashboard!$K57,sorting!$J:$J,0),1))</f>
        <v/>
      </c>
      <c r="S57" s="10" t="str">
        <f ca="1">IF($K57="","",INDEX(INDIRECT(INDEX(Validation!$E:$E,MATCH(Dashboard!S$3,Validation!$C:$C,0),1)),MATCH(Dashboard!$K57,sorting!$J:$J,0),1))</f>
        <v/>
      </c>
    </row>
    <row r="58" spans="10:19" x14ac:dyDescent="0.35">
      <c r="J58" s="14" t="str">
        <f>IF($E$12="Bottom to Top",
IF(J57="RANK",MAX(TopQRankLB),IF(MIN($J$4:J57)&lt;=(MAX(TopQRankLB)-$B$12),"",J57-1)),
IF(J57="RANK",1,IF(MAX($J$4:J57)&gt;=$B$12,"",J57+1)))</f>
        <v/>
      </c>
      <c r="K58" t="str">
        <f ca="1">IFERROR(IF(Dashboard!J58="","",INDEX(sorting!$J:$J,MATCH(Dashboard!$J58,INDIRECT(INDEX(Validation!$F:$F,MATCH(Dashboard!$B$10,Validation!$C:$C,0),1)),0),1)),"")</f>
        <v/>
      </c>
      <c r="N58" s="9" t="str">
        <f ca="1">IF($K58="","",INDEX(INDIRECT(INDEX(Validation!$E:$E,MATCH(Dashboard!N$3,Validation!$C:$C,0),1)),MATCH(Dashboard!$K58,sorting!$J:$J,0),1))</f>
        <v/>
      </c>
      <c r="O58" s="9" t="str">
        <f ca="1">IF($K58="","",INDEX(INDIRECT(INDEX(Validation!$E:$E,MATCH(Dashboard!O$3,Validation!$C:$C,0),1)),MATCH(Dashboard!$K58,sorting!$J:$J,0),1))</f>
        <v/>
      </c>
      <c r="P58" s="9" t="str">
        <f ca="1">IF($K58="","",INDEX(INDIRECT(INDEX(Validation!$E:$E,MATCH(Dashboard!P$3,Validation!$C:$C,0),1)),MATCH(Dashboard!$K58,sorting!$J:$J,0),1))</f>
        <v/>
      </c>
      <c r="Q58" s="10" t="str">
        <f ca="1">IF($K58="","",INDEX(INDIRECT(INDEX(Validation!$E:$E,MATCH(Dashboard!Q$3,Validation!$C:$C,0),1)),MATCH(Dashboard!$K58,sorting!$J:$J,0),1))</f>
        <v/>
      </c>
      <c r="R58" s="10" t="str">
        <f ca="1">IF($K58="","",INDEX(INDIRECT(INDEX(Validation!$E:$E,MATCH(Dashboard!R$3,Validation!$C:$C,0),1)),MATCH(Dashboard!$K58,sorting!$J:$J,0),1))</f>
        <v/>
      </c>
      <c r="S58" s="10" t="str">
        <f ca="1">IF($K58="","",INDEX(INDIRECT(INDEX(Validation!$E:$E,MATCH(Dashboard!S$3,Validation!$C:$C,0),1)),MATCH(Dashboard!$K58,sorting!$J:$J,0),1))</f>
        <v/>
      </c>
    </row>
    <row r="59" spans="10:19" x14ac:dyDescent="0.35">
      <c r="J59" s="14" t="str">
        <f>IF($E$12="Bottom to Top",
IF(J58="RANK",MAX(TopQRankLB),IF(MIN($J$4:J58)&lt;=(MAX(TopQRankLB)-$B$12),"",J58-1)),
IF(J58="RANK",1,IF(MAX($J$4:J58)&gt;=$B$12,"",J58+1)))</f>
        <v/>
      </c>
      <c r="K59" t="str">
        <f ca="1">IFERROR(IF(Dashboard!J59="","",INDEX(sorting!$J:$J,MATCH(Dashboard!$J59,INDIRECT(INDEX(Validation!$F:$F,MATCH(Dashboard!$B$10,Validation!$C:$C,0),1)),0),1)),"")</f>
        <v/>
      </c>
      <c r="N59" s="9" t="str">
        <f ca="1">IF($K59="","",INDEX(INDIRECT(INDEX(Validation!$E:$E,MATCH(Dashboard!N$3,Validation!$C:$C,0),1)),MATCH(Dashboard!$K59,sorting!$J:$J,0),1))</f>
        <v/>
      </c>
      <c r="O59" s="9" t="str">
        <f ca="1">IF($K59="","",INDEX(INDIRECT(INDEX(Validation!$E:$E,MATCH(Dashboard!O$3,Validation!$C:$C,0),1)),MATCH(Dashboard!$K59,sorting!$J:$J,0),1))</f>
        <v/>
      </c>
      <c r="P59" s="9" t="str">
        <f ca="1">IF($K59="","",INDEX(INDIRECT(INDEX(Validation!$E:$E,MATCH(Dashboard!P$3,Validation!$C:$C,0),1)),MATCH(Dashboard!$K59,sorting!$J:$J,0),1))</f>
        <v/>
      </c>
      <c r="Q59" s="10" t="str">
        <f ca="1">IF($K59="","",INDEX(INDIRECT(INDEX(Validation!$E:$E,MATCH(Dashboard!Q$3,Validation!$C:$C,0),1)),MATCH(Dashboard!$K59,sorting!$J:$J,0),1))</f>
        <v/>
      </c>
      <c r="R59" s="10" t="str">
        <f ca="1">IF($K59="","",INDEX(INDIRECT(INDEX(Validation!$E:$E,MATCH(Dashboard!R$3,Validation!$C:$C,0),1)),MATCH(Dashboard!$K59,sorting!$J:$J,0),1))</f>
        <v/>
      </c>
      <c r="S59" s="10" t="str">
        <f ca="1">IF($K59="","",INDEX(INDIRECT(INDEX(Validation!$E:$E,MATCH(Dashboard!S$3,Validation!$C:$C,0),1)),MATCH(Dashboard!$K59,sorting!$J:$J,0),1))</f>
        <v/>
      </c>
    </row>
    <row r="60" spans="10:19" x14ac:dyDescent="0.35">
      <c r="J60" s="14" t="str">
        <f>IF($E$12="Bottom to Top",
IF(J59="RANK",MAX(TopQRankLB),IF(MIN($J$4:J59)&lt;=(MAX(TopQRankLB)-$B$12),"",J59-1)),
IF(J59="RANK",1,IF(MAX($J$4:J59)&gt;=$B$12,"",J59+1)))</f>
        <v/>
      </c>
      <c r="K60" t="str">
        <f ca="1">IFERROR(IF(Dashboard!J60="","",INDEX(sorting!$J:$J,MATCH(Dashboard!$J60,INDIRECT(INDEX(Validation!$F:$F,MATCH(Dashboard!$B$10,Validation!$C:$C,0),1)),0),1)),"")</f>
        <v/>
      </c>
      <c r="N60" s="9" t="str">
        <f ca="1">IF($K60="","",INDEX(INDIRECT(INDEX(Validation!$E:$E,MATCH(Dashboard!N$3,Validation!$C:$C,0),1)),MATCH(Dashboard!$K60,sorting!$J:$J,0),1))</f>
        <v/>
      </c>
      <c r="O60" s="9" t="str">
        <f ca="1">IF($K60="","",INDEX(INDIRECT(INDEX(Validation!$E:$E,MATCH(Dashboard!O$3,Validation!$C:$C,0),1)),MATCH(Dashboard!$K60,sorting!$J:$J,0),1))</f>
        <v/>
      </c>
      <c r="P60" s="9" t="str">
        <f ca="1">IF($K60="","",INDEX(INDIRECT(INDEX(Validation!$E:$E,MATCH(Dashboard!P$3,Validation!$C:$C,0),1)),MATCH(Dashboard!$K60,sorting!$J:$J,0),1))</f>
        <v/>
      </c>
      <c r="Q60" s="10" t="str">
        <f ca="1">IF($K60="","",INDEX(INDIRECT(INDEX(Validation!$E:$E,MATCH(Dashboard!Q$3,Validation!$C:$C,0),1)),MATCH(Dashboard!$K60,sorting!$J:$J,0),1))</f>
        <v/>
      </c>
      <c r="R60" s="10" t="str">
        <f ca="1">IF($K60="","",INDEX(INDIRECT(INDEX(Validation!$E:$E,MATCH(Dashboard!R$3,Validation!$C:$C,0),1)),MATCH(Dashboard!$K60,sorting!$J:$J,0),1))</f>
        <v/>
      </c>
      <c r="S60" s="10" t="str">
        <f ca="1">IF($K60="","",INDEX(INDIRECT(INDEX(Validation!$E:$E,MATCH(Dashboard!S$3,Validation!$C:$C,0),1)),MATCH(Dashboard!$K60,sorting!$J:$J,0),1))</f>
        <v/>
      </c>
    </row>
    <row r="61" spans="10:19" x14ac:dyDescent="0.35">
      <c r="J61" s="14" t="str">
        <f>IF($E$12="Bottom to Top",
IF(J60="RANK",MAX(TopQRankLB),IF(MIN($J$4:J60)&lt;=(MAX(TopQRankLB)-$B$12),"",J60-1)),
IF(J60="RANK",1,IF(MAX($J$4:J60)&gt;=$B$12,"",J60+1)))</f>
        <v/>
      </c>
      <c r="K61" t="str">
        <f ca="1">IFERROR(IF(Dashboard!J61="","",INDEX(sorting!$J:$J,MATCH(Dashboard!$J61,INDIRECT(INDEX(Validation!$F:$F,MATCH(Dashboard!$B$10,Validation!$C:$C,0),1)),0),1)),"")</f>
        <v/>
      </c>
      <c r="N61" s="9" t="str">
        <f ca="1">IF($K61="","",INDEX(INDIRECT(INDEX(Validation!$E:$E,MATCH(Dashboard!N$3,Validation!$C:$C,0),1)),MATCH(Dashboard!$K61,sorting!$J:$J,0),1))</f>
        <v/>
      </c>
      <c r="O61" s="9" t="str">
        <f ca="1">IF($K61="","",INDEX(INDIRECT(INDEX(Validation!$E:$E,MATCH(Dashboard!O$3,Validation!$C:$C,0),1)),MATCH(Dashboard!$K61,sorting!$J:$J,0),1))</f>
        <v/>
      </c>
      <c r="P61" s="9" t="str">
        <f ca="1">IF($K61="","",INDEX(INDIRECT(INDEX(Validation!$E:$E,MATCH(Dashboard!P$3,Validation!$C:$C,0),1)),MATCH(Dashboard!$K61,sorting!$J:$J,0),1))</f>
        <v/>
      </c>
      <c r="Q61" s="10" t="str">
        <f ca="1">IF($K61="","",INDEX(INDIRECT(INDEX(Validation!$E:$E,MATCH(Dashboard!Q$3,Validation!$C:$C,0),1)),MATCH(Dashboard!$K61,sorting!$J:$J,0),1))</f>
        <v/>
      </c>
      <c r="R61" s="10" t="str">
        <f ca="1">IF($K61="","",INDEX(INDIRECT(INDEX(Validation!$E:$E,MATCH(Dashboard!R$3,Validation!$C:$C,0),1)),MATCH(Dashboard!$K61,sorting!$J:$J,0),1))</f>
        <v/>
      </c>
      <c r="S61" s="10" t="str">
        <f ca="1">IF($K61="","",INDEX(INDIRECT(INDEX(Validation!$E:$E,MATCH(Dashboard!S$3,Validation!$C:$C,0),1)),MATCH(Dashboard!$K61,sorting!$J:$J,0),1))</f>
        <v/>
      </c>
    </row>
    <row r="62" spans="10:19" x14ac:dyDescent="0.35">
      <c r="J62" s="14" t="str">
        <f>IF($E$12="Bottom to Top",
IF(J61="RANK",MAX(TopQRankLB),IF(MIN($J$4:J61)&lt;=(MAX(TopQRankLB)-$B$12),"",J61-1)),
IF(J61="RANK",1,IF(MAX($J$4:J61)&gt;=$B$12,"",J61+1)))</f>
        <v/>
      </c>
      <c r="K62" t="str">
        <f ca="1">IFERROR(IF(Dashboard!J62="","",INDEX(sorting!$J:$J,MATCH(Dashboard!$J62,INDIRECT(INDEX(Validation!$F:$F,MATCH(Dashboard!$B$10,Validation!$C:$C,0),1)),0),1)),"")</f>
        <v/>
      </c>
      <c r="N62" s="9" t="str">
        <f ca="1">IF($K62="","",INDEX(INDIRECT(INDEX(Validation!$E:$E,MATCH(Dashboard!N$3,Validation!$C:$C,0),1)),MATCH(Dashboard!$K62,sorting!$J:$J,0),1))</f>
        <v/>
      </c>
      <c r="O62" s="9" t="str">
        <f ca="1">IF($K62="","",INDEX(INDIRECT(INDEX(Validation!$E:$E,MATCH(Dashboard!O$3,Validation!$C:$C,0),1)),MATCH(Dashboard!$K62,sorting!$J:$J,0),1))</f>
        <v/>
      </c>
      <c r="P62" s="9" t="str">
        <f ca="1">IF($K62="","",INDEX(INDIRECT(INDEX(Validation!$E:$E,MATCH(Dashboard!P$3,Validation!$C:$C,0),1)),MATCH(Dashboard!$K62,sorting!$J:$J,0),1))</f>
        <v/>
      </c>
      <c r="Q62" s="10" t="str">
        <f ca="1">IF($K62="","",INDEX(INDIRECT(INDEX(Validation!$E:$E,MATCH(Dashboard!Q$3,Validation!$C:$C,0),1)),MATCH(Dashboard!$K62,sorting!$J:$J,0),1))</f>
        <v/>
      </c>
      <c r="R62" s="10" t="str">
        <f ca="1">IF($K62="","",INDEX(INDIRECT(INDEX(Validation!$E:$E,MATCH(Dashboard!R$3,Validation!$C:$C,0),1)),MATCH(Dashboard!$K62,sorting!$J:$J,0),1))</f>
        <v/>
      </c>
      <c r="S62" s="10" t="str">
        <f ca="1">IF($K62="","",INDEX(INDIRECT(INDEX(Validation!$E:$E,MATCH(Dashboard!S$3,Validation!$C:$C,0),1)),MATCH(Dashboard!$K62,sorting!$J:$J,0),1))</f>
        <v/>
      </c>
    </row>
    <row r="63" spans="10:19" x14ac:dyDescent="0.35">
      <c r="J63" s="14" t="str">
        <f>IF($E$12="Bottom to Top",
IF(J62="RANK",MAX(TopQRankLB),IF(MIN($J$4:J62)&lt;=(MAX(TopQRankLB)-$B$12),"",J62-1)),
IF(J62="RANK",1,IF(MAX($J$4:J62)&gt;=$B$12,"",J62+1)))</f>
        <v/>
      </c>
      <c r="K63" t="str">
        <f ca="1">IFERROR(IF(Dashboard!J63="","",INDEX(sorting!$J:$J,MATCH(Dashboard!$J63,INDIRECT(INDEX(Validation!$F:$F,MATCH(Dashboard!$B$10,Validation!$C:$C,0),1)),0),1)),"")</f>
        <v/>
      </c>
      <c r="N63" s="9" t="str">
        <f ca="1">IF($K63="","",INDEX(INDIRECT(INDEX(Validation!$E:$E,MATCH(Dashboard!N$3,Validation!$C:$C,0),1)),MATCH(Dashboard!$K63,sorting!$J:$J,0),1))</f>
        <v/>
      </c>
      <c r="O63" s="9" t="str">
        <f ca="1">IF($K63="","",INDEX(INDIRECT(INDEX(Validation!$E:$E,MATCH(Dashboard!O$3,Validation!$C:$C,0),1)),MATCH(Dashboard!$K63,sorting!$J:$J,0),1))</f>
        <v/>
      </c>
      <c r="P63" s="9" t="str">
        <f ca="1">IF($K63="","",INDEX(INDIRECT(INDEX(Validation!$E:$E,MATCH(Dashboard!P$3,Validation!$C:$C,0),1)),MATCH(Dashboard!$K63,sorting!$J:$J,0),1))</f>
        <v/>
      </c>
      <c r="Q63" s="10" t="str">
        <f ca="1">IF($K63="","",INDEX(INDIRECT(INDEX(Validation!$E:$E,MATCH(Dashboard!Q$3,Validation!$C:$C,0),1)),MATCH(Dashboard!$K63,sorting!$J:$J,0),1))</f>
        <v/>
      </c>
      <c r="R63" s="10" t="str">
        <f ca="1">IF($K63="","",INDEX(INDIRECT(INDEX(Validation!$E:$E,MATCH(Dashboard!R$3,Validation!$C:$C,0),1)),MATCH(Dashboard!$K63,sorting!$J:$J,0),1))</f>
        <v/>
      </c>
      <c r="S63" s="10" t="str">
        <f ca="1">IF($K63="","",INDEX(INDIRECT(INDEX(Validation!$E:$E,MATCH(Dashboard!S$3,Validation!$C:$C,0),1)),MATCH(Dashboard!$K63,sorting!$J:$J,0),1))</f>
        <v/>
      </c>
    </row>
    <row r="64" spans="10:19" x14ac:dyDescent="0.35">
      <c r="J64" s="14" t="str">
        <f>IF($E$12="Bottom to Top",
IF(J63="RANK",MAX(TopQRankLB),IF(MIN($J$4:J63)&lt;=(MAX(TopQRankLB)-$B$12),"",J63-1)),
IF(J63="RANK",1,IF(MAX($J$4:J63)&gt;=$B$12,"",J63+1)))</f>
        <v/>
      </c>
      <c r="K64" t="str">
        <f ca="1">IFERROR(IF(Dashboard!J64="","",INDEX(sorting!$J:$J,MATCH(Dashboard!$J64,INDIRECT(INDEX(Validation!$F:$F,MATCH(Dashboard!$B$10,Validation!$C:$C,0),1)),0),1)),"")</f>
        <v/>
      </c>
      <c r="N64" s="9" t="str">
        <f ca="1">IF($K64="","",INDEX(INDIRECT(INDEX(Validation!$E:$E,MATCH(Dashboard!N$3,Validation!$C:$C,0),1)),MATCH(Dashboard!$K64,sorting!$J:$J,0),1))</f>
        <v/>
      </c>
      <c r="O64" s="9" t="str">
        <f ca="1">IF($K64="","",INDEX(INDIRECT(INDEX(Validation!$E:$E,MATCH(Dashboard!O$3,Validation!$C:$C,0),1)),MATCH(Dashboard!$K64,sorting!$J:$J,0),1))</f>
        <v/>
      </c>
      <c r="P64" s="9" t="str">
        <f ca="1">IF($K64="","",INDEX(INDIRECT(INDEX(Validation!$E:$E,MATCH(Dashboard!P$3,Validation!$C:$C,0),1)),MATCH(Dashboard!$K64,sorting!$J:$J,0),1))</f>
        <v/>
      </c>
      <c r="Q64" s="10" t="str">
        <f ca="1">IF($K64="","",INDEX(INDIRECT(INDEX(Validation!$E:$E,MATCH(Dashboard!Q$3,Validation!$C:$C,0),1)),MATCH(Dashboard!$K64,sorting!$J:$J,0),1))</f>
        <v/>
      </c>
      <c r="R64" s="10" t="str">
        <f ca="1">IF($K64="","",INDEX(INDIRECT(INDEX(Validation!$E:$E,MATCH(Dashboard!R$3,Validation!$C:$C,0),1)),MATCH(Dashboard!$K64,sorting!$J:$J,0),1))</f>
        <v/>
      </c>
      <c r="S64" s="10" t="str">
        <f ca="1">IF($K64="","",INDEX(INDIRECT(INDEX(Validation!$E:$E,MATCH(Dashboard!S$3,Validation!$C:$C,0),1)),MATCH(Dashboard!$K64,sorting!$J:$J,0),1))</f>
        <v/>
      </c>
    </row>
    <row r="65" spans="10:19" x14ac:dyDescent="0.35">
      <c r="J65" s="14" t="str">
        <f>IF($E$12="Bottom to Top",
IF(J64="RANK",MAX(TopQRankLB),IF(MIN($J$4:J64)&lt;=(MAX(TopQRankLB)-$B$12),"",J64-1)),
IF(J64="RANK",1,IF(MAX($J$4:J64)&gt;=$B$12,"",J64+1)))</f>
        <v/>
      </c>
      <c r="K65" t="str">
        <f ca="1">IFERROR(IF(Dashboard!J65="","",INDEX(sorting!$J:$J,MATCH(Dashboard!$J65,INDIRECT(INDEX(Validation!$F:$F,MATCH(Dashboard!$B$10,Validation!$C:$C,0),1)),0),1)),"")</f>
        <v/>
      </c>
      <c r="N65" s="9" t="str">
        <f ca="1">IF($K65="","",INDEX(INDIRECT(INDEX(Validation!$E:$E,MATCH(Dashboard!N$3,Validation!$C:$C,0),1)),MATCH(Dashboard!$K65,sorting!$J:$J,0),1))</f>
        <v/>
      </c>
      <c r="O65" s="9" t="str">
        <f ca="1">IF($K65="","",INDEX(INDIRECT(INDEX(Validation!$E:$E,MATCH(Dashboard!O$3,Validation!$C:$C,0),1)),MATCH(Dashboard!$K65,sorting!$J:$J,0),1))</f>
        <v/>
      </c>
      <c r="P65" s="9" t="str">
        <f ca="1">IF($K65="","",INDEX(INDIRECT(INDEX(Validation!$E:$E,MATCH(Dashboard!P$3,Validation!$C:$C,0),1)),MATCH(Dashboard!$K65,sorting!$J:$J,0),1))</f>
        <v/>
      </c>
      <c r="Q65" s="10" t="str">
        <f ca="1">IF($K65="","",INDEX(INDIRECT(INDEX(Validation!$E:$E,MATCH(Dashboard!Q$3,Validation!$C:$C,0),1)),MATCH(Dashboard!$K65,sorting!$J:$J,0),1))</f>
        <v/>
      </c>
      <c r="R65" s="10" t="str">
        <f ca="1">IF($K65="","",INDEX(INDIRECT(INDEX(Validation!$E:$E,MATCH(Dashboard!R$3,Validation!$C:$C,0),1)),MATCH(Dashboard!$K65,sorting!$J:$J,0),1))</f>
        <v/>
      </c>
      <c r="S65" s="10" t="str">
        <f ca="1">IF($K65="","",INDEX(INDIRECT(INDEX(Validation!$E:$E,MATCH(Dashboard!S$3,Validation!$C:$C,0),1)),MATCH(Dashboard!$K65,sorting!$J:$J,0),1))</f>
        <v/>
      </c>
    </row>
    <row r="66" spans="10:19" x14ac:dyDescent="0.35">
      <c r="J66" s="14" t="str">
        <f>IF($E$12="Bottom to Top",
IF(J65="RANK",MAX(TopQRankLB),IF(MIN($J$4:J65)&lt;=(MAX(TopQRankLB)-$B$12),"",J65-1)),
IF(J65="RANK",1,IF(MAX($J$4:J65)&gt;=$B$12,"",J65+1)))</f>
        <v/>
      </c>
      <c r="K66" t="str">
        <f ca="1">IFERROR(IF(Dashboard!J66="","",INDEX(sorting!$J:$J,MATCH(Dashboard!$J66,INDIRECT(INDEX(Validation!$F:$F,MATCH(Dashboard!$B$10,Validation!$C:$C,0),1)),0),1)),"")</f>
        <v/>
      </c>
      <c r="N66" s="9" t="str">
        <f ca="1">IF($K66="","",INDEX(INDIRECT(INDEX(Validation!$E:$E,MATCH(Dashboard!N$3,Validation!$C:$C,0),1)),MATCH(Dashboard!$K66,sorting!$J:$J,0),1))</f>
        <v/>
      </c>
      <c r="O66" s="9" t="str">
        <f ca="1">IF($K66="","",INDEX(INDIRECT(INDEX(Validation!$E:$E,MATCH(Dashboard!O$3,Validation!$C:$C,0),1)),MATCH(Dashboard!$K66,sorting!$J:$J,0),1))</f>
        <v/>
      </c>
      <c r="P66" s="9" t="str">
        <f ca="1">IF($K66="","",INDEX(INDIRECT(INDEX(Validation!$E:$E,MATCH(Dashboard!P$3,Validation!$C:$C,0),1)),MATCH(Dashboard!$K66,sorting!$J:$J,0),1))</f>
        <v/>
      </c>
      <c r="Q66" s="10" t="str">
        <f ca="1">IF($K66="","",INDEX(INDIRECT(INDEX(Validation!$E:$E,MATCH(Dashboard!Q$3,Validation!$C:$C,0),1)),MATCH(Dashboard!$K66,sorting!$J:$J,0),1))</f>
        <v/>
      </c>
      <c r="R66" s="10" t="str">
        <f ca="1">IF($K66="","",INDEX(INDIRECT(INDEX(Validation!$E:$E,MATCH(Dashboard!R$3,Validation!$C:$C,0),1)),MATCH(Dashboard!$K66,sorting!$J:$J,0),1))</f>
        <v/>
      </c>
      <c r="S66" s="10" t="str">
        <f ca="1">IF($K66="","",INDEX(INDIRECT(INDEX(Validation!$E:$E,MATCH(Dashboard!S$3,Validation!$C:$C,0),1)),MATCH(Dashboard!$K66,sorting!$J:$J,0),1))</f>
        <v/>
      </c>
    </row>
    <row r="67" spans="10:19" x14ac:dyDescent="0.35">
      <c r="J67" s="14" t="str">
        <f>IF($E$12="Bottom to Top",
IF(J66="RANK",MAX(TopQRankLB),IF(MIN($J$4:J66)&lt;=(MAX(TopQRankLB)-$B$12),"",J66-1)),
IF(J66="RANK",1,IF(MAX($J$4:J66)&gt;=$B$12,"",J66+1)))</f>
        <v/>
      </c>
      <c r="K67" t="str">
        <f ca="1">IFERROR(IF(Dashboard!J67="","",INDEX(sorting!$J:$J,MATCH(Dashboard!$J67,INDIRECT(INDEX(Validation!$F:$F,MATCH(Dashboard!$B$10,Validation!$C:$C,0),1)),0),1)),"")</f>
        <v/>
      </c>
      <c r="N67" s="9" t="str">
        <f ca="1">IF($K67="","",INDEX(INDIRECT(INDEX(Validation!$E:$E,MATCH(Dashboard!N$3,Validation!$C:$C,0),1)),MATCH(Dashboard!$K67,sorting!$J:$J,0),1))</f>
        <v/>
      </c>
      <c r="O67" s="9" t="str">
        <f ca="1">IF($K67="","",INDEX(INDIRECT(INDEX(Validation!$E:$E,MATCH(Dashboard!O$3,Validation!$C:$C,0),1)),MATCH(Dashboard!$K67,sorting!$J:$J,0),1))</f>
        <v/>
      </c>
      <c r="P67" s="9" t="str">
        <f ca="1">IF($K67="","",INDEX(INDIRECT(INDEX(Validation!$E:$E,MATCH(Dashboard!P$3,Validation!$C:$C,0),1)),MATCH(Dashboard!$K67,sorting!$J:$J,0),1))</f>
        <v/>
      </c>
      <c r="Q67" s="10" t="str">
        <f ca="1">IF($K67="","",INDEX(INDIRECT(INDEX(Validation!$E:$E,MATCH(Dashboard!Q$3,Validation!$C:$C,0),1)),MATCH(Dashboard!$K67,sorting!$J:$J,0),1))</f>
        <v/>
      </c>
      <c r="R67" s="10" t="str">
        <f ca="1">IF($K67="","",INDEX(INDIRECT(INDEX(Validation!$E:$E,MATCH(Dashboard!R$3,Validation!$C:$C,0),1)),MATCH(Dashboard!$K67,sorting!$J:$J,0),1))</f>
        <v/>
      </c>
      <c r="S67" s="10" t="str">
        <f ca="1">IF($K67="","",INDEX(INDIRECT(INDEX(Validation!$E:$E,MATCH(Dashboard!S$3,Validation!$C:$C,0),1)),MATCH(Dashboard!$K67,sorting!$J:$J,0),1))</f>
        <v/>
      </c>
    </row>
    <row r="68" spans="10:19" x14ac:dyDescent="0.35">
      <c r="J68" s="14" t="str">
        <f>IF($E$12="Bottom to Top",
IF(J67="RANK",MAX(TopQRankLB),IF(MIN($J$4:J67)&lt;=(MAX(TopQRankLB)-$B$12),"",J67-1)),
IF(J67="RANK",1,IF(MAX($J$4:J67)&gt;=$B$12,"",J67+1)))</f>
        <v/>
      </c>
      <c r="K68" t="str">
        <f ca="1">IFERROR(IF(Dashboard!J68="","",INDEX(sorting!$J:$J,MATCH(Dashboard!$J68,INDIRECT(INDEX(Validation!$F:$F,MATCH(Dashboard!$B$10,Validation!$C:$C,0),1)),0),1)),"")</f>
        <v/>
      </c>
      <c r="N68" s="9" t="str">
        <f ca="1">IF($K68="","",INDEX(INDIRECT(INDEX(Validation!$E:$E,MATCH(Dashboard!N$3,Validation!$C:$C,0),1)),MATCH(Dashboard!$K68,sorting!$J:$J,0),1))</f>
        <v/>
      </c>
      <c r="O68" s="9" t="str">
        <f ca="1">IF($K68="","",INDEX(INDIRECT(INDEX(Validation!$E:$E,MATCH(Dashboard!O$3,Validation!$C:$C,0),1)),MATCH(Dashboard!$K68,sorting!$J:$J,0),1))</f>
        <v/>
      </c>
      <c r="P68" s="9" t="str">
        <f ca="1">IF($K68="","",INDEX(INDIRECT(INDEX(Validation!$E:$E,MATCH(Dashboard!P$3,Validation!$C:$C,0),1)),MATCH(Dashboard!$K68,sorting!$J:$J,0),1))</f>
        <v/>
      </c>
      <c r="Q68" s="10" t="str">
        <f ca="1">IF($K68="","",INDEX(INDIRECT(INDEX(Validation!$E:$E,MATCH(Dashboard!Q$3,Validation!$C:$C,0),1)),MATCH(Dashboard!$K68,sorting!$J:$J,0),1))</f>
        <v/>
      </c>
      <c r="R68" s="10" t="str">
        <f ca="1">IF($K68="","",INDEX(INDIRECT(INDEX(Validation!$E:$E,MATCH(Dashboard!R$3,Validation!$C:$C,0),1)),MATCH(Dashboard!$K68,sorting!$J:$J,0),1))</f>
        <v/>
      </c>
      <c r="S68" s="10" t="str">
        <f ca="1">IF($K68="","",INDEX(INDIRECT(INDEX(Validation!$E:$E,MATCH(Dashboard!S$3,Validation!$C:$C,0),1)),MATCH(Dashboard!$K68,sorting!$J:$J,0),1))</f>
        <v/>
      </c>
    </row>
    <row r="69" spans="10:19" x14ac:dyDescent="0.35">
      <c r="J69" s="14" t="str">
        <f>IF($E$12="Bottom to Top",
IF(J68="RANK",MAX(TopQRankLB),IF(MIN($J$4:J68)&lt;=(MAX(TopQRankLB)-$B$12),"",J68-1)),
IF(J68="RANK",1,IF(MAX($J$4:J68)&gt;=$B$12,"",J68+1)))</f>
        <v/>
      </c>
      <c r="K69" t="str">
        <f ca="1">IFERROR(IF(Dashboard!J69="","",INDEX(sorting!$J:$J,MATCH(Dashboard!$J69,INDIRECT(INDEX(Validation!$F:$F,MATCH(Dashboard!$B$10,Validation!$C:$C,0),1)),0),1)),"")</f>
        <v/>
      </c>
      <c r="N69" s="9" t="str">
        <f ca="1">IF($K69="","",INDEX(INDIRECT(INDEX(Validation!$E:$E,MATCH(Dashboard!N$3,Validation!$C:$C,0),1)),MATCH(Dashboard!$K69,sorting!$J:$J,0),1))</f>
        <v/>
      </c>
      <c r="O69" s="9" t="str">
        <f ca="1">IF($K69="","",INDEX(INDIRECT(INDEX(Validation!$E:$E,MATCH(Dashboard!O$3,Validation!$C:$C,0),1)),MATCH(Dashboard!$K69,sorting!$J:$J,0),1))</f>
        <v/>
      </c>
      <c r="P69" s="9" t="str">
        <f ca="1">IF($K69="","",INDEX(INDIRECT(INDEX(Validation!$E:$E,MATCH(Dashboard!P$3,Validation!$C:$C,0),1)),MATCH(Dashboard!$K69,sorting!$J:$J,0),1))</f>
        <v/>
      </c>
      <c r="Q69" s="10" t="str">
        <f ca="1">IF($K69="","",INDEX(INDIRECT(INDEX(Validation!$E:$E,MATCH(Dashboard!Q$3,Validation!$C:$C,0),1)),MATCH(Dashboard!$K69,sorting!$J:$J,0),1))</f>
        <v/>
      </c>
      <c r="R69" s="10" t="str">
        <f ca="1">IF($K69="","",INDEX(INDIRECT(INDEX(Validation!$E:$E,MATCH(Dashboard!R$3,Validation!$C:$C,0),1)),MATCH(Dashboard!$K69,sorting!$J:$J,0),1))</f>
        <v/>
      </c>
      <c r="S69" s="10" t="str">
        <f ca="1">IF($K69="","",INDEX(INDIRECT(INDEX(Validation!$E:$E,MATCH(Dashboard!S$3,Validation!$C:$C,0),1)),MATCH(Dashboard!$K69,sorting!$J:$J,0),1))</f>
        <v/>
      </c>
    </row>
    <row r="70" spans="10:19" x14ac:dyDescent="0.35">
      <c r="J70" s="14" t="str">
        <f>IF($E$12="Bottom to Top",
IF(J69="RANK",MAX(TopQRankLB),IF(MIN($J$4:J69)&lt;=(MAX(TopQRankLB)-$B$12),"",J69-1)),
IF(J69="RANK",1,IF(MAX($J$4:J69)&gt;=$B$12,"",J69+1)))</f>
        <v/>
      </c>
      <c r="K70" t="str">
        <f ca="1">IFERROR(IF(Dashboard!J70="","",INDEX(sorting!$J:$J,MATCH(Dashboard!$J70,INDIRECT(INDEX(Validation!$F:$F,MATCH(Dashboard!$B$10,Validation!$C:$C,0),1)),0),1)),"")</f>
        <v/>
      </c>
      <c r="N70" s="9" t="str">
        <f ca="1">IF($K70="","",INDEX(INDIRECT(INDEX(Validation!$E:$E,MATCH(Dashboard!N$3,Validation!$C:$C,0),1)),MATCH(Dashboard!$K70,sorting!$J:$J,0),1))</f>
        <v/>
      </c>
      <c r="O70" s="9" t="str">
        <f ca="1">IF($K70="","",INDEX(INDIRECT(INDEX(Validation!$E:$E,MATCH(Dashboard!O$3,Validation!$C:$C,0),1)),MATCH(Dashboard!$K70,sorting!$J:$J,0),1))</f>
        <v/>
      </c>
      <c r="P70" s="9" t="str">
        <f ca="1">IF($K70="","",INDEX(INDIRECT(INDEX(Validation!$E:$E,MATCH(Dashboard!P$3,Validation!$C:$C,0),1)),MATCH(Dashboard!$K70,sorting!$J:$J,0),1))</f>
        <v/>
      </c>
      <c r="Q70" s="10" t="str">
        <f ca="1">IF($K70="","",INDEX(INDIRECT(INDEX(Validation!$E:$E,MATCH(Dashboard!Q$3,Validation!$C:$C,0),1)),MATCH(Dashboard!$K70,sorting!$J:$J,0),1))</f>
        <v/>
      </c>
      <c r="R70" s="10" t="str">
        <f ca="1">IF($K70="","",INDEX(INDIRECT(INDEX(Validation!$E:$E,MATCH(Dashboard!R$3,Validation!$C:$C,0),1)),MATCH(Dashboard!$K70,sorting!$J:$J,0),1))</f>
        <v/>
      </c>
      <c r="S70" s="10" t="str">
        <f ca="1">IF($K70="","",INDEX(INDIRECT(INDEX(Validation!$E:$E,MATCH(Dashboard!S$3,Validation!$C:$C,0),1)),MATCH(Dashboard!$K70,sorting!$J:$J,0),1))</f>
        <v/>
      </c>
    </row>
    <row r="71" spans="10:19" x14ac:dyDescent="0.35">
      <c r="J71" s="14" t="str">
        <f>IF($E$12="Bottom to Top",
IF(J70="RANK",MAX(TopQRankLB),IF(MIN($J$4:J70)&lt;=(MAX(TopQRankLB)-$B$12),"",J70-1)),
IF(J70="RANK",1,IF(MAX($J$4:J70)&gt;=$B$12,"",J70+1)))</f>
        <v/>
      </c>
      <c r="K71" t="str">
        <f ca="1">IFERROR(IF(Dashboard!J71="","",INDEX(sorting!$J:$J,MATCH(Dashboard!$J71,INDIRECT(INDEX(Validation!$F:$F,MATCH(Dashboard!$B$10,Validation!$C:$C,0),1)),0),1)),"")</f>
        <v/>
      </c>
      <c r="N71" s="9" t="str">
        <f ca="1">IF($K71="","",INDEX(INDIRECT(INDEX(Validation!$E:$E,MATCH(Dashboard!N$3,Validation!$C:$C,0),1)),MATCH(Dashboard!$K71,sorting!$J:$J,0),1))</f>
        <v/>
      </c>
      <c r="O71" s="9" t="str">
        <f ca="1">IF($K71="","",INDEX(INDIRECT(INDEX(Validation!$E:$E,MATCH(Dashboard!O$3,Validation!$C:$C,0),1)),MATCH(Dashboard!$K71,sorting!$J:$J,0),1))</f>
        <v/>
      </c>
      <c r="P71" s="9" t="str">
        <f ca="1">IF($K71="","",INDEX(INDIRECT(INDEX(Validation!$E:$E,MATCH(Dashboard!P$3,Validation!$C:$C,0),1)),MATCH(Dashboard!$K71,sorting!$J:$J,0),1))</f>
        <v/>
      </c>
      <c r="Q71" s="10" t="str">
        <f ca="1">IF($K71="","",INDEX(INDIRECT(INDEX(Validation!$E:$E,MATCH(Dashboard!Q$3,Validation!$C:$C,0),1)),MATCH(Dashboard!$K71,sorting!$J:$J,0),1))</f>
        <v/>
      </c>
      <c r="R71" s="10" t="str">
        <f ca="1">IF($K71="","",INDEX(INDIRECT(INDEX(Validation!$E:$E,MATCH(Dashboard!R$3,Validation!$C:$C,0),1)),MATCH(Dashboard!$K71,sorting!$J:$J,0),1))</f>
        <v/>
      </c>
      <c r="S71" s="10" t="str">
        <f ca="1">IF($K71="","",INDEX(INDIRECT(INDEX(Validation!$E:$E,MATCH(Dashboard!S$3,Validation!$C:$C,0),1)),MATCH(Dashboard!$K71,sorting!$J:$J,0),1))</f>
        <v/>
      </c>
    </row>
    <row r="72" spans="10:19" x14ac:dyDescent="0.35">
      <c r="J72" s="14" t="str">
        <f>IF($E$12="Bottom to Top",
IF(J71="RANK",MAX(TopQRankLB),IF(MIN($J$4:J71)&lt;=(MAX(TopQRankLB)-$B$12),"",J71-1)),
IF(J71="RANK",1,IF(MAX($J$4:J71)&gt;=$B$12,"",J71+1)))</f>
        <v/>
      </c>
      <c r="K72" t="str">
        <f ca="1">IFERROR(IF(Dashboard!J72="","",INDEX(sorting!$J:$J,MATCH(Dashboard!$J72,INDIRECT(INDEX(Validation!$F:$F,MATCH(Dashboard!$B$10,Validation!$C:$C,0),1)),0),1)),"")</f>
        <v/>
      </c>
      <c r="N72" s="9" t="str">
        <f ca="1">IF($K72="","",INDEX(INDIRECT(INDEX(Validation!$E:$E,MATCH(Dashboard!N$3,Validation!$C:$C,0),1)),MATCH(Dashboard!$K72,sorting!$J:$J,0),1))</f>
        <v/>
      </c>
      <c r="O72" s="9" t="str">
        <f ca="1">IF($K72="","",INDEX(INDIRECT(INDEX(Validation!$E:$E,MATCH(Dashboard!O$3,Validation!$C:$C,0),1)),MATCH(Dashboard!$K72,sorting!$J:$J,0),1))</f>
        <v/>
      </c>
      <c r="P72" s="9" t="str">
        <f ca="1">IF($K72="","",INDEX(INDIRECT(INDEX(Validation!$E:$E,MATCH(Dashboard!P$3,Validation!$C:$C,0),1)),MATCH(Dashboard!$K72,sorting!$J:$J,0),1))</f>
        <v/>
      </c>
      <c r="Q72" s="10" t="str">
        <f ca="1">IF($K72="","",INDEX(INDIRECT(INDEX(Validation!$E:$E,MATCH(Dashboard!Q$3,Validation!$C:$C,0),1)),MATCH(Dashboard!$K72,sorting!$J:$J,0),1))</f>
        <v/>
      </c>
      <c r="R72" s="10" t="str">
        <f ca="1">IF($K72="","",INDEX(INDIRECT(INDEX(Validation!$E:$E,MATCH(Dashboard!R$3,Validation!$C:$C,0),1)),MATCH(Dashboard!$K72,sorting!$J:$J,0),1))</f>
        <v/>
      </c>
      <c r="S72" s="10" t="str">
        <f ca="1">IF($K72="","",INDEX(INDIRECT(INDEX(Validation!$E:$E,MATCH(Dashboard!S$3,Validation!$C:$C,0),1)),MATCH(Dashboard!$K72,sorting!$J:$J,0),1))</f>
        <v/>
      </c>
    </row>
    <row r="73" spans="10:19" x14ac:dyDescent="0.35">
      <c r="J73" s="14" t="str">
        <f>IF($E$12="Bottom to Top",
IF(J72="RANK",MAX(TopQRankLB),IF(MIN($J$4:J72)&lt;=(MAX(TopQRankLB)-$B$12),"",J72-1)),
IF(J72="RANK",1,IF(MAX($J$4:J72)&gt;=$B$12,"",J72+1)))</f>
        <v/>
      </c>
      <c r="K73" t="str">
        <f ca="1">IFERROR(IF(Dashboard!J73="","",INDEX(sorting!$J:$J,MATCH(Dashboard!$J73,INDIRECT(INDEX(Validation!$F:$F,MATCH(Dashboard!$B$10,Validation!$C:$C,0),1)),0),1)),"")</f>
        <v/>
      </c>
      <c r="N73" s="9" t="str">
        <f ca="1">IF($K73="","",INDEX(INDIRECT(INDEX(Validation!$E:$E,MATCH(Dashboard!N$3,Validation!$C:$C,0),1)),MATCH(Dashboard!$K73,sorting!$J:$J,0),1))</f>
        <v/>
      </c>
      <c r="O73" s="9" t="str">
        <f ca="1">IF($K73="","",INDEX(INDIRECT(INDEX(Validation!$E:$E,MATCH(Dashboard!O$3,Validation!$C:$C,0),1)),MATCH(Dashboard!$K73,sorting!$J:$J,0),1))</f>
        <v/>
      </c>
      <c r="P73" s="9" t="str">
        <f ca="1">IF($K73="","",INDEX(INDIRECT(INDEX(Validation!$E:$E,MATCH(Dashboard!P$3,Validation!$C:$C,0),1)),MATCH(Dashboard!$K73,sorting!$J:$J,0),1))</f>
        <v/>
      </c>
      <c r="Q73" s="10" t="str">
        <f ca="1">IF($K73="","",INDEX(INDIRECT(INDEX(Validation!$E:$E,MATCH(Dashboard!Q$3,Validation!$C:$C,0),1)),MATCH(Dashboard!$K73,sorting!$J:$J,0),1))</f>
        <v/>
      </c>
      <c r="R73" s="10" t="str">
        <f ca="1">IF($K73="","",INDEX(INDIRECT(INDEX(Validation!$E:$E,MATCH(Dashboard!R$3,Validation!$C:$C,0),1)),MATCH(Dashboard!$K73,sorting!$J:$J,0),1))</f>
        <v/>
      </c>
      <c r="S73" s="10" t="str">
        <f ca="1">IF($K73="","",INDEX(INDIRECT(INDEX(Validation!$E:$E,MATCH(Dashboard!S$3,Validation!$C:$C,0),1)),MATCH(Dashboard!$K73,sorting!$J:$J,0),1))</f>
        <v/>
      </c>
    </row>
    <row r="74" spans="10:19" x14ac:dyDescent="0.35">
      <c r="J74" s="14" t="str">
        <f>IF($E$12="Bottom to Top",
IF(J73="RANK",MAX(TopQRankLB),IF(MIN($J$4:J73)&lt;=(MAX(TopQRankLB)-$B$12),"",J73-1)),
IF(J73="RANK",1,IF(MAX($J$4:J73)&gt;=$B$12,"",J73+1)))</f>
        <v/>
      </c>
      <c r="K74" t="str">
        <f ca="1">IFERROR(IF(Dashboard!J74="","",INDEX(sorting!$J:$J,MATCH(Dashboard!$J74,INDIRECT(INDEX(Validation!$F:$F,MATCH(Dashboard!$B$10,Validation!$C:$C,0),1)),0),1)),"")</f>
        <v/>
      </c>
      <c r="N74" s="9" t="str">
        <f ca="1">IF($K74="","",INDEX(INDIRECT(INDEX(Validation!$E:$E,MATCH(Dashboard!N$3,Validation!$C:$C,0),1)),MATCH(Dashboard!$K74,sorting!$J:$J,0),1))</f>
        <v/>
      </c>
      <c r="O74" s="9" t="str">
        <f ca="1">IF($K74="","",INDEX(INDIRECT(INDEX(Validation!$E:$E,MATCH(Dashboard!O$3,Validation!$C:$C,0),1)),MATCH(Dashboard!$K74,sorting!$J:$J,0),1))</f>
        <v/>
      </c>
      <c r="P74" s="9" t="str">
        <f ca="1">IF($K74="","",INDEX(INDIRECT(INDEX(Validation!$E:$E,MATCH(Dashboard!P$3,Validation!$C:$C,0),1)),MATCH(Dashboard!$K74,sorting!$J:$J,0),1))</f>
        <v/>
      </c>
      <c r="Q74" s="10" t="str">
        <f ca="1">IF($K74="","",INDEX(INDIRECT(INDEX(Validation!$E:$E,MATCH(Dashboard!Q$3,Validation!$C:$C,0),1)),MATCH(Dashboard!$K74,sorting!$J:$J,0),1))</f>
        <v/>
      </c>
      <c r="R74" s="10" t="str">
        <f ca="1">IF($K74="","",INDEX(INDIRECT(INDEX(Validation!$E:$E,MATCH(Dashboard!R$3,Validation!$C:$C,0),1)),MATCH(Dashboard!$K74,sorting!$J:$J,0),1))</f>
        <v/>
      </c>
      <c r="S74" s="10" t="str">
        <f ca="1">IF($K74="","",INDEX(INDIRECT(INDEX(Validation!$E:$E,MATCH(Dashboard!S$3,Validation!$C:$C,0),1)),MATCH(Dashboard!$K74,sorting!$J:$J,0),1))</f>
        <v/>
      </c>
    </row>
    <row r="75" spans="10:19" x14ac:dyDescent="0.35">
      <c r="J75" s="14" t="str">
        <f>IF($E$12="Bottom to Top",
IF(J74="RANK",MAX(TopQRankLB),IF(MIN($J$4:J74)&lt;=(MAX(TopQRankLB)-$B$12),"",J74-1)),
IF(J74="RANK",1,IF(MAX($J$4:J74)&gt;=$B$12,"",J74+1)))</f>
        <v/>
      </c>
      <c r="K75" t="str">
        <f ca="1">IFERROR(IF(Dashboard!J75="","",INDEX(sorting!$J:$J,MATCH(Dashboard!$J75,INDIRECT(INDEX(Validation!$F:$F,MATCH(Dashboard!$B$10,Validation!$C:$C,0),1)),0),1)),"")</f>
        <v/>
      </c>
      <c r="N75" s="9" t="str">
        <f ca="1">IF($K75="","",INDEX(INDIRECT(INDEX(Validation!$E:$E,MATCH(Dashboard!N$3,Validation!$C:$C,0),1)),MATCH(Dashboard!$K75,sorting!$J:$J,0),1))</f>
        <v/>
      </c>
      <c r="O75" s="9" t="str">
        <f ca="1">IF($K75="","",INDEX(INDIRECT(INDEX(Validation!$E:$E,MATCH(Dashboard!O$3,Validation!$C:$C,0),1)),MATCH(Dashboard!$K75,sorting!$J:$J,0),1))</f>
        <v/>
      </c>
      <c r="P75" s="9" t="str">
        <f ca="1">IF($K75="","",INDEX(INDIRECT(INDEX(Validation!$E:$E,MATCH(Dashboard!P$3,Validation!$C:$C,0),1)),MATCH(Dashboard!$K75,sorting!$J:$J,0),1))</f>
        <v/>
      </c>
      <c r="Q75" s="10" t="str">
        <f ca="1">IF($K75="","",INDEX(INDIRECT(INDEX(Validation!$E:$E,MATCH(Dashboard!Q$3,Validation!$C:$C,0),1)),MATCH(Dashboard!$K75,sorting!$J:$J,0),1))</f>
        <v/>
      </c>
      <c r="R75" s="10" t="str">
        <f ca="1">IF($K75="","",INDEX(INDIRECT(INDEX(Validation!$E:$E,MATCH(Dashboard!R$3,Validation!$C:$C,0),1)),MATCH(Dashboard!$K75,sorting!$J:$J,0),1))</f>
        <v/>
      </c>
      <c r="S75" s="10" t="str">
        <f ca="1">IF($K75="","",INDEX(INDIRECT(INDEX(Validation!$E:$E,MATCH(Dashboard!S$3,Validation!$C:$C,0),1)),MATCH(Dashboard!$K75,sorting!$J:$J,0),1))</f>
        <v/>
      </c>
    </row>
    <row r="76" spans="10:19" x14ac:dyDescent="0.35">
      <c r="J76" s="14" t="str">
        <f>IF($E$12="Bottom to Top",
IF(J75="RANK",MAX(TopQRankLB),IF(MIN($J$4:J75)&lt;=(MAX(TopQRankLB)-$B$12),"",J75-1)),
IF(J75="RANK",1,IF(MAX($J$4:J75)&gt;=$B$12,"",J75+1)))</f>
        <v/>
      </c>
      <c r="K76" t="str">
        <f ca="1">IFERROR(IF(Dashboard!J76="","",INDEX(sorting!$J:$J,MATCH(Dashboard!$J76,INDIRECT(INDEX(Validation!$F:$F,MATCH(Dashboard!$B$10,Validation!$C:$C,0),1)),0),1)),"")</f>
        <v/>
      </c>
      <c r="N76" s="9" t="str">
        <f ca="1">IF($K76="","",INDEX(INDIRECT(INDEX(Validation!$E:$E,MATCH(Dashboard!N$3,Validation!$C:$C,0),1)),MATCH(Dashboard!$K76,sorting!$J:$J,0),1))</f>
        <v/>
      </c>
      <c r="O76" s="9" t="str">
        <f ca="1">IF($K76="","",INDEX(INDIRECT(INDEX(Validation!$E:$E,MATCH(Dashboard!O$3,Validation!$C:$C,0),1)),MATCH(Dashboard!$K76,sorting!$J:$J,0),1))</f>
        <v/>
      </c>
      <c r="P76" s="9" t="str">
        <f ca="1">IF($K76="","",INDEX(INDIRECT(INDEX(Validation!$E:$E,MATCH(Dashboard!P$3,Validation!$C:$C,0),1)),MATCH(Dashboard!$K76,sorting!$J:$J,0),1))</f>
        <v/>
      </c>
      <c r="Q76" s="10" t="str">
        <f ca="1">IF($K76="","",INDEX(INDIRECT(INDEX(Validation!$E:$E,MATCH(Dashboard!Q$3,Validation!$C:$C,0),1)),MATCH(Dashboard!$K76,sorting!$J:$J,0),1))</f>
        <v/>
      </c>
      <c r="R76" s="10" t="str">
        <f ca="1">IF($K76="","",INDEX(INDIRECT(INDEX(Validation!$E:$E,MATCH(Dashboard!R$3,Validation!$C:$C,0),1)),MATCH(Dashboard!$K76,sorting!$J:$J,0),1))</f>
        <v/>
      </c>
      <c r="S76" s="10" t="str">
        <f ca="1">IF($K76="","",INDEX(INDIRECT(INDEX(Validation!$E:$E,MATCH(Dashboard!S$3,Validation!$C:$C,0),1)),MATCH(Dashboard!$K76,sorting!$J:$J,0),1))</f>
        <v/>
      </c>
    </row>
    <row r="77" spans="10:19" x14ac:dyDescent="0.35">
      <c r="J77" s="14" t="str">
        <f>IF($E$12="Bottom to Top",
IF(J76="RANK",MAX(TopQRankLB),IF(MIN($J$4:J76)&lt;=(MAX(TopQRankLB)-$B$12),"",J76-1)),
IF(J76="RANK",1,IF(MAX($J$4:J76)&gt;=$B$12,"",J76+1)))</f>
        <v/>
      </c>
      <c r="K77" t="str">
        <f ca="1">IFERROR(IF(Dashboard!J77="","",INDEX(sorting!$J:$J,MATCH(Dashboard!$J77,INDIRECT(INDEX(Validation!$F:$F,MATCH(Dashboard!$B$10,Validation!$C:$C,0),1)),0),1)),"")</f>
        <v/>
      </c>
      <c r="N77" s="9" t="str">
        <f ca="1">IF($K77="","",INDEX(INDIRECT(INDEX(Validation!$E:$E,MATCH(Dashboard!N$3,Validation!$C:$C,0),1)),MATCH(Dashboard!$K77,sorting!$J:$J,0),1))</f>
        <v/>
      </c>
      <c r="O77" s="9" t="str">
        <f ca="1">IF($K77="","",INDEX(INDIRECT(INDEX(Validation!$E:$E,MATCH(Dashboard!O$3,Validation!$C:$C,0),1)),MATCH(Dashboard!$K77,sorting!$J:$J,0),1))</f>
        <v/>
      </c>
      <c r="P77" s="9" t="str">
        <f ca="1">IF($K77="","",INDEX(INDIRECT(INDEX(Validation!$E:$E,MATCH(Dashboard!P$3,Validation!$C:$C,0),1)),MATCH(Dashboard!$K77,sorting!$J:$J,0),1))</f>
        <v/>
      </c>
      <c r="Q77" s="10" t="str">
        <f ca="1">IF($K77="","",INDEX(INDIRECT(INDEX(Validation!$E:$E,MATCH(Dashboard!Q$3,Validation!$C:$C,0),1)),MATCH(Dashboard!$K77,sorting!$J:$J,0),1))</f>
        <v/>
      </c>
      <c r="R77" s="10" t="str">
        <f ca="1">IF($K77="","",INDEX(INDIRECT(INDEX(Validation!$E:$E,MATCH(Dashboard!R$3,Validation!$C:$C,0),1)),MATCH(Dashboard!$K77,sorting!$J:$J,0),1))</f>
        <v/>
      </c>
      <c r="S77" s="10" t="str">
        <f ca="1">IF($K77="","",INDEX(INDIRECT(INDEX(Validation!$E:$E,MATCH(Dashboard!S$3,Validation!$C:$C,0),1)),MATCH(Dashboard!$K77,sorting!$J:$J,0),1))</f>
        <v/>
      </c>
    </row>
    <row r="78" spans="10:19" x14ac:dyDescent="0.35">
      <c r="J78" s="14" t="str">
        <f>IF($E$12="Bottom to Top",
IF(J77="RANK",MAX(TopQRankLB),IF(MIN($J$4:J77)&lt;=(MAX(TopQRankLB)-$B$12),"",J77-1)),
IF(J77="RANK",1,IF(MAX($J$4:J77)&gt;=$B$12,"",J77+1)))</f>
        <v/>
      </c>
      <c r="K78" t="str">
        <f ca="1">IFERROR(IF(Dashboard!J78="","",INDEX(sorting!$J:$J,MATCH(Dashboard!$J78,INDIRECT(INDEX(Validation!$F:$F,MATCH(Dashboard!$B$10,Validation!$C:$C,0),1)),0),1)),"")</f>
        <v/>
      </c>
      <c r="N78" s="9" t="str">
        <f ca="1">IF($K78="","",INDEX(INDIRECT(INDEX(Validation!$E:$E,MATCH(Dashboard!N$3,Validation!$C:$C,0),1)),MATCH(Dashboard!$K78,sorting!$J:$J,0),1))</f>
        <v/>
      </c>
      <c r="O78" s="9" t="str">
        <f ca="1">IF($K78="","",INDEX(INDIRECT(INDEX(Validation!$E:$E,MATCH(Dashboard!O$3,Validation!$C:$C,0),1)),MATCH(Dashboard!$K78,sorting!$J:$J,0),1))</f>
        <v/>
      </c>
      <c r="P78" s="9" t="str">
        <f ca="1">IF($K78="","",INDEX(INDIRECT(INDEX(Validation!$E:$E,MATCH(Dashboard!P$3,Validation!$C:$C,0),1)),MATCH(Dashboard!$K78,sorting!$J:$J,0),1))</f>
        <v/>
      </c>
      <c r="Q78" s="10" t="str">
        <f ca="1">IF($K78="","",INDEX(INDIRECT(INDEX(Validation!$E:$E,MATCH(Dashboard!Q$3,Validation!$C:$C,0),1)),MATCH(Dashboard!$K78,sorting!$J:$J,0),1))</f>
        <v/>
      </c>
      <c r="R78" s="10" t="str">
        <f ca="1">IF($K78="","",INDEX(INDIRECT(INDEX(Validation!$E:$E,MATCH(Dashboard!R$3,Validation!$C:$C,0),1)),MATCH(Dashboard!$K78,sorting!$J:$J,0),1))</f>
        <v/>
      </c>
      <c r="S78" s="10" t="str">
        <f ca="1">IF($K78="","",INDEX(INDIRECT(INDEX(Validation!$E:$E,MATCH(Dashboard!S$3,Validation!$C:$C,0),1)),MATCH(Dashboard!$K78,sorting!$J:$J,0),1))</f>
        <v/>
      </c>
    </row>
    <row r="79" spans="10:19" x14ac:dyDescent="0.35">
      <c r="J79" s="14" t="str">
        <f>IF($E$12="Bottom to Top",
IF(J78="RANK",MAX(TopQRankLB),IF(MIN($J$4:J78)&lt;=(MAX(TopQRankLB)-$B$12),"",J78-1)),
IF(J78="RANK",1,IF(MAX($J$4:J78)&gt;=$B$12,"",J78+1)))</f>
        <v/>
      </c>
      <c r="K79" t="str">
        <f ca="1">IFERROR(IF(Dashboard!J79="","",INDEX(sorting!$J:$J,MATCH(Dashboard!$J79,INDIRECT(INDEX(Validation!$F:$F,MATCH(Dashboard!$B$10,Validation!$C:$C,0),1)),0),1)),"")</f>
        <v/>
      </c>
      <c r="N79" s="9" t="str">
        <f ca="1">IF($K79="","",INDEX(INDIRECT(INDEX(Validation!$E:$E,MATCH(Dashboard!N$3,Validation!$C:$C,0),1)),MATCH(Dashboard!$K79,sorting!$J:$J,0),1))</f>
        <v/>
      </c>
      <c r="O79" s="9" t="str">
        <f ca="1">IF($K79="","",INDEX(INDIRECT(INDEX(Validation!$E:$E,MATCH(Dashboard!O$3,Validation!$C:$C,0),1)),MATCH(Dashboard!$K79,sorting!$J:$J,0),1))</f>
        <v/>
      </c>
      <c r="P79" s="9" t="str">
        <f ca="1">IF($K79="","",INDEX(INDIRECT(INDEX(Validation!$E:$E,MATCH(Dashboard!P$3,Validation!$C:$C,0),1)),MATCH(Dashboard!$K79,sorting!$J:$J,0),1))</f>
        <v/>
      </c>
      <c r="Q79" s="10" t="str">
        <f ca="1">IF($K79="","",INDEX(INDIRECT(INDEX(Validation!$E:$E,MATCH(Dashboard!Q$3,Validation!$C:$C,0),1)),MATCH(Dashboard!$K79,sorting!$J:$J,0),1))</f>
        <v/>
      </c>
      <c r="R79" s="10" t="str">
        <f ca="1">IF($K79="","",INDEX(INDIRECT(INDEX(Validation!$E:$E,MATCH(Dashboard!R$3,Validation!$C:$C,0),1)),MATCH(Dashboard!$K79,sorting!$J:$J,0),1))</f>
        <v/>
      </c>
      <c r="S79" s="10" t="str">
        <f ca="1">IF($K79="","",INDEX(INDIRECT(INDEX(Validation!$E:$E,MATCH(Dashboard!S$3,Validation!$C:$C,0),1)),MATCH(Dashboard!$K79,sorting!$J:$J,0),1))</f>
        <v/>
      </c>
    </row>
    <row r="80" spans="10:19" x14ac:dyDescent="0.35">
      <c r="J80" s="14" t="str">
        <f>IF($E$12="Bottom to Top",
IF(J79="RANK",MAX(TopQRankLB),IF(MIN($J$4:J79)&lt;=(MAX(TopQRankLB)-$B$12),"",J79-1)),
IF(J79="RANK",1,IF(MAX($J$4:J79)&gt;=$B$12,"",J79+1)))</f>
        <v/>
      </c>
      <c r="K80" t="str">
        <f ca="1">IFERROR(IF(Dashboard!J80="","",INDEX(sorting!$J:$J,MATCH(Dashboard!$J80,INDIRECT(INDEX(Validation!$F:$F,MATCH(Dashboard!$B$10,Validation!$C:$C,0),1)),0),1)),"")</f>
        <v/>
      </c>
      <c r="N80" s="9" t="str">
        <f ca="1">IF($K80="","",INDEX(INDIRECT(INDEX(Validation!$E:$E,MATCH(Dashboard!N$3,Validation!$C:$C,0),1)),MATCH(Dashboard!$K80,sorting!$J:$J,0),1))</f>
        <v/>
      </c>
      <c r="O80" s="9" t="str">
        <f ca="1">IF($K80="","",INDEX(INDIRECT(INDEX(Validation!$E:$E,MATCH(Dashboard!O$3,Validation!$C:$C,0),1)),MATCH(Dashboard!$K80,sorting!$J:$J,0),1))</f>
        <v/>
      </c>
      <c r="P80" s="9" t="str">
        <f ca="1">IF($K80="","",INDEX(INDIRECT(INDEX(Validation!$E:$E,MATCH(Dashboard!P$3,Validation!$C:$C,0),1)),MATCH(Dashboard!$K80,sorting!$J:$J,0),1))</f>
        <v/>
      </c>
      <c r="Q80" s="10" t="str">
        <f ca="1">IF($K80="","",INDEX(INDIRECT(INDEX(Validation!$E:$E,MATCH(Dashboard!Q$3,Validation!$C:$C,0),1)),MATCH(Dashboard!$K80,sorting!$J:$J,0),1))</f>
        <v/>
      </c>
      <c r="R80" s="10" t="str">
        <f ca="1">IF($K80="","",INDEX(INDIRECT(INDEX(Validation!$E:$E,MATCH(Dashboard!R$3,Validation!$C:$C,0),1)),MATCH(Dashboard!$K80,sorting!$J:$J,0),1))</f>
        <v/>
      </c>
      <c r="S80" s="10" t="str">
        <f ca="1">IF($K80="","",INDEX(INDIRECT(INDEX(Validation!$E:$E,MATCH(Dashboard!S$3,Validation!$C:$C,0),1)),MATCH(Dashboard!$K80,sorting!$J:$J,0),1))</f>
        <v/>
      </c>
    </row>
    <row r="81" spans="10:19" x14ac:dyDescent="0.35">
      <c r="J81" s="14" t="str">
        <f>IF($E$12="Bottom to Top",
IF(J80="RANK",MAX(TopQRankLB),IF(MIN($J$4:J80)&lt;=(MAX(TopQRankLB)-$B$12),"",J80-1)),
IF(J80="RANK",1,IF(MAX($J$4:J80)&gt;=$B$12,"",J80+1)))</f>
        <v/>
      </c>
      <c r="K81" t="str">
        <f ca="1">IFERROR(IF(Dashboard!J81="","",INDEX(sorting!$J:$J,MATCH(Dashboard!$J81,INDIRECT(INDEX(Validation!$F:$F,MATCH(Dashboard!$B$10,Validation!$C:$C,0),1)),0),1)),"")</f>
        <v/>
      </c>
      <c r="N81" s="9" t="str">
        <f ca="1">IF($K81="","",INDEX(INDIRECT(INDEX(Validation!$E:$E,MATCH(Dashboard!N$3,Validation!$C:$C,0),1)),MATCH(Dashboard!$K81,sorting!$J:$J,0),1))</f>
        <v/>
      </c>
      <c r="O81" s="9" t="str">
        <f ca="1">IF($K81="","",INDEX(INDIRECT(INDEX(Validation!$E:$E,MATCH(Dashboard!O$3,Validation!$C:$C,0),1)),MATCH(Dashboard!$K81,sorting!$J:$J,0),1))</f>
        <v/>
      </c>
      <c r="P81" s="9" t="str">
        <f ca="1">IF($K81="","",INDEX(INDIRECT(INDEX(Validation!$E:$E,MATCH(Dashboard!P$3,Validation!$C:$C,0),1)),MATCH(Dashboard!$K81,sorting!$J:$J,0),1))</f>
        <v/>
      </c>
      <c r="Q81" s="10" t="str">
        <f ca="1">IF($K81="","",INDEX(INDIRECT(INDEX(Validation!$E:$E,MATCH(Dashboard!Q$3,Validation!$C:$C,0),1)),MATCH(Dashboard!$K81,sorting!$J:$J,0),1))</f>
        <v/>
      </c>
      <c r="R81" s="10" t="str">
        <f ca="1">IF($K81="","",INDEX(INDIRECT(INDEX(Validation!$E:$E,MATCH(Dashboard!R$3,Validation!$C:$C,0),1)),MATCH(Dashboard!$K81,sorting!$J:$J,0),1))</f>
        <v/>
      </c>
      <c r="S81" s="10" t="str">
        <f ca="1">IF($K81="","",INDEX(INDIRECT(INDEX(Validation!$E:$E,MATCH(Dashboard!S$3,Validation!$C:$C,0),1)),MATCH(Dashboard!$K81,sorting!$J:$J,0),1))</f>
        <v/>
      </c>
    </row>
    <row r="82" spans="10:19" x14ac:dyDescent="0.35">
      <c r="J82" s="14" t="str">
        <f>IF($E$12="Bottom to Top",
IF(J81="RANK",MAX(TopQRankLB),IF(MIN($J$4:J81)&lt;=(MAX(TopQRankLB)-$B$12),"",J81-1)),
IF(J81="RANK",1,IF(MAX($J$4:J81)&gt;=$B$12,"",J81+1)))</f>
        <v/>
      </c>
      <c r="K82" t="str">
        <f ca="1">IFERROR(IF(Dashboard!J82="","",INDEX(sorting!$J:$J,MATCH(Dashboard!$J82,INDIRECT(INDEX(Validation!$F:$F,MATCH(Dashboard!$B$10,Validation!$C:$C,0),1)),0),1)),"")</f>
        <v/>
      </c>
      <c r="N82" s="9" t="str">
        <f ca="1">IF($K82="","",INDEX(INDIRECT(INDEX(Validation!$E:$E,MATCH(Dashboard!N$3,Validation!$C:$C,0),1)),MATCH(Dashboard!$K82,sorting!$J:$J,0),1))</f>
        <v/>
      </c>
      <c r="O82" s="9" t="str">
        <f ca="1">IF($K82="","",INDEX(INDIRECT(INDEX(Validation!$E:$E,MATCH(Dashboard!O$3,Validation!$C:$C,0),1)),MATCH(Dashboard!$K82,sorting!$J:$J,0),1))</f>
        <v/>
      </c>
      <c r="P82" s="9" t="str">
        <f ca="1">IF($K82="","",INDEX(INDIRECT(INDEX(Validation!$E:$E,MATCH(Dashboard!P$3,Validation!$C:$C,0),1)),MATCH(Dashboard!$K82,sorting!$J:$J,0),1))</f>
        <v/>
      </c>
      <c r="Q82" s="10" t="str">
        <f ca="1">IF($K82="","",INDEX(INDIRECT(INDEX(Validation!$E:$E,MATCH(Dashboard!Q$3,Validation!$C:$C,0),1)),MATCH(Dashboard!$K82,sorting!$J:$J,0),1))</f>
        <v/>
      </c>
      <c r="R82" s="10" t="str">
        <f ca="1">IF($K82="","",INDEX(INDIRECT(INDEX(Validation!$E:$E,MATCH(Dashboard!R$3,Validation!$C:$C,0),1)),MATCH(Dashboard!$K82,sorting!$J:$J,0),1))</f>
        <v/>
      </c>
      <c r="S82" s="10" t="str">
        <f ca="1">IF($K82="","",INDEX(INDIRECT(INDEX(Validation!$E:$E,MATCH(Dashboard!S$3,Validation!$C:$C,0),1)),MATCH(Dashboard!$K82,sorting!$J:$J,0),1))</f>
        <v/>
      </c>
    </row>
    <row r="83" spans="10:19" x14ac:dyDescent="0.35">
      <c r="J83" s="14" t="str">
        <f>IF($E$12="Bottom to Top",
IF(J82="RANK",MAX(TopQRankLB),IF(MIN($J$4:J82)&lt;=(MAX(TopQRankLB)-$B$12),"",J82-1)),
IF(J82="RANK",1,IF(MAX($J$4:J82)&gt;=$B$12,"",J82+1)))</f>
        <v/>
      </c>
      <c r="K83" t="str">
        <f ca="1">IFERROR(IF(Dashboard!J83="","",INDEX(sorting!$J:$J,MATCH(Dashboard!$J83,INDIRECT(INDEX(Validation!$F:$F,MATCH(Dashboard!$B$10,Validation!$C:$C,0),1)),0),1)),"")</f>
        <v/>
      </c>
      <c r="N83" s="9" t="str">
        <f ca="1">IF($K83="","",INDEX(INDIRECT(INDEX(Validation!$E:$E,MATCH(Dashboard!N$3,Validation!$C:$C,0),1)),MATCH(Dashboard!$K83,sorting!$J:$J,0),1))</f>
        <v/>
      </c>
      <c r="O83" s="9" t="str">
        <f ca="1">IF($K83="","",INDEX(INDIRECT(INDEX(Validation!$E:$E,MATCH(Dashboard!O$3,Validation!$C:$C,0),1)),MATCH(Dashboard!$K83,sorting!$J:$J,0),1))</f>
        <v/>
      </c>
      <c r="P83" s="9" t="str">
        <f ca="1">IF($K83="","",INDEX(INDIRECT(INDEX(Validation!$E:$E,MATCH(Dashboard!P$3,Validation!$C:$C,0),1)),MATCH(Dashboard!$K83,sorting!$J:$J,0),1))</f>
        <v/>
      </c>
      <c r="Q83" s="10" t="str">
        <f ca="1">IF($K83="","",INDEX(INDIRECT(INDEX(Validation!$E:$E,MATCH(Dashboard!Q$3,Validation!$C:$C,0),1)),MATCH(Dashboard!$K83,sorting!$J:$J,0),1))</f>
        <v/>
      </c>
      <c r="R83" s="10" t="str">
        <f ca="1">IF($K83="","",INDEX(INDIRECT(INDEX(Validation!$E:$E,MATCH(Dashboard!R$3,Validation!$C:$C,0),1)),MATCH(Dashboard!$K83,sorting!$J:$J,0),1))</f>
        <v/>
      </c>
      <c r="S83" s="10" t="str">
        <f ca="1">IF($K83="","",INDEX(INDIRECT(INDEX(Validation!$E:$E,MATCH(Dashboard!S$3,Validation!$C:$C,0),1)),MATCH(Dashboard!$K83,sorting!$J:$J,0),1))</f>
        <v/>
      </c>
    </row>
    <row r="84" spans="10:19" x14ac:dyDescent="0.35">
      <c r="J84" s="14" t="str">
        <f>IF($E$12="Bottom to Top",
IF(J83="RANK",MAX(TopQRankLB),IF(MIN($J$4:J83)&lt;=(MAX(TopQRankLB)-$B$12),"",J83-1)),
IF(J83="RANK",1,IF(MAX($J$4:J83)&gt;=$B$12,"",J83+1)))</f>
        <v/>
      </c>
      <c r="K84" t="str">
        <f ca="1">IFERROR(IF(Dashboard!J84="","",INDEX(sorting!$J:$J,MATCH(Dashboard!$J84,INDIRECT(INDEX(Validation!$F:$F,MATCH(Dashboard!$B$10,Validation!$C:$C,0),1)),0),1)),"")</f>
        <v/>
      </c>
      <c r="N84" s="9" t="str">
        <f ca="1">IF($K84="","",INDEX(INDIRECT(INDEX(Validation!$E:$E,MATCH(Dashboard!N$3,Validation!$C:$C,0),1)),MATCH(Dashboard!$K84,sorting!$J:$J,0),1))</f>
        <v/>
      </c>
      <c r="O84" s="9" t="str">
        <f ca="1">IF($K84="","",INDEX(INDIRECT(INDEX(Validation!$E:$E,MATCH(Dashboard!O$3,Validation!$C:$C,0),1)),MATCH(Dashboard!$K84,sorting!$J:$J,0),1))</f>
        <v/>
      </c>
      <c r="P84" s="9" t="str">
        <f ca="1">IF($K84="","",INDEX(INDIRECT(INDEX(Validation!$E:$E,MATCH(Dashboard!P$3,Validation!$C:$C,0),1)),MATCH(Dashboard!$K84,sorting!$J:$J,0),1))</f>
        <v/>
      </c>
      <c r="Q84" s="10" t="str">
        <f ca="1">IF($K84="","",INDEX(INDIRECT(INDEX(Validation!$E:$E,MATCH(Dashboard!Q$3,Validation!$C:$C,0),1)),MATCH(Dashboard!$K84,sorting!$J:$J,0),1))</f>
        <v/>
      </c>
      <c r="R84" s="10" t="str">
        <f ca="1">IF($K84="","",INDEX(INDIRECT(INDEX(Validation!$E:$E,MATCH(Dashboard!R$3,Validation!$C:$C,0),1)),MATCH(Dashboard!$K84,sorting!$J:$J,0),1))</f>
        <v/>
      </c>
      <c r="S84" s="10" t="str">
        <f ca="1">IF($K84="","",INDEX(INDIRECT(INDEX(Validation!$E:$E,MATCH(Dashboard!S$3,Validation!$C:$C,0),1)),MATCH(Dashboard!$K84,sorting!$J:$J,0),1))</f>
        <v/>
      </c>
    </row>
    <row r="85" spans="10:19" x14ac:dyDescent="0.35">
      <c r="J85" s="14" t="str">
        <f>IF($E$12="Bottom to Top",
IF(J84="RANK",MAX(TopQRankLB),IF(MIN($J$4:J84)&lt;=(MAX(TopQRankLB)-$B$12),"",J84-1)),
IF(J84="RANK",1,IF(MAX($J$4:J84)&gt;=$B$12,"",J84+1)))</f>
        <v/>
      </c>
      <c r="K85" t="str">
        <f ca="1">IFERROR(IF(Dashboard!J85="","",INDEX(sorting!$J:$J,MATCH(Dashboard!$J85,INDIRECT(INDEX(Validation!$F:$F,MATCH(Dashboard!$B$10,Validation!$C:$C,0),1)),0),1)),"")</f>
        <v/>
      </c>
      <c r="N85" s="9" t="str">
        <f ca="1">IF($K85="","",INDEX(INDIRECT(INDEX(Validation!$E:$E,MATCH(Dashboard!N$3,Validation!$C:$C,0),1)),MATCH(Dashboard!$K85,sorting!$J:$J,0),1))</f>
        <v/>
      </c>
      <c r="O85" s="9" t="str">
        <f ca="1">IF($K85="","",INDEX(INDIRECT(INDEX(Validation!$E:$E,MATCH(Dashboard!O$3,Validation!$C:$C,0),1)),MATCH(Dashboard!$K85,sorting!$J:$J,0),1))</f>
        <v/>
      </c>
      <c r="P85" s="9" t="str">
        <f ca="1">IF($K85="","",INDEX(INDIRECT(INDEX(Validation!$E:$E,MATCH(Dashboard!P$3,Validation!$C:$C,0),1)),MATCH(Dashboard!$K85,sorting!$J:$J,0),1))</f>
        <v/>
      </c>
      <c r="Q85" s="10" t="str">
        <f ca="1">IF($K85="","",INDEX(INDIRECT(INDEX(Validation!$E:$E,MATCH(Dashboard!Q$3,Validation!$C:$C,0),1)),MATCH(Dashboard!$K85,sorting!$J:$J,0),1))</f>
        <v/>
      </c>
      <c r="R85" s="10" t="str">
        <f ca="1">IF($K85="","",INDEX(INDIRECT(INDEX(Validation!$E:$E,MATCH(Dashboard!R$3,Validation!$C:$C,0),1)),MATCH(Dashboard!$K85,sorting!$J:$J,0),1))</f>
        <v/>
      </c>
      <c r="S85" s="10" t="str">
        <f ca="1">IF($K85="","",INDEX(INDIRECT(INDEX(Validation!$E:$E,MATCH(Dashboard!S$3,Validation!$C:$C,0),1)),MATCH(Dashboard!$K85,sorting!$J:$J,0),1))</f>
        <v/>
      </c>
    </row>
    <row r="86" spans="10:19" x14ac:dyDescent="0.35">
      <c r="J86" s="14" t="str">
        <f>IF($E$12="Bottom to Top",
IF(J85="RANK",MAX(TopQRankLB),IF(MIN($J$4:J85)&lt;=(MAX(TopQRankLB)-$B$12),"",J85-1)),
IF(J85="RANK",1,IF(MAX($J$4:J85)&gt;=$B$12,"",J85+1)))</f>
        <v/>
      </c>
      <c r="K86" t="str">
        <f ca="1">IFERROR(IF(Dashboard!J86="","",INDEX(sorting!$J:$J,MATCH(Dashboard!$J86,INDIRECT(INDEX(Validation!$F:$F,MATCH(Dashboard!$B$10,Validation!$C:$C,0),1)),0),1)),"")</f>
        <v/>
      </c>
      <c r="N86" s="9" t="str">
        <f ca="1">IF($K86="","",INDEX(INDIRECT(INDEX(Validation!$E:$E,MATCH(Dashboard!N$3,Validation!$C:$C,0),1)),MATCH(Dashboard!$K86,sorting!$J:$J,0),1))</f>
        <v/>
      </c>
      <c r="O86" s="9" t="str">
        <f ca="1">IF($K86="","",INDEX(INDIRECT(INDEX(Validation!$E:$E,MATCH(Dashboard!O$3,Validation!$C:$C,0),1)),MATCH(Dashboard!$K86,sorting!$J:$J,0),1))</f>
        <v/>
      </c>
      <c r="P86" s="9" t="str">
        <f ca="1">IF($K86="","",INDEX(INDIRECT(INDEX(Validation!$E:$E,MATCH(Dashboard!P$3,Validation!$C:$C,0),1)),MATCH(Dashboard!$K86,sorting!$J:$J,0),1))</f>
        <v/>
      </c>
      <c r="Q86" s="10" t="str">
        <f ca="1">IF($K86="","",INDEX(INDIRECT(INDEX(Validation!$E:$E,MATCH(Dashboard!Q$3,Validation!$C:$C,0),1)),MATCH(Dashboard!$K86,sorting!$J:$J,0),1))</f>
        <v/>
      </c>
      <c r="R86" s="10" t="str">
        <f ca="1">IF($K86="","",INDEX(INDIRECT(INDEX(Validation!$E:$E,MATCH(Dashboard!R$3,Validation!$C:$C,0),1)),MATCH(Dashboard!$K86,sorting!$J:$J,0),1))</f>
        <v/>
      </c>
      <c r="S86" s="10" t="str">
        <f ca="1">IF($K86="","",INDEX(INDIRECT(INDEX(Validation!$E:$E,MATCH(Dashboard!S$3,Validation!$C:$C,0),1)),MATCH(Dashboard!$K86,sorting!$J:$J,0),1))</f>
        <v/>
      </c>
    </row>
    <row r="87" spans="10:19" x14ac:dyDescent="0.35">
      <c r="J87" s="14" t="str">
        <f>IF($E$12="Bottom to Top",
IF(J86="RANK",MAX(TopQRankLB),IF(MIN($J$4:J86)&lt;=(MAX(TopQRankLB)-$B$12),"",J86-1)),
IF(J86="RANK",1,IF(MAX($J$4:J86)&gt;=$B$12,"",J86+1)))</f>
        <v/>
      </c>
      <c r="K87" t="str">
        <f ca="1">IFERROR(IF(Dashboard!J87="","",INDEX(sorting!$J:$J,MATCH(Dashboard!$J87,INDIRECT(INDEX(Validation!$F:$F,MATCH(Dashboard!$B$10,Validation!$C:$C,0),1)),0),1)),"")</f>
        <v/>
      </c>
      <c r="N87" s="9" t="str">
        <f ca="1">IF($K87="","",INDEX(INDIRECT(INDEX(Validation!$E:$E,MATCH(Dashboard!N$3,Validation!$C:$C,0),1)),MATCH(Dashboard!$K87,sorting!$J:$J,0),1))</f>
        <v/>
      </c>
      <c r="O87" s="9" t="str">
        <f ca="1">IF($K87="","",INDEX(INDIRECT(INDEX(Validation!$E:$E,MATCH(Dashboard!O$3,Validation!$C:$C,0),1)),MATCH(Dashboard!$K87,sorting!$J:$J,0),1))</f>
        <v/>
      </c>
      <c r="P87" s="9" t="str">
        <f ca="1">IF($K87="","",INDEX(INDIRECT(INDEX(Validation!$E:$E,MATCH(Dashboard!P$3,Validation!$C:$C,0),1)),MATCH(Dashboard!$K87,sorting!$J:$J,0),1))</f>
        <v/>
      </c>
      <c r="Q87" s="10" t="str">
        <f ca="1">IF($K87="","",INDEX(INDIRECT(INDEX(Validation!$E:$E,MATCH(Dashboard!Q$3,Validation!$C:$C,0),1)),MATCH(Dashboard!$K87,sorting!$J:$J,0),1))</f>
        <v/>
      </c>
      <c r="R87" s="10" t="str">
        <f ca="1">IF($K87="","",INDEX(INDIRECT(INDEX(Validation!$E:$E,MATCH(Dashboard!R$3,Validation!$C:$C,0),1)),MATCH(Dashboard!$K87,sorting!$J:$J,0),1))</f>
        <v/>
      </c>
      <c r="S87" s="10" t="str">
        <f ca="1">IF($K87="","",INDEX(INDIRECT(INDEX(Validation!$E:$E,MATCH(Dashboard!S$3,Validation!$C:$C,0),1)),MATCH(Dashboard!$K87,sorting!$J:$J,0),1))</f>
        <v/>
      </c>
    </row>
    <row r="88" spans="10:19" x14ac:dyDescent="0.35">
      <c r="J88" s="14" t="str">
        <f>IF($E$12="Bottom to Top",
IF(J87="RANK",MAX(TopQRankLB),IF(MIN($J$4:J87)&lt;=(MAX(TopQRankLB)-$B$12),"",J87-1)),
IF(J87="RANK",1,IF(MAX($J$4:J87)&gt;=$B$12,"",J87+1)))</f>
        <v/>
      </c>
      <c r="K88" t="str">
        <f ca="1">IFERROR(IF(Dashboard!J88="","",INDEX(sorting!$J:$J,MATCH(Dashboard!$J88,INDIRECT(INDEX(Validation!$F:$F,MATCH(Dashboard!$B$10,Validation!$C:$C,0),1)),0),1)),"")</f>
        <v/>
      </c>
      <c r="N88" s="9" t="str">
        <f ca="1">IF($K88="","",INDEX(INDIRECT(INDEX(Validation!$E:$E,MATCH(Dashboard!N$3,Validation!$C:$C,0),1)),MATCH(Dashboard!$K88,sorting!$J:$J,0),1))</f>
        <v/>
      </c>
      <c r="O88" s="9" t="str">
        <f ca="1">IF($K88="","",INDEX(INDIRECT(INDEX(Validation!$E:$E,MATCH(Dashboard!O$3,Validation!$C:$C,0),1)),MATCH(Dashboard!$K88,sorting!$J:$J,0),1))</f>
        <v/>
      </c>
      <c r="P88" s="9" t="str">
        <f ca="1">IF($K88="","",INDEX(INDIRECT(INDEX(Validation!$E:$E,MATCH(Dashboard!P$3,Validation!$C:$C,0),1)),MATCH(Dashboard!$K88,sorting!$J:$J,0),1))</f>
        <v/>
      </c>
      <c r="Q88" s="10" t="str">
        <f ca="1">IF($K88="","",INDEX(INDIRECT(INDEX(Validation!$E:$E,MATCH(Dashboard!Q$3,Validation!$C:$C,0),1)),MATCH(Dashboard!$K88,sorting!$J:$J,0),1))</f>
        <v/>
      </c>
      <c r="R88" s="10" t="str">
        <f ca="1">IF($K88="","",INDEX(INDIRECT(INDEX(Validation!$E:$E,MATCH(Dashboard!R$3,Validation!$C:$C,0),1)),MATCH(Dashboard!$K88,sorting!$J:$J,0),1))</f>
        <v/>
      </c>
      <c r="S88" s="10" t="str">
        <f ca="1">IF($K88="","",INDEX(INDIRECT(INDEX(Validation!$E:$E,MATCH(Dashboard!S$3,Validation!$C:$C,0),1)),MATCH(Dashboard!$K88,sorting!$J:$J,0),1))</f>
        <v/>
      </c>
    </row>
    <row r="89" spans="10:19" x14ac:dyDescent="0.35">
      <c r="J89" s="14" t="str">
        <f>IF($E$12="Bottom to Top",
IF(J88="RANK",MAX(TopQRankLB),IF(MIN($J$4:J88)&lt;=(MAX(TopQRankLB)-$B$12),"",J88-1)),
IF(J88="RANK",1,IF(MAX($J$4:J88)&gt;=$B$12,"",J88+1)))</f>
        <v/>
      </c>
      <c r="K89" t="str">
        <f ca="1">IFERROR(IF(Dashboard!J89="","",INDEX(sorting!$J:$J,MATCH(Dashboard!$J89,INDIRECT(INDEX(Validation!$F:$F,MATCH(Dashboard!$B$10,Validation!$C:$C,0),1)),0),1)),"")</f>
        <v/>
      </c>
      <c r="N89" s="9" t="str">
        <f ca="1">IF($K89="","",INDEX(INDIRECT(INDEX(Validation!$E:$E,MATCH(Dashboard!N$3,Validation!$C:$C,0),1)),MATCH(Dashboard!$K89,sorting!$J:$J,0),1))</f>
        <v/>
      </c>
      <c r="O89" s="9" t="str">
        <f ca="1">IF($K89="","",INDEX(INDIRECT(INDEX(Validation!$E:$E,MATCH(Dashboard!O$3,Validation!$C:$C,0),1)),MATCH(Dashboard!$K89,sorting!$J:$J,0),1))</f>
        <v/>
      </c>
      <c r="P89" s="9" t="str">
        <f ca="1">IF($K89="","",INDEX(INDIRECT(INDEX(Validation!$E:$E,MATCH(Dashboard!P$3,Validation!$C:$C,0),1)),MATCH(Dashboard!$K89,sorting!$J:$J,0),1))</f>
        <v/>
      </c>
      <c r="Q89" s="10" t="str">
        <f ca="1">IF($K89="","",INDEX(INDIRECT(INDEX(Validation!$E:$E,MATCH(Dashboard!Q$3,Validation!$C:$C,0),1)),MATCH(Dashboard!$K89,sorting!$J:$J,0),1))</f>
        <v/>
      </c>
      <c r="R89" s="10" t="str">
        <f ca="1">IF($K89="","",INDEX(INDIRECT(INDEX(Validation!$E:$E,MATCH(Dashboard!R$3,Validation!$C:$C,0),1)),MATCH(Dashboard!$K89,sorting!$J:$J,0),1))</f>
        <v/>
      </c>
      <c r="S89" s="10" t="str">
        <f ca="1">IF($K89="","",INDEX(INDIRECT(INDEX(Validation!$E:$E,MATCH(Dashboard!S$3,Validation!$C:$C,0),1)),MATCH(Dashboard!$K89,sorting!$J:$J,0),1))</f>
        <v/>
      </c>
    </row>
    <row r="90" spans="10:19" x14ac:dyDescent="0.35">
      <c r="J90" s="14" t="str">
        <f>IF($E$12="Bottom to Top",
IF(J89="RANK",MAX(TopQRankLB),IF(MIN($J$4:J89)&lt;=(MAX(TopQRankLB)-$B$12),"",J89-1)),
IF(J89="RANK",1,IF(MAX($J$4:J89)&gt;=$B$12,"",J89+1)))</f>
        <v/>
      </c>
      <c r="K90" t="str">
        <f ca="1">IFERROR(IF(Dashboard!J90="","",INDEX(sorting!$J:$J,MATCH(Dashboard!$J90,INDIRECT(INDEX(Validation!$F:$F,MATCH(Dashboard!$B$10,Validation!$C:$C,0),1)),0),1)),"")</f>
        <v/>
      </c>
      <c r="N90" s="9" t="str">
        <f ca="1">IF($K90="","",INDEX(INDIRECT(INDEX(Validation!$E:$E,MATCH(Dashboard!N$3,Validation!$C:$C,0),1)),MATCH(Dashboard!$K90,sorting!$J:$J,0),1))</f>
        <v/>
      </c>
      <c r="O90" s="9" t="str">
        <f ca="1">IF($K90="","",INDEX(INDIRECT(INDEX(Validation!$E:$E,MATCH(Dashboard!O$3,Validation!$C:$C,0),1)),MATCH(Dashboard!$K90,sorting!$J:$J,0),1))</f>
        <v/>
      </c>
      <c r="P90" s="9" t="str">
        <f ca="1">IF($K90="","",INDEX(INDIRECT(INDEX(Validation!$E:$E,MATCH(Dashboard!P$3,Validation!$C:$C,0),1)),MATCH(Dashboard!$K90,sorting!$J:$J,0),1))</f>
        <v/>
      </c>
      <c r="Q90" s="10" t="str">
        <f ca="1">IF($K90="","",INDEX(INDIRECT(INDEX(Validation!$E:$E,MATCH(Dashboard!Q$3,Validation!$C:$C,0),1)),MATCH(Dashboard!$K90,sorting!$J:$J,0),1))</f>
        <v/>
      </c>
      <c r="R90" s="10" t="str">
        <f ca="1">IF($K90="","",INDEX(INDIRECT(INDEX(Validation!$E:$E,MATCH(Dashboard!R$3,Validation!$C:$C,0),1)),MATCH(Dashboard!$K90,sorting!$J:$J,0),1))</f>
        <v/>
      </c>
      <c r="S90" s="10" t="str">
        <f ca="1">IF($K90="","",INDEX(INDIRECT(INDEX(Validation!$E:$E,MATCH(Dashboard!S$3,Validation!$C:$C,0),1)),MATCH(Dashboard!$K90,sorting!$J:$J,0),1))</f>
        <v/>
      </c>
    </row>
    <row r="91" spans="10:19" x14ac:dyDescent="0.35">
      <c r="J91" s="14" t="str">
        <f>IF($E$12="Bottom to Top",
IF(J90="RANK",MAX(TopQRankLB),IF(MIN($J$4:J90)&lt;=(MAX(TopQRankLB)-$B$12),"",J90-1)),
IF(J90="RANK",1,IF(MAX($J$4:J90)&gt;=$B$12,"",J90+1)))</f>
        <v/>
      </c>
      <c r="K91" t="str">
        <f ca="1">IFERROR(IF(Dashboard!J91="","",INDEX(sorting!$J:$J,MATCH(Dashboard!$J91,INDIRECT(INDEX(Validation!$F:$F,MATCH(Dashboard!$B$10,Validation!$C:$C,0),1)),0),1)),"")</f>
        <v/>
      </c>
      <c r="N91" s="9" t="str">
        <f ca="1">IF($K91="","",INDEX(INDIRECT(INDEX(Validation!$E:$E,MATCH(Dashboard!N$3,Validation!$C:$C,0),1)),MATCH(Dashboard!$K91,sorting!$J:$J,0),1))</f>
        <v/>
      </c>
      <c r="O91" s="9" t="str">
        <f ca="1">IF($K91="","",INDEX(INDIRECT(INDEX(Validation!$E:$E,MATCH(Dashboard!O$3,Validation!$C:$C,0),1)),MATCH(Dashboard!$K91,sorting!$J:$J,0),1))</f>
        <v/>
      </c>
      <c r="P91" s="9" t="str">
        <f ca="1">IF($K91="","",INDEX(INDIRECT(INDEX(Validation!$E:$E,MATCH(Dashboard!P$3,Validation!$C:$C,0),1)),MATCH(Dashboard!$K91,sorting!$J:$J,0),1))</f>
        <v/>
      </c>
      <c r="Q91" s="10" t="str">
        <f ca="1">IF($K91="","",INDEX(INDIRECT(INDEX(Validation!$E:$E,MATCH(Dashboard!Q$3,Validation!$C:$C,0),1)),MATCH(Dashboard!$K91,sorting!$J:$J,0),1))</f>
        <v/>
      </c>
      <c r="R91" s="10" t="str">
        <f ca="1">IF($K91="","",INDEX(INDIRECT(INDEX(Validation!$E:$E,MATCH(Dashboard!R$3,Validation!$C:$C,0),1)),MATCH(Dashboard!$K91,sorting!$J:$J,0),1))</f>
        <v/>
      </c>
      <c r="S91" s="10" t="str">
        <f ca="1">IF($K91="","",INDEX(INDIRECT(INDEX(Validation!$E:$E,MATCH(Dashboard!S$3,Validation!$C:$C,0),1)),MATCH(Dashboard!$K91,sorting!$J:$J,0),1))</f>
        <v/>
      </c>
    </row>
    <row r="92" spans="10:19" x14ac:dyDescent="0.35">
      <c r="J92" s="14" t="str">
        <f>IF($E$12="Bottom to Top",
IF(J91="RANK",MAX(TopQRankLB),IF(MIN($J$4:J91)&lt;=(MAX(TopQRankLB)-$B$12),"",J91-1)),
IF(J91="RANK",1,IF(MAX($J$4:J91)&gt;=$B$12,"",J91+1)))</f>
        <v/>
      </c>
      <c r="K92" t="str">
        <f ca="1">IFERROR(IF(Dashboard!J92="","",INDEX(sorting!$J:$J,MATCH(Dashboard!$J92,INDIRECT(INDEX(Validation!$F:$F,MATCH(Dashboard!$B$10,Validation!$C:$C,0),1)),0),1)),"")</f>
        <v/>
      </c>
      <c r="N92" s="9" t="str">
        <f ca="1">IF($K92="","",INDEX(INDIRECT(INDEX(Validation!$E:$E,MATCH(Dashboard!N$3,Validation!$C:$C,0),1)),MATCH(Dashboard!$K92,sorting!$J:$J,0),1))</f>
        <v/>
      </c>
      <c r="O92" s="9" t="str">
        <f ca="1">IF($K92="","",INDEX(INDIRECT(INDEX(Validation!$E:$E,MATCH(Dashboard!O$3,Validation!$C:$C,0),1)),MATCH(Dashboard!$K92,sorting!$J:$J,0),1))</f>
        <v/>
      </c>
      <c r="P92" s="9" t="str">
        <f ca="1">IF($K92="","",INDEX(INDIRECT(INDEX(Validation!$E:$E,MATCH(Dashboard!P$3,Validation!$C:$C,0),1)),MATCH(Dashboard!$K92,sorting!$J:$J,0),1))</f>
        <v/>
      </c>
      <c r="Q92" s="10" t="str">
        <f ca="1">IF($K92="","",INDEX(INDIRECT(INDEX(Validation!$E:$E,MATCH(Dashboard!Q$3,Validation!$C:$C,0),1)),MATCH(Dashboard!$K92,sorting!$J:$J,0),1))</f>
        <v/>
      </c>
      <c r="R92" s="10" t="str">
        <f ca="1">IF($K92="","",INDEX(INDIRECT(INDEX(Validation!$E:$E,MATCH(Dashboard!R$3,Validation!$C:$C,0),1)),MATCH(Dashboard!$K92,sorting!$J:$J,0),1))</f>
        <v/>
      </c>
      <c r="S92" s="10" t="str">
        <f ca="1">IF($K92="","",INDEX(INDIRECT(INDEX(Validation!$E:$E,MATCH(Dashboard!S$3,Validation!$C:$C,0),1)),MATCH(Dashboard!$K92,sorting!$J:$J,0),1))</f>
        <v/>
      </c>
    </row>
    <row r="93" spans="10:19" x14ac:dyDescent="0.35">
      <c r="J93" s="14" t="str">
        <f>IF($E$12="Bottom to Top",
IF(J92="RANK",MAX(TopQRankLB),IF(MIN($J$4:J92)&lt;=(MAX(TopQRankLB)-$B$12),"",J92-1)),
IF(J92="RANK",1,IF(MAX($J$4:J92)&gt;=$B$12,"",J92+1)))</f>
        <v/>
      </c>
      <c r="K93" t="str">
        <f ca="1">IFERROR(IF(Dashboard!J93="","",INDEX(sorting!$J:$J,MATCH(Dashboard!$J93,INDIRECT(INDEX(Validation!$F:$F,MATCH(Dashboard!$B$10,Validation!$C:$C,0),1)),0),1)),"")</f>
        <v/>
      </c>
      <c r="N93" s="9" t="str">
        <f ca="1">IF($K93="","",INDEX(INDIRECT(INDEX(Validation!$E:$E,MATCH(Dashboard!N$3,Validation!$C:$C,0),1)),MATCH(Dashboard!$K93,sorting!$J:$J,0),1))</f>
        <v/>
      </c>
      <c r="O93" s="9" t="str">
        <f ca="1">IF($K93="","",INDEX(INDIRECT(INDEX(Validation!$E:$E,MATCH(Dashboard!O$3,Validation!$C:$C,0),1)),MATCH(Dashboard!$K93,sorting!$J:$J,0),1))</f>
        <v/>
      </c>
      <c r="P93" s="9" t="str">
        <f ca="1">IF($K93="","",INDEX(INDIRECT(INDEX(Validation!$E:$E,MATCH(Dashboard!P$3,Validation!$C:$C,0),1)),MATCH(Dashboard!$K93,sorting!$J:$J,0),1))</f>
        <v/>
      </c>
      <c r="Q93" s="10" t="str">
        <f ca="1">IF($K93="","",INDEX(INDIRECT(INDEX(Validation!$E:$E,MATCH(Dashboard!Q$3,Validation!$C:$C,0),1)),MATCH(Dashboard!$K93,sorting!$J:$J,0),1))</f>
        <v/>
      </c>
      <c r="R93" s="10" t="str">
        <f ca="1">IF($K93="","",INDEX(INDIRECT(INDEX(Validation!$E:$E,MATCH(Dashboard!R$3,Validation!$C:$C,0),1)),MATCH(Dashboard!$K93,sorting!$J:$J,0),1))</f>
        <v/>
      </c>
      <c r="S93" s="10" t="str">
        <f ca="1">IF($K93="","",INDEX(INDIRECT(INDEX(Validation!$E:$E,MATCH(Dashboard!S$3,Validation!$C:$C,0),1)),MATCH(Dashboard!$K93,sorting!$J:$J,0),1))</f>
        <v/>
      </c>
    </row>
    <row r="94" spans="10:19" x14ac:dyDescent="0.35">
      <c r="J94" s="14" t="str">
        <f>IF($E$12="Bottom to Top",
IF(J93="RANK",MAX(TopQRankLB),IF(MIN($J$4:J93)&lt;=(MAX(TopQRankLB)-$B$12),"",J93-1)),
IF(J93="RANK",1,IF(MAX($J$4:J93)&gt;=$B$12,"",J93+1)))</f>
        <v/>
      </c>
      <c r="K94" t="str">
        <f ca="1">IFERROR(IF(Dashboard!J94="","",INDEX(sorting!$J:$J,MATCH(Dashboard!$J94,INDIRECT(INDEX(Validation!$F:$F,MATCH(Dashboard!$B$10,Validation!$C:$C,0),1)),0),1)),"")</f>
        <v/>
      </c>
      <c r="N94" s="9" t="str">
        <f ca="1">IF($K94="","",INDEX(INDIRECT(INDEX(Validation!$E:$E,MATCH(Dashboard!N$3,Validation!$C:$C,0),1)),MATCH(Dashboard!$K94,sorting!$J:$J,0),1))</f>
        <v/>
      </c>
      <c r="O94" s="9" t="str">
        <f ca="1">IF($K94="","",INDEX(INDIRECT(INDEX(Validation!$E:$E,MATCH(Dashboard!O$3,Validation!$C:$C,0),1)),MATCH(Dashboard!$K94,sorting!$J:$J,0),1))</f>
        <v/>
      </c>
      <c r="P94" s="9" t="str">
        <f ca="1">IF($K94="","",INDEX(INDIRECT(INDEX(Validation!$E:$E,MATCH(Dashboard!P$3,Validation!$C:$C,0),1)),MATCH(Dashboard!$K94,sorting!$J:$J,0),1))</f>
        <v/>
      </c>
      <c r="Q94" s="10" t="str">
        <f ca="1">IF($K94="","",INDEX(INDIRECT(INDEX(Validation!$E:$E,MATCH(Dashboard!Q$3,Validation!$C:$C,0),1)),MATCH(Dashboard!$K94,sorting!$J:$J,0),1))</f>
        <v/>
      </c>
      <c r="R94" s="10" t="str">
        <f ca="1">IF($K94="","",INDEX(INDIRECT(INDEX(Validation!$E:$E,MATCH(Dashboard!R$3,Validation!$C:$C,0),1)),MATCH(Dashboard!$K94,sorting!$J:$J,0),1))</f>
        <v/>
      </c>
      <c r="S94" s="10" t="str">
        <f ca="1">IF($K94="","",INDEX(INDIRECT(INDEX(Validation!$E:$E,MATCH(Dashboard!S$3,Validation!$C:$C,0),1)),MATCH(Dashboard!$K94,sorting!$J:$J,0),1))</f>
        <v/>
      </c>
    </row>
    <row r="95" spans="10:19" x14ac:dyDescent="0.35">
      <c r="J95" s="14" t="str">
        <f>IF($E$12="Bottom to Top",
IF(J94="RANK",MAX(TopQRankLB),IF(MIN($J$4:J94)&lt;=(MAX(TopQRankLB)-$B$12),"",J94-1)),
IF(J94="RANK",1,IF(MAX($J$4:J94)&gt;=$B$12,"",J94+1)))</f>
        <v/>
      </c>
      <c r="K95" t="str">
        <f ca="1">IFERROR(IF(Dashboard!J95="","",INDEX(sorting!$J:$J,MATCH(Dashboard!$J95,INDIRECT(INDEX(Validation!$F:$F,MATCH(Dashboard!$B$10,Validation!$C:$C,0),1)),0),1)),"")</f>
        <v/>
      </c>
      <c r="N95" s="9" t="str">
        <f ca="1">IF($K95="","",INDEX(INDIRECT(INDEX(Validation!$E:$E,MATCH(Dashboard!N$3,Validation!$C:$C,0),1)),MATCH(Dashboard!$K95,sorting!$J:$J,0),1))</f>
        <v/>
      </c>
      <c r="O95" s="9" t="str">
        <f ca="1">IF($K95="","",INDEX(INDIRECT(INDEX(Validation!$E:$E,MATCH(Dashboard!O$3,Validation!$C:$C,0),1)),MATCH(Dashboard!$K95,sorting!$J:$J,0),1))</f>
        <v/>
      </c>
      <c r="P95" s="9" t="str">
        <f ca="1">IF($K95="","",INDEX(INDIRECT(INDEX(Validation!$E:$E,MATCH(Dashboard!P$3,Validation!$C:$C,0),1)),MATCH(Dashboard!$K95,sorting!$J:$J,0),1))</f>
        <v/>
      </c>
      <c r="Q95" s="10" t="str">
        <f ca="1">IF($K95="","",INDEX(INDIRECT(INDEX(Validation!$E:$E,MATCH(Dashboard!Q$3,Validation!$C:$C,0),1)),MATCH(Dashboard!$K95,sorting!$J:$J,0),1))</f>
        <v/>
      </c>
      <c r="R95" s="10" t="str">
        <f ca="1">IF($K95="","",INDEX(INDIRECT(INDEX(Validation!$E:$E,MATCH(Dashboard!R$3,Validation!$C:$C,0),1)),MATCH(Dashboard!$K95,sorting!$J:$J,0),1))</f>
        <v/>
      </c>
      <c r="S95" s="10" t="str">
        <f ca="1">IF($K95="","",INDEX(INDIRECT(INDEX(Validation!$E:$E,MATCH(Dashboard!S$3,Validation!$C:$C,0),1)),MATCH(Dashboard!$K95,sorting!$J:$J,0),1))</f>
        <v/>
      </c>
    </row>
    <row r="96" spans="10:19" x14ac:dyDescent="0.35">
      <c r="J96" s="14" t="str">
        <f>IF($E$12="Bottom to Top",
IF(J95="RANK",MAX(TopQRankLB),IF(MIN($J$4:J95)&lt;=(MAX(TopQRankLB)-$B$12),"",J95-1)),
IF(J95="RANK",1,IF(MAX($J$4:J95)&gt;=$B$12,"",J95+1)))</f>
        <v/>
      </c>
      <c r="K96" t="str">
        <f ca="1">IFERROR(IF(Dashboard!J96="","",INDEX(sorting!$J:$J,MATCH(Dashboard!$J96,INDIRECT(INDEX(Validation!$F:$F,MATCH(Dashboard!$B$10,Validation!$C:$C,0),1)),0),1)),"")</f>
        <v/>
      </c>
      <c r="N96" s="9" t="str">
        <f ca="1">IF($K96="","",INDEX(INDIRECT(INDEX(Validation!$E:$E,MATCH(Dashboard!N$3,Validation!$C:$C,0),1)),MATCH(Dashboard!$K96,sorting!$J:$J,0),1))</f>
        <v/>
      </c>
      <c r="O96" s="9" t="str">
        <f ca="1">IF($K96="","",INDEX(INDIRECT(INDEX(Validation!$E:$E,MATCH(Dashboard!O$3,Validation!$C:$C,0),1)),MATCH(Dashboard!$K96,sorting!$J:$J,0),1))</f>
        <v/>
      </c>
      <c r="P96" s="9" t="str">
        <f ca="1">IF($K96="","",INDEX(INDIRECT(INDEX(Validation!$E:$E,MATCH(Dashboard!P$3,Validation!$C:$C,0),1)),MATCH(Dashboard!$K96,sorting!$J:$J,0),1))</f>
        <v/>
      </c>
      <c r="Q96" s="10" t="str">
        <f ca="1">IF($K96="","",INDEX(INDIRECT(INDEX(Validation!$E:$E,MATCH(Dashboard!Q$3,Validation!$C:$C,0),1)),MATCH(Dashboard!$K96,sorting!$J:$J,0),1))</f>
        <v/>
      </c>
      <c r="R96" s="10" t="str">
        <f ca="1">IF($K96="","",INDEX(INDIRECT(INDEX(Validation!$E:$E,MATCH(Dashboard!R$3,Validation!$C:$C,0),1)),MATCH(Dashboard!$K96,sorting!$J:$J,0),1))</f>
        <v/>
      </c>
      <c r="S96" s="10" t="str">
        <f ca="1">IF($K96="","",INDEX(INDIRECT(INDEX(Validation!$E:$E,MATCH(Dashboard!S$3,Validation!$C:$C,0),1)),MATCH(Dashboard!$K96,sorting!$J:$J,0),1))</f>
        <v/>
      </c>
    </row>
    <row r="97" spans="10:19" x14ac:dyDescent="0.35">
      <c r="J97" s="14" t="str">
        <f>IF($E$12="Bottom to Top",
IF(J96="RANK",MAX(TopQRankLB),IF(MIN($J$4:J96)&lt;=(MAX(TopQRankLB)-$B$12),"",J96-1)),
IF(J96="RANK",1,IF(MAX($J$4:J96)&gt;=$B$12,"",J96+1)))</f>
        <v/>
      </c>
      <c r="K97" t="str">
        <f ca="1">IFERROR(IF(Dashboard!J97="","",INDEX(sorting!$J:$J,MATCH(Dashboard!$J97,INDIRECT(INDEX(Validation!$F:$F,MATCH(Dashboard!$B$10,Validation!$C:$C,0),1)),0),1)),"")</f>
        <v/>
      </c>
      <c r="N97" s="9" t="str">
        <f ca="1">IF($K97="","",INDEX(INDIRECT(INDEX(Validation!$E:$E,MATCH(Dashboard!N$3,Validation!$C:$C,0),1)),MATCH(Dashboard!$K97,sorting!$J:$J,0),1))</f>
        <v/>
      </c>
      <c r="O97" s="9" t="str">
        <f ca="1">IF($K97="","",INDEX(INDIRECT(INDEX(Validation!$E:$E,MATCH(Dashboard!O$3,Validation!$C:$C,0),1)),MATCH(Dashboard!$K97,sorting!$J:$J,0),1))</f>
        <v/>
      </c>
      <c r="P97" s="9" t="str">
        <f ca="1">IF($K97="","",INDEX(INDIRECT(INDEX(Validation!$E:$E,MATCH(Dashboard!P$3,Validation!$C:$C,0),1)),MATCH(Dashboard!$K97,sorting!$J:$J,0),1))</f>
        <v/>
      </c>
      <c r="Q97" s="10" t="str">
        <f ca="1">IF($K97="","",INDEX(INDIRECT(INDEX(Validation!$E:$E,MATCH(Dashboard!Q$3,Validation!$C:$C,0),1)),MATCH(Dashboard!$K97,sorting!$J:$J,0),1))</f>
        <v/>
      </c>
      <c r="R97" s="10" t="str">
        <f ca="1">IF($K97="","",INDEX(INDIRECT(INDEX(Validation!$E:$E,MATCH(Dashboard!R$3,Validation!$C:$C,0),1)),MATCH(Dashboard!$K97,sorting!$J:$J,0),1))</f>
        <v/>
      </c>
      <c r="S97" s="10" t="str">
        <f ca="1">IF($K97="","",INDEX(INDIRECT(INDEX(Validation!$E:$E,MATCH(Dashboard!S$3,Validation!$C:$C,0),1)),MATCH(Dashboard!$K97,sorting!$J:$J,0),1))</f>
        <v/>
      </c>
    </row>
    <row r="98" spans="10:19" x14ac:dyDescent="0.35">
      <c r="J98" s="14" t="str">
        <f>IF($E$12="Bottom to Top",
IF(J97="RANK",MAX(TopQRankLB),IF(MIN($J$4:J97)&lt;=(MAX(TopQRankLB)-$B$12),"",J97-1)),
IF(J97="RANK",1,IF(MAX($J$4:J97)&gt;=$B$12,"",J97+1)))</f>
        <v/>
      </c>
      <c r="K98" t="str">
        <f ca="1">IFERROR(IF(Dashboard!J98="","",INDEX(sorting!$J:$J,MATCH(Dashboard!$J98,INDIRECT(INDEX(Validation!$F:$F,MATCH(Dashboard!$B$10,Validation!$C:$C,0),1)),0),1)),"")</f>
        <v/>
      </c>
      <c r="N98" s="9" t="str">
        <f ca="1">IF($K98="","",INDEX(INDIRECT(INDEX(Validation!$E:$E,MATCH(Dashboard!N$3,Validation!$C:$C,0),1)),MATCH(Dashboard!$K98,sorting!$J:$J,0),1))</f>
        <v/>
      </c>
      <c r="O98" s="9" t="str">
        <f ca="1">IF($K98="","",INDEX(INDIRECT(INDEX(Validation!$E:$E,MATCH(Dashboard!O$3,Validation!$C:$C,0),1)),MATCH(Dashboard!$K98,sorting!$J:$J,0),1))</f>
        <v/>
      </c>
      <c r="P98" s="9" t="str">
        <f ca="1">IF($K98="","",INDEX(INDIRECT(INDEX(Validation!$E:$E,MATCH(Dashboard!P$3,Validation!$C:$C,0),1)),MATCH(Dashboard!$K98,sorting!$J:$J,0),1))</f>
        <v/>
      </c>
      <c r="Q98" s="10" t="str">
        <f ca="1">IF($K98="","",INDEX(INDIRECT(INDEX(Validation!$E:$E,MATCH(Dashboard!Q$3,Validation!$C:$C,0),1)),MATCH(Dashboard!$K98,sorting!$J:$J,0),1))</f>
        <v/>
      </c>
      <c r="R98" s="10" t="str">
        <f ca="1">IF($K98="","",INDEX(INDIRECT(INDEX(Validation!$E:$E,MATCH(Dashboard!R$3,Validation!$C:$C,0),1)),MATCH(Dashboard!$K98,sorting!$J:$J,0),1))</f>
        <v/>
      </c>
      <c r="S98" s="10" t="str">
        <f ca="1">IF($K98="","",INDEX(INDIRECT(INDEX(Validation!$E:$E,MATCH(Dashboard!S$3,Validation!$C:$C,0),1)),MATCH(Dashboard!$K98,sorting!$J:$J,0),1))</f>
        <v/>
      </c>
    </row>
    <row r="99" spans="10:19" x14ac:dyDescent="0.35">
      <c r="J99" s="14" t="str">
        <f>IF($E$12="Bottom to Top",
IF(J98="RANK",MAX(TopQRankLB),IF(MIN($J$4:J98)&lt;=(MAX(TopQRankLB)-$B$12),"",J98-1)),
IF(J98="RANK",1,IF(MAX($J$4:J98)&gt;=$B$12,"",J98+1)))</f>
        <v/>
      </c>
      <c r="K99" t="str">
        <f ca="1">IFERROR(IF(Dashboard!J99="","",INDEX(sorting!$J:$J,MATCH(Dashboard!$J99,INDIRECT(INDEX(Validation!$F:$F,MATCH(Dashboard!$B$10,Validation!$C:$C,0),1)),0),1)),"")</f>
        <v/>
      </c>
      <c r="N99" s="9" t="str">
        <f ca="1">IF($K99="","",INDEX(INDIRECT(INDEX(Validation!$E:$E,MATCH(Dashboard!N$3,Validation!$C:$C,0),1)),MATCH(Dashboard!$K99,sorting!$J:$J,0),1))</f>
        <v/>
      </c>
      <c r="O99" s="9" t="str">
        <f ca="1">IF($K99="","",INDEX(INDIRECT(INDEX(Validation!$E:$E,MATCH(Dashboard!O$3,Validation!$C:$C,0),1)),MATCH(Dashboard!$K99,sorting!$J:$J,0),1))</f>
        <v/>
      </c>
      <c r="P99" s="9" t="str">
        <f ca="1">IF($K99="","",INDEX(INDIRECT(INDEX(Validation!$E:$E,MATCH(Dashboard!P$3,Validation!$C:$C,0),1)),MATCH(Dashboard!$K99,sorting!$J:$J,0),1))</f>
        <v/>
      </c>
      <c r="Q99" s="10" t="str">
        <f ca="1">IF($K99="","",INDEX(INDIRECT(INDEX(Validation!$E:$E,MATCH(Dashboard!Q$3,Validation!$C:$C,0),1)),MATCH(Dashboard!$K99,sorting!$J:$J,0),1))</f>
        <v/>
      </c>
      <c r="R99" s="10" t="str">
        <f ca="1">IF($K99="","",INDEX(INDIRECT(INDEX(Validation!$E:$E,MATCH(Dashboard!R$3,Validation!$C:$C,0),1)),MATCH(Dashboard!$K99,sorting!$J:$J,0),1))</f>
        <v/>
      </c>
      <c r="S99" s="10" t="str">
        <f ca="1">IF($K99="","",INDEX(INDIRECT(INDEX(Validation!$E:$E,MATCH(Dashboard!S$3,Validation!$C:$C,0),1)),MATCH(Dashboard!$K99,sorting!$J:$J,0),1))</f>
        <v/>
      </c>
    </row>
    <row r="100" spans="10:19" x14ac:dyDescent="0.35">
      <c r="J100" s="14" t="str">
        <f>IF($E$12="Bottom to Top",
IF(J99="RANK",MAX(TopQRankLB),IF(MIN($J$4:J99)&lt;=(MAX(TopQRankLB)-$B$12),"",J99-1)),
IF(J99="RANK",1,IF(MAX($J$4:J99)&gt;=$B$12,"",J99+1)))</f>
        <v/>
      </c>
      <c r="K100" t="str">
        <f ca="1">IFERROR(IF(Dashboard!J100="","",INDEX(sorting!$J:$J,MATCH(Dashboard!$J100,INDIRECT(INDEX(Validation!$F:$F,MATCH(Dashboard!$B$10,Validation!$C:$C,0),1)),0),1)),"")</f>
        <v/>
      </c>
      <c r="N100" s="9" t="str">
        <f ca="1">IF($K100="","",INDEX(INDIRECT(INDEX(Validation!$E:$E,MATCH(Dashboard!N$3,Validation!$C:$C,0),1)),MATCH(Dashboard!$K100,sorting!$J:$J,0),1))</f>
        <v/>
      </c>
      <c r="O100" s="9" t="str">
        <f ca="1">IF($K100="","",INDEX(INDIRECT(INDEX(Validation!$E:$E,MATCH(Dashboard!O$3,Validation!$C:$C,0),1)),MATCH(Dashboard!$K100,sorting!$J:$J,0),1))</f>
        <v/>
      </c>
      <c r="P100" s="9" t="str">
        <f ca="1">IF($K100="","",INDEX(INDIRECT(INDEX(Validation!$E:$E,MATCH(Dashboard!P$3,Validation!$C:$C,0),1)),MATCH(Dashboard!$K100,sorting!$J:$J,0),1))</f>
        <v/>
      </c>
      <c r="Q100" s="10" t="str">
        <f ca="1">IF($K100="","",INDEX(INDIRECT(INDEX(Validation!$E:$E,MATCH(Dashboard!Q$3,Validation!$C:$C,0),1)),MATCH(Dashboard!$K100,sorting!$J:$J,0),1))</f>
        <v/>
      </c>
      <c r="R100" s="10" t="str">
        <f ca="1">IF($K100="","",INDEX(INDIRECT(INDEX(Validation!$E:$E,MATCH(Dashboard!R$3,Validation!$C:$C,0),1)),MATCH(Dashboard!$K100,sorting!$J:$J,0),1))</f>
        <v/>
      </c>
      <c r="S100" s="10" t="str">
        <f ca="1">IF($K100="","",INDEX(INDIRECT(INDEX(Validation!$E:$E,MATCH(Dashboard!S$3,Validation!$C:$C,0),1)),MATCH(Dashboard!$K100,sorting!$J:$J,0),1))</f>
        <v/>
      </c>
    </row>
    <row r="101" spans="10:19" x14ac:dyDescent="0.35">
      <c r="J101" s="14" t="str">
        <f>IF($E$12="Bottom to Top",
IF(J100="RANK",MAX(TopQRankLB),IF(MIN($J$4:J100)&lt;=(MAX(TopQRankLB)-$B$12),"",J100-1)),
IF(J100="RANK",1,IF(MAX($J$4:J100)&gt;=$B$12,"",J100+1)))</f>
        <v/>
      </c>
      <c r="K101" t="str">
        <f ca="1">IFERROR(IF(Dashboard!J101="","",INDEX(sorting!$J:$J,MATCH(Dashboard!$J101,INDIRECT(INDEX(Validation!$F:$F,MATCH(Dashboard!$B$10,Validation!$C:$C,0),1)),0),1)),"")</f>
        <v/>
      </c>
      <c r="N101" s="9" t="str">
        <f ca="1">IF($K101="","",INDEX(INDIRECT(INDEX(Validation!$E:$E,MATCH(Dashboard!N$3,Validation!$C:$C,0),1)),MATCH(Dashboard!$K101,sorting!$J:$J,0),1))</f>
        <v/>
      </c>
      <c r="O101" s="9" t="str">
        <f ca="1">IF($K101="","",INDEX(INDIRECT(INDEX(Validation!$E:$E,MATCH(Dashboard!O$3,Validation!$C:$C,0),1)),MATCH(Dashboard!$K101,sorting!$J:$J,0),1))</f>
        <v/>
      </c>
      <c r="P101" s="9" t="str">
        <f ca="1">IF($K101="","",INDEX(INDIRECT(INDEX(Validation!$E:$E,MATCH(Dashboard!P$3,Validation!$C:$C,0),1)),MATCH(Dashboard!$K101,sorting!$J:$J,0),1))</f>
        <v/>
      </c>
      <c r="Q101" s="10" t="str">
        <f ca="1">IF($K101="","",INDEX(INDIRECT(INDEX(Validation!$E:$E,MATCH(Dashboard!Q$3,Validation!$C:$C,0),1)),MATCH(Dashboard!$K101,sorting!$J:$J,0),1))</f>
        <v/>
      </c>
      <c r="R101" s="10" t="str">
        <f ca="1">IF($K101="","",INDEX(INDIRECT(INDEX(Validation!$E:$E,MATCH(Dashboard!R$3,Validation!$C:$C,0),1)),MATCH(Dashboard!$K101,sorting!$J:$J,0),1))</f>
        <v/>
      </c>
      <c r="S101" s="10" t="str">
        <f ca="1">IF($K101="","",INDEX(INDIRECT(INDEX(Validation!$E:$E,MATCH(Dashboard!S$3,Validation!$C:$C,0),1)),MATCH(Dashboard!$K101,sorting!$J:$J,0),1))</f>
        <v/>
      </c>
    </row>
    <row r="102" spans="10:19" x14ac:dyDescent="0.35">
      <c r="J102" s="14" t="str">
        <f>IF($E$12="Bottom to Top",
IF(J101="RANK",MAX(TopQRankLB),IF(MIN($J$4:J101)&lt;=(MAX(TopQRankLB)-$B$12),"",J101-1)),
IF(J101="RANK",1,IF(MAX($J$4:J101)&gt;=$B$12,"",J101+1)))</f>
        <v/>
      </c>
      <c r="K102" t="str">
        <f ca="1">IFERROR(IF(Dashboard!J102="","",INDEX(sorting!$J:$J,MATCH(Dashboard!$J102,INDIRECT(INDEX(Validation!$F:$F,MATCH(Dashboard!$B$10,Validation!$C:$C,0),1)),0),1)),"")</f>
        <v/>
      </c>
      <c r="N102" s="9" t="str">
        <f ca="1">IF($K102="","",INDEX(INDIRECT(INDEX(Validation!$E:$E,MATCH(Dashboard!N$3,Validation!$C:$C,0),1)),MATCH(Dashboard!$K102,sorting!$J:$J,0),1))</f>
        <v/>
      </c>
      <c r="O102" s="9" t="str">
        <f ca="1">IF($K102="","",INDEX(INDIRECT(INDEX(Validation!$E:$E,MATCH(Dashboard!O$3,Validation!$C:$C,0),1)),MATCH(Dashboard!$K102,sorting!$J:$J,0),1))</f>
        <v/>
      </c>
      <c r="P102" s="9" t="str">
        <f ca="1">IF($K102="","",INDEX(INDIRECT(INDEX(Validation!$E:$E,MATCH(Dashboard!P$3,Validation!$C:$C,0),1)),MATCH(Dashboard!$K102,sorting!$J:$J,0),1))</f>
        <v/>
      </c>
      <c r="Q102" s="10" t="str">
        <f ca="1">IF($K102="","",INDEX(INDIRECT(INDEX(Validation!$E:$E,MATCH(Dashboard!Q$3,Validation!$C:$C,0),1)),MATCH(Dashboard!$K102,sorting!$J:$J,0),1))</f>
        <v/>
      </c>
      <c r="R102" s="10" t="str">
        <f ca="1">IF($K102="","",INDEX(INDIRECT(INDEX(Validation!$E:$E,MATCH(Dashboard!R$3,Validation!$C:$C,0),1)),MATCH(Dashboard!$K102,sorting!$J:$J,0),1))</f>
        <v/>
      </c>
      <c r="S102" s="10" t="str">
        <f ca="1">IF($K102="","",INDEX(INDIRECT(INDEX(Validation!$E:$E,MATCH(Dashboard!S$3,Validation!$C:$C,0),1)),MATCH(Dashboard!$K102,sorting!$J:$J,0),1))</f>
        <v/>
      </c>
    </row>
    <row r="103" spans="10:19" x14ac:dyDescent="0.35">
      <c r="J103" s="14" t="str">
        <f>IF($E$12="Bottom to Top",
IF(J102="RANK",MAX(TopQRankLB),IF(MIN($J$4:J102)&lt;=(MAX(TopQRankLB)-$B$12),"",J102-1)),
IF(J102="RANK",1,IF(MAX($J$4:J102)&gt;=$B$12,"",J102+1)))</f>
        <v/>
      </c>
      <c r="K103" t="str">
        <f ca="1">IFERROR(IF(Dashboard!J103="","",INDEX(sorting!$J:$J,MATCH(Dashboard!$J103,INDIRECT(INDEX(Validation!$F:$F,MATCH(Dashboard!$B$10,Validation!$C:$C,0),1)),0),1)),"")</f>
        <v/>
      </c>
      <c r="N103" s="9" t="str">
        <f ca="1">IF($K103="","",INDEX(INDIRECT(INDEX(Validation!$E:$E,MATCH(Dashboard!N$3,Validation!$C:$C,0),1)),MATCH(Dashboard!$K103,sorting!$J:$J,0),1))</f>
        <v/>
      </c>
      <c r="O103" s="9" t="str">
        <f ca="1">IF($K103="","",INDEX(INDIRECT(INDEX(Validation!$E:$E,MATCH(Dashboard!O$3,Validation!$C:$C,0),1)),MATCH(Dashboard!$K103,sorting!$J:$J,0),1))</f>
        <v/>
      </c>
      <c r="P103" s="9" t="str">
        <f ca="1">IF($K103="","",INDEX(INDIRECT(INDEX(Validation!$E:$E,MATCH(Dashboard!P$3,Validation!$C:$C,0),1)),MATCH(Dashboard!$K103,sorting!$J:$J,0),1))</f>
        <v/>
      </c>
      <c r="Q103" s="10" t="str">
        <f ca="1">IF($K103="","",INDEX(INDIRECT(INDEX(Validation!$E:$E,MATCH(Dashboard!Q$3,Validation!$C:$C,0),1)),MATCH(Dashboard!$K103,sorting!$J:$J,0),1))</f>
        <v/>
      </c>
      <c r="R103" s="10" t="str">
        <f ca="1">IF($K103="","",INDEX(INDIRECT(INDEX(Validation!$E:$E,MATCH(Dashboard!R$3,Validation!$C:$C,0),1)),MATCH(Dashboard!$K103,sorting!$J:$J,0),1))</f>
        <v/>
      </c>
      <c r="S103" s="10" t="str">
        <f ca="1">IF($K103="","",INDEX(INDIRECT(INDEX(Validation!$E:$E,MATCH(Dashboard!S$3,Validation!$C:$C,0),1)),MATCH(Dashboard!$K103,sorting!$J:$J,0),1))</f>
        <v/>
      </c>
    </row>
    <row r="104" spans="10:19" x14ac:dyDescent="0.35">
      <c r="J104" s="14" t="str">
        <f>IF($E$12="Bottom to Top",
IF(J103="RANK",MAX(TopQRankLB),IF(MIN($J$4:J103)&lt;=(MAX(TopQRankLB)-$B$12),"",J103-1)),
IF(J103="RANK",1,IF(MAX($J$4:J103)&gt;=$B$12,"",J103+1)))</f>
        <v/>
      </c>
      <c r="K104" t="str">
        <f ca="1">IFERROR(IF(Dashboard!J104="","",INDEX(sorting!$J:$J,MATCH(Dashboard!$J104,INDIRECT(INDEX(Validation!$F:$F,MATCH(Dashboard!$B$10,Validation!$C:$C,0),1)),0),1)),"")</f>
        <v/>
      </c>
      <c r="N104" s="9" t="str">
        <f ca="1">IF($K104="","",INDEX(INDIRECT(INDEX(Validation!$E:$E,MATCH(Dashboard!N$3,Validation!$C:$C,0),1)),MATCH(Dashboard!$K104,sorting!$J:$J,0),1))</f>
        <v/>
      </c>
      <c r="O104" s="9" t="str">
        <f ca="1">IF($K104="","",INDEX(INDIRECT(INDEX(Validation!$E:$E,MATCH(Dashboard!O$3,Validation!$C:$C,0),1)),MATCH(Dashboard!$K104,sorting!$J:$J,0),1))</f>
        <v/>
      </c>
      <c r="P104" s="9" t="str">
        <f ca="1">IF($K104="","",INDEX(INDIRECT(INDEX(Validation!$E:$E,MATCH(Dashboard!P$3,Validation!$C:$C,0),1)),MATCH(Dashboard!$K104,sorting!$J:$J,0),1))</f>
        <v/>
      </c>
      <c r="Q104" s="10" t="str">
        <f ca="1">IF($K104="","",INDEX(INDIRECT(INDEX(Validation!$E:$E,MATCH(Dashboard!Q$3,Validation!$C:$C,0),1)),MATCH(Dashboard!$K104,sorting!$J:$J,0),1))</f>
        <v/>
      </c>
      <c r="R104" s="10" t="str">
        <f ca="1">IF($K104="","",INDEX(INDIRECT(INDEX(Validation!$E:$E,MATCH(Dashboard!R$3,Validation!$C:$C,0),1)),MATCH(Dashboard!$K104,sorting!$J:$J,0),1))</f>
        <v/>
      </c>
      <c r="S104" s="10" t="str">
        <f ca="1">IF($K104="","",INDEX(INDIRECT(INDEX(Validation!$E:$E,MATCH(Dashboard!S$3,Validation!$C:$C,0),1)),MATCH(Dashboard!$K104,sorting!$J:$J,0),1))</f>
        <v/>
      </c>
    </row>
    <row r="105" spans="10:19" x14ac:dyDescent="0.35">
      <c r="J105" s="14" t="str">
        <f>IF($E$12="Bottom to Top",
IF(J104="RANK",MAX(TopQRankLB),IF(MIN($J$4:J104)&lt;=(MAX(TopQRankLB)-$B$12),"",J104-1)),
IF(J104="RANK",1,IF(MAX($J$4:J104)&gt;=$B$12,"",J104+1)))</f>
        <v/>
      </c>
      <c r="K105" t="str">
        <f ca="1">IFERROR(IF(Dashboard!J105="","",INDEX(sorting!$J:$J,MATCH(Dashboard!$J105,INDIRECT(INDEX(Validation!$F:$F,MATCH(Dashboard!$B$10,Validation!$C:$C,0),1)),0),1)),"")</f>
        <v/>
      </c>
      <c r="N105" s="9" t="str">
        <f ca="1">IF($K105="","",INDEX(INDIRECT(INDEX(Validation!$E:$E,MATCH(Dashboard!N$3,Validation!$C:$C,0),1)),MATCH(Dashboard!$K105,sorting!$J:$J,0),1))</f>
        <v/>
      </c>
      <c r="O105" s="9" t="str">
        <f ca="1">IF($K105="","",INDEX(INDIRECT(INDEX(Validation!$E:$E,MATCH(Dashboard!O$3,Validation!$C:$C,0),1)),MATCH(Dashboard!$K105,sorting!$J:$J,0),1))</f>
        <v/>
      </c>
      <c r="P105" s="9" t="str">
        <f ca="1">IF($K105="","",INDEX(INDIRECT(INDEX(Validation!$E:$E,MATCH(Dashboard!P$3,Validation!$C:$C,0),1)),MATCH(Dashboard!$K105,sorting!$J:$J,0),1))</f>
        <v/>
      </c>
      <c r="Q105" s="10" t="str">
        <f ca="1">IF($K105="","",INDEX(INDIRECT(INDEX(Validation!$E:$E,MATCH(Dashboard!Q$3,Validation!$C:$C,0),1)),MATCH(Dashboard!$K105,sorting!$J:$J,0),1))</f>
        <v/>
      </c>
      <c r="R105" s="10" t="str">
        <f ca="1">IF($K105="","",INDEX(INDIRECT(INDEX(Validation!$E:$E,MATCH(Dashboard!R$3,Validation!$C:$C,0),1)),MATCH(Dashboard!$K105,sorting!$J:$J,0),1))</f>
        <v/>
      </c>
      <c r="S105" s="10" t="str">
        <f ca="1">IF($K105="","",INDEX(INDIRECT(INDEX(Validation!$E:$E,MATCH(Dashboard!S$3,Validation!$C:$C,0),1)),MATCH(Dashboard!$K105,sorting!$J:$J,0),1))</f>
        <v/>
      </c>
    </row>
    <row r="106" spans="10:19" x14ac:dyDescent="0.35">
      <c r="J106" s="14" t="str">
        <f>IF($E$12="Bottom to Top",
IF(J105="RANK",MAX(TopQRankLB),IF(MIN($J$4:J105)&lt;=(MAX(TopQRankLB)-$B$12),"",J105-1)),
IF(J105="RANK",1,IF(MAX($J$4:J105)&gt;=$B$12,"",J105+1)))</f>
        <v/>
      </c>
      <c r="K106" t="str">
        <f ca="1">IFERROR(IF(Dashboard!J106="","",INDEX(sorting!$J:$J,MATCH(Dashboard!$J106,INDIRECT(INDEX(Validation!$F:$F,MATCH(Dashboard!$B$10,Validation!$C:$C,0),1)),0),1)),"")</f>
        <v/>
      </c>
      <c r="N106" s="9" t="str">
        <f ca="1">IF($K106="","",INDEX(INDIRECT(INDEX(Validation!$E:$E,MATCH(Dashboard!N$3,Validation!$C:$C,0),1)),MATCH(Dashboard!$K106,sorting!$J:$J,0),1))</f>
        <v/>
      </c>
      <c r="O106" s="9" t="str">
        <f ca="1">IF($K106="","",INDEX(INDIRECT(INDEX(Validation!$E:$E,MATCH(Dashboard!O$3,Validation!$C:$C,0),1)),MATCH(Dashboard!$K106,sorting!$J:$J,0),1))</f>
        <v/>
      </c>
      <c r="P106" s="9" t="str">
        <f ca="1">IF($K106="","",INDEX(INDIRECT(INDEX(Validation!$E:$E,MATCH(Dashboard!P$3,Validation!$C:$C,0),1)),MATCH(Dashboard!$K106,sorting!$J:$J,0),1))</f>
        <v/>
      </c>
      <c r="Q106" s="10" t="str">
        <f ca="1">IF($K106="","",INDEX(INDIRECT(INDEX(Validation!$E:$E,MATCH(Dashboard!Q$3,Validation!$C:$C,0),1)),MATCH(Dashboard!$K106,sorting!$J:$J,0),1))</f>
        <v/>
      </c>
      <c r="R106" s="10" t="str">
        <f ca="1">IF($K106="","",INDEX(INDIRECT(INDEX(Validation!$E:$E,MATCH(Dashboard!R$3,Validation!$C:$C,0),1)),MATCH(Dashboard!$K106,sorting!$J:$J,0),1))</f>
        <v/>
      </c>
      <c r="S106" s="10" t="str">
        <f ca="1">IF($K106="","",INDEX(INDIRECT(INDEX(Validation!$E:$E,MATCH(Dashboard!S$3,Validation!$C:$C,0),1)),MATCH(Dashboard!$K106,sorting!$J:$J,0),1))</f>
        <v/>
      </c>
    </row>
    <row r="107" spans="10:19" x14ac:dyDescent="0.35">
      <c r="J107" s="14" t="str">
        <f>IF($E$12="Bottom to Top",
IF(J106="RANK",MAX(TopQRankLB),IF(MIN($J$4:J106)&lt;=(MAX(TopQRankLB)-$B$12),"",J106-1)),
IF(J106="RANK",1,IF(MAX($J$4:J106)&gt;=$B$12,"",J106+1)))</f>
        <v/>
      </c>
      <c r="K107" t="str">
        <f ca="1">IFERROR(IF(Dashboard!J107="","",INDEX(sorting!$J:$J,MATCH(Dashboard!$J107,INDIRECT(INDEX(Validation!$F:$F,MATCH(Dashboard!$B$10,Validation!$C:$C,0),1)),0),1)),"")</f>
        <v/>
      </c>
      <c r="N107" s="9" t="str">
        <f ca="1">IF($K107="","",INDEX(INDIRECT(INDEX(Validation!$E:$E,MATCH(Dashboard!N$3,Validation!$C:$C,0),1)),MATCH(Dashboard!$K107,sorting!$J:$J,0),1))</f>
        <v/>
      </c>
      <c r="O107" s="9" t="str">
        <f ca="1">IF($K107="","",INDEX(INDIRECT(INDEX(Validation!$E:$E,MATCH(Dashboard!O$3,Validation!$C:$C,0),1)),MATCH(Dashboard!$K107,sorting!$J:$J,0),1))</f>
        <v/>
      </c>
      <c r="P107" s="9" t="str">
        <f ca="1">IF($K107="","",INDEX(INDIRECT(INDEX(Validation!$E:$E,MATCH(Dashboard!P$3,Validation!$C:$C,0),1)),MATCH(Dashboard!$K107,sorting!$J:$J,0),1))</f>
        <v/>
      </c>
      <c r="Q107" s="10" t="str">
        <f ca="1">IF($K107="","",INDEX(INDIRECT(INDEX(Validation!$E:$E,MATCH(Dashboard!Q$3,Validation!$C:$C,0),1)),MATCH(Dashboard!$K107,sorting!$J:$J,0),1))</f>
        <v/>
      </c>
      <c r="R107" s="10" t="str">
        <f ca="1">IF($K107="","",INDEX(INDIRECT(INDEX(Validation!$E:$E,MATCH(Dashboard!R$3,Validation!$C:$C,0),1)),MATCH(Dashboard!$K107,sorting!$J:$J,0),1))</f>
        <v/>
      </c>
      <c r="S107" s="10" t="str">
        <f ca="1">IF($K107="","",INDEX(INDIRECT(INDEX(Validation!$E:$E,MATCH(Dashboard!S$3,Validation!$C:$C,0),1)),MATCH(Dashboard!$K107,sorting!$J:$J,0),1))</f>
        <v/>
      </c>
    </row>
    <row r="108" spans="10:19" x14ac:dyDescent="0.35">
      <c r="J108" s="14" t="str">
        <f>IF($E$12="Bottom to Top",
IF(J107="RANK",MAX(TopQRankLB),IF(MIN($J$4:J107)&lt;=(MAX(TopQRankLB)-$B$12),"",J107-1)),
IF(J107="RANK",1,IF(MAX($J$4:J107)&gt;=$B$12,"",J107+1)))</f>
        <v/>
      </c>
      <c r="K108" t="str">
        <f ca="1">IFERROR(IF(Dashboard!J108="","",INDEX(sorting!$J:$J,MATCH(Dashboard!$J108,INDIRECT(INDEX(Validation!$F:$F,MATCH(Dashboard!$B$10,Validation!$C:$C,0),1)),0),1)),"")</f>
        <v/>
      </c>
      <c r="N108" s="9" t="str">
        <f ca="1">IF($K108="","",INDEX(INDIRECT(INDEX(Validation!$E:$E,MATCH(Dashboard!N$3,Validation!$C:$C,0),1)),MATCH(Dashboard!$K108,sorting!$J:$J,0),1))</f>
        <v/>
      </c>
      <c r="O108" s="9" t="str">
        <f ca="1">IF($K108="","",INDEX(INDIRECT(INDEX(Validation!$E:$E,MATCH(Dashboard!O$3,Validation!$C:$C,0),1)),MATCH(Dashboard!$K108,sorting!$J:$J,0),1))</f>
        <v/>
      </c>
      <c r="P108" s="9" t="str">
        <f ca="1">IF($K108="","",INDEX(INDIRECT(INDEX(Validation!$E:$E,MATCH(Dashboard!P$3,Validation!$C:$C,0),1)),MATCH(Dashboard!$K108,sorting!$J:$J,0),1))</f>
        <v/>
      </c>
      <c r="Q108" s="10" t="str">
        <f ca="1">IF($K108="","",INDEX(INDIRECT(INDEX(Validation!$E:$E,MATCH(Dashboard!Q$3,Validation!$C:$C,0),1)),MATCH(Dashboard!$K108,sorting!$J:$J,0),1))</f>
        <v/>
      </c>
      <c r="R108" s="10" t="str">
        <f ca="1">IF($K108="","",INDEX(INDIRECT(INDEX(Validation!$E:$E,MATCH(Dashboard!R$3,Validation!$C:$C,0),1)),MATCH(Dashboard!$K108,sorting!$J:$J,0),1))</f>
        <v/>
      </c>
      <c r="S108" s="10" t="str">
        <f ca="1">IF($K108="","",INDEX(INDIRECT(INDEX(Validation!$E:$E,MATCH(Dashboard!S$3,Validation!$C:$C,0),1)),MATCH(Dashboard!$K108,sorting!$J:$J,0),1))</f>
        <v/>
      </c>
    </row>
    <row r="109" spans="10:19" x14ac:dyDescent="0.35">
      <c r="J109" s="14" t="str">
        <f>IF($E$12="Bottom to Top",
IF(J108="RANK",MAX(TopQRankLB),IF(MIN($J$4:J108)&lt;=(MAX(TopQRankLB)-$B$12),"",J108-1)),
IF(J108="RANK",1,IF(MAX($J$4:J108)&gt;=$B$12,"",J108+1)))</f>
        <v/>
      </c>
      <c r="K109" t="str">
        <f ca="1">IFERROR(IF(Dashboard!J109="","",INDEX(sorting!$J:$J,MATCH(Dashboard!$J109,INDIRECT(INDEX(Validation!$F:$F,MATCH(Dashboard!$B$10,Validation!$C:$C,0),1)),0),1)),"")</f>
        <v/>
      </c>
      <c r="N109" s="9" t="str">
        <f ca="1">IF($K109="","",INDEX(INDIRECT(INDEX(Validation!$E:$E,MATCH(Dashboard!N$3,Validation!$C:$C,0),1)),MATCH(Dashboard!$K109,sorting!$J:$J,0),1))</f>
        <v/>
      </c>
      <c r="O109" s="9" t="str">
        <f ca="1">IF($K109="","",INDEX(INDIRECT(INDEX(Validation!$E:$E,MATCH(Dashboard!O$3,Validation!$C:$C,0),1)),MATCH(Dashboard!$K109,sorting!$J:$J,0),1))</f>
        <v/>
      </c>
      <c r="P109" s="9" t="str">
        <f ca="1">IF($K109="","",INDEX(INDIRECT(INDEX(Validation!$E:$E,MATCH(Dashboard!P$3,Validation!$C:$C,0),1)),MATCH(Dashboard!$K109,sorting!$J:$J,0),1))</f>
        <v/>
      </c>
      <c r="Q109" s="10" t="str">
        <f ca="1">IF($K109="","",INDEX(INDIRECT(INDEX(Validation!$E:$E,MATCH(Dashboard!Q$3,Validation!$C:$C,0),1)),MATCH(Dashboard!$K109,sorting!$J:$J,0),1))</f>
        <v/>
      </c>
      <c r="R109" s="10" t="str">
        <f ca="1">IF($K109="","",INDEX(INDIRECT(INDEX(Validation!$E:$E,MATCH(Dashboard!R$3,Validation!$C:$C,0),1)),MATCH(Dashboard!$K109,sorting!$J:$J,0),1))</f>
        <v/>
      </c>
      <c r="S109" s="10" t="str">
        <f ca="1">IF($K109="","",INDEX(INDIRECT(INDEX(Validation!$E:$E,MATCH(Dashboard!S$3,Validation!$C:$C,0),1)),MATCH(Dashboard!$K109,sorting!$J:$J,0),1))</f>
        <v/>
      </c>
    </row>
    <row r="110" spans="10:19" x14ac:dyDescent="0.35">
      <c r="J110" s="14" t="str">
        <f>IF($E$12="Bottom to Top",
IF(J109="RANK",MAX(TopQRankLB),IF(MIN($J$4:J109)&lt;=(MAX(TopQRankLB)-$B$12),"",J109-1)),
IF(J109="RANK",1,IF(MAX($J$4:J109)&gt;=$B$12,"",J109+1)))</f>
        <v/>
      </c>
      <c r="K110" t="str">
        <f ca="1">IFERROR(IF(Dashboard!J110="","",INDEX(sorting!$J:$J,MATCH(Dashboard!$J110,INDIRECT(INDEX(Validation!$F:$F,MATCH(Dashboard!$B$10,Validation!$C:$C,0),1)),0),1)),"")</f>
        <v/>
      </c>
      <c r="N110" s="9" t="str">
        <f ca="1">IF($K110="","",INDEX(INDIRECT(INDEX(Validation!$E:$E,MATCH(Dashboard!N$3,Validation!$C:$C,0),1)),MATCH(Dashboard!$K110,sorting!$J:$J,0),1))</f>
        <v/>
      </c>
      <c r="O110" s="9" t="str">
        <f ca="1">IF($K110="","",INDEX(INDIRECT(INDEX(Validation!$E:$E,MATCH(Dashboard!O$3,Validation!$C:$C,0),1)),MATCH(Dashboard!$K110,sorting!$J:$J,0),1))</f>
        <v/>
      </c>
      <c r="P110" s="9" t="str">
        <f ca="1">IF($K110="","",INDEX(INDIRECT(INDEX(Validation!$E:$E,MATCH(Dashboard!P$3,Validation!$C:$C,0),1)),MATCH(Dashboard!$K110,sorting!$J:$J,0),1))</f>
        <v/>
      </c>
      <c r="Q110" s="10" t="str">
        <f ca="1">IF($K110="","",INDEX(INDIRECT(INDEX(Validation!$E:$E,MATCH(Dashboard!Q$3,Validation!$C:$C,0),1)),MATCH(Dashboard!$K110,sorting!$J:$J,0),1))</f>
        <v/>
      </c>
      <c r="R110" s="10" t="str">
        <f ca="1">IF($K110="","",INDEX(INDIRECT(INDEX(Validation!$E:$E,MATCH(Dashboard!R$3,Validation!$C:$C,0),1)),MATCH(Dashboard!$K110,sorting!$J:$J,0),1))</f>
        <v/>
      </c>
      <c r="S110" s="10" t="str">
        <f ca="1">IF($K110="","",INDEX(INDIRECT(INDEX(Validation!$E:$E,MATCH(Dashboard!S$3,Validation!$C:$C,0),1)),MATCH(Dashboard!$K110,sorting!$J:$J,0),1))</f>
        <v/>
      </c>
    </row>
    <row r="111" spans="10:19" x14ac:dyDescent="0.35">
      <c r="J111" s="14" t="str">
        <f>IF($E$12="Bottom to Top",
IF(J110="RANK",MAX(TopQRankLB),IF(MIN($J$4:J110)&lt;=(MAX(TopQRankLB)-$B$12),"",J110-1)),
IF(J110="RANK",1,IF(MAX($J$4:J110)&gt;=$B$12,"",J110+1)))</f>
        <v/>
      </c>
      <c r="K111" t="str">
        <f ca="1">IFERROR(IF(Dashboard!J111="","",INDEX(sorting!$J:$J,MATCH(Dashboard!$J111,INDIRECT(INDEX(Validation!$F:$F,MATCH(Dashboard!$B$10,Validation!$C:$C,0),1)),0),1)),"")</f>
        <v/>
      </c>
      <c r="N111" s="9" t="str">
        <f ca="1">IF($K111="","",INDEX(INDIRECT(INDEX(Validation!$E:$E,MATCH(Dashboard!N$3,Validation!$C:$C,0),1)),MATCH(Dashboard!$K111,sorting!$J:$J,0),1))</f>
        <v/>
      </c>
      <c r="O111" s="9" t="str">
        <f ca="1">IF($K111="","",INDEX(INDIRECT(INDEX(Validation!$E:$E,MATCH(Dashboard!O$3,Validation!$C:$C,0),1)),MATCH(Dashboard!$K111,sorting!$J:$J,0),1))</f>
        <v/>
      </c>
      <c r="P111" s="9" t="str">
        <f ca="1">IF($K111="","",INDEX(INDIRECT(INDEX(Validation!$E:$E,MATCH(Dashboard!P$3,Validation!$C:$C,0),1)),MATCH(Dashboard!$K111,sorting!$J:$J,0),1))</f>
        <v/>
      </c>
      <c r="Q111" s="10" t="str">
        <f ca="1">IF($K111="","",INDEX(INDIRECT(INDEX(Validation!$E:$E,MATCH(Dashboard!Q$3,Validation!$C:$C,0),1)),MATCH(Dashboard!$K111,sorting!$J:$J,0),1))</f>
        <v/>
      </c>
      <c r="R111" s="10" t="str">
        <f ca="1">IF($K111="","",INDEX(INDIRECT(INDEX(Validation!$E:$E,MATCH(Dashboard!R$3,Validation!$C:$C,0),1)),MATCH(Dashboard!$K111,sorting!$J:$J,0),1))</f>
        <v/>
      </c>
      <c r="S111" s="10" t="str">
        <f ca="1">IF($K111="","",INDEX(INDIRECT(INDEX(Validation!$E:$E,MATCH(Dashboard!S$3,Validation!$C:$C,0),1)),MATCH(Dashboard!$K111,sorting!$J:$J,0),1))</f>
        <v/>
      </c>
    </row>
    <row r="112" spans="10:19" x14ac:dyDescent="0.35">
      <c r="J112" s="14" t="str">
        <f>IF($E$12="Bottom to Top",
IF(J111="RANK",MAX(TopQRankLB),IF(MIN($J$4:J111)&lt;=(MAX(TopQRankLB)-$B$12),"",J111-1)),
IF(J111="RANK",1,IF(MAX($J$4:J111)&gt;=$B$12,"",J111+1)))</f>
        <v/>
      </c>
      <c r="K112" t="str">
        <f ca="1">IFERROR(IF(Dashboard!J112="","",INDEX(sorting!$J:$J,MATCH(Dashboard!$J112,INDIRECT(INDEX(Validation!$F:$F,MATCH(Dashboard!$B$10,Validation!$C:$C,0),1)),0),1)),"")</f>
        <v/>
      </c>
      <c r="N112" s="9" t="str">
        <f ca="1">IF($K112="","",INDEX(INDIRECT(INDEX(Validation!$E:$E,MATCH(Dashboard!N$3,Validation!$C:$C,0),1)),MATCH(Dashboard!$K112,sorting!$J:$J,0),1))</f>
        <v/>
      </c>
      <c r="O112" s="9" t="str">
        <f ca="1">IF($K112="","",INDEX(INDIRECT(INDEX(Validation!$E:$E,MATCH(Dashboard!O$3,Validation!$C:$C,0),1)),MATCH(Dashboard!$K112,sorting!$J:$J,0),1))</f>
        <v/>
      </c>
      <c r="P112" s="9" t="str">
        <f ca="1">IF($K112="","",INDEX(INDIRECT(INDEX(Validation!$E:$E,MATCH(Dashboard!P$3,Validation!$C:$C,0),1)),MATCH(Dashboard!$K112,sorting!$J:$J,0),1))</f>
        <v/>
      </c>
      <c r="Q112" s="10" t="str">
        <f ca="1">IF($K112="","",INDEX(INDIRECT(INDEX(Validation!$E:$E,MATCH(Dashboard!Q$3,Validation!$C:$C,0),1)),MATCH(Dashboard!$K112,sorting!$J:$J,0),1))</f>
        <v/>
      </c>
      <c r="R112" s="10" t="str">
        <f ca="1">IF($K112="","",INDEX(INDIRECT(INDEX(Validation!$E:$E,MATCH(Dashboard!R$3,Validation!$C:$C,0),1)),MATCH(Dashboard!$K112,sorting!$J:$J,0),1))</f>
        <v/>
      </c>
      <c r="S112" s="10" t="str">
        <f ca="1">IF($K112="","",INDEX(INDIRECT(INDEX(Validation!$E:$E,MATCH(Dashboard!S$3,Validation!$C:$C,0),1)),MATCH(Dashboard!$K112,sorting!$J:$J,0),1))</f>
        <v/>
      </c>
    </row>
    <row r="113" spans="10:19" x14ac:dyDescent="0.35">
      <c r="J113" s="14" t="str">
        <f>IF($E$12="Bottom to Top",
IF(J112="RANK",MAX(TopQRankLB),IF(MIN($J$4:J112)&lt;=(MAX(TopQRankLB)-$B$12),"",J112-1)),
IF(J112="RANK",1,IF(MAX($J$4:J112)&gt;=$B$12,"",J112+1)))</f>
        <v/>
      </c>
      <c r="K113" t="str">
        <f ca="1">IFERROR(IF(Dashboard!J113="","",INDEX(sorting!$J:$J,MATCH(Dashboard!$J113,INDIRECT(INDEX(Validation!$F:$F,MATCH(Dashboard!$B$10,Validation!$C:$C,0),1)),0),1)),"")</f>
        <v/>
      </c>
      <c r="N113" s="9" t="str">
        <f ca="1">IF($K113="","",INDEX(INDIRECT(INDEX(Validation!$E:$E,MATCH(Dashboard!N$3,Validation!$C:$C,0),1)),MATCH(Dashboard!$K113,sorting!$J:$J,0),1))</f>
        <v/>
      </c>
      <c r="O113" s="9" t="str">
        <f ca="1">IF($K113="","",INDEX(INDIRECT(INDEX(Validation!$E:$E,MATCH(Dashboard!O$3,Validation!$C:$C,0),1)),MATCH(Dashboard!$K113,sorting!$J:$J,0),1))</f>
        <v/>
      </c>
      <c r="P113" s="9" t="str">
        <f ca="1">IF($K113="","",INDEX(INDIRECT(INDEX(Validation!$E:$E,MATCH(Dashboard!P$3,Validation!$C:$C,0),1)),MATCH(Dashboard!$K113,sorting!$J:$J,0),1))</f>
        <v/>
      </c>
      <c r="Q113" s="10" t="str">
        <f ca="1">IF($K113="","",INDEX(INDIRECT(INDEX(Validation!$E:$E,MATCH(Dashboard!Q$3,Validation!$C:$C,0),1)),MATCH(Dashboard!$K113,sorting!$J:$J,0),1))</f>
        <v/>
      </c>
      <c r="R113" s="10" t="str">
        <f ca="1">IF($K113="","",INDEX(INDIRECT(INDEX(Validation!$E:$E,MATCH(Dashboard!R$3,Validation!$C:$C,0),1)),MATCH(Dashboard!$K113,sorting!$J:$J,0),1))</f>
        <v/>
      </c>
      <c r="S113" s="10" t="str">
        <f ca="1">IF($K113="","",INDEX(INDIRECT(INDEX(Validation!$E:$E,MATCH(Dashboard!S$3,Validation!$C:$C,0),1)),MATCH(Dashboard!$K113,sorting!$J:$J,0),1))</f>
        <v/>
      </c>
    </row>
    <row r="114" spans="10:19" x14ac:dyDescent="0.35">
      <c r="J114" s="14" t="str">
        <f>IF($E$12="Bottom to Top",
IF(J113="RANK",MAX(TopQRankLB),IF(MIN($J$4:J113)&lt;=(MAX(TopQRankLB)-$B$12),"",J113-1)),
IF(J113="RANK",1,IF(MAX($J$4:J113)&gt;=$B$12,"",J113+1)))</f>
        <v/>
      </c>
      <c r="K114" t="str">
        <f ca="1">IFERROR(IF(Dashboard!J114="","",INDEX(sorting!$J:$J,MATCH(Dashboard!$J114,INDIRECT(INDEX(Validation!$F:$F,MATCH(Dashboard!$B$10,Validation!$C:$C,0),1)),0),1)),"")</f>
        <v/>
      </c>
      <c r="N114" s="9" t="str">
        <f ca="1">IF($K114="","",INDEX(INDIRECT(INDEX(Validation!$E:$E,MATCH(Dashboard!N$3,Validation!$C:$C,0),1)),MATCH(Dashboard!$K114,sorting!$J:$J,0),1))</f>
        <v/>
      </c>
      <c r="O114" s="9" t="str">
        <f ca="1">IF($K114="","",INDEX(INDIRECT(INDEX(Validation!$E:$E,MATCH(Dashboard!O$3,Validation!$C:$C,0),1)),MATCH(Dashboard!$K114,sorting!$J:$J,0),1))</f>
        <v/>
      </c>
      <c r="P114" s="9" t="str">
        <f ca="1">IF($K114="","",INDEX(INDIRECT(INDEX(Validation!$E:$E,MATCH(Dashboard!P$3,Validation!$C:$C,0),1)),MATCH(Dashboard!$K114,sorting!$J:$J,0),1))</f>
        <v/>
      </c>
      <c r="Q114" s="10" t="str">
        <f ca="1">IF($K114="","",INDEX(INDIRECT(INDEX(Validation!$E:$E,MATCH(Dashboard!Q$3,Validation!$C:$C,0),1)),MATCH(Dashboard!$K114,sorting!$J:$J,0),1))</f>
        <v/>
      </c>
      <c r="R114" s="10" t="str">
        <f ca="1">IF($K114="","",INDEX(INDIRECT(INDEX(Validation!$E:$E,MATCH(Dashboard!R$3,Validation!$C:$C,0),1)),MATCH(Dashboard!$K114,sorting!$J:$J,0),1))</f>
        <v/>
      </c>
      <c r="S114" s="10" t="str">
        <f ca="1">IF($K114="","",INDEX(INDIRECT(INDEX(Validation!$E:$E,MATCH(Dashboard!S$3,Validation!$C:$C,0),1)),MATCH(Dashboard!$K114,sorting!$J:$J,0),1))</f>
        <v/>
      </c>
    </row>
    <row r="115" spans="10:19" x14ac:dyDescent="0.35">
      <c r="J115" s="14" t="str">
        <f>IF($E$12="Bottom to Top",
IF(J114="RANK",MAX(TopQRankLB),IF(MIN($J$4:J114)&lt;=(MAX(TopQRankLB)-$B$12),"",J114-1)),
IF(J114="RANK",1,IF(MAX($J$4:J114)&gt;=$B$12,"",J114+1)))</f>
        <v/>
      </c>
      <c r="K115" t="str">
        <f ca="1">IFERROR(IF(Dashboard!J115="","",INDEX(sorting!$J:$J,MATCH(Dashboard!$J115,INDIRECT(INDEX(Validation!$F:$F,MATCH(Dashboard!$B$10,Validation!$C:$C,0),1)),0),1)),"")</f>
        <v/>
      </c>
      <c r="N115" s="9" t="str">
        <f ca="1">IF($K115="","",INDEX(INDIRECT(INDEX(Validation!$E:$E,MATCH(Dashboard!N$3,Validation!$C:$C,0),1)),MATCH(Dashboard!$K115,sorting!$J:$J,0),1))</f>
        <v/>
      </c>
      <c r="O115" s="9" t="str">
        <f ca="1">IF($K115="","",INDEX(INDIRECT(INDEX(Validation!$E:$E,MATCH(Dashboard!O$3,Validation!$C:$C,0),1)),MATCH(Dashboard!$K115,sorting!$J:$J,0),1))</f>
        <v/>
      </c>
      <c r="P115" s="9" t="str">
        <f ca="1">IF($K115="","",INDEX(INDIRECT(INDEX(Validation!$E:$E,MATCH(Dashboard!P$3,Validation!$C:$C,0),1)),MATCH(Dashboard!$K115,sorting!$J:$J,0),1))</f>
        <v/>
      </c>
      <c r="Q115" s="10" t="str">
        <f ca="1">IF($K115="","",INDEX(INDIRECT(INDEX(Validation!$E:$E,MATCH(Dashboard!Q$3,Validation!$C:$C,0),1)),MATCH(Dashboard!$K115,sorting!$J:$J,0),1))</f>
        <v/>
      </c>
      <c r="R115" s="10" t="str">
        <f ca="1">IF($K115="","",INDEX(INDIRECT(INDEX(Validation!$E:$E,MATCH(Dashboard!R$3,Validation!$C:$C,0),1)),MATCH(Dashboard!$K115,sorting!$J:$J,0),1))</f>
        <v/>
      </c>
      <c r="S115" s="10" t="str">
        <f ca="1">IF($K115="","",INDEX(INDIRECT(INDEX(Validation!$E:$E,MATCH(Dashboard!S$3,Validation!$C:$C,0),1)),MATCH(Dashboard!$K115,sorting!$J:$J,0),1))</f>
        <v/>
      </c>
    </row>
    <row r="116" spans="10:19" x14ac:dyDescent="0.35">
      <c r="J116" s="14" t="str">
        <f>IF($E$12="Bottom to Top",
IF(J115="RANK",MAX(TopQRankLB),IF(MIN($J$4:J115)&lt;=(MAX(TopQRankLB)-$B$12),"",J115-1)),
IF(J115="RANK",1,IF(MAX($J$4:J115)&gt;=$B$12,"",J115+1)))</f>
        <v/>
      </c>
      <c r="K116" t="str">
        <f ca="1">IFERROR(IF(Dashboard!J116="","",INDEX(sorting!$J:$J,MATCH(Dashboard!$J116,INDIRECT(INDEX(Validation!$F:$F,MATCH(Dashboard!$B$10,Validation!$C:$C,0),1)),0),1)),"")</f>
        <v/>
      </c>
      <c r="N116" s="9" t="str">
        <f ca="1">IF($K116="","",INDEX(INDIRECT(INDEX(Validation!$E:$E,MATCH(Dashboard!N$3,Validation!$C:$C,0),1)),MATCH(Dashboard!$K116,sorting!$J:$J,0),1))</f>
        <v/>
      </c>
      <c r="O116" s="9" t="str">
        <f ca="1">IF($K116="","",INDEX(INDIRECT(INDEX(Validation!$E:$E,MATCH(Dashboard!O$3,Validation!$C:$C,0),1)),MATCH(Dashboard!$K116,sorting!$J:$J,0),1))</f>
        <v/>
      </c>
      <c r="P116" s="9" t="str">
        <f ca="1">IF($K116="","",INDEX(INDIRECT(INDEX(Validation!$E:$E,MATCH(Dashboard!P$3,Validation!$C:$C,0),1)),MATCH(Dashboard!$K116,sorting!$J:$J,0),1))</f>
        <v/>
      </c>
      <c r="Q116" s="10" t="str">
        <f ca="1">IF($K116="","",INDEX(INDIRECT(INDEX(Validation!$E:$E,MATCH(Dashboard!Q$3,Validation!$C:$C,0),1)),MATCH(Dashboard!$K116,sorting!$J:$J,0),1))</f>
        <v/>
      </c>
      <c r="R116" s="10" t="str">
        <f ca="1">IF($K116="","",INDEX(INDIRECT(INDEX(Validation!$E:$E,MATCH(Dashboard!R$3,Validation!$C:$C,0),1)),MATCH(Dashboard!$K116,sorting!$J:$J,0),1))</f>
        <v/>
      </c>
      <c r="S116" s="10" t="str">
        <f ca="1">IF($K116="","",INDEX(INDIRECT(INDEX(Validation!$E:$E,MATCH(Dashboard!S$3,Validation!$C:$C,0),1)),MATCH(Dashboard!$K116,sorting!$J:$J,0),1))</f>
        <v/>
      </c>
    </row>
    <row r="117" spans="10:19" x14ac:dyDescent="0.35">
      <c r="J117" s="14" t="str">
        <f>IF($E$12="Bottom to Top",
IF(J116="RANK",MAX(TopQRankLB),IF(MIN($J$4:J116)&lt;=(MAX(TopQRankLB)-$B$12),"",J116-1)),
IF(J116="RANK",1,IF(MAX($J$4:J116)&gt;=$B$12,"",J116+1)))</f>
        <v/>
      </c>
      <c r="K117" t="str">
        <f ca="1">IFERROR(IF(Dashboard!J117="","",INDEX(sorting!$J:$J,MATCH(Dashboard!$J117,INDIRECT(INDEX(Validation!$F:$F,MATCH(Dashboard!$B$10,Validation!$C:$C,0),1)),0),1)),"")</f>
        <v/>
      </c>
      <c r="N117" s="9" t="str">
        <f ca="1">IF($K117="","",INDEX(INDIRECT(INDEX(Validation!$E:$E,MATCH(Dashboard!N$3,Validation!$C:$C,0),1)),MATCH(Dashboard!$K117,sorting!$J:$J,0),1))</f>
        <v/>
      </c>
      <c r="O117" s="9" t="str">
        <f ca="1">IF($K117="","",INDEX(INDIRECT(INDEX(Validation!$E:$E,MATCH(Dashboard!O$3,Validation!$C:$C,0),1)),MATCH(Dashboard!$K117,sorting!$J:$J,0),1))</f>
        <v/>
      </c>
      <c r="P117" s="9" t="str">
        <f ca="1">IF($K117="","",INDEX(INDIRECT(INDEX(Validation!$E:$E,MATCH(Dashboard!P$3,Validation!$C:$C,0),1)),MATCH(Dashboard!$K117,sorting!$J:$J,0),1))</f>
        <v/>
      </c>
      <c r="Q117" s="10" t="str">
        <f ca="1">IF($K117="","",INDEX(INDIRECT(INDEX(Validation!$E:$E,MATCH(Dashboard!Q$3,Validation!$C:$C,0),1)),MATCH(Dashboard!$K117,sorting!$J:$J,0),1))</f>
        <v/>
      </c>
      <c r="R117" s="10" t="str">
        <f ca="1">IF($K117="","",INDEX(INDIRECT(INDEX(Validation!$E:$E,MATCH(Dashboard!R$3,Validation!$C:$C,0),1)),MATCH(Dashboard!$K117,sorting!$J:$J,0),1))</f>
        <v/>
      </c>
      <c r="S117" s="10" t="str">
        <f ca="1">IF($K117="","",INDEX(INDIRECT(INDEX(Validation!$E:$E,MATCH(Dashboard!S$3,Validation!$C:$C,0),1)),MATCH(Dashboard!$K117,sorting!$J:$J,0),1))</f>
        <v/>
      </c>
    </row>
    <row r="118" spans="10:19" x14ac:dyDescent="0.35">
      <c r="J118" s="14" t="str">
        <f>IF($E$12="Bottom to Top",
IF(J117="RANK",MAX(TopQRankLB),IF(MIN($J$4:J117)&lt;=(MAX(TopQRankLB)-$B$12),"",J117-1)),
IF(J117="RANK",1,IF(MAX($J$4:J117)&gt;=$B$12,"",J117+1)))</f>
        <v/>
      </c>
      <c r="K118" t="str">
        <f ca="1">IFERROR(IF(Dashboard!J118="","",INDEX(sorting!$J:$J,MATCH(Dashboard!$J118,INDIRECT(INDEX(Validation!$F:$F,MATCH(Dashboard!$B$10,Validation!$C:$C,0),1)),0),1)),"")</f>
        <v/>
      </c>
      <c r="N118" s="9" t="str">
        <f ca="1">IF($K118="","",INDEX(INDIRECT(INDEX(Validation!$E:$E,MATCH(Dashboard!N$3,Validation!$C:$C,0),1)),MATCH(Dashboard!$K118,sorting!$J:$J,0),1))</f>
        <v/>
      </c>
      <c r="O118" s="9" t="str">
        <f ca="1">IF($K118="","",INDEX(INDIRECT(INDEX(Validation!$E:$E,MATCH(Dashboard!O$3,Validation!$C:$C,0),1)),MATCH(Dashboard!$K118,sorting!$J:$J,0),1))</f>
        <v/>
      </c>
      <c r="P118" s="9" t="str">
        <f ca="1">IF($K118="","",INDEX(INDIRECT(INDEX(Validation!$E:$E,MATCH(Dashboard!P$3,Validation!$C:$C,0),1)),MATCH(Dashboard!$K118,sorting!$J:$J,0),1))</f>
        <v/>
      </c>
      <c r="Q118" s="10" t="str">
        <f ca="1">IF($K118="","",INDEX(INDIRECT(INDEX(Validation!$E:$E,MATCH(Dashboard!Q$3,Validation!$C:$C,0),1)),MATCH(Dashboard!$K118,sorting!$J:$J,0),1))</f>
        <v/>
      </c>
      <c r="R118" s="10" t="str">
        <f ca="1">IF($K118="","",INDEX(INDIRECT(INDEX(Validation!$E:$E,MATCH(Dashboard!R$3,Validation!$C:$C,0),1)),MATCH(Dashboard!$K118,sorting!$J:$J,0),1))</f>
        <v/>
      </c>
      <c r="S118" s="10" t="str">
        <f ca="1">IF($K118="","",INDEX(INDIRECT(INDEX(Validation!$E:$E,MATCH(Dashboard!S$3,Validation!$C:$C,0),1)),MATCH(Dashboard!$K118,sorting!$J:$J,0),1))</f>
        <v/>
      </c>
    </row>
    <row r="119" spans="10:19" x14ac:dyDescent="0.35">
      <c r="J119" s="14" t="str">
        <f>IF($E$12="Bottom to Top",
IF(J118="RANK",MAX(TopQRankLB),IF(MIN($J$4:J118)&lt;=(MAX(TopQRankLB)-$B$12),"",J118-1)),
IF(J118="RANK",1,IF(MAX($J$4:J118)&gt;=$B$12,"",J118+1)))</f>
        <v/>
      </c>
      <c r="K119" t="str">
        <f ca="1">IFERROR(IF(Dashboard!J119="","",INDEX(sorting!$J:$J,MATCH(Dashboard!$J119,INDIRECT(INDEX(Validation!$F:$F,MATCH(Dashboard!$B$10,Validation!$C:$C,0),1)),0),1)),"")</f>
        <v/>
      </c>
      <c r="N119" s="9" t="str">
        <f ca="1">IF($K119="","",INDEX(INDIRECT(INDEX(Validation!$E:$E,MATCH(Dashboard!N$3,Validation!$C:$C,0),1)),MATCH(Dashboard!$K119,sorting!$J:$J,0),1))</f>
        <v/>
      </c>
      <c r="O119" s="9" t="str">
        <f ca="1">IF($K119="","",INDEX(INDIRECT(INDEX(Validation!$E:$E,MATCH(Dashboard!O$3,Validation!$C:$C,0),1)),MATCH(Dashboard!$K119,sorting!$J:$J,0),1))</f>
        <v/>
      </c>
      <c r="P119" s="9" t="str">
        <f ca="1">IF($K119="","",INDEX(INDIRECT(INDEX(Validation!$E:$E,MATCH(Dashboard!P$3,Validation!$C:$C,0),1)),MATCH(Dashboard!$K119,sorting!$J:$J,0),1))</f>
        <v/>
      </c>
      <c r="Q119" s="10" t="str">
        <f ca="1">IF($K119="","",INDEX(INDIRECT(INDEX(Validation!$E:$E,MATCH(Dashboard!Q$3,Validation!$C:$C,0),1)),MATCH(Dashboard!$K119,sorting!$J:$J,0),1))</f>
        <v/>
      </c>
      <c r="R119" s="10" t="str">
        <f ca="1">IF($K119="","",INDEX(INDIRECT(INDEX(Validation!$E:$E,MATCH(Dashboard!R$3,Validation!$C:$C,0),1)),MATCH(Dashboard!$K119,sorting!$J:$J,0),1))</f>
        <v/>
      </c>
      <c r="S119" s="10" t="str">
        <f ca="1">IF($K119="","",INDEX(INDIRECT(INDEX(Validation!$E:$E,MATCH(Dashboard!S$3,Validation!$C:$C,0),1)),MATCH(Dashboard!$K119,sorting!$J:$J,0),1))</f>
        <v/>
      </c>
    </row>
    <row r="120" spans="10:19" x14ac:dyDescent="0.35">
      <c r="J120" s="14" t="str">
        <f>IF($E$12="Bottom to Top",
IF(J119="RANK",MAX(TopQRankLB),IF(MIN($J$4:J119)&lt;=(MAX(TopQRankLB)-$B$12),"",J119-1)),
IF(J119="RANK",1,IF(MAX($J$4:J119)&gt;=$B$12,"",J119+1)))</f>
        <v/>
      </c>
      <c r="K120" t="str">
        <f ca="1">IFERROR(IF(Dashboard!J120="","",INDEX(sorting!$J:$J,MATCH(Dashboard!$J120,INDIRECT(INDEX(Validation!$F:$F,MATCH(Dashboard!$B$10,Validation!$C:$C,0),1)),0),1)),"")</f>
        <v/>
      </c>
      <c r="N120" s="9" t="str">
        <f ca="1">IF($K120="","",INDEX(INDIRECT(INDEX(Validation!$E:$E,MATCH(Dashboard!N$3,Validation!$C:$C,0),1)),MATCH(Dashboard!$K120,sorting!$J:$J,0),1))</f>
        <v/>
      </c>
      <c r="O120" s="9" t="str">
        <f ca="1">IF($K120="","",INDEX(INDIRECT(INDEX(Validation!$E:$E,MATCH(Dashboard!O$3,Validation!$C:$C,0),1)),MATCH(Dashboard!$K120,sorting!$J:$J,0),1))</f>
        <v/>
      </c>
      <c r="P120" s="9" t="str">
        <f ca="1">IF($K120="","",INDEX(INDIRECT(INDEX(Validation!$E:$E,MATCH(Dashboard!P$3,Validation!$C:$C,0),1)),MATCH(Dashboard!$K120,sorting!$J:$J,0),1))</f>
        <v/>
      </c>
      <c r="Q120" s="10" t="str">
        <f ca="1">IF($K120="","",INDEX(INDIRECT(INDEX(Validation!$E:$E,MATCH(Dashboard!Q$3,Validation!$C:$C,0),1)),MATCH(Dashboard!$K120,sorting!$J:$J,0),1))</f>
        <v/>
      </c>
      <c r="R120" s="10" t="str">
        <f ca="1">IF($K120="","",INDEX(INDIRECT(INDEX(Validation!$E:$E,MATCH(Dashboard!R$3,Validation!$C:$C,0),1)),MATCH(Dashboard!$K120,sorting!$J:$J,0),1))</f>
        <v/>
      </c>
      <c r="S120" s="10" t="str">
        <f ca="1">IF($K120="","",INDEX(INDIRECT(INDEX(Validation!$E:$E,MATCH(Dashboard!S$3,Validation!$C:$C,0),1)),MATCH(Dashboard!$K120,sorting!$J:$J,0),1))</f>
        <v/>
      </c>
    </row>
    <row r="121" spans="10:19" x14ac:dyDescent="0.35">
      <c r="J121" s="14" t="str">
        <f>IF($E$12="Bottom to Top",
IF(J120="RANK",MAX(TopQRankLB),IF(MIN($J$4:J120)&lt;=(MAX(TopQRankLB)-$B$12),"",J120-1)),
IF(J120="RANK",1,IF(MAX($J$4:J120)&gt;=$B$12,"",J120+1)))</f>
        <v/>
      </c>
      <c r="K121" t="str">
        <f ca="1">IFERROR(IF(Dashboard!J121="","",INDEX(sorting!$J:$J,MATCH(Dashboard!$J121,INDIRECT(INDEX(Validation!$F:$F,MATCH(Dashboard!$B$10,Validation!$C:$C,0),1)),0),1)),"")</f>
        <v/>
      </c>
      <c r="N121" s="9" t="str">
        <f ca="1">IF($K121="","",INDEX(INDIRECT(INDEX(Validation!$E:$E,MATCH(Dashboard!N$3,Validation!$C:$C,0),1)),MATCH(Dashboard!$K121,sorting!$J:$J,0),1))</f>
        <v/>
      </c>
      <c r="O121" s="9" t="str">
        <f ca="1">IF($K121="","",INDEX(INDIRECT(INDEX(Validation!$E:$E,MATCH(Dashboard!O$3,Validation!$C:$C,0),1)),MATCH(Dashboard!$K121,sorting!$J:$J,0),1))</f>
        <v/>
      </c>
      <c r="P121" s="9" t="str">
        <f ca="1">IF($K121="","",INDEX(INDIRECT(INDEX(Validation!$E:$E,MATCH(Dashboard!P$3,Validation!$C:$C,0),1)),MATCH(Dashboard!$K121,sorting!$J:$J,0),1))</f>
        <v/>
      </c>
      <c r="Q121" s="10" t="str">
        <f ca="1">IF($K121="","",INDEX(INDIRECT(INDEX(Validation!$E:$E,MATCH(Dashboard!Q$3,Validation!$C:$C,0),1)),MATCH(Dashboard!$K121,sorting!$J:$J,0),1))</f>
        <v/>
      </c>
      <c r="R121" s="10" t="str">
        <f ca="1">IF($K121="","",INDEX(INDIRECT(INDEX(Validation!$E:$E,MATCH(Dashboard!R$3,Validation!$C:$C,0),1)),MATCH(Dashboard!$K121,sorting!$J:$J,0),1))</f>
        <v/>
      </c>
      <c r="S121" s="10" t="str">
        <f ca="1">IF($K121="","",INDEX(INDIRECT(INDEX(Validation!$E:$E,MATCH(Dashboard!S$3,Validation!$C:$C,0),1)),MATCH(Dashboard!$K121,sorting!$J:$J,0),1))</f>
        <v/>
      </c>
    </row>
    <row r="122" spans="10:19" x14ac:dyDescent="0.35">
      <c r="J122" s="14" t="str">
        <f>IF($E$12="Bottom to Top",
IF(J121="RANK",MAX(TopQRankLB),IF(MIN($J$4:J121)&lt;=(MAX(TopQRankLB)-$B$12),"",J121-1)),
IF(J121="RANK",1,IF(MAX($J$4:J121)&gt;=$B$12,"",J121+1)))</f>
        <v/>
      </c>
      <c r="K122" t="str">
        <f ca="1">IFERROR(IF(Dashboard!J122="","",INDEX(sorting!$J:$J,MATCH(Dashboard!$J122,INDIRECT(INDEX(Validation!$F:$F,MATCH(Dashboard!$B$10,Validation!$C:$C,0),1)),0),1)),"")</f>
        <v/>
      </c>
      <c r="N122" s="9" t="str">
        <f ca="1">IF($K122="","",INDEX(INDIRECT(INDEX(Validation!$E:$E,MATCH(Dashboard!N$3,Validation!$C:$C,0),1)),MATCH(Dashboard!$K122,sorting!$J:$J,0),1))</f>
        <v/>
      </c>
      <c r="O122" s="9" t="str">
        <f ca="1">IF($K122="","",INDEX(INDIRECT(INDEX(Validation!$E:$E,MATCH(Dashboard!O$3,Validation!$C:$C,0),1)),MATCH(Dashboard!$K122,sorting!$J:$J,0),1))</f>
        <v/>
      </c>
      <c r="P122" s="9" t="str">
        <f ca="1">IF($K122="","",INDEX(INDIRECT(INDEX(Validation!$E:$E,MATCH(Dashboard!P$3,Validation!$C:$C,0),1)),MATCH(Dashboard!$K122,sorting!$J:$J,0),1))</f>
        <v/>
      </c>
      <c r="Q122" s="10" t="str">
        <f ca="1">IF($K122="","",INDEX(INDIRECT(INDEX(Validation!$E:$E,MATCH(Dashboard!Q$3,Validation!$C:$C,0),1)),MATCH(Dashboard!$K122,sorting!$J:$J,0),1))</f>
        <v/>
      </c>
      <c r="R122" s="10" t="str">
        <f ca="1">IF($K122="","",INDEX(INDIRECT(INDEX(Validation!$E:$E,MATCH(Dashboard!R$3,Validation!$C:$C,0),1)),MATCH(Dashboard!$K122,sorting!$J:$J,0),1))</f>
        <v/>
      </c>
      <c r="S122" s="10" t="str">
        <f ca="1">IF($K122="","",INDEX(INDIRECT(INDEX(Validation!$E:$E,MATCH(Dashboard!S$3,Validation!$C:$C,0),1)),MATCH(Dashboard!$K122,sorting!$J:$J,0),1))</f>
        <v/>
      </c>
    </row>
    <row r="123" spans="10:19" x14ac:dyDescent="0.35">
      <c r="J123" s="14" t="str">
        <f>IF($E$12="Bottom to Top",
IF(J122="RANK",MAX(TopQRankLB),IF(MIN($J$4:J122)&lt;=(MAX(TopQRankLB)-$B$12),"",J122-1)),
IF(J122="RANK",1,IF(MAX($J$4:J122)&gt;=$B$12,"",J122+1)))</f>
        <v/>
      </c>
      <c r="K123" t="str">
        <f ca="1">IFERROR(IF(Dashboard!J123="","",INDEX(sorting!$J:$J,MATCH(Dashboard!$J123,INDIRECT(INDEX(Validation!$F:$F,MATCH(Dashboard!$B$10,Validation!$C:$C,0),1)),0),1)),"")</f>
        <v/>
      </c>
      <c r="N123" s="9" t="str">
        <f ca="1">IF($K123="","",INDEX(INDIRECT(INDEX(Validation!$E:$E,MATCH(Dashboard!N$3,Validation!$C:$C,0),1)),MATCH(Dashboard!$K123,sorting!$J:$J,0),1))</f>
        <v/>
      </c>
      <c r="O123" s="9" t="str">
        <f ca="1">IF($K123="","",INDEX(INDIRECT(INDEX(Validation!$E:$E,MATCH(Dashboard!O$3,Validation!$C:$C,0),1)),MATCH(Dashboard!$K123,sorting!$J:$J,0),1))</f>
        <v/>
      </c>
      <c r="P123" s="9" t="str">
        <f ca="1">IF($K123="","",INDEX(INDIRECT(INDEX(Validation!$E:$E,MATCH(Dashboard!P$3,Validation!$C:$C,0),1)),MATCH(Dashboard!$K123,sorting!$J:$J,0),1))</f>
        <v/>
      </c>
      <c r="Q123" s="10" t="str">
        <f ca="1">IF($K123="","",INDEX(INDIRECT(INDEX(Validation!$E:$E,MATCH(Dashboard!Q$3,Validation!$C:$C,0),1)),MATCH(Dashboard!$K123,sorting!$J:$J,0),1))</f>
        <v/>
      </c>
      <c r="R123" s="10" t="str">
        <f ca="1">IF($K123="","",INDEX(INDIRECT(INDEX(Validation!$E:$E,MATCH(Dashboard!R$3,Validation!$C:$C,0),1)),MATCH(Dashboard!$K123,sorting!$J:$J,0),1))</f>
        <v/>
      </c>
      <c r="S123" s="10" t="str">
        <f ca="1">IF($K123="","",INDEX(INDIRECT(INDEX(Validation!$E:$E,MATCH(Dashboard!S$3,Validation!$C:$C,0),1)),MATCH(Dashboard!$K123,sorting!$J:$J,0),1))</f>
        <v/>
      </c>
    </row>
    <row r="124" spans="10:19" x14ac:dyDescent="0.35">
      <c r="J124" s="14" t="str">
        <f>IF($E$12="Bottom to Top",
IF(J123="RANK",MAX(TopQRankLB),IF(MIN($J$4:J123)&lt;=(MAX(TopQRankLB)-$B$12),"",J123-1)),
IF(J123="RANK",1,IF(MAX($J$4:J123)&gt;=$B$12,"",J123+1)))</f>
        <v/>
      </c>
      <c r="K124" t="str">
        <f ca="1">IFERROR(IF(Dashboard!J124="","",INDEX(sorting!$J:$J,MATCH(Dashboard!$J124,INDIRECT(INDEX(Validation!$F:$F,MATCH(Dashboard!$B$10,Validation!$C:$C,0),1)),0),1)),"")</f>
        <v/>
      </c>
      <c r="N124" s="9" t="str">
        <f ca="1">IF($K124="","",INDEX(INDIRECT(INDEX(Validation!$E:$E,MATCH(Dashboard!N$3,Validation!$C:$C,0),1)),MATCH(Dashboard!$K124,sorting!$J:$J,0),1))</f>
        <v/>
      </c>
      <c r="O124" s="9" t="str">
        <f ca="1">IF($K124="","",INDEX(INDIRECT(INDEX(Validation!$E:$E,MATCH(Dashboard!O$3,Validation!$C:$C,0),1)),MATCH(Dashboard!$K124,sorting!$J:$J,0),1))</f>
        <v/>
      </c>
      <c r="P124" s="9" t="str">
        <f ca="1">IF($K124="","",INDEX(INDIRECT(INDEX(Validation!$E:$E,MATCH(Dashboard!P$3,Validation!$C:$C,0),1)),MATCH(Dashboard!$K124,sorting!$J:$J,0),1))</f>
        <v/>
      </c>
      <c r="Q124" s="10" t="str">
        <f ca="1">IF($K124="","",INDEX(INDIRECT(INDEX(Validation!$E:$E,MATCH(Dashboard!Q$3,Validation!$C:$C,0),1)),MATCH(Dashboard!$K124,sorting!$J:$J,0),1))</f>
        <v/>
      </c>
      <c r="R124" s="10" t="str">
        <f ca="1">IF($K124="","",INDEX(INDIRECT(INDEX(Validation!$E:$E,MATCH(Dashboard!R$3,Validation!$C:$C,0),1)),MATCH(Dashboard!$K124,sorting!$J:$J,0),1))</f>
        <v/>
      </c>
      <c r="S124" s="10" t="str">
        <f ca="1">IF($K124="","",INDEX(INDIRECT(INDEX(Validation!$E:$E,MATCH(Dashboard!S$3,Validation!$C:$C,0),1)),MATCH(Dashboard!$K124,sorting!$J:$J,0),1))</f>
        <v/>
      </c>
    </row>
    <row r="125" spans="10:19" x14ac:dyDescent="0.35">
      <c r="J125" s="14" t="str">
        <f>IF($E$12="Bottom to Top",
IF(J124="RANK",MAX(TopQRankLB),IF(MIN($J$4:J124)&lt;=(MAX(TopQRankLB)-$B$12),"",J124-1)),
IF(J124="RANK",1,IF(MAX($J$4:J124)&gt;=$B$12,"",J124+1)))</f>
        <v/>
      </c>
      <c r="K125" t="str">
        <f ca="1">IFERROR(IF(Dashboard!J125="","",INDEX(sorting!$J:$J,MATCH(Dashboard!$J125,INDIRECT(INDEX(Validation!$F:$F,MATCH(Dashboard!$B$10,Validation!$C:$C,0),1)),0),1)),"")</f>
        <v/>
      </c>
      <c r="N125" s="9" t="str">
        <f ca="1">IF($K125="","",INDEX(INDIRECT(INDEX(Validation!$E:$E,MATCH(Dashboard!N$3,Validation!$C:$C,0),1)),MATCH(Dashboard!$K125,sorting!$J:$J,0),1))</f>
        <v/>
      </c>
      <c r="O125" s="9" t="str">
        <f ca="1">IF($K125="","",INDEX(INDIRECT(INDEX(Validation!$E:$E,MATCH(Dashboard!O$3,Validation!$C:$C,0),1)),MATCH(Dashboard!$K125,sorting!$J:$J,0),1))</f>
        <v/>
      </c>
      <c r="P125" s="9" t="str">
        <f ca="1">IF($K125="","",INDEX(INDIRECT(INDEX(Validation!$E:$E,MATCH(Dashboard!P$3,Validation!$C:$C,0),1)),MATCH(Dashboard!$K125,sorting!$J:$J,0),1))</f>
        <v/>
      </c>
      <c r="Q125" s="10" t="str">
        <f ca="1">IF($K125="","",INDEX(INDIRECT(INDEX(Validation!$E:$E,MATCH(Dashboard!Q$3,Validation!$C:$C,0),1)),MATCH(Dashboard!$K125,sorting!$J:$J,0),1))</f>
        <v/>
      </c>
      <c r="R125" s="10" t="str">
        <f ca="1">IF($K125="","",INDEX(INDIRECT(INDEX(Validation!$E:$E,MATCH(Dashboard!R$3,Validation!$C:$C,0),1)),MATCH(Dashboard!$K125,sorting!$J:$J,0),1))</f>
        <v/>
      </c>
      <c r="S125" s="10" t="str">
        <f ca="1">IF($K125="","",INDEX(INDIRECT(INDEX(Validation!$E:$E,MATCH(Dashboard!S$3,Validation!$C:$C,0),1)),MATCH(Dashboard!$K125,sorting!$J:$J,0),1))</f>
        <v/>
      </c>
    </row>
    <row r="126" spans="10:19" x14ac:dyDescent="0.35">
      <c r="J126" s="14" t="str">
        <f>IF($E$12="Bottom to Top",
IF(J125="RANK",MAX(TopQRankLB),IF(MIN($J$4:J125)&lt;=(MAX(TopQRankLB)-$B$12),"",J125-1)),
IF(J125="RANK",1,IF(MAX($J$4:J125)&gt;=$B$12,"",J125+1)))</f>
        <v/>
      </c>
      <c r="K126" t="str">
        <f ca="1">IFERROR(IF(Dashboard!J126="","",INDEX(sorting!$J:$J,MATCH(Dashboard!$J126,INDIRECT(INDEX(Validation!$F:$F,MATCH(Dashboard!$B$10,Validation!$C:$C,0),1)),0),1)),"")</f>
        <v/>
      </c>
      <c r="N126" s="9" t="str">
        <f ca="1">IF($K126="","",INDEX(INDIRECT(INDEX(Validation!$E:$E,MATCH(Dashboard!N$3,Validation!$C:$C,0),1)),MATCH(Dashboard!$K126,sorting!$J:$J,0),1))</f>
        <v/>
      </c>
      <c r="O126" s="9" t="str">
        <f ca="1">IF($K126="","",INDEX(INDIRECT(INDEX(Validation!$E:$E,MATCH(Dashboard!O$3,Validation!$C:$C,0),1)),MATCH(Dashboard!$K126,sorting!$J:$J,0),1))</f>
        <v/>
      </c>
      <c r="P126" s="9" t="str">
        <f ca="1">IF($K126="","",INDEX(INDIRECT(INDEX(Validation!$E:$E,MATCH(Dashboard!P$3,Validation!$C:$C,0),1)),MATCH(Dashboard!$K126,sorting!$J:$J,0),1))</f>
        <v/>
      </c>
      <c r="Q126" s="10" t="str">
        <f ca="1">IF($K126="","",INDEX(INDIRECT(INDEX(Validation!$E:$E,MATCH(Dashboard!Q$3,Validation!$C:$C,0),1)),MATCH(Dashboard!$K126,sorting!$J:$J,0),1))</f>
        <v/>
      </c>
      <c r="R126" s="10" t="str">
        <f ca="1">IF($K126="","",INDEX(INDIRECT(INDEX(Validation!$E:$E,MATCH(Dashboard!R$3,Validation!$C:$C,0),1)),MATCH(Dashboard!$K126,sorting!$J:$J,0),1))</f>
        <v/>
      </c>
      <c r="S126" s="10" t="str">
        <f ca="1">IF($K126="","",INDEX(INDIRECT(INDEX(Validation!$E:$E,MATCH(Dashboard!S$3,Validation!$C:$C,0),1)),MATCH(Dashboard!$K126,sorting!$J:$J,0),1))</f>
        <v/>
      </c>
    </row>
    <row r="127" spans="10:19" x14ac:dyDescent="0.35">
      <c r="J127" s="14" t="str">
        <f>IF($E$12="Bottom to Top",
IF(J126="RANK",MAX(TopQRankLB),IF(MIN($J$4:J126)&lt;=(MAX(TopQRankLB)-$B$12),"",J126-1)),
IF(J126="RANK",1,IF(MAX($J$4:J126)&gt;=$B$12,"",J126+1)))</f>
        <v/>
      </c>
      <c r="K127" t="str">
        <f ca="1">IFERROR(IF(Dashboard!J127="","",INDEX(sorting!$J:$J,MATCH(Dashboard!$J127,INDIRECT(INDEX(Validation!$F:$F,MATCH(Dashboard!$B$10,Validation!$C:$C,0),1)),0),1)),"")</f>
        <v/>
      </c>
      <c r="N127" s="9" t="str">
        <f ca="1">IF($K127="","",INDEX(INDIRECT(INDEX(Validation!$E:$E,MATCH(Dashboard!N$3,Validation!$C:$C,0),1)),MATCH(Dashboard!$K127,sorting!$J:$J,0),1))</f>
        <v/>
      </c>
      <c r="O127" s="9" t="str">
        <f ca="1">IF($K127="","",INDEX(INDIRECT(INDEX(Validation!$E:$E,MATCH(Dashboard!O$3,Validation!$C:$C,0),1)),MATCH(Dashboard!$K127,sorting!$J:$J,0),1))</f>
        <v/>
      </c>
      <c r="P127" s="9" t="str">
        <f ca="1">IF($K127="","",INDEX(INDIRECT(INDEX(Validation!$E:$E,MATCH(Dashboard!P$3,Validation!$C:$C,0),1)),MATCH(Dashboard!$K127,sorting!$J:$J,0),1))</f>
        <v/>
      </c>
      <c r="Q127" s="10" t="str">
        <f ca="1">IF($K127="","",INDEX(INDIRECT(INDEX(Validation!$E:$E,MATCH(Dashboard!Q$3,Validation!$C:$C,0),1)),MATCH(Dashboard!$K127,sorting!$J:$J,0),1))</f>
        <v/>
      </c>
      <c r="R127" s="10" t="str">
        <f ca="1">IF($K127="","",INDEX(INDIRECT(INDEX(Validation!$E:$E,MATCH(Dashboard!R$3,Validation!$C:$C,0),1)),MATCH(Dashboard!$K127,sorting!$J:$J,0),1))</f>
        <v/>
      </c>
      <c r="S127" s="10" t="str">
        <f ca="1">IF($K127="","",INDEX(INDIRECT(INDEX(Validation!$E:$E,MATCH(Dashboard!S$3,Validation!$C:$C,0),1)),MATCH(Dashboard!$K127,sorting!$J:$J,0),1))</f>
        <v/>
      </c>
    </row>
    <row r="128" spans="10:19" x14ac:dyDescent="0.35">
      <c r="J128" s="14" t="str">
        <f>IF($E$12="Bottom to Top",
IF(J127="RANK",MAX(TopQRankLB),IF(MIN($J$4:J127)&lt;=(MAX(TopQRankLB)-$B$12),"",J127-1)),
IF(J127="RANK",1,IF(MAX($J$4:J127)&gt;=$B$12,"",J127+1)))</f>
        <v/>
      </c>
      <c r="K128" t="str">
        <f ca="1">IFERROR(IF(Dashboard!J128="","",INDEX(sorting!$J:$J,MATCH(Dashboard!$J128,INDIRECT(INDEX(Validation!$F:$F,MATCH(Dashboard!$B$10,Validation!$C:$C,0),1)),0),1)),"")</f>
        <v/>
      </c>
      <c r="N128" s="9" t="str">
        <f ca="1">IF($K128="","",INDEX(INDIRECT(INDEX(Validation!$E:$E,MATCH(Dashboard!N$3,Validation!$C:$C,0),1)),MATCH(Dashboard!$K128,sorting!$J:$J,0),1))</f>
        <v/>
      </c>
      <c r="O128" s="9" t="str">
        <f ca="1">IF($K128="","",INDEX(INDIRECT(INDEX(Validation!$E:$E,MATCH(Dashboard!O$3,Validation!$C:$C,0),1)),MATCH(Dashboard!$K128,sorting!$J:$J,0),1))</f>
        <v/>
      </c>
      <c r="P128" s="9" t="str">
        <f ca="1">IF($K128="","",INDEX(INDIRECT(INDEX(Validation!$E:$E,MATCH(Dashboard!P$3,Validation!$C:$C,0),1)),MATCH(Dashboard!$K128,sorting!$J:$J,0),1))</f>
        <v/>
      </c>
      <c r="Q128" s="10" t="str">
        <f ca="1">IF($K128="","",INDEX(INDIRECT(INDEX(Validation!$E:$E,MATCH(Dashboard!Q$3,Validation!$C:$C,0),1)),MATCH(Dashboard!$K128,sorting!$J:$J,0),1))</f>
        <v/>
      </c>
      <c r="R128" s="10" t="str">
        <f ca="1">IF($K128="","",INDEX(INDIRECT(INDEX(Validation!$E:$E,MATCH(Dashboard!R$3,Validation!$C:$C,0),1)),MATCH(Dashboard!$K128,sorting!$J:$J,0),1))</f>
        <v/>
      </c>
      <c r="S128" s="10" t="str">
        <f ca="1">IF($K128="","",INDEX(INDIRECT(INDEX(Validation!$E:$E,MATCH(Dashboard!S$3,Validation!$C:$C,0),1)),MATCH(Dashboard!$K128,sorting!$J:$J,0),1))</f>
        <v/>
      </c>
    </row>
    <row r="129" spans="10:19" x14ac:dyDescent="0.35">
      <c r="J129" s="14" t="str">
        <f>IF($E$12="Bottom to Top",
IF(J128="RANK",MAX(TopQRankLB),IF(MIN($J$4:J128)&lt;=(MAX(TopQRankLB)-$B$12),"",J128-1)),
IF(J128="RANK",1,IF(MAX($J$4:J128)&gt;=$B$12,"",J128+1)))</f>
        <v/>
      </c>
      <c r="K129" t="str">
        <f ca="1">IFERROR(IF(Dashboard!J129="","",INDEX(sorting!$J:$J,MATCH(Dashboard!$J129,INDIRECT(INDEX(Validation!$F:$F,MATCH(Dashboard!$B$10,Validation!$C:$C,0),1)),0),1)),"")</f>
        <v/>
      </c>
      <c r="N129" s="9" t="str">
        <f ca="1">IF($K129="","",INDEX(INDIRECT(INDEX(Validation!$E:$E,MATCH(Dashboard!N$3,Validation!$C:$C,0),1)),MATCH(Dashboard!$K129,sorting!$J:$J,0),1))</f>
        <v/>
      </c>
      <c r="O129" s="9" t="str">
        <f ca="1">IF($K129="","",INDEX(INDIRECT(INDEX(Validation!$E:$E,MATCH(Dashboard!O$3,Validation!$C:$C,0),1)),MATCH(Dashboard!$K129,sorting!$J:$J,0),1))</f>
        <v/>
      </c>
      <c r="P129" s="9" t="str">
        <f ca="1">IF($K129="","",INDEX(INDIRECT(INDEX(Validation!$E:$E,MATCH(Dashboard!P$3,Validation!$C:$C,0),1)),MATCH(Dashboard!$K129,sorting!$J:$J,0),1))</f>
        <v/>
      </c>
      <c r="Q129" s="10" t="str">
        <f ca="1">IF($K129="","",INDEX(INDIRECT(INDEX(Validation!$E:$E,MATCH(Dashboard!Q$3,Validation!$C:$C,0),1)),MATCH(Dashboard!$K129,sorting!$J:$J,0),1))</f>
        <v/>
      </c>
      <c r="R129" s="10" t="str">
        <f ca="1">IF($K129="","",INDEX(INDIRECT(INDEX(Validation!$E:$E,MATCH(Dashboard!R$3,Validation!$C:$C,0),1)),MATCH(Dashboard!$K129,sorting!$J:$J,0),1))</f>
        <v/>
      </c>
      <c r="S129" s="10" t="str">
        <f ca="1">IF($K129="","",INDEX(INDIRECT(INDEX(Validation!$E:$E,MATCH(Dashboard!S$3,Validation!$C:$C,0),1)),MATCH(Dashboard!$K129,sorting!$J:$J,0),1))</f>
        <v/>
      </c>
    </row>
    <row r="130" spans="10:19" x14ac:dyDescent="0.35">
      <c r="J130" s="14" t="str">
        <f>IF($E$12="Bottom to Top",
IF(J129="RANK",MAX(TopQRankLB),IF(MIN($J$4:J129)&lt;=(MAX(TopQRankLB)-$B$12),"",J129-1)),
IF(J129="RANK",1,IF(MAX($J$4:J129)&gt;=$B$12,"",J129+1)))</f>
        <v/>
      </c>
      <c r="K130" t="str">
        <f ca="1">IFERROR(IF(Dashboard!J130="","",INDEX(sorting!$J:$J,MATCH(Dashboard!$J130,INDIRECT(INDEX(Validation!$F:$F,MATCH(Dashboard!$B$10,Validation!$C:$C,0),1)),0),1)),"")</f>
        <v/>
      </c>
      <c r="N130" s="9" t="str">
        <f ca="1">IF($K130="","",INDEX(INDIRECT(INDEX(Validation!$E:$E,MATCH(Dashboard!N$3,Validation!$C:$C,0),1)),MATCH(Dashboard!$K130,sorting!$J:$J,0),1))</f>
        <v/>
      </c>
      <c r="O130" s="9" t="str">
        <f ca="1">IF($K130="","",INDEX(INDIRECT(INDEX(Validation!$E:$E,MATCH(Dashboard!O$3,Validation!$C:$C,0),1)),MATCH(Dashboard!$K130,sorting!$J:$J,0),1))</f>
        <v/>
      </c>
      <c r="P130" s="9" t="str">
        <f ca="1">IF($K130="","",INDEX(INDIRECT(INDEX(Validation!$E:$E,MATCH(Dashboard!P$3,Validation!$C:$C,0),1)),MATCH(Dashboard!$K130,sorting!$J:$J,0),1))</f>
        <v/>
      </c>
      <c r="Q130" s="10" t="str">
        <f ca="1">IF($K130="","",INDEX(INDIRECT(INDEX(Validation!$E:$E,MATCH(Dashboard!Q$3,Validation!$C:$C,0),1)),MATCH(Dashboard!$K130,sorting!$J:$J,0),1))</f>
        <v/>
      </c>
      <c r="R130" s="10" t="str">
        <f ca="1">IF($K130="","",INDEX(INDIRECT(INDEX(Validation!$E:$E,MATCH(Dashboard!R$3,Validation!$C:$C,0),1)),MATCH(Dashboard!$K130,sorting!$J:$J,0),1))</f>
        <v/>
      </c>
      <c r="S130" s="10" t="str">
        <f ca="1">IF($K130="","",INDEX(INDIRECT(INDEX(Validation!$E:$E,MATCH(Dashboard!S$3,Validation!$C:$C,0),1)),MATCH(Dashboard!$K130,sorting!$J:$J,0),1))</f>
        <v/>
      </c>
    </row>
    <row r="131" spans="10:19" x14ac:dyDescent="0.35">
      <c r="J131" s="14" t="str">
        <f>IF($E$12="Bottom to Top",
IF(J130="RANK",MAX(TopQRankLB),IF(MIN($J$4:J130)&lt;=(MAX(TopQRankLB)-$B$12),"",J130-1)),
IF(J130="RANK",1,IF(MAX($J$4:J130)&gt;=$B$12,"",J130+1)))</f>
        <v/>
      </c>
      <c r="K131" t="str">
        <f ca="1">IFERROR(IF(Dashboard!J131="","",INDEX(sorting!$J:$J,MATCH(Dashboard!$J131,INDIRECT(INDEX(Validation!$F:$F,MATCH(Dashboard!$B$10,Validation!$C:$C,0),1)),0),1)),"")</f>
        <v/>
      </c>
      <c r="N131" s="9" t="str">
        <f ca="1">IF($K131="","",INDEX(INDIRECT(INDEX(Validation!$E:$E,MATCH(Dashboard!N$3,Validation!$C:$C,0),1)),MATCH(Dashboard!$K131,sorting!$J:$J,0),1))</f>
        <v/>
      </c>
      <c r="O131" s="9" t="str">
        <f ca="1">IF($K131="","",INDEX(INDIRECT(INDEX(Validation!$E:$E,MATCH(Dashboard!O$3,Validation!$C:$C,0),1)),MATCH(Dashboard!$K131,sorting!$J:$J,0),1))</f>
        <v/>
      </c>
      <c r="P131" s="9" t="str">
        <f ca="1">IF($K131="","",INDEX(INDIRECT(INDEX(Validation!$E:$E,MATCH(Dashboard!P$3,Validation!$C:$C,0),1)),MATCH(Dashboard!$K131,sorting!$J:$J,0),1))</f>
        <v/>
      </c>
      <c r="Q131" s="10" t="str">
        <f ca="1">IF($K131="","",INDEX(INDIRECT(INDEX(Validation!$E:$E,MATCH(Dashboard!Q$3,Validation!$C:$C,0),1)),MATCH(Dashboard!$K131,sorting!$J:$J,0),1))</f>
        <v/>
      </c>
      <c r="R131" s="10" t="str">
        <f ca="1">IF($K131="","",INDEX(INDIRECT(INDEX(Validation!$E:$E,MATCH(Dashboard!R$3,Validation!$C:$C,0),1)),MATCH(Dashboard!$K131,sorting!$J:$J,0),1))</f>
        <v/>
      </c>
      <c r="S131" s="10" t="str">
        <f ca="1">IF($K131="","",INDEX(INDIRECT(INDEX(Validation!$E:$E,MATCH(Dashboard!S$3,Validation!$C:$C,0),1)),MATCH(Dashboard!$K131,sorting!$J:$J,0),1))</f>
        <v/>
      </c>
    </row>
    <row r="132" spans="10:19" x14ac:dyDescent="0.35">
      <c r="J132" s="14" t="str">
        <f>IF($E$12="Bottom to Top",
IF(J131="RANK",MAX(TopQRankLB),IF(MIN($J$4:J131)&lt;=(MAX(TopQRankLB)-$B$12),"",J131-1)),
IF(J131="RANK",1,IF(MAX($J$4:J131)&gt;=$B$12,"",J131+1)))</f>
        <v/>
      </c>
      <c r="K132" t="str">
        <f ca="1">IFERROR(IF(Dashboard!J132="","",INDEX(sorting!$J:$J,MATCH(Dashboard!$J132,INDIRECT(INDEX(Validation!$F:$F,MATCH(Dashboard!$B$10,Validation!$C:$C,0),1)),0),1)),"")</f>
        <v/>
      </c>
      <c r="N132" s="9" t="str">
        <f ca="1">IF($K132="","",INDEX(INDIRECT(INDEX(Validation!$E:$E,MATCH(Dashboard!N$3,Validation!$C:$C,0),1)),MATCH(Dashboard!$K132,sorting!$J:$J,0),1))</f>
        <v/>
      </c>
      <c r="O132" s="9" t="str">
        <f ca="1">IF($K132="","",INDEX(INDIRECT(INDEX(Validation!$E:$E,MATCH(Dashboard!O$3,Validation!$C:$C,0),1)),MATCH(Dashboard!$K132,sorting!$J:$J,0),1))</f>
        <v/>
      </c>
      <c r="P132" s="9" t="str">
        <f ca="1">IF($K132="","",INDEX(INDIRECT(INDEX(Validation!$E:$E,MATCH(Dashboard!P$3,Validation!$C:$C,0),1)),MATCH(Dashboard!$K132,sorting!$J:$J,0),1))</f>
        <v/>
      </c>
      <c r="Q132" s="10" t="str">
        <f ca="1">IF($K132="","",INDEX(INDIRECT(INDEX(Validation!$E:$E,MATCH(Dashboard!Q$3,Validation!$C:$C,0),1)),MATCH(Dashboard!$K132,sorting!$J:$J,0),1))</f>
        <v/>
      </c>
      <c r="R132" s="10" t="str">
        <f ca="1">IF($K132="","",INDEX(INDIRECT(INDEX(Validation!$E:$E,MATCH(Dashboard!R$3,Validation!$C:$C,0),1)),MATCH(Dashboard!$K132,sorting!$J:$J,0),1))</f>
        <v/>
      </c>
      <c r="S132" s="10" t="str">
        <f ca="1">IF($K132="","",INDEX(INDIRECT(INDEX(Validation!$E:$E,MATCH(Dashboard!S$3,Validation!$C:$C,0),1)),MATCH(Dashboard!$K132,sorting!$J:$J,0),1))</f>
        <v/>
      </c>
    </row>
    <row r="133" spans="10:19" x14ac:dyDescent="0.35">
      <c r="J133" s="14" t="str">
        <f>IF($E$12="Bottom to Top",
IF(J132="RANK",MAX(TopQRankLB),IF(MIN($J$4:J132)&lt;=(MAX(TopQRankLB)-$B$12),"",J132-1)),
IF(J132="RANK",1,IF(MAX($J$4:J132)&gt;=$B$12,"",J132+1)))</f>
        <v/>
      </c>
      <c r="K133" t="str">
        <f ca="1">IFERROR(IF(Dashboard!J133="","",INDEX(sorting!$J:$J,MATCH(Dashboard!$J133,INDIRECT(INDEX(Validation!$F:$F,MATCH(Dashboard!$B$10,Validation!$C:$C,0),1)),0),1)),"")</f>
        <v/>
      </c>
      <c r="N133" s="9" t="str">
        <f ca="1">IF($K133="","",INDEX(INDIRECT(INDEX(Validation!$E:$E,MATCH(Dashboard!N$3,Validation!$C:$C,0),1)),MATCH(Dashboard!$K133,sorting!$J:$J,0),1))</f>
        <v/>
      </c>
      <c r="O133" s="9" t="str">
        <f ca="1">IF($K133="","",INDEX(INDIRECT(INDEX(Validation!$E:$E,MATCH(Dashboard!O$3,Validation!$C:$C,0),1)),MATCH(Dashboard!$K133,sorting!$J:$J,0),1))</f>
        <v/>
      </c>
      <c r="P133" s="9" t="str">
        <f ca="1">IF($K133="","",INDEX(INDIRECT(INDEX(Validation!$E:$E,MATCH(Dashboard!P$3,Validation!$C:$C,0),1)),MATCH(Dashboard!$K133,sorting!$J:$J,0),1))</f>
        <v/>
      </c>
      <c r="Q133" s="10" t="str">
        <f ca="1">IF($K133="","",INDEX(INDIRECT(INDEX(Validation!$E:$E,MATCH(Dashboard!Q$3,Validation!$C:$C,0),1)),MATCH(Dashboard!$K133,sorting!$J:$J,0),1))</f>
        <v/>
      </c>
      <c r="R133" s="10" t="str">
        <f ca="1">IF($K133="","",INDEX(INDIRECT(INDEX(Validation!$E:$E,MATCH(Dashboard!R$3,Validation!$C:$C,0),1)),MATCH(Dashboard!$K133,sorting!$J:$J,0),1))</f>
        <v/>
      </c>
      <c r="S133" s="10" t="str">
        <f ca="1">IF($K133="","",INDEX(INDIRECT(INDEX(Validation!$E:$E,MATCH(Dashboard!S$3,Validation!$C:$C,0),1)),MATCH(Dashboard!$K133,sorting!$J:$J,0),1))</f>
        <v/>
      </c>
    </row>
    <row r="134" spans="10:19" x14ac:dyDescent="0.35">
      <c r="J134" s="14" t="str">
        <f>IF($E$12="Bottom to Top",
IF(J133="RANK",MAX(TopQRankLB),IF(MIN($J$4:J133)&lt;=(MAX(TopQRankLB)-$B$12),"",J133-1)),
IF(J133="RANK",1,IF(MAX($J$4:J133)&gt;=$B$12,"",J133+1)))</f>
        <v/>
      </c>
      <c r="K134" t="str">
        <f ca="1">IFERROR(IF(Dashboard!J134="","",INDEX(sorting!$J:$J,MATCH(Dashboard!$J134,INDIRECT(INDEX(Validation!$F:$F,MATCH(Dashboard!$B$10,Validation!$C:$C,0),1)),0),1)),"")</f>
        <v/>
      </c>
      <c r="N134" s="9" t="str">
        <f ca="1">IF($K134="","",INDEX(INDIRECT(INDEX(Validation!$E:$E,MATCH(Dashboard!N$3,Validation!$C:$C,0),1)),MATCH(Dashboard!$K134,sorting!$J:$J,0),1))</f>
        <v/>
      </c>
      <c r="O134" s="9" t="str">
        <f ca="1">IF($K134="","",INDEX(INDIRECT(INDEX(Validation!$E:$E,MATCH(Dashboard!O$3,Validation!$C:$C,0),1)),MATCH(Dashboard!$K134,sorting!$J:$J,0),1))</f>
        <v/>
      </c>
      <c r="P134" s="9" t="str">
        <f ca="1">IF($K134="","",INDEX(INDIRECT(INDEX(Validation!$E:$E,MATCH(Dashboard!P$3,Validation!$C:$C,0),1)),MATCH(Dashboard!$K134,sorting!$J:$J,0),1))</f>
        <v/>
      </c>
      <c r="Q134" s="10" t="str">
        <f ca="1">IF($K134="","",INDEX(INDIRECT(INDEX(Validation!$E:$E,MATCH(Dashboard!Q$3,Validation!$C:$C,0),1)),MATCH(Dashboard!$K134,sorting!$J:$J,0),1))</f>
        <v/>
      </c>
      <c r="R134" s="10" t="str">
        <f ca="1">IF($K134="","",INDEX(INDIRECT(INDEX(Validation!$E:$E,MATCH(Dashboard!R$3,Validation!$C:$C,0),1)),MATCH(Dashboard!$K134,sorting!$J:$J,0),1))</f>
        <v/>
      </c>
      <c r="S134" s="10" t="str">
        <f ca="1">IF($K134="","",INDEX(INDIRECT(INDEX(Validation!$E:$E,MATCH(Dashboard!S$3,Validation!$C:$C,0),1)),MATCH(Dashboard!$K134,sorting!$J:$J,0),1))</f>
        <v/>
      </c>
    </row>
    <row r="135" spans="10:19" x14ac:dyDescent="0.35">
      <c r="J135" s="14" t="str">
        <f>IF($E$12="Bottom to Top",
IF(J134="RANK",MAX(TopQRankLB),IF(MIN($J$4:J134)&lt;=(MAX(TopQRankLB)-$B$12),"",J134-1)),
IF(J134="RANK",1,IF(MAX($J$4:J134)&gt;=$B$12,"",J134+1)))</f>
        <v/>
      </c>
      <c r="K135" t="str">
        <f ca="1">IFERROR(IF(Dashboard!J135="","",INDEX(sorting!$J:$J,MATCH(Dashboard!$J135,INDIRECT(INDEX(Validation!$F:$F,MATCH(Dashboard!$B$10,Validation!$C:$C,0),1)),0),1)),"")</f>
        <v/>
      </c>
      <c r="N135" s="9" t="str">
        <f ca="1">IF($K135="","",INDEX(INDIRECT(INDEX(Validation!$E:$E,MATCH(Dashboard!N$3,Validation!$C:$C,0),1)),MATCH(Dashboard!$K135,sorting!$J:$J,0),1))</f>
        <v/>
      </c>
      <c r="O135" s="9" t="str">
        <f ca="1">IF($K135="","",INDEX(INDIRECT(INDEX(Validation!$E:$E,MATCH(Dashboard!O$3,Validation!$C:$C,0),1)),MATCH(Dashboard!$K135,sorting!$J:$J,0),1))</f>
        <v/>
      </c>
      <c r="P135" s="9" t="str">
        <f ca="1">IF($K135="","",INDEX(INDIRECT(INDEX(Validation!$E:$E,MATCH(Dashboard!P$3,Validation!$C:$C,0),1)),MATCH(Dashboard!$K135,sorting!$J:$J,0),1))</f>
        <v/>
      </c>
      <c r="Q135" s="10" t="str">
        <f ca="1">IF($K135="","",INDEX(INDIRECT(INDEX(Validation!$E:$E,MATCH(Dashboard!Q$3,Validation!$C:$C,0),1)),MATCH(Dashboard!$K135,sorting!$J:$J,0),1))</f>
        <v/>
      </c>
      <c r="R135" s="10" t="str">
        <f ca="1">IF($K135="","",INDEX(INDIRECT(INDEX(Validation!$E:$E,MATCH(Dashboard!R$3,Validation!$C:$C,0),1)),MATCH(Dashboard!$K135,sorting!$J:$J,0),1))</f>
        <v/>
      </c>
      <c r="S135" s="10" t="str">
        <f ca="1">IF($K135="","",INDEX(INDIRECT(INDEX(Validation!$E:$E,MATCH(Dashboard!S$3,Validation!$C:$C,0),1)),MATCH(Dashboard!$K135,sorting!$J:$J,0),1))</f>
        <v/>
      </c>
    </row>
    <row r="136" spans="10:19" x14ac:dyDescent="0.35">
      <c r="J136" s="14" t="str">
        <f>IF($E$12="Bottom to Top",
IF(J135="RANK",MAX(TopQRankLB),IF(MIN($J$4:J135)&lt;=(MAX(TopQRankLB)-$B$12),"",J135-1)),
IF(J135="RANK",1,IF(MAX($J$4:J135)&gt;=$B$12,"",J135+1)))</f>
        <v/>
      </c>
      <c r="K136" t="str">
        <f ca="1">IFERROR(IF(Dashboard!J136="","",INDEX(sorting!$J:$J,MATCH(Dashboard!$J136,INDIRECT(INDEX(Validation!$F:$F,MATCH(Dashboard!$B$10,Validation!$C:$C,0),1)),0),1)),"")</f>
        <v/>
      </c>
      <c r="N136" s="9" t="str">
        <f ca="1">IF($K136="","",INDEX(INDIRECT(INDEX(Validation!$E:$E,MATCH(Dashboard!N$3,Validation!$C:$C,0),1)),MATCH(Dashboard!$K136,sorting!$J:$J,0),1))</f>
        <v/>
      </c>
      <c r="O136" s="9" t="str">
        <f ca="1">IF($K136="","",INDEX(INDIRECT(INDEX(Validation!$E:$E,MATCH(Dashboard!O$3,Validation!$C:$C,0),1)),MATCH(Dashboard!$K136,sorting!$J:$J,0),1))</f>
        <v/>
      </c>
      <c r="P136" s="9" t="str">
        <f ca="1">IF($K136="","",INDEX(INDIRECT(INDEX(Validation!$E:$E,MATCH(Dashboard!P$3,Validation!$C:$C,0),1)),MATCH(Dashboard!$K136,sorting!$J:$J,0),1))</f>
        <v/>
      </c>
      <c r="Q136" s="10" t="str">
        <f ca="1">IF($K136="","",INDEX(INDIRECT(INDEX(Validation!$E:$E,MATCH(Dashboard!Q$3,Validation!$C:$C,0),1)),MATCH(Dashboard!$K136,sorting!$J:$J,0),1))</f>
        <v/>
      </c>
      <c r="R136" s="10" t="str">
        <f ca="1">IF($K136="","",INDEX(INDIRECT(INDEX(Validation!$E:$E,MATCH(Dashboard!R$3,Validation!$C:$C,0),1)),MATCH(Dashboard!$K136,sorting!$J:$J,0),1))</f>
        <v/>
      </c>
      <c r="S136" s="10" t="str">
        <f ca="1">IF($K136="","",INDEX(INDIRECT(INDEX(Validation!$E:$E,MATCH(Dashboard!S$3,Validation!$C:$C,0),1)),MATCH(Dashboard!$K136,sorting!$J:$J,0),1))</f>
        <v/>
      </c>
    </row>
    <row r="137" spans="10:19" x14ac:dyDescent="0.35">
      <c r="J137" s="14" t="str">
        <f>IF($E$12="Bottom to Top",
IF(J136="RANK",MAX(TopQRankLB),IF(MIN($J$4:J136)&lt;=(MAX(TopQRankLB)-$B$12),"",J136-1)),
IF(J136="RANK",1,IF(MAX($J$4:J136)&gt;=$B$12,"",J136+1)))</f>
        <v/>
      </c>
      <c r="K137" t="str">
        <f ca="1">IFERROR(IF(Dashboard!J137="","",INDEX(sorting!$J:$J,MATCH(Dashboard!$J137,INDIRECT(INDEX(Validation!$F:$F,MATCH(Dashboard!$B$10,Validation!$C:$C,0),1)),0),1)),"")</f>
        <v/>
      </c>
      <c r="N137" s="9" t="str">
        <f ca="1">IF($K137="","",INDEX(INDIRECT(INDEX(Validation!$E:$E,MATCH(Dashboard!N$3,Validation!$C:$C,0),1)),MATCH(Dashboard!$K137,sorting!$J:$J,0),1))</f>
        <v/>
      </c>
      <c r="O137" s="9" t="str">
        <f ca="1">IF($K137="","",INDEX(INDIRECT(INDEX(Validation!$E:$E,MATCH(Dashboard!O$3,Validation!$C:$C,0),1)),MATCH(Dashboard!$K137,sorting!$J:$J,0),1))</f>
        <v/>
      </c>
      <c r="P137" s="9" t="str">
        <f ca="1">IF($K137="","",INDEX(INDIRECT(INDEX(Validation!$E:$E,MATCH(Dashboard!P$3,Validation!$C:$C,0),1)),MATCH(Dashboard!$K137,sorting!$J:$J,0),1))</f>
        <v/>
      </c>
      <c r="Q137" s="10" t="str">
        <f ca="1">IF($K137="","",INDEX(INDIRECT(INDEX(Validation!$E:$E,MATCH(Dashboard!Q$3,Validation!$C:$C,0),1)),MATCH(Dashboard!$K137,sorting!$J:$J,0),1))</f>
        <v/>
      </c>
      <c r="R137" s="10" t="str">
        <f ca="1">IF($K137="","",INDEX(INDIRECT(INDEX(Validation!$E:$E,MATCH(Dashboard!R$3,Validation!$C:$C,0),1)),MATCH(Dashboard!$K137,sorting!$J:$J,0),1))</f>
        <v/>
      </c>
      <c r="S137" s="10" t="str">
        <f ca="1">IF($K137="","",INDEX(INDIRECT(INDEX(Validation!$E:$E,MATCH(Dashboard!S$3,Validation!$C:$C,0),1)),MATCH(Dashboard!$K137,sorting!$J:$J,0),1))</f>
        <v/>
      </c>
    </row>
    <row r="138" spans="10:19" x14ac:dyDescent="0.35">
      <c r="J138" s="14" t="str">
        <f>IF($E$12="Bottom to Top",
IF(J137="RANK",MAX(TopQRankLB),IF(MIN($J$4:J137)&lt;=(MAX(TopQRankLB)-$B$12),"",J137-1)),
IF(J137="RANK",1,IF(MAX($J$4:J137)&gt;=$B$12,"",J137+1)))</f>
        <v/>
      </c>
      <c r="K138" t="str">
        <f ca="1">IFERROR(IF(Dashboard!J138="","",INDEX(sorting!$J:$J,MATCH(Dashboard!$J138,INDIRECT(INDEX(Validation!$F:$F,MATCH(Dashboard!$B$10,Validation!$C:$C,0),1)),0),1)),"")</f>
        <v/>
      </c>
      <c r="N138" s="9" t="str">
        <f ca="1">IF($K138="","",INDEX(INDIRECT(INDEX(Validation!$E:$E,MATCH(Dashboard!N$3,Validation!$C:$C,0),1)),MATCH(Dashboard!$K138,sorting!$J:$J,0),1))</f>
        <v/>
      </c>
      <c r="O138" s="9" t="str">
        <f ca="1">IF($K138="","",INDEX(INDIRECT(INDEX(Validation!$E:$E,MATCH(Dashboard!O$3,Validation!$C:$C,0),1)),MATCH(Dashboard!$K138,sorting!$J:$J,0),1))</f>
        <v/>
      </c>
      <c r="P138" s="9" t="str">
        <f ca="1">IF($K138="","",INDEX(INDIRECT(INDEX(Validation!$E:$E,MATCH(Dashboard!P$3,Validation!$C:$C,0),1)),MATCH(Dashboard!$K138,sorting!$J:$J,0),1))</f>
        <v/>
      </c>
      <c r="Q138" s="10" t="str">
        <f ca="1">IF($K138="","",INDEX(INDIRECT(INDEX(Validation!$E:$E,MATCH(Dashboard!Q$3,Validation!$C:$C,0),1)),MATCH(Dashboard!$K138,sorting!$J:$J,0),1))</f>
        <v/>
      </c>
      <c r="R138" s="10" t="str">
        <f ca="1">IF($K138="","",INDEX(INDIRECT(INDEX(Validation!$E:$E,MATCH(Dashboard!R$3,Validation!$C:$C,0),1)),MATCH(Dashboard!$K138,sorting!$J:$J,0),1))</f>
        <v/>
      </c>
      <c r="S138" s="10" t="str">
        <f ca="1">IF($K138="","",INDEX(INDIRECT(INDEX(Validation!$E:$E,MATCH(Dashboard!S$3,Validation!$C:$C,0),1)),MATCH(Dashboard!$K138,sorting!$J:$J,0),1))</f>
        <v/>
      </c>
    </row>
    <row r="139" spans="10:19" x14ac:dyDescent="0.35">
      <c r="J139" s="14" t="str">
        <f>IF($E$12="Bottom to Top",
IF(J138="RANK",MAX(TopQRankLB),IF(MIN($J$4:J138)&lt;=(MAX(TopQRankLB)-$B$12),"",J138-1)),
IF(J138="RANK",1,IF(MAX($J$4:J138)&gt;=$B$12,"",J138+1)))</f>
        <v/>
      </c>
      <c r="K139" t="str">
        <f ca="1">IFERROR(IF(Dashboard!J139="","",INDEX(sorting!$J:$J,MATCH(Dashboard!$J139,INDIRECT(INDEX(Validation!$F:$F,MATCH(Dashboard!$B$10,Validation!$C:$C,0),1)),0),1)),"")</f>
        <v/>
      </c>
      <c r="N139" s="9" t="str">
        <f ca="1">IF($K139="","",INDEX(INDIRECT(INDEX(Validation!$E:$E,MATCH(Dashboard!N$3,Validation!$C:$C,0),1)),MATCH(Dashboard!$K139,sorting!$J:$J,0),1))</f>
        <v/>
      </c>
      <c r="O139" s="9" t="str">
        <f ca="1">IF($K139="","",INDEX(INDIRECT(INDEX(Validation!$E:$E,MATCH(Dashboard!O$3,Validation!$C:$C,0),1)),MATCH(Dashboard!$K139,sorting!$J:$J,0),1))</f>
        <v/>
      </c>
      <c r="P139" s="9" t="str">
        <f ca="1">IF($K139="","",INDEX(INDIRECT(INDEX(Validation!$E:$E,MATCH(Dashboard!P$3,Validation!$C:$C,0),1)),MATCH(Dashboard!$K139,sorting!$J:$J,0),1))</f>
        <v/>
      </c>
      <c r="Q139" s="10" t="str">
        <f ca="1">IF($K139="","",INDEX(INDIRECT(INDEX(Validation!$E:$E,MATCH(Dashboard!Q$3,Validation!$C:$C,0),1)),MATCH(Dashboard!$K139,sorting!$J:$J,0),1))</f>
        <v/>
      </c>
      <c r="R139" s="10" t="str">
        <f ca="1">IF($K139="","",INDEX(INDIRECT(INDEX(Validation!$E:$E,MATCH(Dashboard!R$3,Validation!$C:$C,0),1)),MATCH(Dashboard!$K139,sorting!$J:$J,0),1))</f>
        <v/>
      </c>
      <c r="S139" s="10" t="str">
        <f ca="1">IF($K139="","",INDEX(INDIRECT(INDEX(Validation!$E:$E,MATCH(Dashboard!S$3,Validation!$C:$C,0),1)),MATCH(Dashboard!$K139,sorting!$J:$J,0),1))</f>
        <v/>
      </c>
    </row>
    <row r="140" spans="10:19" x14ac:dyDescent="0.35">
      <c r="J140" s="14" t="str">
        <f>IF($E$12="Bottom to Top",
IF(J139="RANK",MAX(TopQRankLB),IF(MIN($J$4:J139)&lt;=(MAX(TopQRankLB)-$B$12),"",J139-1)),
IF(J139="RANK",1,IF(MAX($J$4:J139)&gt;=$B$12,"",J139+1)))</f>
        <v/>
      </c>
      <c r="K140" t="str">
        <f ca="1">IFERROR(IF(Dashboard!J140="","",INDEX(sorting!$J:$J,MATCH(Dashboard!$J140,INDIRECT(INDEX(Validation!$F:$F,MATCH(Dashboard!$B$10,Validation!$C:$C,0),1)),0),1)),"")</f>
        <v/>
      </c>
      <c r="N140" s="9" t="str">
        <f ca="1">IF($K140="","",INDEX(INDIRECT(INDEX(Validation!$E:$E,MATCH(Dashboard!N$3,Validation!$C:$C,0),1)),MATCH(Dashboard!$K140,sorting!$J:$J,0),1))</f>
        <v/>
      </c>
      <c r="O140" s="9" t="str">
        <f ca="1">IF($K140="","",INDEX(INDIRECT(INDEX(Validation!$E:$E,MATCH(Dashboard!O$3,Validation!$C:$C,0),1)),MATCH(Dashboard!$K140,sorting!$J:$J,0),1))</f>
        <v/>
      </c>
      <c r="P140" s="9" t="str">
        <f ca="1">IF($K140="","",INDEX(INDIRECT(INDEX(Validation!$E:$E,MATCH(Dashboard!P$3,Validation!$C:$C,0),1)),MATCH(Dashboard!$K140,sorting!$J:$J,0),1))</f>
        <v/>
      </c>
      <c r="Q140" s="10" t="str">
        <f ca="1">IF($K140="","",INDEX(INDIRECT(INDEX(Validation!$E:$E,MATCH(Dashboard!Q$3,Validation!$C:$C,0),1)),MATCH(Dashboard!$K140,sorting!$J:$J,0),1))</f>
        <v/>
      </c>
      <c r="R140" s="10" t="str">
        <f ca="1">IF($K140="","",INDEX(INDIRECT(INDEX(Validation!$E:$E,MATCH(Dashboard!R$3,Validation!$C:$C,0),1)),MATCH(Dashboard!$K140,sorting!$J:$J,0),1))</f>
        <v/>
      </c>
      <c r="S140" s="10" t="str">
        <f ca="1">IF($K140="","",INDEX(INDIRECT(INDEX(Validation!$E:$E,MATCH(Dashboard!S$3,Validation!$C:$C,0),1)),MATCH(Dashboard!$K140,sorting!$J:$J,0),1))</f>
        <v/>
      </c>
    </row>
    <row r="141" spans="10:19" x14ac:dyDescent="0.35">
      <c r="J141" s="14" t="str">
        <f>IF($E$12="Bottom to Top",
IF(J140="RANK",MAX(TopQRankLB),IF(MIN($J$4:J140)&lt;=(MAX(TopQRankLB)-$B$12),"",J140-1)),
IF(J140="RANK",1,IF(MAX($J$4:J140)&gt;=$B$12,"",J140+1)))</f>
        <v/>
      </c>
      <c r="K141" t="str">
        <f ca="1">IFERROR(IF(Dashboard!J141="","",INDEX(sorting!$J:$J,MATCH(Dashboard!$J141,INDIRECT(INDEX(Validation!$F:$F,MATCH(Dashboard!$B$10,Validation!$C:$C,0),1)),0),1)),"")</f>
        <v/>
      </c>
      <c r="N141" s="9" t="str">
        <f ca="1">IF($K141="","",INDEX(INDIRECT(INDEX(Validation!$E:$E,MATCH(Dashboard!N$3,Validation!$C:$C,0),1)),MATCH(Dashboard!$K141,sorting!$J:$J,0),1))</f>
        <v/>
      </c>
      <c r="O141" s="9" t="str">
        <f ca="1">IF($K141="","",INDEX(INDIRECT(INDEX(Validation!$E:$E,MATCH(Dashboard!O$3,Validation!$C:$C,0),1)),MATCH(Dashboard!$K141,sorting!$J:$J,0),1))</f>
        <v/>
      </c>
      <c r="P141" s="9" t="str">
        <f ca="1">IF($K141="","",INDEX(INDIRECT(INDEX(Validation!$E:$E,MATCH(Dashboard!P$3,Validation!$C:$C,0),1)),MATCH(Dashboard!$K141,sorting!$J:$J,0),1))</f>
        <v/>
      </c>
      <c r="Q141" s="10" t="str">
        <f ca="1">IF($K141="","",INDEX(INDIRECT(INDEX(Validation!$E:$E,MATCH(Dashboard!Q$3,Validation!$C:$C,0),1)),MATCH(Dashboard!$K141,sorting!$J:$J,0),1))</f>
        <v/>
      </c>
      <c r="R141" s="10" t="str">
        <f ca="1">IF($K141="","",INDEX(INDIRECT(INDEX(Validation!$E:$E,MATCH(Dashboard!R$3,Validation!$C:$C,0),1)),MATCH(Dashboard!$K141,sorting!$J:$J,0),1))</f>
        <v/>
      </c>
      <c r="S141" s="10" t="str">
        <f ca="1">IF($K141="","",INDEX(INDIRECT(INDEX(Validation!$E:$E,MATCH(Dashboard!S$3,Validation!$C:$C,0),1)),MATCH(Dashboard!$K141,sorting!$J:$J,0),1))</f>
        <v/>
      </c>
    </row>
    <row r="142" spans="10:19" x14ac:dyDescent="0.35">
      <c r="J142" s="14" t="str">
        <f>IF($E$12="Bottom to Top",
IF(J141="RANK",MAX(TopQRankLB),IF(MIN($J$4:J141)&lt;=(MAX(TopQRankLB)-$B$12),"",J141-1)),
IF(J141="RANK",1,IF(MAX($J$4:J141)&gt;=$B$12,"",J141+1)))</f>
        <v/>
      </c>
      <c r="K142" t="str">
        <f ca="1">IFERROR(IF(Dashboard!J142="","",INDEX(sorting!$J:$J,MATCH(Dashboard!$J142,INDIRECT(INDEX(Validation!$F:$F,MATCH(Dashboard!$B$10,Validation!$C:$C,0),1)),0),1)),"")</f>
        <v/>
      </c>
      <c r="N142" s="9" t="str">
        <f ca="1">IF($K142="","",INDEX(INDIRECT(INDEX(Validation!$E:$E,MATCH(Dashboard!N$3,Validation!$C:$C,0),1)),MATCH(Dashboard!$K142,sorting!$J:$J,0),1))</f>
        <v/>
      </c>
      <c r="O142" s="9" t="str">
        <f ca="1">IF($K142="","",INDEX(INDIRECT(INDEX(Validation!$E:$E,MATCH(Dashboard!O$3,Validation!$C:$C,0),1)),MATCH(Dashboard!$K142,sorting!$J:$J,0),1))</f>
        <v/>
      </c>
      <c r="P142" s="9" t="str">
        <f ca="1">IF($K142="","",INDEX(INDIRECT(INDEX(Validation!$E:$E,MATCH(Dashboard!P$3,Validation!$C:$C,0),1)),MATCH(Dashboard!$K142,sorting!$J:$J,0),1))</f>
        <v/>
      </c>
      <c r="Q142" s="10" t="str">
        <f ca="1">IF($K142="","",INDEX(INDIRECT(INDEX(Validation!$E:$E,MATCH(Dashboard!Q$3,Validation!$C:$C,0),1)),MATCH(Dashboard!$K142,sorting!$J:$J,0),1))</f>
        <v/>
      </c>
      <c r="R142" s="10" t="str">
        <f ca="1">IF($K142="","",INDEX(INDIRECT(INDEX(Validation!$E:$E,MATCH(Dashboard!R$3,Validation!$C:$C,0),1)),MATCH(Dashboard!$K142,sorting!$J:$J,0),1))</f>
        <v/>
      </c>
      <c r="S142" s="10" t="str">
        <f ca="1">IF($K142="","",INDEX(INDIRECT(INDEX(Validation!$E:$E,MATCH(Dashboard!S$3,Validation!$C:$C,0),1)),MATCH(Dashboard!$K142,sorting!$J:$J,0),1))</f>
        <v/>
      </c>
    </row>
    <row r="143" spans="10:19" x14ac:dyDescent="0.35">
      <c r="J143" s="14" t="str">
        <f>IF($E$12="Bottom to Top",
IF(J142="RANK",MAX(TopQRankLB),IF(MIN($J$4:J142)&lt;=(MAX(TopQRankLB)-$B$12),"",J142-1)),
IF(J142="RANK",1,IF(MAX($J$4:J142)&gt;=$B$12,"",J142+1)))</f>
        <v/>
      </c>
      <c r="K143" t="str">
        <f ca="1">IFERROR(IF(Dashboard!J143="","",INDEX(sorting!$J:$J,MATCH(Dashboard!$J143,INDIRECT(INDEX(Validation!$F:$F,MATCH(Dashboard!$B$10,Validation!$C:$C,0),1)),0),1)),"")</f>
        <v/>
      </c>
      <c r="N143" s="9" t="str">
        <f ca="1">IF($K143="","",INDEX(INDIRECT(INDEX(Validation!$E:$E,MATCH(Dashboard!N$3,Validation!$C:$C,0),1)),MATCH(Dashboard!$K143,sorting!$J:$J,0),1))</f>
        <v/>
      </c>
      <c r="O143" s="9" t="str">
        <f ca="1">IF($K143="","",INDEX(INDIRECT(INDEX(Validation!$E:$E,MATCH(Dashboard!O$3,Validation!$C:$C,0),1)),MATCH(Dashboard!$K143,sorting!$J:$J,0),1))</f>
        <v/>
      </c>
      <c r="P143" s="9" t="str">
        <f ca="1">IF($K143="","",INDEX(INDIRECT(INDEX(Validation!$E:$E,MATCH(Dashboard!P$3,Validation!$C:$C,0),1)),MATCH(Dashboard!$K143,sorting!$J:$J,0),1))</f>
        <v/>
      </c>
      <c r="Q143" s="10" t="str">
        <f ca="1">IF($K143="","",INDEX(INDIRECT(INDEX(Validation!$E:$E,MATCH(Dashboard!Q$3,Validation!$C:$C,0),1)),MATCH(Dashboard!$K143,sorting!$J:$J,0),1))</f>
        <v/>
      </c>
      <c r="R143" s="10" t="str">
        <f ca="1">IF($K143="","",INDEX(INDIRECT(INDEX(Validation!$E:$E,MATCH(Dashboard!R$3,Validation!$C:$C,0),1)),MATCH(Dashboard!$K143,sorting!$J:$J,0),1))</f>
        <v/>
      </c>
      <c r="S143" s="10" t="str">
        <f ca="1">IF($K143="","",INDEX(INDIRECT(INDEX(Validation!$E:$E,MATCH(Dashboard!S$3,Validation!$C:$C,0),1)),MATCH(Dashboard!$K143,sorting!$J:$J,0),1))</f>
        <v/>
      </c>
    </row>
    <row r="144" spans="10:19" x14ac:dyDescent="0.35">
      <c r="J144" s="14" t="str">
        <f>IF($E$12="Bottom to Top",
IF(J143="RANK",MAX(TopQRankLB),IF(MIN($J$4:J143)&lt;=(MAX(TopQRankLB)-$B$12),"",J143-1)),
IF(J143="RANK",1,IF(MAX($J$4:J143)&gt;=$B$12,"",J143+1)))</f>
        <v/>
      </c>
      <c r="K144" t="str">
        <f ca="1">IFERROR(IF(Dashboard!J144="","",INDEX(sorting!$J:$J,MATCH(Dashboard!$J144,INDIRECT(INDEX(Validation!$F:$F,MATCH(Dashboard!$B$10,Validation!$C:$C,0),1)),0),1)),"")</f>
        <v/>
      </c>
      <c r="N144" s="9" t="str">
        <f ca="1">IF($K144="","",INDEX(INDIRECT(INDEX(Validation!$E:$E,MATCH(Dashboard!N$3,Validation!$C:$C,0),1)),MATCH(Dashboard!$K144,sorting!$J:$J,0),1))</f>
        <v/>
      </c>
      <c r="O144" s="9" t="str">
        <f ca="1">IF($K144="","",INDEX(INDIRECT(INDEX(Validation!$E:$E,MATCH(Dashboard!O$3,Validation!$C:$C,0),1)),MATCH(Dashboard!$K144,sorting!$J:$J,0),1))</f>
        <v/>
      </c>
      <c r="P144" s="9" t="str">
        <f ca="1">IF($K144="","",INDEX(INDIRECT(INDEX(Validation!$E:$E,MATCH(Dashboard!P$3,Validation!$C:$C,0),1)),MATCH(Dashboard!$K144,sorting!$J:$J,0),1))</f>
        <v/>
      </c>
      <c r="Q144" s="10" t="str">
        <f ca="1">IF($K144="","",INDEX(INDIRECT(INDEX(Validation!$E:$E,MATCH(Dashboard!Q$3,Validation!$C:$C,0),1)),MATCH(Dashboard!$K144,sorting!$J:$J,0),1))</f>
        <v/>
      </c>
      <c r="R144" s="10" t="str">
        <f ca="1">IF($K144="","",INDEX(INDIRECT(INDEX(Validation!$E:$E,MATCH(Dashboard!R$3,Validation!$C:$C,0),1)),MATCH(Dashboard!$K144,sorting!$J:$J,0),1))</f>
        <v/>
      </c>
      <c r="S144" s="10" t="str">
        <f ca="1">IF($K144="","",INDEX(INDIRECT(INDEX(Validation!$E:$E,MATCH(Dashboard!S$3,Validation!$C:$C,0),1)),MATCH(Dashboard!$K144,sorting!$J:$J,0),1))</f>
        <v/>
      </c>
    </row>
    <row r="145" spans="10:19" x14ac:dyDescent="0.35">
      <c r="J145" s="14" t="str">
        <f>IF($E$12="Bottom to Top",
IF(J144="RANK",MAX(TopQRankLB),IF(MIN($J$4:J144)&lt;=(MAX(TopQRankLB)-$B$12),"",J144-1)),
IF(J144="RANK",1,IF(MAX($J$4:J144)&gt;=$B$12,"",J144+1)))</f>
        <v/>
      </c>
      <c r="K145" t="str">
        <f ca="1">IFERROR(IF(Dashboard!J145="","",INDEX(sorting!$J:$J,MATCH(Dashboard!$J145,INDIRECT(INDEX(Validation!$F:$F,MATCH(Dashboard!$B$10,Validation!$C:$C,0),1)),0),1)),"")</f>
        <v/>
      </c>
      <c r="N145" s="9" t="str">
        <f ca="1">IF($K145="","",INDEX(INDIRECT(INDEX(Validation!$E:$E,MATCH(Dashboard!N$3,Validation!$C:$C,0),1)),MATCH(Dashboard!$K145,sorting!$J:$J,0),1))</f>
        <v/>
      </c>
      <c r="O145" s="9" t="str">
        <f ca="1">IF($K145="","",INDEX(INDIRECT(INDEX(Validation!$E:$E,MATCH(Dashboard!O$3,Validation!$C:$C,0),1)),MATCH(Dashboard!$K145,sorting!$J:$J,0),1))</f>
        <v/>
      </c>
      <c r="P145" s="9" t="str">
        <f ca="1">IF($K145="","",INDEX(INDIRECT(INDEX(Validation!$E:$E,MATCH(Dashboard!P$3,Validation!$C:$C,0),1)),MATCH(Dashboard!$K145,sorting!$J:$J,0),1))</f>
        <v/>
      </c>
      <c r="Q145" s="10" t="str">
        <f ca="1">IF($K145="","",INDEX(INDIRECT(INDEX(Validation!$E:$E,MATCH(Dashboard!Q$3,Validation!$C:$C,0),1)),MATCH(Dashboard!$K145,sorting!$J:$J,0),1))</f>
        <v/>
      </c>
      <c r="R145" s="10" t="str">
        <f ca="1">IF($K145="","",INDEX(INDIRECT(INDEX(Validation!$E:$E,MATCH(Dashboard!R$3,Validation!$C:$C,0),1)),MATCH(Dashboard!$K145,sorting!$J:$J,0),1))</f>
        <v/>
      </c>
      <c r="S145" s="10" t="str">
        <f ca="1">IF($K145="","",INDEX(INDIRECT(INDEX(Validation!$E:$E,MATCH(Dashboard!S$3,Validation!$C:$C,0),1)),MATCH(Dashboard!$K145,sorting!$J:$J,0),1))</f>
        <v/>
      </c>
    </row>
    <row r="146" spans="10:19" x14ac:dyDescent="0.35">
      <c r="J146" s="14" t="str">
        <f>IF($E$12="Bottom to Top",
IF(J145="RANK",MAX(TopQRankLB),IF(MIN($J$4:J145)&lt;=(MAX(TopQRankLB)-$B$12),"",J145-1)),
IF(J145="RANK",1,IF(MAX($J$4:J145)&gt;=$B$12,"",J145+1)))</f>
        <v/>
      </c>
      <c r="K146" t="str">
        <f ca="1">IFERROR(IF(Dashboard!J146="","",INDEX(sorting!$J:$J,MATCH(Dashboard!$J146,INDIRECT(INDEX(Validation!$F:$F,MATCH(Dashboard!$B$10,Validation!$C:$C,0),1)),0),1)),"")</f>
        <v/>
      </c>
      <c r="N146" s="9" t="str">
        <f ca="1">IF($K146="","",INDEX(INDIRECT(INDEX(Validation!$E:$E,MATCH(Dashboard!N$3,Validation!$C:$C,0),1)),MATCH(Dashboard!$K146,sorting!$J:$J,0),1))</f>
        <v/>
      </c>
      <c r="O146" s="9" t="str">
        <f ca="1">IF($K146="","",INDEX(INDIRECT(INDEX(Validation!$E:$E,MATCH(Dashboard!O$3,Validation!$C:$C,0),1)),MATCH(Dashboard!$K146,sorting!$J:$J,0),1))</f>
        <v/>
      </c>
      <c r="P146" s="9" t="str">
        <f ca="1">IF($K146="","",INDEX(INDIRECT(INDEX(Validation!$E:$E,MATCH(Dashboard!P$3,Validation!$C:$C,0),1)),MATCH(Dashboard!$K146,sorting!$J:$J,0),1))</f>
        <v/>
      </c>
      <c r="Q146" s="10" t="str">
        <f ca="1">IF($K146="","",INDEX(INDIRECT(INDEX(Validation!$E:$E,MATCH(Dashboard!Q$3,Validation!$C:$C,0),1)),MATCH(Dashboard!$K146,sorting!$J:$J,0),1))</f>
        <v/>
      </c>
      <c r="R146" s="10" t="str">
        <f ca="1">IF($K146="","",INDEX(INDIRECT(INDEX(Validation!$E:$E,MATCH(Dashboard!R$3,Validation!$C:$C,0),1)),MATCH(Dashboard!$K146,sorting!$J:$J,0),1))</f>
        <v/>
      </c>
      <c r="S146" s="10" t="str">
        <f ca="1">IF($K146="","",INDEX(INDIRECT(INDEX(Validation!$E:$E,MATCH(Dashboard!S$3,Validation!$C:$C,0),1)),MATCH(Dashboard!$K146,sorting!$J:$J,0),1))</f>
        <v/>
      </c>
    </row>
    <row r="147" spans="10:19" x14ac:dyDescent="0.35">
      <c r="J147" s="14" t="str">
        <f>IF($E$12="Bottom to Top",
IF(J146="RANK",MAX(TopQRankLB),IF(MIN($J$4:J146)&lt;=(MAX(TopQRankLB)-$B$12),"",J146-1)),
IF(J146="RANK",1,IF(MAX($J$4:J146)&gt;=$B$12,"",J146+1)))</f>
        <v/>
      </c>
      <c r="K147" t="str">
        <f ca="1">IFERROR(IF(Dashboard!J147="","",INDEX(sorting!$J:$J,MATCH(Dashboard!$J147,INDIRECT(INDEX(Validation!$F:$F,MATCH(Dashboard!$B$10,Validation!$C:$C,0),1)),0),1)),"")</f>
        <v/>
      </c>
      <c r="N147" s="9" t="str">
        <f ca="1">IF($K147="","",INDEX(INDIRECT(INDEX(Validation!$E:$E,MATCH(Dashboard!N$3,Validation!$C:$C,0),1)),MATCH(Dashboard!$K147,sorting!$J:$J,0),1))</f>
        <v/>
      </c>
      <c r="O147" s="9" t="str">
        <f ca="1">IF($K147="","",INDEX(INDIRECT(INDEX(Validation!$E:$E,MATCH(Dashboard!O$3,Validation!$C:$C,0),1)),MATCH(Dashboard!$K147,sorting!$J:$J,0),1))</f>
        <v/>
      </c>
      <c r="P147" s="9" t="str">
        <f ca="1">IF($K147="","",INDEX(INDIRECT(INDEX(Validation!$E:$E,MATCH(Dashboard!P$3,Validation!$C:$C,0),1)),MATCH(Dashboard!$K147,sorting!$J:$J,0),1))</f>
        <v/>
      </c>
      <c r="Q147" s="10" t="str">
        <f ca="1">IF($K147="","",INDEX(INDIRECT(INDEX(Validation!$E:$E,MATCH(Dashboard!Q$3,Validation!$C:$C,0),1)),MATCH(Dashboard!$K147,sorting!$J:$J,0),1))</f>
        <v/>
      </c>
      <c r="R147" s="10" t="str">
        <f ca="1">IF($K147="","",INDEX(INDIRECT(INDEX(Validation!$E:$E,MATCH(Dashboard!R$3,Validation!$C:$C,0),1)),MATCH(Dashboard!$K147,sorting!$J:$J,0),1))</f>
        <v/>
      </c>
      <c r="S147" s="10" t="str">
        <f ca="1">IF($K147="","",INDEX(INDIRECT(INDEX(Validation!$E:$E,MATCH(Dashboard!S$3,Validation!$C:$C,0),1)),MATCH(Dashboard!$K147,sorting!$J:$J,0),1))</f>
        <v/>
      </c>
    </row>
    <row r="148" spans="10:19" x14ac:dyDescent="0.35">
      <c r="J148" s="14" t="str">
        <f>IF($E$12="Bottom to Top",
IF(J147="RANK",MAX(TopQRankLB),IF(MIN($J$4:J147)&lt;=(MAX(TopQRankLB)-$B$12),"",J147-1)),
IF(J147="RANK",1,IF(MAX($J$4:J147)&gt;=$B$12,"",J147+1)))</f>
        <v/>
      </c>
      <c r="K148" t="str">
        <f ca="1">IFERROR(IF(Dashboard!J148="","",INDEX(sorting!$J:$J,MATCH(Dashboard!$J148,INDIRECT(INDEX(Validation!$F:$F,MATCH(Dashboard!$B$10,Validation!$C:$C,0),1)),0),1)),"")</f>
        <v/>
      </c>
      <c r="N148" s="9" t="str">
        <f ca="1">IF($K148="","",INDEX(INDIRECT(INDEX(Validation!$E:$E,MATCH(Dashboard!N$3,Validation!$C:$C,0),1)),MATCH(Dashboard!$K148,sorting!$J:$J,0),1))</f>
        <v/>
      </c>
      <c r="O148" s="9" t="str">
        <f ca="1">IF($K148="","",INDEX(INDIRECT(INDEX(Validation!$E:$E,MATCH(Dashboard!O$3,Validation!$C:$C,0),1)),MATCH(Dashboard!$K148,sorting!$J:$J,0),1))</f>
        <v/>
      </c>
      <c r="P148" s="9" t="str">
        <f ca="1">IF($K148="","",INDEX(INDIRECT(INDEX(Validation!$E:$E,MATCH(Dashboard!P$3,Validation!$C:$C,0),1)),MATCH(Dashboard!$K148,sorting!$J:$J,0),1))</f>
        <v/>
      </c>
      <c r="Q148" s="10" t="str">
        <f ca="1">IF($K148="","",INDEX(INDIRECT(INDEX(Validation!$E:$E,MATCH(Dashboard!Q$3,Validation!$C:$C,0),1)),MATCH(Dashboard!$K148,sorting!$J:$J,0),1))</f>
        <v/>
      </c>
      <c r="R148" s="10" t="str">
        <f ca="1">IF($K148="","",INDEX(INDIRECT(INDEX(Validation!$E:$E,MATCH(Dashboard!R$3,Validation!$C:$C,0),1)),MATCH(Dashboard!$K148,sorting!$J:$J,0),1))</f>
        <v/>
      </c>
      <c r="S148" s="10" t="str">
        <f ca="1">IF($K148="","",INDEX(INDIRECT(INDEX(Validation!$E:$E,MATCH(Dashboard!S$3,Validation!$C:$C,0),1)),MATCH(Dashboard!$K148,sorting!$J:$J,0),1))</f>
        <v/>
      </c>
    </row>
    <row r="149" spans="10:19" x14ac:dyDescent="0.35">
      <c r="J149" s="14" t="str">
        <f>IF($E$12="Bottom to Top",
IF(J148="RANK",MAX(TopQRankLB),IF(MIN($J$4:J148)&lt;=(MAX(TopQRankLB)-$B$12),"",J148-1)),
IF(J148="RANK",1,IF(MAX($J$4:J148)&gt;=$B$12,"",J148+1)))</f>
        <v/>
      </c>
      <c r="K149" t="str">
        <f ca="1">IFERROR(IF(Dashboard!J149="","",INDEX(sorting!$J:$J,MATCH(Dashboard!$J149,INDIRECT(INDEX(Validation!$F:$F,MATCH(Dashboard!$B$10,Validation!$C:$C,0),1)),0),1)),"")</f>
        <v/>
      </c>
      <c r="N149" s="9" t="str">
        <f ca="1">IF($K149="","",INDEX(INDIRECT(INDEX(Validation!$E:$E,MATCH(Dashboard!N$3,Validation!$C:$C,0),1)),MATCH(Dashboard!$K149,sorting!$J:$J,0),1))</f>
        <v/>
      </c>
      <c r="O149" s="9" t="str">
        <f ca="1">IF($K149="","",INDEX(INDIRECT(INDEX(Validation!$E:$E,MATCH(Dashboard!O$3,Validation!$C:$C,0),1)),MATCH(Dashboard!$K149,sorting!$J:$J,0),1))</f>
        <v/>
      </c>
      <c r="P149" s="9" t="str">
        <f ca="1">IF($K149="","",INDEX(INDIRECT(INDEX(Validation!$E:$E,MATCH(Dashboard!P$3,Validation!$C:$C,0),1)),MATCH(Dashboard!$K149,sorting!$J:$J,0),1))</f>
        <v/>
      </c>
      <c r="Q149" s="10" t="str">
        <f ca="1">IF($K149="","",INDEX(INDIRECT(INDEX(Validation!$E:$E,MATCH(Dashboard!Q$3,Validation!$C:$C,0),1)),MATCH(Dashboard!$K149,sorting!$J:$J,0),1))</f>
        <v/>
      </c>
      <c r="R149" s="10" t="str">
        <f ca="1">IF($K149="","",INDEX(INDIRECT(INDEX(Validation!$E:$E,MATCH(Dashboard!R$3,Validation!$C:$C,0),1)),MATCH(Dashboard!$K149,sorting!$J:$J,0),1))</f>
        <v/>
      </c>
      <c r="S149" s="10" t="str">
        <f ca="1">IF($K149="","",INDEX(INDIRECT(INDEX(Validation!$E:$E,MATCH(Dashboard!S$3,Validation!$C:$C,0),1)),MATCH(Dashboard!$K149,sorting!$J:$J,0),1))</f>
        <v/>
      </c>
    </row>
    <row r="150" spans="10:19" x14ac:dyDescent="0.35">
      <c r="J150" s="14" t="str">
        <f>IF($E$12="Bottom to Top",
IF(J149="RANK",MAX(TopQRankLB),IF(MIN($J$4:J149)&lt;=(MAX(TopQRankLB)-$B$12),"",J149-1)),
IF(J149="RANK",1,IF(MAX($J$4:J149)&gt;=$B$12,"",J149+1)))</f>
        <v/>
      </c>
      <c r="K150" t="str">
        <f ca="1">IFERROR(IF(Dashboard!J150="","",INDEX(sorting!$J:$J,MATCH(Dashboard!$J150,INDIRECT(INDEX(Validation!$F:$F,MATCH(Dashboard!$B$10,Validation!$C:$C,0),1)),0),1)),"")</f>
        <v/>
      </c>
      <c r="N150" s="9" t="str">
        <f ca="1">IF($K150="","",INDEX(INDIRECT(INDEX(Validation!$E:$E,MATCH(Dashboard!N$3,Validation!$C:$C,0),1)),MATCH(Dashboard!$K150,sorting!$J:$J,0),1))</f>
        <v/>
      </c>
      <c r="O150" s="9" t="str">
        <f ca="1">IF($K150="","",INDEX(INDIRECT(INDEX(Validation!$E:$E,MATCH(Dashboard!O$3,Validation!$C:$C,0),1)),MATCH(Dashboard!$K150,sorting!$J:$J,0),1))</f>
        <v/>
      </c>
      <c r="P150" s="9" t="str">
        <f ca="1">IF($K150="","",INDEX(INDIRECT(INDEX(Validation!$E:$E,MATCH(Dashboard!P$3,Validation!$C:$C,0),1)),MATCH(Dashboard!$K150,sorting!$J:$J,0),1))</f>
        <v/>
      </c>
      <c r="Q150" s="10" t="str">
        <f ca="1">IF($K150="","",INDEX(INDIRECT(INDEX(Validation!$E:$E,MATCH(Dashboard!Q$3,Validation!$C:$C,0),1)),MATCH(Dashboard!$K150,sorting!$J:$J,0),1))</f>
        <v/>
      </c>
      <c r="R150" s="10" t="str">
        <f ca="1">IF($K150="","",INDEX(INDIRECT(INDEX(Validation!$E:$E,MATCH(Dashboard!R$3,Validation!$C:$C,0),1)),MATCH(Dashboard!$K150,sorting!$J:$J,0),1))</f>
        <v/>
      </c>
      <c r="S150" s="10" t="str">
        <f ca="1">IF($K150="","",INDEX(INDIRECT(INDEX(Validation!$E:$E,MATCH(Dashboard!S$3,Validation!$C:$C,0),1)),MATCH(Dashboard!$K150,sorting!$J:$J,0),1))</f>
        <v/>
      </c>
    </row>
    <row r="151" spans="10:19" x14ac:dyDescent="0.35">
      <c r="J151" s="14" t="str">
        <f>IF($E$12="Bottom to Top",
IF(J150="RANK",MAX(TopQRankLB),IF(MIN($J$4:J150)&lt;=(MAX(TopQRankLB)-$B$12),"",J150-1)),
IF(J150="RANK",1,IF(MAX($J$4:J150)&gt;=$B$12,"",J150+1)))</f>
        <v/>
      </c>
      <c r="K151" t="str">
        <f ca="1">IFERROR(IF(Dashboard!J151="","",INDEX(sorting!$J:$J,MATCH(Dashboard!$J151,INDIRECT(INDEX(Validation!$F:$F,MATCH(Dashboard!$B$10,Validation!$C:$C,0),1)),0),1)),"")</f>
        <v/>
      </c>
      <c r="N151" s="9" t="str">
        <f ca="1">IF($K151="","",INDEX(INDIRECT(INDEX(Validation!$E:$E,MATCH(Dashboard!N$3,Validation!$C:$C,0),1)),MATCH(Dashboard!$K151,sorting!$J:$J,0),1))</f>
        <v/>
      </c>
      <c r="O151" s="9" t="str">
        <f ca="1">IF($K151="","",INDEX(INDIRECT(INDEX(Validation!$E:$E,MATCH(Dashboard!O$3,Validation!$C:$C,0),1)),MATCH(Dashboard!$K151,sorting!$J:$J,0),1))</f>
        <v/>
      </c>
      <c r="P151" s="9" t="str">
        <f ca="1">IF($K151="","",INDEX(INDIRECT(INDEX(Validation!$E:$E,MATCH(Dashboard!P$3,Validation!$C:$C,0),1)),MATCH(Dashboard!$K151,sorting!$J:$J,0),1))</f>
        <v/>
      </c>
      <c r="Q151" s="10" t="str">
        <f ca="1">IF($K151="","",INDEX(INDIRECT(INDEX(Validation!$E:$E,MATCH(Dashboard!Q$3,Validation!$C:$C,0),1)),MATCH(Dashboard!$K151,sorting!$J:$J,0),1))</f>
        <v/>
      </c>
      <c r="R151" s="10" t="str">
        <f ca="1">IF($K151="","",INDEX(INDIRECT(INDEX(Validation!$E:$E,MATCH(Dashboard!R$3,Validation!$C:$C,0),1)),MATCH(Dashboard!$K151,sorting!$J:$J,0),1))</f>
        <v/>
      </c>
      <c r="S151" s="10" t="str">
        <f ca="1">IF($K151="","",INDEX(INDIRECT(INDEX(Validation!$E:$E,MATCH(Dashboard!S$3,Validation!$C:$C,0),1)),MATCH(Dashboard!$K151,sorting!$J:$J,0),1))</f>
        <v/>
      </c>
    </row>
    <row r="152" spans="10:19" x14ac:dyDescent="0.35">
      <c r="J152" s="14" t="str">
        <f>IF($E$12="Bottom to Top",
IF(J151="RANK",MAX(TopQRankLB),IF(MIN($J$4:J151)&lt;=(MAX(TopQRankLB)-$B$12),"",J151-1)),
IF(J151="RANK",1,IF(MAX($J$4:J151)&gt;=$B$12,"",J151+1)))</f>
        <v/>
      </c>
      <c r="K152" t="str">
        <f ca="1">IFERROR(IF(Dashboard!J152="","",INDEX(sorting!$J:$J,MATCH(Dashboard!$J152,INDIRECT(INDEX(Validation!$F:$F,MATCH(Dashboard!$B$10,Validation!$C:$C,0),1)),0),1)),"")</f>
        <v/>
      </c>
      <c r="N152" s="9" t="str">
        <f ca="1">IF($K152="","",INDEX(INDIRECT(INDEX(Validation!$E:$E,MATCH(Dashboard!N$3,Validation!$C:$C,0),1)),MATCH(Dashboard!$K152,sorting!$J:$J,0),1))</f>
        <v/>
      </c>
      <c r="O152" s="9" t="str">
        <f ca="1">IF($K152="","",INDEX(INDIRECT(INDEX(Validation!$E:$E,MATCH(Dashboard!O$3,Validation!$C:$C,0),1)),MATCH(Dashboard!$K152,sorting!$J:$J,0),1))</f>
        <v/>
      </c>
      <c r="P152" s="9" t="str">
        <f ca="1">IF($K152="","",INDEX(INDIRECT(INDEX(Validation!$E:$E,MATCH(Dashboard!P$3,Validation!$C:$C,0),1)),MATCH(Dashboard!$K152,sorting!$J:$J,0),1))</f>
        <v/>
      </c>
      <c r="Q152" s="10" t="str">
        <f ca="1">IF($K152="","",INDEX(INDIRECT(INDEX(Validation!$E:$E,MATCH(Dashboard!Q$3,Validation!$C:$C,0),1)),MATCH(Dashboard!$K152,sorting!$J:$J,0),1))</f>
        <v/>
      </c>
      <c r="R152" s="10" t="str">
        <f ca="1">IF($K152="","",INDEX(INDIRECT(INDEX(Validation!$E:$E,MATCH(Dashboard!R$3,Validation!$C:$C,0),1)),MATCH(Dashboard!$K152,sorting!$J:$J,0),1))</f>
        <v/>
      </c>
      <c r="S152" s="10" t="str">
        <f ca="1">IF($K152="","",INDEX(INDIRECT(INDEX(Validation!$E:$E,MATCH(Dashboard!S$3,Validation!$C:$C,0),1)),MATCH(Dashboard!$K152,sorting!$J:$J,0),1))</f>
        <v/>
      </c>
    </row>
    <row r="153" spans="10:19" x14ac:dyDescent="0.35">
      <c r="J153" s="14" t="str">
        <f>IF($E$12="Bottom to Top",
IF(J152="RANK",MAX(TopQRankLB),IF(MIN($J$4:J152)&lt;=(MAX(TopQRankLB)-$B$12),"",J152-1)),
IF(J152="RANK",1,IF(MAX($J$4:J152)&gt;=$B$12,"",J152+1)))</f>
        <v/>
      </c>
      <c r="K153" t="str">
        <f ca="1">IFERROR(IF(Dashboard!J153="","",INDEX(sorting!$J:$J,MATCH(Dashboard!$J153,INDIRECT(INDEX(Validation!$F:$F,MATCH(Dashboard!$B$10,Validation!$C:$C,0),1)),0),1)),"")</f>
        <v/>
      </c>
      <c r="N153" s="9" t="str">
        <f ca="1">IF($K153="","",INDEX(INDIRECT(INDEX(Validation!$E:$E,MATCH(Dashboard!N$3,Validation!$C:$C,0),1)),MATCH(Dashboard!$K153,sorting!$J:$J,0),1))</f>
        <v/>
      </c>
      <c r="O153" s="9" t="str">
        <f ca="1">IF($K153="","",INDEX(INDIRECT(INDEX(Validation!$E:$E,MATCH(Dashboard!O$3,Validation!$C:$C,0),1)),MATCH(Dashboard!$K153,sorting!$J:$J,0),1))</f>
        <v/>
      </c>
      <c r="P153" s="9" t="str">
        <f ca="1">IF($K153="","",INDEX(INDIRECT(INDEX(Validation!$E:$E,MATCH(Dashboard!P$3,Validation!$C:$C,0),1)),MATCH(Dashboard!$K153,sorting!$J:$J,0),1))</f>
        <v/>
      </c>
      <c r="Q153" s="10" t="str">
        <f ca="1">IF($K153="","",INDEX(INDIRECT(INDEX(Validation!$E:$E,MATCH(Dashboard!Q$3,Validation!$C:$C,0),1)),MATCH(Dashboard!$K153,sorting!$J:$J,0),1))</f>
        <v/>
      </c>
      <c r="R153" s="10" t="str">
        <f ca="1">IF($K153="","",INDEX(INDIRECT(INDEX(Validation!$E:$E,MATCH(Dashboard!R$3,Validation!$C:$C,0),1)),MATCH(Dashboard!$K153,sorting!$J:$J,0),1))</f>
        <v/>
      </c>
      <c r="S153" s="10" t="str">
        <f ca="1">IF($K153="","",INDEX(INDIRECT(INDEX(Validation!$E:$E,MATCH(Dashboard!S$3,Validation!$C:$C,0),1)),MATCH(Dashboard!$K153,sorting!$J:$J,0),1))</f>
        <v/>
      </c>
    </row>
    <row r="154" spans="10:19" x14ac:dyDescent="0.35">
      <c r="J154" s="14" t="str">
        <f>IF($E$12="Bottom to Top",
IF(J153="RANK",MAX(TopQRankLB),IF(MIN($J$4:J153)&lt;=(MAX(TopQRankLB)-$B$12),"",J153-1)),
IF(J153="RANK",1,IF(MAX($J$4:J153)&gt;=$B$12,"",J153+1)))</f>
        <v/>
      </c>
      <c r="K154" t="str">
        <f ca="1">IFERROR(IF(Dashboard!J154="","",INDEX(sorting!$J:$J,MATCH(Dashboard!$J154,INDIRECT(INDEX(Validation!$F:$F,MATCH(Dashboard!$B$10,Validation!$C:$C,0),1)),0),1)),"")</f>
        <v/>
      </c>
      <c r="N154" s="9" t="str">
        <f ca="1">IF($K154="","",INDEX(INDIRECT(INDEX(Validation!$E:$E,MATCH(Dashboard!N$3,Validation!$C:$C,0),1)),MATCH(Dashboard!$K154,sorting!$J:$J,0),1))</f>
        <v/>
      </c>
      <c r="O154" s="9" t="str">
        <f ca="1">IF($K154="","",INDEX(INDIRECT(INDEX(Validation!$E:$E,MATCH(Dashboard!O$3,Validation!$C:$C,0),1)),MATCH(Dashboard!$K154,sorting!$J:$J,0),1))</f>
        <v/>
      </c>
      <c r="P154" s="9" t="str">
        <f ca="1">IF($K154="","",INDEX(INDIRECT(INDEX(Validation!$E:$E,MATCH(Dashboard!P$3,Validation!$C:$C,0),1)),MATCH(Dashboard!$K154,sorting!$J:$J,0),1))</f>
        <v/>
      </c>
      <c r="Q154" s="10" t="str">
        <f ca="1">IF($K154="","",INDEX(INDIRECT(INDEX(Validation!$E:$E,MATCH(Dashboard!Q$3,Validation!$C:$C,0),1)),MATCH(Dashboard!$K154,sorting!$J:$J,0),1))</f>
        <v/>
      </c>
      <c r="R154" s="10" t="str">
        <f ca="1">IF($K154="","",INDEX(INDIRECT(INDEX(Validation!$E:$E,MATCH(Dashboard!R$3,Validation!$C:$C,0),1)),MATCH(Dashboard!$K154,sorting!$J:$J,0),1))</f>
        <v/>
      </c>
      <c r="S154" s="10" t="str">
        <f ca="1">IF($K154="","",INDEX(INDIRECT(INDEX(Validation!$E:$E,MATCH(Dashboard!S$3,Validation!$C:$C,0),1)),MATCH(Dashboard!$K154,sorting!$J:$J,0),1))</f>
        <v/>
      </c>
    </row>
    <row r="155" spans="10:19" x14ac:dyDescent="0.35">
      <c r="J155" s="14" t="str">
        <f>IF($E$12="Bottom to Top",
IF(J154="RANK",MAX(TopQRankLB),IF(MIN($J$4:J154)&lt;=(MAX(TopQRankLB)-$B$12),"",J154-1)),
IF(J154="RANK",1,IF(MAX($J$4:J154)&gt;=$B$12,"",J154+1)))</f>
        <v/>
      </c>
      <c r="K155" t="str">
        <f ca="1">IFERROR(IF(Dashboard!J155="","",INDEX(sorting!$J:$J,MATCH(Dashboard!$J155,INDIRECT(INDEX(Validation!$F:$F,MATCH(Dashboard!$B$10,Validation!$C:$C,0),1)),0),1)),"")</f>
        <v/>
      </c>
      <c r="N155" s="9" t="str">
        <f ca="1">IF($K155="","",INDEX(INDIRECT(INDEX(Validation!$E:$E,MATCH(Dashboard!N$3,Validation!$C:$C,0),1)),MATCH(Dashboard!$K155,sorting!$J:$J,0),1))</f>
        <v/>
      </c>
      <c r="O155" s="9" t="str">
        <f ca="1">IF($K155="","",INDEX(INDIRECT(INDEX(Validation!$E:$E,MATCH(Dashboard!O$3,Validation!$C:$C,0),1)),MATCH(Dashboard!$K155,sorting!$J:$J,0),1))</f>
        <v/>
      </c>
      <c r="P155" s="9" t="str">
        <f ca="1">IF($K155="","",INDEX(INDIRECT(INDEX(Validation!$E:$E,MATCH(Dashboard!P$3,Validation!$C:$C,0),1)),MATCH(Dashboard!$K155,sorting!$J:$J,0),1))</f>
        <v/>
      </c>
      <c r="Q155" s="10" t="str">
        <f ca="1">IF($K155="","",INDEX(INDIRECT(INDEX(Validation!$E:$E,MATCH(Dashboard!Q$3,Validation!$C:$C,0),1)),MATCH(Dashboard!$K155,sorting!$J:$J,0),1))</f>
        <v/>
      </c>
      <c r="R155" s="10" t="str">
        <f ca="1">IF($K155="","",INDEX(INDIRECT(INDEX(Validation!$E:$E,MATCH(Dashboard!R$3,Validation!$C:$C,0),1)),MATCH(Dashboard!$K155,sorting!$J:$J,0),1))</f>
        <v/>
      </c>
      <c r="S155" s="10" t="str">
        <f ca="1">IF($K155="","",INDEX(INDIRECT(INDEX(Validation!$E:$E,MATCH(Dashboard!S$3,Validation!$C:$C,0),1)),MATCH(Dashboard!$K155,sorting!$J:$J,0),1))</f>
        <v/>
      </c>
    </row>
    <row r="156" spans="10:19" x14ac:dyDescent="0.35">
      <c r="J156" s="14" t="str">
        <f>IF($E$12="Bottom to Top",
IF(J155="RANK",MAX(TopQRankLB),IF(MIN($J$4:J155)&lt;=(MAX(TopQRankLB)-$B$12),"",J155-1)),
IF(J155="RANK",1,IF(MAX($J$4:J155)&gt;=$B$12,"",J155+1)))</f>
        <v/>
      </c>
      <c r="K156" t="str">
        <f ca="1">IFERROR(IF(Dashboard!J156="","",INDEX(sorting!$J:$J,MATCH(Dashboard!$J156,INDIRECT(INDEX(Validation!$F:$F,MATCH(Dashboard!$B$10,Validation!$C:$C,0),1)),0),1)),"")</f>
        <v/>
      </c>
      <c r="N156" s="9" t="str">
        <f ca="1">IF($K156="","",INDEX(INDIRECT(INDEX(Validation!$E:$E,MATCH(Dashboard!N$3,Validation!$C:$C,0),1)),MATCH(Dashboard!$K156,sorting!$J:$J,0),1))</f>
        <v/>
      </c>
      <c r="O156" s="9" t="str">
        <f ca="1">IF($K156="","",INDEX(INDIRECT(INDEX(Validation!$E:$E,MATCH(Dashboard!O$3,Validation!$C:$C,0),1)),MATCH(Dashboard!$K156,sorting!$J:$J,0),1))</f>
        <v/>
      </c>
      <c r="P156" s="9" t="str">
        <f ca="1">IF($K156="","",INDEX(INDIRECT(INDEX(Validation!$E:$E,MATCH(Dashboard!P$3,Validation!$C:$C,0),1)),MATCH(Dashboard!$K156,sorting!$J:$J,0),1))</f>
        <v/>
      </c>
      <c r="Q156" s="10" t="str">
        <f ca="1">IF($K156="","",INDEX(INDIRECT(INDEX(Validation!$E:$E,MATCH(Dashboard!Q$3,Validation!$C:$C,0),1)),MATCH(Dashboard!$K156,sorting!$J:$J,0),1))</f>
        <v/>
      </c>
      <c r="R156" s="10" t="str">
        <f ca="1">IF($K156="","",INDEX(INDIRECT(INDEX(Validation!$E:$E,MATCH(Dashboard!R$3,Validation!$C:$C,0),1)),MATCH(Dashboard!$K156,sorting!$J:$J,0),1))</f>
        <v/>
      </c>
      <c r="S156" s="10" t="str">
        <f ca="1">IF($K156="","",INDEX(INDIRECT(INDEX(Validation!$E:$E,MATCH(Dashboard!S$3,Validation!$C:$C,0),1)),MATCH(Dashboard!$K156,sorting!$J:$J,0),1))</f>
        <v/>
      </c>
    </row>
    <row r="157" spans="10:19" x14ac:dyDescent="0.35">
      <c r="J157" s="14" t="str">
        <f>IF($E$12="Bottom to Top",
IF(J156="RANK",MAX(TopQRankLB),IF(MIN($J$4:J156)&lt;=(MAX(TopQRankLB)-$B$12),"",J156-1)),
IF(J156="RANK",1,IF(MAX($J$4:J156)&gt;=$B$12,"",J156+1)))</f>
        <v/>
      </c>
      <c r="K157" t="str">
        <f ca="1">IFERROR(IF(Dashboard!J157="","",INDEX(sorting!$J:$J,MATCH(Dashboard!$J157,INDIRECT(INDEX(Validation!$F:$F,MATCH(Dashboard!$B$10,Validation!$C:$C,0),1)),0),1)),"")</f>
        <v/>
      </c>
      <c r="N157" s="9" t="str">
        <f ca="1">IF($K157="","",INDEX(INDIRECT(INDEX(Validation!$E:$E,MATCH(Dashboard!N$3,Validation!$C:$C,0),1)),MATCH(Dashboard!$K157,sorting!$J:$J,0),1))</f>
        <v/>
      </c>
      <c r="O157" s="9" t="str">
        <f ca="1">IF($K157="","",INDEX(INDIRECT(INDEX(Validation!$E:$E,MATCH(Dashboard!O$3,Validation!$C:$C,0),1)),MATCH(Dashboard!$K157,sorting!$J:$J,0),1))</f>
        <v/>
      </c>
      <c r="P157" s="9" t="str">
        <f ca="1">IF($K157="","",INDEX(INDIRECT(INDEX(Validation!$E:$E,MATCH(Dashboard!P$3,Validation!$C:$C,0),1)),MATCH(Dashboard!$K157,sorting!$J:$J,0),1))</f>
        <v/>
      </c>
      <c r="Q157" s="10" t="str">
        <f ca="1">IF($K157="","",INDEX(INDIRECT(INDEX(Validation!$E:$E,MATCH(Dashboard!Q$3,Validation!$C:$C,0),1)),MATCH(Dashboard!$K157,sorting!$J:$J,0),1))</f>
        <v/>
      </c>
      <c r="R157" s="10" t="str">
        <f ca="1">IF($K157="","",INDEX(INDIRECT(INDEX(Validation!$E:$E,MATCH(Dashboard!R$3,Validation!$C:$C,0),1)),MATCH(Dashboard!$K157,sorting!$J:$J,0),1))</f>
        <v/>
      </c>
      <c r="S157" s="10" t="str">
        <f ca="1">IF($K157="","",INDEX(INDIRECT(INDEX(Validation!$E:$E,MATCH(Dashboard!S$3,Validation!$C:$C,0),1)),MATCH(Dashboard!$K157,sorting!$J:$J,0),1))</f>
        <v/>
      </c>
    </row>
    <row r="158" spans="10:19" x14ac:dyDescent="0.35">
      <c r="J158" s="14" t="str">
        <f>IF($E$12="Bottom to Top",
IF(J157="RANK",MAX(TopQRankLB),IF(MIN($J$4:J157)&lt;=(MAX(TopQRankLB)-$B$12),"",J157-1)),
IF(J157="RANK",1,IF(MAX($J$4:J157)&gt;=$B$12,"",J157+1)))</f>
        <v/>
      </c>
      <c r="K158" t="str">
        <f ca="1">IFERROR(IF(Dashboard!J158="","",INDEX(sorting!$J:$J,MATCH(Dashboard!$J158,INDIRECT(INDEX(Validation!$F:$F,MATCH(Dashboard!$B$10,Validation!$C:$C,0),1)),0),1)),"")</f>
        <v/>
      </c>
      <c r="N158" s="9" t="str">
        <f ca="1">IF($K158="","",INDEX(INDIRECT(INDEX(Validation!$E:$E,MATCH(Dashboard!N$3,Validation!$C:$C,0),1)),MATCH(Dashboard!$K158,sorting!$J:$J,0),1))</f>
        <v/>
      </c>
      <c r="O158" s="9" t="str">
        <f ca="1">IF($K158="","",INDEX(INDIRECT(INDEX(Validation!$E:$E,MATCH(Dashboard!O$3,Validation!$C:$C,0),1)),MATCH(Dashboard!$K158,sorting!$J:$J,0),1))</f>
        <v/>
      </c>
      <c r="P158" s="9" t="str">
        <f ca="1">IF($K158="","",INDEX(INDIRECT(INDEX(Validation!$E:$E,MATCH(Dashboard!P$3,Validation!$C:$C,0),1)),MATCH(Dashboard!$K158,sorting!$J:$J,0),1))</f>
        <v/>
      </c>
      <c r="Q158" s="10" t="str">
        <f ca="1">IF($K158="","",INDEX(INDIRECT(INDEX(Validation!$E:$E,MATCH(Dashboard!Q$3,Validation!$C:$C,0),1)),MATCH(Dashboard!$K158,sorting!$J:$J,0),1))</f>
        <v/>
      </c>
      <c r="R158" s="10" t="str">
        <f ca="1">IF($K158="","",INDEX(INDIRECT(INDEX(Validation!$E:$E,MATCH(Dashboard!R$3,Validation!$C:$C,0),1)),MATCH(Dashboard!$K158,sorting!$J:$J,0),1))</f>
        <v/>
      </c>
      <c r="S158" s="10" t="str">
        <f ca="1">IF($K158="","",INDEX(INDIRECT(INDEX(Validation!$E:$E,MATCH(Dashboard!S$3,Validation!$C:$C,0),1)),MATCH(Dashboard!$K158,sorting!$J:$J,0),1))</f>
        <v/>
      </c>
    </row>
    <row r="159" spans="10:19" x14ac:dyDescent="0.35">
      <c r="J159" s="14" t="str">
        <f>IF($E$12="Bottom to Top",
IF(J158="RANK",MAX(TopQRankLB),IF(MIN($J$4:J158)&lt;=(MAX(TopQRankLB)-$B$12),"",J158-1)),
IF(J158="RANK",1,IF(MAX($J$4:J158)&gt;=$B$12,"",J158+1)))</f>
        <v/>
      </c>
      <c r="K159" t="str">
        <f ca="1">IFERROR(IF(Dashboard!J159="","",INDEX(sorting!$J:$J,MATCH(Dashboard!$J159,INDIRECT(INDEX(Validation!$F:$F,MATCH(Dashboard!$B$10,Validation!$C:$C,0),1)),0),1)),"")</f>
        <v/>
      </c>
      <c r="N159" s="9" t="str">
        <f ca="1">IF($K159="","",INDEX(INDIRECT(INDEX(Validation!$E:$E,MATCH(Dashboard!N$3,Validation!$C:$C,0),1)),MATCH(Dashboard!$K159,sorting!$J:$J,0),1))</f>
        <v/>
      </c>
      <c r="O159" s="9" t="str">
        <f ca="1">IF($K159="","",INDEX(INDIRECT(INDEX(Validation!$E:$E,MATCH(Dashboard!O$3,Validation!$C:$C,0),1)),MATCH(Dashboard!$K159,sorting!$J:$J,0),1))</f>
        <v/>
      </c>
      <c r="P159" s="9" t="str">
        <f ca="1">IF($K159="","",INDEX(INDIRECT(INDEX(Validation!$E:$E,MATCH(Dashboard!P$3,Validation!$C:$C,0),1)),MATCH(Dashboard!$K159,sorting!$J:$J,0),1))</f>
        <v/>
      </c>
      <c r="Q159" s="10" t="str">
        <f ca="1">IF($K159="","",INDEX(INDIRECT(INDEX(Validation!$E:$E,MATCH(Dashboard!Q$3,Validation!$C:$C,0),1)),MATCH(Dashboard!$K159,sorting!$J:$J,0),1))</f>
        <v/>
      </c>
      <c r="R159" s="10" t="str">
        <f ca="1">IF($K159="","",INDEX(INDIRECT(INDEX(Validation!$E:$E,MATCH(Dashboard!R$3,Validation!$C:$C,0),1)),MATCH(Dashboard!$K159,sorting!$J:$J,0),1))</f>
        <v/>
      </c>
      <c r="S159" s="10" t="str">
        <f ca="1">IF($K159="","",INDEX(INDIRECT(INDEX(Validation!$E:$E,MATCH(Dashboard!S$3,Validation!$C:$C,0),1)),MATCH(Dashboard!$K159,sorting!$J:$J,0),1))</f>
        <v/>
      </c>
    </row>
    <row r="160" spans="10:19" x14ac:dyDescent="0.35">
      <c r="J160" s="14" t="str">
        <f>IF($E$12="Bottom to Top",
IF(J159="RANK",MAX(TopQRankLB),IF(MIN($J$4:J159)&lt;=(MAX(TopQRankLB)-$B$12),"",J159-1)),
IF(J159="RANK",1,IF(MAX($J$4:J159)&gt;=$B$12,"",J159+1)))</f>
        <v/>
      </c>
      <c r="K160" t="str">
        <f ca="1">IFERROR(IF(Dashboard!J160="","",INDEX(sorting!$J:$J,MATCH(Dashboard!$J160,INDIRECT(INDEX(Validation!$F:$F,MATCH(Dashboard!$B$10,Validation!$C:$C,0),1)),0),1)),"")</f>
        <v/>
      </c>
      <c r="N160" s="9" t="str">
        <f ca="1">IF($K160="","",INDEX(INDIRECT(INDEX(Validation!$E:$E,MATCH(Dashboard!N$3,Validation!$C:$C,0),1)),MATCH(Dashboard!$K160,sorting!$J:$J,0),1))</f>
        <v/>
      </c>
      <c r="O160" s="9" t="str">
        <f ca="1">IF($K160="","",INDEX(INDIRECT(INDEX(Validation!$E:$E,MATCH(Dashboard!O$3,Validation!$C:$C,0),1)),MATCH(Dashboard!$K160,sorting!$J:$J,0),1))</f>
        <v/>
      </c>
      <c r="P160" s="9" t="str">
        <f ca="1">IF($K160="","",INDEX(INDIRECT(INDEX(Validation!$E:$E,MATCH(Dashboard!P$3,Validation!$C:$C,0),1)),MATCH(Dashboard!$K160,sorting!$J:$J,0),1))</f>
        <v/>
      </c>
      <c r="Q160" s="10" t="str">
        <f ca="1">IF($K160="","",INDEX(INDIRECT(INDEX(Validation!$E:$E,MATCH(Dashboard!Q$3,Validation!$C:$C,0),1)),MATCH(Dashboard!$K160,sorting!$J:$J,0),1))</f>
        <v/>
      </c>
      <c r="R160" s="10" t="str">
        <f ca="1">IF($K160="","",INDEX(INDIRECT(INDEX(Validation!$E:$E,MATCH(Dashboard!R$3,Validation!$C:$C,0),1)),MATCH(Dashboard!$K160,sorting!$J:$J,0),1))</f>
        <v/>
      </c>
      <c r="S160" s="10" t="str">
        <f ca="1">IF($K160="","",INDEX(INDIRECT(INDEX(Validation!$E:$E,MATCH(Dashboard!S$3,Validation!$C:$C,0),1)),MATCH(Dashboard!$K160,sorting!$J:$J,0),1))</f>
        <v/>
      </c>
    </row>
    <row r="161" spans="10:19" x14ac:dyDescent="0.35">
      <c r="J161" s="14" t="str">
        <f>IF($E$12="Bottom to Top",
IF(J160="RANK",MAX(TopQRankLB),IF(MIN($J$4:J160)&lt;=(MAX(TopQRankLB)-$B$12),"",J160-1)),
IF(J160="RANK",1,IF(MAX($J$4:J160)&gt;=$B$12,"",J160+1)))</f>
        <v/>
      </c>
      <c r="K161" t="str">
        <f ca="1">IFERROR(IF(Dashboard!J161="","",INDEX(sorting!$J:$J,MATCH(Dashboard!$J161,INDIRECT(INDEX(Validation!$F:$F,MATCH(Dashboard!$B$10,Validation!$C:$C,0),1)),0),1)),"")</f>
        <v/>
      </c>
      <c r="N161" s="9" t="str">
        <f ca="1">IF($K161="","",INDEX(INDIRECT(INDEX(Validation!$E:$E,MATCH(Dashboard!N$3,Validation!$C:$C,0),1)),MATCH(Dashboard!$K161,sorting!$J:$J,0),1))</f>
        <v/>
      </c>
      <c r="O161" s="9" t="str">
        <f ca="1">IF($K161="","",INDEX(INDIRECT(INDEX(Validation!$E:$E,MATCH(Dashboard!O$3,Validation!$C:$C,0),1)),MATCH(Dashboard!$K161,sorting!$J:$J,0),1))</f>
        <v/>
      </c>
      <c r="P161" s="9" t="str">
        <f ca="1">IF($K161="","",INDEX(INDIRECT(INDEX(Validation!$E:$E,MATCH(Dashboard!P$3,Validation!$C:$C,0),1)),MATCH(Dashboard!$K161,sorting!$J:$J,0),1))</f>
        <v/>
      </c>
      <c r="Q161" s="10" t="str">
        <f ca="1">IF($K161="","",INDEX(INDIRECT(INDEX(Validation!$E:$E,MATCH(Dashboard!Q$3,Validation!$C:$C,0),1)),MATCH(Dashboard!$K161,sorting!$J:$J,0),1))</f>
        <v/>
      </c>
      <c r="R161" s="10" t="str">
        <f ca="1">IF($K161="","",INDEX(INDIRECT(INDEX(Validation!$E:$E,MATCH(Dashboard!R$3,Validation!$C:$C,0),1)),MATCH(Dashboard!$K161,sorting!$J:$J,0),1))</f>
        <v/>
      </c>
      <c r="S161" s="10" t="str">
        <f ca="1">IF($K161="","",INDEX(INDIRECT(INDEX(Validation!$E:$E,MATCH(Dashboard!S$3,Validation!$C:$C,0),1)),MATCH(Dashboard!$K161,sorting!$J:$J,0),1))</f>
        <v/>
      </c>
    </row>
    <row r="162" spans="10:19" x14ac:dyDescent="0.35">
      <c r="J162" s="14" t="str">
        <f>IF($E$12="Bottom to Top",
IF(J161="RANK",MAX(TopQRankLB),IF(MIN($J$4:J161)&lt;=(MAX(TopQRankLB)-$B$12),"",J161-1)),
IF(J161="RANK",1,IF(MAX($J$4:J161)&gt;=$B$12,"",J161+1)))</f>
        <v/>
      </c>
      <c r="K162" t="str">
        <f ca="1">IFERROR(IF(Dashboard!J162="","",INDEX(sorting!$J:$J,MATCH(Dashboard!$J162,INDIRECT(INDEX(Validation!$F:$F,MATCH(Dashboard!$B$10,Validation!$C:$C,0),1)),0),1)),"")</f>
        <v/>
      </c>
      <c r="N162" s="9" t="str">
        <f ca="1">IF($K162="","",INDEX(INDIRECT(INDEX(Validation!$E:$E,MATCH(Dashboard!N$3,Validation!$C:$C,0),1)),MATCH(Dashboard!$K162,sorting!$J:$J,0),1))</f>
        <v/>
      </c>
      <c r="O162" s="9" t="str">
        <f ca="1">IF($K162="","",INDEX(INDIRECT(INDEX(Validation!$E:$E,MATCH(Dashboard!O$3,Validation!$C:$C,0),1)),MATCH(Dashboard!$K162,sorting!$J:$J,0),1))</f>
        <v/>
      </c>
      <c r="P162" s="9" t="str">
        <f ca="1">IF($K162="","",INDEX(INDIRECT(INDEX(Validation!$E:$E,MATCH(Dashboard!P$3,Validation!$C:$C,0),1)),MATCH(Dashboard!$K162,sorting!$J:$J,0),1))</f>
        <v/>
      </c>
      <c r="Q162" s="10" t="str">
        <f ca="1">IF($K162="","",INDEX(INDIRECT(INDEX(Validation!$E:$E,MATCH(Dashboard!Q$3,Validation!$C:$C,0),1)),MATCH(Dashboard!$K162,sorting!$J:$J,0),1))</f>
        <v/>
      </c>
      <c r="R162" s="10" t="str">
        <f ca="1">IF($K162="","",INDEX(INDIRECT(INDEX(Validation!$E:$E,MATCH(Dashboard!R$3,Validation!$C:$C,0),1)),MATCH(Dashboard!$K162,sorting!$J:$J,0),1))</f>
        <v/>
      </c>
      <c r="S162" s="10" t="str">
        <f ca="1">IF($K162="","",INDEX(INDIRECT(INDEX(Validation!$E:$E,MATCH(Dashboard!S$3,Validation!$C:$C,0),1)),MATCH(Dashboard!$K162,sorting!$J:$J,0),1))</f>
        <v/>
      </c>
    </row>
    <row r="163" spans="10:19" x14ac:dyDescent="0.35">
      <c r="J163" s="14" t="str">
        <f>IF($E$12="Bottom to Top",
IF(J162="RANK",MAX(TopQRankLB),IF(MIN($J$4:J162)&lt;=(MAX(TopQRankLB)-$B$12),"",J162-1)),
IF(J162="RANK",1,IF(MAX($J$4:J162)&gt;=$B$12,"",J162+1)))</f>
        <v/>
      </c>
      <c r="K163" t="str">
        <f ca="1">IFERROR(IF(Dashboard!J163="","",INDEX(sorting!$J:$J,MATCH(Dashboard!$J163,INDIRECT(INDEX(Validation!$F:$F,MATCH(Dashboard!$B$10,Validation!$C:$C,0),1)),0),1)),"")</f>
        <v/>
      </c>
      <c r="N163" s="9" t="str">
        <f ca="1">IF($K163="","",INDEX(INDIRECT(INDEX(Validation!$E:$E,MATCH(Dashboard!N$3,Validation!$C:$C,0),1)),MATCH(Dashboard!$K163,sorting!$J:$J,0),1))</f>
        <v/>
      </c>
      <c r="O163" s="9" t="str">
        <f ca="1">IF($K163="","",INDEX(INDIRECT(INDEX(Validation!$E:$E,MATCH(Dashboard!O$3,Validation!$C:$C,0),1)),MATCH(Dashboard!$K163,sorting!$J:$J,0),1))</f>
        <v/>
      </c>
      <c r="P163" s="9" t="str">
        <f ca="1">IF($K163="","",INDEX(INDIRECT(INDEX(Validation!$E:$E,MATCH(Dashboard!P$3,Validation!$C:$C,0),1)),MATCH(Dashboard!$K163,sorting!$J:$J,0),1))</f>
        <v/>
      </c>
      <c r="Q163" s="10" t="str">
        <f ca="1">IF($K163="","",INDEX(INDIRECT(INDEX(Validation!$E:$E,MATCH(Dashboard!Q$3,Validation!$C:$C,0),1)),MATCH(Dashboard!$K163,sorting!$J:$J,0),1))</f>
        <v/>
      </c>
      <c r="R163" s="10" t="str">
        <f ca="1">IF($K163="","",INDEX(INDIRECT(INDEX(Validation!$E:$E,MATCH(Dashboard!R$3,Validation!$C:$C,0),1)),MATCH(Dashboard!$K163,sorting!$J:$J,0),1))</f>
        <v/>
      </c>
      <c r="S163" s="10" t="str">
        <f ca="1">IF($K163="","",INDEX(INDIRECT(INDEX(Validation!$E:$E,MATCH(Dashboard!S$3,Validation!$C:$C,0),1)),MATCH(Dashboard!$K163,sorting!$J:$J,0),1))</f>
        <v/>
      </c>
    </row>
    <row r="164" spans="10:19" x14ac:dyDescent="0.35">
      <c r="J164" s="14" t="str">
        <f>IF($E$12="Bottom to Top",
IF(J163="RANK",MAX(TopQRankLB),IF(MIN($J$4:J163)&lt;=(MAX(TopQRankLB)-$B$12),"",J163-1)),
IF(J163="RANK",1,IF(MAX($J$4:J163)&gt;=$B$12,"",J163+1)))</f>
        <v/>
      </c>
      <c r="K164" t="str">
        <f ca="1">IFERROR(IF(Dashboard!J164="","",INDEX(sorting!$J:$J,MATCH(Dashboard!$J164,INDIRECT(INDEX(Validation!$F:$F,MATCH(Dashboard!$B$10,Validation!$C:$C,0),1)),0),1)),"")</f>
        <v/>
      </c>
      <c r="N164" s="9" t="str">
        <f ca="1">IF($K164="","",INDEX(INDIRECT(INDEX(Validation!$E:$E,MATCH(Dashboard!N$3,Validation!$C:$C,0),1)),MATCH(Dashboard!$K164,sorting!$J:$J,0),1))</f>
        <v/>
      </c>
      <c r="O164" s="9" t="str">
        <f ca="1">IF($K164="","",INDEX(INDIRECT(INDEX(Validation!$E:$E,MATCH(Dashboard!O$3,Validation!$C:$C,0),1)),MATCH(Dashboard!$K164,sorting!$J:$J,0),1))</f>
        <v/>
      </c>
      <c r="P164" s="9" t="str">
        <f ca="1">IF($K164="","",INDEX(INDIRECT(INDEX(Validation!$E:$E,MATCH(Dashboard!P$3,Validation!$C:$C,0),1)),MATCH(Dashboard!$K164,sorting!$J:$J,0),1))</f>
        <v/>
      </c>
      <c r="Q164" s="10" t="str">
        <f ca="1">IF($K164="","",INDEX(INDIRECT(INDEX(Validation!$E:$E,MATCH(Dashboard!Q$3,Validation!$C:$C,0),1)),MATCH(Dashboard!$K164,sorting!$J:$J,0),1))</f>
        <v/>
      </c>
      <c r="R164" s="10" t="str">
        <f ca="1">IF($K164="","",INDEX(INDIRECT(INDEX(Validation!$E:$E,MATCH(Dashboard!R$3,Validation!$C:$C,0),1)),MATCH(Dashboard!$K164,sorting!$J:$J,0),1))</f>
        <v/>
      </c>
      <c r="S164" s="10" t="str">
        <f ca="1">IF($K164="","",INDEX(INDIRECT(INDEX(Validation!$E:$E,MATCH(Dashboard!S$3,Validation!$C:$C,0),1)),MATCH(Dashboard!$K164,sorting!$J:$J,0),1))</f>
        <v/>
      </c>
    </row>
    <row r="165" spans="10:19" x14ac:dyDescent="0.35">
      <c r="J165" s="14" t="str">
        <f>IF($E$12="Bottom to Top",
IF(J164="RANK",MAX(TopQRankLB),IF(MIN($J$4:J164)&lt;=(MAX(TopQRankLB)-$B$12),"",J164-1)),
IF(J164="RANK",1,IF(MAX($J$4:J164)&gt;=$B$12,"",J164+1)))</f>
        <v/>
      </c>
      <c r="K165" t="str">
        <f ca="1">IFERROR(IF(Dashboard!J165="","",INDEX(sorting!$J:$J,MATCH(Dashboard!$J165,INDIRECT(INDEX(Validation!$F:$F,MATCH(Dashboard!$B$10,Validation!$C:$C,0),1)),0),1)),"")</f>
        <v/>
      </c>
      <c r="N165" s="9" t="str">
        <f ca="1">IF($K165="","",INDEX(INDIRECT(INDEX(Validation!$E:$E,MATCH(Dashboard!N$3,Validation!$C:$C,0),1)),MATCH(Dashboard!$K165,sorting!$J:$J,0),1))</f>
        <v/>
      </c>
      <c r="O165" s="9" t="str">
        <f ca="1">IF($K165="","",INDEX(INDIRECT(INDEX(Validation!$E:$E,MATCH(Dashboard!O$3,Validation!$C:$C,0),1)),MATCH(Dashboard!$K165,sorting!$J:$J,0),1))</f>
        <v/>
      </c>
      <c r="P165" s="9" t="str">
        <f ca="1">IF($K165="","",INDEX(INDIRECT(INDEX(Validation!$E:$E,MATCH(Dashboard!P$3,Validation!$C:$C,0),1)),MATCH(Dashboard!$K165,sorting!$J:$J,0),1))</f>
        <v/>
      </c>
      <c r="Q165" s="10" t="str">
        <f ca="1">IF($K165="","",INDEX(INDIRECT(INDEX(Validation!$E:$E,MATCH(Dashboard!Q$3,Validation!$C:$C,0),1)),MATCH(Dashboard!$K165,sorting!$J:$J,0),1))</f>
        <v/>
      </c>
      <c r="R165" s="10" t="str">
        <f ca="1">IF($K165="","",INDEX(INDIRECT(INDEX(Validation!$E:$E,MATCH(Dashboard!R$3,Validation!$C:$C,0),1)),MATCH(Dashboard!$K165,sorting!$J:$J,0),1))</f>
        <v/>
      </c>
      <c r="S165" s="10" t="str">
        <f ca="1">IF($K165="","",INDEX(INDIRECT(INDEX(Validation!$E:$E,MATCH(Dashboard!S$3,Validation!$C:$C,0),1)),MATCH(Dashboard!$K165,sorting!$J:$J,0),1))</f>
        <v/>
      </c>
    </row>
    <row r="166" spans="10:19" x14ac:dyDescent="0.35">
      <c r="J166" s="14" t="str">
        <f>IF($E$12="Bottom to Top",
IF(J165="RANK",MAX(TopQRankLB),IF(MIN($J$4:J165)&lt;=(MAX(TopQRankLB)-$B$12),"",J165-1)),
IF(J165="RANK",1,IF(MAX($J$4:J165)&gt;=$B$12,"",J165+1)))</f>
        <v/>
      </c>
      <c r="K166" t="str">
        <f ca="1">IFERROR(IF(Dashboard!J166="","",INDEX(sorting!$J:$J,MATCH(Dashboard!$J166,INDIRECT(INDEX(Validation!$F:$F,MATCH(Dashboard!$B$10,Validation!$C:$C,0),1)),0),1)),"")</f>
        <v/>
      </c>
      <c r="N166" s="9" t="str">
        <f ca="1">IF($K166="","",INDEX(INDIRECT(INDEX(Validation!$E:$E,MATCH(Dashboard!N$3,Validation!$C:$C,0),1)),MATCH(Dashboard!$K166,sorting!$J:$J,0),1))</f>
        <v/>
      </c>
      <c r="O166" s="9" t="str">
        <f ca="1">IF($K166="","",INDEX(INDIRECT(INDEX(Validation!$E:$E,MATCH(Dashboard!O$3,Validation!$C:$C,0),1)),MATCH(Dashboard!$K166,sorting!$J:$J,0),1))</f>
        <v/>
      </c>
      <c r="P166" s="9" t="str">
        <f ca="1">IF($K166="","",INDEX(INDIRECT(INDEX(Validation!$E:$E,MATCH(Dashboard!P$3,Validation!$C:$C,0),1)),MATCH(Dashboard!$K166,sorting!$J:$J,0),1))</f>
        <v/>
      </c>
      <c r="Q166" s="10" t="str">
        <f ca="1">IF($K166="","",INDEX(INDIRECT(INDEX(Validation!$E:$E,MATCH(Dashboard!Q$3,Validation!$C:$C,0),1)),MATCH(Dashboard!$K166,sorting!$J:$J,0),1))</f>
        <v/>
      </c>
      <c r="R166" s="10" t="str">
        <f ca="1">IF($K166="","",INDEX(INDIRECT(INDEX(Validation!$E:$E,MATCH(Dashboard!R$3,Validation!$C:$C,0),1)),MATCH(Dashboard!$K166,sorting!$J:$J,0),1))</f>
        <v/>
      </c>
      <c r="S166" s="10" t="str">
        <f ca="1">IF($K166="","",INDEX(INDIRECT(INDEX(Validation!$E:$E,MATCH(Dashboard!S$3,Validation!$C:$C,0),1)),MATCH(Dashboard!$K166,sorting!$J:$J,0),1))</f>
        <v/>
      </c>
    </row>
    <row r="167" spans="10:19" x14ac:dyDescent="0.35">
      <c r="J167" s="14" t="str">
        <f>IF($E$12="Bottom to Top",
IF(J166="RANK",MAX(TopQRankLB),IF(MIN($J$4:J166)&lt;=(MAX(TopQRankLB)-$B$12),"",J166-1)),
IF(J166="RANK",1,IF(MAX($J$4:J166)&gt;=$B$12,"",J166+1)))</f>
        <v/>
      </c>
      <c r="K167" t="str">
        <f ca="1">IFERROR(IF(Dashboard!J167="","",INDEX(sorting!$J:$J,MATCH(Dashboard!$J167,INDIRECT(INDEX(Validation!$F:$F,MATCH(Dashboard!$B$10,Validation!$C:$C,0),1)),0),1)),"")</f>
        <v/>
      </c>
      <c r="N167" s="9" t="str">
        <f ca="1">IF($K167="","",INDEX(INDIRECT(INDEX(Validation!$E:$E,MATCH(Dashboard!N$3,Validation!$C:$C,0),1)),MATCH(Dashboard!$K167,sorting!$J:$J,0),1))</f>
        <v/>
      </c>
      <c r="O167" s="9" t="str">
        <f ca="1">IF($K167="","",INDEX(INDIRECT(INDEX(Validation!$E:$E,MATCH(Dashboard!O$3,Validation!$C:$C,0),1)),MATCH(Dashboard!$K167,sorting!$J:$J,0),1))</f>
        <v/>
      </c>
      <c r="P167" s="9" t="str">
        <f ca="1">IF($K167="","",INDEX(INDIRECT(INDEX(Validation!$E:$E,MATCH(Dashboard!P$3,Validation!$C:$C,0),1)),MATCH(Dashboard!$K167,sorting!$J:$J,0),1))</f>
        <v/>
      </c>
      <c r="Q167" s="10" t="str">
        <f ca="1">IF($K167="","",INDEX(INDIRECT(INDEX(Validation!$E:$E,MATCH(Dashboard!Q$3,Validation!$C:$C,0),1)),MATCH(Dashboard!$K167,sorting!$J:$J,0),1))</f>
        <v/>
      </c>
      <c r="R167" s="10" t="str">
        <f ca="1">IF($K167="","",INDEX(INDIRECT(INDEX(Validation!$E:$E,MATCH(Dashboard!R$3,Validation!$C:$C,0),1)),MATCH(Dashboard!$K167,sorting!$J:$J,0),1))</f>
        <v/>
      </c>
      <c r="S167" s="10" t="str">
        <f ca="1">IF($K167="","",INDEX(INDIRECT(INDEX(Validation!$E:$E,MATCH(Dashboard!S$3,Validation!$C:$C,0),1)),MATCH(Dashboard!$K167,sorting!$J:$J,0),1))</f>
        <v/>
      </c>
    </row>
    <row r="168" spans="10:19" x14ac:dyDescent="0.35">
      <c r="J168" s="14" t="str">
        <f>IF($E$12="Bottom to Top",
IF(J167="RANK",MAX(TopQRankLB),IF(MIN($J$4:J167)&lt;=(MAX(TopQRankLB)-$B$12),"",J167-1)),
IF(J167="RANK",1,IF(MAX($J$4:J167)&gt;=$B$12,"",J167+1)))</f>
        <v/>
      </c>
      <c r="K168" t="str">
        <f ca="1">IFERROR(IF(Dashboard!J168="","",INDEX(sorting!$J:$J,MATCH(Dashboard!$J168,INDIRECT(INDEX(Validation!$F:$F,MATCH(Dashboard!$B$10,Validation!$C:$C,0),1)),0),1)),"")</f>
        <v/>
      </c>
      <c r="N168" s="9" t="str">
        <f ca="1">IF($K168="","",INDEX(INDIRECT(INDEX(Validation!$E:$E,MATCH(Dashboard!N$3,Validation!$C:$C,0),1)),MATCH(Dashboard!$K168,sorting!$J:$J,0),1))</f>
        <v/>
      </c>
      <c r="O168" s="9" t="str">
        <f ca="1">IF($K168="","",INDEX(INDIRECT(INDEX(Validation!$E:$E,MATCH(Dashboard!O$3,Validation!$C:$C,0),1)),MATCH(Dashboard!$K168,sorting!$J:$J,0),1))</f>
        <v/>
      </c>
      <c r="P168" s="9" t="str">
        <f ca="1">IF($K168="","",INDEX(INDIRECT(INDEX(Validation!$E:$E,MATCH(Dashboard!P$3,Validation!$C:$C,0),1)),MATCH(Dashboard!$K168,sorting!$J:$J,0),1))</f>
        <v/>
      </c>
      <c r="Q168" s="10" t="str">
        <f ca="1">IF($K168="","",INDEX(INDIRECT(INDEX(Validation!$E:$E,MATCH(Dashboard!Q$3,Validation!$C:$C,0),1)),MATCH(Dashboard!$K168,sorting!$J:$J,0),1))</f>
        <v/>
      </c>
      <c r="R168" s="10" t="str">
        <f ca="1">IF($K168="","",INDEX(INDIRECT(INDEX(Validation!$E:$E,MATCH(Dashboard!R$3,Validation!$C:$C,0),1)),MATCH(Dashboard!$K168,sorting!$J:$J,0),1))</f>
        <v/>
      </c>
      <c r="S168" s="10" t="str">
        <f ca="1">IF($K168="","",INDEX(INDIRECT(INDEX(Validation!$E:$E,MATCH(Dashboard!S$3,Validation!$C:$C,0),1)),MATCH(Dashboard!$K168,sorting!$J:$J,0),1))</f>
        <v/>
      </c>
    </row>
    <row r="169" spans="10:19" x14ac:dyDescent="0.35">
      <c r="J169" s="14" t="str">
        <f>IF($E$12="Bottom to Top",
IF(J168="RANK",MAX(TopQRankLB),IF(MIN($J$4:J168)&lt;=(MAX(TopQRankLB)-$B$12),"",J168-1)),
IF(J168="RANK",1,IF(MAX($J$4:J168)&gt;=$B$12,"",J168+1)))</f>
        <v/>
      </c>
      <c r="K169" t="str">
        <f ca="1">IFERROR(IF(Dashboard!J169="","",INDEX(sorting!$J:$J,MATCH(Dashboard!$J169,INDIRECT(INDEX(Validation!$F:$F,MATCH(Dashboard!$B$10,Validation!$C:$C,0),1)),0),1)),"")</f>
        <v/>
      </c>
      <c r="N169" s="9" t="str">
        <f ca="1">IF($K169="","",INDEX(INDIRECT(INDEX(Validation!$E:$E,MATCH(Dashboard!N$3,Validation!$C:$C,0),1)),MATCH(Dashboard!$K169,sorting!$J:$J,0),1))</f>
        <v/>
      </c>
      <c r="O169" s="9" t="str">
        <f ca="1">IF($K169="","",INDEX(INDIRECT(INDEX(Validation!$E:$E,MATCH(Dashboard!O$3,Validation!$C:$C,0),1)),MATCH(Dashboard!$K169,sorting!$J:$J,0),1))</f>
        <v/>
      </c>
      <c r="P169" s="9" t="str">
        <f ca="1">IF($K169="","",INDEX(INDIRECT(INDEX(Validation!$E:$E,MATCH(Dashboard!P$3,Validation!$C:$C,0),1)),MATCH(Dashboard!$K169,sorting!$J:$J,0),1))</f>
        <v/>
      </c>
      <c r="Q169" s="10" t="str">
        <f ca="1">IF($K169="","",INDEX(INDIRECT(INDEX(Validation!$E:$E,MATCH(Dashboard!Q$3,Validation!$C:$C,0),1)),MATCH(Dashboard!$K169,sorting!$J:$J,0),1))</f>
        <v/>
      </c>
      <c r="R169" s="10" t="str">
        <f ca="1">IF($K169="","",INDEX(INDIRECT(INDEX(Validation!$E:$E,MATCH(Dashboard!R$3,Validation!$C:$C,0),1)),MATCH(Dashboard!$K169,sorting!$J:$J,0),1))</f>
        <v/>
      </c>
      <c r="S169" s="10" t="str">
        <f ca="1">IF($K169="","",INDEX(INDIRECT(INDEX(Validation!$E:$E,MATCH(Dashboard!S$3,Validation!$C:$C,0),1)),MATCH(Dashboard!$K169,sorting!$J:$J,0),1))</f>
        <v/>
      </c>
    </row>
    <row r="170" spans="10:19" x14ac:dyDescent="0.35">
      <c r="J170" s="14" t="str">
        <f>IF($E$12="Bottom to Top",
IF(J169="RANK",MAX(TopQRankLB),IF(MIN($J$4:J169)&lt;=(MAX(TopQRankLB)-$B$12),"",J169-1)),
IF(J169="RANK",1,IF(MAX($J$4:J169)&gt;=$B$12,"",J169+1)))</f>
        <v/>
      </c>
      <c r="K170" t="str">
        <f ca="1">IFERROR(IF(Dashboard!J170="","",INDEX(sorting!$J:$J,MATCH(Dashboard!$J170,INDIRECT(INDEX(Validation!$F:$F,MATCH(Dashboard!$B$10,Validation!$C:$C,0),1)),0),1)),"")</f>
        <v/>
      </c>
      <c r="N170" s="9" t="str">
        <f ca="1">IF($K170="","",INDEX(INDIRECT(INDEX(Validation!$E:$E,MATCH(Dashboard!N$3,Validation!$C:$C,0),1)),MATCH(Dashboard!$K170,sorting!$J:$J,0),1))</f>
        <v/>
      </c>
      <c r="O170" s="9" t="str">
        <f ca="1">IF($K170="","",INDEX(INDIRECT(INDEX(Validation!$E:$E,MATCH(Dashboard!O$3,Validation!$C:$C,0),1)),MATCH(Dashboard!$K170,sorting!$J:$J,0),1))</f>
        <v/>
      </c>
      <c r="P170" s="9" t="str">
        <f ca="1">IF($K170="","",INDEX(INDIRECT(INDEX(Validation!$E:$E,MATCH(Dashboard!P$3,Validation!$C:$C,0),1)),MATCH(Dashboard!$K170,sorting!$J:$J,0),1))</f>
        <v/>
      </c>
      <c r="Q170" s="10" t="str">
        <f ca="1">IF($K170="","",INDEX(INDIRECT(INDEX(Validation!$E:$E,MATCH(Dashboard!Q$3,Validation!$C:$C,0),1)),MATCH(Dashboard!$K170,sorting!$J:$J,0),1))</f>
        <v/>
      </c>
      <c r="R170" s="10" t="str">
        <f ca="1">IF($K170="","",INDEX(INDIRECT(INDEX(Validation!$E:$E,MATCH(Dashboard!R$3,Validation!$C:$C,0),1)),MATCH(Dashboard!$K170,sorting!$J:$J,0),1))</f>
        <v/>
      </c>
      <c r="S170" s="10" t="str">
        <f ca="1">IF($K170="","",INDEX(INDIRECT(INDEX(Validation!$E:$E,MATCH(Dashboard!S$3,Validation!$C:$C,0),1)),MATCH(Dashboard!$K170,sorting!$J:$J,0),1))</f>
        <v/>
      </c>
    </row>
    <row r="171" spans="10:19" x14ac:dyDescent="0.35">
      <c r="J171" s="14" t="str">
        <f>IF($E$12="Bottom to Top",
IF(J170="RANK",MAX(TopQRankLB),IF(MIN($J$4:J170)&lt;=(MAX(TopQRankLB)-$B$12),"",J170-1)),
IF(J170="RANK",1,IF(MAX($J$4:J170)&gt;=$B$12,"",J170+1)))</f>
        <v/>
      </c>
      <c r="K171" t="str">
        <f ca="1">IFERROR(IF(Dashboard!J171="","",INDEX(sorting!$J:$J,MATCH(Dashboard!$J171,INDIRECT(INDEX(Validation!$F:$F,MATCH(Dashboard!$B$10,Validation!$C:$C,0),1)),0),1)),"")</f>
        <v/>
      </c>
      <c r="N171" s="9" t="str">
        <f ca="1">IF($K171="","",INDEX(INDIRECT(INDEX(Validation!$E:$E,MATCH(Dashboard!N$3,Validation!$C:$C,0),1)),MATCH(Dashboard!$K171,sorting!$J:$J,0),1))</f>
        <v/>
      </c>
      <c r="O171" s="9" t="str">
        <f ca="1">IF($K171="","",INDEX(INDIRECT(INDEX(Validation!$E:$E,MATCH(Dashboard!O$3,Validation!$C:$C,0),1)),MATCH(Dashboard!$K171,sorting!$J:$J,0),1))</f>
        <v/>
      </c>
      <c r="P171" s="9" t="str">
        <f ca="1">IF($K171="","",INDEX(INDIRECT(INDEX(Validation!$E:$E,MATCH(Dashboard!P$3,Validation!$C:$C,0),1)),MATCH(Dashboard!$K171,sorting!$J:$J,0),1))</f>
        <v/>
      </c>
      <c r="Q171" s="10" t="str">
        <f ca="1">IF($K171="","",INDEX(INDIRECT(INDEX(Validation!$E:$E,MATCH(Dashboard!Q$3,Validation!$C:$C,0),1)),MATCH(Dashboard!$K171,sorting!$J:$J,0),1))</f>
        <v/>
      </c>
      <c r="R171" s="10" t="str">
        <f ca="1">IF($K171="","",INDEX(INDIRECT(INDEX(Validation!$E:$E,MATCH(Dashboard!R$3,Validation!$C:$C,0),1)),MATCH(Dashboard!$K171,sorting!$J:$J,0),1))</f>
        <v/>
      </c>
      <c r="S171" s="10" t="str">
        <f ca="1">IF($K171="","",INDEX(INDIRECT(INDEX(Validation!$E:$E,MATCH(Dashboard!S$3,Validation!$C:$C,0),1)),MATCH(Dashboard!$K171,sorting!$J:$J,0),1))</f>
        <v/>
      </c>
    </row>
    <row r="172" spans="10:19" x14ac:dyDescent="0.35">
      <c r="J172" s="14" t="str">
        <f>IF($E$12="Bottom to Top",
IF(J171="RANK",MAX(TopQRankLB),IF(MIN($J$4:J171)&lt;=(MAX(TopQRankLB)-$B$12),"",J171-1)),
IF(J171="RANK",1,IF(MAX($J$4:J171)&gt;=$B$12,"",J171+1)))</f>
        <v/>
      </c>
      <c r="K172" t="str">
        <f ca="1">IFERROR(IF(Dashboard!J172="","",INDEX(sorting!$J:$J,MATCH(Dashboard!$J172,INDIRECT(INDEX(Validation!$F:$F,MATCH(Dashboard!$B$10,Validation!$C:$C,0),1)),0),1)),"")</f>
        <v/>
      </c>
      <c r="N172" s="9" t="str">
        <f ca="1">IF($K172="","",INDEX(INDIRECT(INDEX(Validation!$E:$E,MATCH(Dashboard!N$3,Validation!$C:$C,0),1)),MATCH(Dashboard!$K172,sorting!$J:$J,0),1))</f>
        <v/>
      </c>
      <c r="O172" s="9" t="str">
        <f ca="1">IF($K172="","",INDEX(INDIRECT(INDEX(Validation!$E:$E,MATCH(Dashboard!O$3,Validation!$C:$C,0),1)),MATCH(Dashboard!$K172,sorting!$J:$J,0),1))</f>
        <v/>
      </c>
      <c r="P172" s="9" t="str">
        <f ca="1">IF($K172="","",INDEX(INDIRECT(INDEX(Validation!$E:$E,MATCH(Dashboard!P$3,Validation!$C:$C,0),1)),MATCH(Dashboard!$K172,sorting!$J:$J,0),1))</f>
        <v/>
      </c>
      <c r="Q172" s="10" t="str">
        <f ca="1">IF($K172="","",INDEX(INDIRECT(INDEX(Validation!$E:$E,MATCH(Dashboard!Q$3,Validation!$C:$C,0),1)),MATCH(Dashboard!$K172,sorting!$J:$J,0),1))</f>
        <v/>
      </c>
      <c r="R172" s="10" t="str">
        <f ca="1">IF($K172="","",INDEX(INDIRECT(INDEX(Validation!$E:$E,MATCH(Dashboard!R$3,Validation!$C:$C,0),1)),MATCH(Dashboard!$K172,sorting!$J:$J,0),1))</f>
        <v/>
      </c>
      <c r="S172" s="10" t="str">
        <f ca="1">IF($K172="","",INDEX(INDIRECT(INDEX(Validation!$E:$E,MATCH(Dashboard!S$3,Validation!$C:$C,0),1)),MATCH(Dashboard!$K172,sorting!$J:$J,0),1))</f>
        <v/>
      </c>
    </row>
    <row r="173" spans="10:19" x14ac:dyDescent="0.35">
      <c r="J173" s="14" t="str">
        <f>IF($E$12="Bottom to Top",
IF(J172="RANK",MAX(TopQRankLB),IF(MIN($J$4:J172)&lt;=(MAX(TopQRankLB)-$B$12),"",J172-1)),
IF(J172="RANK",1,IF(MAX($J$4:J172)&gt;=$B$12,"",J172+1)))</f>
        <v/>
      </c>
      <c r="K173" t="str">
        <f ca="1">IFERROR(IF(Dashboard!J173="","",INDEX(sorting!$J:$J,MATCH(Dashboard!$J173,INDIRECT(INDEX(Validation!$F:$F,MATCH(Dashboard!$B$10,Validation!$C:$C,0),1)),0),1)),"")</f>
        <v/>
      </c>
      <c r="N173" s="9" t="str">
        <f ca="1">IF($K173="","",INDEX(INDIRECT(INDEX(Validation!$E:$E,MATCH(Dashboard!N$3,Validation!$C:$C,0),1)),MATCH(Dashboard!$K173,sorting!$J:$J,0),1))</f>
        <v/>
      </c>
      <c r="O173" s="9" t="str">
        <f ca="1">IF($K173="","",INDEX(INDIRECT(INDEX(Validation!$E:$E,MATCH(Dashboard!O$3,Validation!$C:$C,0),1)),MATCH(Dashboard!$K173,sorting!$J:$J,0),1))</f>
        <v/>
      </c>
      <c r="P173" s="9" t="str">
        <f ca="1">IF($K173="","",INDEX(INDIRECT(INDEX(Validation!$E:$E,MATCH(Dashboard!P$3,Validation!$C:$C,0),1)),MATCH(Dashboard!$K173,sorting!$J:$J,0),1))</f>
        <v/>
      </c>
      <c r="Q173" s="10" t="str">
        <f ca="1">IF($K173="","",INDEX(INDIRECT(INDEX(Validation!$E:$E,MATCH(Dashboard!Q$3,Validation!$C:$C,0),1)),MATCH(Dashboard!$K173,sorting!$J:$J,0),1))</f>
        <v/>
      </c>
      <c r="R173" s="10" t="str">
        <f ca="1">IF($K173="","",INDEX(INDIRECT(INDEX(Validation!$E:$E,MATCH(Dashboard!R$3,Validation!$C:$C,0),1)),MATCH(Dashboard!$K173,sorting!$J:$J,0),1))</f>
        <v/>
      </c>
      <c r="S173" s="10" t="str">
        <f ca="1">IF($K173="","",INDEX(INDIRECT(INDEX(Validation!$E:$E,MATCH(Dashboard!S$3,Validation!$C:$C,0),1)),MATCH(Dashboard!$K173,sorting!$J:$J,0),1))</f>
        <v/>
      </c>
    </row>
    <row r="174" spans="10:19" x14ac:dyDescent="0.35">
      <c r="J174" s="14" t="str">
        <f>IF($E$12="Bottom to Top",
IF(J173="RANK",MAX(TopQRankLB),IF(MIN($J$4:J173)&lt;=(MAX(TopQRankLB)-$B$12),"",J173-1)),
IF(J173="RANK",1,IF(MAX($J$4:J173)&gt;=$B$12,"",J173+1)))</f>
        <v/>
      </c>
      <c r="K174" t="str">
        <f ca="1">IFERROR(IF(Dashboard!J174="","",INDEX(sorting!$J:$J,MATCH(Dashboard!$J174,INDIRECT(INDEX(Validation!$F:$F,MATCH(Dashboard!$B$10,Validation!$C:$C,0),1)),0),1)),"")</f>
        <v/>
      </c>
      <c r="N174" s="9" t="str">
        <f ca="1">IF($K174="","",INDEX(INDIRECT(INDEX(Validation!$E:$E,MATCH(Dashboard!N$3,Validation!$C:$C,0),1)),MATCH(Dashboard!$K174,sorting!$J:$J,0),1))</f>
        <v/>
      </c>
      <c r="O174" s="9" t="str">
        <f ca="1">IF($K174="","",INDEX(INDIRECT(INDEX(Validation!$E:$E,MATCH(Dashboard!O$3,Validation!$C:$C,0),1)),MATCH(Dashboard!$K174,sorting!$J:$J,0),1))</f>
        <v/>
      </c>
      <c r="P174" s="9" t="str">
        <f ca="1">IF($K174="","",INDEX(INDIRECT(INDEX(Validation!$E:$E,MATCH(Dashboard!P$3,Validation!$C:$C,0),1)),MATCH(Dashboard!$K174,sorting!$J:$J,0),1))</f>
        <v/>
      </c>
      <c r="Q174" s="10" t="str">
        <f ca="1">IF($K174="","",INDEX(INDIRECT(INDEX(Validation!$E:$E,MATCH(Dashboard!Q$3,Validation!$C:$C,0),1)),MATCH(Dashboard!$K174,sorting!$J:$J,0),1))</f>
        <v/>
      </c>
      <c r="R174" s="10" t="str">
        <f ca="1">IF($K174="","",INDEX(INDIRECT(INDEX(Validation!$E:$E,MATCH(Dashboard!R$3,Validation!$C:$C,0),1)),MATCH(Dashboard!$K174,sorting!$J:$J,0),1))</f>
        <v/>
      </c>
      <c r="S174" s="10" t="str">
        <f ca="1">IF($K174="","",INDEX(INDIRECT(INDEX(Validation!$E:$E,MATCH(Dashboard!S$3,Validation!$C:$C,0),1)),MATCH(Dashboard!$K174,sorting!$J:$J,0),1))</f>
        <v/>
      </c>
    </row>
    <row r="175" spans="10:19" x14ac:dyDescent="0.35">
      <c r="J175" s="14" t="str">
        <f>IF($E$12="Bottom to Top",
IF(J174="RANK",MAX(TopQRankLB),IF(MIN($J$4:J174)&lt;=(MAX(TopQRankLB)-$B$12),"",J174-1)),
IF(J174="RANK",1,IF(MAX($J$4:J174)&gt;=$B$12,"",J174+1)))</f>
        <v/>
      </c>
      <c r="K175" t="str">
        <f ca="1">IFERROR(IF(Dashboard!J175="","",INDEX(sorting!$J:$J,MATCH(Dashboard!$J175,INDIRECT(INDEX(Validation!$F:$F,MATCH(Dashboard!$B$10,Validation!$C:$C,0),1)),0),1)),"")</f>
        <v/>
      </c>
      <c r="N175" s="9" t="str">
        <f ca="1">IF($K175="","",INDEX(INDIRECT(INDEX(Validation!$E:$E,MATCH(Dashboard!N$3,Validation!$C:$C,0),1)),MATCH(Dashboard!$K175,sorting!$J:$J,0),1))</f>
        <v/>
      </c>
      <c r="O175" s="9" t="str">
        <f ca="1">IF($K175="","",INDEX(INDIRECT(INDEX(Validation!$E:$E,MATCH(Dashboard!O$3,Validation!$C:$C,0),1)),MATCH(Dashboard!$K175,sorting!$J:$J,0),1))</f>
        <v/>
      </c>
      <c r="P175" s="9" t="str">
        <f ca="1">IF($K175="","",INDEX(INDIRECT(INDEX(Validation!$E:$E,MATCH(Dashboard!P$3,Validation!$C:$C,0),1)),MATCH(Dashboard!$K175,sorting!$J:$J,0),1))</f>
        <v/>
      </c>
      <c r="Q175" s="10" t="str">
        <f ca="1">IF($K175="","",INDEX(INDIRECT(INDEX(Validation!$E:$E,MATCH(Dashboard!Q$3,Validation!$C:$C,0),1)),MATCH(Dashboard!$K175,sorting!$J:$J,0),1))</f>
        <v/>
      </c>
      <c r="R175" s="10" t="str">
        <f ca="1">IF($K175="","",INDEX(INDIRECT(INDEX(Validation!$E:$E,MATCH(Dashboard!R$3,Validation!$C:$C,0),1)),MATCH(Dashboard!$K175,sorting!$J:$J,0),1))</f>
        <v/>
      </c>
      <c r="S175" s="10" t="str">
        <f ca="1">IF($K175="","",INDEX(INDIRECT(INDEX(Validation!$E:$E,MATCH(Dashboard!S$3,Validation!$C:$C,0),1)),MATCH(Dashboard!$K175,sorting!$J:$J,0),1))</f>
        <v/>
      </c>
    </row>
    <row r="176" spans="10:19" x14ac:dyDescent="0.35">
      <c r="J176" s="14" t="str">
        <f>IF($E$12="Bottom to Top",
IF(J175="RANK",MAX(TopQRankLB),IF(MIN($J$4:J175)&lt;=(MAX(TopQRankLB)-$B$12),"",J175-1)),
IF(J175="RANK",1,IF(MAX($J$4:J175)&gt;=$B$12,"",J175+1)))</f>
        <v/>
      </c>
      <c r="K176" t="str">
        <f ca="1">IFERROR(IF(Dashboard!J176="","",INDEX(sorting!$J:$J,MATCH(Dashboard!$J176,INDIRECT(INDEX(Validation!$F:$F,MATCH(Dashboard!$B$10,Validation!$C:$C,0),1)),0),1)),"")</f>
        <v/>
      </c>
      <c r="N176" s="9" t="str">
        <f ca="1">IF($K176="","",INDEX(INDIRECT(INDEX(Validation!$E:$E,MATCH(Dashboard!N$3,Validation!$C:$C,0),1)),MATCH(Dashboard!$K176,sorting!$J:$J,0),1))</f>
        <v/>
      </c>
      <c r="O176" s="9" t="str">
        <f ca="1">IF($K176="","",INDEX(INDIRECT(INDEX(Validation!$E:$E,MATCH(Dashboard!O$3,Validation!$C:$C,0),1)),MATCH(Dashboard!$K176,sorting!$J:$J,0),1))</f>
        <v/>
      </c>
      <c r="P176" s="9" t="str">
        <f ca="1">IF($K176="","",INDEX(INDIRECT(INDEX(Validation!$E:$E,MATCH(Dashboard!P$3,Validation!$C:$C,0),1)),MATCH(Dashboard!$K176,sorting!$J:$J,0),1))</f>
        <v/>
      </c>
      <c r="Q176" s="10" t="str">
        <f ca="1">IF($K176="","",INDEX(INDIRECT(INDEX(Validation!$E:$E,MATCH(Dashboard!Q$3,Validation!$C:$C,0),1)),MATCH(Dashboard!$K176,sorting!$J:$J,0),1))</f>
        <v/>
      </c>
      <c r="R176" s="10" t="str">
        <f ca="1">IF($K176="","",INDEX(INDIRECT(INDEX(Validation!$E:$E,MATCH(Dashboard!R$3,Validation!$C:$C,0),1)),MATCH(Dashboard!$K176,sorting!$J:$J,0),1))</f>
        <v/>
      </c>
      <c r="S176" s="10" t="str">
        <f ca="1">IF($K176="","",INDEX(INDIRECT(INDEX(Validation!$E:$E,MATCH(Dashboard!S$3,Validation!$C:$C,0),1)),MATCH(Dashboard!$K176,sorting!$J:$J,0),1))</f>
        <v/>
      </c>
    </row>
    <row r="177" spans="10:19" x14ac:dyDescent="0.35">
      <c r="J177" s="14" t="str">
        <f>IF($E$12="Bottom to Top",
IF(J176="RANK",MAX(TopQRankLB),IF(MIN($J$4:J176)&lt;=(MAX(TopQRankLB)-$B$12),"",J176-1)),
IF(J176="RANK",1,IF(MAX($J$4:J176)&gt;=$B$12,"",J176+1)))</f>
        <v/>
      </c>
      <c r="K177" t="str">
        <f ca="1">IFERROR(IF(Dashboard!J177="","",INDEX(sorting!$J:$J,MATCH(Dashboard!$J177,INDIRECT(INDEX(Validation!$F:$F,MATCH(Dashboard!$B$10,Validation!$C:$C,0),1)),0),1)),"")</f>
        <v/>
      </c>
      <c r="N177" s="9" t="str">
        <f ca="1">IF($K177="","",INDEX(INDIRECT(INDEX(Validation!$E:$E,MATCH(Dashboard!N$3,Validation!$C:$C,0),1)),MATCH(Dashboard!$K177,sorting!$J:$J,0),1))</f>
        <v/>
      </c>
      <c r="O177" s="9" t="str">
        <f ca="1">IF($K177="","",INDEX(INDIRECT(INDEX(Validation!$E:$E,MATCH(Dashboard!O$3,Validation!$C:$C,0),1)),MATCH(Dashboard!$K177,sorting!$J:$J,0),1))</f>
        <v/>
      </c>
      <c r="P177" s="9" t="str">
        <f ca="1">IF($K177="","",INDEX(INDIRECT(INDEX(Validation!$E:$E,MATCH(Dashboard!P$3,Validation!$C:$C,0),1)),MATCH(Dashboard!$K177,sorting!$J:$J,0),1))</f>
        <v/>
      </c>
      <c r="Q177" s="10" t="str">
        <f ca="1">IF($K177="","",INDEX(INDIRECT(INDEX(Validation!$E:$E,MATCH(Dashboard!Q$3,Validation!$C:$C,0),1)),MATCH(Dashboard!$K177,sorting!$J:$J,0),1))</f>
        <v/>
      </c>
      <c r="R177" s="10" t="str">
        <f ca="1">IF($K177="","",INDEX(INDIRECT(INDEX(Validation!$E:$E,MATCH(Dashboard!R$3,Validation!$C:$C,0),1)),MATCH(Dashboard!$K177,sorting!$J:$J,0),1))</f>
        <v/>
      </c>
      <c r="S177" s="10" t="str">
        <f ca="1">IF($K177="","",INDEX(INDIRECT(INDEX(Validation!$E:$E,MATCH(Dashboard!S$3,Validation!$C:$C,0),1)),MATCH(Dashboard!$K177,sorting!$J:$J,0),1))</f>
        <v/>
      </c>
    </row>
    <row r="178" spans="10:19" x14ac:dyDescent="0.35">
      <c r="J178" s="14" t="str">
        <f>IF($E$12="Bottom to Top",
IF(J177="RANK",MAX(TopQRankLB),IF(MIN($J$4:J177)&lt;=(MAX(TopQRankLB)-$B$12),"",J177-1)),
IF(J177="RANK",1,IF(MAX($J$4:J177)&gt;=$B$12,"",J177+1)))</f>
        <v/>
      </c>
      <c r="K178" t="str">
        <f ca="1">IFERROR(IF(Dashboard!J178="","",INDEX(sorting!$J:$J,MATCH(Dashboard!$J178,INDIRECT(INDEX(Validation!$F:$F,MATCH(Dashboard!$B$10,Validation!$C:$C,0),1)),0),1)),"")</f>
        <v/>
      </c>
      <c r="N178" s="9" t="str">
        <f ca="1">IF($K178="","",INDEX(INDIRECT(INDEX(Validation!$E:$E,MATCH(Dashboard!N$3,Validation!$C:$C,0),1)),MATCH(Dashboard!$K178,sorting!$J:$J,0),1))</f>
        <v/>
      </c>
      <c r="O178" s="9" t="str">
        <f ca="1">IF($K178="","",INDEX(INDIRECT(INDEX(Validation!$E:$E,MATCH(Dashboard!O$3,Validation!$C:$C,0),1)),MATCH(Dashboard!$K178,sorting!$J:$J,0),1))</f>
        <v/>
      </c>
      <c r="P178" s="9" t="str">
        <f ca="1">IF($K178="","",INDEX(INDIRECT(INDEX(Validation!$E:$E,MATCH(Dashboard!P$3,Validation!$C:$C,0),1)),MATCH(Dashboard!$K178,sorting!$J:$J,0),1))</f>
        <v/>
      </c>
      <c r="Q178" s="10" t="str">
        <f ca="1">IF($K178="","",INDEX(INDIRECT(INDEX(Validation!$E:$E,MATCH(Dashboard!Q$3,Validation!$C:$C,0),1)),MATCH(Dashboard!$K178,sorting!$J:$J,0),1))</f>
        <v/>
      </c>
      <c r="R178" s="10" t="str">
        <f ca="1">IF($K178="","",INDEX(INDIRECT(INDEX(Validation!$E:$E,MATCH(Dashboard!R$3,Validation!$C:$C,0),1)),MATCH(Dashboard!$K178,sorting!$J:$J,0),1))</f>
        <v/>
      </c>
      <c r="S178" s="10" t="str">
        <f ca="1">IF($K178="","",INDEX(INDIRECT(INDEX(Validation!$E:$E,MATCH(Dashboard!S$3,Validation!$C:$C,0),1)),MATCH(Dashboard!$K178,sorting!$J:$J,0),1))</f>
        <v/>
      </c>
    </row>
    <row r="179" spans="10:19" x14ac:dyDescent="0.35">
      <c r="J179" s="14" t="str">
        <f>IF($E$12="Bottom to Top",
IF(J178="RANK",MAX(TopQRankLB),IF(MIN($J$4:J178)&lt;=(MAX(TopQRankLB)-$B$12),"",J178-1)),
IF(J178="RANK",1,IF(MAX($J$4:J178)&gt;=$B$12,"",J178+1)))</f>
        <v/>
      </c>
      <c r="K179" t="str">
        <f ca="1">IFERROR(IF(Dashboard!J179="","",INDEX(sorting!$J:$J,MATCH(Dashboard!$J179,INDIRECT(INDEX(Validation!$F:$F,MATCH(Dashboard!$B$10,Validation!$C:$C,0),1)),0),1)),"")</f>
        <v/>
      </c>
      <c r="N179" s="9" t="str">
        <f ca="1">IF($K179="","",INDEX(INDIRECT(INDEX(Validation!$E:$E,MATCH(Dashboard!N$3,Validation!$C:$C,0),1)),MATCH(Dashboard!$K179,sorting!$J:$J,0),1))</f>
        <v/>
      </c>
      <c r="O179" s="9" t="str">
        <f ca="1">IF($K179="","",INDEX(INDIRECT(INDEX(Validation!$E:$E,MATCH(Dashboard!O$3,Validation!$C:$C,0),1)),MATCH(Dashboard!$K179,sorting!$J:$J,0),1))</f>
        <v/>
      </c>
      <c r="P179" s="9" t="str">
        <f ca="1">IF($K179="","",INDEX(INDIRECT(INDEX(Validation!$E:$E,MATCH(Dashboard!P$3,Validation!$C:$C,0),1)),MATCH(Dashboard!$K179,sorting!$J:$J,0),1))</f>
        <v/>
      </c>
      <c r="Q179" s="10" t="str">
        <f ca="1">IF($K179="","",INDEX(INDIRECT(INDEX(Validation!$E:$E,MATCH(Dashboard!Q$3,Validation!$C:$C,0),1)),MATCH(Dashboard!$K179,sorting!$J:$J,0),1))</f>
        <v/>
      </c>
      <c r="R179" s="10" t="str">
        <f ca="1">IF($K179="","",INDEX(INDIRECT(INDEX(Validation!$E:$E,MATCH(Dashboard!R$3,Validation!$C:$C,0),1)),MATCH(Dashboard!$K179,sorting!$J:$J,0),1))</f>
        <v/>
      </c>
      <c r="S179" s="10" t="str">
        <f ca="1">IF($K179="","",INDEX(INDIRECT(INDEX(Validation!$E:$E,MATCH(Dashboard!S$3,Validation!$C:$C,0),1)),MATCH(Dashboard!$K179,sorting!$J:$J,0),1))</f>
        <v/>
      </c>
    </row>
    <row r="180" spans="10:19" x14ac:dyDescent="0.35">
      <c r="J180" s="14" t="str">
        <f>IF($E$12="Bottom to Top",
IF(J179="RANK",MAX(TopQRankLB),IF(MIN($J$4:J179)&lt;=(MAX(TopQRankLB)-$B$12),"",J179-1)),
IF(J179="RANK",1,IF(MAX($J$4:J179)&gt;=$B$12,"",J179+1)))</f>
        <v/>
      </c>
      <c r="K180" t="str">
        <f ca="1">IFERROR(IF(Dashboard!J180="","",INDEX(sorting!$J:$J,MATCH(Dashboard!$J180,INDIRECT(INDEX(Validation!$F:$F,MATCH(Dashboard!$B$10,Validation!$C:$C,0),1)),0),1)),"")</f>
        <v/>
      </c>
      <c r="N180" s="9" t="str">
        <f ca="1">IF($K180="","",INDEX(INDIRECT(INDEX(Validation!$E:$E,MATCH(Dashboard!N$3,Validation!$C:$C,0),1)),MATCH(Dashboard!$K180,sorting!$J:$J,0),1))</f>
        <v/>
      </c>
      <c r="O180" s="9" t="str">
        <f ca="1">IF($K180="","",INDEX(INDIRECT(INDEX(Validation!$E:$E,MATCH(Dashboard!O$3,Validation!$C:$C,0),1)),MATCH(Dashboard!$K180,sorting!$J:$J,0),1))</f>
        <v/>
      </c>
      <c r="P180" s="9" t="str">
        <f ca="1">IF($K180="","",INDEX(INDIRECT(INDEX(Validation!$E:$E,MATCH(Dashboard!P$3,Validation!$C:$C,0),1)),MATCH(Dashboard!$K180,sorting!$J:$J,0),1))</f>
        <v/>
      </c>
      <c r="Q180" s="10" t="str">
        <f ca="1">IF($K180="","",INDEX(INDIRECT(INDEX(Validation!$E:$E,MATCH(Dashboard!Q$3,Validation!$C:$C,0),1)),MATCH(Dashboard!$K180,sorting!$J:$J,0),1))</f>
        <v/>
      </c>
      <c r="R180" s="10" t="str">
        <f ca="1">IF($K180="","",INDEX(INDIRECT(INDEX(Validation!$E:$E,MATCH(Dashboard!R$3,Validation!$C:$C,0),1)),MATCH(Dashboard!$K180,sorting!$J:$J,0),1))</f>
        <v/>
      </c>
      <c r="S180" s="10" t="str">
        <f ca="1">IF($K180="","",INDEX(INDIRECT(INDEX(Validation!$E:$E,MATCH(Dashboard!S$3,Validation!$C:$C,0),1)),MATCH(Dashboard!$K180,sorting!$J:$J,0),1))</f>
        <v/>
      </c>
    </row>
    <row r="181" spans="10:19" x14ac:dyDescent="0.35">
      <c r="J181" s="14" t="str">
        <f>IF($E$12="Bottom to Top",
IF(J180="RANK",MAX(TopQRankLB),IF(MIN($J$4:J180)&lt;=(MAX(TopQRankLB)-$B$12),"",J180-1)),
IF(J180="RANK",1,IF(MAX($J$4:J180)&gt;=$B$12,"",J180+1)))</f>
        <v/>
      </c>
      <c r="K181" t="str">
        <f ca="1">IFERROR(IF(Dashboard!J181="","",INDEX(sorting!$J:$J,MATCH(Dashboard!$J181,INDIRECT(INDEX(Validation!$F:$F,MATCH(Dashboard!$B$10,Validation!$C:$C,0),1)),0),1)),"")</f>
        <v/>
      </c>
      <c r="N181" s="9" t="str">
        <f ca="1">IF($K181="","",INDEX(INDIRECT(INDEX(Validation!$E:$E,MATCH(Dashboard!N$3,Validation!$C:$C,0),1)),MATCH(Dashboard!$K181,sorting!$J:$J,0),1))</f>
        <v/>
      </c>
      <c r="O181" s="9" t="str">
        <f ca="1">IF($K181="","",INDEX(INDIRECT(INDEX(Validation!$E:$E,MATCH(Dashboard!O$3,Validation!$C:$C,0),1)),MATCH(Dashboard!$K181,sorting!$J:$J,0),1))</f>
        <v/>
      </c>
      <c r="P181" s="9" t="str">
        <f ca="1">IF($K181="","",INDEX(INDIRECT(INDEX(Validation!$E:$E,MATCH(Dashboard!P$3,Validation!$C:$C,0),1)),MATCH(Dashboard!$K181,sorting!$J:$J,0),1))</f>
        <v/>
      </c>
      <c r="Q181" s="10" t="str">
        <f ca="1">IF($K181="","",INDEX(INDIRECT(INDEX(Validation!$E:$E,MATCH(Dashboard!Q$3,Validation!$C:$C,0),1)),MATCH(Dashboard!$K181,sorting!$J:$J,0),1))</f>
        <v/>
      </c>
      <c r="R181" s="10" t="str">
        <f ca="1">IF($K181="","",INDEX(INDIRECT(INDEX(Validation!$E:$E,MATCH(Dashboard!R$3,Validation!$C:$C,0),1)),MATCH(Dashboard!$K181,sorting!$J:$J,0),1))</f>
        <v/>
      </c>
      <c r="S181" s="10" t="str">
        <f ca="1">IF($K181="","",INDEX(INDIRECT(INDEX(Validation!$E:$E,MATCH(Dashboard!S$3,Validation!$C:$C,0),1)),MATCH(Dashboard!$K181,sorting!$J:$J,0),1))</f>
        <v/>
      </c>
    </row>
    <row r="182" spans="10:19" x14ac:dyDescent="0.35">
      <c r="J182" s="14" t="str">
        <f>IF($E$12="Bottom to Top",
IF(J181="RANK",MAX(TopQRankLB),IF(MIN($J$4:J181)&lt;=(MAX(TopQRankLB)-$B$12),"",J181-1)),
IF(J181="RANK",1,IF(MAX($J$4:J181)&gt;=$B$12,"",J181+1)))</f>
        <v/>
      </c>
      <c r="K182" t="str">
        <f ca="1">IFERROR(IF(Dashboard!J182="","",INDEX(sorting!$J:$J,MATCH(Dashboard!$J182,INDIRECT(INDEX(Validation!$F:$F,MATCH(Dashboard!$B$10,Validation!$C:$C,0),1)),0),1)),"")</f>
        <v/>
      </c>
      <c r="N182" s="9" t="str">
        <f ca="1">IF($K182="","",INDEX(INDIRECT(INDEX(Validation!$E:$E,MATCH(Dashboard!N$3,Validation!$C:$C,0),1)),MATCH(Dashboard!$K182,sorting!$J:$J,0),1))</f>
        <v/>
      </c>
      <c r="O182" s="9" t="str">
        <f ca="1">IF($K182="","",INDEX(INDIRECT(INDEX(Validation!$E:$E,MATCH(Dashboard!O$3,Validation!$C:$C,0),1)),MATCH(Dashboard!$K182,sorting!$J:$J,0),1))</f>
        <v/>
      </c>
      <c r="P182" s="9" t="str">
        <f ca="1">IF($K182="","",INDEX(INDIRECT(INDEX(Validation!$E:$E,MATCH(Dashboard!P$3,Validation!$C:$C,0),1)),MATCH(Dashboard!$K182,sorting!$J:$J,0),1))</f>
        <v/>
      </c>
      <c r="Q182" s="10" t="str">
        <f ca="1">IF($K182="","",INDEX(INDIRECT(INDEX(Validation!$E:$E,MATCH(Dashboard!Q$3,Validation!$C:$C,0),1)),MATCH(Dashboard!$K182,sorting!$J:$J,0),1))</f>
        <v/>
      </c>
      <c r="R182" s="10" t="str">
        <f ca="1">IF($K182="","",INDEX(INDIRECT(INDEX(Validation!$E:$E,MATCH(Dashboard!R$3,Validation!$C:$C,0),1)),MATCH(Dashboard!$K182,sorting!$J:$J,0),1))</f>
        <v/>
      </c>
      <c r="S182" s="10" t="str">
        <f ca="1">IF($K182="","",INDEX(INDIRECT(INDEX(Validation!$E:$E,MATCH(Dashboard!S$3,Validation!$C:$C,0),1)),MATCH(Dashboard!$K182,sorting!$J:$J,0),1))</f>
        <v/>
      </c>
    </row>
    <row r="183" spans="10:19" x14ac:dyDescent="0.35">
      <c r="J183" s="14" t="str">
        <f>IF($E$12="Bottom to Top",
IF(J182="RANK",MAX(TopQRankLB),IF(MIN($J$4:J182)&lt;=(MAX(TopQRankLB)-$B$12),"",J182-1)),
IF(J182="RANK",1,IF(MAX($J$4:J182)&gt;=$B$12,"",J182+1)))</f>
        <v/>
      </c>
      <c r="K183" t="str">
        <f ca="1">IFERROR(IF(Dashboard!J183="","",INDEX(sorting!$J:$J,MATCH(Dashboard!$J183,INDIRECT(INDEX(Validation!$F:$F,MATCH(Dashboard!$B$10,Validation!$C:$C,0),1)),0),1)),"")</f>
        <v/>
      </c>
      <c r="N183" s="9" t="str">
        <f ca="1">IF($K183="","",INDEX(INDIRECT(INDEX(Validation!$E:$E,MATCH(Dashboard!N$3,Validation!$C:$C,0),1)),MATCH(Dashboard!$K183,sorting!$J:$J,0),1))</f>
        <v/>
      </c>
      <c r="O183" s="9" t="str">
        <f ca="1">IF($K183="","",INDEX(INDIRECT(INDEX(Validation!$E:$E,MATCH(Dashboard!O$3,Validation!$C:$C,0),1)),MATCH(Dashboard!$K183,sorting!$J:$J,0),1))</f>
        <v/>
      </c>
      <c r="P183" s="9" t="str">
        <f ca="1">IF($K183="","",INDEX(INDIRECT(INDEX(Validation!$E:$E,MATCH(Dashboard!P$3,Validation!$C:$C,0),1)),MATCH(Dashboard!$K183,sorting!$J:$J,0),1))</f>
        <v/>
      </c>
      <c r="Q183" s="10" t="str">
        <f ca="1">IF($K183="","",INDEX(INDIRECT(INDEX(Validation!$E:$E,MATCH(Dashboard!Q$3,Validation!$C:$C,0),1)),MATCH(Dashboard!$K183,sorting!$J:$J,0),1))</f>
        <v/>
      </c>
      <c r="R183" s="10" t="str">
        <f ca="1">IF($K183="","",INDEX(INDIRECT(INDEX(Validation!$E:$E,MATCH(Dashboard!R$3,Validation!$C:$C,0),1)),MATCH(Dashboard!$K183,sorting!$J:$J,0),1))</f>
        <v/>
      </c>
      <c r="S183" s="10" t="str">
        <f ca="1">IF($K183="","",INDEX(INDIRECT(INDEX(Validation!$E:$E,MATCH(Dashboard!S$3,Validation!$C:$C,0),1)),MATCH(Dashboard!$K183,sorting!$J:$J,0),1))</f>
        <v/>
      </c>
    </row>
    <row r="184" spans="10:19" x14ac:dyDescent="0.35">
      <c r="J184" s="14" t="str">
        <f>IF($E$12="Bottom to Top",
IF(J183="RANK",MAX(TopQRankLB),IF(MIN($J$4:J183)&lt;=(MAX(TopQRankLB)-$B$12),"",J183-1)),
IF(J183="RANK",1,IF(MAX($J$4:J183)&gt;=$B$12,"",J183+1)))</f>
        <v/>
      </c>
      <c r="K184" t="str">
        <f ca="1">IFERROR(IF(Dashboard!J184="","",INDEX(sorting!$J:$J,MATCH(Dashboard!$J184,INDIRECT(INDEX(Validation!$F:$F,MATCH(Dashboard!$B$10,Validation!$C:$C,0),1)),0),1)),"")</f>
        <v/>
      </c>
      <c r="N184" s="9" t="str">
        <f ca="1">IF($K184="","",INDEX(INDIRECT(INDEX(Validation!$E:$E,MATCH(Dashboard!N$3,Validation!$C:$C,0),1)),MATCH(Dashboard!$K184,sorting!$J:$J,0),1))</f>
        <v/>
      </c>
      <c r="O184" s="9" t="str">
        <f ca="1">IF($K184="","",INDEX(INDIRECT(INDEX(Validation!$E:$E,MATCH(Dashboard!O$3,Validation!$C:$C,0),1)),MATCH(Dashboard!$K184,sorting!$J:$J,0),1))</f>
        <v/>
      </c>
      <c r="P184" s="9" t="str">
        <f ca="1">IF($K184="","",INDEX(INDIRECT(INDEX(Validation!$E:$E,MATCH(Dashboard!P$3,Validation!$C:$C,0),1)),MATCH(Dashboard!$K184,sorting!$J:$J,0),1))</f>
        <v/>
      </c>
      <c r="Q184" s="10" t="str">
        <f ca="1">IF($K184="","",INDEX(INDIRECT(INDEX(Validation!$E:$E,MATCH(Dashboard!Q$3,Validation!$C:$C,0),1)),MATCH(Dashboard!$K184,sorting!$J:$J,0),1))</f>
        <v/>
      </c>
      <c r="R184" s="10" t="str">
        <f ca="1">IF($K184="","",INDEX(INDIRECT(INDEX(Validation!$E:$E,MATCH(Dashboard!R$3,Validation!$C:$C,0),1)),MATCH(Dashboard!$K184,sorting!$J:$J,0),1))</f>
        <v/>
      </c>
      <c r="S184" s="10" t="str">
        <f ca="1">IF($K184="","",INDEX(INDIRECT(INDEX(Validation!$E:$E,MATCH(Dashboard!S$3,Validation!$C:$C,0),1)),MATCH(Dashboard!$K184,sorting!$J:$J,0),1))</f>
        <v/>
      </c>
    </row>
    <row r="185" spans="10:19" x14ac:dyDescent="0.35">
      <c r="J185" s="14" t="str">
        <f>IF($E$12="Bottom to Top",
IF(J184="RANK",MAX(TopQRankLB),IF(MIN($J$4:J184)&lt;=(MAX(TopQRankLB)-$B$12),"",J184-1)),
IF(J184="RANK",1,IF(MAX($J$4:J184)&gt;=$B$12,"",J184+1)))</f>
        <v/>
      </c>
      <c r="K185" t="str">
        <f ca="1">IFERROR(IF(Dashboard!J185="","",INDEX(sorting!$J:$J,MATCH(Dashboard!$J185,INDIRECT(INDEX(Validation!$F:$F,MATCH(Dashboard!$B$10,Validation!$C:$C,0),1)),0),1)),"")</f>
        <v/>
      </c>
      <c r="N185" s="9" t="str">
        <f ca="1">IF($K185="","",INDEX(INDIRECT(INDEX(Validation!$E:$E,MATCH(Dashboard!N$3,Validation!$C:$C,0),1)),MATCH(Dashboard!$K185,sorting!$J:$J,0),1))</f>
        <v/>
      </c>
      <c r="O185" s="9" t="str">
        <f ca="1">IF($K185="","",INDEX(INDIRECT(INDEX(Validation!$E:$E,MATCH(Dashboard!O$3,Validation!$C:$C,0),1)),MATCH(Dashboard!$K185,sorting!$J:$J,0),1))</f>
        <v/>
      </c>
      <c r="P185" s="9" t="str">
        <f ca="1">IF($K185="","",INDEX(INDIRECT(INDEX(Validation!$E:$E,MATCH(Dashboard!P$3,Validation!$C:$C,0),1)),MATCH(Dashboard!$K185,sorting!$J:$J,0),1))</f>
        <v/>
      </c>
      <c r="Q185" s="10" t="str">
        <f ca="1">IF($K185="","",INDEX(INDIRECT(INDEX(Validation!$E:$E,MATCH(Dashboard!Q$3,Validation!$C:$C,0),1)),MATCH(Dashboard!$K185,sorting!$J:$J,0),1))</f>
        <v/>
      </c>
      <c r="R185" s="10" t="str">
        <f ca="1">IF($K185="","",INDEX(INDIRECT(INDEX(Validation!$E:$E,MATCH(Dashboard!R$3,Validation!$C:$C,0),1)),MATCH(Dashboard!$K185,sorting!$J:$J,0),1))</f>
        <v/>
      </c>
      <c r="S185" s="10" t="str">
        <f ca="1">IF($K185="","",INDEX(INDIRECT(INDEX(Validation!$E:$E,MATCH(Dashboard!S$3,Validation!$C:$C,0),1)),MATCH(Dashboard!$K185,sorting!$J:$J,0),1))</f>
        <v/>
      </c>
    </row>
    <row r="186" spans="10:19" x14ac:dyDescent="0.35">
      <c r="J186" s="14" t="str">
        <f>IF($E$12="Bottom to Top",
IF(J185="RANK",MAX(TopQRankLB),IF(MIN($J$4:J185)&lt;=(MAX(TopQRankLB)-$B$12),"",J185-1)),
IF(J185="RANK",1,IF(MAX($J$4:J185)&gt;=$B$12,"",J185+1)))</f>
        <v/>
      </c>
      <c r="K186" t="str">
        <f ca="1">IFERROR(IF(Dashboard!J186="","",INDEX(sorting!$J:$J,MATCH(Dashboard!$J186,INDIRECT(INDEX(Validation!$F:$F,MATCH(Dashboard!$B$10,Validation!$C:$C,0),1)),0),1)),"")</f>
        <v/>
      </c>
      <c r="N186" s="9" t="str">
        <f ca="1">IF($K186="","",INDEX(INDIRECT(INDEX(Validation!$E:$E,MATCH(Dashboard!N$3,Validation!$C:$C,0),1)),MATCH(Dashboard!$K186,sorting!$J:$J,0),1))</f>
        <v/>
      </c>
      <c r="O186" s="9" t="str">
        <f ca="1">IF($K186="","",INDEX(INDIRECT(INDEX(Validation!$E:$E,MATCH(Dashboard!O$3,Validation!$C:$C,0),1)),MATCH(Dashboard!$K186,sorting!$J:$J,0),1))</f>
        <v/>
      </c>
      <c r="P186" s="9" t="str">
        <f ca="1">IF($K186="","",INDEX(INDIRECT(INDEX(Validation!$E:$E,MATCH(Dashboard!P$3,Validation!$C:$C,0),1)),MATCH(Dashboard!$K186,sorting!$J:$J,0),1))</f>
        <v/>
      </c>
      <c r="Q186" s="10" t="str">
        <f ca="1">IF($K186="","",INDEX(INDIRECT(INDEX(Validation!$E:$E,MATCH(Dashboard!Q$3,Validation!$C:$C,0),1)),MATCH(Dashboard!$K186,sorting!$J:$J,0),1))</f>
        <v/>
      </c>
      <c r="R186" s="10" t="str">
        <f ca="1">IF($K186="","",INDEX(INDIRECT(INDEX(Validation!$E:$E,MATCH(Dashboard!R$3,Validation!$C:$C,0),1)),MATCH(Dashboard!$K186,sorting!$J:$J,0),1))</f>
        <v/>
      </c>
      <c r="S186" s="10" t="str">
        <f ca="1">IF($K186="","",INDEX(INDIRECT(INDEX(Validation!$E:$E,MATCH(Dashboard!S$3,Validation!$C:$C,0),1)),MATCH(Dashboard!$K186,sorting!$J:$J,0),1))</f>
        <v/>
      </c>
    </row>
    <row r="187" spans="10:19" x14ac:dyDescent="0.35">
      <c r="J187" s="14" t="str">
        <f>IF($E$12="Bottom to Top",
IF(J186="RANK",MAX(TopQRankLB),IF(MIN($J$4:J186)&lt;=(MAX(TopQRankLB)-$B$12),"",J186-1)),
IF(J186="RANK",1,IF(MAX($J$4:J186)&gt;=$B$12,"",J186+1)))</f>
        <v/>
      </c>
      <c r="K187" t="str">
        <f ca="1">IFERROR(IF(Dashboard!J187="","",INDEX(sorting!$J:$J,MATCH(Dashboard!$J187,INDIRECT(INDEX(Validation!$F:$F,MATCH(Dashboard!$B$10,Validation!$C:$C,0),1)),0),1)),"")</f>
        <v/>
      </c>
      <c r="N187" s="9" t="str">
        <f ca="1">IF($K187="","",INDEX(INDIRECT(INDEX(Validation!$E:$E,MATCH(Dashboard!N$3,Validation!$C:$C,0),1)),MATCH(Dashboard!$K187,sorting!$J:$J,0),1))</f>
        <v/>
      </c>
      <c r="O187" s="9" t="str">
        <f ca="1">IF($K187="","",INDEX(INDIRECT(INDEX(Validation!$E:$E,MATCH(Dashboard!O$3,Validation!$C:$C,0),1)),MATCH(Dashboard!$K187,sorting!$J:$J,0),1))</f>
        <v/>
      </c>
      <c r="P187" s="9" t="str">
        <f ca="1">IF($K187="","",INDEX(INDIRECT(INDEX(Validation!$E:$E,MATCH(Dashboard!P$3,Validation!$C:$C,0),1)),MATCH(Dashboard!$K187,sorting!$J:$J,0),1))</f>
        <v/>
      </c>
      <c r="Q187" s="10" t="str">
        <f ca="1">IF($K187="","",INDEX(INDIRECT(INDEX(Validation!$E:$E,MATCH(Dashboard!Q$3,Validation!$C:$C,0),1)),MATCH(Dashboard!$K187,sorting!$J:$J,0),1))</f>
        <v/>
      </c>
      <c r="R187" s="10" t="str">
        <f ca="1">IF($K187="","",INDEX(INDIRECT(INDEX(Validation!$E:$E,MATCH(Dashboard!R$3,Validation!$C:$C,0),1)),MATCH(Dashboard!$K187,sorting!$J:$J,0),1))</f>
        <v/>
      </c>
      <c r="S187" s="10" t="str">
        <f ca="1">IF($K187="","",INDEX(INDIRECT(INDEX(Validation!$E:$E,MATCH(Dashboard!S$3,Validation!$C:$C,0),1)),MATCH(Dashboard!$K187,sorting!$J:$J,0),1))</f>
        <v/>
      </c>
    </row>
    <row r="188" spans="10:19" x14ac:dyDescent="0.35">
      <c r="J188" s="14" t="str">
        <f>IF($E$12="Bottom to Top",
IF(J187="RANK",MAX(TopQRankLB),IF(MIN($J$4:J187)&lt;=(MAX(TopQRankLB)-$B$12),"",J187-1)),
IF(J187="RANK",1,IF(MAX($J$4:J187)&gt;=$B$12,"",J187+1)))</f>
        <v/>
      </c>
      <c r="K188" t="str">
        <f ca="1">IFERROR(IF(Dashboard!J188="","",INDEX(sorting!$J:$J,MATCH(Dashboard!$J188,INDIRECT(INDEX(Validation!$F:$F,MATCH(Dashboard!$B$10,Validation!$C:$C,0),1)),0),1)),"")</f>
        <v/>
      </c>
      <c r="N188" s="9" t="str">
        <f ca="1">IF($K188="","",INDEX(INDIRECT(INDEX(Validation!$E:$E,MATCH(Dashboard!N$3,Validation!$C:$C,0),1)),MATCH(Dashboard!$K188,sorting!$J:$J,0),1))</f>
        <v/>
      </c>
      <c r="O188" s="9" t="str">
        <f ca="1">IF($K188="","",INDEX(INDIRECT(INDEX(Validation!$E:$E,MATCH(Dashboard!O$3,Validation!$C:$C,0),1)),MATCH(Dashboard!$K188,sorting!$J:$J,0),1))</f>
        <v/>
      </c>
      <c r="P188" s="9" t="str">
        <f ca="1">IF($K188="","",INDEX(INDIRECT(INDEX(Validation!$E:$E,MATCH(Dashboard!P$3,Validation!$C:$C,0),1)),MATCH(Dashboard!$K188,sorting!$J:$J,0),1))</f>
        <v/>
      </c>
      <c r="Q188" s="10" t="str">
        <f ca="1">IF($K188="","",INDEX(INDIRECT(INDEX(Validation!$E:$E,MATCH(Dashboard!Q$3,Validation!$C:$C,0),1)),MATCH(Dashboard!$K188,sorting!$J:$J,0),1))</f>
        <v/>
      </c>
      <c r="R188" s="10" t="str">
        <f ca="1">IF($K188="","",INDEX(INDIRECT(INDEX(Validation!$E:$E,MATCH(Dashboard!R$3,Validation!$C:$C,0),1)),MATCH(Dashboard!$K188,sorting!$J:$J,0),1))</f>
        <v/>
      </c>
      <c r="S188" s="10" t="str">
        <f ca="1">IF($K188="","",INDEX(INDIRECT(INDEX(Validation!$E:$E,MATCH(Dashboard!S$3,Validation!$C:$C,0),1)),MATCH(Dashboard!$K188,sorting!$J:$J,0),1))</f>
        <v/>
      </c>
    </row>
    <row r="189" spans="10:19" x14ac:dyDescent="0.35">
      <c r="J189" s="14" t="str">
        <f>IF($E$12="Bottom to Top",
IF(J188="RANK",MAX(TopQRankLB),IF(MIN($J$4:J188)&lt;=(MAX(TopQRankLB)-$B$12),"",J188-1)),
IF(J188="RANK",1,IF(MAX($J$4:J188)&gt;=$B$12,"",J188+1)))</f>
        <v/>
      </c>
      <c r="K189" t="str">
        <f ca="1">IFERROR(IF(Dashboard!J189="","",INDEX(sorting!$J:$J,MATCH(Dashboard!$J189,INDIRECT(INDEX(Validation!$F:$F,MATCH(Dashboard!$B$10,Validation!$C:$C,0),1)),0),1)),"")</f>
        <v/>
      </c>
      <c r="N189" s="9" t="str">
        <f ca="1">IF($K189="","",INDEX(INDIRECT(INDEX(Validation!$E:$E,MATCH(Dashboard!N$3,Validation!$C:$C,0),1)),MATCH(Dashboard!$K189,sorting!$J:$J,0),1))</f>
        <v/>
      </c>
      <c r="O189" s="9" t="str">
        <f ca="1">IF($K189="","",INDEX(INDIRECT(INDEX(Validation!$E:$E,MATCH(Dashboard!O$3,Validation!$C:$C,0),1)),MATCH(Dashboard!$K189,sorting!$J:$J,0),1))</f>
        <v/>
      </c>
      <c r="P189" s="9" t="str">
        <f ca="1">IF($K189="","",INDEX(INDIRECT(INDEX(Validation!$E:$E,MATCH(Dashboard!P$3,Validation!$C:$C,0),1)),MATCH(Dashboard!$K189,sorting!$J:$J,0),1))</f>
        <v/>
      </c>
      <c r="Q189" s="10" t="str">
        <f ca="1">IF($K189="","",INDEX(INDIRECT(INDEX(Validation!$E:$E,MATCH(Dashboard!Q$3,Validation!$C:$C,0),1)),MATCH(Dashboard!$K189,sorting!$J:$J,0),1))</f>
        <v/>
      </c>
      <c r="R189" s="10" t="str">
        <f ca="1">IF($K189="","",INDEX(INDIRECT(INDEX(Validation!$E:$E,MATCH(Dashboard!R$3,Validation!$C:$C,0),1)),MATCH(Dashboard!$K189,sorting!$J:$J,0),1))</f>
        <v/>
      </c>
      <c r="S189" s="10" t="str">
        <f ca="1">IF($K189="","",INDEX(INDIRECT(INDEX(Validation!$E:$E,MATCH(Dashboard!S$3,Validation!$C:$C,0),1)),MATCH(Dashboard!$K189,sorting!$J:$J,0),1))</f>
        <v/>
      </c>
    </row>
    <row r="190" spans="10:19" x14ac:dyDescent="0.35">
      <c r="J190" s="14" t="str">
        <f>IF($E$12="Bottom to Top",
IF(J189="RANK",MAX(TopQRankLB),IF(MIN($J$4:J189)&lt;=(MAX(TopQRankLB)-$B$12),"",J189-1)),
IF(J189="RANK",1,IF(MAX($J$4:J189)&gt;=$B$12,"",J189+1)))</f>
        <v/>
      </c>
      <c r="K190" t="str">
        <f ca="1">IFERROR(IF(Dashboard!J190="","",INDEX(sorting!$J:$J,MATCH(Dashboard!$J190,INDIRECT(INDEX(Validation!$F:$F,MATCH(Dashboard!$B$10,Validation!$C:$C,0),1)),0),1)),"")</f>
        <v/>
      </c>
      <c r="N190" s="9" t="str">
        <f ca="1">IF($K190="","",INDEX(INDIRECT(INDEX(Validation!$E:$E,MATCH(Dashboard!N$3,Validation!$C:$C,0),1)),MATCH(Dashboard!$K190,sorting!$J:$J,0),1))</f>
        <v/>
      </c>
      <c r="O190" s="9" t="str">
        <f ca="1">IF($K190="","",INDEX(INDIRECT(INDEX(Validation!$E:$E,MATCH(Dashboard!O$3,Validation!$C:$C,0),1)),MATCH(Dashboard!$K190,sorting!$J:$J,0),1))</f>
        <v/>
      </c>
      <c r="P190" s="9" t="str">
        <f ca="1">IF($K190="","",INDEX(INDIRECT(INDEX(Validation!$E:$E,MATCH(Dashboard!P$3,Validation!$C:$C,0),1)),MATCH(Dashboard!$K190,sorting!$J:$J,0),1))</f>
        <v/>
      </c>
      <c r="Q190" s="10" t="str">
        <f ca="1">IF($K190="","",INDEX(INDIRECT(INDEX(Validation!$E:$E,MATCH(Dashboard!Q$3,Validation!$C:$C,0),1)),MATCH(Dashboard!$K190,sorting!$J:$J,0),1))</f>
        <v/>
      </c>
      <c r="R190" s="10" t="str">
        <f ca="1">IF($K190="","",INDEX(INDIRECT(INDEX(Validation!$E:$E,MATCH(Dashboard!R$3,Validation!$C:$C,0),1)),MATCH(Dashboard!$K190,sorting!$J:$J,0),1))</f>
        <v/>
      </c>
      <c r="S190" s="10" t="str">
        <f ca="1">IF($K190="","",INDEX(INDIRECT(INDEX(Validation!$E:$E,MATCH(Dashboard!S$3,Validation!$C:$C,0),1)),MATCH(Dashboard!$K190,sorting!$J:$J,0),1))</f>
        <v/>
      </c>
    </row>
    <row r="191" spans="10:19" x14ac:dyDescent="0.35">
      <c r="J191" s="14" t="str">
        <f>IF($E$12="Bottom to Top",
IF(J190="RANK",MAX(TopQRankLB),IF(MIN($J$4:J190)&lt;=(MAX(TopQRankLB)-$B$12),"",J190-1)),
IF(J190="RANK",1,IF(MAX($J$4:J190)&gt;=$B$12,"",J190+1)))</f>
        <v/>
      </c>
      <c r="K191" t="str">
        <f ca="1">IFERROR(IF(Dashboard!J191="","",INDEX(sorting!$J:$J,MATCH(Dashboard!$J191,INDIRECT(INDEX(Validation!$F:$F,MATCH(Dashboard!$B$10,Validation!$C:$C,0),1)),0),1)),"")</f>
        <v/>
      </c>
      <c r="N191" s="9" t="str">
        <f ca="1">IF($K191="","",INDEX(INDIRECT(INDEX(Validation!$E:$E,MATCH(Dashboard!N$3,Validation!$C:$C,0),1)),MATCH(Dashboard!$K191,sorting!$J:$J,0),1))</f>
        <v/>
      </c>
      <c r="O191" s="9" t="str">
        <f ca="1">IF($K191="","",INDEX(INDIRECT(INDEX(Validation!$E:$E,MATCH(Dashboard!O$3,Validation!$C:$C,0),1)),MATCH(Dashboard!$K191,sorting!$J:$J,0),1))</f>
        <v/>
      </c>
      <c r="P191" s="9" t="str">
        <f ca="1">IF($K191="","",INDEX(INDIRECT(INDEX(Validation!$E:$E,MATCH(Dashboard!P$3,Validation!$C:$C,0),1)),MATCH(Dashboard!$K191,sorting!$J:$J,0),1))</f>
        <v/>
      </c>
      <c r="Q191" s="10" t="str">
        <f ca="1">IF($K191="","",INDEX(INDIRECT(INDEX(Validation!$E:$E,MATCH(Dashboard!Q$3,Validation!$C:$C,0),1)),MATCH(Dashboard!$K191,sorting!$J:$J,0),1))</f>
        <v/>
      </c>
      <c r="R191" s="10" t="str">
        <f ca="1">IF($K191="","",INDEX(INDIRECT(INDEX(Validation!$E:$E,MATCH(Dashboard!R$3,Validation!$C:$C,0),1)),MATCH(Dashboard!$K191,sorting!$J:$J,0),1))</f>
        <v/>
      </c>
      <c r="S191" s="10" t="str">
        <f ca="1">IF($K191="","",INDEX(INDIRECT(INDEX(Validation!$E:$E,MATCH(Dashboard!S$3,Validation!$C:$C,0),1)),MATCH(Dashboard!$K191,sorting!$J:$J,0),1))</f>
        <v/>
      </c>
    </row>
    <row r="192" spans="10:19" x14ac:dyDescent="0.35">
      <c r="J192" s="14" t="str">
        <f>IF($E$12="Bottom to Top",
IF(J191="RANK",MAX(TopQRankLB),IF(MIN($J$4:J191)&lt;=(MAX(TopQRankLB)-$B$12),"",J191-1)),
IF(J191="RANK",1,IF(MAX($J$4:J191)&gt;=$B$12,"",J191+1)))</f>
        <v/>
      </c>
      <c r="K192" t="str">
        <f ca="1">IFERROR(IF(Dashboard!J192="","",INDEX(sorting!$J:$J,MATCH(Dashboard!$J192,INDIRECT(INDEX(Validation!$F:$F,MATCH(Dashboard!$B$10,Validation!$C:$C,0),1)),0),1)),"")</f>
        <v/>
      </c>
      <c r="N192" s="9" t="str">
        <f ca="1">IF($K192="","",INDEX(INDIRECT(INDEX(Validation!$E:$E,MATCH(Dashboard!N$3,Validation!$C:$C,0),1)),MATCH(Dashboard!$K192,sorting!$J:$J,0),1))</f>
        <v/>
      </c>
      <c r="O192" s="9" t="str">
        <f ca="1">IF($K192="","",INDEX(INDIRECT(INDEX(Validation!$E:$E,MATCH(Dashboard!O$3,Validation!$C:$C,0),1)),MATCH(Dashboard!$K192,sorting!$J:$J,0),1))</f>
        <v/>
      </c>
      <c r="P192" s="9" t="str">
        <f ca="1">IF($K192="","",INDEX(INDIRECT(INDEX(Validation!$E:$E,MATCH(Dashboard!P$3,Validation!$C:$C,0),1)),MATCH(Dashboard!$K192,sorting!$J:$J,0),1))</f>
        <v/>
      </c>
      <c r="Q192" s="10" t="str">
        <f ca="1">IF($K192="","",INDEX(INDIRECT(INDEX(Validation!$E:$E,MATCH(Dashboard!Q$3,Validation!$C:$C,0),1)),MATCH(Dashboard!$K192,sorting!$J:$J,0),1))</f>
        <v/>
      </c>
      <c r="R192" s="10" t="str">
        <f ca="1">IF($K192="","",INDEX(INDIRECT(INDEX(Validation!$E:$E,MATCH(Dashboard!R$3,Validation!$C:$C,0),1)),MATCH(Dashboard!$K192,sorting!$J:$J,0),1))</f>
        <v/>
      </c>
      <c r="S192" s="10" t="str">
        <f ca="1">IF($K192="","",INDEX(INDIRECT(INDEX(Validation!$E:$E,MATCH(Dashboard!S$3,Validation!$C:$C,0),1)),MATCH(Dashboard!$K192,sorting!$J:$J,0),1))</f>
        <v/>
      </c>
    </row>
    <row r="193" spans="10:19" x14ac:dyDescent="0.35">
      <c r="J193" s="14" t="str">
        <f>IF($E$12="Bottom to Top",
IF(J192="RANK",MAX(TopQRankLB),IF(MIN($J$4:J192)&lt;=(MAX(TopQRankLB)-$B$12),"",J192-1)),
IF(J192="RANK",1,IF(MAX($J$4:J192)&gt;=$B$12,"",J192+1)))</f>
        <v/>
      </c>
      <c r="K193" t="str">
        <f ca="1">IFERROR(IF(Dashboard!J193="","",INDEX(sorting!$J:$J,MATCH(Dashboard!$J193,INDIRECT(INDEX(Validation!$F:$F,MATCH(Dashboard!$B$10,Validation!$C:$C,0),1)),0),1)),"")</f>
        <v/>
      </c>
      <c r="N193" s="9" t="str">
        <f ca="1">IF($K193="","",INDEX(INDIRECT(INDEX(Validation!$E:$E,MATCH(Dashboard!N$3,Validation!$C:$C,0),1)),MATCH(Dashboard!$K193,sorting!$J:$J,0),1))</f>
        <v/>
      </c>
      <c r="O193" s="9" t="str">
        <f ca="1">IF($K193="","",INDEX(INDIRECT(INDEX(Validation!$E:$E,MATCH(Dashboard!O$3,Validation!$C:$C,0),1)),MATCH(Dashboard!$K193,sorting!$J:$J,0),1))</f>
        <v/>
      </c>
      <c r="P193" s="9" t="str">
        <f ca="1">IF($K193="","",INDEX(INDIRECT(INDEX(Validation!$E:$E,MATCH(Dashboard!P$3,Validation!$C:$C,0),1)),MATCH(Dashboard!$K193,sorting!$J:$J,0),1))</f>
        <v/>
      </c>
      <c r="Q193" s="10" t="str">
        <f ca="1">IF($K193="","",INDEX(INDIRECT(INDEX(Validation!$E:$E,MATCH(Dashboard!Q$3,Validation!$C:$C,0),1)),MATCH(Dashboard!$K193,sorting!$J:$J,0),1))</f>
        <v/>
      </c>
      <c r="R193" s="10" t="str">
        <f ca="1">IF($K193="","",INDEX(INDIRECT(INDEX(Validation!$E:$E,MATCH(Dashboard!R$3,Validation!$C:$C,0),1)),MATCH(Dashboard!$K193,sorting!$J:$J,0),1))</f>
        <v/>
      </c>
      <c r="S193" s="10" t="str">
        <f ca="1">IF($K193="","",INDEX(INDIRECT(INDEX(Validation!$E:$E,MATCH(Dashboard!S$3,Validation!$C:$C,0),1)),MATCH(Dashboard!$K193,sorting!$J:$J,0),1))</f>
        <v/>
      </c>
    </row>
    <row r="194" spans="10:19" x14ac:dyDescent="0.35">
      <c r="J194" s="14" t="str">
        <f>IF($E$12="Bottom to Top",
IF(J193="RANK",MAX(TopQRankLB),IF(MIN($J$4:J193)&lt;=(MAX(TopQRankLB)-$B$12),"",J193-1)),
IF(J193="RANK",1,IF(MAX($J$4:J193)&gt;=$B$12,"",J193+1)))</f>
        <v/>
      </c>
      <c r="K194" t="str">
        <f ca="1">IFERROR(IF(Dashboard!J194="","",INDEX(sorting!$J:$J,MATCH(Dashboard!$J194,INDIRECT(INDEX(Validation!$F:$F,MATCH(Dashboard!$B$10,Validation!$C:$C,0),1)),0),1)),"")</f>
        <v/>
      </c>
      <c r="N194" s="9" t="str">
        <f ca="1">IF($K194="","",INDEX(INDIRECT(INDEX(Validation!$E:$E,MATCH(Dashboard!N$3,Validation!$C:$C,0),1)),MATCH(Dashboard!$K194,sorting!$J:$J,0),1))</f>
        <v/>
      </c>
      <c r="O194" s="9" t="str">
        <f ca="1">IF($K194="","",INDEX(INDIRECT(INDEX(Validation!$E:$E,MATCH(Dashboard!O$3,Validation!$C:$C,0),1)),MATCH(Dashboard!$K194,sorting!$J:$J,0),1))</f>
        <v/>
      </c>
      <c r="P194" s="9" t="str">
        <f ca="1">IF($K194="","",INDEX(INDIRECT(INDEX(Validation!$E:$E,MATCH(Dashboard!P$3,Validation!$C:$C,0),1)),MATCH(Dashboard!$K194,sorting!$J:$J,0),1))</f>
        <v/>
      </c>
      <c r="Q194" s="10" t="str">
        <f ca="1">IF($K194="","",INDEX(INDIRECT(INDEX(Validation!$E:$E,MATCH(Dashboard!Q$3,Validation!$C:$C,0),1)),MATCH(Dashboard!$K194,sorting!$J:$J,0),1))</f>
        <v/>
      </c>
      <c r="R194" s="10" t="str">
        <f ca="1">IF($K194="","",INDEX(INDIRECT(INDEX(Validation!$E:$E,MATCH(Dashboard!R$3,Validation!$C:$C,0),1)),MATCH(Dashboard!$K194,sorting!$J:$J,0),1))</f>
        <v/>
      </c>
      <c r="S194" s="10" t="str">
        <f ca="1">IF($K194="","",INDEX(INDIRECT(INDEX(Validation!$E:$E,MATCH(Dashboard!S$3,Validation!$C:$C,0),1)),MATCH(Dashboard!$K194,sorting!$J:$J,0),1))</f>
        <v/>
      </c>
    </row>
    <row r="195" spans="10:19" x14ac:dyDescent="0.35">
      <c r="J195" s="14" t="str">
        <f>IF($E$12="Bottom to Top",
IF(J194="RANK",MAX(TopQRankLB),IF(MIN($J$4:J194)&lt;=(MAX(TopQRankLB)-$B$12),"",J194-1)),
IF(J194="RANK",1,IF(MAX($J$4:J194)&gt;=$B$12,"",J194+1)))</f>
        <v/>
      </c>
      <c r="K195" t="str">
        <f ca="1">IFERROR(IF(Dashboard!J195="","",INDEX(sorting!$J:$J,MATCH(Dashboard!$J195,INDIRECT(INDEX(Validation!$F:$F,MATCH(Dashboard!$B$10,Validation!$C:$C,0),1)),0),1)),"")</f>
        <v/>
      </c>
      <c r="N195" s="9" t="str">
        <f ca="1">IF($K195="","",INDEX(INDIRECT(INDEX(Validation!$E:$E,MATCH(Dashboard!N$3,Validation!$C:$C,0),1)),MATCH(Dashboard!$K195,sorting!$J:$J,0),1))</f>
        <v/>
      </c>
      <c r="O195" s="9" t="str">
        <f ca="1">IF($K195="","",INDEX(INDIRECT(INDEX(Validation!$E:$E,MATCH(Dashboard!O$3,Validation!$C:$C,0),1)),MATCH(Dashboard!$K195,sorting!$J:$J,0),1))</f>
        <v/>
      </c>
      <c r="P195" s="9" t="str">
        <f ca="1">IF($K195="","",INDEX(INDIRECT(INDEX(Validation!$E:$E,MATCH(Dashboard!P$3,Validation!$C:$C,0),1)),MATCH(Dashboard!$K195,sorting!$J:$J,0),1))</f>
        <v/>
      </c>
      <c r="Q195" s="10" t="str">
        <f ca="1">IF($K195="","",INDEX(INDIRECT(INDEX(Validation!$E:$E,MATCH(Dashboard!Q$3,Validation!$C:$C,0),1)),MATCH(Dashboard!$K195,sorting!$J:$J,0),1))</f>
        <v/>
      </c>
      <c r="R195" s="10" t="str">
        <f ca="1">IF($K195="","",INDEX(INDIRECT(INDEX(Validation!$E:$E,MATCH(Dashboard!R$3,Validation!$C:$C,0),1)),MATCH(Dashboard!$K195,sorting!$J:$J,0),1))</f>
        <v/>
      </c>
      <c r="S195" s="10" t="str">
        <f ca="1">IF($K195="","",INDEX(INDIRECT(INDEX(Validation!$E:$E,MATCH(Dashboard!S$3,Validation!$C:$C,0),1)),MATCH(Dashboard!$K195,sorting!$J:$J,0),1))</f>
        <v/>
      </c>
    </row>
    <row r="196" spans="10:19" x14ac:dyDescent="0.35">
      <c r="J196" s="14" t="str">
        <f>IF($E$12="Bottom to Top",
IF(J195="RANK",MAX(TopQRankLB),IF(MIN($J$4:J195)&lt;=(MAX(TopQRankLB)-$B$12),"",J195-1)),
IF(J195="RANK",1,IF(MAX($J$4:J195)&gt;=$B$12,"",J195+1)))</f>
        <v/>
      </c>
      <c r="K196" t="str">
        <f ca="1">IFERROR(IF(Dashboard!J196="","",INDEX(sorting!$J:$J,MATCH(Dashboard!$J196,INDIRECT(INDEX(Validation!$F:$F,MATCH(Dashboard!$B$10,Validation!$C:$C,0),1)),0),1)),"")</f>
        <v/>
      </c>
      <c r="N196" s="9" t="str">
        <f ca="1">IF($K196="","",INDEX(INDIRECT(INDEX(Validation!$E:$E,MATCH(Dashboard!N$3,Validation!$C:$C,0),1)),MATCH(Dashboard!$K196,sorting!$J:$J,0),1))</f>
        <v/>
      </c>
      <c r="O196" s="9" t="str">
        <f ca="1">IF($K196="","",INDEX(INDIRECT(INDEX(Validation!$E:$E,MATCH(Dashboard!O$3,Validation!$C:$C,0),1)),MATCH(Dashboard!$K196,sorting!$J:$J,0),1))</f>
        <v/>
      </c>
      <c r="P196" s="9" t="str">
        <f ca="1">IF($K196="","",INDEX(INDIRECT(INDEX(Validation!$E:$E,MATCH(Dashboard!P$3,Validation!$C:$C,0),1)),MATCH(Dashboard!$K196,sorting!$J:$J,0),1))</f>
        <v/>
      </c>
      <c r="Q196" s="10" t="str">
        <f ca="1">IF($K196="","",INDEX(INDIRECT(INDEX(Validation!$E:$E,MATCH(Dashboard!Q$3,Validation!$C:$C,0),1)),MATCH(Dashboard!$K196,sorting!$J:$J,0),1))</f>
        <v/>
      </c>
      <c r="R196" s="10" t="str">
        <f ca="1">IF($K196="","",INDEX(INDIRECT(INDEX(Validation!$E:$E,MATCH(Dashboard!R$3,Validation!$C:$C,0),1)),MATCH(Dashboard!$K196,sorting!$J:$J,0),1))</f>
        <v/>
      </c>
      <c r="S196" s="10" t="str">
        <f ca="1">IF($K196="","",INDEX(INDIRECT(INDEX(Validation!$E:$E,MATCH(Dashboard!S$3,Validation!$C:$C,0),1)),MATCH(Dashboard!$K196,sorting!$J:$J,0),1))</f>
        <v/>
      </c>
    </row>
    <row r="197" spans="10:19" x14ac:dyDescent="0.35">
      <c r="J197" s="14" t="str">
        <f>IF($E$12="Bottom to Top",
IF(J196="RANK",MAX(TopQRankLB),IF(MIN($J$4:J196)&lt;=(MAX(TopQRankLB)-$B$12),"",J196-1)),
IF(J196="RANK",1,IF(MAX($J$4:J196)&gt;=$B$12,"",J196+1)))</f>
        <v/>
      </c>
      <c r="K197" t="str">
        <f ca="1">IFERROR(IF(Dashboard!J197="","",INDEX(sorting!$J:$J,MATCH(Dashboard!$J197,INDIRECT(INDEX(Validation!$F:$F,MATCH(Dashboard!$B$10,Validation!$C:$C,0),1)),0),1)),"")</f>
        <v/>
      </c>
      <c r="N197" s="9" t="str">
        <f ca="1">IF($K197="","",INDEX(INDIRECT(INDEX(Validation!$E:$E,MATCH(Dashboard!N$3,Validation!$C:$C,0),1)),MATCH(Dashboard!$K197,sorting!$J:$J,0),1))</f>
        <v/>
      </c>
      <c r="O197" s="9" t="str">
        <f ca="1">IF($K197="","",INDEX(INDIRECT(INDEX(Validation!$E:$E,MATCH(Dashboard!O$3,Validation!$C:$C,0),1)),MATCH(Dashboard!$K197,sorting!$J:$J,0),1))</f>
        <v/>
      </c>
      <c r="P197" s="9" t="str">
        <f ca="1">IF($K197="","",INDEX(INDIRECT(INDEX(Validation!$E:$E,MATCH(Dashboard!P$3,Validation!$C:$C,0),1)),MATCH(Dashboard!$K197,sorting!$J:$J,0),1))</f>
        <v/>
      </c>
      <c r="Q197" s="10" t="str">
        <f ca="1">IF($K197="","",INDEX(INDIRECT(INDEX(Validation!$E:$E,MATCH(Dashboard!Q$3,Validation!$C:$C,0),1)),MATCH(Dashboard!$K197,sorting!$J:$J,0),1))</f>
        <v/>
      </c>
      <c r="R197" s="10" t="str">
        <f ca="1">IF($K197="","",INDEX(INDIRECT(INDEX(Validation!$E:$E,MATCH(Dashboard!R$3,Validation!$C:$C,0),1)),MATCH(Dashboard!$K197,sorting!$J:$J,0),1))</f>
        <v/>
      </c>
      <c r="S197" s="10" t="str">
        <f ca="1">IF($K197="","",INDEX(INDIRECT(INDEX(Validation!$E:$E,MATCH(Dashboard!S$3,Validation!$C:$C,0),1)),MATCH(Dashboard!$K197,sorting!$J:$J,0),1))</f>
        <v/>
      </c>
    </row>
    <row r="198" spans="10:19" x14ac:dyDescent="0.35">
      <c r="J198" s="14" t="str">
        <f>IF($E$12="Bottom to Top",
IF(J197="RANK",MAX(TopQRankLB),IF(MIN($J$4:J197)&lt;=(MAX(TopQRankLB)-$B$12),"",J197-1)),
IF(J197="RANK",1,IF(MAX($J$4:J197)&gt;=$B$12,"",J197+1)))</f>
        <v/>
      </c>
      <c r="K198" t="str">
        <f ca="1">IFERROR(IF(Dashboard!J198="","",INDEX(sorting!$J:$J,MATCH(Dashboard!$J198,INDIRECT(INDEX(Validation!$F:$F,MATCH(Dashboard!$B$10,Validation!$C:$C,0),1)),0),1)),"")</f>
        <v/>
      </c>
      <c r="N198" s="9" t="str">
        <f ca="1">IF($K198="","",INDEX(INDIRECT(INDEX(Validation!$E:$E,MATCH(Dashboard!N$3,Validation!$C:$C,0),1)),MATCH(Dashboard!$K198,sorting!$J:$J,0),1))</f>
        <v/>
      </c>
      <c r="O198" s="9" t="str">
        <f ca="1">IF($K198="","",INDEX(INDIRECT(INDEX(Validation!$E:$E,MATCH(Dashboard!O$3,Validation!$C:$C,0),1)),MATCH(Dashboard!$K198,sorting!$J:$J,0),1))</f>
        <v/>
      </c>
      <c r="P198" s="9" t="str">
        <f ca="1">IF($K198="","",INDEX(INDIRECT(INDEX(Validation!$E:$E,MATCH(Dashboard!P$3,Validation!$C:$C,0),1)),MATCH(Dashboard!$K198,sorting!$J:$J,0),1))</f>
        <v/>
      </c>
      <c r="Q198" s="10" t="str">
        <f ca="1">IF($K198="","",INDEX(INDIRECT(INDEX(Validation!$E:$E,MATCH(Dashboard!Q$3,Validation!$C:$C,0),1)),MATCH(Dashboard!$K198,sorting!$J:$J,0),1))</f>
        <v/>
      </c>
      <c r="R198" s="10" t="str">
        <f ca="1">IF($K198="","",INDEX(INDIRECT(INDEX(Validation!$E:$E,MATCH(Dashboard!R$3,Validation!$C:$C,0),1)),MATCH(Dashboard!$K198,sorting!$J:$J,0),1))</f>
        <v/>
      </c>
      <c r="S198" s="10" t="str">
        <f ca="1">IF($K198="","",INDEX(INDIRECT(INDEX(Validation!$E:$E,MATCH(Dashboard!S$3,Validation!$C:$C,0),1)),MATCH(Dashboard!$K198,sorting!$J:$J,0),1))</f>
        <v/>
      </c>
    </row>
    <row r="199" spans="10:19" x14ac:dyDescent="0.35">
      <c r="J199" s="14" t="str">
        <f>IF($E$12="Bottom to Top",
IF(J198="RANK",MAX(TopQRankLB),IF(MIN($J$4:J198)&lt;=(MAX(TopQRankLB)-$B$12),"",J198-1)),
IF(J198="RANK",1,IF(MAX($J$4:J198)&gt;=$B$12,"",J198+1)))</f>
        <v/>
      </c>
      <c r="K199" t="str">
        <f ca="1">IFERROR(IF(Dashboard!J199="","",INDEX(sorting!$J:$J,MATCH(Dashboard!$J199,INDIRECT(INDEX(Validation!$F:$F,MATCH(Dashboard!$B$10,Validation!$C:$C,0),1)),0),1)),"")</f>
        <v/>
      </c>
      <c r="N199" s="9" t="str">
        <f ca="1">IF($K199="","",INDEX(INDIRECT(INDEX(Validation!$E:$E,MATCH(Dashboard!N$3,Validation!$C:$C,0),1)),MATCH(Dashboard!$K199,sorting!$J:$J,0),1))</f>
        <v/>
      </c>
      <c r="O199" s="9" t="str">
        <f ca="1">IF($K199="","",INDEX(INDIRECT(INDEX(Validation!$E:$E,MATCH(Dashboard!O$3,Validation!$C:$C,0),1)),MATCH(Dashboard!$K199,sorting!$J:$J,0),1))</f>
        <v/>
      </c>
      <c r="P199" s="9" t="str">
        <f ca="1">IF($K199="","",INDEX(INDIRECT(INDEX(Validation!$E:$E,MATCH(Dashboard!P$3,Validation!$C:$C,0),1)),MATCH(Dashboard!$K199,sorting!$J:$J,0),1))</f>
        <v/>
      </c>
      <c r="Q199" s="10" t="str">
        <f ca="1">IF($K199="","",INDEX(INDIRECT(INDEX(Validation!$E:$E,MATCH(Dashboard!Q$3,Validation!$C:$C,0),1)),MATCH(Dashboard!$K199,sorting!$J:$J,0),1))</f>
        <v/>
      </c>
      <c r="R199" s="10" t="str">
        <f ca="1">IF($K199="","",INDEX(INDIRECT(INDEX(Validation!$E:$E,MATCH(Dashboard!R$3,Validation!$C:$C,0),1)),MATCH(Dashboard!$K199,sorting!$J:$J,0),1))</f>
        <v/>
      </c>
      <c r="S199" s="10" t="str">
        <f ca="1">IF($K199="","",INDEX(INDIRECT(INDEX(Validation!$E:$E,MATCH(Dashboard!S$3,Validation!$C:$C,0),1)),MATCH(Dashboard!$K199,sorting!$J:$J,0),1))</f>
        <v/>
      </c>
    </row>
    <row r="200" spans="10:19" x14ac:dyDescent="0.35">
      <c r="J200" s="14" t="str">
        <f>IF($E$12="Bottom to Top",
IF(J199="RANK",MAX(TopQRankLB),IF(MIN($J$4:J199)&lt;=(MAX(TopQRankLB)-$B$12),"",J199-1)),
IF(J199="RANK",1,IF(MAX($J$4:J199)&gt;=$B$12,"",J199+1)))</f>
        <v/>
      </c>
      <c r="K200" t="str">
        <f ca="1">IFERROR(IF(Dashboard!J200="","",INDEX(sorting!$J:$J,MATCH(Dashboard!$J200,INDIRECT(INDEX(Validation!$F:$F,MATCH(Dashboard!$B$10,Validation!$C:$C,0),1)),0),1)),"")</f>
        <v/>
      </c>
      <c r="N200" s="9" t="str">
        <f ca="1">IF($K200="","",INDEX(INDIRECT(INDEX(Validation!$E:$E,MATCH(Dashboard!N$3,Validation!$C:$C,0),1)),MATCH(Dashboard!$K200,sorting!$J:$J,0),1))</f>
        <v/>
      </c>
      <c r="O200" s="9" t="str">
        <f ca="1">IF($K200="","",INDEX(INDIRECT(INDEX(Validation!$E:$E,MATCH(Dashboard!O$3,Validation!$C:$C,0),1)),MATCH(Dashboard!$K200,sorting!$J:$J,0),1))</f>
        <v/>
      </c>
      <c r="P200" s="9" t="str">
        <f ca="1">IF($K200="","",INDEX(INDIRECT(INDEX(Validation!$E:$E,MATCH(Dashboard!P$3,Validation!$C:$C,0),1)),MATCH(Dashboard!$K200,sorting!$J:$J,0),1))</f>
        <v/>
      </c>
      <c r="Q200" s="10" t="str">
        <f ca="1">IF($K200="","",INDEX(INDIRECT(INDEX(Validation!$E:$E,MATCH(Dashboard!Q$3,Validation!$C:$C,0),1)),MATCH(Dashboard!$K200,sorting!$J:$J,0),1))</f>
        <v/>
      </c>
      <c r="R200" s="10" t="str">
        <f ca="1">IF($K200="","",INDEX(INDIRECT(INDEX(Validation!$E:$E,MATCH(Dashboard!R$3,Validation!$C:$C,0),1)),MATCH(Dashboard!$K200,sorting!$J:$J,0),1))</f>
        <v/>
      </c>
      <c r="S200" s="10" t="str">
        <f ca="1">IF($K200="","",INDEX(INDIRECT(INDEX(Validation!$E:$E,MATCH(Dashboard!S$3,Validation!$C:$C,0),1)),MATCH(Dashboard!$K200,sorting!$J:$J,0),1))</f>
        <v/>
      </c>
    </row>
    <row r="201" spans="10:19" x14ac:dyDescent="0.35">
      <c r="J201" s="14" t="str">
        <f>IF($E$12="Bottom to Top",
IF(J200="RANK",MAX(TopQRankLB),IF(MIN($J$4:J200)&lt;=(MAX(TopQRankLB)-$B$12),"",J200-1)),
IF(J200="RANK",1,IF(MAX($J$4:J200)&gt;=$B$12,"",J200+1)))</f>
        <v/>
      </c>
      <c r="K201" t="str">
        <f ca="1">IFERROR(IF(Dashboard!J201="","",INDEX(sorting!$J:$J,MATCH(Dashboard!$J201,INDIRECT(INDEX(Validation!$F:$F,MATCH(Dashboard!$B$10,Validation!$C:$C,0),1)),0),1)),"")</f>
        <v/>
      </c>
      <c r="N201" s="9" t="str">
        <f ca="1">IF($K201="","",INDEX(INDIRECT(INDEX(Validation!$E:$E,MATCH(Dashboard!N$3,Validation!$C:$C,0),1)),MATCH(Dashboard!$K201,sorting!$J:$J,0),1))</f>
        <v/>
      </c>
      <c r="O201" s="9" t="str">
        <f ca="1">IF($K201="","",INDEX(INDIRECT(INDEX(Validation!$E:$E,MATCH(Dashboard!O$3,Validation!$C:$C,0),1)),MATCH(Dashboard!$K201,sorting!$J:$J,0),1))</f>
        <v/>
      </c>
      <c r="P201" s="9" t="str">
        <f ca="1">IF($K201="","",INDEX(INDIRECT(INDEX(Validation!$E:$E,MATCH(Dashboard!P$3,Validation!$C:$C,0),1)),MATCH(Dashboard!$K201,sorting!$J:$J,0),1))</f>
        <v/>
      </c>
      <c r="Q201" s="10" t="str">
        <f ca="1">IF($K201="","",INDEX(INDIRECT(INDEX(Validation!$E:$E,MATCH(Dashboard!Q$3,Validation!$C:$C,0),1)),MATCH(Dashboard!$K201,sorting!$J:$J,0),1))</f>
        <v/>
      </c>
      <c r="R201" s="10" t="str">
        <f ca="1">IF($K201="","",INDEX(INDIRECT(INDEX(Validation!$E:$E,MATCH(Dashboard!R$3,Validation!$C:$C,0),1)),MATCH(Dashboard!$K201,sorting!$J:$J,0),1))</f>
        <v/>
      </c>
      <c r="S201" s="10" t="str">
        <f ca="1">IF($K201="","",INDEX(INDIRECT(INDEX(Validation!$E:$E,MATCH(Dashboard!S$3,Validation!$C:$C,0),1)),MATCH(Dashboard!$K201,sorting!$J:$J,0),1))</f>
        <v/>
      </c>
    </row>
    <row r="202" spans="10:19" x14ac:dyDescent="0.35">
      <c r="J202" s="14" t="str">
        <f>IF($E$12="Bottom to Top",
IF(J201="RANK",MAX(TopQRankLB),IF(MIN($J$4:J201)&lt;=(MAX(TopQRankLB)-$B$12),"",J201-1)),
IF(J201="RANK",1,IF(MAX($J$4:J201)&gt;=$B$12,"",J201+1)))</f>
        <v/>
      </c>
      <c r="K202" t="str">
        <f ca="1">IFERROR(IF(Dashboard!J202="","",INDEX(sorting!$J:$J,MATCH(Dashboard!$J202,INDIRECT(INDEX(Validation!$F:$F,MATCH(Dashboard!$B$10,Validation!$C:$C,0),1)),0),1)),"")</f>
        <v/>
      </c>
      <c r="N202" s="9" t="str">
        <f ca="1">IF($K202="","",INDEX(INDIRECT(INDEX(Validation!$E:$E,MATCH(Dashboard!N$3,Validation!$C:$C,0),1)),MATCH(Dashboard!$K202,sorting!$J:$J,0),1))</f>
        <v/>
      </c>
      <c r="O202" s="9" t="str">
        <f ca="1">IF($K202="","",INDEX(INDIRECT(INDEX(Validation!$E:$E,MATCH(Dashboard!O$3,Validation!$C:$C,0),1)),MATCH(Dashboard!$K202,sorting!$J:$J,0),1))</f>
        <v/>
      </c>
      <c r="P202" s="9" t="str">
        <f ca="1">IF($K202="","",INDEX(INDIRECT(INDEX(Validation!$E:$E,MATCH(Dashboard!P$3,Validation!$C:$C,0),1)),MATCH(Dashboard!$K202,sorting!$J:$J,0),1))</f>
        <v/>
      </c>
      <c r="Q202" s="10" t="str">
        <f ca="1">IF($K202="","",INDEX(INDIRECT(INDEX(Validation!$E:$E,MATCH(Dashboard!Q$3,Validation!$C:$C,0),1)),MATCH(Dashboard!$K202,sorting!$J:$J,0),1))</f>
        <v/>
      </c>
      <c r="R202" s="10" t="str">
        <f ca="1">IF($K202="","",INDEX(INDIRECT(INDEX(Validation!$E:$E,MATCH(Dashboard!R$3,Validation!$C:$C,0),1)),MATCH(Dashboard!$K202,sorting!$J:$J,0),1))</f>
        <v/>
      </c>
      <c r="S202" s="10" t="str">
        <f ca="1">IF($K202="","",INDEX(INDIRECT(INDEX(Validation!$E:$E,MATCH(Dashboard!S$3,Validation!$C:$C,0),1)),MATCH(Dashboard!$K202,sorting!$J:$J,0),1))</f>
        <v/>
      </c>
    </row>
    <row r="203" spans="10:19" x14ac:dyDescent="0.35">
      <c r="J203" s="14" t="str">
        <f>IF($E$12="Bottom to Top",
IF(J202="RANK",MAX(TopQRankLB),IF(MIN($J$4:J202)&lt;=(MAX(TopQRankLB)-$B$12),"",J202-1)),
IF(J202="RANK",1,IF(MAX($J$4:J202)&gt;=$B$12,"",J202+1)))</f>
        <v/>
      </c>
      <c r="K203" t="str">
        <f ca="1">IFERROR(IF(Dashboard!J203="","",INDEX(sorting!$J:$J,MATCH(Dashboard!$J203,INDIRECT(INDEX(Validation!$F:$F,MATCH(Dashboard!$B$10,Validation!$C:$C,0),1)),0),1)),"")</f>
        <v/>
      </c>
      <c r="N203" s="9" t="str">
        <f ca="1">IF($K203="","",INDEX(INDIRECT(INDEX(Validation!$E:$E,MATCH(Dashboard!N$3,Validation!$C:$C,0),1)),MATCH(Dashboard!$K203,sorting!$J:$J,0),1))</f>
        <v/>
      </c>
      <c r="O203" s="9" t="str">
        <f ca="1">IF($K203="","",INDEX(INDIRECT(INDEX(Validation!$E:$E,MATCH(Dashboard!O$3,Validation!$C:$C,0),1)),MATCH(Dashboard!$K203,sorting!$J:$J,0),1))</f>
        <v/>
      </c>
      <c r="P203" s="9" t="str">
        <f ca="1">IF($K203="","",INDEX(INDIRECT(INDEX(Validation!$E:$E,MATCH(Dashboard!P$3,Validation!$C:$C,0),1)),MATCH(Dashboard!$K203,sorting!$J:$J,0),1))</f>
        <v/>
      </c>
      <c r="Q203" s="10" t="str">
        <f ca="1">IF($K203="","",INDEX(INDIRECT(INDEX(Validation!$E:$E,MATCH(Dashboard!Q$3,Validation!$C:$C,0),1)),MATCH(Dashboard!$K203,sorting!$J:$J,0),1))</f>
        <v/>
      </c>
      <c r="R203" s="10" t="str">
        <f ca="1">IF($K203="","",INDEX(INDIRECT(INDEX(Validation!$E:$E,MATCH(Dashboard!R$3,Validation!$C:$C,0),1)),MATCH(Dashboard!$K203,sorting!$J:$J,0),1))</f>
        <v/>
      </c>
      <c r="S203" s="10" t="str">
        <f ca="1">IF($K203="","",INDEX(INDIRECT(INDEX(Validation!$E:$E,MATCH(Dashboard!S$3,Validation!$C:$C,0),1)),MATCH(Dashboard!$K203,sorting!$J:$J,0),1))</f>
        <v/>
      </c>
    </row>
    <row r="204" spans="10:19" x14ac:dyDescent="0.35">
      <c r="J204" s="14" t="str">
        <f>IF($E$12="Bottom to Top",
IF(J203="RANK",MAX(TopQRankLB),IF(MIN($J$4:J203)&lt;=(MAX(TopQRankLB)-$B$12),"",J203-1)),
IF(J203="RANK",1,IF(MAX($J$4:J203)&gt;=$B$12,"",J203+1)))</f>
        <v/>
      </c>
      <c r="K204" t="str">
        <f ca="1">IFERROR(IF(Dashboard!J204="","",INDEX(sorting!$J:$J,MATCH(Dashboard!$J204,INDIRECT(INDEX(Validation!$F:$F,MATCH(Dashboard!$B$10,Validation!$C:$C,0),1)),0),1)),"")</f>
        <v/>
      </c>
      <c r="N204" s="9" t="str">
        <f ca="1">IF($K204="","",INDEX(INDIRECT(INDEX(Validation!$E:$E,MATCH(Dashboard!N$3,Validation!$C:$C,0),1)),MATCH(Dashboard!$K204,sorting!$J:$J,0),1))</f>
        <v/>
      </c>
      <c r="O204" s="9" t="str">
        <f ca="1">IF($K204="","",INDEX(INDIRECT(INDEX(Validation!$E:$E,MATCH(Dashboard!O$3,Validation!$C:$C,0),1)),MATCH(Dashboard!$K204,sorting!$J:$J,0),1))</f>
        <v/>
      </c>
      <c r="P204" s="9" t="str">
        <f ca="1">IF($K204="","",INDEX(INDIRECT(INDEX(Validation!$E:$E,MATCH(Dashboard!P$3,Validation!$C:$C,0),1)),MATCH(Dashboard!$K204,sorting!$J:$J,0),1))</f>
        <v/>
      </c>
      <c r="Q204" s="10" t="str">
        <f ca="1">IF($K204="","",INDEX(INDIRECT(INDEX(Validation!$E:$E,MATCH(Dashboard!Q$3,Validation!$C:$C,0),1)),MATCH(Dashboard!$K204,sorting!$J:$J,0),1))</f>
        <v/>
      </c>
      <c r="R204" s="10" t="str">
        <f ca="1">IF($K204="","",INDEX(INDIRECT(INDEX(Validation!$E:$E,MATCH(Dashboard!R$3,Validation!$C:$C,0),1)),MATCH(Dashboard!$K204,sorting!$J:$J,0),1))</f>
        <v/>
      </c>
      <c r="S204" s="10" t="str">
        <f ca="1">IF($K204="","",INDEX(INDIRECT(INDEX(Validation!$E:$E,MATCH(Dashboard!S$3,Validation!$C:$C,0),1)),MATCH(Dashboard!$K204,sorting!$J:$J,0),1))</f>
        <v/>
      </c>
    </row>
    <row r="205" spans="10:19" x14ac:dyDescent="0.35">
      <c r="J205" s="14" t="str">
        <f>IF($E$12="Bottom to Top",
IF(J204="RANK",MAX(TopQRankLB),IF(MIN($J$4:J204)&lt;=(MAX(TopQRankLB)-$B$12),"",J204-1)),
IF(J204="RANK",1,IF(MAX($J$4:J204)&gt;=$B$12,"",J204+1)))</f>
        <v/>
      </c>
      <c r="K205" t="str">
        <f ca="1">IFERROR(IF(Dashboard!J205="","",INDEX(sorting!$J:$J,MATCH(Dashboard!$J205,INDIRECT(INDEX(Validation!$F:$F,MATCH(Dashboard!$B$10,Validation!$C:$C,0),1)),0),1)),"")</f>
        <v/>
      </c>
      <c r="N205" s="9" t="str">
        <f ca="1">IF($K205="","",INDEX(INDIRECT(INDEX(Validation!$E:$E,MATCH(Dashboard!N$3,Validation!$C:$C,0),1)),MATCH(Dashboard!$K205,sorting!$J:$J,0),1))</f>
        <v/>
      </c>
      <c r="O205" s="9" t="str">
        <f ca="1">IF($K205="","",INDEX(INDIRECT(INDEX(Validation!$E:$E,MATCH(Dashboard!O$3,Validation!$C:$C,0),1)),MATCH(Dashboard!$K205,sorting!$J:$J,0),1))</f>
        <v/>
      </c>
      <c r="P205" s="9" t="str">
        <f ca="1">IF($K205="","",INDEX(INDIRECT(INDEX(Validation!$E:$E,MATCH(Dashboard!P$3,Validation!$C:$C,0),1)),MATCH(Dashboard!$K205,sorting!$J:$J,0),1))</f>
        <v/>
      </c>
      <c r="Q205" s="10" t="str">
        <f ca="1">IF($K205="","",INDEX(INDIRECT(INDEX(Validation!$E:$E,MATCH(Dashboard!Q$3,Validation!$C:$C,0),1)),MATCH(Dashboard!$K205,sorting!$J:$J,0),1))</f>
        <v/>
      </c>
      <c r="R205" s="10" t="str">
        <f ca="1">IF($K205="","",INDEX(INDIRECT(INDEX(Validation!$E:$E,MATCH(Dashboard!R$3,Validation!$C:$C,0),1)),MATCH(Dashboard!$K205,sorting!$J:$J,0),1))</f>
        <v/>
      </c>
      <c r="S205" s="10" t="str">
        <f ca="1">IF($K205="","",INDEX(INDIRECT(INDEX(Validation!$E:$E,MATCH(Dashboard!S$3,Validation!$C:$C,0),1)),MATCH(Dashboard!$K205,sorting!$J:$J,0),1))</f>
        <v/>
      </c>
    </row>
    <row r="206" spans="10:19" x14ac:dyDescent="0.35">
      <c r="J206" s="14" t="str">
        <f>IF($E$12="Bottom to Top",
IF(J205="RANK",MAX(TopQRankLB),IF(MIN($J$4:J205)&lt;=(MAX(TopQRankLB)-$B$12),"",J205-1)),
IF(J205="RANK",1,IF(MAX($J$4:J205)&gt;=$B$12,"",J205+1)))</f>
        <v/>
      </c>
      <c r="K206" t="str">
        <f ca="1">IFERROR(IF(Dashboard!J206="","",INDEX(sorting!$J:$J,MATCH(Dashboard!$J206,INDIRECT(INDEX(Validation!$F:$F,MATCH(Dashboard!$B$10,Validation!$C:$C,0),1)),0),1)),"")</f>
        <v/>
      </c>
      <c r="N206" s="9" t="str">
        <f ca="1">IF($K206="","",INDEX(INDIRECT(INDEX(Validation!$E:$E,MATCH(Dashboard!N$3,Validation!$C:$C,0),1)),MATCH(Dashboard!$K206,sorting!$J:$J,0),1))</f>
        <v/>
      </c>
      <c r="O206" s="9" t="str">
        <f ca="1">IF($K206="","",INDEX(INDIRECT(INDEX(Validation!$E:$E,MATCH(Dashboard!O$3,Validation!$C:$C,0),1)),MATCH(Dashboard!$K206,sorting!$J:$J,0),1))</f>
        <v/>
      </c>
      <c r="P206" s="9" t="str">
        <f ca="1">IF($K206="","",INDEX(INDIRECT(INDEX(Validation!$E:$E,MATCH(Dashboard!P$3,Validation!$C:$C,0),1)),MATCH(Dashboard!$K206,sorting!$J:$J,0),1))</f>
        <v/>
      </c>
      <c r="Q206" s="10" t="str">
        <f ca="1">IF($K206="","",INDEX(INDIRECT(INDEX(Validation!$E:$E,MATCH(Dashboard!Q$3,Validation!$C:$C,0),1)),MATCH(Dashboard!$K206,sorting!$J:$J,0),1))</f>
        <v/>
      </c>
      <c r="R206" s="10" t="str">
        <f ca="1">IF($K206="","",INDEX(INDIRECT(INDEX(Validation!$E:$E,MATCH(Dashboard!R$3,Validation!$C:$C,0),1)),MATCH(Dashboard!$K206,sorting!$J:$J,0),1))</f>
        <v/>
      </c>
      <c r="S206" s="10" t="str">
        <f ca="1">IF($K206="","",INDEX(INDIRECT(INDEX(Validation!$E:$E,MATCH(Dashboard!S$3,Validation!$C:$C,0),1)),MATCH(Dashboard!$K206,sorting!$J:$J,0),1))</f>
        <v/>
      </c>
    </row>
    <row r="207" spans="10:19" x14ac:dyDescent="0.35">
      <c r="J207" s="14" t="str">
        <f>IF($E$12="Bottom to Top",
IF(J206="RANK",MAX(TopQRankLB),IF(MIN($J$4:J206)&lt;=(MAX(TopQRankLB)-$B$12),"",J206-1)),
IF(J206="RANK",1,IF(MAX($J$4:J206)&gt;=$B$12,"",J206+1)))</f>
        <v/>
      </c>
      <c r="K207" t="str">
        <f ca="1">IFERROR(IF(Dashboard!J207="","",INDEX(sorting!$J:$J,MATCH(Dashboard!$J207,INDIRECT(INDEX(Validation!$F:$F,MATCH(Dashboard!$B$10,Validation!$C:$C,0),1)),0),1)),"")</f>
        <v/>
      </c>
      <c r="N207" s="9" t="str">
        <f ca="1">IF($K207="","",INDEX(INDIRECT(INDEX(Validation!$E:$E,MATCH(Dashboard!N$3,Validation!$C:$C,0),1)),MATCH(Dashboard!$K207,sorting!$J:$J,0),1))</f>
        <v/>
      </c>
      <c r="O207" s="9" t="str">
        <f ca="1">IF($K207="","",INDEX(INDIRECT(INDEX(Validation!$E:$E,MATCH(Dashboard!O$3,Validation!$C:$C,0),1)),MATCH(Dashboard!$K207,sorting!$J:$J,0),1))</f>
        <v/>
      </c>
      <c r="P207" s="9" t="str">
        <f ca="1">IF($K207="","",INDEX(INDIRECT(INDEX(Validation!$E:$E,MATCH(Dashboard!P$3,Validation!$C:$C,0),1)),MATCH(Dashboard!$K207,sorting!$J:$J,0),1))</f>
        <v/>
      </c>
      <c r="Q207" s="10" t="str">
        <f ca="1">IF($K207="","",INDEX(INDIRECT(INDEX(Validation!$E:$E,MATCH(Dashboard!Q$3,Validation!$C:$C,0),1)),MATCH(Dashboard!$K207,sorting!$J:$J,0),1))</f>
        <v/>
      </c>
      <c r="R207" s="10" t="str">
        <f ca="1">IF($K207="","",INDEX(INDIRECT(INDEX(Validation!$E:$E,MATCH(Dashboard!R$3,Validation!$C:$C,0),1)),MATCH(Dashboard!$K207,sorting!$J:$J,0),1))</f>
        <v/>
      </c>
      <c r="S207" s="10" t="str">
        <f ca="1">IF($K207="","",INDEX(INDIRECT(INDEX(Validation!$E:$E,MATCH(Dashboard!S$3,Validation!$C:$C,0),1)),MATCH(Dashboard!$K207,sorting!$J:$J,0),1))</f>
        <v/>
      </c>
    </row>
    <row r="208" spans="10:19" x14ac:dyDescent="0.35">
      <c r="J208" s="14" t="str">
        <f>IF($E$12="Bottom to Top",
IF(J207="RANK",MAX(TopQRankLB),IF(MIN($J$4:J207)&lt;=(MAX(TopQRankLB)-$B$12),"",J207-1)),
IF(J207="RANK",1,IF(MAX($J$4:J207)&gt;=$B$12,"",J207+1)))</f>
        <v/>
      </c>
      <c r="K208" t="str">
        <f ca="1">IFERROR(IF(Dashboard!J208="","",INDEX(sorting!$J:$J,MATCH(Dashboard!$J208,INDIRECT(INDEX(Validation!$F:$F,MATCH(Dashboard!$B$10,Validation!$C:$C,0),1)),0),1)),"")</f>
        <v/>
      </c>
      <c r="N208" s="9" t="str">
        <f ca="1">IF($K208="","",INDEX(INDIRECT(INDEX(Validation!$E:$E,MATCH(Dashboard!N$3,Validation!$C:$C,0),1)),MATCH(Dashboard!$K208,sorting!$J:$J,0),1))</f>
        <v/>
      </c>
      <c r="O208" s="9" t="str">
        <f ca="1">IF($K208="","",INDEX(INDIRECT(INDEX(Validation!$E:$E,MATCH(Dashboard!O$3,Validation!$C:$C,0),1)),MATCH(Dashboard!$K208,sorting!$J:$J,0),1))</f>
        <v/>
      </c>
      <c r="P208" s="9" t="str">
        <f ca="1">IF($K208="","",INDEX(INDIRECT(INDEX(Validation!$E:$E,MATCH(Dashboard!P$3,Validation!$C:$C,0),1)),MATCH(Dashboard!$K208,sorting!$J:$J,0),1))</f>
        <v/>
      </c>
      <c r="Q208" s="10" t="str">
        <f ca="1">IF($K208="","",INDEX(INDIRECT(INDEX(Validation!$E:$E,MATCH(Dashboard!Q$3,Validation!$C:$C,0),1)),MATCH(Dashboard!$K208,sorting!$J:$J,0),1))</f>
        <v/>
      </c>
      <c r="R208" s="10" t="str">
        <f ca="1">IF($K208="","",INDEX(INDIRECT(INDEX(Validation!$E:$E,MATCH(Dashboard!R$3,Validation!$C:$C,0),1)),MATCH(Dashboard!$K208,sorting!$J:$J,0),1))</f>
        <v/>
      </c>
      <c r="S208" s="10" t="str">
        <f ca="1">IF($K208="","",INDEX(INDIRECT(INDEX(Validation!$E:$E,MATCH(Dashboard!S$3,Validation!$C:$C,0),1)),MATCH(Dashboard!$K208,sorting!$J:$J,0),1))</f>
        <v/>
      </c>
    </row>
    <row r="209" spans="10:19" x14ac:dyDescent="0.35">
      <c r="J209" s="14" t="str">
        <f>IF($E$12="Bottom to Top",
IF(J208="RANK",MAX(TopQRankLB),IF(MIN($J$4:J208)&lt;=(MAX(TopQRankLB)-$B$12),"",J208-1)),
IF(J208="RANK",1,IF(MAX($J$4:J208)&gt;=$B$12,"",J208+1)))</f>
        <v/>
      </c>
      <c r="K209" t="str">
        <f ca="1">IFERROR(IF(Dashboard!J209="","",INDEX(sorting!$J:$J,MATCH(Dashboard!$J209,INDIRECT(INDEX(Validation!$F:$F,MATCH(Dashboard!$B$10,Validation!$C:$C,0),1)),0),1)),"")</f>
        <v/>
      </c>
      <c r="N209" s="9" t="str">
        <f ca="1">IF($K209="","",INDEX(INDIRECT(INDEX(Validation!$E:$E,MATCH(Dashboard!N$3,Validation!$C:$C,0),1)),MATCH(Dashboard!$K209,sorting!$J:$J,0),1))</f>
        <v/>
      </c>
      <c r="O209" s="9" t="str">
        <f ca="1">IF($K209="","",INDEX(INDIRECT(INDEX(Validation!$E:$E,MATCH(Dashboard!O$3,Validation!$C:$C,0),1)),MATCH(Dashboard!$K209,sorting!$J:$J,0),1))</f>
        <v/>
      </c>
      <c r="P209" s="9" t="str">
        <f ca="1">IF($K209="","",INDEX(INDIRECT(INDEX(Validation!$E:$E,MATCH(Dashboard!P$3,Validation!$C:$C,0),1)),MATCH(Dashboard!$K209,sorting!$J:$J,0),1))</f>
        <v/>
      </c>
      <c r="Q209" s="10" t="str">
        <f ca="1">IF($K209="","",INDEX(INDIRECT(INDEX(Validation!$E:$E,MATCH(Dashboard!Q$3,Validation!$C:$C,0),1)),MATCH(Dashboard!$K209,sorting!$J:$J,0),1))</f>
        <v/>
      </c>
      <c r="R209" s="10" t="str">
        <f ca="1">IF($K209="","",INDEX(INDIRECT(INDEX(Validation!$E:$E,MATCH(Dashboard!R$3,Validation!$C:$C,0),1)),MATCH(Dashboard!$K209,sorting!$J:$J,0),1))</f>
        <v/>
      </c>
      <c r="S209" s="10" t="str">
        <f ca="1">IF($K209="","",INDEX(INDIRECT(INDEX(Validation!$E:$E,MATCH(Dashboard!S$3,Validation!$C:$C,0),1)),MATCH(Dashboard!$K209,sorting!$J:$J,0),1))</f>
        <v/>
      </c>
    </row>
    <row r="210" spans="10:19" x14ac:dyDescent="0.35">
      <c r="J210" s="14" t="str">
        <f>IF($E$12="Bottom to Top",
IF(J209="RANK",MAX(TopQRankLB),IF(MIN($J$4:J209)&lt;=(MAX(TopQRankLB)-$B$12),"",J209-1)),
IF(J209="RANK",1,IF(MAX($J$4:J209)&gt;=$B$12,"",J209+1)))</f>
        <v/>
      </c>
      <c r="K210" t="str">
        <f ca="1">IFERROR(IF(Dashboard!J210="","",INDEX(sorting!$J:$J,MATCH(Dashboard!$J210,INDIRECT(INDEX(Validation!$F:$F,MATCH(Dashboard!$B$10,Validation!$C:$C,0),1)),0),1)),"")</f>
        <v/>
      </c>
      <c r="N210" s="9" t="str">
        <f ca="1">IF($K210="","",INDEX(INDIRECT(INDEX(Validation!$E:$E,MATCH(Dashboard!N$3,Validation!$C:$C,0),1)),MATCH(Dashboard!$K210,sorting!$J:$J,0),1))</f>
        <v/>
      </c>
      <c r="O210" s="9" t="str">
        <f ca="1">IF($K210="","",INDEX(INDIRECT(INDEX(Validation!$E:$E,MATCH(Dashboard!O$3,Validation!$C:$C,0),1)),MATCH(Dashboard!$K210,sorting!$J:$J,0),1))</f>
        <v/>
      </c>
      <c r="P210" s="9" t="str">
        <f ca="1">IF($K210="","",INDEX(INDIRECT(INDEX(Validation!$E:$E,MATCH(Dashboard!P$3,Validation!$C:$C,0),1)),MATCH(Dashboard!$K210,sorting!$J:$J,0),1))</f>
        <v/>
      </c>
      <c r="Q210" s="10" t="str">
        <f ca="1">IF($K210="","",INDEX(INDIRECT(INDEX(Validation!$E:$E,MATCH(Dashboard!Q$3,Validation!$C:$C,0),1)),MATCH(Dashboard!$K210,sorting!$J:$J,0),1))</f>
        <v/>
      </c>
      <c r="R210" s="10" t="str">
        <f ca="1">IF($K210="","",INDEX(INDIRECT(INDEX(Validation!$E:$E,MATCH(Dashboard!R$3,Validation!$C:$C,0),1)),MATCH(Dashboard!$K210,sorting!$J:$J,0),1))</f>
        <v/>
      </c>
      <c r="S210" s="10" t="str">
        <f ca="1">IF($K210="","",INDEX(INDIRECT(INDEX(Validation!$E:$E,MATCH(Dashboard!S$3,Validation!$C:$C,0),1)),MATCH(Dashboard!$K210,sorting!$J:$J,0),1))</f>
        <v/>
      </c>
    </row>
    <row r="211" spans="10:19" x14ac:dyDescent="0.35">
      <c r="J211" s="14" t="str">
        <f>IF($E$12="Bottom to Top",
IF(J210="RANK",MAX(TopQRankLB),IF(MIN($J$4:J210)&lt;=(MAX(TopQRankLB)-$B$12),"",J210-1)),
IF(J210="RANK",1,IF(MAX($J$4:J210)&gt;=$B$12,"",J210+1)))</f>
        <v/>
      </c>
      <c r="K211" t="str">
        <f ca="1">IFERROR(IF(Dashboard!J211="","",INDEX(sorting!$J:$J,MATCH(Dashboard!$J211,INDIRECT(INDEX(Validation!$F:$F,MATCH(Dashboard!$B$10,Validation!$C:$C,0),1)),0),1)),"")</f>
        <v/>
      </c>
      <c r="N211" s="9" t="str">
        <f ca="1">IF($K211="","",INDEX(INDIRECT(INDEX(Validation!$E:$E,MATCH(Dashboard!N$3,Validation!$C:$C,0),1)),MATCH(Dashboard!$K211,sorting!$J:$J,0),1))</f>
        <v/>
      </c>
      <c r="O211" s="9" t="str">
        <f ca="1">IF($K211="","",INDEX(INDIRECT(INDEX(Validation!$E:$E,MATCH(Dashboard!O$3,Validation!$C:$C,0),1)),MATCH(Dashboard!$K211,sorting!$J:$J,0),1))</f>
        <v/>
      </c>
      <c r="P211" s="9" t="str">
        <f ca="1">IF($K211="","",INDEX(INDIRECT(INDEX(Validation!$E:$E,MATCH(Dashboard!P$3,Validation!$C:$C,0),1)),MATCH(Dashboard!$K211,sorting!$J:$J,0),1))</f>
        <v/>
      </c>
      <c r="Q211" s="10" t="str">
        <f ca="1">IF($K211="","",INDEX(INDIRECT(INDEX(Validation!$E:$E,MATCH(Dashboard!Q$3,Validation!$C:$C,0),1)),MATCH(Dashboard!$K211,sorting!$J:$J,0),1))</f>
        <v/>
      </c>
      <c r="R211" s="10" t="str">
        <f ca="1">IF($K211="","",INDEX(INDIRECT(INDEX(Validation!$E:$E,MATCH(Dashboard!R$3,Validation!$C:$C,0),1)),MATCH(Dashboard!$K211,sorting!$J:$J,0),1))</f>
        <v/>
      </c>
      <c r="S211" s="10" t="str">
        <f ca="1">IF($K211="","",INDEX(INDIRECT(INDEX(Validation!$E:$E,MATCH(Dashboard!S$3,Validation!$C:$C,0),1)),MATCH(Dashboard!$K211,sorting!$J:$J,0),1))</f>
        <v/>
      </c>
    </row>
    <row r="212" spans="10:19" x14ac:dyDescent="0.35">
      <c r="J212" s="14" t="str">
        <f>IF($E$12="Bottom to Top",
IF(J211="RANK",MAX(TopQRankLB),IF(MIN($J$4:J211)&lt;=(MAX(TopQRankLB)-$B$12),"",J211-1)),
IF(J211="RANK",1,IF(MAX($J$4:J211)&gt;=$B$12,"",J211+1)))</f>
        <v/>
      </c>
      <c r="K212" t="str">
        <f ca="1">IFERROR(IF(Dashboard!J212="","",INDEX(sorting!$J:$J,MATCH(Dashboard!$J212,INDIRECT(INDEX(Validation!$F:$F,MATCH(Dashboard!$B$10,Validation!$C:$C,0),1)),0),1)),"")</f>
        <v/>
      </c>
      <c r="N212" s="9" t="str">
        <f ca="1">IF($K212="","",INDEX(INDIRECT(INDEX(Validation!$E:$E,MATCH(Dashboard!N$3,Validation!$C:$C,0),1)),MATCH(Dashboard!$K212,sorting!$J:$J,0),1))</f>
        <v/>
      </c>
      <c r="O212" s="9" t="str">
        <f ca="1">IF($K212="","",INDEX(INDIRECT(INDEX(Validation!$E:$E,MATCH(Dashboard!O$3,Validation!$C:$C,0),1)),MATCH(Dashboard!$K212,sorting!$J:$J,0),1))</f>
        <v/>
      </c>
      <c r="P212" s="9" t="str">
        <f ca="1">IF($K212="","",INDEX(INDIRECT(INDEX(Validation!$E:$E,MATCH(Dashboard!P$3,Validation!$C:$C,0),1)),MATCH(Dashboard!$K212,sorting!$J:$J,0),1))</f>
        <v/>
      </c>
      <c r="Q212" s="10" t="str">
        <f ca="1">IF($K212="","",INDEX(INDIRECT(INDEX(Validation!$E:$E,MATCH(Dashboard!Q$3,Validation!$C:$C,0),1)),MATCH(Dashboard!$K212,sorting!$J:$J,0),1))</f>
        <v/>
      </c>
      <c r="R212" s="10" t="str">
        <f ca="1">IF($K212="","",INDEX(INDIRECT(INDEX(Validation!$E:$E,MATCH(Dashboard!R$3,Validation!$C:$C,0),1)),MATCH(Dashboard!$K212,sorting!$J:$J,0),1))</f>
        <v/>
      </c>
      <c r="S212" s="10" t="str">
        <f ca="1">IF($K212="","",INDEX(INDIRECT(INDEX(Validation!$E:$E,MATCH(Dashboard!S$3,Validation!$C:$C,0),1)),MATCH(Dashboard!$K212,sorting!$J:$J,0),1))</f>
        <v/>
      </c>
    </row>
    <row r="213" spans="10:19" x14ac:dyDescent="0.35">
      <c r="J213" s="14" t="str">
        <f>IF($E$12="Bottom to Top",
IF(J212="RANK",MAX(TopQRankLB),IF(MIN($J$4:J212)&lt;=(MAX(TopQRankLB)-$B$12),"",J212-1)),
IF(J212="RANK",1,IF(MAX($J$4:J212)&gt;=$B$12,"",J212+1)))</f>
        <v/>
      </c>
      <c r="K213" t="str">
        <f ca="1">IFERROR(IF(Dashboard!J213="","",INDEX(sorting!$J:$J,MATCH(Dashboard!$J213,INDIRECT(INDEX(Validation!$F:$F,MATCH(Dashboard!$B$10,Validation!$C:$C,0),1)),0),1)),"")</f>
        <v/>
      </c>
      <c r="N213" s="9" t="str">
        <f ca="1">IF($K213="","",INDEX(INDIRECT(INDEX(Validation!$E:$E,MATCH(Dashboard!N$3,Validation!$C:$C,0),1)),MATCH(Dashboard!$K213,sorting!$J:$J,0),1))</f>
        <v/>
      </c>
      <c r="O213" s="9" t="str">
        <f ca="1">IF($K213="","",INDEX(INDIRECT(INDEX(Validation!$E:$E,MATCH(Dashboard!O$3,Validation!$C:$C,0),1)),MATCH(Dashboard!$K213,sorting!$J:$J,0),1))</f>
        <v/>
      </c>
      <c r="P213" s="9" t="str">
        <f ca="1">IF($K213="","",INDEX(INDIRECT(INDEX(Validation!$E:$E,MATCH(Dashboard!P$3,Validation!$C:$C,0),1)),MATCH(Dashboard!$K213,sorting!$J:$J,0),1))</f>
        <v/>
      </c>
      <c r="Q213" s="10" t="str">
        <f ca="1">IF($K213="","",INDEX(INDIRECT(INDEX(Validation!$E:$E,MATCH(Dashboard!Q$3,Validation!$C:$C,0),1)),MATCH(Dashboard!$K213,sorting!$J:$J,0),1))</f>
        <v/>
      </c>
      <c r="R213" s="10" t="str">
        <f ca="1">IF($K213="","",INDEX(INDIRECT(INDEX(Validation!$E:$E,MATCH(Dashboard!R$3,Validation!$C:$C,0),1)),MATCH(Dashboard!$K213,sorting!$J:$J,0),1))</f>
        <v/>
      </c>
      <c r="S213" s="10" t="str">
        <f ca="1">IF($K213="","",INDEX(INDIRECT(INDEX(Validation!$E:$E,MATCH(Dashboard!S$3,Validation!$C:$C,0),1)),MATCH(Dashboard!$K213,sorting!$J:$J,0),1))</f>
        <v/>
      </c>
    </row>
    <row r="214" spans="10:19" x14ac:dyDescent="0.35">
      <c r="J214" s="14" t="str">
        <f>IF($E$12="Bottom to Top",
IF(J213="RANK",MAX(TopQRankLB),IF(MIN($J$4:J213)&lt;=(MAX(TopQRankLB)-$B$12),"",J213-1)),
IF(J213="RANK",1,IF(MAX($J$4:J213)&gt;=$B$12,"",J213+1)))</f>
        <v/>
      </c>
      <c r="K214" t="str">
        <f ca="1">IFERROR(IF(Dashboard!J214="","",INDEX(sorting!$J:$J,MATCH(Dashboard!$J214,INDIRECT(INDEX(Validation!$F:$F,MATCH(Dashboard!$B$10,Validation!$C:$C,0),1)),0),1)),"")</f>
        <v/>
      </c>
      <c r="N214" s="9" t="str">
        <f ca="1">IF($K214="","",INDEX(INDIRECT(INDEX(Validation!$E:$E,MATCH(Dashboard!N$3,Validation!$C:$C,0),1)),MATCH(Dashboard!$K214,sorting!$J:$J,0),1))</f>
        <v/>
      </c>
      <c r="O214" s="9" t="str">
        <f ca="1">IF($K214="","",INDEX(INDIRECT(INDEX(Validation!$E:$E,MATCH(Dashboard!O$3,Validation!$C:$C,0),1)),MATCH(Dashboard!$K214,sorting!$J:$J,0),1))</f>
        <v/>
      </c>
      <c r="P214" s="9" t="str">
        <f ca="1">IF($K214="","",INDEX(INDIRECT(INDEX(Validation!$E:$E,MATCH(Dashboard!P$3,Validation!$C:$C,0),1)),MATCH(Dashboard!$K214,sorting!$J:$J,0),1))</f>
        <v/>
      </c>
      <c r="Q214" s="10" t="str">
        <f ca="1">IF($K214="","",INDEX(INDIRECT(INDEX(Validation!$E:$E,MATCH(Dashboard!Q$3,Validation!$C:$C,0),1)),MATCH(Dashboard!$K214,sorting!$J:$J,0),1))</f>
        <v/>
      </c>
      <c r="R214" s="10" t="str">
        <f ca="1">IF($K214="","",INDEX(INDIRECT(INDEX(Validation!$E:$E,MATCH(Dashboard!R$3,Validation!$C:$C,0),1)),MATCH(Dashboard!$K214,sorting!$J:$J,0),1))</f>
        <v/>
      </c>
      <c r="S214" s="10" t="str">
        <f ca="1">IF($K214="","",INDEX(INDIRECT(INDEX(Validation!$E:$E,MATCH(Dashboard!S$3,Validation!$C:$C,0),1)),MATCH(Dashboard!$K214,sorting!$J:$J,0),1))</f>
        <v/>
      </c>
    </row>
    <row r="215" spans="10:19" x14ac:dyDescent="0.35">
      <c r="J215" s="14" t="str">
        <f>IF($E$12="Bottom to Top",
IF(J214="RANK",MAX(TopQRankLB),IF(MIN($J$4:J214)&lt;=(MAX(TopQRankLB)-$B$12),"",J214-1)),
IF(J214="RANK",1,IF(MAX($J$4:J214)&gt;=$B$12,"",J214+1)))</f>
        <v/>
      </c>
      <c r="K215" t="str">
        <f ca="1">IFERROR(IF(Dashboard!J215="","",INDEX(sorting!$J:$J,MATCH(Dashboard!$J215,INDIRECT(INDEX(Validation!$F:$F,MATCH(Dashboard!$B$10,Validation!$C:$C,0),1)),0),1)),"")</f>
        <v/>
      </c>
      <c r="N215" s="9" t="str">
        <f ca="1">IF($K215="","",INDEX(INDIRECT(INDEX(Validation!$E:$E,MATCH(Dashboard!N$3,Validation!$C:$C,0),1)),MATCH(Dashboard!$K215,sorting!$J:$J,0),1))</f>
        <v/>
      </c>
      <c r="O215" s="9" t="str">
        <f ca="1">IF($K215="","",INDEX(INDIRECT(INDEX(Validation!$E:$E,MATCH(Dashboard!O$3,Validation!$C:$C,0),1)),MATCH(Dashboard!$K215,sorting!$J:$J,0),1))</f>
        <v/>
      </c>
      <c r="P215" s="9" t="str">
        <f ca="1">IF($K215="","",INDEX(INDIRECT(INDEX(Validation!$E:$E,MATCH(Dashboard!P$3,Validation!$C:$C,0),1)),MATCH(Dashboard!$K215,sorting!$J:$J,0),1))</f>
        <v/>
      </c>
      <c r="Q215" s="10" t="str">
        <f ca="1">IF($K215="","",INDEX(INDIRECT(INDEX(Validation!$E:$E,MATCH(Dashboard!Q$3,Validation!$C:$C,0),1)),MATCH(Dashboard!$K215,sorting!$J:$J,0),1))</f>
        <v/>
      </c>
      <c r="R215" s="10" t="str">
        <f ca="1">IF($K215="","",INDEX(INDIRECT(INDEX(Validation!$E:$E,MATCH(Dashboard!R$3,Validation!$C:$C,0),1)),MATCH(Dashboard!$K215,sorting!$J:$J,0),1))</f>
        <v/>
      </c>
      <c r="S215" s="10" t="str">
        <f ca="1">IF($K215="","",INDEX(INDIRECT(INDEX(Validation!$E:$E,MATCH(Dashboard!S$3,Validation!$C:$C,0),1)),MATCH(Dashboard!$K215,sorting!$J:$J,0),1))</f>
        <v/>
      </c>
    </row>
    <row r="216" spans="10:19" x14ac:dyDescent="0.35">
      <c r="J216" s="14" t="str">
        <f>IF($E$12="Bottom to Top",
IF(J215="RANK",MAX(TopQRankLB),IF(MIN($J$4:J215)&lt;=(MAX(TopQRankLB)-$B$12),"",J215-1)),
IF(J215="RANK",1,IF(MAX($J$4:J215)&gt;=$B$12,"",J215+1)))</f>
        <v/>
      </c>
      <c r="K216" t="str">
        <f ca="1">IFERROR(IF(Dashboard!J216="","",INDEX(sorting!$J:$J,MATCH(Dashboard!$J216,INDIRECT(INDEX(Validation!$F:$F,MATCH(Dashboard!$B$10,Validation!$C:$C,0),1)),0),1)),"")</f>
        <v/>
      </c>
      <c r="N216" s="9" t="str">
        <f ca="1">IF($K216="","",INDEX(INDIRECT(INDEX(Validation!$E:$E,MATCH(Dashboard!N$3,Validation!$C:$C,0),1)),MATCH(Dashboard!$K216,sorting!$J:$J,0),1))</f>
        <v/>
      </c>
      <c r="O216" s="9" t="str">
        <f ca="1">IF($K216="","",INDEX(INDIRECT(INDEX(Validation!$E:$E,MATCH(Dashboard!O$3,Validation!$C:$C,0),1)),MATCH(Dashboard!$K216,sorting!$J:$J,0),1))</f>
        <v/>
      </c>
      <c r="P216" s="9" t="str">
        <f ca="1">IF($K216="","",INDEX(INDIRECT(INDEX(Validation!$E:$E,MATCH(Dashboard!P$3,Validation!$C:$C,0),1)),MATCH(Dashboard!$K216,sorting!$J:$J,0),1))</f>
        <v/>
      </c>
      <c r="Q216" s="10" t="str">
        <f ca="1">IF($K216="","",INDEX(INDIRECT(INDEX(Validation!$E:$E,MATCH(Dashboard!Q$3,Validation!$C:$C,0),1)),MATCH(Dashboard!$K216,sorting!$J:$J,0),1))</f>
        <v/>
      </c>
      <c r="R216" s="10" t="str">
        <f ca="1">IF($K216="","",INDEX(INDIRECT(INDEX(Validation!$E:$E,MATCH(Dashboard!R$3,Validation!$C:$C,0),1)),MATCH(Dashboard!$K216,sorting!$J:$J,0),1))</f>
        <v/>
      </c>
      <c r="S216" s="10" t="str">
        <f ca="1">IF($K216="","",INDEX(INDIRECT(INDEX(Validation!$E:$E,MATCH(Dashboard!S$3,Validation!$C:$C,0),1)),MATCH(Dashboard!$K216,sorting!$J:$J,0),1))</f>
        <v/>
      </c>
    </row>
    <row r="217" spans="10:19" x14ac:dyDescent="0.35">
      <c r="J217" s="14" t="str">
        <f>IF($E$12="Bottom to Top",
IF(J216="RANK",MAX(TopQRankLB),IF(MIN($J$4:J216)&lt;=(MAX(TopQRankLB)-$B$12),"",J216-1)),
IF(J216="RANK",1,IF(MAX($J$4:J216)&gt;=$B$12,"",J216+1)))</f>
        <v/>
      </c>
      <c r="K217" t="str">
        <f ca="1">IFERROR(IF(Dashboard!J217="","",INDEX(sorting!$J:$J,MATCH(Dashboard!$J217,INDIRECT(INDEX(Validation!$F:$F,MATCH(Dashboard!$B$10,Validation!$C:$C,0),1)),0),1)),"")</f>
        <v/>
      </c>
      <c r="N217" s="9" t="str">
        <f ca="1">IF($K217="","",INDEX(INDIRECT(INDEX(Validation!$E:$E,MATCH(Dashboard!N$3,Validation!$C:$C,0),1)),MATCH(Dashboard!$K217,sorting!$J:$J,0),1))</f>
        <v/>
      </c>
      <c r="O217" s="9" t="str">
        <f ca="1">IF($K217="","",INDEX(INDIRECT(INDEX(Validation!$E:$E,MATCH(Dashboard!O$3,Validation!$C:$C,0),1)),MATCH(Dashboard!$K217,sorting!$J:$J,0),1))</f>
        <v/>
      </c>
      <c r="P217" s="9" t="str">
        <f ca="1">IF($K217="","",INDEX(INDIRECT(INDEX(Validation!$E:$E,MATCH(Dashboard!P$3,Validation!$C:$C,0),1)),MATCH(Dashboard!$K217,sorting!$J:$J,0),1))</f>
        <v/>
      </c>
      <c r="Q217" s="10" t="str">
        <f ca="1">IF($K217="","",INDEX(INDIRECT(INDEX(Validation!$E:$E,MATCH(Dashboard!Q$3,Validation!$C:$C,0),1)),MATCH(Dashboard!$K217,sorting!$J:$J,0),1))</f>
        <v/>
      </c>
      <c r="R217" s="10" t="str">
        <f ca="1">IF($K217="","",INDEX(INDIRECT(INDEX(Validation!$E:$E,MATCH(Dashboard!R$3,Validation!$C:$C,0),1)),MATCH(Dashboard!$K217,sorting!$J:$J,0),1))</f>
        <v/>
      </c>
      <c r="S217" s="10" t="str">
        <f ca="1">IF($K217="","",INDEX(INDIRECT(INDEX(Validation!$E:$E,MATCH(Dashboard!S$3,Validation!$C:$C,0),1)),MATCH(Dashboard!$K217,sorting!$J:$J,0),1))</f>
        <v/>
      </c>
    </row>
    <row r="218" spans="10:19" x14ac:dyDescent="0.35">
      <c r="J218" s="14" t="str">
        <f>IF($E$12="Bottom to Top",
IF(J217="RANK",MAX(TopQRankLB),IF(MIN($J$4:J217)&lt;=(MAX(TopQRankLB)-$B$12),"",J217-1)),
IF(J217="RANK",1,IF(MAX($J$4:J217)&gt;=$B$12,"",J217+1)))</f>
        <v/>
      </c>
      <c r="K218" t="str">
        <f ca="1">IFERROR(IF(Dashboard!J218="","",INDEX(sorting!$J:$J,MATCH(Dashboard!$J218,INDIRECT(INDEX(Validation!$F:$F,MATCH(Dashboard!$B$10,Validation!$C:$C,0),1)),0),1)),"")</f>
        <v/>
      </c>
      <c r="N218" s="9" t="str">
        <f ca="1">IF($K218="","",INDEX(INDIRECT(INDEX(Validation!$E:$E,MATCH(Dashboard!N$3,Validation!$C:$C,0),1)),MATCH(Dashboard!$K218,sorting!$J:$J,0),1))</f>
        <v/>
      </c>
      <c r="O218" s="9" t="str">
        <f ca="1">IF($K218="","",INDEX(INDIRECT(INDEX(Validation!$E:$E,MATCH(Dashboard!O$3,Validation!$C:$C,0),1)),MATCH(Dashboard!$K218,sorting!$J:$J,0),1))</f>
        <v/>
      </c>
      <c r="P218" s="9" t="str">
        <f ca="1">IF($K218="","",INDEX(INDIRECT(INDEX(Validation!$E:$E,MATCH(Dashboard!P$3,Validation!$C:$C,0),1)),MATCH(Dashboard!$K218,sorting!$J:$J,0),1))</f>
        <v/>
      </c>
      <c r="Q218" s="10" t="str">
        <f ca="1">IF($K218="","",INDEX(INDIRECT(INDEX(Validation!$E:$E,MATCH(Dashboard!Q$3,Validation!$C:$C,0),1)),MATCH(Dashboard!$K218,sorting!$J:$J,0),1))</f>
        <v/>
      </c>
      <c r="R218" s="10" t="str">
        <f ca="1">IF($K218="","",INDEX(INDIRECT(INDEX(Validation!$E:$E,MATCH(Dashboard!R$3,Validation!$C:$C,0),1)),MATCH(Dashboard!$K218,sorting!$J:$J,0),1))</f>
        <v/>
      </c>
      <c r="S218" s="10" t="str">
        <f ca="1">IF($K218="","",INDEX(INDIRECT(INDEX(Validation!$E:$E,MATCH(Dashboard!S$3,Validation!$C:$C,0),1)),MATCH(Dashboard!$K218,sorting!$J:$J,0),1))</f>
        <v/>
      </c>
    </row>
    <row r="219" spans="10:19" x14ac:dyDescent="0.35">
      <c r="J219" s="14" t="str">
        <f>IF($E$12="Bottom to Top",
IF(J218="RANK",MAX(TopQRankLB),IF(MIN($J$4:J218)&lt;=(MAX(TopQRankLB)-$B$12),"",J218-1)),
IF(J218="RANK",1,IF(MAX($J$4:J218)&gt;=$B$12,"",J218+1)))</f>
        <v/>
      </c>
      <c r="K219" t="str">
        <f ca="1">IFERROR(IF(Dashboard!J219="","",INDEX(sorting!$J:$J,MATCH(Dashboard!$J219,INDIRECT(INDEX(Validation!$F:$F,MATCH(Dashboard!$B$10,Validation!$C:$C,0),1)),0),1)),"")</f>
        <v/>
      </c>
      <c r="N219" s="9" t="str">
        <f ca="1">IF($K219="","",INDEX(INDIRECT(INDEX(Validation!$E:$E,MATCH(Dashboard!N$3,Validation!$C:$C,0),1)),MATCH(Dashboard!$K219,sorting!$J:$J,0),1))</f>
        <v/>
      </c>
      <c r="O219" s="9" t="str">
        <f ca="1">IF($K219="","",INDEX(INDIRECT(INDEX(Validation!$E:$E,MATCH(Dashboard!O$3,Validation!$C:$C,0),1)),MATCH(Dashboard!$K219,sorting!$J:$J,0),1))</f>
        <v/>
      </c>
      <c r="P219" s="9" t="str">
        <f ca="1">IF($K219="","",INDEX(INDIRECT(INDEX(Validation!$E:$E,MATCH(Dashboard!P$3,Validation!$C:$C,0),1)),MATCH(Dashboard!$K219,sorting!$J:$J,0),1))</f>
        <v/>
      </c>
      <c r="Q219" s="10" t="str">
        <f ca="1">IF($K219="","",INDEX(INDIRECT(INDEX(Validation!$E:$E,MATCH(Dashboard!Q$3,Validation!$C:$C,0),1)),MATCH(Dashboard!$K219,sorting!$J:$J,0),1))</f>
        <v/>
      </c>
      <c r="R219" s="10" t="str">
        <f ca="1">IF($K219="","",INDEX(INDIRECT(INDEX(Validation!$E:$E,MATCH(Dashboard!R$3,Validation!$C:$C,0),1)),MATCH(Dashboard!$K219,sorting!$J:$J,0),1))</f>
        <v/>
      </c>
      <c r="S219" s="10" t="str">
        <f ca="1">IF($K219="","",INDEX(INDIRECT(INDEX(Validation!$E:$E,MATCH(Dashboard!S$3,Validation!$C:$C,0),1)),MATCH(Dashboard!$K219,sorting!$J:$J,0),1))</f>
        <v/>
      </c>
    </row>
    <row r="220" spans="10:19" x14ac:dyDescent="0.35">
      <c r="J220" s="14" t="str">
        <f>IF($E$12="Bottom to Top",
IF(J219="RANK",MAX(TopQRankLB),IF(MIN($J$4:J219)&lt;=(MAX(TopQRankLB)-$B$12),"",J219-1)),
IF(J219="RANK",1,IF(MAX($J$4:J219)&gt;=$B$12,"",J219+1)))</f>
        <v/>
      </c>
      <c r="K220" t="str">
        <f ca="1">IFERROR(IF(Dashboard!J220="","",INDEX(sorting!$J:$J,MATCH(Dashboard!$J220,INDIRECT(INDEX(Validation!$F:$F,MATCH(Dashboard!$B$10,Validation!$C:$C,0),1)),0),1)),"")</f>
        <v/>
      </c>
      <c r="N220" s="9" t="str">
        <f ca="1">IF($K220="","",INDEX(INDIRECT(INDEX(Validation!$E:$E,MATCH(Dashboard!N$3,Validation!$C:$C,0),1)),MATCH(Dashboard!$K220,sorting!$J:$J,0),1))</f>
        <v/>
      </c>
      <c r="O220" s="9" t="str">
        <f ca="1">IF($K220="","",INDEX(INDIRECT(INDEX(Validation!$E:$E,MATCH(Dashboard!O$3,Validation!$C:$C,0),1)),MATCH(Dashboard!$K220,sorting!$J:$J,0),1))</f>
        <v/>
      </c>
      <c r="P220" s="9" t="str">
        <f ca="1">IF($K220="","",INDEX(INDIRECT(INDEX(Validation!$E:$E,MATCH(Dashboard!P$3,Validation!$C:$C,0),1)),MATCH(Dashboard!$K220,sorting!$J:$J,0),1))</f>
        <v/>
      </c>
      <c r="Q220" s="10" t="str">
        <f ca="1">IF($K220="","",INDEX(INDIRECT(INDEX(Validation!$E:$E,MATCH(Dashboard!Q$3,Validation!$C:$C,0),1)),MATCH(Dashboard!$K220,sorting!$J:$J,0),1))</f>
        <v/>
      </c>
      <c r="R220" s="10" t="str">
        <f ca="1">IF($K220="","",INDEX(INDIRECT(INDEX(Validation!$E:$E,MATCH(Dashboard!R$3,Validation!$C:$C,0),1)),MATCH(Dashboard!$K220,sorting!$J:$J,0),1))</f>
        <v/>
      </c>
      <c r="S220" s="10" t="str">
        <f ca="1">IF($K220="","",INDEX(INDIRECT(INDEX(Validation!$E:$E,MATCH(Dashboard!S$3,Validation!$C:$C,0),1)),MATCH(Dashboard!$K220,sorting!$J:$J,0),1))</f>
        <v/>
      </c>
    </row>
    <row r="221" spans="10:19" x14ac:dyDescent="0.35">
      <c r="J221" s="14" t="str">
        <f>IF($E$12="Bottom to Top",
IF(J220="RANK",MAX(TopQRankLB),IF(MIN($J$4:J220)&lt;=(MAX(TopQRankLB)-$B$12),"",J220-1)),
IF(J220="RANK",1,IF(MAX($J$4:J220)&gt;=$B$12,"",J220+1)))</f>
        <v/>
      </c>
      <c r="K221" t="str">
        <f ca="1">IFERROR(IF(Dashboard!J221="","",INDEX(sorting!$J:$J,MATCH(Dashboard!$J221,INDIRECT(INDEX(Validation!$F:$F,MATCH(Dashboard!$B$10,Validation!$C:$C,0),1)),0),1)),"")</f>
        <v/>
      </c>
      <c r="N221" s="9" t="str">
        <f ca="1">IF($K221="","",INDEX(INDIRECT(INDEX(Validation!$E:$E,MATCH(Dashboard!N$3,Validation!$C:$C,0),1)),MATCH(Dashboard!$K221,sorting!$J:$J,0),1))</f>
        <v/>
      </c>
      <c r="O221" s="9" t="str">
        <f ca="1">IF($K221="","",INDEX(INDIRECT(INDEX(Validation!$E:$E,MATCH(Dashboard!O$3,Validation!$C:$C,0),1)),MATCH(Dashboard!$K221,sorting!$J:$J,0),1))</f>
        <v/>
      </c>
      <c r="P221" s="9" t="str">
        <f ca="1">IF($K221="","",INDEX(INDIRECT(INDEX(Validation!$E:$E,MATCH(Dashboard!P$3,Validation!$C:$C,0),1)),MATCH(Dashboard!$K221,sorting!$J:$J,0),1))</f>
        <v/>
      </c>
      <c r="Q221" s="10" t="str">
        <f ca="1">IF($K221="","",INDEX(INDIRECT(INDEX(Validation!$E:$E,MATCH(Dashboard!Q$3,Validation!$C:$C,0),1)),MATCH(Dashboard!$K221,sorting!$J:$J,0),1))</f>
        <v/>
      </c>
      <c r="R221" s="10" t="str">
        <f ca="1">IF($K221="","",INDEX(INDIRECT(INDEX(Validation!$E:$E,MATCH(Dashboard!R$3,Validation!$C:$C,0),1)),MATCH(Dashboard!$K221,sorting!$J:$J,0),1))</f>
        <v/>
      </c>
      <c r="S221" s="10" t="str">
        <f ca="1">IF($K221="","",INDEX(INDIRECT(INDEX(Validation!$E:$E,MATCH(Dashboard!S$3,Validation!$C:$C,0),1)),MATCH(Dashboard!$K221,sorting!$J:$J,0),1))</f>
        <v/>
      </c>
    </row>
    <row r="222" spans="10:19" x14ac:dyDescent="0.35">
      <c r="J222" s="14" t="str">
        <f>IF($E$12="Bottom to Top",
IF(J221="RANK",MAX(TopQRankLB),IF(MIN($J$4:J221)&lt;=(MAX(TopQRankLB)-$B$12),"",J221-1)),
IF(J221="RANK",1,IF(MAX($J$4:J221)&gt;=$B$12,"",J221+1)))</f>
        <v/>
      </c>
      <c r="K222" t="str">
        <f ca="1">IFERROR(IF(Dashboard!J222="","",INDEX(sorting!$J:$J,MATCH(Dashboard!$J222,INDIRECT(INDEX(Validation!$F:$F,MATCH(Dashboard!$B$10,Validation!$C:$C,0),1)),0),1)),"")</f>
        <v/>
      </c>
      <c r="N222" s="9" t="str">
        <f ca="1">IF($K222="","",INDEX(INDIRECT(INDEX(Validation!$E:$E,MATCH(Dashboard!N$3,Validation!$C:$C,0),1)),MATCH(Dashboard!$K222,sorting!$J:$J,0),1))</f>
        <v/>
      </c>
      <c r="O222" s="9" t="str">
        <f ca="1">IF($K222="","",INDEX(INDIRECT(INDEX(Validation!$E:$E,MATCH(Dashboard!O$3,Validation!$C:$C,0),1)),MATCH(Dashboard!$K222,sorting!$J:$J,0),1))</f>
        <v/>
      </c>
      <c r="P222" s="9" t="str">
        <f ca="1">IF($K222="","",INDEX(INDIRECT(INDEX(Validation!$E:$E,MATCH(Dashboard!P$3,Validation!$C:$C,0),1)),MATCH(Dashboard!$K222,sorting!$J:$J,0),1))</f>
        <v/>
      </c>
      <c r="Q222" s="10" t="str">
        <f ca="1">IF($K222="","",INDEX(INDIRECT(INDEX(Validation!$E:$E,MATCH(Dashboard!Q$3,Validation!$C:$C,0),1)),MATCH(Dashboard!$K222,sorting!$J:$J,0),1))</f>
        <v/>
      </c>
      <c r="R222" s="10" t="str">
        <f ca="1">IF($K222="","",INDEX(INDIRECT(INDEX(Validation!$E:$E,MATCH(Dashboard!R$3,Validation!$C:$C,0),1)),MATCH(Dashboard!$K222,sorting!$J:$J,0),1))</f>
        <v/>
      </c>
      <c r="S222" s="10" t="str">
        <f ca="1">IF($K222="","",INDEX(INDIRECT(INDEX(Validation!$E:$E,MATCH(Dashboard!S$3,Validation!$C:$C,0),1)),MATCH(Dashboard!$K222,sorting!$J:$J,0),1))</f>
        <v/>
      </c>
    </row>
    <row r="223" spans="10:19" x14ac:dyDescent="0.35">
      <c r="J223" s="14" t="str">
        <f>IF($E$12="Bottom to Top",
IF(J222="RANK",MAX(TopQRankLB),IF(MIN($J$4:J222)&lt;=(MAX(TopQRankLB)-$B$12),"",J222-1)),
IF(J222="RANK",1,IF(MAX($J$4:J222)&gt;=$B$12,"",J222+1)))</f>
        <v/>
      </c>
      <c r="K223" t="str">
        <f ca="1">IFERROR(IF(Dashboard!J223="","",INDEX(sorting!$J:$J,MATCH(Dashboard!$J223,INDIRECT(INDEX(Validation!$F:$F,MATCH(Dashboard!$B$10,Validation!$C:$C,0),1)),0),1)),"")</f>
        <v/>
      </c>
      <c r="N223" s="9" t="str">
        <f ca="1">IF($K223="","",INDEX(INDIRECT(INDEX(Validation!$E:$E,MATCH(Dashboard!N$3,Validation!$C:$C,0),1)),MATCH(Dashboard!$K223,sorting!$J:$J,0),1))</f>
        <v/>
      </c>
      <c r="O223" s="9" t="str">
        <f ca="1">IF($K223="","",INDEX(INDIRECT(INDEX(Validation!$E:$E,MATCH(Dashboard!O$3,Validation!$C:$C,0),1)),MATCH(Dashboard!$K223,sorting!$J:$J,0),1))</f>
        <v/>
      </c>
      <c r="P223" s="9" t="str">
        <f ca="1">IF($K223="","",INDEX(INDIRECT(INDEX(Validation!$E:$E,MATCH(Dashboard!P$3,Validation!$C:$C,0),1)),MATCH(Dashboard!$K223,sorting!$J:$J,0),1))</f>
        <v/>
      </c>
      <c r="Q223" s="10" t="str">
        <f ca="1">IF($K223="","",INDEX(INDIRECT(INDEX(Validation!$E:$E,MATCH(Dashboard!Q$3,Validation!$C:$C,0),1)),MATCH(Dashboard!$K223,sorting!$J:$J,0),1))</f>
        <v/>
      </c>
      <c r="R223" s="10" t="str">
        <f ca="1">IF($K223="","",INDEX(INDIRECT(INDEX(Validation!$E:$E,MATCH(Dashboard!R$3,Validation!$C:$C,0),1)),MATCH(Dashboard!$K223,sorting!$J:$J,0),1))</f>
        <v/>
      </c>
      <c r="S223" s="10" t="str">
        <f ca="1">IF($K223="","",INDEX(INDIRECT(INDEX(Validation!$E:$E,MATCH(Dashboard!S$3,Validation!$C:$C,0),1)),MATCH(Dashboard!$K223,sorting!$J:$J,0),1))</f>
        <v/>
      </c>
    </row>
    <row r="224" spans="10:19" x14ac:dyDescent="0.35">
      <c r="J224" s="14" t="str">
        <f>IF($E$12="Bottom to Top",
IF(J223="RANK",MAX(TopQRankLB),IF(MIN($J$4:J223)&lt;=(MAX(TopQRankLB)-$B$12),"",J223-1)),
IF(J223="RANK",1,IF(MAX($J$4:J223)&gt;=$B$12,"",J223+1)))</f>
        <v/>
      </c>
      <c r="K224" t="str">
        <f ca="1">IFERROR(IF(Dashboard!J224="","",INDEX(sorting!$J:$J,MATCH(Dashboard!$J224,INDIRECT(INDEX(Validation!$F:$F,MATCH(Dashboard!$B$10,Validation!$C:$C,0),1)),0),1)),"")</f>
        <v/>
      </c>
      <c r="N224" s="9" t="str">
        <f ca="1">IF($K224="","",INDEX(INDIRECT(INDEX(Validation!$E:$E,MATCH(Dashboard!N$3,Validation!$C:$C,0),1)),MATCH(Dashboard!$K224,sorting!$J:$J,0),1))</f>
        <v/>
      </c>
      <c r="O224" s="9" t="str">
        <f ca="1">IF($K224="","",INDEX(INDIRECT(INDEX(Validation!$E:$E,MATCH(Dashboard!O$3,Validation!$C:$C,0),1)),MATCH(Dashboard!$K224,sorting!$J:$J,0),1))</f>
        <v/>
      </c>
      <c r="P224" s="9" t="str">
        <f ca="1">IF($K224="","",INDEX(INDIRECT(INDEX(Validation!$E:$E,MATCH(Dashboard!P$3,Validation!$C:$C,0),1)),MATCH(Dashboard!$K224,sorting!$J:$J,0),1))</f>
        <v/>
      </c>
      <c r="Q224" s="10" t="str">
        <f ca="1">IF($K224="","",INDEX(INDIRECT(INDEX(Validation!$E:$E,MATCH(Dashboard!Q$3,Validation!$C:$C,0),1)),MATCH(Dashboard!$K224,sorting!$J:$J,0),1))</f>
        <v/>
      </c>
      <c r="R224" s="10" t="str">
        <f ca="1">IF($K224="","",INDEX(INDIRECT(INDEX(Validation!$E:$E,MATCH(Dashboard!R$3,Validation!$C:$C,0),1)),MATCH(Dashboard!$K224,sorting!$J:$J,0),1))</f>
        <v/>
      </c>
      <c r="S224" s="10" t="str">
        <f ca="1">IF($K224="","",INDEX(INDIRECT(INDEX(Validation!$E:$E,MATCH(Dashboard!S$3,Validation!$C:$C,0),1)),MATCH(Dashboard!$K224,sorting!$J:$J,0),1))</f>
        <v/>
      </c>
    </row>
    <row r="225" spans="10:19" x14ac:dyDescent="0.35">
      <c r="J225" s="14" t="str">
        <f>IF($E$12="Bottom to Top",
IF(J224="RANK",MAX(TopQRankLB),IF(MIN($J$4:J224)&lt;=(MAX(TopQRankLB)-$B$12),"",J224-1)),
IF(J224="RANK",1,IF(MAX($J$4:J224)&gt;=$B$12,"",J224+1)))</f>
        <v/>
      </c>
      <c r="K225" t="str">
        <f ca="1">IFERROR(IF(Dashboard!J225="","",INDEX(sorting!$J:$J,MATCH(Dashboard!$J225,INDIRECT(INDEX(Validation!$F:$F,MATCH(Dashboard!$B$10,Validation!$C:$C,0),1)),0),1)),"")</f>
        <v/>
      </c>
      <c r="N225" s="9" t="str">
        <f ca="1">IF($K225="","",INDEX(INDIRECT(INDEX(Validation!$E:$E,MATCH(Dashboard!N$3,Validation!$C:$C,0),1)),MATCH(Dashboard!$K225,sorting!$J:$J,0),1))</f>
        <v/>
      </c>
      <c r="O225" s="9" t="str">
        <f ca="1">IF($K225="","",INDEX(INDIRECT(INDEX(Validation!$E:$E,MATCH(Dashboard!O$3,Validation!$C:$C,0),1)),MATCH(Dashboard!$K225,sorting!$J:$J,0),1))</f>
        <v/>
      </c>
      <c r="P225" s="9" t="str">
        <f ca="1">IF($K225="","",INDEX(INDIRECT(INDEX(Validation!$E:$E,MATCH(Dashboard!P$3,Validation!$C:$C,0),1)),MATCH(Dashboard!$K225,sorting!$J:$J,0),1))</f>
        <v/>
      </c>
      <c r="Q225" s="10" t="str">
        <f ca="1">IF($K225="","",INDEX(INDIRECT(INDEX(Validation!$E:$E,MATCH(Dashboard!Q$3,Validation!$C:$C,0),1)),MATCH(Dashboard!$K225,sorting!$J:$J,0),1))</f>
        <v/>
      </c>
      <c r="R225" s="10" t="str">
        <f ca="1">IF($K225="","",INDEX(INDIRECT(INDEX(Validation!$E:$E,MATCH(Dashboard!R$3,Validation!$C:$C,0),1)),MATCH(Dashboard!$K225,sorting!$J:$J,0),1))</f>
        <v/>
      </c>
      <c r="S225" s="10" t="str">
        <f ca="1">IF($K225="","",INDEX(INDIRECT(INDEX(Validation!$E:$E,MATCH(Dashboard!S$3,Validation!$C:$C,0),1)),MATCH(Dashboard!$K225,sorting!$J:$J,0),1))</f>
        <v/>
      </c>
    </row>
    <row r="226" spans="10:19" x14ac:dyDescent="0.35">
      <c r="J226" s="14" t="str">
        <f>IF($E$12="Bottom to Top",
IF(J225="RANK",MAX(TopQRankLB),IF(MIN($J$4:J225)&lt;=(MAX(TopQRankLB)-$B$12),"",J225-1)),
IF(J225="RANK",1,IF(MAX($J$4:J225)&gt;=$B$12,"",J225+1)))</f>
        <v/>
      </c>
      <c r="K226" t="str">
        <f ca="1">IFERROR(IF(Dashboard!J226="","",INDEX(sorting!$J:$J,MATCH(Dashboard!$J226,INDIRECT(INDEX(Validation!$F:$F,MATCH(Dashboard!$B$10,Validation!$C:$C,0),1)),0),1)),"")</f>
        <v/>
      </c>
      <c r="N226" s="9" t="str">
        <f ca="1">IF($K226="","",INDEX(INDIRECT(INDEX(Validation!$E:$E,MATCH(Dashboard!N$3,Validation!$C:$C,0),1)),MATCH(Dashboard!$K226,sorting!$J:$J,0),1))</f>
        <v/>
      </c>
      <c r="O226" s="9" t="str">
        <f ca="1">IF($K226="","",INDEX(INDIRECT(INDEX(Validation!$E:$E,MATCH(Dashboard!O$3,Validation!$C:$C,0),1)),MATCH(Dashboard!$K226,sorting!$J:$J,0),1))</f>
        <v/>
      </c>
      <c r="P226" s="9" t="str">
        <f ca="1">IF($K226="","",INDEX(INDIRECT(INDEX(Validation!$E:$E,MATCH(Dashboard!P$3,Validation!$C:$C,0),1)),MATCH(Dashboard!$K226,sorting!$J:$J,0),1))</f>
        <v/>
      </c>
      <c r="Q226" s="10" t="str">
        <f ca="1">IF($K226="","",INDEX(INDIRECT(INDEX(Validation!$E:$E,MATCH(Dashboard!Q$3,Validation!$C:$C,0),1)),MATCH(Dashboard!$K226,sorting!$J:$J,0),1))</f>
        <v/>
      </c>
      <c r="R226" s="10" t="str">
        <f ca="1">IF($K226="","",INDEX(INDIRECT(INDEX(Validation!$E:$E,MATCH(Dashboard!R$3,Validation!$C:$C,0),1)),MATCH(Dashboard!$K226,sorting!$J:$J,0),1))</f>
        <v/>
      </c>
      <c r="S226" s="10" t="str">
        <f ca="1">IF($K226="","",INDEX(INDIRECT(INDEX(Validation!$E:$E,MATCH(Dashboard!S$3,Validation!$C:$C,0),1)),MATCH(Dashboard!$K226,sorting!$J:$J,0),1))</f>
        <v/>
      </c>
    </row>
    <row r="227" spans="10:19" x14ac:dyDescent="0.35">
      <c r="J227" s="14" t="str">
        <f>IF($E$12="Bottom to Top",
IF(J226="RANK",MAX(TopQRankLB),IF(MIN($J$4:J226)&lt;=(MAX(TopQRankLB)-$B$12),"",J226-1)),
IF(J226="RANK",1,IF(MAX($J$4:J226)&gt;=$B$12,"",J226+1)))</f>
        <v/>
      </c>
      <c r="K227" t="str">
        <f ca="1">IFERROR(IF(Dashboard!J227="","",INDEX(sorting!$J:$J,MATCH(Dashboard!$J227,INDIRECT(INDEX(Validation!$F:$F,MATCH(Dashboard!$B$10,Validation!$C:$C,0),1)),0),1)),"")</f>
        <v/>
      </c>
      <c r="N227" s="9" t="str">
        <f ca="1">IF($K227="","",INDEX(INDIRECT(INDEX(Validation!$E:$E,MATCH(Dashboard!N$3,Validation!$C:$C,0),1)),MATCH(Dashboard!$K227,sorting!$J:$J,0),1))</f>
        <v/>
      </c>
      <c r="O227" s="9" t="str">
        <f ca="1">IF($K227="","",INDEX(INDIRECT(INDEX(Validation!$E:$E,MATCH(Dashboard!O$3,Validation!$C:$C,0),1)),MATCH(Dashboard!$K227,sorting!$J:$J,0),1))</f>
        <v/>
      </c>
      <c r="P227" s="9" t="str">
        <f ca="1">IF($K227="","",INDEX(INDIRECT(INDEX(Validation!$E:$E,MATCH(Dashboard!P$3,Validation!$C:$C,0),1)),MATCH(Dashboard!$K227,sorting!$J:$J,0),1))</f>
        <v/>
      </c>
      <c r="Q227" s="10" t="str">
        <f ca="1">IF($K227="","",INDEX(INDIRECT(INDEX(Validation!$E:$E,MATCH(Dashboard!Q$3,Validation!$C:$C,0),1)),MATCH(Dashboard!$K227,sorting!$J:$J,0),1))</f>
        <v/>
      </c>
      <c r="R227" s="10" t="str">
        <f ca="1">IF($K227="","",INDEX(INDIRECT(INDEX(Validation!$E:$E,MATCH(Dashboard!R$3,Validation!$C:$C,0),1)),MATCH(Dashboard!$K227,sorting!$J:$J,0),1))</f>
        <v/>
      </c>
      <c r="S227" s="10" t="str">
        <f ca="1">IF($K227="","",INDEX(INDIRECT(INDEX(Validation!$E:$E,MATCH(Dashboard!S$3,Validation!$C:$C,0),1)),MATCH(Dashboard!$K227,sorting!$J:$J,0),1))</f>
        <v/>
      </c>
    </row>
    <row r="228" spans="10:19" x14ac:dyDescent="0.35">
      <c r="J228" s="14" t="str">
        <f>IF($E$12="Bottom to Top",
IF(J227="RANK",MAX(TopQRankLB),IF(MIN($J$4:J227)&lt;=(MAX(TopQRankLB)-$B$12),"",J227-1)),
IF(J227="RANK",1,IF(MAX($J$4:J227)&gt;=$B$12,"",J227+1)))</f>
        <v/>
      </c>
      <c r="K228" t="str">
        <f ca="1">IFERROR(IF(Dashboard!J228="","",INDEX(sorting!$J:$J,MATCH(Dashboard!$J228,INDIRECT(INDEX(Validation!$F:$F,MATCH(Dashboard!$B$10,Validation!$C:$C,0),1)),0),1)),"")</f>
        <v/>
      </c>
      <c r="N228" s="9" t="str">
        <f ca="1">IF($K228="","",INDEX(INDIRECT(INDEX(Validation!$E:$E,MATCH(Dashboard!N$3,Validation!$C:$C,0),1)),MATCH(Dashboard!$K228,sorting!$J:$J,0),1))</f>
        <v/>
      </c>
      <c r="O228" s="9" t="str">
        <f ca="1">IF($K228="","",INDEX(INDIRECT(INDEX(Validation!$E:$E,MATCH(Dashboard!O$3,Validation!$C:$C,0),1)),MATCH(Dashboard!$K228,sorting!$J:$J,0),1))</f>
        <v/>
      </c>
      <c r="P228" s="9" t="str">
        <f ca="1">IF($K228="","",INDEX(INDIRECT(INDEX(Validation!$E:$E,MATCH(Dashboard!P$3,Validation!$C:$C,0),1)),MATCH(Dashboard!$K228,sorting!$J:$J,0),1))</f>
        <v/>
      </c>
      <c r="Q228" s="10" t="str">
        <f ca="1">IF($K228="","",INDEX(INDIRECT(INDEX(Validation!$E:$E,MATCH(Dashboard!Q$3,Validation!$C:$C,0),1)),MATCH(Dashboard!$K228,sorting!$J:$J,0),1))</f>
        <v/>
      </c>
      <c r="R228" s="10" t="str">
        <f ca="1">IF($K228="","",INDEX(INDIRECT(INDEX(Validation!$E:$E,MATCH(Dashboard!R$3,Validation!$C:$C,0),1)),MATCH(Dashboard!$K228,sorting!$J:$J,0),1))</f>
        <v/>
      </c>
      <c r="S228" s="10" t="str">
        <f ca="1">IF($K228="","",INDEX(INDIRECT(INDEX(Validation!$E:$E,MATCH(Dashboard!S$3,Validation!$C:$C,0),1)),MATCH(Dashboard!$K228,sorting!$J:$J,0),1))</f>
        <v/>
      </c>
    </row>
    <row r="229" spans="10:19" x14ac:dyDescent="0.35">
      <c r="J229" s="14" t="str">
        <f>IF($E$12="Bottom to Top",
IF(J228="RANK",MAX(TopQRankLB),IF(MIN($J$4:J228)&lt;=(MAX(TopQRankLB)-$B$12),"",J228-1)),
IF(J228="RANK",1,IF(MAX($J$4:J228)&gt;=$B$12,"",J228+1)))</f>
        <v/>
      </c>
      <c r="K229" t="str">
        <f ca="1">IFERROR(IF(Dashboard!J229="","",INDEX(sorting!$J:$J,MATCH(Dashboard!$J229,INDIRECT(INDEX(Validation!$F:$F,MATCH(Dashboard!$B$10,Validation!$C:$C,0),1)),0),1)),"")</f>
        <v/>
      </c>
      <c r="N229" s="9" t="str">
        <f ca="1">IF($K229="","",INDEX(INDIRECT(INDEX(Validation!$E:$E,MATCH(Dashboard!N$3,Validation!$C:$C,0),1)),MATCH(Dashboard!$K229,sorting!$J:$J,0),1))</f>
        <v/>
      </c>
      <c r="O229" s="9" t="str">
        <f ca="1">IF($K229="","",INDEX(INDIRECT(INDEX(Validation!$E:$E,MATCH(Dashboard!O$3,Validation!$C:$C,0),1)),MATCH(Dashboard!$K229,sorting!$J:$J,0),1))</f>
        <v/>
      </c>
      <c r="P229" s="9" t="str">
        <f ca="1">IF($K229="","",INDEX(INDIRECT(INDEX(Validation!$E:$E,MATCH(Dashboard!P$3,Validation!$C:$C,0),1)),MATCH(Dashboard!$K229,sorting!$J:$J,0),1))</f>
        <v/>
      </c>
      <c r="Q229" s="10" t="str">
        <f ca="1">IF($K229="","",INDEX(INDIRECT(INDEX(Validation!$E:$E,MATCH(Dashboard!Q$3,Validation!$C:$C,0),1)),MATCH(Dashboard!$K229,sorting!$J:$J,0),1))</f>
        <v/>
      </c>
      <c r="R229" s="10" t="str">
        <f ca="1">IF($K229="","",INDEX(INDIRECT(INDEX(Validation!$E:$E,MATCH(Dashboard!R$3,Validation!$C:$C,0),1)),MATCH(Dashboard!$K229,sorting!$J:$J,0),1))</f>
        <v/>
      </c>
      <c r="S229" s="10" t="str">
        <f ca="1">IF($K229="","",INDEX(INDIRECT(INDEX(Validation!$E:$E,MATCH(Dashboard!S$3,Validation!$C:$C,0),1)),MATCH(Dashboard!$K229,sorting!$J:$J,0),1))</f>
        <v/>
      </c>
    </row>
    <row r="230" spans="10:19" x14ac:dyDescent="0.35">
      <c r="J230" s="14" t="str">
        <f>IF($E$12="Bottom to Top",
IF(J229="RANK",MAX(TopQRankLB),IF(MIN($J$4:J229)&lt;=(MAX(TopQRankLB)-$B$12),"",J229-1)),
IF(J229="RANK",1,IF(MAX($J$4:J229)&gt;=$B$12,"",J229+1)))</f>
        <v/>
      </c>
      <c r="K230" t="str">
        <f ca="1">IFERROR(IF(Dashboard!J230="","",INDEX(sorting!$J:$J,MATCH(Dashboard!$J230,INDIRECT(INDEX(Validation!$F:$F,MATCH(Dashboard!$B$10,Validation!$C:$C,0),1)),0),1)),"")</f>
        <v/>
      </c>
      <c r="N230" s="9" t="str">
        <f ca="1">IF($K230="","",INDEX(INDIRECT(INDEX(Validation!$E:$E,MATCH(Dashboard!N$3,Validation!$C:$C,0),1)),MATCH(Dashboard!$K230,sorting!$J:$J,0),1))</f>
        <v/>
      </c>
      <c r="O230" s="9" t="str">
        <f ca="1">IF($K230="","",INDEX(INDIRECT(INDEX(Validation!$E:$E,MATCH(Dashboard!O$3,Validation!$C:$C,0),1)),MATCH(Dashboard!$K230,sorting!$J:$J,0),1))</f>
        <v/>
      </c>
      <c r="P230" s="9" t="str">
        <f ca="1">IF($K230="","",INDEX(INDIRECT(INDEX(Validation!$E:$E,MATCH(Dashboard!P$3,Validation!$C:$C,0),1)),MATCH(Dashboard!$K230,sorting!$J:$J,0),1))</f>
        <v/>
      </c>
      <c r="Q230" s="10" t="str">
        <f ca="1">IF($K230="","",INDEX(INDIRECT(INDEX(Validation!$E:$E,MATCH(Dashboard!Q$3,Validation!$C:$C,0),1)),MATCH(Dashboard!$K230,sorting!$J:$J,0),1))</f>
        <v/>
      </c>
      <c r="R230" s="10" t="str">
        <f ca="1">IF($K230="","",INDEX(INDIRECT(INDEX(Validation!$E:$E,MATCH(Dashboard!R$3,Validation!$C:$C,0),1)),MATCH(Dashboard!$K230,sorting!$J:$J,0),1))</f>
        <v/>
      </c>
      <c r="S230" s="10" t="str">
        <f ca="1">IF($K230="","",INDEX(INDIRECT(INDEX(Validation!$E:$E,MATCH(Dashboard!S$3,Validation!$C:$C,0),1)),MATCH(Dashboard!$K230,sorting!$J:$J,0),1))</f>
        <v/>
      </c>
    </row>
    <row r="231" spans="10:19" x14ac:dyDescent="0.35">
      <c r="J231" s="14" t="str">
        <f>IF($E$12="Bottom to Top",
IF(J230="RANK",MAX(TopQRankLB),IF(MIN($J$4:J230)&lt;=(MAX(TopQRankLB)-$B$12),"",J230-1)),
IF(J230="RANK",1,IF(MAX($J$4:J230)&gt;=$B$12,"",J230+1)))</f>
        <v/>
      </c>
      <c r="K231" t="str">
        <f ca="1">IFERROR(IF(Dashboard!J231="","",INDEX(sorting!$J:$J,MATCH(Dashboard!$J231,INDIRECT(INDEX(Validation!$F:$F,MATCH(Dashboard!$B$10,Validation!$C:$C,0),1)),0),1)),"")</f>
        <v/>
      </c>
      <c r="N231" s="9" t="str">
        <f ca="1">IF($K231="","",INDEX(INDIRECT(INDEX(Validation!$E:$E,MATCH(Dashboard!N$3,Validation!$C:$C,0),1)),MATCH(Dashboard!$K231,sorting!$J:$J,0),1))</f>
        <v/>
      </c>
      <c r="O231" s="9" t="str">
        <f ca="1">IF($K231="","",INDEX(INDIRECT(INDEX(Validation!$E:$E,MATCH(Dashboard!O$3,Validation!$C:$C,0),1)),MATCH(Dashboard!$K231,sorting!$J:$J,0),1))</f>
        <v/>
      </c>
      <c r="P231" s="9" t="str">
        <f ca="1">IF($K231="","",INDEX(INDIRECT(INDEX(Validation!$E:$E,MATCH(Dashboard!P$3,Validation!$C:$C,0),1)),MATCH(Dashboard!$K231,sorting!$J:$J,0),1))</f>
        <v/>
      </c>
      <c r="Q231" s="10" t="str">
        <f ca="1">IF($K231="","",INDEX(INDIRECT(INDEX(Validation!$E:$E,MATCH(Dashboard!Q$3,Validation!$C:$C,0),1)),MATCH(Dashboard!$K231,sorting!$J:$J,0),1))</f>
        <v/>
      </c>
      <c r="R231" s="10" t="str">
        <f ca="1">IF($K231="","",INDEX(INDIRECT(INDEX(Validation!$E:$E,MATCH(Dashboard!R$3,Validation!$C:$C,0),1)),MATCH(Dashboard!$K231,sorting!$J:$J,0),1))</f>
        <v/>
      </c>
      <c r="S231" s="10" t="str">
        <f ca="1">IF($K231="","",INDEX(INDIRECT(INDEX(Validation!$E:$E,MATCH(Dashboard!S$3,Validation!$C:$C,0),1)),MATCH(Dashboard!$K231,sorting!$J:$J,0),1))</f>
        <v/>
      </c>
    </row>
    <row r="232" spans="10:19" x14ac:dyDescent="0.35">
      <c r="J232" s="14" t="str">
        <f>IF($E$12="Bottom to Top",
IF(J231="RANK",MAX(TopQRankLB),IF(MIN($J$4:J231)&lt;=(MAX(TopQRankLB)-$B$12),"",J231-1)),
IF(J231="RANK",1,IF(MAX($J$4:J231)&gt;=$B$12,"",J231+1)))</f>
        <v/>
      </c>
      <c r="K232" t="str">
        <f ca="1">IFERROR(IF(Dashboard!J232="","",INDEX(sorting!$J:$J,MATCH(Dashboard!$J232,INDIRECT(INDEX(Validation!$F:$F,MATCH(Dashboard!$B$10,Validation!$C:$C,0),1)),0),1)),"")</f>
        <v/>
      </c>
      <c r="N232" s="9" t="str">
        <f ca="1">IF($K232="","",INDEX(INDIRECT(INDEX(Validation!$E:$E,MATCH(Dashboard!N$3,Validation!$C:$C,0),1)),MATCH(Dashboard!$K232,sorting!$J:$J,0),1))</f>
        <v/>
      </c>
      <c r="O232" s="9" t="str">
        <f ca="1">IF($K232="","",INDEX(INDIRECT(INDEX(Validation!$E:$E,MATCH(Dashboard!O$3,Validation!$C:$C,0),1)),MATCH(Dashboard!$K232,sorting!$J:$J,0),1))</f>
        <v/>
      </c>
      <c r="P232" s="9" t="str">
        <f ca="1">IF($K232="","",INDEX(INDIRECT(INDEX(Validation!$E:$E,MATCH(Dashboard!P$3,Validation!$C:$C,0),1)),MATCH(Dashboard!$K232,sorting!$J:$J,0),1))</f>
        <v/>
      </c>
      <c r="Q232" s="10" t="str">
        <f ca="1">IF($K232="","",INDEX(INDIRECT(INDEX(Validation!$E:$E,MATCH(Dashboard!Q$3,Validation!$C:$C,0),1)),MATCH(Dashboard!$K232,sorting!$J:$J,0),1))</f>
        <v/>
      </c>
      <c r="R232" s="10" t="str">
        <f ca="1">IF($K232="","",INDEX(INDIRECT(INDEX(Validation!$E:$E,MATCH(Dashboard!R$3,Validation!$C:$C,0),1)),MATCH(Dashboard!$K232,sorting!$J:$J,0),1))</f>
        <v/>
      </c>
      <c r="S232" s="10" t="str">
        <f ca="1">IF($K232="","",INDEX(INDIRECT(INDEX(Validation!$E:$E,MATCH(Dashboard!S$3,Validation!$C:$C,0),1)),MATCH(Dashboard!$K232,sorting!$J:$J,0),1))</f>
        <v/>
      </c>
    </row>
    <row r="233" spans="10:19" x14ac:dyDescent="0.35">
      <c r="J233" s="14" t="str">
        <f>IF($E$12="Bottom to Top",
IF(J232="RANK",MAX(TopQRankLB),IF(MIN($J$4:J232)&lt;=(MAX(TopQRankLB)-$B$12),"",J232-1)),
IF(J232="RANK",1,IF(MAX($J$4:J232)&gt;=$B$12,"",J232+1)))</f>
        <v/>
      </c>
      <c r="K233" t="str">
        <f ca="1">IFERROR(IF(Dashboard!J233="","",INDEX(sorting!$J:$J,MATCH(Dashboard!$J233,INDIRECT(INDEX(Validation!$F:$F,MATCH(Dashboard!$B$10,Validation!$C:$C,0),1)),0),1)),"")</f>
        <v/>
      </c>
      <c r="N233" s="9" t="str">
        <f ca="1">IF($K233="","",INDEX(INDIRECT(INDEX(Validation!$E:$E,MATCH(Dashboard!N$3,Validation!$C:$C,0),1)),MATCH(Dashboard!$K233,sorting!$J:$J,0),1))</f>
        <v/>
      </c>
      <c r="O233" s="9" t="str">
        <f ca="1">IF($K233="","",INDEX(INDIRECT(INDEX(Validation!$E:$E,MATCH(Dashboard!O$3,Validation!$C:$C,0),1)),MATCH(Dashboard!$K233,sorting!$J:$J,0),1))</f>
        <v/>
      </c>
      <c r="P233" s="9" t="str">
        <f ca="1">IF($K233="","",INDEX(INDIRECT(INDEX(Validation!$E:$E,MATCH(Dashboard!P$3,Validation!$C:$C,0),1)),MATCH(Dashboard!$K233,sorting!$J:$J,0),1))</f>
        <v/>
      </c>
      <c r="Q233" s="10" t="str">
        <f ca="1">IF($K233="","",INDEX(INDIRECT(INDEX(Validation!$E:$E,MATCH(Dashboard!Q$3,Validation!$C:$C,0),1)),MATCH(Dashboard!$K233,sorting!$J:$J,0),1))</f>
        <v/>
      </c>
      <c r="R233" s="10" t="str">
        <f ca="1">IF($K233="","",INDEX(INDIRECT(INDEX(Validation!$E:$E,MATCH(Dashboard!R$3,Validation!$C:$C,0),1)),MATCH(Dashboard!$K233,sorting!$J:$J,0),1))</f>
        <v/>
      </c>
      <c r="S233" s="10" t="str">
        <f ca="1">IF($K233="","",INDEX(INDIRECT(INDEX(Validation!$E:$E,MATCH(Dashboard!S$3,Validation!$C:$C,0),1)),MATCH(Dashboard!$K233,sorting!$J:$J,0),1))</f>
        <v/>
      </c>
    </row>
    <row r="234" spans="10:19" x14ac:dyDescent="0.35">
      <c r="J234" s="14" t="str">
        <f>IF($E$12="Bottom to Top",
IF(J233="RANK",MAX(TopQRankLB),IF(MIN($J$4:J233)&lt;=(MAX(TopQRankLB)-$B$12),"",J233-1)),
IF(J233="RANK",1,IF(MAX($J$4:J233)&gt;=$B$12,"",J233+1)))</f>
        <v/>
      </c>
      <c r="K234" t="str">
        <f ca="1">IFERROR(IF(Dashboard!J234="","",INDEX(sorting!$J:$J,MATCH(Dashboard!$J234,INDIRECT(INDEX(Validation!$F:$F,MATCH(Dashboard!$B$10,Validation!$C:$C,0),1)),0),1)),"")</f>
        <v/>
      </c>
      <c r="N234" s="9" t="str">
        <f ca="1">IF($K234="","",INDEX(INDIRECT(INDEX(Validation!$E:$E,MATCH(Dashboard!N$3,Validation!$C:$C,0),1)),MATCH(Dashboard!$K234,sorting!$J:$J,0),1))</f>
        <v/>
      </c>
      <c r="O234" s="9" t="str">
        <f ca="1">IF($K234="","",INDEX(INDIRECT(INDEX(Validation!$E:$E,MATCH(Dashboard!O$3,Validation!$C:$C,0),1)),MATCH(Dashboard!$K234,sorting!$J:$J,0),1))</f>
        <v/>
      </c>
      <c r="P234" s="9" t="str">
        <f ca="1">IF($K234="","",INDEX(INDIRECT(INDEX(Validation!$E:$E,MATCH(Dashboard!P$3,Validation!$C:$C,0),1)),MATCH(Dashboard!$K234,sorting!$J:$J,0),1))</f>
        <v/>
      </c>
      <c r="Q234" s="10" t="str">
        <f ca="1">IF($K234="","",INDEX(INDIRECT(INDEX(Validation!$E:$E,MATCH(Dashboard!Q$3,Validation!$C:$C,0),1)),MATCH(Dashboard!$K234,sorting!$J:$J,0),1))</f>
        <v/>
      </c>
      <c r="R234" s="10" t="str">
        <f ca="1">IF($K234="","",INDEX(INDIRECT(INDEX(Validation!$E:$E,MATCH(Dashboard!R$3,Validation!$C:$C,0),1)),MATCH(Dashboard!$K234,sorting!$J:$J,0),1))</f>
        <v/>
      </c>
      <c r="S234" s="10" t="str">
        <f ca="1">IF($K234="","",INDEX(INDIRECT(INDEX(Validation!$E:$E,MATCH(Dashboard!S$3,Validation!$C:$C,0),1)),MATCH(Dashboard!$K234,sorting!$J:$J,0),1))</f>
        <v/>
      </c>
    </row>
    <row r="235" spans="10:19" x14ac:dyDescent="0.35">
      <c r="J235" s="14" t="str">
        <f>IF($E$12="Bottom to Top",
IF(J234="RANK",MAX(TopQRankLB),IF(MIN($J$4:J234)&lt;=(MAX(TopQRankLB)-$B$12),"",J234-1)),
IF(J234="RANK",1,IF(MAX($J$4:J234)&gt;=$B$12,"",J234+1)))</f>
        <v/>
      </c>
      <c r="K235" t="str">
        <f ca="1">IFERROR(IF(Dashboard!J235="","",INDEX(sorting!$J:$J,MATCH(Dashboard!$J235,INDIRECT(INDEX(Validation!$F:$F,MATCH(Dashboard!$B$10,Validation!$C:$C,0),1)),0),1)),"")</f>
        <v/>
      </c>
      <c r="N235" s="9" t="str">
        <f ca="1">IF($K235="","",INDEX(INDIRECT(INDEX(Validation!$E:$E,MATCH(Dashboard!N$3,Validation!$C:$C,0),1)),MATCH(Dashboard!$K235,sorting!$J:$J,0),1))</f>
        <v/>
      </c>
      <c r="O235" s="9" t="str">
        <f ca="1">IF($K235="","",INDEX(INDIRECT(INDEX(Validation!$E:$E,MATCH(Dashboard!O$3,Validation!$C:$C,0),1)),MATCH(Dashboard!$K235,sorting!$J:$J,0),1))</f>
        <v/>
      </c>
      <c r="P235" s="9" t="str">
        <f ca="1">IF($K235="","",INDEX(INDIRECT(INDEX(Validation!$E:$E,MATCH(Dashboard!P$3,Validation!$C:$C,0),1)),MATCH(Dashboard!$K235,sorting!$J:$J,0),1))</f>
        <v/>
      </c>
      <c r="Q235" s="10" t="str">
        <f ca="1">IF($K235="","",INDEX(INDIRECT(INDEX(Validation!$E:$E,MATCH(Dashboard!Q$3,Validation!$C:$C,0),1)),MATCH(Dashboard!$K235,sorting!$J:$J,0),1))</f>
        <v/>
      </c>
      <c r="R235" s="10" t="str">
        <f ca="1">IF($K235="","",INDEX(INDIRECT(INDEX(Validation!$E:$E,MATCH(Dashboard!R$3,Validation!$C:$C,0),1)),MATCH(Dashboard!$K235,sorting!$J:$J,0),1))</f>
        <v/>
      </c>
      <c r="S235" s="10" t="str">
        <f ca="1">IF($K235="","",INDEX(INDIRECT(INDEX(Validation!$E:$E,MATCH(Dashboard!S$3,Validation!$C:$C,0),1)),MATCH(Dashboard!$K235,sorting!$J:$J,0),1))</f>
        <v/>
      </c>
    </row>
    <row r="236" spans="10:19" x14ac:dyDescent="0.35">
      <c r="J236" s="14" t="str">
        <f>IF($E$12="Bottom to Top",
IF(J235="RANK",MAX(TopQRankLB),IF(MIN($J$4:J235)&lt;=(MAX(TopQRankLB)-$B$12),"",J235-1)),
IF(J235="RANK",1,IF(MAX($J$4:J235)&gt;=$B$12,"",J235+1)))</f>
        <v/>
      </c>
      <c r="K236" t="str">
        <f ca="1">IFERROR(IF(Dashboard!J236="","",INDEX(sorting!$J:$J,MATCH(Dashboard!$J236,INDIRECT(INDEX(Validation!$F:$F,MATCH(Dashboard!$B$10,Validation!$C:$C,0),1)),0),1)),"")</f>
        <v/>
      </c>
      <c r="N236" s="9" t="str">
        <f ca="1">IF($K236="","",INDEX(INDIRECT(INDEX(Validation!$E:$E,MATCH(Dashboard!N$3,Validation!$C:$C,0),1)),MATCH(Dashboard!$K236,sorting!$J:$J,0),1))</f>
        <v/>
      </c>
      <c r="O236" s="9" t="str">
        <f ca="1">IF($K236="","",INDEX(INDIRECT(INDEX(Validation!$E:$E,MATCH(Dashboard!O$3,Validation!$C:$C,0),1)),MATCH(Dashboard!$K236,sorting!$J:$J,0),1))</f>
        <v/>
      </c>
      <c r="P236" s="9" t="str">
        <f ca="1">IF($K236="","",INDEX(INDIRECT(INDEX(Validation!$E:$E,MATCH(Dashboard!P$3,Validation!$C:$C,0),1)),MATCH(Dashboard!$K236,sorting!$J:$J,0),1))</f>
        <v/>
      </c>
      <c r="Q236" s="10" t="str">
        <f ca="1">IF($K236="","",INDEX(INDIRECT(INDEX(Validation!$E:$E,MATCH(Dashboard!Q$3,Validation!$C:$C,0),1)),MATCH(Dashboard!$K236,sorting!$J:$J,0),1))</f>
        <v/>
      </c>
      <c r="R236" s="10" t="str">
        <f ca="1">IF($K236="","",INDEX(INDIRECT(INDEX(Validation!$E:$E,MATCH(Dashboard!R$3,Validation!$C:$C,0),1)),MATCH(Dashboard!$K236,sorting!$J:$J,0),1))</f>
        <v/>
      </c>
      <c r="S236" s="10" t="str">
        <f ca="1">IF($K236="","",INDEX(INDIRECT(INDEX(Validation!$E:$E,MATCH(Dashboard!S$3,Validation!$C:$C,0),1)),MATCH(Dashboard!$K236,sorting!$J:$J,0),1))</f>
        <v/>
      </c>
    </row>
    <row r="237" spans="10:19" x14ac:dyDescent="0.35">
      <c r="J237" s="14" t="str">
        <f>IF($E$12="Bottom to Top",
IF(J236="RANK",MAX(TopQRankLB),IF(MIN($J$4:J236)&lt;=(MAX(TopQRankLB)-$B$12),"",J236-1)),
IF(J236="RANK",1,IF(MAX($J$4:J236)&gt;=$B$12,"",J236+1)))</f>
        <v/>
      </c>
      <c r="K237" t="str">
        <f ca="1">IFERROR(IF(Dashboard!J237="","",INDEX(sorting!$J:$J,MATCH(Dashboard!$J237,INDIRECT(INDEX(Validation!$F:$F,MATCH(Dashboard!$B$10,Validation!$C:$C,0),1)),0),1)),"")</f>
        <v/>
      </c>
      <c r="N237" s="9" t="str">
        <f ca="1">IF($K237="","",INDEX(INDIRECT(INDEX(Validation!$E:$E,MATCH(Dashboard!N$3,Validation!$C:$C,0),1)),MATCH(Dashboard!$K237,sorting!$J:$J,0),1))</f>
        <v/>
      </c>
      <c r="O237" s="9" t="str">
        <f ca="1">IF($K237="","",INDEX(INDIRECT(INDEX(Validation!$E:$E,MATCH(Dashboard!O$3,Validation!$C:$C,0),1)),MATCH(Dashboard!$K237,sorting!$J:$J,0),1))</f>
        <v/>
      </c>
      <c r="P237" s="9" t="str">
        <f ca="1">IF($K237="","",INDEX(INDIRECT(INDEX(Validation!$E:$E,MATCH(Dashboard!P$3,Validation!$C:$C,0),1)),MATCH(Dashboard!$K237,sorting!$J:$J,0),1))</f>
        <v/>
      </c>
      <c r="Q237" s="10" t="str">
        <f ca="1">IF($K237="","",INDEX(INDIRECT(INDEX(Validation!$E:$E,MATCH(Dashboard!Q$3,Validation!$C:$C,0),1)),MATCH(Dashboard!$K237,sorting!$J:$J,0),1))</f>
        <v/>
      </c>
      <c r="R237" s="10" t="str">
        <f ca="1">IF($K237="","",INDEX(INDIRECT(INDEX(Validation!$E:$E,MATCH(Dashboard!R$3,Validation!$C:$C,0),1)),MATCH(Dashboard!$K237,sorting!$J:$J,0),1))</f>
        <v/>
      </c>
      <c r="S237" s="10" t="str">
        <f ca="1">IF($K237="","",INDEX(INDIRECT(INDEX(Validation!$E:$E,MATCH(Dashboard!S$3,Validation!$C:$C,0),1)),MATCH(Dashboard!$K237,sorting!$J:$J,0),1))</f>
        <v/>
      </c>
    </row>
    <row r="238" spans="10:19" x14ac:dyDescent="0.35">
      <c r="J238" s="14" t="str">
        <f>IF($E$12="Bottom to Top",
IF(J237="RANK",MAX(TopQRankLB),IF(MIN($J$4:J237)&lt;=(MAX(TopQRankLB)-$B$12),"",J237-1)),
IF(J237="RANK",1,IF(MAX($J$4:J237)&gt;=$B$12,"",J237+1)))</f>
        <v/>
      </c>
      <c r="K238" t="str">
        <f ca="1">IFERROR(IF(Dashboard!J238="","",INDEX(sorting!$J:$J,MATCH(Dashboard!$J238,INDIRECT(INDEX(Validation!$F:$F,MATCH(Dashboard!$B$10,Validation!$C:$C,0),1)),0),1)),"")</f>
        <v/>
      </c>
      <c r="N238" s="9" t="str">
        <f ca="1">IF($K238="","",INDEX(INDIRECT(INDEX(Validation!$E:$E,MATCH(Dashboard!N$3,Validation!$C:$C,0),1)),MATCH(Dashboard!$K238,sorting!$J:$J,0),1))</f>
        <v/>
      </c>
      <c r="O238" s="9" t="str">
        <f ca="1">IF($K238="","",INDEX(INDIRECT(INDEX(Validation!$E:$E,MATCH(Dashboard!O$3,Validation!$C:$C,0),1)),MATCH(Dashboard!$K238,sorting!$J:$J,0),1))</f>
        <v/>
      </c>
      <c r="P238" s="9" t="str">
        <f ca="1">IF($K238="","",INDEX(INDIRECT(INDEX(Validation!$E:$E,MATCH(Dashboard!P$3,Validation!$C:$C,0),1)),MATCH(Dashboard!$K238,sorting!$J:$J,0),1))</f>
        <v/>
      </c>
      <c r="Q238" s="10" t="str">
        <f ca="1">IF($K238="","",INDEX(INDIRECT(INDEX(Validation!$E:$E,MATCH(Dashboard!Q$3,Validation!$C:$C,0),1)),MATCH(Dashboard!$K238,sorting!$J:$J,0),1))</f>
        <v/>
      </c>
      <c r="R238" s="10" t="str">
        <f ca="1">IF($K238="","",INDEX(INDIRECT(INDEX(Validation!$E:$E,MATCH(Dashboard!R$3,Validation!$C:$C,0),1)),MATCH(Dashboard!$K238,sorting!$J:$J,0),1))</f>
        <v/>
      </c>
      <c r="S238" s="10" t="str">
        <f ca="1">IF($K238="","",INDEX(INDIRECT(INDEX(Validation!$E:$E,MATCH(Dashboard!S$3,Validation!$C:$C,0),1)),MATCH(Dashboard!$K238,sorting!$J:$J,0),1))</f>
        <v/>
      </c>
    </row>
    <row r="239" spans="10:19" x14ac:dyDescent="0.35">
      <c r="J239" s="14" t="str">
        <f>IF($E$12="Bottom to Top",
IF(J238="RANK",MAX(TopQRankLB),IF(MIN($J$4:J238)&lt;=(MAX(TopQRankLB)-$B$12),"",J238-1)),
IF(J238="RANK",1,IF(MAX($J$4:J238)&gt;=$B$12,"",J238+1)))</f>
        <v/>
      </c>
      <c r="K239" t="str">
        <f ca="1">IFERROR(IF(Dashboard!J239="","",INDEX(sorting!$J:$J,MATCH(Dashboard!$J239,INDIRECT(INDEX(Validation!$F:$F,MATCH(Dashboard!$B$10,Validation!$C:$C,0),1)),0),1)),"")</f>
        <v/>
      </c>
      <c r="N239" s="9" t="str">
        <f ca="1">IF($K239="","",INDEX(INDIRECT(INDEX(Validation!$E:$E,MATCH(Dashboard!N$3,Validation!$C:$C,0),1)),MATCH(Dashboard!$K239,sorting!$J:$J,0),1))</f>
        <v/>
      </c>
      <c r="O239" s="9" t="str">
        <f ca="1">IF($K239="","",INDEX(INDIRECT(INDEX(Validation!$E:$E,MATCH(Dashboard!O$3,Validation!$C:$C,0),1)),MATCH(Dashboard!$K239,sorting!$J:$J,0),1))</f>
        <v/>
      </c>
      <c r="P239" s="9" t="str">
        <f ca="1">IF($K239="","",INDEX(INDIRECT(INDEX(Validation!$E:$E,MATCH(Dashboard!P$3,Validation!$C:$C,0),1)),MATCH(Dashboard!$K239,sorting!$J:$J,0),1))</f>
        <v/>
      </c>
      <c r="Q239" s="10" t="str">
        <f ca="1">IF($K239="","",INDEX(INDIRECT(INDEX(Validation!$E:$E,MATCH(Dashboard!Q$3,Validation!$C:$C,0),1)),MATCH(Dashboard!$K239,sorting!$J:$J,0),1))</f>
        <v/>
      </c>
      <c r="R239" s="10" t="str">
        <f ca="1">IF($K239="","",INDEX(INDIRECT(INDEX(Validation!$E:$E,MATCH(Dashboard!R$3,Validation!$C:$C,0),1)),MATCH(Dashboard!$K239,sorting!$J:$J,0),1))</f>
        <v/>
      </c>
      <c r="S239" s="10" t="str">
        <f ca="1">IF($K239="","",INDEX(INDIRECT(INDEX(Validation!$E:$E,MATCH(Dashboard!S$3,Validation!$C:$C,0),1)),MATCH(Dashboard!$K239,sorting!$J:$J,0),1))</f>
        <v/>
      </c>
    </row>
    <row r="240" spans="10:19" x14ac:dyDescent="0.35">
      <c r="J240" s="14" t="str">
        <f>IF($E$12="Bottom to Top",
IF(J239="RANK",MAX(TopQRankLB),IF(MIN($J$4:J239)&lt;=(MAX(TopQRankLB)-$B$12),"",J239-1)),
IF(J239="RANK",1,IF(MAX($J$4:J239)&gt;=$B$12,"",J239+1)))</f>
        <v/>
      </c>
      <c r="K240" t="str">
        <f ca="1">IFERROR(IF(Dashboard!J240="","",INDEX(sorting!$J:$J,MATCH(Dashboard!$J240,INDIRECT(INDEX(Validation!$F:$F,MATCH(Dashboard!$B$10,Validation!$C:$C,0),1)),0),1)),"")</f>
        <v/>
      </c>
      <c r="N240" s="9" t="str">
        <f ca="1">IF($K240="","",INDEX(INDIRECT(INDEX(Validation!$E:$E,MATCH(Dashboard!N$3,Validation!$C:$C,0),1)),MATCH(Dashboard!$K240,sorting!$J:$J,0),1))</f>
        <v/>
      </c>
      <c r="O240" s="9" t="str">
        <f ca="1">IF($K240="","",INDEX(INDIRECT(INDEX(Validation!$E:$E,MATCH(Dashboard!O$3,Validation!$C:$C,0),1)),MATCH(Dashboard!$K240,sorting!$J:$J,0),1))</f>
        <v/>
      </c>
      <c r="P240" s="9" t="str">
        <f ca="1">IF($K240="","",INDEX(INDIRECT(INDEX(Validation!$E:$E,MATCH(Dashboard!P$3,Validation!$C:$C,0),1)),MATCH(Dashboard!$K240,sorting!$J:$J,0),1))</f>
        <v/>
      </c>
      <c r="Q240" s="10" t="str">
        <f ca="1">IF($K240="","",INDEX(INDIRECT(INDEX(Validation!$E:$E,MATCH(Dashboard!Q$3,Validation!$C:$C,0),1)),MATCH(Dashboard!$K240,sorting!$J:$J,0),1))</f>
        <v/>
      </c>
      <c r="R240" s="10" t="str">
        <f ca="1">IF($K240="","",INDEX(INDIRECT(INDEX(Validation!$E:$E,MATCH(Dashboard!R$3,Validation!$C:$C,0),1)),MATCH(Dashboard!$K240,sorting!$J:$J,0),1))</f>
        <v/>
      </c>
      <c r="S240" s="10" t="str">
        <f ca="1">IF($K240="","",INDEX(INDIRECT(INDEX(Validation!$E:$E,MATCH(Dashboard!S$3,Validation!$C:$C,0),1)),MATCH(Dashboard!$K240,sorting!$J:$J,0),1))</f>
        <v/>
      </c>
    </row>
    <row r="241" spans="10:19" x14ac:dyDescent="0.35">
      <c r="J241" s="14" t="str">
        <f>IF($E$12="Bottom to Top",
IF(J240="RANK",MAX(TopQRankLB),IF(MIN($J$4:J240)&lt;=(MAX(TopQRankLB)-$B$12),"",J240-1)),
IF(J240="RANK",1,IF(MAX($J$4:J240)&gt;=$B$12,"",J240+1)))</f>
        <v/>
      </c>
      <c r="K241" t="str">
        <f ca="1">IFERROR(IF(Dashboard!J241="","",INDEX(sorting!$J:$J,MATCH(Dashboard!$J241,INDIRECT(INDEX(Validation!$F:$F,MATCH(Dashboard!$B$10,Validation!$C:$C,0),1)),0),1)),"")</f>
        <v/>
      </c>
      <c r="N241" s="9" t="str">
        <f ca="1">IF($K241="","",INDEX(INDIRECT(INDEX(Validation!$E:$E,MATCH(Dashboard!N$3,Validation!$C:$C,0),1)),MATCH(Dashboard!$K241,sorting!$J:$J,0),1))</f>
        <v/>
      </c>
      <c r="O241" s="9" t="str">
        <f ca="1">IF($K241="","",INDEX(INDIRECT(INDEX(Validation!$E:$E,MATCH(Dashboard!O$3,Validation!$C:$C,0),1)),MATCH(Dashboard!$K241,sorting!$J:$J,0),1))</f>
        <v/>
      </c>
      <c r="P241" s="9" t="str">
        <f ca="1">IF($K241="","",INDEX(INDIRECT(INDEX(Validation!$E:$E,MATCH(Dashboard!P$3,Validation!$C:$C,0),1)),MATCH(Dashboard!$K241,sorting!$J:$J,0),1))</f>
        <v/>
      </c>
      <c r="Q241" s="10" t="str">
        <f ca="1">IF($K241="","",INDEX(INDIRECT(INDEX(Validation!$E:$E,MATCH(Dashboard!Q$3,Validation!$C:$C,0),1)),MATCH(Dashboard!$K241,sorting!$J:$J,0),1))</f>
        <v/>
      </c>
      <c r="R241" s="10" t="str">
        <f ca="1">IF($K241="","",INDEX(INDIRECT(INDEX(Validation!$E:$E,MATCH(Dashboard!R$3,Validation!$C:$C,0),1)),MATCH(Dashboard!$K241,sorting!$J:$J,0),1))</f>
        <v/>
      </c>
      <c r="S241" s="10" t="str">
        <f ca="1">IF($K241="","",INDEX(INDIRECT(INDEX(Validation!$E:$E,MATCH(Dashboard!S$3,Validation!$C:$C,0),1)),MATCH(Dashboard!$K241,sorting!$J:$J,0),1))</f>
        <v/>
      </c>
    </row>
    <row r="242" spans="10:19" x14ac:dyDescent="0.35">
      <c r="J242" s="14" t="str">
        <f>IF($E$12="Bottom to Top",
IF(J241="RANK",MAX(TopQRankLB),IF(MIN($J$4:J241)&lt;=(MAX(TopQRankLB)-$B$12),"",J241-1)),
IF(J241="RANK",1,IF(MAX($J$4:J241)&gt;=$B$12,"",J241+1)))</f>
        <v/>
      </c>
      <c r="K242" t="str">
        <f ca="1">IFERROR(IF(Dashboard!J242="","",INDEX(sorting!$J:$J,MATCH(Dashboard!$J242,INDIRECT(INDEX(Validation!$F:$F,MATCH(Dashboard!$B$10,Validation!$C:$C,0),1)),0),1)),"")</f>
        <v/>
      </c>
      <c r="N242" s="9" t="str">
        <f ca="1">IF($K242="","",INDEX(INDIRECT(INDEX(Validation!$E:$E,MATCH(Dashboard!N$3,Validation!$C:$C,0),1)),MATCH(Dashboard!$K242,sorting!$J:$J,0),1))</f>
        <v/>
      </c>
      <c r="O242" s="9" t="str">
        <f ca="1">IF($K242="","",INDEX(INDIRECT(INDEX(Validation!$E:$E,MATCH(Dashboard!O$3,Validation!$C:$C,0),1)),MATCH(Dashboard!$K242,sorting!$J:$J,0),1))</f>
        <v/>
      </c>
      <c r="P242" s="9" t="str">
        <f ca="1">IF($K242="","",INDEX(INDIRECT(INDEX(Validation!$E:$E,MATCH(Dashboard!P$3,Validation!$C:$C,0),1)),MATCH(Dashboard!$K242,sorting!$J:$J,0),1))</f>
        <v/>
      </c>
      <c r="Q242" s="10" t="str">
        <f ca="1">IF($K242="","",INDEX(INDIRECT(INDEX(Validation!$E:$E,MATCH(Dashboard!Q$3,Validation!$C:$C,0),1)),MATCH(Dashboard!$K242,sorting!$J:$J,0),1))</f>
        <v/>
      </c>
      <c r="R242" s="10" t="str">
        <f ca="1">IF($K242="","",INDEX(INDIRECT(INDEX(Validation!$E:$E,MATCH(Dashboard!R$3,Validation!$C:$C,0),1)),MATCH(Dashboard!$K242,sorting!$J:$J,0),1))</f>
        <v/>
      </c>
      <c r="S242" s="10" t="str">
        <f ca="1">IF($K242="","",INDEX(INDIRECT(INDEX(Validation!$E:$E,MATCH(Dashboard!S$3,Validation!$C:$C,0),1)),MATCH(Dashboard!$K242,sorting!$J:$J,0),1))</f>
        <v/>
      </c>
    </row>
    <row r="243" spans="10:19" x14ac:dyDescent="0.35">
      <c r="J243" s="14" t="str">
        <f>IF($E$12="Bottom to Top",
IF(J242="RANK",MAX(TopQRankLB),IF(MIN($J$4:J242)&lt;=(MAX(TopQRankLB)-$B$12),"",J242-1)),
IF(J242="RANK",1,IF(MAX($J$4:J242)&gt;=$B$12,"",J242+1)))</f>
        <v/>
      </c>
      <c r="K243" t="str">
        <f ca="1">IFERROR(IF(Dashboard!J243="","",INDEX(sorting!$J:$J,MATCH(Dashboard!$J243,INDIRECT(INDEX(Validation!$F:$F,MATCH(Dashboard!$B$10,Validation!$C:$C,0),1)),0),1)),"")</f>
        <v/>
      </c>
      <c r="N243" s="9" t="str">
        <f ca="1">IF($K243="","",INDEX(INDIRECT(INDEX(Validation!$E:$E,MATCH(Dashboard!N$3,Validation!$C:$C,0),1)),MATCH(Dashboard!$K243,sorting!$J:$J,0),1))</f>
        <v/>
      </c>
      <c r="O243" s="9" t="str">
        <f ca="1">IF($K243="","",INDEX(INDIRECT(INDEX(Validation!$E:$E,MATCH(Dashboard!O$3,Validation!$C:$C,0),1)),MATCH(Dashboard!$K243,sorting!$J:$J,0),1))</f>
        <v/>
      </c>
      <c r="P243" s="9" t="str">
        <f ca="1">IF($K243="","",INDEX(INDIRECT(INDEX(Validation!$E:$E,MATCH(Dashboard!P$3,Validation!$C:$C,0),1)),MATCH(Dashboard!$K243,sorting!$J:$J,0),1))</f>
        <v/>
      </c>
      <c r="Q243" s="10" t="str">
        <f ca="1">IF($K243="","",INDEX(INDIRECT(INDEX(Validation!$E:$E,MATCH(Dashboard!Q$3,Validation!$C:$C,0),1)),MATCH(Dashboard!$K243,sorting!$J:$J,0),1))</f>
        <v/>
      </c>
      <c r="R243" s="10" t="str">
        <f ca="1">IF($K243="","",INDEX(INDIRECT(INDEX(Validation!$E:$E,MATCH(Dashboard!R$3,Validation!$C:$C,0),1)),MATCH(Dashboard!$K243,sorting!$J:$J,0),1))</f>
        <v/>
      </c>
      <c r="S243" s="10" t="str">
        <f ca="1">IF($K243="","",INDEX(INDIRECT(INDEX(Validation!$E:$E,MATCH(Dashboard!S$3,Validation!$C:$C,0),1)),MATCH(Dashboard!$K243,sorting!$J:$J,0),1))</f>
        <v/>
      </c>
    </row>
    <row r="244" spans="10:19" x14ac:dyDescent="0.35">
      <c r="J244" s="14" t="str">
        <f>IF($E$12="Bottom to Top",
IF(J243="RANK",MAX(TopQRankLB),IF(MIN($J$4:J243)&lt;=(MAX(TopQRankLB)-$B$12),"",J243-1)),
IF(J243="RANK",1,IF(MAX($J$4:J243)&gt;=$B$12,"",J243+1)))</f>
        <v/>
      </c>
      <c r="K244" t="str">
        <f ca="1">IFERROR(IF(Dashboard!J244="","",INDEX(sorting!$J:$J,MATCH(Dashboard!$J244,INDIRECT(INDEX(Validation!$F:$F,MATCH(Dashboard!$B$10,Validation!$C:$C,0),1)),0),1)),"")</f>
        <v/>
      </c>
      <c r="N244" s="9" t="str">
        <f ca="1">IF($K244="","",INDEX(INDIRECT(INDEX(Validation!$E:$E,MATCH(Dashboard!N$3,Validation!$C:$C,0),1)),MATCH(Dashboard!$K244,sorting!$J:$J,0),1))</f>
        <v/>
      </c>
      <c r="O244" s="9" t="str">
        <f ca="1">IF($K244="","",INDEX(INDIRECT(INDEX(Validation!$E:$E,MATCH(Dashboard!O$3,Validation!$C:$C,0),1)),MATCH(Dashboard!$K244,sorting!$J:$J,0),1))</f>
        <v/>
      </c>
      <c r="P244" s="9" t="str">
        <f ca="1">IF($K244="","",INDEX(INDIRECT(INDEX(Validation!$E:$E,MATCH(Dashboard!P$3,Validation!$C:$C,0),1)),MATCH(Dashboard!$K244,sorting!$J:$J,0),1))</f>
        <v/>
      </c>
      <c r="Q244" s="10" t="str">
        <f ca="1">IF($K244="","",INDEX(INDIRECT(INDEX(Validation!$E:$E,MATCH(Dashboard!Q$3,Validation!$C:$C,0),1)),MATCH(Dashboard!$K244,sorting!$J:$J,0),1))</f>
        <v/>
      </c>
      <c r="R244" s="10" t="str">
        <f ca="1">IF($K244="","",INDEX(INDIRECT(INDEX(Validation!$E:$E,MATCH(Dashboard!R$3,Validation!$C:$C,0),1)),MATCH(Dashboard!$K244,sorting!$J:$J,0),1))</f>
        <v/>
      </c>
      <c r="S244" s="10" t="str">
        <f ca="1">IF($K244="","",INDEX(INDIRECT(INDEX(Validation!$E:$E,MATCH(Dashboard!S$3,Validation!$C:$C,0),1)),MATCH(Dashboard!$K244,sorting!$J:$J,0),1))</f>
        <v/>
      </c>
    </row>
    <row r="245" spans="10:19" x14ac:dyDescent="0.35">
      <c r="J245" s="14" t="str">
        <f>IF($E$12="Bottom to Top",
IF(J244="RANK",MAX(TopQRankLB),IF(MIN($J$4:J244)&lt;=(MAX(TopQRankLB)-$B$12),"",J244-1)),
IF(J244="RANK",1,IF(MAX($J$4:J244)&gt;=$B$12,"",J244+1)))</f>
        <v/>
      </c>
      <c r="K245" t="str">
        <f ca="1">IFERROR(IF(Dashboard!J245="","",INDEX(sorting!$J:$J,MATCH(Dashboard!$J245,INDIRECT(INDEX(Validation!$F:$F,MATCH(Dashboard!$B$10,Validation!$C:$C,0),1)),0),1)),"")</f>
        <v/>
      </c>
      <c r="N245" s="9" t="str">
        <f ca="1">IF($K245="","",INDEX(INDIRECT(INDEX(Validation!$E:$E,MATCH(Dashboard!N$3,Validation!$C:$C,0),1)),MATCH(Dashboard!$K245,sorting!$J:$J,0),1))</f>
        <v/>
      </c>
      <c r="O245" s="9" t="str">
        <f ca="1">IF($K245="","",INDEX(INDIRECT(INDEX(Validation!$E:$E,MATCH(Dashboard!O$3,Validation!$C:$C,0),1)),MATCH(Dashboard!$K245,sorting!$J:$J,0),1))</f>
        <v/>
      </c>
      <c r="P245" s="9" t="str">
        <f ca="1">IF($K245="","",INDEX(INDIRECT(INDEX(Validation!$E:$E,MATCH(Dashboard!P$3,Validation!$C:$C,0),1)),MATCH(Dashboard!$K245,sorting!$J:$J,0),1))</f>
        <v/>
      </c>
      <c r="Q245" s="10" t="str">
        <f ca="1">IF($K245="","",INDEX(INDIRECT(INDEX(Validation!$E:$E,MATCH(Dashboard!Q$3,Validation!$C:$C,0),1)),MATCH(Dashboard!$K245,sorting!$J:$J,0),1))</f>
        <v/>
      </c>
      <c r="R245" s="10" t="str">
        <f ca="1">IF($K245="","",INDEX(INDIRECT(INDEX(Validation!$E:$E,MATCH(Dashboard!R$3,Validation!$C:$C,0),1)),MATCH(Dashboard!$K245,sorting!$J:$J,0),1))</f>
        <v/>
      </c>
      <c r="S245" s="10" t="str">
        <f ca="1">IF($K245="","",INDEX(INDIRECT(INDEX(Validation!$E:$E,MATCH(Dashboard!S$3,Validation!$C:$C,0),1)),MATCH(Dashboard!$K245,sorting!$J:$J,0),1))</f>
        <v/>
      </c>
    </row>
    <row r="246" spans="10:19" x14ac:dyDescent="0.35">
      <c r="J246" s="14" t="str">
        <f>IF($E$12="Bottom to Top",
IF(J245="RANK",MAX(TopQRankLB),IF(MIN($J$4:J245)&lt;=(MAX(TopQRankLB)-$B$12),"",J245-1)),
IF(J245="RANK",1,IF(MAX($J$4:J245)&gt;=$B$12,"",J245+1)))</f>
        <v/>
      </c>
      <c r="K246" t="str">
        <f ca="1">IFERROR(IF(Dashboard!J246="","",INDEX(sorting!$J:$J,MATCH(Dashboard!$J246,INDIRECT(INDEX(Validation!$F:$F,MATCH(Dashboard!$B$10,Validation!$C:$C,0),1)),0),1)),"")</f>
        <v/>
      </c>
      <c r="N246" s="9" t="str">
        <f ca="1">IF($K246="","",INDEX(INDIRECT(INDEX(Validation!$E:$E,MATCH(Dashboard!N$3,Validation!$C:$C,0),1)),MATCH(Dashboard!$K246,sorting!$J:$J,0),1))</f>
        <v/>
      </c>
      <c r="O246" s="9" t="str">
        <f ca="1">IF($K246="","",INDEX(INDIRECT(INDEX(Validation!$E:$E,MATCH(Dashboard!O$3,Validation!$C:$C,0),1)),MATCH(Dashboard!$K246,sorting!$J:$J,0),1))</f>
        <v/>
      </c>
      <c r="P246" s="9" t="str">
        <f ca="1">IF($K246="","",INDEX(INDIRECT(INDEX(Validation!$E:$E,MATCH(Dashboard!P$3,Validation!$C:$C,0),1)),MATCH(Dashboard!$K246,sorting!$J:$J,0),1))</f>
        <v/>
      </c>
      <c r="Q246" s="10" t="str">
        <f ca="1">IF($K246="","",INDEX(INDIRECT(INDEX(Validation!$E:$E,MATCH(Dashboard!Q$3,Validation!$C:$C,0),1)),MATCH(Dashboard!$K246,sorting!$J:$J,0),1))</f>
        <v/>
      </c>
      <c r="R246" s="10" t="str">
        <f ca="1">IF($K246="","",INDEX(INDIRECT(INDEX(Validation!$E:$E,MATCH(Dashboard!R$3,Validation!$C:$C,0),1)),MATCH(Dashboard!$K246,sorting!$J:$J,0),1))</f>
        <v/>
      </c>
      <c r="S246" s="10" t="str">
        <f ca="1">IF($K246="","",INDEX(INDIRECT(INDEX(Validation!$E:$E,MATCH(Dashboard!S$3,Validation!$C:$C,0),1)),MATCH(Dashboard!$K246,sorting!$J:$J,0),1))</f>
        <v/>
      </c>
    </row>
    <row r="247" spans="10:19" x14ac:dyDescent="0.35">
      <c r="J247" s="14" t="str">
        <f>IF($E$12="Bottom to Top",
IF(J246="RANK",MAX(TopQRankLB),IF(MIN($J$4:J246)&lt;=(MAX(TopQRankLB)-$B$12),"",J246-1)),
IF(J246="RANK",1,IF(MAX($J$4:J246)&gt;=$B$12,"",J246+1)))</f>
        <v/>
      </c>
      <c r="K247" t="str">
        <f ca="1">IFERROR(IF(Dashboard!J247="","",INDEX(sorting!$J:$J,MATCH(Dashboard!$J247,INDIRECT(INDEX(Validation!$F:$F,MATCH(Dashboard!$B$10,Validation!$C:$C,0),1)),0),1)),"")</f>
        <v/>
      </c>
      <c r="N247" s="9" t="str">
        <f ca="1">IF($K247="","",INDEX(INDIRECT(INDEX(Validation!$E:$E,MATCH(Dashboard!N$3,Validation!$C:$C,0),1)),MATCH(Dashboard!$K247,sorting!$J:$J,0),1))</f>
        <v/>
      </c>
      <c r="O247" s="9" t="str">
        <f ca="1">IF($K247="","",INDEX(INDIRECT(INDEX(Validation!$E:$E,MATCH(Dashboard!O$3,Validation!$C:$C,0),1)),MATCH(Dashboard!$K247,sorting!$J:$J,0),1))</f>
        <v/>
      </c>
      <c r="P247" s="9" t="str">
        <f ca="1">IF($K247="","",INDEX(INDIRECT(INDEX(Validation!$E:$E,MATCH(Dashboard!P$3,Validation!$C:$C,0),1)),MATCH(Dashboard!$K247,sorting!$J:$J,0),1))</f>
        <v/>
      </c>
      <c r="Q247" s="10" t="str">
        <f ca="1">IF($K247="","",INDEX(INDIRECT(INDEX(Validation!$E:$E,MATCH(Dashboard!Q$3,Validation!$C:$C,0),1)),MATCH(Dashboard!$K247,sorting!$J:$J,0),1))</f>
        <v/>
      </c>
      <c r="R247" s="10" t="str">
        <f ca="1">IF($K247="","",INDEX(INDIRECT(INDEX(Validation!$E:$E,MATCH(Dashboard!R$3,Validation!$C:$C,0),1)),MATCH(Dashboard!$K247,sorting!$J:$J,0),1))</f>
        <v/>
      </c>
      <c r="S247" s="10" t="str">
        <f ca="1">IF($K247="","",INDEX(INDIRECT(INDEX(Validation!$E:$E,MATCH(Dashboard!S$3,Validation!$C:$C,0),1)),MATCH(Dashboard!$K247,sorting!$J:$J,0),1))</f>
        <v/>
      </c>
    </row>
    <row r="248" spans="10:19" x14ac:dyDescent="0.35">
      <c r="J248" s="14" t="str">
        <f>IF($E$12="Bottom to Top",
IF(J247="RANK",MAX(TopQRankLB),IF(MIN($J$4:J247)&lt;=(MAX(TopQRankLB)-$B$12),"",J247-1)),
IF(J247="RANK",1,IF(MAX($J$4:J247)&gt;=$B$12,"",J247+1)))</f>
        <v/>
      </c>
      <c r="K248" t="str">
        <f ca="1">IFERROR(IF(Dashboard!J248="","",INDEX(sorting!$J:$J,MATCH(Dashboard!$J248,INDIRECT(INDEX(Validation!$F:$F,MATCH(Dashboard!$B$10,Validation!$C:$C,0),1)),0),1)),"")</f>
        <v/>
      </c>
      <c r="N248" s="9" t="str">
        <f ca="1">IF($K248="","",INDEX(INDIRECT(INDEX(Validation!$E:$E,MATCH(Dashboard!N$3,Validation!$C:$C,0),1)),MATCH(Dashboard!$K248,sorting!$J:$J,0),1))</f>
        <v/>
      </c>
      <c r="O248" s="9" t="str">
        <f ca="1">IF($K248="","",INDEX(INDIRECT(INDEX(Validation!$E:$E,MATCH(Dashboard!O$3,Validation!$C:$C,0),1)),MATCH(Dashboard!$K248,sorting!$J:$J,0),1))</f>
        <v/>
      </c>
      <c r="P248" s="9" t="str">
        <f ca="1">IF($K248="","",INDEX(INDIRECT(INDEX(Validation!$E:$E,MATCH(Dashboard!P$3,Validation!$C:$C,0),1)),MATCH(Dashboard!$K248,sorting!$J:$J,0),1))</f>
        <v/>
      </c>
      <c r="Q248" s="10" t="str">
        <f ca="1">IF($K248="","",INDEX(INDIRECT(INDEX(Validation!$E:$E,MATCH(Dashboard!Q$3,Validation!$C:$C,0),1)),MATCH(Dashboard!$K248,sorting!$J:$J,0),1))</f>
        <v/>
      </c>
      <c r="R248" s="10" t="str">
        <f ca="1">IF($K248="","",INDEX(INDIRECT(INDEX(Validation!$E:$E,MATCH(Dashboard!R$3,Validation!$C:$C,0),1)),MATCH(Dashboard!$K248,sorting!$J:$J,0),1))</f>
        <v/>
      </c>
      <c r="S248" s="10" t="str">
        <f ca="1">IF($K248="","",INDEX(INDIRECT(INDEX(Validation!$E:$E,MATCH(Dashboard!S$3,Validation!$C:$C,0),1)),MATCH(Dashboard!$K248,sorting!$J:$J,0),1))</f>
        <v/>
      </c>
    </row>
    <row r="249" spans="10:19" x14ac:dyDescent="0.35">
      <c r="J249" s="14" t="str">
        <f>IF($E$12="Bottom to Top",
IF(J248="RANK",MAX(TopQRankLB),IF(MIN($J$4:J248)&lt;=(MAX(TopQRankLB)-$B$12),"",J248-1)),
IF(J248="RANK",1,IF(MAX($J$4:J248)&gt;=$B$12,"",J248+1)))</f>
        <v/>
      </c>
      <c r="K249" t="str">
        <f ca="1">IFERROR(IF(Dashboard!J249="","",INDEX(sorting!$J:$J,MATCH(Dashboard!$J249,INDIRECT(INDEX(Validation!$F:$F,MATCH(Dashboard!$B$10,Validation!$C:$C,0),1)),0),1)),"")</f>
        <v/>
      </c>
      <c r="N249" s="9" t="str">
        <f ca="1">IF($K249="","",INDEX(INDIRECT(INDEX(Validation!$E:$E,MATCH(Dashboard!N$3,Validation!$C:$C,0),1)),MATCH(Dashboard!$K249,sorting!$J:$J,0),1))</f>
        <v/>
      </c>
      <c r="O249" s="9" t="str">
        <f ca="1">IF($K249="","",INDEX(INDIRECT(INDEX(Validation!$E:$E,MATCH(Dashboard!O$3,Validation!$C:$C,0),1)),MATCH(Dashboard!$K249,sorting!$J:$J,0),1))</f>
        <v/>
      </c>
      <c r="P249" s="9" t="str">
        <f ca="1">IF($K249="","",INDEX(INDIRECT(INDEX(Validation!$E:$E,MATCH(Dashboard!P$3,Validation!$C:$C,0),1)),MATCH(Dashboard!$K249,sorting!$J:$J,0),1))</f>
        <v/>
      </c>
      <c r="Q249" s="10" t="str">
        <f ca="1">IF($K249="","",INDEX(INDIRECT(INDEX(Validation!$E:$E,MATCH(Dashboard!Q$3,Validation!$C:$C,0),1)),MATCH(Dashboard!$K249,sorting!$J:$J,0),1))</f>
        <v/>
      </c>
      <c r="R249" s="10" t="str">
        <f ca="1">IF($K249="","",INDEX(INDIRECT(INDEX(Validation!$E:$E,MATCH(Dashboard!R$3,Validation!$C:$C,0),1)),MATCH(Dashboard!$K249,sorting!$J:$J,0),1))</f>
        <v/>
      </c>
      <c r="S249" s="10" t="str">
        <f ca="1">IF($K249="","",INDEX(INDIRECT(INDEX(Validation!$E:$E,MATCH(Dashboard!S$3,Validation!$C:$C,0),1)),MATCH(Dashboard!$K249,sorting!$J:$J,0),1))</f>
        <v/>
      </c>
    </row>
    <row r="250" spans="10:19" x14ac:dyDescent="0.35">
      <c r="J250" s="14" t="str">
        <f>IF($E$12="Bottom to Top",
IF(J249="RANK",MAX(TopQRankLB),IF(MIN($J$4:J249)&lt;=(MAX(TopQRankLB)-$B$12),"",J249-1)),
IF(J249="RANK",1,IF(MAX($J$4:J249)&gt;=$B$12,"",J249+1)))</f>
        <v/>
      </c>
      <c r="K250" t="str">
        <f ca="1">IFERROR(IF(Dashboard!J250="","",INDEX(sorting!$J:$J,MATCH(Dashboard!$J250,INDIRECT(INDEX(Validation!$F:$F,MATCH(Dashboard!$B$10,Validation!$C:$C,0),1)),0),1)),"")</f>
        <v/>
      </c>
      <c r="N250" s="9" t="str">
        <f ca="1">IF($K250="","",INDEX(INDIRECT(INDEX(Validation!$E:$E,MATCH(Dashboard!N$3,Validation!$C:$C,0),1)),MATCH(Dashboard!$K250,sorting!$J:$J,0),1))</f>
        <v/>
      </c>
      <c r="O250" s="9" t="str">
        <f ca="1">IF($K250="","",INDEX(INDIRECT(INDEX(Validation!$E:$E,MATCH(Dashboard!O$3,Validation!$C:$C,0),1)),MATCH(Dashboard!$K250,sorting!$J:$J,0),1))</f>
        <v/>
      </c>
      <c r="P250" s="9" t="str">
        <f ca="1">IF($K250="","",INDEX(INDIRECT(INDEX(Validation!$E:$E,MATCH(Dashboard!P$3,Validation!$C:$C,0),1)),MATCH(Dashboard!$K250,sorting!$J:$J,0),1))</f>
        <v/>
      </c>
      <c r="Q250" s="10" t="str">
        <f ca="1">IF($K250="","",INDEX(INDIRECT(INDEX(Validation!$E:$E,MATCH(Dashboard!Q$3,Validation!$C:$C,0),1)),MATCH(Dashboard!$K250,sorting!$J:$J,0),1))</f>
        <v/>
      </c>
      <c r="R250" s="10" t="str">
        <f ca="1">IF($K250="","",INDEX(INDIRECT(INDEX(Validation!$E:$E,MATCH(Dashboard!R$3,Validation!$C:$C,0),1)),MATCH(Dashboard!$K250,sorting!$J:$J,0),1))</f>
        <v/>
      </c>
      <c r="S250" s="10" t="str">
        <f ca="1">IF($K250="","",INDEX(INDIRECT(INDEX(Validation!$E:$E,MATCH(Dashboard!S$3,Validation!$C:$C,0),1)),MATCH(Dashboard!$K250,sorting!$J:$J,0),1))</f>
        <v/>
      </c>
    </row>
  </sheetData>
  <mergeCells count="65">
    <mergeCell ref="V5:X5"/>
    <mergeCell ref="V6:X6"/>
    <mergeCell ref="V7:X7"/>
    <mergeCell ref="V8:X8"/>
    <mergeCell ref="V20:X20"/>
    <mergeCell ref="V9:X9"/>
    <mergeCell ref="V30:X30"/>
    <mergeCell ref="V10:X10"/>
    <mergeCell ref="V11:X11"/>
    <mergeCell ref="V12:X12"/>
    <mergeCell ref="V13:X13"/>
    <mergeCell ref="V14:X14"/>
    <mergeCell ref="V21:X21"/>
    <mergeCell ref="B15:G21"/>
    <mergeCell ref="B2:G2"/>
    <mergeCell ref="B5:D5"/>
    <mergeCell ref="B6:D6"/>
    <mergeCell ref="E5:G5"/>
    <mergeCell ref="E6:G6"/>
    <mergeCell ref="B8:G8"/>
    <mergeCell ref="B14:G14"/>
    <mergeCell ref="E12:G12"/>
    <mergeCell ref="B11:D11"/>
    <mergeCell ref="B12:D12"/>
    <mergeCell ref="B9:D9"/>
    <mergeCell ref="B10:D10"/>
    <mergeCell ref="V15:X15"/>
    <mergeCell ref="V16:X16"/>
    <mergeCell ref="V17:X17"/>
    <mergeCell ref="V18:X18"/>
    <mergeCell ref="V19:X19"/>
    <mergeCell ref="V22:X22"/>
    <mergeCell ref="V23:X23"/>
    <mergeCell ref="V24:X24"/>
    <mergeCell ref="V33:X33"/>
    <mergeCell ref="V34:X34"/>
    <mergeCell ref="V31:X31"/>
    <mergeCell ref="V32:X32"/>
    <mergeCell ref="V25:X25"/>
    <mergeCell ref="V26:X26"/>
    <mergeCell ref="V27:X27"/>
    <mergeCell ref="V28:X28"/>
    <mergeCell ref="V29:X29"/>
    <mergeCell ref="AD3:AD4"/>
    <mergeCell ref="U2:AD2"/>
    <mergeCell ref="E11:G11"/>
    <mergeCell ref="E9:G9"/>
    <mergeCell ref="E10:G10"/>
    <mergeCell ref="R3:R4"/>
    <mergeCell ref="Q3:Q4"/>
    <mergeCell ref="P3:P4"/>
    <mergeCell ref="O3:O4"/>
    <mergeCell ref="N3:N4"/>
    <mergeCell ref="K3:M4"/>
    <mergeCell ref="D3:E3"/>
    <mergeCell ref="D4:E4"/>
    <mergeCell ref="Y3:Y4"/>
    <mergeCell ref="AC3:AC4"/>
    <mergeCell ref="U3:U4"/>
    <mergeCell ref="Z3:Z4"/>
    <mergeCell ref="AA3:AA4"/>
    <mergeCell ref="AB3:AB4"/>
    <mergeCell ref="S3:S4"/>
    <mergeCell ref="J2:S2"/>
    <mergeCell ref="V3:X4"/>
  </mergeCells>
  <conditionalFormatting sqref="J5:S250">
    <cfRule type="expression" dxfId="2" priority="1">
      <formula>IF($K5&lt;&gt;"",MOD(ROW(),2))</formula>
    </cfRule>
  </conditionalFormatting>
  <conditionalFormatting sqref="N3:S4 Y3:AD4">
    <cfRule type="cellIs" dxfId="1" priority="17" operator="equal">
      <formula>$B$10</formula>
    </cfRule>
  </conditionalFormatting>
  <conditionalFormatting sqref="U5:AD34">
    <cfRule type="expression" dxfId="0" priority="2">
      <formula>MOD(ROW(),2)</formula>
    </cfRule>
  </conditionalFormatting>
  <dataValidations disablePrompts="1" count="2">
    <dataValidation type="list" allowBlank="1" showInputMessage="1" showErrorMessage="1" sqref="B10:D10" xr:uid="{6C42E99C-B8FB-4FA7-82C1-51E3CDA415BF}">
      <formula1>STATNAMES</formula1>
    </dataValidation>
    <dataValidation type="list" allowBlank="1" showInputMessage="1" showErrorMessage="1" sqref="E12:G12" xr:uid="{D0718D0F-C9E9-48B6-8353-C89FEB1402BE}">
      <formula1>Sort?</formula1>
    </dataValidation>
  </dataValidation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12417-C51D-4B2B-81E1-3632D386350D}">
  <dimension ref="A1:BA398"/>
  <sheetViews>
    <sheetView workbookViewId="0">
      <selection activeCell="BA3" sqref="BA3:BA32"/>
    </sheetView>
  </sheetViews>
  <sheetFormatPr defaultRowHeight="14.5" x14ac:dyDescent="0.35"/>
  <cols>
    <col min="2" max="2" width="19.81640625" bestFit="1" customWidth="1"/>
    <col min="3" max="3" width="3.1796875" bestFit="1" customWidth="1"/>
    <col min="4" max="4" width="7.1796875" bestFit="1" customWidth="1"/>
    <col min="5" max="5" width="3.81640625" bestFit="1" customWidth="1"/>
    <col min="6" max="6" width="6.453125" bestFit="1" customWidth="1"/>
    <col min="7" max="7" width="15.81640625" bestFit="1" customWidth="1"/>
    <col min="8" max="8" width="15" bestFit="1" customWidth="1"/>
    <col min="9" max="9" width="7.7265625" customWidth="1"/>
    <col min="10" max="10" width="18.453125" bestFit="1" customWidth="1"/>
    <col min="12" max="12" width="11.453125" bestFit="1" customWidth="1"/>
    <col min="13" max="13" width="11.453125" customWidth="1"/>
    <col min="14" max="14" width="11.453125" bestFit="1" customWidth="1"/>
    <col min="16" max="16" width="10.7265625" bestFit="1" customWidth="1"/>
    <col min="17" max="17" width="11.54296875" bestFit="1" customWidth="1"/>
    <col min="30" max="31" width="18.54296875" bestFit="1" customWidth="1"/>
    <col min="35" max="35" width="15.81640625" bestFit="1" customWidth="1"/>
    <col min="36" max="36" width="11.1796875" bestFit="1" customWidth="1"/>
    <col min="37" max="37" width="15" bestFit="1" customWidth="1"/>
    <col min="38" max="38" width="10.1796875" bestFit="1" customWidth="1"/>
    <col min="39" max="39" width="10.7265625" bestFit="1" customWidth="1"/>
    <col min="40" max="40" width="11.54296875" bestFit="1" customWidth="1"/>
    <col min="41" max="41" width="9.81640625" bestFit="1" customWidth="1"/>
    <col min="42" max="42" width="12.54296875" bestFit="1" customWidth="1"/>
    <col min="43" max="43" width="7.7265625" bestFit="1" customWidth="1"/>
    <col min="44" max="44" width="10.453125" bestFit="1" customWidth="1"/>
    <col min="45" max="45" width="15.54296875" bestFit="1" customWidth="1"/>
    <col min="46" max="46" width="13.453125" bestFit="1" customWidth="1"/>
    <col min="47" max="47" width="12" bestFit="1" customWidth="1"/>
    <col min="48" max="48" width="15.54296875" bestFit="1" customWidth="1"/>
    <col min="49" max="49" width="12.1796875" bestFit="1" customWidth="1"/>
    <col min="50" max="50" width="15.54296875" bestFit="1" customWidth="1"/>
  </cols>
  <sheetData>
    <row r="1" spans="1:53" x14ac:dyDescent="0.35">
      <c r="J1" t="s">
        <v>619</v>
      </c>
      <c r="AG1" t="s">
        <v>666</v>
      </c>
    </row>
    <row r="2" spans="1:53" x14ac:dyDescent="0.35">
      <c r="A2" t="s">
        <v>683</v>
      </c>
      <c r="B2" t="s">
        <v>612</v>
      </c>
      <c r="C2" t="s">
        <v>3</v>
      </c>
      <c r="D2" t="s">
        <v>10</v>
      </c>
      <c r="E2" t="s">
        <v>13</v>
      </c>
      <c r="F2" t="s">
        <v>613</v>
      </c>
      <c r="G2" t="s">
        <v>617</v>
      </c>
      <c r="H2" t="s">
        <v>618</v>
      </c>
      <c r="J2" t="s">
        <v>612</v>
      </c>
      <c r="K2" t="s">
        <v>3</v>
      </c>
      <c r="L2" t="s">
        <v>617</v>
      </c>
      <c r="M2" t="s">
        <v>630</v>
      </c>
      <c r="N2" t="s">
        <v>618</v>
      </c>
      <c r="O2" t="s">
        <v>621</v>
      </c>
      <c r="P2" t="s">
        <v>620</v>
      </c>
      <c r="Q2" t="s">
        <v>622</v>
      </c>
      <c r="R2" t="s">
        <v>632</v>
      </c>
      <c r="S2" t="s">
        <v>633</v>
      </c>
      <c r="T2" t="s">
        <v>634</v>
      </c>
      <c r="U2" t="s">
        <v>635</v>
      </c>
      <c r="V2" t="s">
        <v>649</v>
      </c>
      <c r="W2" t="s">
        <v>650</v>
      </c>
      <c r="X2" t="s">
        <v>651</v>
      </c>
      <c r="Y2" t="s">
        <v>652</v>
      </c>
      <c r="Z2" t="s">
        <v>653</v>
      </c>
      <c r="AA2" t="s">
        <v>654</v>
      </c>
      <c r="AB2" t="s">
        <v>689</v>
      </c>
      <c r="AC2" t="s">
        <v>690</v>
      </c>
      <c r="AD2" t="s">
        <v>692</v>
      </c>
      <c r="AE2" t="s">
        <v>691</v>
      </c>
      <c r="AG2" t="s">
        <v>79</v>
      </c>
      <c r="AH2" t="s">
        <v>3</v>
      </c>
      <c r="AI2" t="s">
        <v>617</v>
      </c>
      <c r="AJ2" t="s">
        <v>630</v>
      </c>
      <c r="AK2" t="s">
        <v>618</v>
      </c>
      <c r="AL2" t="s">
        <v>621</v>
      </c>
      <c r="AM2" t="s">
        <v>620</v>
      </c>
      <c r="AN2" t="s">
        <v>622</v>
      </c>
      <c r="AO2" t="s">
        <v>632</v>
      </c>
      <c r="AP2" t="s">
        <v>633</v>
      </c>
      <c r="AQ2" t="s">
        <v>634</v>
      </c>
      <c r="AR2" t="s">
        <v>635</v>
      </c>
      <c r="AS2" t="s">
        <v>649</v>
      </c>
      <c r="AT2" t="s">
        <v>650</v>
      </c>
      <c r="AU2" t="s">
        <v>651</v>
      </c>
      <c r="AV2" t="s">
        <v>652</v>
      </c>
      <c r="AW2" t="s">
        <v>653</v>
      </c>
      <c r="AX2" t="s">
        <v>654</v>
      </c>
      <c r="AY2" t="s">
        <v>696</v>
      </c>
      <c r="AZ2" t="s">
        <v>691</v>
      </c>
      <c r="BA2" t="s">
        <v>697</v>
      </c>
    </row>
    <row r="3" spans="1:53" x14ac:dyDescent="0.35">
      <c r="A3" s="5">
        <f>+_xlfn.NORM.DIST(G3,AVERAGE($G$3:$G$398),STDEVPA($G$3:$G$398),TRUE)</f>
        <v>0.46140107979439493</v>
      </c>
      <c r="B3" t="str" cm="1">
        <f t="array" ref="B3:B398">StarterList</f>
        <v>Dylan Bundy</v>
      </c>
      <c r="C3">
        <f>SUMIFS('Filtered Data'!$E:$E,'Filtered Data'!$C:$C,sorting!$B3)</f>
        <v>19</v>
      </c>
      <c r="D3" s="4">
        <f>SUMIFS('Filtered Data'!$L:$L,'Filtered Data'!$C:$C,sorting!$B3)</f>
        <v>85.666666666666657</v>
      </c>
      <c r="E3">
        <f>SUMIFS('Filtered Data'!$O:$O,'Filtered Data'!$C:$C,sorting!$B3)</f>
        <v>58</v>
      </c>
      <c r="F3" s="3">
        <f>E3/D3*9</f>
        <v>6.0933852140077827</v>
      </c>
      <c r="G3" s="3" cm="1">
        <f t="array" ref="G3">AVERAGE(_xlfn._xlws.FILTER('Filtered Data'!$W:$W,'Filtered Data'!$C:$C=sorting!$B3))</f>
        <v>43.684210526315788</v>
      </c>
      <c r="H3" s="3" cm="1">
        <f t="array" ref="H3">_xlfn.STDEV.P(_xlfn._xlws.FILTER('Filtered Data'!$W:$W,'Filtered Data'!$C:$C=sorting!$B3))</f>
        <v>16.767928760077886</v>
      </c>
      <c r="I3" s="3"/>
      <c r="J3" t="str" cm="1">
        <f t="array" ref="J3:J187">_xlfn._xlws.FILTER(_xlfn.ANCHORARRAY(B3),$C$3:$C$398&gt;Dashboard!$E$10)</f>
        <v>Dylan Bundy</v>
      </c>
      <c r="K3">
        <f>IFERROR(INDEX($C:$C,MATCH($J3,$B:$B,0),1),"")</f>
        <v>19</v>
      </c>
      <c r="L3" s="3">
        <f>IFERROR(INDEX(G:G,MATCH($J3,$B:$B,0),1),"")</f>
        <v>43.684210526315788</v>
      </c>
      <c r="M3">
        <f ca="1">IFERROR(_xlfn.RANK.EQ(L3,INDIRECT("$L$3:$L$"&amp;(COUNT($L$3:$L$713)+2),1)),"")</f>
        <v>153</v>
      </c>
      <c r="N3" s="3">
        <f t="shared" ref="N3:N66" si="0">IFERROR(INDEX(H:H,MATCH($J3,$B:$B,0),1),"")</f>
        <v>16.767928760077886</v>
      </c>
      <c r="O3">
        <f ca="1">IFERROR(_xlfn.RANK.EQ(N3,INDIRECT("$N$3:$N$"&amp;(COUNT($N$3:$N$713)+2)),1),"")</f>
        <v>81</v>
      </c>
      <c r="P3" s="3">
        <f ca="1">IF(O3="","",L3/N3)</f>
        <v>2.6052240053835294</v>
      </c>
      <c r="Q3">
        <f ca="1">IFERROR(_xlfn.RANK.EQ(P3,INDIRECT("$P$3:$P$"&amp;(COUNT($P$3:$P$713)+2),1)),"")</f>
        <v>123</v>
      </c>
      <c r="R3" s="5">
        <f>IF(J3="","",SUMIFS('Filtered Data'!$E:$E,'Filtered Data'!$C:$C,sorting!$J3,'Filtered Data'!$W:$W,"&gt;"&amp;Dashboard!D$4)/$K3)</f>
        <v>0.42105263157894735</v>
      </c>
      <c r="S3">
        <f ca="1">IFERROR(_xlfn.RANK.EQ(R3,INDIRECT("$R$3:$R$"&amp;(COUNT($R$3:$R$713)+2),1)),"")</f>
        <v>136</v>
      </c>
      <c r="T3" s="5">
        <f>IF(K3="","",SUMIFS('Filtered Data'!$E:$E,'Filtered Data'!$C:$C,sorting!$J3,'Filtered Data'!$W:$W,"&gt;"&amp;Dashboard!F$4)/$K3)</f>
        <v>0.15789473684210525</v>
      </c>
      <c r="U3">
        <f ca="1">IFERROR(_xlfn.RANK.EQ(T3,INDIRECT("$T$3:$T$"&amp;(COUNT($T$3:$T$713)+2),1)),"")</f>
        <v>134</v>
      </c>
      <c r="V3">
        <f>IF($J3="","",COUNTIFS(R$2:R2,R3)/100000000)</f>
        <v>0</v>
      </c>
      <c r="W3">
        <f>IF($J3="","",COUNTIFS(T$2:T2,T3)/100000000)</f>
        <v>0</v>
      </c>
      <c r="X3" s="6">
        <f>IF($J3="","",V3+R3)</f>
        <v>0.42105263157894735</v>
      </c>
      <c r="Y3">
        <f ca="1">IFERROR(_xlfn.RANK.EQ(X3,INDIRECT("$X$3:$X$"&amp;(COUNT($X$3:$X$713)+2),1)),"")</f>
        <v>137</v>
      </c>
      <c r="Z3" s="6">
        <f>IF($J3="","",W3+T3)</f>
        <v>0.15789473684210525</v>
      </c>
      <c r="AA3">
        <f ca="1">IFERROR(_xlfn.RANK.EQ(Z3,INDIRECT("$Z$3:$Z$"&amp;(COUNT($Z$3:$Z$713)+2),1)),"")</f>
        <v>135</v>
      </c>
      <c r="AB3" s="5">
        <f ca="1">IF(S3="","",SUMIFS('Filtered Data'!$E:$E,'Filtered Data'!$C:$C,sorting!$J3,'Filtered Data'!$W:$W,"&lt;"&amp;Dashboard!C$4)/$K3)</f>
        <v>0.47368421052631576</v>
      </c>
      <c r="AC3">
        <f ca="1">IFERROR(_xlfn.RANK.EQ(AB3,INDIRECT("$AB$3:$AB$"&amp;(COUNT($AB$3:$AB$713)+2),1)),"")</f>
        <v>10</v>
      </c>
      <c r="AD3" s="6">
        <f ca="1">IF($J3="","",(COUNTIFS(AB$2:AB2,AB3)/100000000)+AB3)</f>
        <v>0.47368421052631576</v>
      </c>
      <c r="AE3">
        <f ca="1">IFERROR(_xlfn.RANK.EQ(AD3,INDIRECT("$AD$3:$AD$"&amp;(COUNT($AD$3:$AD$713)+2),1),1),"")</f>
        <v>176</v>
      </c>
      <c r="AG3" t="s">
        <v>80</v>
      </c>
      <c r="AH3">
        <f>SUMIFS('Filtered Data'!E:E,'Filtered Data'!A:A,sorting!$AG3)</f>
        <v>162</v>
      </c>
      <c r="AI3" cm="1">
        <f t="array" ref="AI3">AVERAGE(_xlfn._xlws.FILTER('Filtered Data'!$W:$W,'Filtered Data'!$A:$A=sorting!$AG3))</f>
        <v>48.203703703703702</v>
      </c>
      <c r="AJ3">
        <f>_xlfn.RANK.AVG(AI3,$AI$3:$AI$32)</f>
        <v>22</v>
      </c>
      <c r="AK3" cm="1">
        <f t="array" ref="AK3">_xlfn.STDEV.P(_xlfn._xlws.FILTER('Filtered Data'!$W:$W,'Filtered Data'!$A:$A=sorting!$AG3))</f>
        <v>17.981519624630561</v>
      </c>
      <c r="AL3">
        <f>_xlfn.RANK.AVG(AK3,$AK$3:$AK$32,1)</f>
        <v>11</v>
      </c>
      <c r="AM3">
        <f>AI3/AK3</f>
        <v>2.6807358171038933</v>
      </c>
      <c r="AN3">
        <f>_xlfn.RANK.AVG(AM3,$AM$3:$AM$32)</f>
        <v>14</v>
      </c>
      <c r="AO3" s="5">
        <f>IF(AG3="","",SUMIFS('Filtered Data'!$E:$E,'Filtered Data'!$A:$A,sorting!$AG3,'Filtered Data'!$W:$W,"&gt;"&amp;Dashboard!D$4)/$AH3)</f>
        <v>0.4567901234567901</v>
      </c>
      <c r="AP3">
        <f>_xlfn.RANK.AVG(AO3,$AO$3:$AO$32)</f>
        <v>23</v>
      </c>
      <c r="AQ3" s="5">
        <f>IF(AI3="","",SUMIFS('Filtered Data'!$E:$E,'Filtered Data'!$A:$A,sorting!$AG3,'Filtered Data'!$W:$W,"&gt;"&amp;Dashboard!F$4)/$AH3)</f>
        <v>0.20370370370370369</v>
      </c>
      <c r="AR3">
        <f>_xlfn.RANK.AVG(AQ3,$AQ$3:$AQ$32)</f>
        <v>21.5</v>
      </c>
      <c r="AS3">
        <f>IF($J3="","",COUNTIFS(AO$2:AO2,AO3)/100000000)</f>
        <v>0</v>
      </c>
      <c r="AT3">
        <f>IF($J3="","",COUNTIFS(AQ$2:AQ2,AQ3)/100000000)</f>
        <v>0</v>
      </c>
      <c r="AU3" s="6">
        <f>AS3+AO3</f>
        <v>0.4567901234567901</v>
      </c>
      <c r="AV3">
        <f>_xlfn.RANK.AVG(AU3,AU$3:AU$32)</f>
        <v>24</v>
      </c>
      <c r="AW3" s="6">
        <f>AT3+AQ3</f>
        <v>0.20370370370370369</v>
      </c>
      <c r="AX3">
        <f t="shared" ref="AX3:AX32" si="1">_xlfn.RANK.AVG(AW3,AW$3:AW$32)</f>
        <v>22</v>
      </c>
      <c r="AY3" s="5">
        <f>IF(AQ3="","",SUMIFS('Filtered Data'!$E:$E,'Filtered Data'!$A:$A,sorting!$AG3,'Filtered Data'!$W:$W,"&lt;"&amp;Dashboard!C$4)/$AH3)</f>
        <v>0.30864197530864196</v>
      </c>
      <c r="AZ3" s="6">
        <f>IF(AY3="","",COUNTIFS(AY$2:AY2,AY3)/100000000)+AY3</f>
        <v>0.30864197530864196</v>
      </c>
      <c r="BA3">
        <f>_xlfn.RANK.AVG(AZ3,AZ$3:AZ$32,1)</f>
        <v>23</v>
      </c>
    </row>
    <row r="4" spans="1:53" x14ac:dyDescent="0.35">
      <c r="A4" s="5">
        <f t="shared" ref="A4:A67" si="2">+_xlfn.NORM.DIST(G4,AVERAGE($G$3:$G$398),STDEVPA($G$3:$G$398),TRUE)</f>
        <v>0.61560634133449144</v>
      </c>
      <c r="B4" t="str">
        <v>Andrew Heaney</v>
      </c>
      <c r="C4">
        <f>SUMIFS('Filtered Data'!$E:$E,'Filtered Data'!$C:$C,sorting!$B4)</f>
        <v>23</v>
      </c>
      <c r="D4" s="4">
        <f>SUMIFS('Filtered Data'!$L:$L,'Filtered Data'!$C:$C,sorting!$B4)</f>
        <v>119.99999999999999</v>
      </c>
      <c r="E4">
        <f>SUMIFS('Filtered Data'!$O:$O,'Filtered Data'!$C:$C,sorting!$B4)</f>
        <v>73</v>
      </c>
      <c r="F4" s="3">
        <f t="shared" ref="F4:F67" si="3">E4/D4*9</f>
        <v>5.4750000000000005</v>
      </c>
      <c r="G4" s="3" cm="1">
        <f t="array" ref="G4">AVERAGE(_xlfn._xlws.FILTER('Filtered Data'!$W:$W,'Filtered Data'!$C:$C=sorting!$B4))</f>
        <v>48</v>
      </c>
      <c r="H4" s="3" cm="1">
        <f t="array" ref="H4">_xlfn.STDEV.P(_xlfn._xlws.FILTER('Filtered Data'!$W:$W,'Filtered Data'!$C:$C=sorting!$B4))</f>
        <v>22.271057451320086</v>
      </c>
      <c r="I4" s="3"/>
      <c r="J4" t="str">
        <v>Andrew Heaney</v>
      </c>
      <c r="K4">
        <f t="shared" ref="K4:K67" si="4">IFERROR(INDEX($C:$C,MATCH($J4,$B:$B,0),1),"")</f>
        <v>23</v>
      </c>
      <c r="L4" s="3">
        <f t="shared" ref="L4:L67" si="5">IFERROR(INDEX(G:G,MATCH($J4,$B:$B,0),1),"")</f>
        <v>48</v>
      </c>
      <c r="M4">
        <f t="shared" ref="M4:M67" ca="1" si="6">IFERROR(_xlfn.RANK.EQ(L4,INDIRECT("$L$3:$L$"&amp;(COUNT($L$3:$L$713)+2),1)),"")</f>
        <v>118</v>
      </c>
      <c r="N4" s="3">
        <f t="shared" si="0"/>
        <v>22.271057451320086</v>
      </c>
      <c r="O4">
        <f t="shared" ref="O4:O67" ca="1" si="7">IFERROR(_xlfn.RANK.EQ(N4,INDIRECT("$N$3:$N$"&amp;(COUNT($N$3:$N$713)+2)),1),"")</f>
        <v>179</v>
      </c>
      <c r="P4" s="3">
        <f t="shared" ref="P4:P67" ca="1" si="8">IF(O4="","",L4/N4)</f>
        <v>2.1552636243212988</v>
      </c>
      <c r="Q4">
        <f t="shared" ref="Q4:Q67" ca="1" si="9">IFERROR(_xlfn.RANK.EQ(P4,INDIRECT("$P$3:$P$"&amp;(COUNT($P$3:$P$713)+2),1)),"")</f>
        <v>168</v>
      </c>
      <c r="R4" s="5">
        <f>IF(J4="","",SUMIFS('Filtered Data'!$E:$E,'Filtered Data'!$C:$C,sorting!$J4,'Filtered Data'!$W:$W,"&gt;"&amp;Dashboard!D$4)/$K4)</f>
        <v>0.56521739130434778</v>
      </c>
      <c r="S4">
        <f t="shared" ref="S4:S67" ca="1" si="10">IFERROR(_xlfn.RANK.EQ(R4,INDIRECT("$R$3:$R$"&amp;(COUNT($R$3:$R$713)+2),1)),"")</f>
        <v>68</v>
      </c>
      <c r="T4" s="5">
        <f>IF(K4="","",SUMIFS('Filtered Data'!$E:$E,'Filtered Data'!$C:$C,sorting!$J4,'Filtered Data'!$W:$W,"&gt;"&amp;Dashboard!F$4)/$K4)</f>
        <v>0.30434782608695654</v>
      </c>
      <c r="U4">
        <f t="shared" ref="U4:U67" ca="1" si="11">IFERROR(_xlfn.RANK.EQ(T4,INDIRECT("$T$3:$T$"&amp;(COUNT($T$3:$T$713)+2),1)),"")</f>
        <v>59</v>
      </c>
      <c r="V4">
        <f>IF($J4="","",COUNTIFS(R$2:R3,R4)/100000000)</f>
        <v>0</v>
      </c>
      <c r="W4">
        <f>IF($J4="","",COUNTIFS(T$2:T3,T4)/100000000)</f>
        <v>0</v>
      </c>
      <c r="X4" s="6">
        <f t="shared" ref="X4:X67" si="12">IF($J4="","",V4+R4)</f>
        <v>0.56521739130434778</v>
      </c>
      <c r="Y4">
        <f t="shared" ref="Y4:Y67" ca="1" si="13">IFERROR(_xlfn.RANK.EQ(X4,INDIRECT("$X$3:$X$"&amp;(COUNT($X$3:$X$713)+2),1)),"")</f>
        <v>68</v>
      </c>
      <c r="Z4" s="6">
        <f t="shared" ref="Z4:Z67" si="14">IF($J4="","",W4+T4)</f>
        <v>0.30434782608695654</v>
      </c>
      <c r="AA4">
        <f t="shared" ref="AA4:AA67" ca="1" si="15">IFERROR(_xlfn.RANK.EQ(Z4,INDIRECT("$Z$3:$Z$"&amp;(COUNT($Z$3:$Z$713)+2),1)),"")</f>
        <v>61</v>
      </c>
      <c r="AB4" s="5">
        <f ca="1">IF(S4="","",SUMIFS('Filtered Data'!$E:$E,'Filtered Data'!$C:$C,sorting!$J4,'Filtered Data'!$W:$W,"&lt;"&amp;Dashboard!C$4)/$K4)</f>
        <v>0.30434782608695654</v>
      </c>
      <c r="AC4">
        <f t="shared" ref="AC4:AC67" ca="1" si="16">IFERROR(_xlfn.RANK.EQ(AB4,INDIRECT("$AB$3:$AB$"&amp;(COUNT($AB$3:$AB$713)+2),1)),"")</f>
        <v>47</v>
      </c>
      <c r="AD4" s="6">
        <f ca="1">IF($J4="","",(COUNTIFS(AB$2:AB3,AB4)/100000000)+AB4)</f>
        <v>0.30434782608695654</v>
      </c>
      <c r="AE4">
        <f t="shared" ref="AE4:AE67" ca="1" si="17">IFERROR(_xlfn.RANK.EQ(AD4,INDIRECT("$AD$3:$AD$"&amp;(COUNT($AD$3:$AD$713)+2),1),1),"")</f>
        <v>138</v>
      </c>
      <c r="AG4" t="s">
        <v>121</v>
      </c>
      <c r="AH4">
        <f>SUMIFS('Filtered Data'!E:E,'Filtered Data'!A:A,sorting!$AG4)</f>
        <v>162</v>
      </c>
      <c r="AI4" cm="1">
        <f t="array" ref="AI4">AVERAGE(_xlfn._xlws.FILTER('Filtered Data'!$W:$W,'Filtered Data'!$A:$A=sorting!$AG4))</f>
        <v>46.407407407407405</v>
      </c>
      <c r="AJ4">
        <f t="shared" ref="AJ4:AJ32" si="18">_xlfn.RANK.AVG(AI4,$AI$3:$AI$32)</f>
        <v>25</v>
      </c>
      <c r="AK4" cm="1">
        <f t="array" ref="AK4">_xlfn.STDEV.P(_xlfn._xlws.FILTER('Filtered Data'!$W:$W,'Filtered Data'!$A:$A=sorting!$AG4))</f>
        <v>18.015958479779261</v>
      </c>
      <c r="AL4">
        <f t="shared" ref="AL4:AL32" si="19">_xlfn.RANK.AVG(AK4,$AK$3:$AK$32,1)</f>
        <v>12</v>
      </c>
      <c r="AM4">
        <f t="shared" ref="AM4:AM32" si="20">AI4/AK4</f>
        <v>2.5759055483777962</v>
      </c>
      <c r="AN4">
        <f t="shared" ref="AN4:AN32" si="21">_xlfn.RANK.AVG(AM4,$AM$3:$AM$32)</f>
        <v>21</v>
      </c>
      <c r="AO4" s="5">
        <f>IF(AG4="","",SUMIFS('Filtered Data'!$E:$E,'Filtered Data'!$A:$A,sorting!$AG4,'Filtered Data'!$W:$W,"&gt;"&amp;Dashboard!D$4)/$AH4)</f>
        <v>0.41975308641975306</v>
      </c>
      <c r="AP4">
        <f t="shared" ref="AP4:AP32" si="22">_xlfn.RANK.AVG(AO4,$AO$3:$AO$32)</f>
        <v>27</v>
      </c>
      <c r="AQ4" s="5">
        <f>IF(AI4="","",SUMIFS('Filtered Data'!$E:$E,'Filtered Data'!$A:$A,sorting!$AG4,'Filtered Data'!$W:$W,"&gt;"&amp;Dashboard!F$4)/$AH4)</f>
        <v>0.16666666666666666</v>
      </c>
      <c r="AR4">
        <f t="shared" ref="AR4:AR32" si="23">_xlfn.RANK.AVG(AQ4,$AQ$3:$AQ$32)</f>
        <v>25.5</v>
      </c>
      <c r="AS4">
        <f>IF($J4="","",COUNTIFS(AO$2:AO3,AO4)/100000000)</f>
        <v>0</v>
      </c>
      <c r="AT4">
        <f>IF($J4="","",COUNTIFS(AQ$2:AQ3,AQ4)/100000000)</f>
        <v>0</v>
      </c>
      <c r="AU4" s="6">
        <f t="shared" ref="AU4:AU32" si="24">AS4+AO4</f>
        <v>0.41975308641975306</v>
      </c>
      <c r="AV4">
        <f t="shared" ref="AV4:AV32" si="25">_xlfn.RANK.AVG(AU4,AU$3:AU$32)</f>
        <v>27</v>
      </c>
      <c r="AW4" s="6">
        <f t="shared" ref="AW4:AW32" si="26">AT4+AQ4</f>
        <v>0.16666666666666666</v>
      </c>
      <c r="AX4">
        <f t="shared" si="1"/>
        <v>26</v>
      </c>
      <c r="AY4" s="5">
        <f>IF(AQ4="","",SUMIFS('Filtered Data'!$E:$E,'Filtered Data'!$A:$A,sorting!$AG4,'Filtered Data'!$W:$W,"&lt;"&amp;Dashboard!C$4)/$AH4)</f>
        <v>0.31481481481481483</v>
      </c>
      <c r="AZ4" s="6">
        <f>IF(AY4="","",COUNTIFS(AY$2:AY3,AY4)/100000000)+AY4</f>
        <v>0.31481481481481483</v>
      </c>
      <c r="BA4">
        <f t="shared" ref="BA4:BA32" si="27">_xlfn.RANK.AVG(AZ4,AZ$3:AZ$32,1)</f>
        <v>26</v>
      </c>
    </row>
    <row r="5" spans="1:53" x14ac:dyDescent="0.35">
      <c r="A5" s="5">
        <f t="shared" si="2"/>
        <v>0.80162049237571475</v>
      </c>
      <c r="B5" t="str">
        <v>Alex Cobb</v>
      </c>
      <c r="C5">
        <f>SUMIFS('Filtered Data'!$E:$E,'Filtered Data'!$C:$C,sorting!$B5)</f>
        <v>18</v>
      </c>
      <c r="D5" s="4">
        <f>SUMIFS('Filtered Data'!$L:$L,'Filtered Data'!$C:$C,sorting!$B5)</f>
        <v>93.333333333333343</v>
      </c>
      <c r="E5">
        <f>SUMIFS('Filtered Data'!$O:$O,'Filtered Data'!$C:$C,sorting!$B5)</f>
        <v>39</v>
      </c>
      <c r="F5" s="3">
        <f t="shared" si="3"/>
        <v>3.7607142857142852</v>
      </c>
      <c r="G5" s="3" cm="1">
        <f t="array" ref="G5">AVERAGE(_xlfn._xlws.FILTER('Filtered Data'!$W:$W,'Filtered Data'!$C:$C=sorting!$B5))</f>
        <v>54.111111111111114</v>
      </c>
      <c r="H5" s="3" cm="1">
        <f t="array" ref="H5">_xlfn.STDEV.P(_xlfn._xlws.FILTER('Filtered Data'!$W:$W,'Filtered Data'!$C:$C=sorting!$B5))</f>
        <v>16.805716252675222</v>
      </c>
      <c r="I5" s="3"/>
      <c r="J5" t="str">
        <v>Alex Cobb</v>
      </c>
      <c r="K5">
        <f t="shared" si="4"/>
        <v>18</v>
      </c>
      <c r="L5" s="3">
        <f t="shared" si="5"/>
        <v>54.111111111111114</v>
      </c>
      <c r="M5">
        <f t="shared" ca="1" si="6"/>
        <v>51</v>
      </c>
      <c r="N5" s="3">
        <f t="shared" si="0"/>
        <v>16.805716252675222</v>
      </c>
      <c r="O5">
        <f t="shared" ca="1" si="7"/>
        <v>85</v>
      </c>
      <c r="P5" s="3">
        <f t="shared" ca="1" si="8"/>
        <v>3.2198039225193646</v>
      </c>
      <c r="Q5">
        <f t="shared" ca="1" si="9"/>
        <v>67</v>
      </c>
      <c r="R5" s="5">
        <f>IF(J5="","",SUMIFS('Filtered Data'!$E:$E,'Filtered Data'!$C:$C,sorting!$J5,'Filtered Data'!$W:$W,"&gt;"&amp;Dashboard!D$4)/$K5)</f>
        <v>0.66666666666666663</v>
      </c>
      <c r="S5">
        <f t="shared" ca="1" si="10"/>
        <v>29</v>
      </c>
      <c r="T5" s="5">
        <f>IF(K5="","",SUMIFS('Filtered Data'!$E:$E,'Filtered Data'!$C:$C,sorting!$J5,'Filtered Data'!$W:$W,"&gt;"&amp;Dashboard!F$4)/$K5)</f>
        <v>0.33333333333333331</v>
      </c>
      <c r="U5">
        <f t="shared" ca="1" si="11"/>
        <v>46</v>
      </c>
      <c r="V5">
        <f>IF($J5="","",COUNTIFS(R$2:R4,R5)/100000000)</f>
        <v>0</v>
      </c>
      <c r="W5">
        <f>IF($J5="","",COUNTIFS(T$2:T4,T5)/100000000)</f>
        <v>0</v>
      </c>
      <c r="X5" s="6">
        <f t="shared" si="12"/>
        <v>0.66666666666666663</v>
      </c>
      <c r="Y5">
        <f t="shared" ca="1" si="13"/>
        <v>33</v>
      </c>
      <c r="Z5" s="6">
        <f t="shared" si="14"/>
        <v>0.33333333333333331</v>
      </c>
      <c r="AA5">
        <f t="shared" ca="1" si="15"/>
        <v>50</v>
      </c>
      <c r="AB5" s="5">
        <f ca="1">IF(S5="","",SUMIFS('Filtered Data'!$E:$E,'Filtered Data'!$C:$C,sorting!$J5,'Filtered Data'!$W:$W,"&lt;"&amp;Dashboard!C$4)/$K5)</f>
        <v>0.27777777777777779</v>
      </c>
      <c r="AC5">
        <f t="shared" ca="1" si="16"/>
        <v>56</v>
      </c>
      <c r="AD5" s="6">
        <f ca="1">IF($J5="","",(COUNTIFS(AB$2:AB4,AB5)/100000000)+AB5)</f>
        <v>0.27777777777777779</v>
      </c>
      <c r="AE5">
        <f t="shared" ca="1" si="17"/>
        <v>127</v>
      </c>
      <c r="AG5" t="s">
        <v>145</v>
      </c>
      <c r="AH5">
        <f>SUMIFS('Filtered Data'!E:E,'Filtered Data'!A:A,sorting!$AG5)</f>
        <v>161</v>
      </c>
      <c r="AI5" cm="1">
        <f t="array" ref="AI5">AVERAGE(_xlfn._xlws.FILTER('Filtered Data'!$W:$W,'Filtered Data'!$A:$A=sorting!$AG5))</f>
        <v>52.745341614906835</v>
      </c>
      <c r="AJ5">
        <f t="shared" si="18"/>
        <v>6</v>
      </c>
      <c r="AK5" cm="1">
        <f t="array" ref="AK5">_xlfn.STDEV.P(_xlfn._xlws.FILTER('Filtered Data'!$W:$W,'Filtered Data'!$A:$A=sorting!$AG5))</f>
        <v>18.115323976443204</v>
      </c>
      <c r="AL5">
        <f t="shared" si="19"/>
        <v>14</v>
      </c>
      <c r="AM5">
        <f t="shared" si="20"/>
        <v>2.9116421921846829</v>
      </c>
      <c r="AN5">
        <f t="shared" si="21"/>
        <v>9</v>
      </c>
      <c r="AO5" s="5">
        <f>IF(AG5="","",SUMIFS('Filtered Data'!$E:$E,'Filtered Data'!$A:$A,sorting!$AG5,'Filtered Data'!$W:$W,"&gt;"&amp;Dashboard!D$4)/$AH5)</f>
        <v>0.58385093167701863</v>
      </c>
      <c r="AP5">
        <f t="shared" si="22"/>
        <v>5</v>
      </c>
      <c r="AQ5" s="5">
        <f>IF(AI5="","",SUMIFS('Filtered Data'!$E:$E,'Filtered Data'!$A:$A,sorting!$AG5,'Filtered Data'!$W:$W,"&gt;"&amp;Dashboard!F$4)/$AH5)</f>
        <v>0.2857142857142857</v>
      </c>
      <c r="AR5">
        <f t="shared" si="23"/>
        <v>9</v>
      </c>
      <c r="AS5">
        <f>IF($J5="","",COUNTIFS(AO$2:AO4,AO5)/100000000)</f>
        <v>0</v>
      </c>
      <c r="AT5">
        <f>IF($J5="","",COUNTIFS(AQ$2:AQ4,AQ5)/100000000)</f>
        <v>0</v>
      </c>
      <c r="AU5" s="6">
        <f t="shared" si="24"/>
        <v>0.58385093167701863</v>
      </c>
      <c r="AV5">
        <f t="shared" si="25"/>
        <v>5</v>
      </c>
      <c r="AW5" s="6">
        <f t="shared" si="26"/>
        <v>0.2857142857142857</v>
      </c>
      <c r="AX5">
        <f t="shared" si="1"/>
        <v>9</v>
      </c>
      <c r="AY5" s="5">
        <f>IF(AQ5="","",SUMIFS('Filtered Data'!$E:$E,'Filtered Data'!$A:$A,sorting!$AG5,'Filtered Data'!$W:$W,"&lt;"&amp;Dashboard!C$4)/$AH5)</f>
        <v>0.19254658385093168</v>
      </c>
      <c r="AZ5" s="6">
        <f>IF(AY5="","",COUNTIFS(AY$2:AY4,AY5)/100000000)+AY5</f>
        <v>0.19254658385093168</v>
      </c>
      <c r="BA5">
        <f t="shared" si="27"/>
        <v>7</v>
      </c>
    </row>
    <row r="6" spans="1:53" x14ac:dyDescent="0.35">
      <c r="A6" s="5">
        <f t="shared" si="2"/>
        <v>0.88938290815945398</v>
      </c>
      <c r="B6" t="str">
        <v>Shohei Ohtani</v>
      </c>
      <c r="C6">
        <f>SUMIFS('Filtered Data'!$E:$E,'Filtered Data'!$C:$C,sorting!$B6)</f>
        <v>23</v>
      </c>
      <c r="D6" s="4">
        <f>SUMIFS('Filtered Data'!$L:$L,'Filtered Data'!$C:$C,sorting!$B6)</f>
        <v>130.33333333333331</v>
      </c>
      <c r="E6">
        <f>SUMIFS('Filtered Data'!$O:$O,'Filtered Data'!$C:$C,sorting!$B6)</f>
        <v>46</v>
      </c>
      <c r="F6" s="3">
        <f t="shared" si="3"/>
        <v>3.1764705882352948</v>
      </c>
      <c r="G6" s="3" cm="1">
        <f t="array" ref="G6">AVERAGE(_xlfn._xlws.FILTER('Filtered Data'!$W:$W,'Filtered Data'!$C:$C=sorting!$B6))</f>
        <v>58.260869565217391</v>
      </c>
      <c r="H6" s="3" cm="1">
        <f t="array" ref="H6">_xlfn.STDEV.P(_xlfn._xlws.FILTER('Filtered Data'!$W:$W,'Filtered Data'!$C:$C=sorting!$B6))</f>
        <v>15.464454027682034</v>
      </c>
      <c r="I6" s="3"/>
      <c r="J6" t="str">
        <v>Shohei Ohtani</v>
      </c>
      <c r="K6">
        <f t="shared" si="4"/>
        <v>23</v>
      </c>
      <c r="L6" s="3">
        <f t="shared" si="5"/>
        <v>58.260869565217391</v>
      </c>
      <c r="M6">
        <f t="shared" ca="1" si="6"/>
        <v>25</v>
      </c>
      <c r="N6" s="3">
        <f t="shared" si="0"/>
        <v>15.464454027682034</v>
      </c>
      <c r="O6">
        <f t="shared" ca="1" si="7"/>
        <v>52</v>
      </c>
      <c r="P6" s="3">
        <f t="shared" ca="1" si="8"/>
        <v>3.7674055263074884</v>
      </c>
      <c r="Q6">
        <f t="shared" ca="1" si="9"/>
        <v>25</v>
      </c>
      <c r="R6" s="5">
        <f>IF(J6="","",SUMIFS('Filtered Data'!$E:$E,'Filtered Data'!$C:$C,sorting!$J6,'Filtered Data'!$W:$W,"&gt;"&amp;Dashboard!D$4)/$K6)</f>
        <v>0.78260869565217395</v>
      </c>
      <c r="S6">
        <f t="shared" ca="1" si="10"/>
        <v>7</v>
      </c>
      <c r="T6" s="5">
        <f>IF(K6="","",SUMIFS('Filtered Data'!$E:$E,'Filtered Data'!$C:$C,sorting!$J6,'Filtered Data'!$W:$W,"&gt;"&amp;Dashboard!F$4)/$K6)</f>
        <v>0.43478260869565216</v>
      </c>
      <c r="U6">
        <f t="shared" ca="1" si="11"/>
        <v>23</v>
      </c>
      <c r="V6">
        <f>IF($J6="","",COUNTIFS(R$2:R5,R6)/100000000)</f>
        <v>0</v>
      </c>
      <c r="W6">
        <f>IF($J6="","",COUNTIFS(T$2:T5,T6)/100000000)</f>
        <v>0</v>
      </c>
      <c r="X6" s="6">
        <f t="shared" si="12"/>
        <v>0.78260869565217395</v>
      </c>
      <c r="Y6">
        <f t="shared" ca="1" si="13"/>
        <v>7</v>
      </c>
      <c r="Z6" s="6">
        <f t="shared" si="14"/>
        <v>0.43478260869565216</v>
      </c>
      <c r="AA6">
        <f t="shared" ca="1" si="15"/>
        <v>23</v>
      </c>
      <c r="AB6" s="5">
        <f ca="1">IF(S6="","",SUMIFS('Filtered Data'!$E:$E,'Filtered Data'!$C:$C,sorting!$J6,'Filtered Data'!$W:$W,"&lt;"&amp;Dashboard!C$4)/$K6)</f>
        <v>0.13043478260869565</v>
      </c>
      <c r="AC6">
        <f t="shared" ca="1" si="16"/>
        <v>149</v>
      </c>
      <c r="AD6" s="6">
        <f ca="1">IF($J6="","",(COUNTIFS(AB$2:AB5,AB6)/100000000)+AB6)</f>
        <v>0.13043478260869565</v>
      </c>
      <c r="AE6">
        <f t="shared" ca="1" si="17"/>
        <v>37</v>
      </c>
      <c r="AG6" t="s">
        <v>170</v>
      </c>
      <c r="AH6">
        <f>SUMIFS('Filtered Data'!E:E,'Filtered Data'!A:A,sorting!$AG6)</f>
        <v>162</v>
      </c>
      <c r="AI6" cm="1">
        <f t="array" ref="AI6">AVERAGE(_xlfn._xlws.FILTER('Filtered Data'!$W:$W,'Filtered Data'!$A:$A=sorting!$AG6))</f>
        <v>42.351851851851855</v>
      </c>
      <c r="AJ6">
        <f t="shared" si="18"/>
        <v>30</v>
      </c>
      <c r="AK6" cm="1">
        <f t="array" ref="AK6">_xlfn.STDEV.P(_xlfn._xlws.FILTER('Filtered Data'!$W:$W,'Filtered Data'!$A:$A=sorting!$AG6))</f>
        <v>17.920769460381052</v>
      </c>
      <c r="AL6">
        <f t="shared" si="19"/>
        <v>10</v>
      </c>
      <c r="AM6">
        <f t="shared" si="20"/>
        <v>2.3632831137905459</v>
      </c>
      <c r="AN6">
        <f t="shared" si="21"/>
        <v>28</v>
      </c>
      <c r="AO6" s="5">
        <f>IF(AG6="","",SUMIFS('Filtered Data'!$E:$E,'Filtered Data'!$A:$A,sorting!$AG6,'Filtered Data'!$W:$W,"&gt;"&amp;Dashboard!D$4)/$AH6)</f>
        <v>0.3271604938271605</v>
      </c>
      <c r="AP6">
        <f t="shared" si="22"/>
        <v>30</v>
      </c>
      <c r="AQ6" s="5">
        <f>IF(AI6="","",SUMIFS('Filtered Data'!$E:$E,'Filtered Data'!$A:$A,sorting!$AG6,'Filtered Data'!$W:$W,"&gt;"&amp;Dashboard!F$4)/$AH6)</f>
        <v>0.12345679012345678</v>
      </c>
      <c r="AR6">
        <f t="shared" si="23"/>
        <v>30</v>
      </c>
      <c r="AS6">
        <f>IF($J6="","",COUNTIFS(AO$2:AO5,AO6)/100000000)</f>
        <v>0</v>
      </c>
      <c r="AT6">
        <f>IF($J6="","",COUNTIFS(AQ$2:AQ5,AQ6)/100000000)</f>
        <v>0</v>
      </c>
      <c r="AU6" s="6">
        <f t="shared" si="24"/>
        <v>0.3271604938271605</v>
      </c>
      <c r="AV6">
        <f t="shared" si="25"/>
        <v>30</v>
      </c>
      <c r="AW6" s="6">
        <f t="shared" si="26"/>
        <v>0.12345679012345678</v>
      </c>
      <c r="AX6">
        <f t="shared" si="1"/>
        <v>30</v>
      </c>
      <c r="AY6" s="5">
        <f>IF(AQ6="","",SUMIFS('Filtered Data'!$E:$E,'Filtered Data'!$A:$A,sorting!$AG6,'Filtered Data'!$W:$W,"&lt;"&amp;Dashboard!C$4)/$AH6)</f>
        <v>0.39506172839506171</v>
      </c>
      <c r="AZ6" s="6">
        <f>IF(AY6="","",COUNTIFS(AY$2:AY5,AY6)/100000000)+AY6</f>
        <v>0.39506172839506171</v>
      </c>
      <c r="BA6">
        <f t="shared" si="27"/>
        <v>30</v>
      </c>
    </row>
    <row r="7" spans="1:53" x14ac:dyDescent="0.35">
      <c r="A7" s="5">
        <f t="shared" si="2"/>
        <v>0.24125527839561978</v>
      </c>
      <c r="B7" t="str">
        <v>Jose Quintana</v>
      </c>
      <c r="C7">
        <f>SUMIFS('Filtered Data'!$E:$E,'Filtered Data'!$C:$C,sorting!$B7)</f>
        <v>10</v>
      </c>
      <c r="D7" s="4">
        <f>SUMIFS('Filtered Data'!$L:$L,'Filtered Data'!$C:$C,sorting!$B7)</f>
        <v>35</v>
      </c>
      <c r="E7">
        <f>SUMIFS('Filtered Data'!$O:$O,'Filtered Data'!$C:$C,sorting!$B7)</f>
        <v>32</v>
      </c>
      <c r="F7" s="3">
        <f t="shared" si="3"/>
        <v>8.2285714285714278</v>
      </c>
      <c r="G7" s="3" cm="1">
        <f t="array" ref="G7">AVERAGE(_xlfn._xlws.FILTER('Filtered Data'!$W:$W,'Filtered Data'!$C:$C=sorting!$B7))</f>
        <v>37</v>
      </c>
      <c r="H7" s="3" cm="1">
        <f t="array" ref="H7">_xlfn.STDEV.P(_xlfn._xlws.FILTER('Filtered Data'!$W:$W,'Filtered Data'!$C:$C=sorting!$B7))</f>
        <v>16.241921068642096</v>
      </c>
      <c r="I7" s="3"/>
      <c r="J7" t="str">
        <v>Griffin Canning</v>
      </c>
      <c r="K7">
        <f t="shared" si="4"/>
        <v>13</v>
      </c>
      <c r="L7" s="3">
        <f t="shared" si="5"/>
        <v>43.46153846153846</v>
      </c>
      <c r="M7">
        <f t="shared" ca="1" si="6"/>
        <v>155</v>
      </c>
      <c r="N7" s="3">
        <f t="shared" si="0"/>
        <v>18.698479512908918</v>
      </c>
      <c r="O7">
        <f t="shared" ca="1" si="7"/>
        <v>130</v>
      </c>
      <c r="P7" s="3">
        <f t="shared" ca="1" si="8"/>
        <v>2.32433543227586</v>
      </c>
      <c r="Q7">
        <f t="shared" ca="1" si="9"/>
        <v>158</v>
      </c>
      <c r="R7" s="5">
        <f>IF(J7="","",SUMIFS('Filtered Data'!$E:$E,'Filtered Data'!$C:$C,sorting!$J7,'Filtered Data'!$W:$W,"&gt;"&amp;Dashboard!D$4)/$K7)</f>
        <v>0.30769230769230771</v>
      </c>
      <c r="S7">
        <f t="shared" ca="1" si="10"/>
        <v>167</v>
      </c>
      <c r="T7" s="5">
        <f>IF(K7="","",SUMIFS('Filtered Data'!$E:$E,'Filtered Data'!$C:$C,sorting!$J7,'Filtered Data'!$W:$W,"&gt;"&amp;Dashboard!F$4)/$K7)</f>
        <v>0.15384615384615385</v>
      </c>
      <c r="U7">
        <f t="shared" ca="1" si="11"/>
        <v>136</v>
      </c>
      <c r="V7">
        <f>IF($J7="","",COUNTIFS(R$2:R6,R7)/100000000)</f>
        <v>0</v>
      </c>
      <c r="W7">
        <f>IF($J7="","",COUNTIFS(T$2:T6,T7)/100000000)</f>
        <v>0</v>
      </c>
      <c r="X7" s="6">
        <f t="shared" si="12"/>
        <v>0.30769230769230771</v>
      </c>
      <c r="Y7">
        <f t="shared" ca="1" si="13"/>
        <v>168</v>
      </c>
      <c r="Z7" s="6">
        <f t="shared" si="14"/>
        <v>0.15384615384615385</v>
      </c>
      <c r="AA7">
        <f t="shared" ca="1" si="15"/>
        <v>143</v>
      </c>
      <c r="AB7" s="5">
        <f ca="1">IF(S7="","",SUMIFS('Filtered Data'!$E:$E,'Filtered Data'!$C:$C,sorting!$J7,'Filtered Data'!$W:$W,"&lt;"&amp;Dashboard!C$4)/$K7)</f>
        <v>0.30769230769230771</v>
      </c>
      <c r="AC7">
        <f t="shared" ca="1" si="16"/>
        <v>43</v>
      </c>
      <c r="AD7" s="6">
        <f ca="1">IF($J7="","",(COUNTIFS(AB$2:AB6,AB7)/100000000)+AB7)</f>
        <v>0.30769230769230771</v>
      </c>
      <c r="AE7">
        <f t="shared" ca="1" si="17"/>
        <v>140</v>
      </c>
      <c r="AG7" t="s">
        <v>191</v>
      </c>
      <c r="AH7">
        <f>SUMIFS('Filtered Data'!E:E,'Filtered Data'!A:A,sorting!$AG7)</f>
        <v>162</v>
      </c>
      <c r="AI7" cm="1">
        <f t="array" ref="AI7">AVERAGE(_xlfn._xlws.FILTER('Filtered Data'!$W:$W,'Filtered Data'!$A:$A=sorting!$AG7))</f>
        <v>49.617283950617285</v>
      </c>
      <c r="AJ7">
        <f t="shared" si="18"/>
        <v>16</v>
      </c>
      <c r="AK7" cm="1">
        <f t="array" ref="AK7">_xlfn.STDEV.P(_xlfn._xlws.FILTER('Filtered Data'!$W:$W,'Filtered Data'!$A:$A=sorting!$AG7))</f>
        <v>16.997507370806069</v>
      </c>
      <c r="AL7">
        <f t="shared" si="19"/>
        <v>4</v>
      </c>
      <c r="AM7">
        <f t="shared" si="20"/>
        <v>2.9190917743525766</v>
      </c>
      <c r="AN7">
        <f t="shared" si="21"/>
        <v>8</v>
      </c>
      <c r="AO7" s="5">
        <f>IF(AG7="","",SUMIFS('Filtered Data'!$E:$E,'Filtered Data'!$A:$A,sorting!$AG7,'Filtered Data'!$W:$W,"&gt;"&amp;Dashboard!D$4)/$AH7)</f>
        <v>0.46296296296296297</v>
      </c>
      <c r="AP7">
        <f t="shared" si="22"/>
        <v>20</v>
      </c>
      <c r="AQ7" s="5">
        <f>IF(AI7="","",SUMIFS('Filtered Data'!$E:$E,'Filtered Data'!$A:$A,sorting!$AG7,'Filtered Data'!$W:$W,"&gt;"&amp;Dashboard!F$4)/$AH7)</f>
        <v>0.22839506172839505</v>
      </c>
      <c r="AR7">
        <f t="shared" si="23"/>
        <v>18.5</v>
      </c>
      <c r="AS7">
        <f>IF($J7="","",COUNTIFS(AO$2:AO6,AO7)/100000000)</f>
        <v>0</v>
      </c>
      <c r="AT7">
        <f>IF($J7="","",COUNTIFS(AQ$2:AQ6,AQ7)/100000000)</f>
        <v>0</v>
      </c>
      <c r="AU7" s="6">
        <f t="shared" si="24"/>
        <v>0.46296296296296297</v>
      </c>
      <c r="AV7">
        <f t="shared" si="25"/>
        <v>21</v>
      </c>
      <c r="AW7" s="6">
        <f t="shared" si="26"/>
        <v>0.22839506172839505</v>
      </c>
      <c r="AX7">
        <f t="shared" si="1"/>
        <v>19</v>
      </c>
      <c r="AY7" s="5">
        <f>IF(AQ7="","",SUMIFS('Filtered Data'!$E:$E,'Filtered Data'!$A:$A,sorting!$AG7,'Filtered Data'!$W:$W,"&lt;"&amp;Dashboard!C$4)/$AH7)</f>
        <v>0.23456790123456789</v>
      </c>
      <c r="AZ7" s="6">
        <f>IF(AY7="","",COUNTIFS(AY$2:AY6,AY7)/100000000)+AY7</f>
        <v>0.23456790123456789</v>
      </c>
      <c r="BA7">
        <f t="shared" si="27"/>
        <v>15</v>
      </c>
    </row>
    <row r="8" spans="1:53" x14ac:dyDescent="0.35">
      <c r="A8" s="5">
        <f t="shared" si="2"/>
        <v>0.45340180296821614</v>
      </c>
      <c r="B8" t="str">
        <v>Griffin Canning</v>
      </c>
      <c r="C8">
        <f>SUMIFS('Filtered Data'!$E:$E,'Filtered Data'!$C:$C,sorting!$B8)</f>
        <v>13</v>
      </c>
      <c r="D8" s="4">
        <f>SUMIFS('Filtered Data'!$L:$L,'Filtered Data'!$C:$C,sorting!$B8)</f>
        <v>60.333333333333336</v>
      </c>
      <c r="E8">
        <f>SUMIFS('Filtered Data'!$O:$O,'Filtered Data'!$C:$C,sorting!$B8)</f>
        <v>37</v>
      </c>
      <c r="F8" s="3">
        <f t="shared" si="3"/>
        <v>5.5193370165745854</v>
      </c>
      <c r="G8" s="3" cm="1">
        <f t="array" ref="G8">AVERAGE(_xlfn._xlws.FILTER('Filtered Data'!$W:$W,'Filtered Data'!$C:$C=sorting!$B8))</f>
        <v>43.46153846153846</v>
      </c>
      <c r="H8" s="3" cm="1">
        <f t="array" ref="H8">_xlfn.STDEV.P(_xlfn._xlws.FILTER('Filtered Data'!$W:$W,'Filtered Data'!$C:$C=sorting!$B8))</f>
        <v>18.698479512908918</v>
      </c>
      <c r="I8" s="3"/>
      <c r="J8" t="str">
        <v>Patrick Sandoval</v>
      </c>
      <c r="K8">
        <f t="shared" si="4"/>
        <v>14</v>
      </c>
      <c r="L8" s="3">
        <f t="shared" si="5"/>
        <v>56.357142857142854</v>
      </c>
      <c r="M8">
        <f t="shared" ca="1" si="6"/>
        <v>33</v>
      </c>
      <c r="N8" s="3">
        <f t="shared" si="0"/>
        <v>13.818244372966502</v>
      </c>
      <c r="O8">
        <f t="shared" ca="1" si="7"/>
        <v>22</v>
      </c>
      <c r="P8" s="3">
        <f t="shared" ca="1" si="8"/>
        <v>4.0784589804619369</v>
      </c>
      <c r="Q8">
        <f t="shared" ca="1" si="9"/>
        <v>16</v>
      </c>
      <c r="R8" s="5">
        <f>IF(J8="","",SUMIFS('Filtered Data'!$E:$E,'Filtered Data'!$C:$C,sorting!$J8,'Filtered Data'!$W:$W,"&gt;"&amp;Dashboard!D$4)/$K8)</f>
        <v>0.5714285714285714</v>
      </c>
      <c r="S8">
        <f t="shared" ca="1" si="10"/>
        <v>65</v>
      </c>
      <c r="T8" s="5">
        <f>IF(K8="","",SUMIFS('Filtered Data'!$E:$E,'Filtered Data'!$C:$C,sorting!$J8,'Filtered Data'!$W:$W,"&gt;"&amp;Dashboard!F$4)/$K8)</f>
        <v>0.14285714285714285</v>
      </c>
      <c r="U8">
        <f t="shared" ca="1" si="11"/>
        <v>144</v>
      </c>
      <c r="V8">
        <f>IF($J8="","",COUNTIFS(R$2:R7,R8)/100000000)</f>
        <v>0</v>
      </c>
      <c r="W8">
        <f>IF($J8="","",COUNTIFS(T$2:T7,T8)/100000000)</f>
        <v>0</v>
      </c>
      <c r="X8" s="6">
        <f t="shared" si="12"/>
        <v>0.5714285714285714</v>
      </c>
      <c r="Y8">
        <f t="shared" ca="1" si="13"/>
        <v>67</v>
      </c>
      <c r="Z8" s="6">
        <f t="shared" si="14"/>
        <v>0.14285714285714285</v>
      </c>
      <c r="AA8">
        <f t="shared" ca="1" si="15"/>
        <v>149</v>
      </c>
      <c r="AB8" s="5">
        <f ca="1">IF(S8="","",SUMIFS('Filtered Data'!$E:$E,'Filtered Data'!$C:$C,sorting!$J8,'Filtered Data'!$W:$W,"&lt;"&amp;Dashboard!C$4)/$K8)</f>
        <v>0</v>
      </c>
      <c r="AC8">
        <f t="shared" ca="1" si="16"/>
        <v>181</v>
      </c>
      <c r="AD8" s="6">
        <f ca="1">IF($J8="","",(COUNTIFS(AB$2:AB7,AB8)/100000000)+AB8)</f>
        <v>0</v>
      </c>
      <c r="AE8">
        <f t="shared" ca="1" si="17"/>
        <v>1</v>
      </c>
      <c r="AG8" t="s">
        <v>210</v>
      </c>
      <c r="AH8">
        <f>SUMIFS('Filtered Data'!E:E,'Filtered Data'!A:A,sorting!$AG8)</f>
        <v>162</v>
      </c>
      <c r="AI8" cm="1">
        <f t="array" ref="AI8">AVERAGE(_xlfn._xlws.FILTER('Filtered Data'!$W:$W,'Filtered Data'!$A:$A=sorting!$AG8))</f>
        <v>44.444444444444443</v>
      </c>
      <c r="AJ8">
        <f t="shared" si="18"/>
        <v>29</v>
      </c>
      <c r="AK8" cm="1">
        <f t="array" ref="AK8">_xlfn.STDEV.P(_xlfn._xlws.FILTER('Filtered Data'!$W:$W,'Filtered Data'!$A:$A=sorting!$AG8))</f>
        <v>18.550897618960001</v>
      </c>
      <c r="AL8">
        <f t="shared" si="19"/>
        <v>15</v>
      </c>
      <c r="AM8">
        <f t="shared" si="20"/>
        <v>2.3958109929419193</v>
      </c>
      <c r="AN8">
        <f t="shared" si="21"/>
        <v>27</v>
      </c>
      <c r="AO8" s="5">
        <f>IF(AG8="","",SUMIFS('Filtered Data'!$E:$E,'Filtered Data'!$A:$A,sorting!$AG8,'Filtered Data'!$W:$W,"&gt;"&amp;Dashboard!D$4)/$AH8)</f>
        <v>0.40123456790123457</v>
      </c>
      <c r="AP8">
        <f t="shared" si="22"/>
        <v>28</v>
      </c>
      <c r="AQ8" s="5">
        <f>IF(AI8="","",SUMIFS('Filtered Data'!$E:$E,'Filtered Data'!$A:$A,sorting!$AG8,'Filtered Data'!$W:$W,"&gt;"&amp;Dashboard!F$4)/$AH8)</f>
        <v>0.14814814814814814</v>
      </c>
      <c r="AR8">
        <f t="shared" si="23"/>
        <v>27.5</v>
      </c>
      <c r="AS8">
        <f>IF($J8="","",COUNTIFS(AO$2:AO7,AO8)/100000000)</f>
        <v>0</v>
      </c>
      <c r="AT8">
        <f>IF($J8="","",COUNTIFS(AQ$2:AQ7,AQ8)/100000000)</f>
        <v>0</v>
      </c>
      <c r="AU8" s="6">
        <f t="shared" si="24"/>
        <v>0.40123456790123457</v>
      </c>
      <c r="AV8">
        <f t="shared" si="25"/>
        <v>28</v>
      </c>
      <c r="AW8" s="6">
        <f t="shared" si="26"/>
        <v>0.14814814814814814</v>
      </c>
      <c r="AX8">
        <f t="shared" si="1"/>
        <v>28</v>
      </c>
      <c r="AY8" s="5">
        <f>IF(AQ8="","",SUMIFS('Filtered Data'!$E:$E,'Filtered Data'!$A:$A,sorting!$AG8,'Filtered Data'!$W:$W,"&lt;"&amp;Dashboard!C$4)/$AH8)</f>
        <v>0.29629629629629628</v>
      </c>
      <c r="AZ8" s="6">
        <f>IF(AY8="","",COUNTIFS(AY$2:AY7,AY8)/100000000)+AY8</f>
        <v>0.29629629629629628</v>
      </c>
      <c r="BA8">
        <f t="shared" si="27"/>
        <v>22</v>
      </c>
    </row>
    <row r="9" spans="1:53" x14ac:dyDescent="0.35">
      <c r="A9" s="5">
        <f t="shared" si="2"/>
        <v>7.6818389992807629E-2</v>
      </c>
      <c r="B9" t="str">
        <v>Junior Guerra</v>
      </c>
      <c r="C9">
        <f>SUMIFS('Filtered Data'!$E:$E,'Filtered Data'!$C:$C,sorting!$B9)</f>
        <v>1</v>
      </c>
      <c r="D9" s="4">
        <f>SUMIFS('Filtered Data'!$L:$L,'Filtered Data'!$C:$C,sorting!$B9)</f>
        <v>1</v>
      </c>
      <c r="E9">
        <f>SUMIFS('Filtered Data'!$O:$O,'Filtered Data'!$C:$C,sorting!$B9)</f>
        <v>3</v>
      </c>
      <c r="F9" s="3">
        <f t="shared" si="3"/>
        <v>27</v>
      </c>
      <c r="G9" s="3" cm="1">
        <f t="array" ref="G9">AVERAGE(_xlfn._xlws.FILTER('Filtered Data'!$W:$W,'Filtered Data'!$C:$C=sorting!$B9))</f>
        <v>29</v>
      </c>
      <c r="H9" s="3" cm="1">
        <f t="array" ref="H9">_xlfn.STDEV.P(_xlfn._xlws.FILTER('Filtered Data'!$W:$W,'Filtered Data'!$C:$C=sorting!$B9))</f>
        <v>0</v>
      </c>
      <c r="I9" s="3"/>
      <c r="J9" t="str">
        <v>Jose Suarez</v>
      </c>
      <c r="K9">
        <f t="shared" si="4"/>
        <v>14</v>
      </c>
      <c r="L9" s="3">
        <f t="shared" si="5"/>
        <v>49.857142857142854</v>
      </c>
      <c r="M9">
        <f t="shared" ca="1" si="6"/>
        <v>97</v>
      </c>
      <c r="N9" s="3">
        <f t="shared" si="0"/>
        <v>16.066189622296626</v>
      </c>
      <c r="O9">
        <f t="shared" ca="1" si="7"/>
        <v>65</v>
      </c>
      <c r="P9" s="3">
        <f t="shared" ca="1" si="8"/>
        <v>3.1032338114540368</v>
      </c>
      <c r="Q9">
        <f t="shared" ca="1" si="9"/>
        <v>76</v>
      </c>
      <c r="R9" s="5">
        <f>IF(J9="","",SUMIFS('Filtered Data'!$E:$E,'Filtered Data'!$C:$C,sorting!$J9,'Filtered Data'!$W:$W,"&gt;"&amp;Dashboard!D$4)/$K9)</f>
        <v>0.35714285714285715</v>
      </c>
      <c r="S9">
        <f t="shared" ca="1" si="10"/>
        <v>153</v>
      </c>
      <c r="T9" s="5">
        <f>IF(K9="","",SUMIFS('Filtered Data'!$E:$E,'Filtered Data'!$C:$C,sorting!$J9,'Filtered Data'!$W:$W,"&gt;"&amp;Dashboard!F$4)/$K9)</f>
        <v>0.14285714285714285</v>
      </c>
      <c r="U9">
        <f t="shared" ca="1" si="11"/>
        <v>144</v>
      </c>
      <c r="V9">
        <f>IF($J9="","",COUNTIFS(R$2:R8,R9)/100000000)</f>
        <v>0</v>
      </c>
      <c r="W9">
        <f>IF($J9="","",COUNTIFS(T$2:T8,T9)/100000000)</f>
        <v>1E-8</v>
      </c>
      <c r="X9" s="6">
        <f t="shared" si="12"/>
        <v>0.35714285714285715</v>
      </c>
      <c r="Y9">
        <f t="shared" ca="1" si="13"/>
        <v>154</v>
      </c>
      <c r="Z9" s="6">
        <f t="shared" si="14"/>
        <v>0.14285715285714284</v>
      </c>
      <c r="AA9">
        <f t="shared" ca="1" si="15"/>
        <v>148</v>
      </c>
      <c r="AB9" s="5">
        <f ca="1">IF(S9="","",SUMIFS('Filtered Data'!$E:$E,'Filtered Data'!$C:$C,sorting!$J9,'Filtered Data'!$W:$W,"&lt;"&amp;Dashboard!C$4)/$K9)</f>
        <v>0.21428571428571427</v>
      </c>
      <c r="AC9">
        <f t="shared" ca="1" si="16"/>
        <v>102</v>
      </c>
      <c r="AD9" s="6">
        <f ca="1">IF($J9="","",(COUNTIFS(AB$2:AB8,AB9)/100000000)+AB9)</f>
        <v>0.21428571428571427</v>
      </c>
      <c r="AE9">
        <f t="shared" ca="1" si="17"/>
        <v>82</v>
      </c>
      <c r="AG9" t="s">
        <v>243</v>
      </c>
      <c r="AH9">
        <f>SUMIFS('Filtered Data'!E:E,'Filtered Data'!A:A,sorting!$AG9)</f>
        <v>162</v>
      </c>
      <c r="AI9" cm="1">
        <f t="array" ref="AI9">AVERAGE(_xlfn._xlws.FILTER('Filtered Data'!$W:$W,'Filtered Data'!$A:$A=sorting!$AG9))</f>
        <v>54.104938271604937</v>
      </c>
      <c r="AJ9">
        <f t="shared" si="18"/>
        <v>4</v>
      </c>
      <c r="AK9" cm="1">
        <f t="array" ref="AK9">_xlfn.STDEV.P(_xlfn._xlws.FILTER('Filtered Data'!$W:$W,'Filtered Data'!$A:$A=sorting!$AG9))</f>
        <v>17.856633454532322</v>
      </c>
      <c r="AL9">
        <f t="shared" si="19"/>
        <v>9</v>
      </c>
      <c r="AM9">
        <f t="shared" si="20"/>
        <v>3.0299629775887107</v>
      </c>
      <c r="AN9">
        <f t="shared" si="21"/>
        <v>6</v>
      </c>
      <c r="AO9" s="5">
        <f>IF(AG9="","",SUMIFS('Filtered Data'!$E:$E,'Filtered Data'!$A:$A,sorting!$AG9,'Filtered Data'!$W:$W,"&gt;"&amp;Dashboard!D$4)/$AH9)</f>
        <v>0.5864197530864198</v>
      </c>
      <c r="AP9">
        <f t="shared" si="22"/>
        <v>3.5</v>
      </c>
      <c r="AQ9" s="5">
        <f>IF(AI9="","",SUMIFS('Filtered Data'!$E:$E,'Filtered Data'!$A:$A,sorting!$AG9,'Filtered Data'!$W:$W,"&gt;"&amp;Dashboard!F$4)/$AH9)</f>
        <v>0.30246913580246915</v>
      </c>
      <c r="AR9">
        <f t="shared" si="23"/>
        <v>7</v>
      </c>
      <c r="AS9">
        <f>IF($J9="","",COUNTIFS(AO$2:AO8,AO9)/100000000)</f>
        <v>0</v>
      </c>
      <c r="AT9">
        <f>IF($J9="","",COUNTIFS(AQ$2:AQ8,AQ9)/100000000)</f>
        <v>0</v>
      </c>
      <c r="AU9" s="6">
        <f t="shared" si="24"/>
        <v>0.5864197530864198</v>
      </c>
      <c r="AV9">
        <f t="shared" si="25"/>
        <v>4</v>
      </c>
      <c r="AW9" s="6">
        <f t="shared" si="26"/>
        <v>0.30246913580246915</v>
      </c>
      <c r="AX9">
        <f t="shared" si="1"/>
        <v>7</v>
      </c>
      <c r="AY9" s="5">
        <f>IF(AQ9="","",SUMIFS('Filtered Data'!$E:$E,'Filtered Data'!$A:$A,sorting!$AG9,'Filtered Data'!$W:$W,"&lt;"&amp;Dashboard!C$4)/$AH9)</f>
        <v>0.1419753086419753</v>
      </c>
      <c r="AZ9" s="6">
        <f>IF(AY9="","",COUNTIFS(AY$2:AY8,AY9)/100000000)+AY9</f>
        <v>0.1419753086419753</v>
      </c>
      <c r="BA9">
        <f t="shared" si="27"/>
        <v>2</v>
      </c>
    </row>
    <row r="10" spans="1:53" x14ac:dyDescent="0.35">
      <c r="A10" s="5">
        <f t="shared" si="2"/>
        <v>0.85333372649278638</v>
      </c>
      <c r="B10" t="str">
        <v>Patrick Sandoval</v>
      </c>
      <c r="C10">
        <f>SUMIFS('Filtered Data'!$E:$E,'Filtered Data'!$C:$C,sorting!$B10)</f>
        <v>14</v>
      </c>
      <c r="D10" s="4">
        <f>SUMIFS('Filtered Data'!$L:$L,'Filtered Data'!$C:$C,sorting!$B10)</f>
        <v>79.666666666666686</v>
      </c>
      <c r="E10">
        <f>SUMIFS('Filtered Data'!$O:$O,'Filtered Data'!$C:$C,sorting!$B10)</f>
        <v>30</v>
      </c>
      <c r="F10" s="3">
        <f t="shared" si="3"/>
        <v>3.3891213389121333</v>
      </c>
      <c r="G10" s="3" cm="1">
        <f t="array" ref="G10">AVERAGE(_xlfn._xlws.FILTER('Filtered Data'!$W:$W,'Filtered Data'!$C:$C=sorting!$B10))</f>
        <v>56.357142857142854</v>
      </c>
      <c r="H10" s="3" cm="1">
        <f t="array" ref="H10">_xlfn.STDEV.P(_xlfn._xlws.FILTER('Filtered Data'!$W:$W,'Filtered Data'!$C:$C=sorting!$B10))</f>
        <v>13.818244372966502</v>
      </c>
      <c r="I10" s="3"/>
      <c r="J10" t="str">
        <v>Jaime Barria</v>
      </c>
      <c r="K10">
        <f t="shared" si="4"/>
        <v>11</v>
      </c>
      <c r="L10" s="3">
        <f t="shared" si="5"/>
        <v>46.363636363636367</v>
      </c>
      <c r="M10">
        <f t="shared" ca="1" si="6"/>
        <v>133</v>
      </c>
      <c r="N10" s="3">
        <f t="shared" si="0"/>
        <v>13.85163414890248</v>
      </c>
      <c r="O10">
        <f t="shared" ca="1" si="7"/>
        <v>23</v>
      </c>
      <c r="P10" s="3">
        <f t="shared" ca="1" si="8"/>
        <v>3.3471600437346187</v>
      </c>
      <c r="Q10">
        <f t="shared" ca="1" si="9"/>
        <v>54</v>
      </c>
      <c r="R10" s="5">
        <f>IF(J10="","",SUMIFS('Filtered Data'!$E:$E,'Filtered Data'!$C:$C,sorting!$J10,'Filtered Data'!$W:$W,"&gt;"&amp;Dashboard!D$4)/$K10)</f>
        <v>0.27272727272727271</v>
      </c>
      <c r="S10">
        <f t="shared" ca="1" si="10"/>
        <v>172</v>
      </c>
      <c r="T10" s="5">
        <f>IF(K10="","",SUMIFS('Filtered Data'!$E:$E,'Filtered Data'!$C:$C,sorting!$J10,'Filtered Data'!$W:$W,"&gt;"&amp;Dashboard!F$4)/$K10)</f>
        <v>9.0909090909090912E-2</v>
      </c>
      <c r="U10">
        <f t="shared" ca="1" si="11"/>
        <v>163</v>
      </c>
      <c r="V10">
        <f>IF($J10="","",COUNTIFS(R$2:R9,R10)/100000000)</f>
        <v>0</v>
      </c>
      <c r="W10">
        <f>IF($J10="","",COUNTIFS(T$2:T9,T10)/100000000)</f>
        <v>0</v>
      </c>
      <c r="X10" s="6">
        <f t="shared" si="12"/>
        <v>0.27272727272727271</v>
      </c>
      <c r="Y10">
        <f t="shared" ca="1" si="13"/>
        <v>177</v>
      </c>
      <c r="Z10" s="6">
        <f t="shared" si="14"/>
        <v>9.0909090909090912E-2</v>
      </c>
      <c r="AA10">
        <f t="shared" ca="1" si="15"/>
        <v>168</v>
      </c>
      <c r="AB10" s="5">
        <f ca="1">IF(S10="","",SUMIFS('Filtered Data'!$E:$E,'Filtered Data'!$C:$C,sorting!$J10,'Filtered Data'!$W:$W,"&lt;"&amp;Dashboard!C$4)/$K10)</f>
        <v>0.27272727272727271</v>
      </c>
      <c r="AC10">
        <f t="shared" ca="1" si="16"/>
        <v>61</v>
      </c>
      <c r="AD10" s="6">
        <f ca="1">IF($J10="","",(COUNTIFS(AB$2:AB9,AB10)/100000000)+AB10)</f>
        <v>0.27272727272727271</v>
      </c>
      <c r="AE10">
        <f t="shared" ca="1" si="17"/>
        <v>121</v>
      </c>
      <c r="AG10" t="s">
        <v>242</v>
      </c>
      <c r="AH10">
        <f>SUMIFS('Filtered Data'!E:E,'Filtered Data'!A:A,sorting!$AG10)</f>
        <v>162</v>
      </c>
      <c r="AI10" cm="1">
        <f t="array" ref="AI10">AVERAGE(_xlfn._xlws.FILTER('Filtered Data'!$W:$W,'Filtered Data'!$A:$A=sorting!$AG10))</f>
        <v>51.123456790123456</v>
      </c>
      <c r="AJ10">
        <f t="shared" si="18"/>
        <v>12</v>
      </c>
      <c r="AK10" cm="1">
        <f t="array" ref="AK10">_xlfn.STDEV.P(_xlfn._xlws.FILTER('Filtered Data'!$W:$W,'Filtered Data'!$A:$A=sorting!$AG10))</f>
        <v>18.930270172169831</v>
      </c>
      <c r="AL10">
        <f t="shared" si="19"/>
        <v>18</v>
      </c>
      <c r="AM10">
        <f t="shared" si="20"/>
        <v>2.7006195012093466</v>
      </c>
      <c r="AN10">
        <f t="shared" si="21"/>
        <v>13</v>
      </c>
      <c r="AO10" s="5">
        <f>IF(AG10="","",SUMIFS('Filtered Data'!$E:$E,'Filtered Data'!$A:$A,sorting!$AG10,'Filtered Data'!$W:$W,"&gt;"&amp;Dashboard!D$4)/$AH10)</f>
        <v>0.5679012345679012</v>
      </c>
      <c r="AP10">
        <f t="shared" si="22"/>
        <v>8</v>
      </c>
      <c r="AQ10" s="5">
        <f>IF(AI10="","",SUMIFS('Filtered Data'!$E:$E,'Filtered Data'!$A:$A,sorting!$AG10,'Filtered Data'!$W:$W,"&gt;"&amp;Dashboard!F$4)/$AH10)</f>
        <v>0.29012345679012347</v>
      </c>
      <c r="AR10">
        <f t="shared" si="23"/>
        <v>8</v>
      </c>
      <c r="AS10">
        <f>IF($J10="","",COUNTIFS(AO$2:AO9,AO10)/100000000)</f>
        <v>0</v>
      </c>
      <c r="AT10">
        <f>IF($J10="","",COUNTIFS(AQ$2:AQ9,AQ10)/100000000)</f>
        <v>0</v>
      </c>
      <c r="AU10" s="6">
        <f t="shared" si="24"/>
        <v>0.5679012345679012</v>
      </c>
      <c r="AV10">
        <f t="shared" si="25"/>
        <v>8</v>
      </c>
      <c r="AW10" s="6">
        <f t="shared" si="26"/>
        <v>0.29012345679012347</v>
      </c>
      <c r="AX10">
        <f t="shared" si="1"/>
        <v>8</v>
      </c>
      <c r="AY10" s="5">
        <f>IF(AQ10="","",SUMIFS('Filtered Data'!$E:$E,'Filtered Data'!$A:$A,sorting!$AG10,'Filtered Data'!$W:$W,"&lt;"&amp;Dashboard!C$4)/$AH10)</f>
        <v>0.22839506172839505</v>
      </c>
      <c r="AZ10" s="6">
        <f>IF(AY10="","",COUNTIFS(AY$2:AY9,AY10)/100000000)+AY10</f>
        <v>0.22839506172839505</v>
      </c>
      <c r="BA10">
        <f t="shared" si="27"/>
        <v>12</v>
      </c>
    </row>
    <row r="11" spans="1:53" x14ac:dyDescent="0.35">
      <c r="A11" s="5">
        <f t="shared" si="2"/>
        <v>0.67801545316090495</v>
      </c>
      <c r="B11" t="str">
        <v>Jose Suarez</v>
      </c>
      <c r="C11">
        <f>SUMIFS('Filtered Data'!$E:$E,'Filtered Data'!$C:$C,sorting!$B11)</f>
        <v>14</v>
      </c>
      <c r="D11" s="4">
        <f>SUMIFS('Filtered Data'!$L:$L,'Filtered Data'!$C:$C,sorting!$B11)</f>
        <v>71</v>
      </c>
      <c r="E11">
        <f>SUMIFS('Filtered Data'!$O:$O,'Filtered Data'!$C:$C,sorting!$B11)</f>
        <v>35</v>
      </c>
      <c r="F11" s="3">
        <f t="shared" si="3"/>
        <v>4.436619718309859</v>
      </c>
      <c r="G11" s="3" cm="1">
        <f t="array" ref="G11">AVERAGE(_xlfn._xlws.FILTER('Filtered Data'!$W:$W,'Filtered Data'!$C:$C=sorting!$B11))</f>
        <v>49.857142857142854</v>
      </c>
      <c r="H11" s="3" cm="1">
        <f t="array" ref="H11">_xlfn.STDEV.P(_xlfn._xlws.FILTER('Filtered Data'!$W:$W,'Filtered Data'!$C:$C=sorting!$B11))</f>
        <v>16.066189622296626</v>
      </c>
      <c r="I11" s="3"/>
      <c r="J11" t="str">
        <v>Madison Bumgarner</v>
      </c>
      <c r="K11">
        <f t="shared" si="4"/>
        <v>26</v>
      </c>
      <c r="L11" s="3">
        <f t="shared" si="5"/>
        <v>50.230769230769234</v>
      </c>
      <c r="M11">
        <f t="shared" ca="1" si="6"/>
        <v>92</v>
      </c>
      <c r="N11" s="3">
        <f t="shared" si="0"/>
        <v>20.123288636853822</v>
      </c>
      <c r="O11">
        <f t="shared" ca="1" si="7"/>
        <v>150</v>
      </c>
      <c r="P11" s="3">
        <f t="shared" ca="1" si="8"/>
        <v>2.496151108163132</v>
      </c>
      <c r="Q11">
        <f t="shared" ca="1" si="9"/>
        <v>137</v>
      </c>
      <c r="R11" s="5">
        <f>IF(J11="","",SUMIFS('Filtered Data'!$E:$E,'Filtered Data'!$C:$C,sorting!$J11,'Filtered Data'!$W:$W,"&gt;"&amp;Dashboard!D$4)/$K11)</f>
        <v>0.46153846153846156</v>
      </c>
      <c r="S11">
        <f t="shared" ca="1" si="10"/>
        <v>110</v>
      </c>
      <c r="T11" s="5">
        <f>IF(K11="","",SUMIFS('Filtered Data'!$E:$E,'Filtered Data'!$C:$C,sorting!$J11,'Filtered Data'!$W:$W,"&gt;"&amp;Dashboard!F$4)/$K11)</f>
        <v>0.26923076923076922</v>
      </c>
      <c r="U11">
        <f t="shared" ca="1" si="11"/>
        <v>74</v>
      </c>
      <c r="V11">
        <f>IF($J11="","",COUNTIFS(R$2:R10,R11)/100000000)</f>
        <v>0</v>
      </c>
      <c r="W11">
        <f>IF($J11="","",COUNTIFS(T$2:T10,T11)/100000000)</f>
        <v>0</v>
      </c>
      <c r="X11" s="6">
        <f t="shared" si="12"/>
        <v>0.46153846153846156</v>
      </c>
      <c r="Y11">
        <f t="shared" ca="1" si="13"/>
        <v>113</v>
      </c>
      <c r="Z11" s="6">
        <f t="shared" si="14"/>
        <v>0.26923076923076922</v>
      </c>
      <c r="AA11">
        <f t="shared" ca="1" si="15"/>
        <v>75</v>
      </c>
      <c r="AB11" s="5">
        <f ca="1">IF(S11="","",SUMIFS('Filtered Data'!$E:$E,'Filtered Data'!$C:$C,sorting!$J11,'Filtered Data'!$W:$W,"&lt;"&amp;Dashboard!C$4)/$K11)</f>
        <v>0.30769230769230771</v>
      </c>
      <c r="AC11">
        <f t="shared" ca="1" si="16"/>
        <v>43</v>
      </c>
      <c r="AD11" s="6">
        <f ca="1">IF($J11="","",(COUNTIFS(AB$2:AB10,AB11)/100000000)+AB11)</f>
        <v>0.3076923176923077</v>
      </c>
      <c r="AE11">
        <f t="shared" ca="1" si="17"/>
        <v>141</v>
      </c>
      <c r="AG11" t="s">
        <v>265</v>
      </c>
      <c r="AH11">
        <f>SUMIFS('Filtered Data'!E:E,'Filtered Data'!A:A,sorting!$AG11)</f>
        <v>162</v>
      </c>
      <c r="AI11" cm="1">
        <f t="array" ref="AI11">AVERAGE(_xlfn._xlws.FILTER('Filtered Data'!$W:$W,'Filtered Data'!$A:$A=sorting!$AG11))</f>
        <v>48.345679012345677</v>
      </c>
      <c r="AJ11">
        <f t="shared" si="18"/>
        <v>19</v>
      </c>
      <c r="AK11" cm="1">
        <f t="array" ref="AK11">_xlfn.STDEV.P(_xlfn._xlws.FILTER('Filtered Data'!$W:$W,'Filtered Data'!$A:$A=sorting!$AG11))</f>
        <v>20.925299528116948</v>
      </c>
      <c r="AL11">
        <f t="shared" si="19"/>
        <v>30</v>
      </c>
      <c r="AM11">
        <f t="shared" si="20"/>
        <v>2.3103936432252481</v>
      </c>
      <c r="AN11">
        <f t="shared" si="21"/>
        <v>30</v>
      </c>
      <c r="AO11" s="5">
        <f>IF(AG11="","",SUMIFS('Filtered Data'!$E:$E,'Filtered Data'!$A:$A,sorting!$AG11,'Filtered Data'!$W:$W,"&gt;"&amp;Dashboard!D$4)/$AH11)</f>
        <v>0.48148148148148145</v>
      </c>
      <c r="AP11">
        <f t="shared" si="22"/>
        <v>18</v>
      </c>
      <c r="AQ11" s="5">
        <f>IF(AI11="","",SUMIFS('Filtered Data'!$E:$E,'Filtered Data'!$A:$A,sorting!$AG11,'Filtered Data'!$W:$W,"&gt;"&amp;Dashboard!F$4)/$AH11)</f>
        <v>0.22839506172839505</v>
      </c>
      <c r="AR11">
        <f t="shared" si="23"/>
        <v>18.5</v>
      </c>
      <c r="AS11">
        <f>IF($J11="","",COUNTIFS(AO$2:AO10,AO11)/100000000)</f>
        <v>0</v>
      </c>
      <c r="AT11">
        <f>IF($J11="","",COUNTIFS(AQ$2:AQ10,AQ11)/100000000)</f>
        <v>1E-8</v>
      </c>
      <c r="AU11" s="6">
        <f t="shared" si="24"/>
        <v>0.48148148148148145</v>
      </c>
      <c r="AV11">
        <f t="shared" si="25"/>
        <v>18</v>
      </c>
      <c r="AW11" s="6">
        <f t="shared" si="26"/>
        <v>0.22839507172839504</v>
      </c>
      <c r="AX11">
        <f t="shared" si="1"/>
        <v>18</v>
      </c>
      <c r="AY11" s="5">
        <f>IF(AQ11="","",SUMIFS('Filtered Data'!$E:$E,'Filtered Data'!$A:$A,sorting!$AG11,'Filtered Data'!$W:$W,"&lt;"&amp;Dashboard!C$4)/$AH11)</f>
        <v>0.32098765432098764</v>
      </c>
      <c r="AZ11" s="6">
        <f>IF(AY11="","",COUNTIFS(AY$2:AY10,AY11)/100000000)+AY11</f>
        <v>0.32098765432098764</v>
      </c>
      <c r="BA11">
        <f t="shared" si="27"/>
        <v>28</v>
      </c>
    </row>
    <row r="12" spans="1:53" x14ac:dyDescent="0.35">
      <c r="A12" s="5">
        <f t="shared" si="2"/>
        <v>0.55794525239736648</v>
      </c>
      <c r="B12" t="str">
        <v>Jaime Barria</v>
      </c>
      <c r="C12">
        <f>SUMIFS('Filtered Data'!$E:$E,'Filtered Data'!$C:$C,sorting!$B12)</f>
        <v>11</v>
      </c>
      <c r="D12" s="4">
        <f>SUMIFS('Filtered Data'!$L:$L,'Filtered Data'!$C:$C,sorting!$B12)</f>
        <v>50.666666666666671</v>
      </c>
      <c r="E12">
        <f>SUMIFS('Filtered Data'!$O:$O,'Filtered Data'!$C:$C,sorting!$B12)</f>
        <v>22</v>
      </c>
      <c r="F12" s="3">
        <f t="shared" si="3"/>
        <v>3.9078947368421049</v>
      </c>
      <c r="G12" s="3" cm="1">
        <f t="array" ref="G12">AVERAGE(_xlfn._xlws.FILTER('Filtered Data'!$W:$W,'Filtered Data'!$C:$C=sorting!$B12))</f>
        <v>46.363636363636367</v>
      </c>
      <c r="H12" s="3" cm="1">
        <f t="array" ref="H12">_xlfn.STDEV.P(_xlfn._xlws.FILTER('Filtered Data'!$W:$W,'Filtered Data'!$C:$C=sorting!$B12))</f>
        <v>13.85163414890248</v>
      </c>
      <c r="I12" s="3"/>
      <c r="J12" t="str">
        <v>Merrill Kelly</v>
      </c>
      <c r="K12">
        <f t="shared" si="4"/>
        <v>27</v>
      </c>
      <c r="L12" s="3">
        <f t="shared" si="5"/>
        <v>51.037037037037038</v>
      </c>
      <c r="M12">
        <f t="shared" ca="1" si="6"/>
        <v>81</v>
      </c>
      <c r="N12" s="3">
        <f t="shared" si="0"/>
        <v>15.004891749227506</v>
      </c>
      <c r="O12">
        <f t="shared" ca="1" si="7"/>
        <v>47</v>
      </c>
      <c r="P12" s="3">
        <f t="shared" ca="1" si="8"/>
        <v>3.4013598958262774</v>
      </c>
      <c r="Q12">
        <f t="shared" ca="1" si="9"/>
        <v>50</v>
      </c>
      <c r="R12" s="5">
        <f>IF(J12="","",SUMIFS('Filtered Data'!$E:$E,'Filtered Data'!$C:$C,sorting!$J12,'Filtered Data'!$W:$W,"&gt;"&amp;Dashboard!D$4)/$K12)</f>
        <v>0.55555555555555558</v>
      </c>
      <c r="S12">
        <f t="shared" ca="1" si="10"/>
        <v>71</v>
      </c>
      <c r="T12" s="5">
        <f>IF(K12="","",SUMIFS('Filtered Data'!$E:$E,'Filtered Data'!$C:$C,sorting!$J12,'Filtered Data'!$W:$W,"&gt;"&amp;Dashboard!F$4)/$K12)</f>
        <v>0.22222222222222221</v>
      </c>
      <c r="U12">
        <f t="shared" ca="1" si="11"/>
        <v>91</v>
      </c>
      <c r="V12">
        <f>IF($J12="","",COUNTIFS(R$2:R11,R12)/100000000)</f>
        <v>0</v>
      </c>
      <c r="W12">
        <f>IF($J12="","",COUNTIFS(T$2:T11,T12)/100000000)</f>
        <v>0</v>
      </c>
      <c r="X12" s="6">
        <f t="shared" si="12"/>
        <v>0.55555555555555558</v>
      </c>
      <c r="Y12">
        <f t="shared" ca="1" si="13"/>
        <v>72</v>
      </c>
      <c r="Z12" s="6">
        <f t="shared" si="14"/>
        <v>0.22222222222222221</v>
      </c>
      <c r="AA12">
        <f t="shared" ca="1" si="15"/>
        <v>96</v>
      </c>
      <c r="AB12" s="5">
        <f ca="1">IF(S12="","",SUMIFS('Filtered Data'!$E:$E,'Filtered Data'!$C:$C,sorting!$J12,'Filtered Data'!$W:$W,"&lt;"&amp;Dashboard!C$4)/$K12)</f>
        <v>0.25925925925925924</v>
      </c>
      <c r="AC12">
        <f t="shared" ca="1" si="16"/>
        <v>73</v>
      </c>
      <c r="AD12" s="6">
        <f ca="1">IF($J12="","",(COUNTIFS(AB$2:AB11,AB12)/100000000)+AB12)</f>
        <v>0.25925925925925924</v>
      </c>
      <c r="AE12">
        <f t="shared" ca="1" si="17"/>
        <v>113</v>
      </c>
      <c r="AG12" t="s">
        <v>284</v>
      </c>
      <c r="AH12">
        <f>SUMIFS('Filtered Data'!E:E,'Filtered Data'!A:A,sorting!$AG12)</f>
        <v>161</v>
      </c>
      <c r="AI12" cm="1">
        <f t="array" ref="AI12">AVERAGE(_xlfn._xlws.FILTER('Filtered Data'!$W:$W,'Filtered Data'!$A:$A=sorting!$AG12))</f>
        <v>48.322981366459629</v>
      </c>
      <c r="AJ12">
        <f t="shared" si="18"/>
        <v>20</v>
      </c>
      <c r="AK12" cm="1">
        <f t="array" ref="AK12">_xlfn.STDEV.P(_xlfn._xlws.FILTER('Filtered Data'!$W:$W,'Filtered Data'!$A:$A=sorting!$AG12))</f>
        <v>18.938475898876433</v>
      </c>
      <c r="AL12">
        <f t="shared" si="19"/>
        <v>19</v>
      </c>
      <c r="AM12">
        <f t="shared" si="20"/>
        <v>2.5515770975702696</v>
      </c>
      <c r="AN12">
        <f t="shared" si="21"/>
        <v>23</v>
      </c>
      <c r="AO12" s="5">
        <f>IF(AG12="","",SUMIFS('Filtered Data'!$E:$E,'Filtered Data'!$A:$A,sorting!$AG12,'Filtered Data'!$W:$W,"&gt;"&amp;Dashboard!D$4)/$AH12)</f>
        <v>0.48447204968944102</v>
      </c>
      <c r="AP12">
        <f t="shared" si="22"/>
        <v>17</v>
      </c>
      <c r="AQ12" s="5">
        <f>IF(AI12="","",SUMIFS('Filtered Data'!$E:$E,'Filtered Data'!$A:$A,sorting!$AG12,'Filtered Data'!$W:$W,"&gt;"&amp;Dashboard!F$4)/$AH12)</f>
        <v>0.2360248447204969</v>
      </c>
      <c r="AR12">
        <f t="shared" si="23"/>
        <v>16</v>
      </c>
      <c r="AS12">
        <f>IF($J12="","",COUNTIFS(AO$2:AO11,AO12)/100000000)</f>
        <v>0</v>
      </c>
      <c r="AT12">
        <f>IF($J12="","",COUNTIFS(AQ$2:AQ11,AQ12)/100000000)</f>
        <v>0</v>
      </c>
      <c r="AU12" s="6">
        <f t="shared" si="24"/>
        <v>0.48447204968944102</v>
      </c>
      <c r="AV12">
        <f t="shared" si="25"/>
        <v>17</v>
      </c>
      <c r="AW12" s="6">
        <f t="shared" si="26"/>
        <v>0.2360248447204969</v>
      </c>
      <c r="AX12">
        <f t="shared" si="1"/>
        <v>16</v>
      </c>
      <c r="AY12" s="5">
        <f>IF(AQ12="","",SUMIFS('Filtered Data'!$E:$E,'Filtered Data'!$A:$A,sorting!$AG12,'Filtered Data'!$W:$W,"&lt;"&amp;Dashboard!C$4)/$AH12)</f>
        <v>0.2360248447204969</v>
      </c>
      <c r="AZ12" s="6">
        <f>IF(AY12="","",COUNTIFS(AY$2:AY11,AY12)/100000000)+AY12</f>
        <v>0.2360248447204969</v>
      </c>
      <c r="BA12">
        <f t="shared" si="27"/>
        <v>16</v>
      </c>
    </row>
    <row r="13" spans="1:53" x14ac:dyDescent="0.35">
      <c r="A13" s="5">
        <f t="shared" si="2"/>
        <v>0.25851496232770116</v>
      </c>
      <c r="B13" t="str">
        <v>Reid Detmers</v>
      </c>
      <c r="C13">
        <f>SUMIFS('Filtered Data'!$E:$E,'Filtered Data'!$C:$C,sorting!$B13)</f>
        <v>5</v>
      </c>
      <c r="D13" s="4">
        <f>SUMIFS('Filtered Data'!$L:$L,'Filtered Data'!$C:$C,sorting!$B13)</f>
        <v>20.666666666666668</v>
      </c>
      <c r="E13">
        <f>SUMIFS('Filtered Data'!$O:$O,'Filtered Data'!$C:$C,sorting!$B13)</f>
        <v>17</v>
      </c>
      <c r="F13" s="3">
        <f t="shared" si="3"/>
        <v>7.4032258064516121</v>
      </c>
      <c r="G13" s="3" cm="1">
        <f t="array" ref="G13">AVERAGE(_xlfn._xlws.FILTER('Filtered Data'!$W:$W,'Filtered Data'!$C:$C=sorting!$B13))</f>
        <v>37.6</v>
      </c>
      <c r="H13" s="3" cm="1">
        <f t="array" ref="H13">_xlfn.STDEV.P(_xlfn._xlws.FILTER('Filtered Data'!$W:$W,'Filtered Data'!$C:$C=sorting!$B13))</f>
        <v>13.690872872099865</v>
      </c>
      <c r="I13" s="3"/>
      <c r="J13" t="str">
        <v>Caleb Smith</v>
      </c>
      <c r="K13">
        <f t="shared" si="4"/>
        <v>13</v>
      </c>
      <c r="L13" s="3">
        <f t="shared" si="5"/>
        <v>40.46153846153846</v>
      </c>
      <c r="M13">
        <f t="shared" ca="1" si="6"/>
        <v>175</v>
      </c>
      <c r="N13" s="3">
        <f t="shared" si="0"/>
        <v>23.558814729932614</v>
      </c>
      <c r="O13">
        <f t="shared" ca="1" si="7"/>
        <v>182</v>
      </c>
      <c r="P13" s="3">
        <f t="shared" ca="1" si="8"/>
        <v>1.7174691904228152</v>
      </c>
      <c r="Q13">
        <f t="shared" ca="1" si="9"/>
        <v>184</v>
      </c>
      <c r="R13" s="5">
        <f>IF(J13="","",SUMIFS('Filtered Data'!$E:$E,'Filtered Data'!$C:$C,sorting!$J13,'Filtered Data'!$W:$W,"&gt;"&amp;Dashboard!D$4)/$K13)</f>
        <v>0.46153846153846156</v>
      </c>
      <c r="S13">
        <f t="shared" ca="1" si="10"/>
        <v>110</v>
      </c>
      <c r="T13" s="5">
        <f>IF(K13="","",SUMIFS('Filtered Data'!$E:$E,'Filtered Data'!$C:$C,sorting!$J13,'Filtered Data'!$W:$W,"&gt;"&amp;Dashboard!F$4)/$K13)</f>
        <v>0.15384615384615385</v>
      </c>
      <c r="U13">
        <f t="shared" ca="1" si="11"/>
        <v>136</v>
      </c>
      <c r="V13">
        <f>IF($J13="","",COUNTIFS(R$2:R12,R13)/100000000)</f>
        <v>1E-8</v>
      </c>
      <c r="W13">
        <f>IF($J13="","",COUNTIFS(T$2:T12,T13)/100000000)</f>
        <v>1E-8</v>
      </c>
      <c r="X13" s="6">
        <f t="shared" si="12"/>
        <v>0.46153847153846156</v>
      </c>
      <c r="Y13">
        <f t="shared" ca="1" si="13"/>
        <v>112</v>
      </c>
      <c r="Z13" s="6">
        <f t="shared" si="14"/>
        <v>0.15384616384615385</v>
      </c>
      <c r="AA13">
        <f t="shared" ca="1" si="15"/>
        <v>142</v>
      </c>
      <c r="AB13" s="5">
        <f ca="1">IF(S13="","",SUMIFS('Filtered Data'!$E:$E,'Filtered Data'!$C:$C,sorting!$J13,'Filtered Data'!$W:$W,"&lt;"&amp;Dashboard!C$4)/$K13)</f>
        <v>0.30769230769230771</v>
      </c>
      <c r="AC13">
        <f t="shared" ca="1" si="16"/>
        <v>43</v>
      </c>
      <c r="AD13" s="6">
        <f ca="1">IF($J13="","",(COUNTIFS(AB$2:AB12,AB13)/100000000)+AB13)</f>
        <v>0.3076923276923077</v>
      </c>
      <c r="AE13">
        <f t="shared" ca="1" si="17"/>
        <v>142</v>
      </c>
      <c r="AG13" t="s">
        <v>304</v>
      </c>
      <c r="AH13">
        <f>SUMIFS('Filtered Data'!E:E,'Filtered Data'!A:A,sorting!$AG13)</f>
        <v>162</v>
      </c>
      <c r="AI13" cm="1">
        <f t="array" ref="AI13">AVERAGE(_xlfn._xlws.FILTER('Filtered Data'!$W:$W,'Filtered Data'!$A:$A=sorting!$AG13))</f>
        <v>48.611111104938267</v>
      </c>
      <c r="AJ13">
        <f t="shared" si="18"/>
        <v>18</v>
      </c>
      <c r="AK13" cm="1">
        <f t="array" ref="AK13">_xlfn.STDEV.P(_xlfn._xlws.FILTER('Filtered Data'!$W:$W,'Filtered Data'!$A:$A=sorting!$AG13))</f>
        <v>17.124183327597684</v>
      </c>
      <c r="AL13">
        <f t="shared" si="19"/>
        <v>5</v>
      </c>
      <c r="AM13">
        <f t="shared" si="20"/>
        <v>2.838740404431177</v>
      </c>
      <c r="AN13">
        <f t="shared" si="21"/>
        <v>10</v>
      </c>
      <c r="AO13" s="5">
        <f>IF(AG13="","",SUMIFS('Filtered Data'!$E:$E,'Filtered Data'!$A:$A,sorting!$AG13,'Filtered Data'!$W:$W,"&gt;"&amp;Dashboard!D$4)/$AH13)</f>
        <v>0.46296296296296297</v>
      </c>
      <c r="AP13">
        <f t="shared" si="22"/>
        <v>20</v>
      </c>
      <c r="AQ13" s="5">
        <f>IF(AI13="","",SUMIFS('Filtered Data'!$E:$E,'Filtered Data'!$A:$A,sorting!$AG13,'Filtered Data'!$W:$W,"&gt;"&amp;Dashboard!F$4)/$AH13)</f>
        <v>0.21604938271604937</v>
      </c>
      <c r="AR13">
        <f t="shared" si="23"/>
        <v>20</v>
      </c>
      <c r="AS13">
        <f>IF($J13="","",COUNTIFS(AO$2:AO12,AO13)/100000000)</f>
        <v>1E-8</v>
      </c>
      <c r="AT13">
        <f>IF($J13="","",COUNTIFS(AQ$2:AQ12,AQ13)/100000000)</f>
        <v>0</v>
      </c>
      <c r="AU13" s="6">
        <f t="shared" si="24"/>
        <v>0.46296297296296296</v>
      </c>
      <c r="AV13">
        <f t="shared" si="25"/>
        <v>20</v>
      </c>
      <c r="AW13" s="6">
        <f t="shared" si="26"/>
        <v>0.21604938271604937</v>
      </c>
      <c r="AX13">
        <f t="shared" si="1"/>
        <v>20</v>
      </c>
      <c r="AY13" s="5">
        <f>IF(AQ13="","",SUMIFS('Filtered Data'!$E:$E,'Filtered Data'!$A:$A,sorting!$AG13,'Filtered Data'!$W:$W,"&lt;"&amp;Dashboard!C$4)/$AH13)</f>
        <v>0.24074074074074073</v>
      </c>
      <c r="AZ13" s="6">
        <f>IF(AY13="","",COUNTIFS(AY$2:AY12,AY13)/100000000)+AY13</f>
        <v>0.24074074074074073</v>
      </c>
      <c r="BA13">
        <f t="shared" si="27"/>
        <v>17</v>
      </c>
    </row>
    <row r="14" spans="1:53" x14ac:dyDescent="0.35">
      <c r="A14" s="5">
        <f t="shared" si="2"/>
        <v>0.77240609735730559</v>
      </c>
      <c r="B14" t="str">
        <v>Chris Rodriguez</v>
      </c>
      <c r="C14">
        <f>SUMIFS('Filtered Data'!$E:$E,'Filtered Data'!$C:$C,sorting!$B14)</f>
        <v>2</v>
      </c>
      <c r="D14" s="4">
        <f>SUMIFS('Filtered Data'!$L:$L,'Filtered Data'!$C:$C,sorting!$B14)</f>
        <v>10</v>
      </c>
      <c r="E14">
        <f>SUMIFS('Filtered Data'!$O:$O,'Filtered Data'!$C:$C,sorting!$B14)</f>
        <v>4</v>
      </c>
      <c r="F14" s="3">
        <f t="shared" si="3"/>
        <v>3.6</v>
      </c>
      <c r="G14" s="3" cm="1">
        <f t="array" ref="G14">AVERAGE(_xlfn._xlws.FILTER('Filtered Data'!$W:$W,'Filtered Data'!$C:$C=sorting!$B14))</f>
        <v>53</v>
      </c>
      <c r="H14" s="3" cm="1">
        <f t="array" ref="H14">_xlfn.STDEV.P(_xlfn._xlws.FILTER('Filtered Data'!$W:$W,'Filtered Data'!$C:$C=sorting!$B14))</f>
        <v>6</v>
      </c>
      <c r="I14" s="3"/>
      <c r="J14" t="str">
        <v>Taylor Widener</v>
      </c>
      <c r="K14">
        <f t="shared" si="4"/>
        <v>13</v>
      </c>
      <c r="L14" s="3">
        <f t="shared" si="5"/>
        <v>46.846153846153847</v>
      </c>
      <c r="M14">
        <f t="shared" ca="1" si="6"/>
        <v>125</v>
      </c>
      <c r="N14" s="3">
        <f t="shared" si="0"/>
        <v>13.061076371277037</v>
      </c>
      <c r="O14">
        <f t="shared" ca="1" si="7"/>
        <v>15</v>
      </c>
      <c r="P14" s="3">
        <f t="shared" ca="1" si="8"/>
        <v>3.5866993281789914</v>
      </c>
      <c r="Q14">
        <f t="shared" ca="1" si="9"/>
        <v>38</v>
      </c>
      <c r="R14" s="5">
        <f>IF(J14="","",SUMIFS('Filtered Data'!$E:$E,'Filtered Data'!$C:$C,sorting!$J14,'Filtered Data'!$W:$W,"&gt;"&amp;Dashboard!D$4)/$K14)</f>
        <v>0.38461538461538464</v>
      </c>
      <c r="S14">
        <f t="shared" ca="1" si="10"/>
        <v>144</v>
      </c>
      <c r="T14" s="5">
        <f>IF(K14="","",SUMIFS('Filtered Data'!$E:$E,'Filtered Data'!$C:$C,sorting!$J14,'Filtered Data'!$W:$W,"&gt;"&amp;Dashboard!F$4)/$K14)</f>
        <v>0.15384615384615385</v>
      </c>
      <c r="U14">
        <f t="shared" ca="1" si="11"/>
        <v>136</v>
      </c>
      <c r="V14">
        <f>IF($J14="","",COUNTIFS(R$2:R13,R14)/100000000)</f>
        <v>0</v>
      </c>
      <c r="W14">
        <f>IF($J14="","",COUNTIFS(T$2:T13,T14)/100000000)</f>
        <v>2E-8</v>
      </c>
      <c r="X14" s="6">
        <f t="shared" si="12"/>
        <v>0.38461538461538464</v>
      </c>
      <c r="Y14">
        <f t="shared" ca="1" si="13"/>
        <v>145</v>
      </c>
      <c r="Z14" s="6">
        <f t="shared" si="14"/>
        <v>0.15384617384615384</v>
      </c>
      <c r="AA14">
        <f t="shared" ca="1" si="15"/>
        <v>141</v>
      </c>
      <c r="AB14" s="5">
        <f ca="1">IF(S14="","",SUMIFS('Filtered Data'!$E:$E,'Filtered Data'!$C:$C,sorting!$J14,'Filtered Data'!$W:$W,"&lt;"&amp;Dashboard!C$4)/$K14)</f>
        <v>0.30769230769230771</v>
      </c>
      <c r="AC14">
        <f t="shared" ca="1" si="16"/>
        <v>43</v>
      </c>
      <c r="AD14" s="6">
        <f ca="1">IF($J14="","",(COUNTIFS(AB$2:AB13,AB14)/100000000)+AB14)</f>
        <v>0.30769233769230769</v>
      </c>
      <c r="AE14">
        <f t="shared" ca="1" si="17"/>
        <v>143</v>
      </c>
      <c r="AG14" t="s">
        <v>327</v>
      </c>
      <c r="AH14">
        <f>SUMIFS('Filtered Data'!E:E,'Filtered Data'!A:A,sorting!$AG14)</f>
        <v>162</v>
      </c>
      <c r="AI14" cm="1">
        <f t="array" ref="AI14">AVERAGE(_xlfn._xlws.FILTER('Filtered Data'!$W:$W,'Filtered Data'!$A:$A=sorting!$AG14))</f>
        <v>50.203703703703702</v>
      </c>
      <c r="AJ14">
        <f t="shared" si="18"/>
        <v>15</v>
      </c>
      <c r="AK14" cm="1">
        <f t="array" ref="AK14">_xlfn.STDEV.P(_xlfn._xlws.FILTER('Filtered Data'!$W:$W,'Filtered Data'!$A:$A=sorting!$AG14))</f>
        <v>18.945711553873583</v>
      </c>
      <c r="AL14">
        <f t="shared" si="19"/>
        <v>20</v>
      </c>
      <c r="AM14">
        <f t="shared" si="20"/>
        <v>2.6498716377553633</v>
      </c>
      <c r="AN14">
        <f t="shared" si="21"/>
        <v>17</v>
      </c>
      <c r="AO14" s="5">
        <f>IF(AG14="","",SUMIFS('Filtered Data'!$E:$E,'Filtered Data'!$A:$A,sorting!$AG14,'Filtered Data'!$W:$W,"&gt;"&amp;Dashboard!D$4)/$AH14)</f>
        <v>0.48765432098765432</v>
      </c>
      <c r="AP14">
        <f t="shared" si="22"/>
        <v>16</v>
      </c>
      <c r="AQ14" s="5">
        <f>IF(AI14="","",SUMIFS('Filtered Data'!$E:$E,'Filtered Data'!$A:$A,sorting!$AG14,'Filtered Data'!$W:$W,"&gt;"&amp;Dashboard!F$4)/$AH14)</f>
        <v>0.24074074074074073</v>
      </c>
      <c r="AR14">
        <f t="shared" si="23"/>
        <v>14.5</v>
      </c>
      <c r="AS14">
        <f>IF($J14="","",COUNTIFS(AO$2:AO13,AO14)/100000000)</f>
        <v>0</v>
      </c>
      <c r="AT14">
        <f>IF($J14="","",COUNTIFS(AQ$2:AQ13,AQ14)/100000000)</f>
        <v>0</v>
      </c>
      <c r="AU14" s="6">
        <f t="shared" si="24"/>
        <v>0.48765432098765432</v>
      </c>
      <c r="AV14">
        <f t="shared" si="25"/>
        <v>16</v>
      </c>
      <c r="AW14" s="6">
        <f t="shared" si="26"/>
        <v>0.24074074074074073</v>
      </c>
      <c r="AX14">
        <f t="shared" si="1"/>
        <v>15</v>
      </c>
      <c r="AY14" s="5">
        <f>IF(AQ14="","",SUMIFS('Filtered Data'!$E:$E,'Filtered Data'!$A:$A,sorting!$AG14,'Filtered Data'!$W:$W,"&lt;"&amp;Dashboard!C$4)/$AH14)</f>
        <v>0.24074074074074073</v>
      </c>
      <c r="AZ14" s="6">
        <f>IF(AY14="","",COUNTIFS(AY$2:AY13,AY14)/100000000)+AY14</f>
        <v>0.24074075074074072</v>
      </c>
      <c r="BA14">
        <f t="shared" si="27"/>
        <v>18</v>
      </c>
    </row>
    <row r="15" spans="1:53" x14ac:dyDescent="0.35">
      <c r="A15" s="5">
        <f t="shared" si="2"/>
        <v>5.3924625923826464E-2</v>
      </c>
      <c r="B15" t="str">
        <v>Cooper Criswell</v>
      </c>
      <c r="C15">
        <f>SUMIFS('Filtered Data'!$E:$E,'Filtered Data'!$C:$C,sorting!$B15)</f>
        <v>1</v>
      </c>
      <c r="D15" s="4">
        <f>SUMIFS('Filtered Data'!$L:$L,'Filtered Data'!$C:$C,sorting!$B15)</f>
        <v>1.3333333333333333</v>
      </c>
      <c r="E15">
        <f>SUMIFS('Filtered Data'!$O:$O,'Filtered Data'!$C:$C,sorting!$B15)</f>
        <v>3</v>
      </c>
      <c r="F15" s="3">
        <f t="shared" si="3"/>
        <v>20.25</v>
      </c>
      <c r="G15" s="3" cm="1">
        <f t="array" ref="G15">AVERAGE(_xlfn._xlws.FILTER('Filtered Data'!$W:$W,'Filtered Data'!$C:$C=sorting!$B15))</f>
        <v>27</v>
      </c>
      <c r="H15" s="3" cm="1">
        <f t="array" ref="H15">_xlfn.STDEV.P(_xlfn._xlws.FILTER('Filtered Data'!$W:$W,'Filtered Data'!$C:$C=sorting!$B15))</f>
        <v>0</v>
      </c>
      <c r="I15" s="3"/>
      <c r="J15" t="str">
        <v>Luke Weaver</v>
      </c>
      <c r="K15">
        <f t="shared" si="4"/>
        <v>13</v>
      </c>
      <c r="L15" s="3">
        <f t="shared" si="5"/>
        <v>50.153846153846153</v>
      </c>
      <c r="M15">
        <f t="shared" ca="1" si="6"/>
        <v>94</v>
      </c>
      <c r="N15" s="3">
        <f t="shared" si="0"/>
        <v>16.41221943387189</v>
      </c>
      <c r="O15">
        <f t="shared" ca="1" si="7"/>
        <v>72</v>
      </c>
      <c r="P15" s="3">
        <f t="shared" ca="1" si="8"/>
        <v>3.0558844497495308</v>
      </c>
      <c r="Q15">
        <f t="shared" ca="1" si="9"/>
        <v>81</v>
      </c>
      <c r="R15" s="5">
        <f>IF(J15="","",SUMIFS('Filtered Data'!$E:$E,'Filtered Data'!$C:$C,sorting!$J15,'Filtered Data'!$W:$W,"&gt;"&amp;Dashboard!D$4)/$K15)</f>
        <v>0.46153846153846156</v>
      </c>
      <c r="S15">
        <f t="shared" ca="1" si="10"/>
        <v>110</v>
      </c>
      <c r="T15" s="5">
        <f>IF(K15="","",SUMIFS('Filtered Data'!$E:$E,'Filtered Data'!$C:$C,sorting!$J15,'Filtered Data'!$W:$W,"&gt;"&amp;Dashboard!F$4)/$K15)</f>
        <v>0.15384615384615385</v>
      </c>
      <c r="U15">
        <f t="shared" ca="1" si="11"/>
        <v>136</v>
      </c>
      <c r="V15">
        <f>IF($J15="","",COUNTIFS(R$2:R14,R15)/100000000)</f>
        <v>2E-8</v>
      </c>
      <c r="W15">
        <f>IF($J15="","",COUNTIFS(T$2:T14,T15)/100000000)</f>
        <v>2.9999999999999997E-8</v>
      </c>
      <c r="X15" s="6">
        <f t="shared" si="12"/>
        <v>0.46153848153846155</v>
      </c>
      <c r="Y15">
        <f t="shared" ca="1" si="13"/>
        <v>111</v>
      </c>
      <c r="Z15" s="6">
        <f t="shared" si="14"/>
        <v>0.15384618384615387</v>
      </c>
      <c r="AA15">
        <f t="shared" ca="1" si="15"/>
        <v>140</v>
      </c>
      <c r="AB15" s="5">
        <f ca="1">IF(S15="","",SUMIFS('Filtered Data'!$E:$E,'Filtered Data'!$C:$C,sorting!$J15,'Filtered Data'!$W:$W,"&lt;"&amp;Dashboard!C$4)/$K15)</f>
        <v>0.23076923076923078</v>
      </c>
      <c r="AC15">
        <f t="shared" ca="1" si="16"/>
        <v>91</v>
      </c>
      <c r="AD15" s="6">
        <f ca="1">IF($J15="","",(COUNTIFS(AB$2:AB14,AB15)/100000000)+AB15)</f>
        <v>0.23076923076923078</v>
      </c>
      <c r="AE15">
        <f t="shared" ca="1" si="17"/>
        <v>93</v>
      </c>
      <c r="AG15" t="s">
        <v>337</v>
      </c>
      <c r="AH15">
        <f>SUMIFS('Filtered Data'!E:E,'Filtered Data'!A:A,sorting!$AG15)</f>
        <v>162</v>
      </c>
      <c r="AI15" cm="1">
        <f t="array" ref="AI15">AVERAGE(_xlfn._xlws.FILTER('Filtered Data'!$W:$W,'Filtered Data'!$A:$A=sorting!$AG15))</f>
        <v>53.882716049382715</v>
      </c>
      <c r="AJ15">
        <f t="shared" si="18"/>
        <v>5</v>
      </c>
      <c r="AK15" cm="1">
        <f t="array" ref="AK15">_xlfn.STDEV.P(_xlfn._xlws.FILTER('Filtered Data'!$W:$W,'Filtered Data'!$A:$A=sorting!$AG15))</f>
        <v>16.560545781274634</v>
      </c>
      <c r="AL15">
        <f t="shared" si="19"/>
        <v>3</v>
      </c>
      <c r="AM15">
        <f t="shared" si="20"/>
        <v>3.2536799668951168</v>
      </c>
      <c r="AN15">
        <f t="shared" si="21"/>
        <v>3</v>
      </c>
      <c r="AO15" s="5">
        <f>IF(AG15="","",SUMIFS('Filtered Data'!$E:$E,'Filtered Data'!$A:$A,sorting!$AG15,'Filtered Data'!$W:$W,"&gt;"&amp;Dashboard!D$4)/$AH15)</f>
        <v>0.59876543209876543</v>
      </c>
      <c r="AP15">
        <f t="shared" si="22"/>
        <v>2</v>
      </c>
      <c r="AQ15" s="5">
        <f>IF(AI15="","",SUMIFS('Filtered Data'!$E:$E,'Filtered Data'!$A:$A,sorting!$AG15,'Filtered Data'!$W:$W,"&gt;"&amp;Dashboard!F$4)/$AH15)</f>
        <v>0.27777777777777779</v>
      </c>
      <c r="AR15">
        <f t="shared" si="23"/>
        <v>11</v>
      </c>
      <c r="AS15">
        <f>IF($J15="","",COUNTIFS(AO$2:AO14,AO15)/100000000)</f>
        <v>0</v>
      </c>
      <c r="AT15">
        <f>IF($J15="","",COUNTIFS(AQ$2:AQ14,AQ15)/100000000)</f>
        <v>0</v>
      </c>
      <c r="AU15" s="6">
        <f t="shared" si="24"/>
        <v>0.59876543209876543</v>
      </c>
      <c r="AV15">
        <f t="shared" si="25"/>
        <v>2</v>
      </c>
      <c r="AW15" s="6">
        <f t="shared" si="26"/>
        <v>0.27777777777777779</v>
      </c>
      <c r="AX15">
        <f t="shared" si="1"/>
        <v>11</v>
      </c>
      <c r="AY15" s="5">
        <f>IF(AQ15="","",SUMIFS('Filtered Data'!$E:$E,'Filtered Data'!$A:$A,sorting!$AG15,'Filtered Data'!$W:$W,"&lt;"&amp;Dashboard!C$4)/$AH15)</f>
        <v>0.15432098765432098</v>
      </c>
      <c r="AZ15" s="6">
        <f>IF(AY15="","",COUNTIFS(AY$2:AY14,AY15)/100000000)+AY15</f>
        <v>0.15432098765432098</v>
      </c>
      <c r="BA15">
        <f t="shared" si="27"/>
        <v>3</v>
      </c>
    </row>
    <row r="16" spans="1:53" x14ac:dyDescent="0.35">
      <c r="A16" s="5">
        <f t="shared" si="2"/>
        <v>0.30113555873399939</v>
      </c>
      <c r="B16" t="str">
        <v>Mike Mayers</v>
      </c>
      <c r="C16">
        <f>SUMIFS('Filtered Data'!$E:$E,'Filtered Data'!$C:$C,sorting!$B16)</f>
        <v>2</v>
      </c>
      <c r="D16" s="4">
        <f>SUMIFS('Filtered Data'!$L:$L,'Filtered Data'!$C:$C,sorting!$B16)</f>
        <v>3.6666666666666665</v>
      </c>
      <c r="E16">
        <f>SUMIFS('Filtered Data'!$O:$O,'Filtered Data'!$C:$C,sorting!$B16)</f>
        <v>4</v>
      </c>
      <c r="F16" s="3">
        <f t="shared" si="3"/>
        <v>9.8181818181818201</v>
      </c>
      <c r="G16" s="3" cm="1">
        <f t="array" ref="G16">AVERAGE(_xlfn._xlws.FILTER('Filtered Data'!$W:$W,'Filtered Data'!$C:$C=sorting!$B16))</f>
        <v>39</v>
      </c>
      <c r="H16" s="3" cm="1">
        <f t="array" ref="H16">_xlfn.STDEV.P(_xlfn._xlws.FILTER('Filtered Data'!$W:$W,'Filtered Data'!$C:$C=sorting!$B16))</f>
        <v>2</v>
      </c>
      <c r="I16" s="3"/>
      <c r="J16" t="str">
        <v>Zac Gallen</v>
      </c>
      <c r="K16">
        <f t="shared" si="4"/>
        <v>23</v>
      </c>
      <c r="L16" s="3">
        <f t="shared" si="5"/>
        <v>51.130434782608695</v>
      </c>
      <c r="M16">
        <f t="shared" ca="1" si="6"/>
        <v>79</v>
      </c>
      <c r="N16" s="3">
        <f t="shared" si="0"/>
        <v>16.608809469220759</v>
      </c>
      <c r="O16">
        <f t="shared" ca="1" si="7"/>
        <v>78</v>
      </c>
      <c r="P16" s="3">
        <f t="shared" ca="1" si="8"/>
        <v>3.0785129347990288</v>
      </c>
      <c r="Q16">
        <f t="shared" ca="1" si="9"/>
        <v>78</v>
      </c>
      <c r="R16" s="5">
        <f>IF(J16="","",SUMIFS('Filtered Data'!$E:$E,'Filtered Data'!$C:$C,sorting!$J16,'Filtered Data'!$W:$W,"&gt;"&amp;Dashboard!D$4)/$K16)</f>
        <v>0.52173913043478259</v>
      </c>
      <c r="S16">
        <f t="shared" ca="1" si="10"/>
        <v>90</v>
      </c>
      <c r="T16" s="5">
        <f>IF(K16="","",SUMIFS('Filtered Data'!$E:$E,'Filtered Data'!$C:$C,sorting!$J16,'Filtered Data'!$W:$W,"&gt;"&amp;Dashboard!F$4)/$K16)</f>
        <v>0.21739130434782608</v>
      </c>
      <c r="U16">
        <f t="shared" ca="1" si="11"/>
        <v>98</v>
      </c>
      <c r="V16">
        <f>IF($J16="","",COUNTIFS(R$2:R15,R16)/100000000)</f>
        <v>0</v>
      </c>
      <c r="W16">
        <f>IF($J16="","",COUNTIFS(T$2:T15,T16)/100000000)</f>
        <v>0</v>
      </c>
      <c r="X16" s="6">
        <f t="shared" si="12"/>
        <v>0.52173913043478259</v>
      </c>
      <c r="Y16">
        <f t="shared" ca="1" si="13"/>
        <v>90</v>
      </c>
      <c r="Z16" s="6">
        <f t="shared" si="14"/>
        <v>0.21739130434782608</v>
      </c>
      <c r="AA16">
        <f t="shared" ca="1" si="15"/>
        <v>98</v>
      </c>
      <c r="AB16" s="5">
        <f ca="1">IF(S16="","",SUMIFS('Filtered Data'!$E:$E,'Filtered Data'!$C:$C,sorting!$J16,'Filtered Data'!$W:$W,"&lt;"&amp;Dashboard!C$4)/$K16)</f>
        <v>0.17391304347826086</v>
      </c>
      <c r="AC16">
        <f t="shared" ca="1" si="16"/>
        <v>125</v>
      </c>
      <c r="AD16" s="6">
        <f ca="1">IF($J16="","",(COUNTIFS(AB$2:AB15,AB16)/100000000)+AB16)</f>
        <v>0.17391304347826086</v>
      </c>
      <c r="AE16">
        <f t="shared" ca="1" si="17"/>
        <v>60</v>
      </c>
      <c r="AG16" t="s">
        <v>352</v>
      </c>
      <c r="AH16">
        <f>SUMIFS('Filtered Data'!E:E,'Filtered Data'!A:A,sorting!$AG16)</f>
        <v>162</v>
      </c>
      <c r="AI16" cm="1">
        <f t="array" ref="AI16">AVERAGE(_xlfn._xlws.FILTER('Filtered Data'!$W:$W,'Filtered Data'!$A:$A=sorting!$AG16))</f>
        <v>46.76543209876543</v>
      </c>
      <c r="AJ16">
        <f t="shared" si="18"/>
        <v>24</v>
      </c>
      <c r="AK16" cm="1">
        <f t="array" ref="AK16">_xlfn.STDEV.P(_xlfn._xlws.FILTER('Filtered Data'!$W:$W,'Filtered Data'!$A:$A=sorting!$AG16))</f>
        <v>18.027942375511746</v>
      </c>
      <c r="AL16">
        <f t="shared" si="19"/>
        <v>13</v>
      </c>
      <c r="AM16">
        <f t="shared" si="20"/>
        <v>2.5940526724940751</v>
      </c>
      <c r="AN16">
        <f t="shared" si="21"/>
        <v>20</v>
      </c>
      <c r="AO16" s="5">
        <f>IF(AG16="","",SUMIFS('Filtered Data'!$E:$E,'Filtered Data'!$A:$A,sorting!$AG16,'Filtered Data'!$W:$W,"&gt;"&amp;Dashboard!D$4)/$AH16)</f>
        <v>0.4567901234567901</v>
      </c>
      <c r="AP16">
        <f t="shared" si="22"/>
        <v>23</v>
      </c>
      <c r="AQ16" s="5">
        <f>IF(AI16="","",SUMIFS('Filtered Data'!$E:$E,'Filtered Data'!$A:$A,sorting!$AG16,'Filtered Data'!$W:$W,"&gt;"&amp;Dashboard!F$4)/$AH16)</f>
        <v>0.20370370370370369</v>
      </c>
      <c r="AR16">
        <f t="shared" si="23"/>
        <v>21.5</v>
      </c>
      <c r="AS16">
        <f>IF($J16="","",COUNTIFS(AO$2:AO15,AO16)/100000000)</f>
        <v>1E-8</v>
      </c>
      <c r="AT16">
        <f>IF($J16="","",COUNTIFS(AQ$2:AQ15,AQ16)/100000000)</f>
        <v>1E-8</v>
      </c>
      <c r="AU16" s="6">
        <f t="shared" si="24"/>
        <v>0.45679013345679009</v>
      </c>
      <c r="AV16">
        <f t="shared" si="25"/>
        <v>23</v>
      </c>
      <c r="AW16" s="6">
        <f t="shared" si="26"/>
        <v>0.20370371370370369</v>
      </c>
      <c r="AX16">
        <f t="shared" si="1"/>
        <v>21</v>
      </c>
      <c r="AY16" s="5">
        <f>IF(AQ16="","",SUMIFS('Filtered Data'!$E:$E,'Filtered Data'!$A:$A,sorting!$AG16,'Filtered Data'!$W:$W,"&lt;"&amp;Dashboard!C$4)/$AH16)</f>
        <v>0.30864197530864196</v>
      </c>
      <c r="AZ16" s="6">
        <f>IF(AY16="","",COUNTIFS(AY$2:AY15,AY16)/100000000)+AY16</f>
        <v>0.30864198530864195</v>
      </c>
      <c r="BA16">
        <f t="shared" si="27"/>
        <v>24</v>
      </c>
    </row>
    <row r="17" spans="1:53" x14ac:dyDescent="0.35">
      <c r="A17" s="5">
        <f t="shared" si="2"/>
        <v>0.24125527839561978</v>
      </c>
      <c r="B17" t="str">
        <v>Packy Naughton</v>
      </c>
      <c r="C17">
        <f>SUMIFS('Filtered Data'!$E:$E,'Filtered Data'!$C:$C,sorting!$B17)</f>
        <v>5</v>
      </c>
      <c r="D17" s="4">
        <f>SUMIFS('Filtered Data'!$L:$L,'Filtered Data'!$C:$C,sorting!$B17)</f>
        <v>17.333333333333332</v>
      </c>
      <c r="E17">
        <f>SUMIFS('Filtered Data'!$O:$O,'Filtered Data'!$C:$C,sorting!$B17)</f>
        <v>15</v>
      </c>
      <c r="F17" s="3">
        <f t="shared" si="3"/>
        <v>7.7884615384615383</v>
      </c>
      <c r="G17" s="3" cm="1">
        <f t="array" ref="G17">AVERAGE(_xlfn._xlws.FILTER('Filtered Data'!$W:$W,'Filtered Data'!$C:$C=sorting!$B17))</f>
        <v>37</v>
      </c>
      <c r="H17" s="3" cm="1">
        <f t="array" ref="H17">_xlfn.STDEV.P(_xlfn._xlws.FILTER('Filtered Data'!$W:$W,'Filtered Data'!$C:$C=sorting!$B17))</f>
        <v>15.786069808536892</v>
      </c>
      <c r="I17" s="3"/>
      <c r="J17" t="str">
        <v>Max Fried</v>
      </c>
      <c r="K17">
        <f t="shared" si="4"/>
        <v>28</v>
      </c>
      <c r="L17" s="3">
        <f t="shared" si="5"/>
        <v>58.535714285714285</v>
      </c>
      <c r="M17">
        <f t="shared" ca="1" si="6"/>
        <v>23</v>
      </c>
      <c r="N17" s="3">
        <f t="shared" si="0"/>
        <v>19.325191078074276</v>
      </c>
      <c r="O17">
        <f t="shared" ca="1" si="7"/>
        <v>140</v>
      </c>
      <c r="P17" s="3">
        <f t="shared" ca="1" si="8"/>
        <v>3.0289850200822581</v>
      </c>
      <c r="Q17">
        <f t="shared" ca="1" si="9"/>
        <v>82</v>
      </c>
      <c r="R17" s="5">
        <f>IF(J17="","",SUMIFS('Filtered Data'!$E:$E,'Filtered Data'!$C:$C,sorting!$J17,'Filtered Data'!$W:$W,"&gt;"&amp;Dashboard!D$4)/$K17)</f>
        <v>0.75</v>
      </c>
      <c r="S17">
        <f t="shared" ca="1" si="10"/>
        <v>9</v>
      </c>
      <c r="T17" s="5">
        <f>IF(K17="","",SUMIFS('Filtered Data'!$E:$E,'Filtered Data'!$C:$C,sorting!$J17,'Filtered Data'!$W:$W,"&gt;"&amp;Dashboard!F$4)/$K17)</f>
        <v>0.4642857142857143</v>
      </c>
      <c r="U17">
        <f t="shared" ca="1" si="11"/>
        <v>13</v>
      </c>
      <c r="V17">
        <f>IF($J17="","",COUNTIFS(R$2:R16,R17)/100000000)</f>
        <v>0</v>
      </c>
      <c r="W17">
        <f>IF($J17="","",COUNTIFS(T$2:T16,T17)/100000000)</f>
        <v>0</v>
      </c>
      <c r="X17" s="6">
        <f t="shared" si="12"/>
        <v>0.75</v>
      </c>
      <c r="Y17">
        <f t="shared" ca="1" si="13"/>
        <v>13</v>
      </c>
      <c r="Z17" s="6">
        <f t="shared" si="14"/>
        <v>0.4642857142857143</v>
      </c>
      <c r="AA17">
        <f t="shared" ca="1" si="15"/>
        <v>14</v>
      </c>
      <c r="AB17" s="5">
        <f ca="1">IF(S17="","",SUMIFS('Filtered Data'!$E:$E,'Filtered Data'!$C:$C,sorting!$J17,'Filtered Data'!$W:$W,"&lt;"&amp;Dashboard!C$4)/$K17)</f>
        <v>0.10714285714285714</v>
      </c>
      <c r="AC17">
        <f t="shared" ca="1" si="16"/>
        <v>156</v>
      </c>
      <c r="AD17" s="6">
        <f ca="1">IF($J17="","",(COUNTIFS(AB$2:AB16,AB17)/100000000)+AB17)</f>
        <v>0.10714285714285714</v>
      </c>
      <c r="AE17">
        <f t="shared" ca="1" si="17"/>
        <v>29</v>
      </c>
      <c r="AG17" t="s">
        <v>372</v>
      </c>
      <c r="AH17">
        <f>SUMIFS('Filtered Data'!E:E,'Filtered Data'!A:A,sorting!$AG17)</f>
        <v>162</v>
      </c>
      <c r="AI17" cm="1">
        <f t="array" ref="AI17">AVERAGE(_xlfn._xlws.FILTER('Filtered Data'!$W:$W,'Filtered Data'!$A:$A=sorting!$AG17))</f>
        <v>57.123456790123456</v>
      </c>
      <c r="AJ17">
        <f t="shared" si="18"/>
        <v>1</v>
      </c>
      <c r="AK17" cm="1">
        <f t="array" ref="AK17">_xlfn.STDEV.P(_xlfn._xlws.FILTER('Filtered Data'!$W:$W,'Filtered Data'!$A:$A=sorting!$AG17))</f>
        <v>16.402260244765714</v>
      </c>
      <c r="AL17">
        <f t="shared" si="19"/>
        <v>2</v>
      </c>
      <c r="AM17">
        <f t="shared" si="20"/>
        <v>3.4826576299661314</v>
      </c>
      <c r="AN17">
        <f t="shared" si="21"/>
        <v>1</v>
      </c>
      <c r="AO17" s="5">
        <f>IF(AG17="","",SUMIFS('Filtered Data'!$E:$E,'Filtered Data'!$A:$A,sorting!$AG17,'Filtered Data'!$W:$W,"&gt;"&amp;Dashboard!D$4)/$AH17)</f>
        <v>0.5864197530864198</v>
      </c>
      <c r="AP17">
        <f t="shared" si="22"/>
        <v>3.5</v>
      </c>
      <c r="AQ17" s="5">
        <f>IF(AI17="","",SUMIFS('Filtered Data'!$E:$E,'Filtered Data'!$A:$A,sorting!$AG17,'Filtered Data'!$W:$W,"&gt;"&amp;Dashboard!F$4)/$AH17)</f>
        <v>0.38271604938271603</v>
      </c>
      <c r="AR17">
        <f t="shared" si="23"/>
        <v>2</v>
      </c>
      <c r="AS17">
        <f>IF($J17="","",COUNTIFS(AO$2:AO16,AO17)/100000000)</f>
        <v>1E-8</v>
      </c>
      <c r="AT17">
        <f>IF($J17="","",COUNTIFS(AQ$2:AQ16,AQ17)/100000000)</f>
        <v>0</v>
      </c>
      <c r="AU17" s="6">
        <f t="shared" si="24"/>
        <v>0.58641976308641985</v>
      </c>
      <c r="AV17">
        <f t="shared" si="25"/>
        <v>3</v>
      </c>
      <c r="AW17" s="6">
        <f t="shared" si="26"/>
        <v>0.38271604938271603</v>
      </c>
      <c r="AX17">
        <f t="shared" si="1"/>
        <v>2</v>
      </c>
      <c r="AY17" s="5">
        <f>IF(AQ17="","",SUMIFS('Filtered Data'!$E:$E,'Filtered Data'!$A:$A,sorting!$AG17,'Filtered Data'!$W:$W,"&lt;"&amp;Dashboard!C$4)/$AH17)</f>
        <v>0.13580246913580246</v>
      </c>
      <c r="AZ17" s="6">
        <f>IF(AY17="","",COUNTIFS(AY$2:AY16,AY17)/100000000)+AY17</f>
        <v>0.13580246913580246</v>
      </c>
      <c r="BA17">
        <f t="shared" si="27"/>
        <v>1</v>
      </c>
    </row>
    <row r="18" spans="1:53" x14ac:dyDescent="0.35">
      <c r="A18" s="5">
        <f t="shared" si="2"/>
        <v>0.34166284702902711</v>
      </c>
      <c r="B18" t="str">
        <v>Janson Junk</v>
      </c>
      <c r="C18">
        <f>SUMIFS('Filtered Data'!$E:$E,'Filtered Data'!$C:$C,sorting!$B18)</f>
        <v>4</v>
      </c>
      <c r="D18" s="4">
        <f>SUMIFS('Filtered Data'!$L:$L,'Filtered Data'!$C:$C,sorting!$B18)</f>
        <v>16.333333333333332</v>
      </c>
      <c r="E18">
        <f>SUMIFS('Filtered Data'!$O:$O,'Filtered Data'!$C:$C,sorting!$B18)</f>
        <v>7</v>
      </c>
      <c r="F18" s="3">
        <f t="shared" si="3"/>
        <v>3.8571428571428577</v>
      </c>
      <c r="G18" s="3" cm="1">
        <f t="array" ref="G18">AVERAGE(_xlfn._xlws.FILTER('Filtered Data'!$W:$W,'Filtered Data'!$C:$C=sorting!$B18))</f>
        <v>40.25</v>
      </c>
      <c r="H18" s="3" cm="1">
        <f t="array" ref="H18">_xlfn.STDEV.P(_xlfn._xlws.FILTER('Filtered Data'!$W:$W,'Filtered Data'!$C:$C=sorting!$B18))</f>
        <v>12.397076268217438</v>
      </c>
      <c r="I18" s="3"/>
      <c r="J18" t="str">
        <v>Charlie Morton</v>
      </c>
      <c r="K18">
        <f t="shared" si="4"/>
        <v>33</v>
      </c>
      <c r="L18" s="3">
        <f t="shared" si="5"/>
        <v>58.636363636363633</v>
      </c>
      <c r="M18">
        <f t="shared" ca="1" si="6"/>
        <v>21</v>
      </c>
      <c r="N18" s="3">
        <f t="shared" si="0"/>
        <v>16.037490512183464</v>
      </c>
      <c r="O18">
        <f t="shared" ca="1" si="7"/>
        <v>64</v>
      </c>
      <c r="P18" s="3">
        <f t="shared" ca="1" si="8"/>
        <v>3.6562056633373148</v>
      </c>
      <c r="Q18">
        <f t="shared" ca="1" si="9"/>
        <v>32</v>
      </c>
      <c r="R18" s="5">
        <f>IF(J18="","",SUMIFS('Filtered Data'!$E:$E,'Filtered Data'!$C:$C,sorting!$J18,'Filtered Data'!$W:$W,"&gt;"&amp;Dashboard!D$4)/$K18)</f>
        <v>0.63636363636363635</v>
      </c>
      <c r="S18">
        <f t="shared" ca="1" si="10"/>
        <v>40</v>
      </c>
      <c r="T18" s="5">
        <f>IF(K18="","",SUMIFS('Filtered Data'!$E:$E,'Filtered Data'!$C:$C,sorting!$J18,'Filtered Data'!$W:$W,"&gt;"&amp;Dashboard!F$4)/$K18)</f>
        <v>0.36363636363636365</v>
      </c>
      <c r="U18">
        <f t="shared" ca="1" si="11"/>
        <v>37</v>
      </c>
      <c r="V18">
        <f>IF($J18="","",COUNTIFS(R$2:R17,R18)/100000000)</f>
        <v>0</v>
      </c>
      <c r="W18">
        <f>IF($J18="","",COUNTIFS(T$2:T17,T18)/100000000)</f>
        <v>0</v>
      </c>
      <c r="X18" s="6">
        <f t="shared" si="12"/>
        <v>0.63636363636363635</v>
      </c>
      <c r="Y18">
        <f t="shared" ca="1" si="13"/>
        <v>41</v>
      </c>
      <c r="Z18" s="6">
        <f t="shared" si="14"/>
        <v>0.36363636363636365</v>
      </c>
      <c r="AA18">
        <f t="shared" ca="1" si="15"/>
        <v>39</v>
      </c>
      <c r="AB18" s="5">
        <f ca="1">IF(S18="","",SUMIFS('Filtered Data'!$E:$E,'Filtered Data'!$C:$C,sorting!$J18,'Filtered Data'!$W:$W,"&lt;"&amp;Dashboard!C$4)/$K18)</f>
        <v>3.0303030303030304E-2</v>
      </c>
      <c r="AC18">
        <f t="shared" ca="1" si="16"/>
        <v>180</v>
      </c>
      <c r="AD18" s="6">
        <f ca="1">IF($J18="","",(COUNTIFS(AB$2:AB17,AB18)/100000000)+AB18)</f>
        <v>3.0303030303030304E-2</v>
      </c>
      <c r="AE18">
        <f t="shared" ca="1" si="17"/>
        <v>6</v>
      </c>
      <c r="AG18" t="s">
        <v>385</v>
      </c>
      <c r="AH18">
        <f>SUMIFS('Filtered Data'!E:E,'Filtered Data'!A:A,sorting!$AG18)</f>
        <v>162</v>
      </c>
      <c r="AI18" cm="1">
        <f t="array" ref="AI18">AVERAGE(_xlfn._xlws.FILTER('Filtered Data'!$W:$W,'Filtered Data'!$A:$A=sorting!$AG18))</f>
        <v>56.635802469135804</v>
      </c>
      <c r="AJ18">
        <f t="shared" si="18"/>
        <v>2</v>
      </c>
      <c r="AK18" cm="1">
        <f t="array" ref="AK18">_xlfn.STDEV.P(_xlfn._xlws.FILTER('Filtered Data'!$W:$W,'Filtered Data'!$A:$A=sorting!$AG18))</f>
        <v>18.725356207473972</v>
      </c>
      <c r="AL18">
        <f t="shared" si="19"/>
        <v>16</v>
      </c>
      <c r="AM18">
        <f t="shared" si="20"/>
        <v>3.0245514072800597</v>
      </c>
      <c r="AN18">
        <f t="shared" si="21"/>
        <v>7</v>
      </c>
      <c r="AO18" s="5">
        <f>IF(AG18="","",SUMIFS('Filtered Data'!$E:$E,'Filtered Data'!$A:$A,sorting!$AG18,'Filtered Data'!$W:$W,"&gt;"&amp;Dashboard!D$4)/$AH18)</f>
        <v>0.61728395061728392</v>
      </c>
      <c r="AP18">
        <f t="shared" si="22"/>
        <v>1</v>
      </c>
      <c r="AQ18" s="5">
        <f>IF(AI18="","",SUMIFS('Filtered Data'!$E:$E,'Filtered Data'!$A:$A,sorting!$AG18,'Filtered Data'!$W:$W,"&gt;"&amp;Dashboard!F$4)/$AH18)</f>
        <v>0.3888888888888889</v>
      </c>
      <c r="AR18">
        <f t="shared" si="23"/>
        <v>1</v>
      </c>
      <c r="AS18">
        <f>IF($J18="","",COUNTIFS(AO$2:AO17,AO18)/100000000)</f>
        <v>0</v>
      </c>
      <c r="AT18">
        <f>IF($J18="","",COUNTIFS(AQ$2:AQ17,AQ18)/100000000)</f>
        <v>0</v>
      </c>
      <c r="AU18" s="6">
        <f t="shared" si="24"/>
        <v>0.61728395061728392</v>
      </c>
      <c r="AV18">
        <f t="shared" si="25"/>
        <v>1</v>
      </c>
      <c r="AW18" s="6">
        <f t="shared" si="26"/>
        <v>0.3888888888888889</v>
      </c>
      <c r="AX18">
        <f t="shared" si="1"/>
        <v>1</v>
      </c>
      <c r="AY18" s="5">
        <f>IF(AQ18="","",SUMIFS('Filtered Data'!$E:$E,'Filtered Data'!$A:$A,sorting!$AG18,'Filtered Data'!$W:$W,"&lt;"&amp;Dashboard!C$4)/$AH18)</f>
        <v>0.15432098765432098</v>
      </c>
      <c r="AZ18" s="6">
        <f>IF(AY18="","",COUNTIFS(AY$2:AY17,AY18)/100000000)+AY18</f>
        <v>0.15432099765432097</v>
      </c>
      <c r="BA18">
        <f t="shared" si="27"/>
        <v>4</v>
      </c>
    </row>
    <row r="19" spans="1:53" x14ac:dyDescent="0.35">
      <c r="A19" s="5">
        <f t="shared" si="2"/>
        <v>0.21393642045745881</v>
      </c>
      <c r="B19" t="str">
        <v>Jhonathan Diaz</v>
      </c>
      <c r="C19">
        <f>SUMIFS('Filtered Data'!$E:$E,'Filtered Data'!$C:$C,sorting!$B19)</f>
        <v>2</v>
      </c>
      <c r="D19" s="4">
        <f>SUMIFS('Filtered Data'!$L:$L,'Filtered Data'!$C:$C,sorting!$B19)</f>
        <v>6</v>
      </c>
      <c r="E19">
        <f>SUMIFS('Filtered Data'!$O:$O,'Filtered Data'!$C:$C,sorting!$B19)</f>
        <v>5</v>
      </c>
      <c r="F19" s="3">
        <f t="shared" si="3"/>
        <v>7.5</v>
      </c>
      <c r="G19" s="3" cm="1">
        <f t="array" ref="G19">AVERAGE(_xlfn._xlws.FILTER('Filtered Data'!$W:$W,'Filtered Data'!$C:$C=sorting!$B19))</f>
        <v>36</v>
      </c>
      <c r="H19" s="3" cm="1">
        <f t="array" ref="H19">_xlfn.STDEV.P(_xlfn._xlws.FILTER('Filtered Data'!$W:$W,'Filtered Data'!$C:$C=sorting!$B19))</f>
        <v>2</v>
      </c>
      <c r="I19" s="3"/>
      <c r="J19" t="str">
        <v>Ian Anderson</v>
      </c>
      <c r="K19">
        <f t="shared" si="4"/>
        <v>24</v>
      </c>
      <c r="L19" s="3">
        <f t="shared" si="5"/>
        <v>53.708333333333336</v>
      </c>
      <c r="M19">
        <f t="shared" ca="1" si="6"/>
        <v>54</v>
      </c>
      <c r="N19" s="3">
        <f t="shared" si="0"/>
        <v>17.486850218251298</v>
      </c>
      <c r="O19">
        <f t="shared" ca="1" si="7"/>
        <v>102</v>
      </c>
      <c r="P19" s="3">
        <f t="shared" ca="1" si="8"/>
        <v>3.0713554850076492</v>
      </c>
      <c r="Q19">
        <f t="shared" ca="1" si="9"/>
        <v>79</v>
      </c>
      <c r="R19" s="5">
        <f>IF(J19="","",SUMIFS('Filtered Data'!$E:$E,'Filtered Data'!$C:$C,sorting!$J19,'Filtered Data'!$W:$W,"&gt;"&amp;Dashboard!D$4)/$K19)</f>
        <v>0.625</v>
      </c>
      <c r="S19">
        <f t="shared" ca="1" si="10"/>
        <v>43</v>
      </c>
      <c r="T19" s="5">
        <f>IF(K19="","",SUMIFS('Filtered Data'!$E:$E,'Filtered Data'!$C:$C,sorting!$J19,'Filtered Data'!$W:$W,"&gt;"&amp;Dashboard!F$4)/$K19)</f>
        <v>0.29166666666666669</v>
      </c>
      <c r="U19">
        <f t="shared" ca="1" si="11"/>
        <v>65</v>
      </c>
      <c r="V19">
        <f>IF($J19="","",COUNTIFS(R$2:R18,R19)/100000000)</f>
        <v>0</v>
      </c>
      <c r="W19">
        <f>IF($J19="","",COUNTIFS(T$2:T18,T19)/100000000)</f>
        <v>0</v>
      </c>
      <c r="X19" s="6">
        <f t="shared" si="12"/>
        <v>0.625</v>
      </c>
      <c r="Y19">
        <f t="shared" ca="1" si="13"/>
        <v>47</v>
      </c>
      <c r="Z19" s="6">
        <f t="shared" si="14"/>
        <v>0.29166666666666669</v>
      </c>
      <c r="AA19">
        <f t="shared" ca="1" si="15"/>
        <v>66</v>
      </c>
      <c r="AB19" s="5">
        <f ca="1">IF(S19="","",SUMIFS('Filtered Data'!$E:$E,'Filtered Data'!$C:$C,sorting!$J19,'Filtered Data'!$W:$W,"&lt;"&amp;Dashboard!C$4)/$K19)</f>
        <v>0.16666666666666666</v>
      </c>
      <c r="AC19">
        <f t="shared" ca="1" si="16"/>
        <v>127</v>
      </c>
      <c r="AD19" s="6">
        <f ca="1">IF($J19="","",(COUNTIFS(AB$2:AB18,AB19)/100000000)+AB19)</f>
        <v>0.16666666666666666</v>
      </c>
      <c r="AE19">
        <f t="shared" ca="1" si="17"/>
        <v>57</v>
      </c>
      <c r="AG19" t="s">
        <v>404</v>
      </c>
      <c r="AH19">
        <f>SUMIFS('Filtered Data'!E:E,'Filtered Data'!A:A,sorting!$AG19)</f>
        <v>162</v>
      </c>
      <c r="AI19" cm="1">
        <f t="array" ref="AI19">AVERAGE(_xlfn._xlws.FILTER('Filtered Data'!$W:$W,'Filtered Data'!$A:$A=sorting!$AG19))</f>
        <v>46.037037037037038</v>
      </c>
      <c r="AJ19">
        <f t="shared" si="18"/>
        <v>26</v>
      </c>
      <c r="AK19" cm="1">
        <f t="array" ref="AK19">_xlfn.STDEV.P(_xlfn._xlws.FILTER('Filtered Data'!$W:$W,'Filtered Data'!$A:$A=sorting!$AG19))</f>
        <v>18.997364628436987</v>
      </c>
      <c r="AL19">
        <f t="shared" si="19"/>
        <v>22</v>
      </c>
      <c r="AM19">
        <f t="shared" si="20"/>
        <v>2.4233380754362428</v>
      </c>
      <c r="AN19">
        <f t="shared" si="21"/>
        <v>26</v>
      </c>
      <c r="AO19" s="5">
        <f>IF(AG19="","",SUMIFS('Filtered Data'!$E:$E,'Filtered Data'!$A:$A,sorting!$AG19,'Filtered Data'!$W:$W,"&gt;"&amp;Dashboard!D$4)/$AH19)</f>
        <v>0.46296296296296297</v>
      </c>
      <c r="AP19">
        <f t="shared" si="22"/>
        <v>20</v>
      </c>
      <c r="AQ19" s="5">
        <f>IF(AI19="","",SUMIFS('Filtered Data'!$E:$E,'Filtered Data'!$A:$A,sorting!$AG19,'Filtered Data'!$W:$W,"&gt;"&amp;Dashboard!F$4)/$AH19)</f>
        <v>0.1419753086419753</v>
      </c>
      <c r="AR19">
        <f t="shared" si="23"/>
        <v>29</v>
      </c>
      <c r="AS19">
        <f>IF($J19="","",COUNTIFS(AO$2:AO18,AO19)/100000000)</f>
        <v>2E-8</v>
      </c>
      <c r="AT19">
        <f>IF($J19="","",COUNTIFS(AQ$2:AQ18,AQ19)/100000000)</f>
        <v>0</v>
      </c>
      <c r="AU19" s="6">
        <f t="shared" si="24"/>
        <v>0.46296298296296295</v>
      </c>
      <c r="AV19">
        <f t="shared" si="25"/>
        <v>19</v>
      </c>
      <c r="AW19" s="6">
        <f t="shared" si="26"/>
        <v>0.1419753086419753</v>
      </c>
      <c r="AX19">
        <f t="shared" si="1"/>
        <v>29</v>
      </c>
      <c r="AY19" s="5">
        <f>IF(AQ19="","",SUMIFS('Filtered Data'!$E:$E,'Filtered Data'!$A:$A,sorting!$AG19,'Filtered Data'!$W:$W,"&lt;"&amp;Dashboard!C$4)/$AH19)</f>
        <v>0.31481481481481483</v>
      </c>
      <c r="AZ19" s="6">
        <f>IF(AY19="","",COUNTIFS(AY$2:AY18,AY19)/100000000)+AY19</f>
        <v>0.31481482481481482</v>
      </c>
      <c r="BA19">
        <f t="shared" si="27"/>
        <v>27</v>
      </c>
    </row>
    <row r="20" spans="1:53" x14ac:dyDescent="0.35">
      <c r="A20" s="5">
        <f t="shared" si="2"/>
        <v>0.69005087149611022</v>
      </c>
      <c r="B20" t="str">
        <v>Madison Bumgarner</v>
      </c>
      <c r="C20">
        <f>SUMIFS('Filtered Data'!$E:$E,'Filtered Data'!$C:$C,sorting!$B20)</f>
        <v>26</v>
      </c>
      <c r="D20" s="4">
        <f>SUMIFS('Filtered Data'!$L:$L,'Filtered Data'!$C:$C,sorting!$B20)</f>
        <v>146.33333333333334</v>
      </c>
      <c r="E20">
        <f>SUMIFS('Filtered Data'!$O:$O,'Filtered Data'!$C:$C,sorting!$B20)</f>
        <v>76</v>
      </c>
      <c r="F20" s="3">
        <f t="shared" si="3"/>
        <v>4.6742596810933934</v>
      </c>
      <c r="G20" s="3" cm="1">
        <f t="array" ref="G20">AVERAGE(_xlfn._xlws.FILTER('Filtered Data'!$W:$W,'Filtered Data'!$C:$C=sorting!$B20))</f>
        <v>50.230769230769234</v>
      </c>
      <c r="H20" s="3" cm="1">
        <f t="array" ref="H20">_xlfn.STDEV.P(_xlfn._xlws.FILTER('Filtered Data'!$W:$W,'Filtered Data'!$C:$C=sorting!$B20))</f>
        <v>20.123288636853822</v>
      </c>
      <c r="I20" s="3"/>
      <c r="J20" t="str">
        <v>Drew Smyly</v>
      </c>
      <c r="K20">
        <f t="shared" si="4"/>
        <v>23</v>
      </c>
      <c r="L20" s="3">
        <f t="shared" si="5"/>
        <v>45.217391304347828</v>
      </c>
      <c r="M20">
        <f t="shared" ca="1" si="6"/>
        <v>143</v>
      </c>
      <c r="N20" s="3">
        <f t="shared" si="0"/>
        <v>17.272638633648885</v>
      </c>
      <c r="O20">
        <f t="shared" ca="1" si="7"/>
        <v>97</v>
      </c>
      <c r="P20" s="3">
        <f t="shared" ca="1" si="8"/>
        <v>2.6178624044307668</v>
      </c>
      <c r="Q20">
        <f t="shared" ca="1" si="9"/>
        <v>119</v>
      </c>
      <c r="R20" s="5">
        <f>IF(J20="","",SUMIFS('Filtered Data'!$E:$E,'Filtered Data'!$C:$C,sorting!$J20,'Filtered Data'!$W:$W,"&gt;"&amp;Dashboard!D$4)/$K20)</f>
        <v>0.43478260869565216</v>
      </c>
      <c r="S20">
        <f t="shared" ca="1" si="10"/>
        <v>127</v>
      </c>
      <c r="T20" s="5">
        <f>IF(K20="","",SUMIFS('Filtered Data'!$E:$E,'Filtered Data'!$C:$C,sorting!$J20,'Filtered Data'!$W:$W,"&gt;"&amp;Dashboard!F$4)/$K20)</f>
        <v>0.17391304347826086</v>
      </c>
      <c r="U20">
        <f t="shared" ca="1" si="11"/>
        <v>122</v>
      </c>
      <c r="V20">
        <f>IF($J20="","",COUNTIFS(R$2:R19,R20)/100000000)</f>
        <v>0</v>
      </c>
      <c r="W20">
        <f>IF($J20="","",COUNTIFS(T$2:T19,T20)/100000000)</f>
        <v>0</v>
      </c>
      <c r="X20" s="6">
        <f t="shared" si="12"/>
        <v>0.43478260869565216</v>
      </c>
      <c r="Y20">
        <f t="shared" ca="1" si="13"/>
        <v>128</v>
      </c>
      <c r="Z20" s="6">
        <f t="shared" si="14"/>
        <v>0.17391304347826086</v>
      </c>
      <c r="AA20">
        <f t="shared" ca="1" si="15"/>
        <v>123</v>
      </c>
      <c r="AB20" s="5">
        <f ca="1">IF(S20="","",SUMIFS('Filtered Data'!$E:$E,'Filtered Data'!$C:$C,sorting!$J20,'Filtered Data'!$W:$W,"&lt;"&amp;Dashboard!C$4)/$K20)</f>
        <v>0.39130434782608697</v>
      </c>
      <c r="AC20">
        <f t="shared" ca="1" si="16"/>
        <v>21</v>
      </c>
      <c r="AD20" s="6">
        <f ca="1">IF($J20="","",(COUNTIFS(AB$2:AB19,AB20)/100000000)+AB20)</f>
        <v>0.39130434782608697</v>
      </c>
      <c r="AE20">
        <f t="shared" ca="1" si="17"/>
        <v>164</v>
      </c>
      <c r="AG20" t="s">
        <v>426</v>
      </c>
      <c r="AH20">
        <f>SUMIFS('Filtered Data'!E:E,'Filtered Data'!A:A,sorting!$AG20)</f>
        <v>162</v>
      </c>
      <c r="AI20" cm="1">
        <f t="array" ref="AI20">AVERAGE(_xlfn._xlws.FILTER('Filtered Data'!$W:$W,'Filtered Data'!$A:$A=sorting!$AG20))</f>
        <v>47.685185185185183</v>
      </c>
      <c r="AJ20">
        <f t="shared" si="18"/>
        <v>23</v>
      </c>
      <c r="AK20" cm="1">
        <f t="array" ref="AK20">_xlfn.STDEV.P(_xlfn._xlws.FILTER('Filtered Data'!$W:$W,'Filtered Data'!$A:$A=sorting!$AG20))</f>
        <v>19.425855311808952</v>
      </c>
      <c r="AL20">
        <f t="shared" si="19"/>
        <v>27</v>
      </c>
      <c r="AM20">
        <f t="shared" si="20"/>
        <v>2.4547277028362</v>
      </c>
      <c r="AN20">
        <f t="shared" si="21"/>
        <v>25</v>
      </c>
      <c r="AO20" s="5">
        <f>IF(AG20="","",SUMIFS('Filtered Data'!$E:$E,'Filtered Data'!$A:$A,sorting!$AG20,'Filtered Data'!$W:$W,"&gt;"&amp;Dashboard!D$4)/$AH20)</f>
        <v>0.4567901234567901</v>
      </c>
      <c r="AP20">
        <f t="shared" si="22"/>
        <v>23</v>
      </c>
      <c r="AQ20" s="5">
        <f>IF(AI20="","",SUMIFS('Filtered Data'!$E:$E,'Filtered Data'!$A:$A,sorting!$AG20,'Filtered Data'!$W:$W,"&gt;"&amp;Dashboard!F$4)/$AH20)</f>
        <v>0.23456790123456789</v>
      </c>
      <c r="AR20">
        <f t="shared" si="23"/>
        <v>17</v>
      </c>
      <c r="AS20">
        <f>IF($J20="","",COUNTIFS(AO$2:AO19,AO20)/100000000)</f>
        <v>2E-8</v>
      </c>
      <c r="AT20">
        <f>IF($J20="","",COUNTIFS(AQ$2:AQ19,AQ20)/100000000)</f>
        <v>0</v>
      </c>
      <c r="AU20" s="6">
        <f t="shared" si="24"/>
        <v>0.45679014345679009</v>
      </c>
      <c r="AV20">
        <f t="shared" si="25"/>
        <v>22</v>
      </c>
      <c r="AW20" s="6">
        <f t="shared" si="26"/>
        <v>0.23456790123456789</v>
      </c>
      <c r="AX20">
        <f t="shared" si="1"/>
        <v>17</v>
      </c>
      <c r="AY20" s="5">
        <f>IF(AQ20="","",SUMIFS('Filtered Data'!$E:$E,'Filtered Data'!$A:$A,sorting!$AG20,'Filtered Data'!$W:$W,"&lt;"&amp;Dashboard!C$4)/$AH20)</f>
        <v>0.2839506172839506</v>
      </c>
      <c r="AZ20" s="6">
        <f>IF(AY20="","",COUNTIFS(AY$2:AY19,AY20)/100000000)+AY20</f>
        <v>0.2839506172839506</v>
      </c>
      <c r="BA20">
        <f t="shared" si="27"/>
        <v>21</v>
      </c>
    </row>
    <row r="21" spans="1:53" x14ac:dyDescent="0.35">
      <c r="A21" s="5">
        <f t="shared" si="2"/>
        <v>0.71532716599622992</v>
      </c>
      <c r="B21" t="str">
        <v>Merrill Kelly</v>
      </c>
      <c r="C21">
        <f>SUMIFS('Filtered Data'!$E:$E,'Filtered Data'!$C:$C,sorting!$B21)</f>
        <v>27</v>
      </c>
      <c r="D21" s="4">
        <f>SUMIFS('Filtered Data'!$L:$L,'Filtered Data'!$C:$C,sorting!$B21)</f>
        <v>157.99999999999997</v>
      </c>
      <c r="E21">
        <f>SUMIFS('Filtered Data'!$O:$O,'Filtered Data'!$C:$C,sorting!$B21)</f>
        <v>78</v>
      </c>
      <c r="F21" s="3">
        <f t="shared" si="3"/>
        <v>4.4430379746835449</v>
      </c>
      <c r="G21" s="3" cm="1">
        <f t="array" ref="G21">AVERAGE(_xlfn._xlws.FILTER('Filtered Data'!$W:$W,'Filtered Data'!$C:$C=sorting!$B21))</f>
        <v>51.037037037037038</v>
      </c>
      <c r="H21" s="3" cm="1">
        <f t="array" ref="H21">_xlfn.STDEV.P(_xlfn._xlws.FILTER('Filtered Data'!$W:$W,'Filtered Data'!$C:$C=sorting!$B21))</f>
        <v>15.004891749227506</v>
      </c>
      <c r="I21" s="3"/>
      <c r="J21" t="str">
        <v>Huascar Ynoa</v>
      </c>
      <c r="K21">
        <f t="shared" si="4"/>
        <v>17</v>
      </c>
      <c r="L21" s="3">
        <f t="shared" si="5"/>
        <v>53.529411764705884</v>
      </c>
      <c r="M21">
        <f t="shared" ca="1" si="6"/>
        <v>55</v>
      </c>
      <c r="N21" s="3">
        <f t="shared" si="0"/>
        <v>16.680801388065767</v>
      </c>
      <c r="O21">
        <f t="shared" ca="1" si="7"/>
        <v>79</v>
      </c>
      <c r="P21" s="3">
        <f t="shared" ca="1" si="8"/>
        <v>3.2090431700124045</v>
      </c>
      <c r="Q21">
        <f t="shared" ca="1" si="9"/>
        <v>68</v>
      </c>
      <c r="R21" s="5">
        <f>IF(J21="","",SUMIFS('Filtered Data'!$E:$E,'Filtered Data'!$C:$C,sorting!$J21,'Filtered Data'!$W:$W,"&gt;"&amp;Dashboard!D$4)/$K21)</f>
        <v>0.6470588235294118</v>
      </c>
      <c r="S21">
        <f t="shared" ca="1" si="10"/>
        <v>37</v>
      </c>
      <c r="T21" s="5">
        <f>IF(K21="","",SUMIFS('Filtered Data'!$E:$E,'Filtered Data'!$C:$C,sorting!$J21,'Filtered Data'!$W:$W,"&gt;"&amp;Dashboard!F$4)/$K21)</f>
        <v>0.29411764705882354</v>
      </c>
      <c r="U21">
        <f t="shared" ca="1" si="11"/>
        <v>64</v>
      </c>
      <c r="V21">
        <f>IF($J21="","",COUNTIFS(R$2:R20,R21)/100000000)</f>
        <v>0</v>
      </c>
      <c r="W21">
        <f>IF($J21="","",COUNTIFS(T$2:T20,T21)/100000000)</f>
        <v>0</v>
      </c>
      <c r="X21" s="6">
        <f t="shared" si="12"/>
        <v>0.6470588235294118</v>
      </c>
      <c r="Y21">
        <f t="shared" ca="1" si="13"/>
        <v>38</v>
      </c>
      <c r="Z21" s="6">
        <f t="shared" si="14"/>
        <v>0.29411764705882354</v>
      </c>
      <c r="AA21">
        <f t="shared" ca="1" si="15"/>
        <v>64</v>
      </c>
      <c r="AB21" s="5">
        <f ca="1">IF(S21="","",SUMIFS('Filtered Data'!$E:$E,'Filtered Data'!$C:$C,sorting!$J21,'Filtered Data'!$W:$W,"&lt;"&amp;Dashboard!C$4)/$K21)</f>
        <v>0.17647058823529413</v>
      </c>
      <c r="AC21">
        <f t="shared" ca="1" si="16"/>
        <v>124</v>
      </c>
      <c r="AD21" s="6">
        <f ca="1">IF($J21="","",(COUNTIFS(AB$2:AB20,AB21)/100000000)+AB21)</f>
        <v>0.17647058823529413</v>
      </c>
      <c r="AE21">
        <f t="shared" ca="1" si="17"/>
        <v>62</v>
      </c>
      <c r="AG21" t="s">
        <v>452</v>
      </c>
      <c r="AH21">
        <f>SUMIFS('Filtered Data'!E:E,'Filtered Data'!A:A,sorting!$AG21)</f>
        <v>162</v>
      </c>
      <c r="AI21" cm="1">
        <f t="array" ref="AI21">AVERAGE(_xlfn._xlws.FILTER('Filtered Data'!$W:$W,'Filtered Data'!$A:$A=sorting!$AG21))</f>
        <v>51.364197530864196</v>
      </c>
      <c r="AJ21">
        <f t="shared" si="18"/>
        <v>11</v>
      </c>
      <c r="AK21" cm="1">
        <f t="array" ref="AK21">_xlfn.STDEV.P(_xlfn._xlws.FILTER('Filtered Data'!$W:$W,'Filtered Data'!$A:$A=sorting!$AG21))</f>
        <v>19.200294549193675</v>
      </c>
      <c r="AL21">
        <f t="shared" si="19"/>
        <v>26</v>
      </c>
      <c r="AM21">
        <f t="shared" si="20"/>
        <v>2.6751775812221203</v>
      </c>
      <c r="AN21">
        <f t="shared" si="21"/>
        <v>15</v>
      </c>
      <c r="AO21" s="5">
        <f>IF(AG21="","",SUMIFS('Filtered Data'!$E:$E,'Filtered Data'!$A:$A,sorting!$AG21,'Filtered Data'!$W:$W,"&gt;"&amp;Dashboard!D$4)/$AH21)</f>
        <v>0.53703703703703709</v>
      </c>
      <c r="AP21">
        <f t="shared" si="22"/>
        <v>10.5</v>
      </c>
      <c r="AQ21" s="5">
        <f>IF(AI21="","",SUMIFS('Filtered Data'!$E:$E,'Filtered Data'!$A:$A,sorting!$AG21,'Filtered Data'!$W:$W,"&gt;"&amp;Dashboard!F$4)/$AH21)</f>
        <v>0.30864197530864196</v>
      </c>
      <c r="AR21">
        <f t="shared" si="23"/>
        <v>6</v>
      </c>
      <c r="AS21">
        <f>IF($J21="","",COUNTIFS(AO$2:AO20,AO21)/100000000)</f>
        <v>0</v>
      </c>
      <c r="AT21">
        <f>IF($J21="","",COUNTIFS(AQ$2:AQ20,AQ21)/100000000)</f>
        <v>0</v>
      </c>
      <c r="AU21" s="6">
        <f t="shared" si="24"/>
        <v>0.53703703703703709</v>
      </c>
      <c r="AV21">
        <f t="shared" si="25"/>
        <v>11</v>
      </c>
      <c r="AW21" s="6">
        <f t="shared" si="26"/>
        <v>0.30864197530864196</v>
      </c>
      <c r="AX21">
        <f t="shared" si="1"/>
        <v>6</v>
      </c>
      <c r="AY21" s="5">
        <f>IF(AQ21="","",SUMIFS('Filtered Data'!$E:$E,'Filtered Data'!$A:$A,sorting!$AG21,'Filtered Data'!$W:$W,"&lt;"&amp;Dashboard!C$4)/$AH21)</f>
        <v>0.22222222222222221</v>
      </c>
      <c r="AZ21" s="6">
        <f>IF(AY21="","",COUNTIFS(AY$2:AY20,AY21)/100000000)+AY21</f>
        <v>0.22222222222222221</v>
      </c>
      <c r="BA21">
        <f t="shared" si="27"/>
        <v>10</v>
      </c>
    </row>
    <row r="22" spans="1:53" x14ac:dyDescent="0.35">
      <c r="A22" s="5">
        <f t="shared" si="2"/>
        <v>0.34872283663856812</v>
      </c>
      <c r="B22" t="str">
        <v>Caleb Smith</v>
      </c>
      <c r="C22">
        <f>SUMIFS('Filtered Data'!$E:$E,'Filtered Data'!$C:$C,sorting!$B22)</f>
        <v>13</v>
      </c>
      <c r="D22" s="4">
        <f>SUMIFS('Filtered Data'!$L:$L,'Filtered Data'!$C:$C,sorting!$B22)</f>
        <v>56.999999999999993</v>
      </c>
      <c r="E22">
        <f>SUMIFS('Filtered Data'!$O:$O,'Filtered Data'!$C:$C,sorting!$B22)</f>
        <v>44</v>
      </c>
      <c r="F22" s="3">
        <f t="shared" si="3"/>
        <v>6.9473684210526319</v>
      </c>
      <c r="G22" s="3" cm="1">
        <f t="array" ref="G22">AVERAGE(_xlfn._xlws.FILTER('Filtered Data'!$W:$W,'Filtered Data'!$C:$C=sorting!$B22))</f>
        <v>40.46153846153846</v>
      </c>
      <c r="H22" s="3" cm="1">
        <f t="array" ref="H22">_xlfn.STDEV.P(_xlfn._xlws.FILTER('Filtered Data'!$W:$W,'Filtered Data'!$C:$C=sorting!$B22))</f>
        <v>23.558814729932614</v>
      </c>
      <c r="I22" s="3"/>
      <c r="J22" t="str">
        <v>Bryse Wilson</v>
      </c>
      <c r="K22">
        <f t="shared" si="4"/>
        <v>16</v>
      </c>
      <c r="L22" s="3">
        <f t="shared" si="5"/>
        <v>43.1875</v>
      </c>
      <c r="M22">
        <f t="shared" ca="1" si="6"/>
        <v>158</v>
      </c>
      <c r="N22" s="3">
        <f t="shared" si="0"/>
        <v>15.926466769186442</v>
      </c>
      <c r="O22">
        <f t="shared" ca="1" si="7"/>
        <v>61</v>
      </c>
      <c r="P22" s="3">
        <f t="shared" ca="1" si="8"/>
        <v>2.7116811673230967</v>
      </c>
      <c r="Q22">
        <f t="shared" ca="1" si="9"/>
        <v>112</v>
      </c>
      <c r="R22" s="5">
        <f>IF(J22="","",SUMIFS('Filtered Data'!$E:$E,'Filtered Data'!$C:$C,sorting!$J22,'Filtered Data'!$W:$W,"&gt;"&amp;Dashboard!D$4)/$K22)</f>
        <v>0.4375</v>
      </c>
      <c r="S22">
        <f t="shared" ca="1" si="10"/>
        <v>124</v>
      </c>
      <c r="T22" s="5">
        <f>IF(K22="","",SUMIFS('Filtered Data'!$E:$E,'Filtered Data'!$C:$C,sorting!$J22,'Filtered Data'!$W:$W,"&gt;"&amp;Dashboard!F$4)/$K22)</f>
        <v>6.25E-2</v>
      </c>
      <c r="U22">
        <f t="shared" ca="1" si="11"/>
        <v>176</v>
      </c>
      <c r="V22">
        <f>IF($J22="","",COUNTIFS(R$2:R21,R22)/100000000)</f>
        <v>0</v>
      </c>
      <c r="W22">
        <f>IF($J22="","",COUNTIFS(T$2:T21,T22)/100000000)</f>
        <v>0</v>
      </c>
      <c r="X22" s="6">
        <f t="shared" si="12"/>
        <v>0.4375</v>
      </c>
      <c r="Y22">
        <f t="shared" ca="1" si="13"/>
        <v>126</v>
      </c>
      <c r="Z22" s="6">
        <f t="shared" si="14"/>
        <v>6.25E-2</v>
      </c>
      <c r="AA22">
        <f t="shared" ca="1" si="15"/>
        <v>176</v>
      </c>
      <c r="AB22" s="5">
        <f ca="1">IF(S22="","",SUMIFS('Filtered Data'!$E:$E,'Filtered Data'!$C:$C,sorting!$J22,'Filtered Data'!$W:$W,"&lt;"&amp;Dashboard!C$4)/$K22)</f>
        <v>0.5</v>
      </c>
      <c r="AC22">
        <f t="shared" ca="1" si="16"/>
        <v>6</v>
      </c>
      <c r="AD22" s="6">
        <f ca="1">IF($J22="","",(COUNTIFS(AB$2:AB21,AB22)/100000000)+AB22)</f>
        <v>0.5</v>
      </c>
      <c r="AE22">
        <f t="shared" ca="1" si="17"/>
        <v>177</v>
      </c>
      <c r="AG22" t="s">
        <v>467</v>
      </c>
      <c r="AH22">
        <f>SUMIFS('Filtered Data'!E:E,'Filtered Data'!A:A,sorting!$AG22)</f>
        <v>162</v>
      </c>
      <c r="AI22" cm="1">
        <f t="array" ref="AI22">AVERAGE(_xlfn._xlws.FILTER('Filtered Data'!$W:$W,'Filtered Data'!$A:$A=sorting!$AG22))</f>
        <v>52.098765432098766</v>
      </c>
      <c r="AJ22">
        <f t="shared" si="18"/>
        <v>10</v>
      </c>
      <c r="AK22" cm="1">
        <f t="array" ref="AK22">_xlfn.STDEV.P(_xlfn._xlws.FILTER('Filtered Data'!$W:$W,'Filtered Data'!$A:$A=sorting!$AG22))</f>
        <v>17.125971136397812</v>
      </c>
      <c r="AL22">
        <f t="shared" si="19"/>
        <v>6</v>
      </c>
      <c r="AM22">
        <f t="shared" si="20"/>
        <v>3.0420911618479436</v>
      </c>
      <c r="AN22">
        <f t="shared" si="21"/>
        <v>5</v>
      </c>
      <c r="AO22" s="5">
        <f>IF(AG22="","",SUMIFS('Filtered Data'!$E:$E,'Filtered Data'!$A:$A,sorting!$AG22,'Filtered Data'!$W:$W,"&gt;"&amp;Dashboard!D$4)/$AH22)</f>
        <v>0.5</v>
      </c>
      <c r="AP22">
        <f t="shared" si="22"/>
        <v>13.5</v>
      </c>
      <c r="AQ22" s="5">
        <f>IF(AI22="","",SUMIFS('Filtered Data'!$E:$E,'Filtered Data'!$A:$A,sorting!$AG22,'Filtered Data'!$W:$W,"&gt;"&amp;Dashboard!F$4)/$AH22)</f>
        <v>0.25308641975308643</v>
      </c>
      <c r="AR22">
        <f t="shared" si="23"/>
        <v>13</v>
      </c>
      <c r="AS22">
        <f>IF($J22="","",COUNTIFS(AO$2:AO21,AO22)/100000000)</f>
        <v>0</v>
      </c>
      <c r="AT22">
        <f>IF($J22="","",COUNTIFS(AQ$2:AQ21,AQ22)/100000000)</f>
        <v>0</v>
      </c>
      <c r="AU22" s="6">
        <f t="shared" si="24"/>
        <v>0.5</v>
      </c>
      <c r="AV22">
        <f t="shared" si="25"/>
        <v>14</v>
      </c>
      <c r="AW22" s="6">
        <f t="shared" si="26"/>
        <v>0.25308641975308643</v>
      </c>
      <c r="AX22">
        <f t="shared" si="1"/>
        <v>13</v>
      </c>
      <c r="AY22" s="5">
        <f>IF(AQ22="","",SUMIFS('Filtered Data'!$E:$E,'Filtered Data'!$A:$A,sorting!$AG22,'Filtered Data'!$W:$W,"&lt;"&amp;Dashboard!C$4)/$AH22)</f>
        <v>0.20370370370370369</v>
      </c>
      <c r="AZ22" s="6">
        <f>IF(AY22="","",COUNTIFS(AY$2:AY21,AY22)/100000000)+AY22</f>
        <v>0.20370370370370369</v>
      </c>
      <c r="BA22">
        <f t="shared" si="27"/>
        <v>8</v>
      </c>
    </row>
    <row r="23" spans="1:53" x14ac:dyDescent="0.35">
      <c r="A23" s="5">
        <f t="shared" si="2"/>
        <v>0.57513449835602404</v>
      </c>
      <c r="B23" t="str">
        <v>Taylor Widener</v>
      </c>
      <c r="C23">
        <f>SUMIFS('Filtered Data'!$E:$E,'Filtered Data'!$C:$C,sorting!$B23)</f>
        <v>13</v>
      </c>
      <c r="D23" s="4">
        <f>SUMIFS('Filtered Data'!$L:$L,'Filtered Data'!$C:$C,sorting!$B23)</f>
        <v>61</v>
      </c>
      <c r="E23">
        <f>SUMIFS('Filtered Data'!$O:$O,'Filtered Data'!$C:$C,sorting!$B23)</f>
        <v>29</v>
      </c>
      <c r="F23" s="3">
        <f t="shared" si="3"/>
        <v>4.278688524590164</v>
      </c>
      <c r="G23" s="3" cm="1">
        <f t="array" ref="G23">AVERAGE(_xlfn._xlws.FILTER('Filtered Data'!$W:$W,'Filtered Data'!$C:$C=sorting!$B23))</f>
        <v>46.846153846153847</v>
      </c>
      <c r="H23" s="3" cm="1">
        <f t="array" ref="H23">_xlfn.STDEV.P(_xlfn._xlws.FILTER('Filtered Data'!$W:$W,'Filtered Data'!$C:$C=sorting!$B23))</f>
        <v>13.061076371277037</v>
      </c>
      <c r="I23" s="3"/>
      <c r="J23" t="str">
        <v>John Means</v>
      </c>
      <c r="K23">
        <f t="shared" si="4"/>
        <v>26</v>
      </c>
      <c r="L23" s="3">
        <f t="shared" si="5"/>
        <v>53.07692307692308</v>
      </c>
      <c r="M23">
        <f t="shared" ca="1" si="6"/>
        <v>60</v>
      </c>
      <c r="N23" s="3">
        <f t="shared" si="0"/>
        <v>21.92280701588237</v>
      </c>
      <c r="O23">
        <f t="shared" ca="1" si="7"/>
        <v>174</v>
      </c>
      <c r="P23" s="3">
        <f t="shared" ca="1" si="8"/>
        <v>2.4210824388715619</v>
      </c>
      <c r="Q23">
        <f t="shared" ca="1" si="9"/>
        <v>148</v>
      </c>
      <c r="R23" s="5">
        <f>IF(J23="","",SUMIFS('Filtered Data'!$E:$E,'Filtered Data'!$C:$C,sorting!$J23,'Filtered Data'!$W:$W,"&gt;"&amp;Dashboard!D$4)/$K23)</f>
        <v>0.57692307692307687</v>
      </c>
      <c r="S23">
        <f t="shared" ca="1" si="10"/>
        <v>63</v>
      </c>
      <c r="T23" s="5">
        <f>IF(K23="","",SUMIFS('Filtered Data'!$E:$E,'Filtered Data'!$C:$C,sorting!$J23,'Filtered Data'!$W:$W,"&gt;"&amp;Dashboard!F$4)/$K23)</f>
        <v>0.30769230769230771</v>
      </c>
      <c r="U23">
        <f t="shared" ca="1" si="11"/>
        <v>57</v>
      </c>
      <c r="V23">
        <f>IF($J23="","",COUNTIFS(R$2:R22,R23)/100000000)</f>
        <v>0</v>
      </c>
      <c r="W23">
        <f>IF($J23="","",COUNTIFS(T$2:T22,T23)/100000000)</f>
        <v>0</v>
      </c>
      <c r="X23" s="6">
        <f t="shared" si="12"/>
        <v>0.57692307692307687</v>
      </c>
      <c r="Y23">
        <f t="shared" ca="1" si="13"/>
        <v>64</v>
      </c>
      <c r="Z23" s="6">
        <f t="shared" si="14"/>
        <v>0.30769230769230771</v>
      </c>
      <c r="AA23">
        <f t="shared" ca="1" si="15"/>
        <v>58</v>
      </c>
      <c r="AB23" s="5">
        <f ca="1">IF(S23="","",SUMIFS('Filtered Data'!$E:$E,'Filtered Data'!$C:$C,sorting!$J23,'Filtered Data'!$W:$W,"&lt;"&amp;Dashboard!C$4)/$K23)</f>
        <v>0.19230769230769232</v>
      </c>
      <c r="AC23">
        <f t="shared" ca="1" si="16"/>
        <v>115</v>
      </c>
      <c r="AD23" s="6">
        <f ca="1">IF($J23="","",(COUNTIFS(AB$2:AB22,AB23)/100000000)+AB23)</f>
        <v>0.19230769230769232</v>
      </c>
      <c r="AE23">
        <f t="shared" ca="1" si="17"/>
        <v>71</v>
      </c>
      <c r="AG23" t="s">
        <v>476</v>
      </c>
      <c r="AH23">
        <f>SUMIFS('Filtered Data'!E:E,'Filtered Data'!A:A,sorting!$AG23)</f>
        <v>162</v>
      </c>
      <c r="AI23" cm="1">
        <f t="array" ref="AI23">AVERAGE(_xlfn._xlws.FILTER('Filtered Data'!$W:$W,'Filtered Data'!$A:$A=sorting!$AG23))</f>
        <v>52.703703703703702</v>
      </c>
      <c r="AJ23">
        <f t="shared" si="18"/>
        <v>7</v>
      </c>
      <c r="AK23" cm="1">
        <f t="array" ref="AK23">_xlfn.STDEV.P(_xlfn._xlws.FILTER('Filtered Data'!$W:$W,'Filtered Data'!$A:$A=sorting!$AG23))</f>
        <v>19.008733823987878</v>
      </c>
      <c r="AL23">
        <f t="shared" si="19"/>
        <v>23</v>
      </c>
      <c r="AM23">
        <f t="shared" si="20"/>
        <v>2.7726046454075126</v>
      </c>
      <c r="AN23">
        <f t="shared" si="21"/>
        <v>11</v>
      </c>
      <c r="AO23" s="5">
        <f>IF(AG23="","",SUMIFS('Filtered Data'!$E:$E,'Filtered Data'!$A:$A,sorting!$AG23,'Filtered Data'!$W:$W,"&gt;"&amp;Dashboard!D$4)/$AH23)</f>
        <v>0.54938271604938271</v>
      </c>
      <c r="AP23">
        <f t="shared" si="22"/>
        <v>9</v>
      </c>
      <c r="AQ23" s="5">
        <f>IF(AI23="","",SUMIFS('Filtered Data'!$E:$E,'Filtered Data'!$A:$A,sorting!$AG23,'Filtered Data'!$W:$W,"&gt;"&amp;Dashboard!F$4)/$AH23)</f>
        <v>0.31481481481481483</v>
      </c>
      <c r="AR23">
        <f t="shared" si="23"/>
        <v>4.5</v>
      </c>
      <c r="AS23">
        <f>IF($J23="","",COUNTIFS(AO$2:AO22,AO23)/100000000)</f>
        <v>0</v>
      </c>
      <c r="AT23">
        <f>IF($J23="","",COUNTIFS(AQ$2:AQ22,AQ23)/100000000)</f>
        <v>0</v>
      </c>
      <c r="AU23" s="6">
        <f t="shared" si="24"/>
        <v>0.54938271604938271</v>
      </c>
      <c r="AV23">
        <f t="shared" si="25"/>
        <v>9</v>
      </c>
      <c r="AW23" s="6">
        <f t="shared" si="26"/>
        <v>0.31481481481481483</v>
      </c>
      <c r="AX23">
        <f t="shared" si="1"/>
        <v>5</v>
      </c>
      <c r="AY23" s="5">
        <f>IF(AQ23="","",SUMIFS('Filtered Data'!$E:$E,'Filtered Data'!$A:$A,sorting!$AG23,'Filtered Data'!$W:$W,"&lt;"&amp;Dashboard!C$4)/$AH23)</f>
        <v>0.22222222222222221</v>
      </c>
      <c r="AZ23" s="6">
        <f>IF(AY23="","",COUNTIFS(AY$2:AY22,AY23)/100000000)+AY23</f>
        <v>0.2222222322222222</v>
      </c>
      <c r="BA23">
        <f t="shared" si="27"/>
        <v>11</v>
      </c>
    </row>
    <row r="24" spans="1:53" x14ac:dyDescent="0.35">
      <c r="A24" s="5">
        <f t="shared" si="2"/>
        <v>0.68758902491695872</v>
      </c>
      <c r="B24" t="str">
        <v>Luke Weaver</v>
      </c>
      <c r="C24">
        <f>SUMIFS('Filtered Data'!$E:$E,'Filtered Data'!$C:$C,sorting!$B24)</f>
        <v>13</v>
      </c>
      <c r="D24" s="4">
        <f>SUMIFS('Filtered Data'!$L:$L,'Filtered Data'!$C:$C,sorting!$B24)</f>
        <v>65.666666666666657</v>
      </c>
      <c r="E24">
        <f>SUMIFS('Filtered Data'!$O:$O,'Filtered Data'!$C:$C,sorting!$B24)</f>
        <v>31</v>
      </c>
      <c r="F24" s="3">
        <f t="shared" si="3"/>
        <v>4.2487309644670059</v>
      </c>
      <c r="G24" s="3" cm="1">
        <f t="array" ref="G24">AVERAGE(_xlfn._xlws.FILTER('Filtered Data'!$W:$W,'Filtered Data'!$C:$C=sorting!$B24))</f>
        <v>50.153846153846153</v>
      </c>
      <c r="H24" s="3" cm="1">
        <f t="array" ref="H24">_xlfn.STDEV.P(_xlfn._xlws.FILTER('Filtered Data'!$W:$W,'Filtered Data'!$C:$C=sorting!$B24))</f>
        <v>16.41221943387189</v>
      </c>
      <c r="I24" s="3"/>
      <c r="J24" t="str">
        <v>Matt Harvey</v>
      </c>
      <c r="K24">
        <f t="shared" si="4"/>
        <v>28</v>
      </c>
      <c r="L24" s="3">
        <f t="shared" si="5"/>
        <v>42.321428571428569</v>
      </c>
      <c r="M24">
        <f t="shared" ca="1" si="6"/>
        <v>167</v>
      </c>
      <c r="N24" s="3">
        <f t="shared" si="0"/>
        <v>16.89685848110862</v>
      </c>
      <c r="O24">
        <f t="shared" ca="1" si="7"/>
        <v>87</v>
      </c>
      <c r="P24" s="3">
        <f t="shared" ca="1" si="8"/>
        <v>2.5046921366327157</v>
      </c>
      <c r="Q24">
        <f t="shared" ca="1" si="9"/>
        <v>135</v>
      </c>
      <c r="R24" s="5">
        <f>IF(J24="","",SUMIFS('Filtered Data'!$E:$E,'Filtered Data'!$C:$C,sorting!$J24,'Filtered Data'!$W:$W,"&gt;"&amp;Dashboard!D$4)/$K24)</f>
        <v>0.25</v>
      </c>
      <c r="S24">
        <f t="shared" ca="1" si="10"/>
        <v>179</v>
      </c>
      <c r="T24" s="5">
        <f>IF(K24="","",SUMIFS('Filtered Data'!$E:$E,'Filtered Data'!$C:$C,sorting!$J24,'Filtered Data'!$W:$W,"&gt;"&amp;Dashboard!F$4)/$K24)</f>
        <v>0.14285714285714285</v>
      </c>
      <c r="U24">
        <f t="shared" ca="1" si="11"/>
        <v>144</v>
      </c>
      <c r="V24">
        <f>IF($J24="","",COUNTIFS(R$2:R23,R24)/100000000)</f>
        <v>0</v>
      </c>
      <c r="W24">
        <f>IF($J24="","",COUNTIFS(T$2:T23,T24)/100000000)</f>
        <v>2E-8</v>
      </c>
      <c r="X24" s="6">
        <f t="shared" si="12"/>
        <v>0.25</v>
      </c>
      <c r="Y24">
        <f t="shared" ca="1" si="13"/>
        <v>180</v>
      </c>
      <c r="Z24" s="6">
        <f t="shared" si="14"/>
        <v>0.14285716285714284</v>
      </c>
      <c r="AA24">
        <f t="shared" ca="1" si="15"/>
        <v>147</v>
      </c>
      <c r="AB24" s="5">
        <f ca="1">IF(S24="","",SUMIFS('Filtered Data'!$E:$E,'Filtered Data'!$C:$C,sorting!$J24,'Filtered Data'!$W:$W,"&lt;"&amp;Dashboard!C$4)/$K24)</f>
        <v>0.42857142857142855</v>
      </c>
      <c r="AC24">
        <f t="shared" ca="1" si="16"/>
        <v>14</v>
      </c>
      <c r="AD24" s="6">
        <f ca="1">IF($J24="","",(COUNTIFS(AB$2:AB23,AB24)/100000000)+AB24)</f>
        <v>0.42857142857142855</v>
      </c>
      <c r="AE24">
        <f t="shared" ca="1" si="17"/>
        <v>170</v>
      </c>
      <c r="AG24" t="s">
        <v>495</v>
      </c>
      <c r="AH24">
        <f>SUMIFS('Filtered Data'!E:E,'Filtered Data'!A:A,sorting!$AG24)</f>
        <v>162</v>
      </c>
      <c r="AI24" cm="1">
        <f t="array" ref="AI24">AVERAGE(_xlfn._xlws.FILTER('Filtered Data'!$W:$W,'Filtered Data'!$A:$A=sorting!$AG24))</f>
        <v>52.209876543209873</v>
      </c>
      <c r="AJ24">
        <f t="shared" si="18"/>
        <v>9</v>
      </c>
      <c r="AK24" cm="1">
        <f t="array" ref="AK24">_xlfn.STDEV.P(_xlfn._xlws.FILTER('Filtered Data'!$W:$W,'Filtered Data'!$A:$A=sorting!$AG24))</f>
        <v>19.607390927839024</v>
      </c>
      <c r="AL24">
        <f t="shared" si="19"/>
        <v>29</v>
      </c>
      <c r="AM24">
        <f t="shared" si="20"/>
        <v>2.6627651142040061</v>
      </c>
      <c r="AN24">
        <f t="shared" si="21"/>
        <v>16</v>
      </c>
      <c r="AO24" s="5">
        <f>IF(AG24="","",SUMIFS('Filtered Data'!$E:$E,'Filtered Data'!$A:$A,sorting!$AG24,'Filtered Data'!$W:$W,"&gt;"&amp;Dashboard!D$4)/$AH24)</f>
        <v>0.53703703703703709</v>
      </c>
      <c r="AP24">
        <f t="shared" si="22"/>
        <v>10.5</v>
      </c>
      <c r="AQ24" s="5">
        <f>IF(AI24="","",SUMIFS('Filtered Data'!$E:$E,'Filtered Data'!$A:$A,sorting!$AG24,'Filtered Data'!$W:$W,"&gt;"&amp;Dashboard!F$4)/$AH24)</f>
        <v>0.2839506172839506</v>
      </c>
      <c r="AR24">
        <f t="shared" si="23"/>
        <v>10</v>
      </c>
      <c r="AS24">
        <f>IF($J24="","",COUNTIFS(AO$2:AO23,AO24)/100000000)</f>
        <v>1E-8</v>
      </c>
      <c r="AT24">
        <f>IF($J24="","",COUNTIFS(AQ$2:AQ23,AQ24)/100000000)</f>
        <v>0</v>
      </c>
      <c r="AU24" s="6">
        <f t="shared" si="24"/>
        <v>0.53703704703703714</v>
      </c>
      <c r="AV24">
        <f t="shared" si="25"/>
        <v>10</v>
      </c>
      <c r="AW24" s="6">
        <f t="shared" si="26"/>
        <v>0.2839506172839506</v>
      </c>
      <c r="AX24">
        <f t="shared" si="1"/>
        <v>10</v>
      </c>
      <c r="AY24" s="5">
        <f>IF(AQ24="","",SUMIFS('Filtered Data'!$E:$E,'Filtered Data'!$A:$A,sorting!$AG24,'Filtered Data'!$W:$W,"&lt;"&amp;Dashboard!C$4)/$AH24)</f>
        <v>0.21604938271604937</v>
      </c>
      <c r="AZ24" s="6">
        <f>IF(AY24="","",COUNTIFS(AY$2:AY23,AY24)/100000000)+AY24</f>
        <v>0.21604938271604937</v>
      </c>
      <c r="BA24">
        <f t="shared" si="27"/>
        <v>9</v>
      </c>
    </row>
    <row r="25" spans="1:53" x14ac:dyDescent="0.35">
      <c r="A25" s="5">
        <f t="shared" si="2"/>
        <v>0.26047142813929031</v>
      </c>
      <c r="B25" t="str">
        <v>Riley Smith</v>
      </c>
      <c r="C25">
        <f>SUMIFS('Filtered Data'!$E:$E,'Filtered Data'!$C:$C,sorting!$B25)</f>
        <v>6</v>
      </c>
      <c r="D25" s="4">
        <f>SUMIFS('Filtered Data'!$L:$L,'Filtered Data'!$C:$C,sorting!$B25)</f>
        <v>25</v>
      </c>
      <c r="E25">
        <f>SUMIFS('Filtered Data'!$O:$O,'Filtered Data'!$C:$C,sorting!$B25)</f>
        <v>22</v>
      </c>
      <c r="F25" s="3">
        <f t="shared" si="3"/>
        <v>7.92</v>
      </c>
      <c r="G25" s="3" cm="1">
        <f t="array" ref="G25">AVERAGE(_xlfn._xlws.FILTER('Filtered Data'!$W:$W,'Filtered Data'!$C:$C=sorting!$B25))</f>
        <v>37.666666666666664</v>
      </c>
      <c r="H25" s="3" cm="1">
        <f t="array" ref="H25">_xlfn.STDEV.P(_xlfn._xlws.FILTER('Filtered Data'!$W:$W,'Filtered Data'!$C:$C=sorting!$B25))</f>
        <v>17.182031958479829</v>
      </c>
      <c r="I25" s="3"/>
      <c r="J25" t="str">
        <v>Bruce Zimmermann</v>
      </c>
      <c r="K25">
        <f t="shared" si="4"/>
        <v>13</v>
      </c>
      <c r="L25" s="3">
        <f t="shared" si="5"/>
        <v>42.153846153846153</v>
      </c>
      <c r="M25">
        <f t="shared" ca="1" si="6"/>
        <v>168</v>
      </c>
      <c r="N25" s="3">
        <f t="shared" si="0"/>
        <v>12.912999733995875</v>
      </c>
      <c r="O25">
        <f t="shared" ca="1" si="7"/>
        <v>14</v>
      </c>
      <c r="P25" s="3">
        <f t="shared" ca="1" si="8"/>
        <v>3.2644503231010149</v>
      </c>
      <c r="Q25">
        <f t="shared" ca="1" si="9"/>
        <v>61</v>
      </c>
      <c r="R25" s="5">
        <f>IF(J25="","",SUMIFS('Filtered Data'!$E:$E,'Filtered Data'!$C:$C,sorting!$J25,'Filtered Data'!$W:$W,"&gt;"&amp;Dashboard!D$4)/$K25)</f>
        <v>0.23076923076923078</v>
      </c>
      <c r="S25">
        <f t="shared" ca="1" si="10"/>
        <v>181</v>
      </c>
      <c r="T25" s="5">
        <f>IF(K25="","",SUMIFS('Filtered Data'!$E:$E,'Filtered Data'!$C:$C,sorting!$J25,'Filtered Data'!$W:$W,"&gt;"&amp;Dashboard!F$4)/$K25)</f>
        <v>0</v>
      </c>
      <c r="U25">
        <f t="shared" ca="1" si="11"/>
        <v>179</v>
      </c>
      <c r="V25">
        <f>IF($J25="","",COUNTIFS(R$2:R24,R25)/100000000)</f>
        <v>0</v>
      </c>
      <c r="W25">
        <f>IF($J25="","",COUNTIFS(T$2:T24,T25)/100000000)</f>
        <v>0</v>
      </c>
      <c r="X25" s="6">
        <f t="shared" si="12"/>
        <v>0.23076923076923078</v>
      </c>
      <c r="Y25">
        <f t="shared" ca="1" si="13"/>
        <v>183</v>
      </c>
      <c r="Z25" s="6">
        <f t="shared" si="14"/>
        <v>0</v>
      </c>
      <c r="AA25">
        <f t="shared" ca="1" si="15"/>
        <v>185</v>
      </c>
      <c r="AB25" s="5">
        <f ca="1">IF(S25="","",SUMIFS('Filtered Data'!$E:$E,'Filtered Data'!$C:$C,sorting!$J25,'Filtered Data'!$W:$W,"&lt;"&amp;Dashboard!C$4)/$K25)</f>
        <v>0.38461538461538464</v>
      </c>
      <c r="AC25">
        <f t="shared" ca="1" si="16"/>
        <v>24</v>
      </c>
      <c r="AD25" s="6">
        <f ca="1">IF($J25="","",(COUNTIFS(AB$2:AB24,AB25)/100000000)+AB25)</f>
        <v>0.38461538461538464</v>
      </c>
      <c r="AE25">
        <f t="shared" ca="1" si="17"/>
        <v>161</v>
      </c>
      <c r="AG25" t="s">
        <v>512</v>
      </c>
      <c r="AH25">
        <f>SUMIFS('Filtered Data'!E:E,'Filtered Data'!A:A,sorting!$AG25)</f>
        <v>162</v>
      </c>
      <c r="AI25" cm="1">
        <f t="array" ref="AI25">AVERAGE(_xlfn._xlws.FILTER('Filtered Data'!$W:$W,'Filtered Data'!$A:$A=sorting!$AG25))</f>
        <v>44.586419753086417</v>
      </c>
      <c r="AJ25">
        <f t="shared" si="18"/>
        <v>28</v>
      </c>
      <c r="AK25" cm="1">
        <f t="array" ref="AK25">_xlfn.STDEV.P(_xlfn._xlws.FILTER('Filtered Data'!$W:$W,'Filtered Data'!$A:$A=sorting!$AG25))</f>
        <v>17.420594120968179</v>
      </c>
      <c r="AL25">
        <f t="shared" si="19"/>
        <v>8</v>
      </c>
      <c r="AM25">
        <f t="shared" si="20"/>
        <v>2.5594086770795195</v>
      </c>
      <c r="AN25">
        <f t="shared" si="21"/>
        <v>22</v>
      </c>
      <c r="AO25" s="5">
        <f>IF(AG25="","",SUMIFS('Filtered Data'!$E:$E,'Filtered Data'!$A:$A,sorting!$AG25,'Filtered Data'!$W:$W,"&gt;"&amp;Dashboard!D$4)/$AH25)</f>
        <v>0.38271604938271603</v>
      </c>
      <c r="AP25">
        <f t="shared" si="22"/>
        <v>29</v>
      </c>
      <c r="AQ25" s="5">
        <f>IF(AI25="","",SUMIFS('Filtered Data'!$E:$E,'Filtered Data'!$A:$A,sorting!$AG25,'Filtered Data'!$W:$W,"&gt;"&amp;Dashboard!F$4)/$AH25)</f>
        <v>0.14814814814814814</v>
      </c>
      <c r="AR25">
        <f t="shared" si="23"/>
        <v>27.5</v>
      </c>
      <c r="AS25">
        <f>IF($J25="","",COUNTIFS(AO$2:AO24,AO25)/100000000)</f>
        <v>0</v>
      </c>
      <c r="AT25">
        <f>IF($J25="","",COUNTIFS(AQ$2:AQ24,AQ25)/100000000)</f>
        <v>1E-8</v>
      </c>
      <c r="AU25" s="6">
        <f t="shared" si="24"/>
        <v>0.38271604938271603</v>
      </c>
      <c r="AV25">
        <f t="shared" si="25"/>
        <v>29</v>
      </c>
      <c r="AW25" s="6">
        <f t="shared" si="26"/>
        <v>0.14814815814814813</v>
      </c>
      <c r="AX25">
        <f t="shared" si="1"/>
        <v>27</v>
      </c>
      <c r="AY25" s="5">
        <f>IF(AQ25="","",SUMIFS('Filtered Data'!$E:$E,'Filtered Data'!$A:$A,sorting!$AG25,'Filtered Data'!$W:$W,"&lt;"&amp;Dashboard!C$4)/$AH25)</f>
        <v>0.37037037037037035</v>
      </c>
      <c r="AZ25" s="6">
        <f>IF(AY25="","",COUNTIFS(AY$2:AY24,AY25)/100000000)+AY25</f>
        <v>0.37037037037037035</v>
      </c>
      <c r="BA25">
        <f t="shared" si="27"/>
        <v>29</v>
      </c>
    </row>
    <row r="26" spans="1:53" x14ac:dyDescent="0.35">
      <c r="A26" s="5">
        <f t="shared" si="2"/>
        <v>0.71819039893690051</v>
      </c>
      <c r="B26" t="str">
        <v>Zac Gallen</v>
      </c>
      <c r="C26">
        <f>SUMIFS('Filtered Data'!$E:$E,'Filtered Data'!$C:$C,sorting!$B26)</f>
        <v>23</v>
      </c>
      <c r="D26" s="4">
        <f>SUMIFS('Filtered Data'!$L:$L,'Filtered Data'!$C:$C,sorting!$B26)</f>
        <v>121.33333333333333</v>
      </c>
      <c r="E26">
        <f>SUMIFS('Filtered Data'!$O:$O,'Filtered Data'!$C:$C,sorting!$B26)</f>
        <v>58</v>
      </c>
      <c r="F26" s="3">
        <f t="shared" si="3"/>
        <v>4.302197802197802</v>
      </c>
      <c r="G26" s="3" cm="1">
        <f t="array" ref="G26">AVERAGE(_xlfn._xlws.FILTER('Filtered Data'!$W:$W,'Filtered Data'!$C:$C=sorting!$B26))</f>
        <v>51.130434782608695</v>
      </c>
      <c r="H26" s="3" cm="1">
        <f t="array" ref="H26">_xlfn.STDEV.P(_xlfn._xlws.FILTER('Filtered Data'!$W:$W,'Filtered Data'!$C:$C=sorting!$B26))</f>
        <v>16.608809469220759</v>
      </c>
      <c r="I26" s="3"/>
      <c r="J26" t="str">
        <v>Jorge Lopez</v>
      </c>
      <c r="K26">
        <f t="shared" si="4"/>
        <v>25</v>
      </c>
      <c r="L26" s="3">
        <f t="shared" si="5"/>
        <v>41.8</v>
      </c>
      <c r="M26">
        <f t="shared" ca="1" si="6"/>
        <v>169</v>
      </c>
      <c r="N26" s="3">
        <f t="shared" si="0"/>
        <v>16.314410807626491</v>
      </c>
      <c r="O26">
        <f t="shared" ca="1" si="7"/>
        <v>70</v>
      </c>
      <c r="P26" s="3">
        <f t="shared" ca="1" si="8"/>
        <v>2.5621519828628911</v>
      </c>
      <c r="Q26">
        <f t="shared" ca="1" si="9"/>
        <v>128</v>
      </c>
      <c r="R26" s="5">
        <f>IF(J26="","",SUMIFS('Filtered Data'!$E:$E,'Filtered Data'!$C:$C,sorting!$J26,'Filtered Data'!$W:$W,"&gt;"&amp;Dashboard!D$4)/$K26)</f>
        <v>0.32</v>
      </c>
      <c r="S26">
        <f t="shared" ca="1" si="10"/>
        <v>166</v>
      </c>
      <c r="T26" s="5">
        <f>IF(K26="","",SUMIFS('Filtered Data'!$E:$E,'Filtered Data'!$C:$C,sorting!$J26,'Filtered Data'!$W:$W,"&gt;"&amp;Dashboard!F$4)/$K26)</f>
        <v>0.12</v>
      </c>
      <c r="U26">
        <f t="shared" ca="1" si="11"/>
        <v>155</v>
      </c>
      <c r="V26">
        <f>IF($J26="","",COUNTIFS(R$2:R25,R26)/100000000)</f>
        <v>0</v>
      </c>
      <c r="W26">
        <f>IF($J26="","",COUNTIFS(T$2:T25,T26)/100000000)</f>
        <v>0</v>
      </c>
      <c r="X26" s="6">
        <f t="shared" si="12"/>
        <v>0.32</v>
      </c>
      <c r="Y26">
        <f t="shared" ca="1" si="13"/>
        <v>166</v>
      </c>
      <c r="Z26" s="6">
        <f t="shared" si="14"/>
        <v>0.12</v>
      </c>
      <c r="AA26">
        <f t="shared" ca="1" si="15"/>
        <v>156</v>
      </c>
      <c r="AB26" s="5">
        <f ca="1">IF(S26="","",SUMIFS('Filtered Data'!$E:$E,'Filtered Data'!$C:$C,sorting!$J26,'Filtered Data'!$W:$W,"&lt;"&amp;Dashboard!C$4)/$K26)</f>
        <v>0.32</v>
      </c>
      <c r="AC26">
        <f t="shared" ca="1" si="16"/>
        <v>40</v>
      </c>
      <c r="AD26" s="6">
        <f ca="1">IF($J26="","",(COUNTIFS(AB$2:AB25,AB26)/100000000)+AB26)</f>
        <v>0.32</v>
      </c>
      <c r="AE26">
        <f t="shared" ca="1" si="17"/>
        <v>145</v>
      </c>
      <c r="AG26" t="s">
        <v>522</v>
      </c>
      <c r="AH26">
        <f>SUMIFS('Filtered Data'!E:E,'Filtered Data'!A:A,sorting!$AG26)</f>
        <v>162</v>
      </c>
      <c r="AI26" cm="1">
        <f t="array" ref="AI26">AVERAGE(_xlfn._xlws.FILTER('Filtered Data'!$W:$W,'Filtered Data'!$A:$A=sorting!$AG26))</f>
        <v>50.47530864197531</v>
      </c>
      <c r="AJ26">
        <f t="shared" si="18"/>
        <v>14</v>
      </c>
      <c r="AK26" cm="1">
        <f t="array" ref="AK26">_xlfn.STDEV.P(_xlfn._xlws.FILTER('Filtered Data'!$W:$W,'Filtered Data'!$A:$A=sorting!$AG26))</f>
        <v>19.086288989059028</v>
      </c>
      <c r="AL26">
        <f t="shared" si="19"/>
        <v>25</v>
      </c>
      <c r="AM26">
        <f t="shared" si="20"/>
        <v>2.6445847420056166</v>
      </c>
      <c r="AN26">
        <f t="shared" si="21"/>
        <v>18</v>
      </c>
      <c r="AO26" s="5">
        <f>IF(AG26="","",SUMIFS('Filtered Data'!$E:$E,'Filtered Data'!$A:$A,sorting!$AG26,'Filtered Data'!$W:$W,"&gt;"&amp;Dashboard!D$4)/$AH26)</f>
        <v>0.52469135802469136</v>
      </c>
      <c r="AP26">
        <f t="shared" si="22"/>
        <v>12</v>
      </c>
      <c r="AQ26" s="5">
        <f>IF(AI26="","",SUMIFS('Filtered Data'!$E:$E,'Filtered Data'!$A:$A,sorting!$AG26,'Filtered Data'!$W:$W,"&gt;"&amp;Dashboard!F$4)/$AH26)</f>
        <v>0.26543209876543211</v>
      </c>
      <c r="AR26">
        <f t="shared" si="23"/>
        <v>12</v>
      </c>
      <c r="AS26">
        <f>IF($J26="","",COUNTIFS(AO$2:AO25,AO26)/100000000)</f>
        <v>0</v>
      </c>
      <c r="AT26">
        <f>IF($J26="","",COUNTIFS(AQ$2:AQ25,AQ26)/100000000)</f>
        <v>0</v>
      </c>
      <c r="AU26" s="6">
        <f t="shared" si="24"/>
        <v>0.52469135802469136</v>
      </c>
      <c r="AV26">
        <f t="shared" si="25"/>
        <v>12</v>
      </c>
      <c r="AW26" s="6">
        <f t="shared" si="26"/>
        <v>0.26543209876543211</v>
      </c>
      <c r="AX26">
        <f t="shared" si="1"/>
        <v>12</v>
      </c>
      <c r="AY26" s="5">
        <f>IF(AQ26="","",SUMIFS('Filtered Data'!$E:$E,'Filtered Data'!$A:$A,sorting!$AG26,'Filtered Data'!$W:$W,"&lt;"&amp;Dashboard!C$4)/$AH26)</f>
        <v>0.22839506172839505</v>
      </c>
      <c r="AZ26" s="6">
        <f>IF(AY26="","",COUNTIFS(AY$2:AY25,AY26)/100000000)+AY26</f>
        <v>0.22839507172839504</v>
      </c>
      <c r="BA26">
        <f t="shared" si="27"/>
        <v>13</v>
      </c>
    </row>
    <row r="27" spans="1:53" x14ac:dyDescent="0.35">
      <c r="A27" s="5">
        <f t="shared" si="2"/>
        <v>0.39713936511368264</v>
      </c>
      <c r="B27" t="str">
        <v>Matt Peacock</v>
      </c>
      <c r="C27">
        <f>SUMIFS('Filtered Data'!$E:$E,'Filtered Data'!$C:$C,sorting!$B27)</f>
        <v>8</v>
      </c>
      <c r="D27" s="4">
        <f>SUMIFS('Filtered Data'!$L:$L,'Filtered Data'!$C:$C,sorting!$B27)</f>
        <v>34.000000000000007</v>
      </c>
      <c r="E27">
        <f>SUMIFS('Filtered Data'!$O:$O,'Filtered Data'!$C:$C,sorting!$B27)</f>
        <v>20</v>
      </c>
      <c r="F27" s="3">
        <f t="shared" si="3"/>
        <v>5.2941176470588225</v>
      </c>
      <c r="G27" s="3" cm="1">
        <f t="array" ref="G27">AVERAGE(_xlfn._xlws.FILTER('Filtered Data'!$W:$W,'Filtered Data'!$C:$C=sorting!$B27))</f>
        <v>41.875</v>
      </c>
      <c r="H27" s="3" cm="1">
        <f t="array" ref="H27">_xlfn.STDEV.P(_xlfn._xlws.FILTER('Filtered Data'!$W:$W,'Filtered Data'!$C:$C=sorting!$B27))</f>
        <v>11.878946712566734</v>
      </c>
      <c r="I27" s="3"/>
      <c r="J27" t="str">
        <v>Dean Kremer</v>
      </c>
      <c r="K27">
        <f t="shared" si="4"/>
        <v>13</v>
      </c>
      <c r="L27" s="3">
        <f t="shared" si="5"/>
        <v>36.384615384615387</v>
      </c>
      <c r="M27">
        <f t="shared" ca="1" si="6"/>
        <v>183</v>
      </c>
      <c r="N27" s="3">
        <f t="shared" si="0"/>
        <v>17.644081428837708</v>
      </c>
      <c r="O27">
        <f t="shared" ca="1" si="7"/>
        <v>103</v>
      </c>
      <c r="P27" s="3">
        <f t="shared" ca="1" si="8"/>
        <v>2.0621427945321038</v>
      </c>
      <c r="Q27">
        <f t="shared" ca="1" si="9"/>
        <v>177</v>
      </c>
      <c r="R27" s="5">
        <f>IF(J27="","",SUMIFS('Filtered Data'!$E:$E,'Filtered Data'!$C:$C,sorting!$J27,'Filtered Data'!$W:$W,"&gt;"&amp;Dashboard!D$4)/$K27)</f>
        <v>0.30769230769230771</v>
      </c>
      <c r="S27">
        <f t="shared" ca="1" si="10"/>
        <v>167</v>
      </c>
      <c r="T27" s="5">
        <f>IF(K27="","",SUMIFS('Filtered Data'!$E:$E,'Filtered Data'!$C:$C,sorting!$J27,'Filtered Data'!$W:$W,"&gt;"&amp;Dashboard!F$4)/$K27)</f>
        <v>0</v>
      </c>
      <c r="U27">
        <f t="shared" ca="1" si="11"/>
        <v>179</v>
      </c>
      <c r="V27">
        <f>IF($J27="","",COUNTIFS(R$2:R26,R27)/100000000)</f>
        <v>1E-8</v>
      </c>
      <c r="W27">
        <f>IF($J27="","",COUNTIFS(T$2:T26,T27)/100000000)</f>
        <v>1E-8</v>
      </c>
      <c r="X27" s="6">
        <f t="shared" si="12"/>
        <v>0.3076923176923077</v>
      </c>
      <c r="Y27">
        <f t="shared" ca="1" si="13"/>
        <v>167</v>
      </c>
      <c r="Z27" s="6">
        <f t="shared" si="14"/>
        <v>1E-8</v>
      </c>
      <c r="AA27">
        <f t="shared" ca="1" si="15"/>
        <v>184</v>
      </c>
      <c r="AB27" s="5">
        <f ca="1">IF(S27="","",SUMIFS('Filtered Data'!$E:$E,'Filtered Data'!$C:$C,sorting!$J27,'Filtered Data'!$W:$W,"&lt;"&amp;Dashboard!C$4)/$K27)</f>
        <v>0.53846153846153844</v>
      </c>
      <c r="AC27">
        <f t="shared" ca="1" si="16"/>
        <v>5</v>
      </c>
      <c r="AD27" s="6">
        <f ca="1">IF($J27="","",(COUNTIFS(AB$2:AB26,AB27)/100000000)+AB27)</f>
        <v>0.53846153846153844</v>
      </c>
      <c r="AE27">
        <f t="shared" ca="1" si="17"/>
        <v>181</v>
      </c>
      <c r="AG27" t="s">
        <v>536</v>
      </c>
      <c r="AH27">
        <f>SUMIFS('Filtered Data'!E:E,'Filtered Data'!A:A,sorting!$AG27)</f>
        <v>162</v>
      </c>
      <c r="AI27" cm="1">
        <f t="array" ref="AI27">AVERAGE(_xlfn._xlws.FILTER('Filtered Data'!$W:$W,'Filtered Data'!$A:$A=sorting!$AG27))</f>
        <v>49.314814814814817</v>
      </c>
      <c r="AJ27">
        <f t="shared" si="18"/>
        <v>17</v>
      </c>
      <c r="AK27" cm="1">
        <f t="array" ref="AK27">_xlfn.STDEV.P(_xlfn._xlws.FILTER('Filtered Data'!$W:$W,'Filtered Data'!$A:$A=sorting!$AG27))</f>
        <v>18.992679623652215</v>
      </c>
      <c r="AL27">
        <f t="shared" si="19"/>
        <v>21</v>
      </c>
      <c r="AM27">
        <f t="shared" si="20"/>
        <v>2.5965169629566875</v>
      </c>
      <c r="AN27">
        <f t="shared" si="21"/>
        <v>19</v>
      </c>
      <c r="AO27" s="5">
        <f>IF(AG27="","",SUMIFS('Filtered Data'!$E:$E,'Filtered Data'!$A:$A,sorting!$AG27,'Filtered Data'!$W:$W,"&gt;"&amp;Dashboard!D$4)/$AH27)</f>
        <v>0.42592592592592593</v>
      </c>
      <c r="AP27">
        <f t="shared" si="22"/>
        <v>26</v>
      </c>
      <c r="AQ27" s="5">
        <f>IF(AI27="","",SUMIFS('Filtered Data'!$E:$E,'Filtered Data'!$A:$A,sorting!$AG27,'Filtered Data'!$W:$W,"&gt;"&amp;Dashboard!F$4)/$AH27)</f>
        <v>0.24074074074074073</v>
      </c>
      <c r="AR27">
        <f t="shared" si="23"/>
        <v>14.5</v>
      </c>
      <c r="AS27">
        <f>IF($J27="","",COUNTIFS(AO$2:AO26,AO27)/100000000)</f>
        <v>0</v>
      </c>
      <c r="AT27">
        <f>IF($J27="","",COUNTIFS(AQ$2:AQ26,AQ27)/100000000)</f>
        <v>1E-8</v>
      </c>
      <c r="AU27" s="6">
        <f t="shared" si="24"/>
        <v>0.42592592592592593</v>
      </c>
      <c r="AV27">
        <f t="shared" si="25"/>
        <v>26</v>
      </c>
      <c r="AW27" s="6">
        <f t="shared" si="26"/>
        <v>0.24074075074074072</v>
      </c>
      <c r="AX27">
        <f t="shared" si="1"/>
        <v>14</v>
      </c>
      <c r="AY27" s="5">
        <f>IF(AQ27="","",SUMIFS('Filtered Data'!$E:$E,'Filtered Data'!$A:$A,sorting!$AG27,'Filtered Data'!$W:$W,"&lt;"&amp;Dashboard!C$4)/$AH27)</f>
        <v>0.24691358024691357</v>
      </c>
      <c r="AZ27" s="6">
        <f>IF(AY27="","",COUNTIFS(AY$2:AY26,AY27)/100000000)+AY27</f>
        <v>0.24691358024691357</v>
      </c>
      <c r="BA27">
        <f t="shared" si="27"/>
        <v>19</v>
      </c>
    </row>
    <row r="28" spans="1:53" x14ac:dyDescent="0.35">
      <c r="A28" s="5">
        <f t="shared" si="2"/>
        <v>0.15765102879592879</v>
      </c>
      <c r="B28" t="str">
        <v>Seth Frankoff</v>
      </c>
      <c r="C28">
        <f>SUMIFS('Filtered Data'!$E:$E,'Filtered Data'!$C:$C,sorting!$B28)</f>
        <v>3</v>
      </c>
      <c r="D28" s="4">
        <f>SUMIFS('Filtered Data'!$L:$L,'Filtered Data'!$C:$C,sorting!$B28)</f>
        <v>13.666666666666668</v>
      </c>
      <c r="E28">
        <f>SUMIFS('Filtered Data'!$O:$O,'Filtered Data'!$C:$C,sorting!$B28)</f>
        <v>14</v>
      </c>
      <c r="F28" s="3">
        <f t="shared" si="3"/>
        <v>9.2195121951219505</v>
      </c>
      <c r="G28" s="3" cm="1">
        <f t="array" ref="G28">AVERAGE(_xlfn._xlws.FILTER('Filtered Data'!$W:$W,'Filtered Data'!$C:$C=sorting!$B28))</f>
        <v>33.666666666666664</v>
      </c>
      <c r="H28" s="3" cm="1">
        <f t="array" ref="H28">_xlfn.STDEV.P(_xlfn._xlws.FILTER('Filtered Data'!$W:$W,'Filtered Data'!$C:$C=sorting!$B28))</f>
        <v>13.021349989749739</v>
      </c>
      <c r="I28" s="3"/>
      <c r="J28" t="str">
        <v>Keegan Akin</v>
      </c>
      <c r="K28">
        <f t="shared" si="4"/>
        <v>17</v>
      </c>
      <c r="L28" s="3">
        <f t="shared" si="5"/>
        <v>40</v>
      </c>
      <c r="M28">
        <f t="shared" ca="1" si="6"/>
        <v>177</v>
      </c>
      <c r="N28" s="3">
        <f t="shared" si="0"/>
        <v>15.811388300841896</v>
      </c>
      <c r="O28">
        <f t="shared" ca="1" si="7"/>
        <v>57</v>
      </c>
      <c r="P28" s="3">
        <f t="shared" ca="1" si="8"/>
        <v>2.5298221281347035</v>
      </c>
      <c r="Q28">
        <f t="shared" ca="1" si="9"/>
        <v>132</v>
      </c>
      <c r="R28" s="5">
        <f>IF(J28="","",SUMIFS('Filtered Data'!$E:$E,'Filtered Data'!$C:$C,sorting!$J28,'Filtered Data'!$W:$W,"&gt;"&amp;Dashboard!D$4)/$K28)</f>
        <v>0.29411764705882354</v>
      </c>
      <c r="S28">
        <f t="shared" ca="1" si="10"/>
        <v>169</v>
      </c>
      <c r="T28" s="5">
        <f>IF(K28="","",SUMIFS('Filtered Data'!$E:$E,'Filtered Data'!$C:$C,sorting!$J28,'Filtered Data'!$W:$W,"&gt;"&amp;Dashboard!F$4)/$K28)</f>
        <v>0.11764705882352941</v>
      </c>
      <c r="U28">
        <f t="shared" ca="1" si="11"/>
        <v>157</v>
      </c>
      <c r="V28">
        <f>IF($J28="","",COUNTIFS(R$2:R27,R28)/100000000)</f>
        <v>0</v>
      </c>
      <c r="W28">
        <f>IF($J28="","",COUNTIFS(T$2:T27,T28)/100000000)</f>
        <v>0</v>
      </c>
      <c r="X28" s="6">
        <f t="shared" si="12"/>
        <v>0.29411764705882354</v>
      </c>
      <c r="Y28">
        <f t="shared" ca="1" si="13"/>
        <v>169</v>
      </c>
      <c r="Z28" s="6">
        <f t="shared" si="14"/>
        <v>0.11764705882352941</v>
      </c>
      <c r="AA28">
        <f t="shared" ca="1" si="15"/>
        <v>157</v>
      </c>
      <c r="AB28" s="5">
        <f ca="1">IF(S28="","",SUMIFS('Filtered Data'!$E:$E,'Filtered Data'!$C:$C,sorting!$J28,'Filtered Data'!$W:$W,"&lt;"&amp;Dashboard!C$4)/$K28)</f>
        <v>0.58823529411764708</v>
      </c>
      <c r="AC28">
        <f t="shared" ca="1" si="16"/>
        <v>3</v>
      </c>
      <c r="AD28" s="6">
        <f ca="1">IF($J28="","",(COUNTIFS(AB$2:AB27,AB28)/100000000)+AB28)</f>
        <v>0.58823529411764708</v>
      </c>
      <c r="AE28">
        <f t="shared" ca="1" si="17"/>
        <v>183</v>
      </c>
      <c r="AG28" t="s">
        <v>550</v>
      </c>
      <c r="AH28">
        <f>SUMIFS('Filtered Data'!E:E,'Filtered Data'!A:A,sorting!$AG28)</f>
        <v>162</v>
      </c>
      <c r="AI28" cm="1">
        <f t="array" ref="AI28">AVERAGE(_xlfn._xlws.FILTER('Filtered Data'!$W:$W,'Filtered Data'!$A:$A=sorting!$AG28))</f>
        <v>54.629629629629626</v>
      </c>
      <c r="AJ28">
        <f t="shared" si="18"/>
        <v>3</v>
      </c>
      <c r="AK28" cm="1">
        <f t="array" ref="AK28">_xlfn.STDEV.P(_xlfn._xlws.FILTER('Filtered Data'!$W:$W,'Filtered Data'!$A:$A=sorting!$AG28))</f>
        <v>17.348600430578337</v>
      </c>
      <c r="AL28">
        <f t="shared" si="19"/>
        <v>7</v>
      </c>
      <c r="AM28">
        <f t="shared" si="20"/>
        <v>3.1489358376909995</v>
      </c>
      <c r="AN28">
        <f t="shared" si="21"/>
        <v>4</v>
      </c>
      <c r="AO28" s="5">
        <f>IF(AG28="","",SUMIFS('Filtered Data'!$E:$E,'Filtered Data'!$A:$A,sorting!$AG28,'Filtered Data'!$W:$W,"&gt;"&amp;Dashboard!D$4)/$AH28)</f>
        <v>0.57407407407407407</v>
      </c>
      <c r="AP28">
        <f t="shared" si="22"/>
        <v>7</v>
      </c>
      <c r="AQ28" s="5">
        <f>IF(AI28="","",SUMIFS('Filtered Data'!$E:$E,'Filtered Data'!$A:$A,sorting!$AG28,'Filtered Data'!$W:$W,"&gt;"&amp;Dashboard!F$4)/$AH28)</f>
        <v>0.33950617283950618</v>
      </c>
      <c r="AR28">
        <f t="shared" si="23"/>
        <v>3</v>
      </c>
      <c r="AS28">
        <f>IF($J28="","",COUNTIFS(AO$2:AO27,AO28)/100000000)</f>
        <v>0</v>
      </c>
      <c r="AT28">
        <f>IF($J28="","",COUNTIFS(AQ$2:AQ27,AQ28)/100000000)</f>
        <v>0</v>
      </c>
      <c r="AU28" s="6">
        <f t="shared" si="24"/>
        <v>0.57407407407407407</v>
      </c>
      <c r="AV28">
        <f t="shared" si="25"/>
        <v>7</v>
      </c>
      <c r="AW28" s="6">
        <f t="shared" si="26"/>
        <v>0.33950617283950618</v>
      </c>
      <c r="AX28">
        <f t="shared" si="1"/>
        <v>3</v>
      </c>
      <c r="AY28" s="5">
        <f>IF(AQ28="","",SUMIFS('Filtered Data'!$E:$E,'Filtered Data'!$A:$A,sorting!$AG28,'Filtered Data'!$W:$W,"&lt;"&amp;Dashboard!C$4)/$AH28)</f>
        <v>0.16666666666666666</v>
      </c>
      <c r="AZ28" s="6">
        <f>IF(AY28="","",COUNTIFS(AY$2:AY27,AY28)/100000000)+AY28</f>
        <v>0.16666666666666666</v>
      </c>
      <c r="BA28">
        <f t="shared" si="27"/>
        <v>5</v>
      </c>
    </row>
    <row r="29" spans="1:53" x14ac:dyDescent="0.35">
      <c r="A29" s="5">
        <f t="shared" si="2"/>
        <v>3.2196682482602955E-2</v>
      </c>
      <c r="B29" t="str">
        <v>Corbin Martin</v>
      </c>
      <c r="C29">
        <f>SUMIFS('Filtered Data'!$E:$E,'Filtered Data'!$C:$C,sorting!$B29)</f>
        <v>3</v>
      </c>
      <c r="D29" s="4">
        <f>SUMIFS('Filtered Data'!$L:$L,'Filtered Data'!$C:$C,sorting!$B29)</f>
        <v>9.3333333333333339</v>
      </c>
      <c r="E29">
        <f>SUMIFS('Filtered Data'!$O:$O,'Filtered Data'!$C:$C,sorting!$B29)</f>
        <v>13</v>
      </c>
      <c r="F29" s="3">
        <f t="shared" si="3"/>
        <v>12.535714285714285</v>
      </c>
      <c r="G29" s="3" cm="1">
        <f t="array" ref="G29">AVERAGE(_xlfn._xlws.FILTER('Filtered Data'!$W:$W,'Filtered Data'!$C:$C=sorting!$B29))</f>
        <v>24.333333333333332</v>
      </c>
      <c r="H29" s="3" cm="1">
        <f t="array" ref="H29">_xlfn.STDEV.P(_xlfn._xlws.FILTER('Filtered Data'!$W:$W,'Filtered Data'!$C:$C=sorting!$B29))</f>
        <v>12.710450643291745</v>
      </c>
      <c r="I29" s="3"/>
      <c r="J29" t="str">
        <v>Nathan Eovaldi</v>
      </c>
      <c r="K29">
        <f t="shared" si="4"/>
        <v>32</v>
      </c>
      <c r="L29" s="3">
        <f t="shared" si="5"/>
        <v>56.3125</v>
      </c>
      <c r="M29">
        <f t="shared" ca="1" si="6"/>
        <v>34</v>
      </c>
      <c r="N29" s="3">
        <f t="shared" si="0"/>
        <v>17.319493172434349</v>
      </c>
      <c r="O29">
        <f t="shared" ca="1" si="7"/>
        <v>99</v>
      </c>
      <c r="P29" s="3">
        <f t="shared" ca="1" si="8"/>
        <v>3.251394220335893</v>
      </c>
      <c r="Q29">
        <f t="shared" ca="1" si="9"/>
        <v>62</v>
      </c>
      <c r="R29" s="5">
        <f>IF(J29="","",SUMIFS('Filtered Data'!$E:$E,'Filtered Data'!$C:$C,sorting!$J29,'Filtered Data'!$W:$W,"&gt;"&amp;Dashboard!D$4)/$K29)</f>
        <v>0.625</v>
      </c>
      <c r="S29">
        <f t="shared" ca="1" si="10"/>
        <v>43</v>
      </c>
      <c r="T29" s="5">
        <f>IF(K29="","",SUMIFS('Filtered Data'!$E:$E,'Filtered Data'!$C:$C,sorting!$J29,'Filtered Data'!$W:$W,"&gt;"&amp;Dashboard!F$4)/$K29)</f>
        <v>0.40625</v>
      </c>
      <c r="U29">
        <f t="shared" ca="1" si="11"/>
        <v>28</v>
      </c>
      <c r="V29">
        <f>IF($J29="","",COUNTIFS(R$2:R28,R29)/100000000)</f>
        <v>1E-8</v>
      </c>
      <c r="W29">
        <f>IF($J29="","",COUNTIFS(T$2:T28,T29)/100000000)</f>
        <v>0</v>
      </c>
      <c r="X29" s="6">
        <f t="shared" si="12"/>
        <v>0.62500001000000005</v>
      </c>
      <c r="Y29">
        <f t="shared" ca="1" si="13"/>
        <v>46</v>
      </c>
      <c r="Z29" s="6">
        <f t="shared" si="14"/>
        <v>0.40625</v>
      </c>
      <c r="AA29">
        <f t="shared" ca="1" si="15"/>
        <v>28</v>
      </c>
      <c r="AB29" s="5">
        <f ca="1">IF(S29="","",SUMIFS('Filtered Data'!$E:$E,'Filtered Data'!$C:$C,sorting!$J29,'Filtered Data'!$W:$W,"&lt;"&amp;Dashboard!C$4)/$K29)</f>
        <v>0.15625</v>
      </c>
      <c r="AC29">
        <f t="shared" ca="1" si="16"/>
        <v>132</v>
      </c>
      <c r="AD29" s="6">
        <f ca="1">IF($J29="","",(COUNTIFS(AB$2:AB28,AB29)/100000000)+AB29)</f>
        <v>0.15625</v>
      </c>
      <c r="AE29">
        <f t="shared" ca="1" si="17"/>
        <v>53</v>
      </c>
      <c r="AG29" t="s">
        <v>565</v>
      </c>
      <c r="AH29">
        <f>SUMIFS('Filtered Data'!E:E,'Filtered Data'!A:A,sorting!$AG29)</f>
        <v>162</v>
      </c>
      <c r="AI29" cm="1">
        <f t="array" ref="AI29">AVERAGE(_xlfn._xlws.FILTER('Filtered Data'!$W:$W,'Filtered Data'!$A:$A=sorting!$AG29))</f>
        <v>48.216049382716051</v>
      </c>
      <c r="AJ29">
        <f t="shared" si="18"/>
        <v>21</v>
      </c>
      <c r="AK29" cm="1">
        <f t="array" ref="AK29">_xlfn.STDEV.P(_xlfn._xlws.FILTER('Filtered Data'!$W:$W,'Filtered Data'!$A:$A=sorting!$AG29))</f>
        <v>19.022961802796321</v>
      </c>
      <c r="AL29">
        <f t="shared" si="19"/>
        <v>24</v>
      </c>
      <c r="AM29">
        <f t="shared" si="20"/>
        <v>2.5346236765101651</v>
      </c>
      <c r="AN29">
        <f t="shared" si="21"/>
        <v>24</v>
      </c>
      <c r="AO29" s="5">
        <f>IF(AG29="","",SUMIFS('Filtered Data'!$E:$E,'Filtered Data'!$A:$A,sorting!$AG29,'Filtered Data'!$W:$W,"&gt;"&amp;Dashboard!D$4)/$AH29)</f>
        <v>0.49382716049382713</v>
      </c>
      <c r="AP29">
        <f t="shared" si="22"/>
        <v>15</v>
      </c>
      <c r="AQ29" s="5">
        <f>IF(AI29="","",SUMIFS('Filtered Data'!$E:$E,'Filtered Data'!$A:$A,sorting!$AG29,'Filtered Data'!$W:$W,"&gt;"&amp;Dashboard!F$4)/$AH29)</f>
        <v>0.18518518518518517</v>
      </c>
      <c r="AR29">
        <f t="shared" si="23"/>
        <v>24</v>
      </c>
      <c r="AS29">
        <f>IF($J29="","",COUNTIFS(AO$2:AO28,AO29)/100000000)</f>
        <v>0</v>
      </c>
      <c r="AT29">
        <f>IF($J29="","",COUNTIFS(AQ$2:AQ28,AQ29)/100000000)</f>
        <v>0</v>
      </c>
      <c r="AU29" s="6">
        <f t="shared" si="24"/>
        <v>0.49382716049382713</v>
      </c>
      <c r="AV29">
        <f t="shared" si="25"/>
        <v>15</v>
      </c>
      <c r="AW29" s="6">
        <f t="shared" si="26"/>
        <v>0.18518518518518517</v>
      </c>
      <c r="AX29">
        <f t="shared" si="1"/>
        <v>24</v>
      </c>
      <c r="AY29" s="5">
        <f>IF(AQ29="","",SUMIFS('Filtered Data'!$E:$E,'Filtered Data'!$A:$A,sorting!$AG29,'Filtered Data'!$W:$W,"&lt;"&amp;Dashboard!C$4)/$AH29)</f>
        <v>0.26543209876543211</v>
      </c>
      <c r="AZ29" s="6">
        <f>IF(AY29="","",COUNTIFS(AY$2:AY28,AY29)/100000000)+AY29</f>
        <v>0.26543209876543211</v>
      </c>
      <c r="BA29">
        <f t="shared" si="27"/>
        <v>20</v>
      </c>
    </row>
    <row r="30" spans="1:53" x14ac:dyDescent="0.35">
      <c r="A30" s="5">
        <f t="shared" si="2"/>
        <v>5.6449763033462913E-2</v>
      </c>
      <c r="B30" t="str">
        <v>Jon Duplantier</v>
      </c>
      <c r="C30">
        <f>SUMIFS('Filtered Data'!$E:$E,'Filtered Data'!$C:$C,sorting!$B30)</f>
        <v>4</v>
      </c>
      <c r="D30" s="4">
        <f>SUMIFS('Filtered Data'!$L:$L,'Filtered Data'!$C:$C,sorting!$B30)</f>
        <v>13.000000000000002</v>
      </c>
      <c r="E30">
        <f>SUMIFS('Filtered Data'!$O:$O,'Filtered Data'!$C:$C,sorting!$B30)</f>
        <v>19</v>
      </c>
      <c r="F30" s="3">
        <f t="shared" si="3"/>
        <v>13.153846153846152</v>
      </c>
      <c r="G30" s="3" cm="1">
        <f t="array" ref="G30">AVERAGE(_xlfn._xlws.FILTER('Filtered Data'!$W:$W,'Filtered Data'!$C:$C=sorting!$B30))</f>
        <v>27.25</v>
      </c>
      <c r="H30" s="3" cm="1">
        <f t="array" ref="H30">_xlfn.STDEV.P(_xlfn._xlws.FILTER('Filtered Data'!$W:$W,'Filtered Data'!$C:$C=sorting!$B30))</f>
        <v>11.648497757221744</v>
      </c>
      <c r="I30" s="3"/>
      <c r="J30" t="str">
        <v>Tanner Houck</v>
      </c>
      <c r="K30">
        <f t="shared" si="4"/>
        <v>13</v>
      </c>
      <c r="L30" s="3">
        <f t="shared" si="5"/>
        <v>54.230769230769234</v>
      </c>
      <c r="M30">
        <f t="shared" ca="1" si="6"/>
        <v>48</v>
      </c>
      <c r="N30" s="3">
        <f t="shared" si="0"/>
        <v>12.160173620685155</v>
      </c>
      <c r="O30">
        <f t="shared" ca="1" si="7"/>
        <v>10</v>
      </c>
      <c r="P30" s="3">
        <f t="shared" ca="1" si="8"/>
        <v>4.4597035307554798</v>
      </c>
      <c r="Q30">
        <f t="shared" ca="1" si="9"/>
        <v>9</v>
      </c>
      <c r="R30" s="5">
        <f>IF(J30="","",SUMIFS('Filtered Data'!$E:$E,'Filtered Data'!$C:$C,sorting!$J30,'Filtered Data'!$W:$W,"&gt;"&amp;Dashboard!D$4)/$K30)</f>
        <v>0.53846153846153844</v>
      </c>
      <c r="S30">
        <f t="shared" ca="1" si="10"/>
        <v>81</v>
      </c>
      <c r="T30" s="5">
        <f>IF(K30="","",SUMIFS('Filtered Data'!$E:$E,'Filtered Data'!$C:$C,sorting!$J30,'Filtered Data'!$W:$W,"&gt;"&amp;Dashboard!F$4)/$K30)</f>
        <v>0.23076923076923078</v>
      </c>
      <c r="U30">
        <f t="shared" ca="1" si="11"/>
        <v>86</v>
      </c>
      <c r="V30">
        <f>IF($J30="","",COUNTIFS(R$2:R29,R30)/100000000)</f>
        <v>0</v>
      </c>
      <c r="W30">
        <f>IF($J30="","",COUNTIFS(T$2:T29,T30)/100000000)</f>
        <v>0</v>
      </c>
      <c r="X30" s="6">
        <f t="shared" si="12"/>
        <v>0.53846153846153844</v>
      </c>
      <c r="Y30">
        <f t="shared" ca="1" si="13"/>
        <v>82</v>
      </c>
      <c r="Z30" s="6">
        <f t="shared" si="14"/>
        <v>0.23076923076923078</v>
      </c>
      <c r="AA30">
        <f t="shared" ca="1" si="15"/>
        <v>88</v>
      </c>
      <c r="AB30" s="5">
        <f ca="1">IF(S30="","",SUMIFS('Filtered Data'!$E:$E,'Filtered Data'!$C:$C,sorting!$J30,'Filtered Data'!$W:$W,"&lt;"&amp;Dashboard!C$4)/$K30)</f>
        <v>7.6923076923076927E-2</v>
      </c>
      <c r="AC30">
        <f t="shared" ca="1" si="16"/>
        <v>170</v>
      </c>
      <c r="AD30" s="6">
        <f ca="1">IF($J30="","",(COUNTIFS(AB$2:AB29,AB30)/100000000)+AB30)</f>
        <v>7.6923076923076927E-2</v>
      </c>
      <c r="AE30">
        <f t="shared" ca="1" si="17"/>
        <v>14</v>
      </c>
      <c r="AG30" t="s">
        <v>580</v>
      </c>
      <c r="AH30">
        <f>SUMIFS('Filtered Data'!E:E,'Filtered Data'!A:A,sorting!$AG30)</f>
        <v>162</v>
      </c>
      <c r="AI30" cm="1">
        <f t="array" ref="AI30">AVERAGE(_xlfn._xlws.FILTER('Filtered Data'!$W:$W,'Filtered Data'!$A:$A=sorting!$AG30))</f>
        <v>50.839506172839506</v>
      </c>
      <c r="AJ30">
        <f t="shared" si="18"/>
        <v>13</v>
      </c>
      <c r="AK30" cm="1">
        <f t="array" ref="AK30">_xlfn.STDEV.P(_xlfn._xlws.FILTER('Filtered Data'!$W:$W,'Filtered Data'!$A:$A=sorting!$AG30))</f>
        <v>15.597132365526031</v>
      </c>
      <c r="AL30">
        <f t="shared" si="19"/>
        <v>1</v>
      </c>
      <c r="AM30">
        <f t="shared" si="20"/>
        <v>3.2595418812504824</v>
      </c>
      <c r="AN30">
        <f t="shared" si="21"/>
        <v>2</v>
      </c>
      <c r="AO30" s="5">
        <f>IF(AG30="","",SUMIFS('Filtered Data'!$E:$E,'Filtered Data'!$A:$A,sorting!$AG30,'Filtered Data'!$W:$W,"&gt;"&amp;Dashboard!D$4)/$AH30)</f>
        <v>0.5</v>
      </c>
      <c r="AP30">
        <f t="shared" si="22"/>
        <v>13.5</v>
      </c>
      <c r="AQ30" s="5">
        <f>IF(AI30="","",SUMIFS('Filtered Data'!$E:$E,'Filtered Data'!$A:$A,sorting!$AG30,'Filtered Data'!$W:$W,"&gt;"&amp;Dashboard!F$4)/$AH30)</f>
        <v>0.19135802469135801</v>
      </c>
      <c r="AR30">
        <f t="shared" si="23"/>
        <v>23</v>
      </c>
      <c r="AS30">
        <f>IF($J30="","",COUNTIFS(AO$2:AO29,AO30)/100000000)</f>
        <v>1E-8</v>
      </c>
      <c r="AT30">
        <f>IF($J30="","",COUNTIFS(AQ$2:AQ29,AQ30)/100000000)</f>
        <v>0</v>
      </c>
      <c r="AU30" s="6">
        <f t="shared" si="24"/>
        <v>0.50000001000000005</v>
      </c>
      <c r="AV30">
        <f t="shared" si="25"/>
        <v>13</v>
      </c>
      <c r="AW30" s="6">
        <f t="shared" si="26"/>
        <v>0.19135802469135801</v>
      </c>
      <c r="AX30">
        <f t="shared" si="1"/>
        <v>23</v>
      </c>
      <c r="AY30" s="5">
        <f>IF(AQ30="","",SUMIFS('Filtered Data'!$E:$E,'Filtered Data'!$A:$A,sorting!$AG30,'Filtered Data'!$W:$W,"&lt;"&amp;Dashboard!C$4)/$AH30)</f>
        <v>0.1728395061728395</v>
      </c>
      <c r="AZ30" s="6">
        <f>IF(AY30="","",COUNTIFS(AY$2:AY29,AY30)/100000000)+AY30</f>
        <v>0.1728395061728395</v>
      </c>
      <c r="BA30">
        <f t="shared" si="27"/>
        <v>6</v>
      </c>
    </row>
    <row r="31" spans="1:53" x14ac:dyDescent="0.35">
      <c r="A31" s="5">
        <f t="shared" si="2"/>
        <v>9.8360010157309552E-2</v>
      </c>
      <c r="B31" t="str">
        <v>Alex Young</v>
      </c>
      <c r="C31">
        <f>SUMIFS('Filtered Data'!$E:$E,'Filtered Data'!$C:$C,sorting!$B31)</f>
        <v>2</v>
      </c>
      <c r="D31" s="4">
        <f>SUMIFS('Filtered Data'!$L:$L,'Filtered Data'!$C:$C,sorting!$B31)</f>
        <v>7</v>
      </c>
      <c r="E31">
        <f>SUMIFS('Filtered Data'!$O:$O,'Filtered Data'!$C:$C,sorting!$B31)</f>
        <v>8</v>
      </c>
      <c r="F31" s="3">
        <f t="shared" si="3"/>
        <v>10.285714285714285</v>
      </c>
      <c r="G31" s="3" cm="1">
        <f t="array" ref="G31">AVERAGE(_xlfn._xlws.FILTER('Filtered Data'!$W:$W,'Filtered Data'!$C:$C=sorting!$B31))</f>
        <v>30.5</v>
      </c>
      <c r="H31" s="3" cm="1">
        <f t="array" ref="H31">_xlfn.STDEV.P(_xlfn._xlws.FILTER('Filtered Data'!$W:$W,'Filtered Data'!$C:$C=sorting!$B31))</f>
        <v>8.5</v>
      </c>
      <c r="I31" s="3"/>
      <c r="J31" t="str">
        <v>Garrett Richards</v>
      </c>
      <c r="K31">
        <f t="shared" si="4"/>
        <v>22</v>
      </c>
      <c r="L31" s="3">
        <f t="shared" si="5"/>
        <v>43.045454545454547</v>
      </c>
      <c r="M31">
        <f t="shared" ca="1" si="6"/>
        <v>161</v>
      </c>
      <c r="N31" s="3">
        <f t="shared" si="0"/>
        <v>15.313325369895903</v>
      </c>
      <c r="O31">
        <f t="shared" ca="1" si="7"/>
        <v>51</v>
      </c>
      <c r="P31" s="3">
        <f t="shared" ca="1" si="8"/>
        <v>2.8109802087844726</v>
      </c>
      <c r="Q31">
        <f t="shared" ca="1" si="9"/>
        <v>103</v>
      </c>
      <c r="R31" s="5">
        <f>IF(J31="","",SUMIFS('Filtered Data'!$E:$E,'Filtered Data'!$C:$C,sorting!$J31,'Filtered Data'!$W:$W,"&gt;"&amp;Dashboard!D$4)/$K31)</f>
        <v>0.27272727272727271</v>
      </c>
      <c r="S31">
        <f t="shared" ca="1" si="10"/>
        <v>172</v>
      </c>
      <c r="T31" s="5">
        <f>IF(K31="","",SUMIFS('Filtered Data'!$E:$E,'Filtered Data'!$C:$C,sorting!$J31,'Filtered Data'!$W:$W,"&gt;"&amp;Dashboard!F$4)/$K31)</f>
        <v>0.13636363636363635</v>
      </c>
      <c r="U31">
        <f t="shared" ca="1" si="11"/>
        <v>150</v>
      </c>
      <c r="V31">
        <f>IF($J31="","",COUNTIFS(R$2:R30,R31)/100000000)</f>
        <v>1E-8</v>
      </c>
      <c r="W31">
        <f>IF($J31="","",COUNTIFS(T$2:T30,T31)/100000000)</f>
        <v>0</v>
      </c>
      <c r="X31" s="6">
        <f t="shared" si="12"/>
        <v>0.2727272827272727</v>
      </c>
      <c r="Y31">
        <f t="shared" ca="1" si="13"/>
        <v>176</v>
      </c>
      <c r="Z31" s="6">
        <f t="shared" si="14"/>
        <v>0.13636363636363635</v>
      </c>
      <c r="AA31">
        <f t="shared" ca="1" si="15"/>
        <v>151</v>
      </c>
      <c r="AB31" s="5">
        <f ca="1">IF(S31="","",SUMIFS('Filtered Data'!$E:$E,'Filtered Data'!$C:$C,sorting!$J31,'Filtered Data'!$W:$W,"&lt;"&amp;Dashboard!C$4)/$K31)</f>
        <v>0.27272727272727271</v>
      </c>
      <c r="AC31">
        <f t="shared" ca="1" si="16"/>
        <v>61</v>
      </c>
      <c r="AD31" s="6">
        <f ca="1">IF($J31="","",(COUNTIFS(AB$2:AB30,AB31)/100000000)+AB31)</f>
        <v>0.2727272827272727</v>
      </c>
      <c r="AE31">
        <f t="shared" ca="1" si="17"/>
        <v>122</v>
      </c>
      <c r="AG31" t="s">
        <v>595</v>
      </c>
      <c r="AH31">
        <f>SUMIFS('Filtered Data'!E:E,'Filtered Data'!A:A,sorting!$AG31)</f>
        <v>162</v>
      </c>
      <c r="AI31" cm="1">
        <f t="array" ref="AI31">AVERAGE(_xlfn._xlws.FILTER('Filtered Data'!$W:$W,'Filtered Data'!$A:$A=sorting!$AG31))</f>
        <v>45.358024691358025</v>
      </c>
      <c r="AJ31">
        <f t="shared" si="18"/>
        <v>27</v>
      </c>
      <c r="AK31" cm="1">
        <f t="array" ref="AK31">_xlfn.STDEV.P(_xlfn._xlws.FILTER('Filtered Data'!$W:$W,'Filtered Data'!$A:$A=sorting!$AG31))</f>
        <v>19.552277908386984</v>
      </c>
      <c r="AL31">
        <f t="shared" si="19"/>
        <v>28</v>
      </c>
      <c r="AM31">
        <f t="shared" si="20"/>
        <v>2.3198332646398003</v>
      </c>
      <c r="AN31">
        <f t="shared" si="21"/>
        <v>29</v>
      </c>
      <c r="AO31" s="5">
        <f>IF(AG31="","",SUMIFS('Filtered Data'!$E:$E,'Filtered Data'!$A:$A,sorting!$AG31,'Filtered Data'!$W:$W,"&gt;"&amp;Dashboard!D$4)/$AH31)</f>
        <v>0.45061728395061729</v>
      </c>
      <c r="AP31">
        <f t="shared" si="22"/>
        <v>25</v>
      </c>
      <c r="AQ31" s="5">
        <f>IF(AI31="","",SUMIFS('Filtered Data'!$E:$E,'Filtered Data'!$A:$A,sorting!$AG31,'Filtered Data'!$W:$W,"&gt;"&amp;Dashboard!F$4)/$AH31)</f>
        <v>0.16666666666666666</v>
      </c>
      <c r="AR31">
        <f t="shared" si="23"/>
        <v>25.5</v>
      </c>
      <c r="AS31">
        <f>IF($J31="","",COUNTIFS(AO$2:AO30,AO31)/100000000)</f>
        <v>0</v>
      </c>
      <c r="AT31">
        <f>IF($J31="","",COUNTIFS(AQ$2:AQ30,AQ31)/100000000)</f>
        <v>1E-8</v>
      </c>
      <c r="AU31" s="6">
        <f t="shared" si="24"/>
        <v>0.45061728395061729</v>
      </c>
      <c r="AV31">
        <f t="shared" si="25"/>
        <v>25</v>
      </c>
      <c r="AW31" s="6">
        <f t="shared" si="26"/>
        <v>0.16666667666666665</v>
      </c>
      <c r="AX31">
        <f t="shared" si="1"/>
        <v>25</v>
      </c>
      <c r="AY31" s="5">
        <f>IF(AQ31="","",SUMIFS('Filtered Data'!$E:$E,'Filtered Data'!$A:$A,sorting!$AG31,'Filtered Data'!$W:$W,"&lt;"&amp;Dashboard!C$4)/$AH31)</f>
        <v>0.30864197530864196</v>
      </c>
      <c r="AZ31" s="6">
        <f>IF(AY31="","",COUNTIFS(AY$2:AY30,AY31)/100000000)+AY31</f>
        <v>0.30864199530864195</v>
      </c>
      <c r="BA31">
        <f t="shared" si="27"/>
        <v>25</v>
      </c>
    </row>
    <row r="32" spans="1:53" x14ac:dyDescent="0.35">
      <c r="A32" s="5">
        <f t="shared" si="2"/>
        <v>0.60402244928693771</v>
      </c>
      <c r="B32" t="str">
        <v>Jacob Faria</v>
      </c>
      <c r="C32">
        <f>SUMIFS('Filtered Data'!$E:$E,'Filtered Data'!$C:$C,sorting!$B32)</f>
        <v>3</v>
      </c>
      <c r="D32" s="4">
        <f>SUMIFS('Filtered Data'!$L:$L,'Filtered Data'!$C:$C,sorting!$B32)</f>
        <v>13</v>
      </c>
      <c r="E32">
        <f>SUMIFS('Filtered Data'!$O:$O,'Filtered Data'!$C:$C,sorting!$B32)</f>
        <v>7</v>
      </c>
      <c r="F32" s="3">
        <f t="shared" si="3"/>
        <v>4.8461538461538458</v>
      </c>
      <c r="G32" s="3" cm="1">
        <f t="array" ref="G32">AVERAGE(_xlfn._xlws.FILTER('Filtered Data'!$W:$W,'Filtered Data'!$C:$C=sorting!$B32))</f>
        <v>47.666666666666664</v>
      </c>
      <c r="H32" s="3" cm="1">
        <f t="array" ref="H32">_xlfn.STDEV.P(_xlfn._xlws.FILTER('Filtered Data'!$W:$W,'Filtered Data'!$C:$C=sorting!$B32))</f>
        <v>11.897712198383164</v>
      </c>
      <c r="I32" s="3"/>
      <c r="J32" t="str">
        <v>Nick Pivetta</v>
      </c>
      <c r="K32">
        <f t="shared" si="4"/>
        <v>30</v>
      </c>
      <c r="L32" s="3">
        <f t="shared" si="5"/>
        <v>50.333333333333336</v>
      </c>
      <c r="M32">
        <f t="shared" ca="1" si="6"/>
        <v>90</v>
      </c>
      <c r="N32" s="3">
        <f t="shared" si="0"/>
        <v>18.332727262709412</v>
      </c>
      <c r="O32">
        <f t="shared" ca="1" si="7"/>
        <v>118</v>
      </c>
      <c r="P32" s="3">
        <f t="shared" ca="1" si="8"/>
        <v>2.7455453087831803</v>
      </c>
      <c r="Q32">
        <f t="shared" ca="1" si="9"/>
        <v>111</v>
      </c>
      <c r="R32" s="5">
        <f>IF(J32="","",SUMIFS('Filtered Data'!$E:$E,'Filtered Data'!$C:$C,sorting!$J32,'Filtered Data'!$W:$W,"&gt;"&amp;Dashboard!D$4)/$K32)</f>
        <v>0.43333333333333335</v>
      </c>
      <c r="S32">
        <f t="shared" ca="1" si="10"/>
        <v>129</v>
      </c>
      <c r="T32" s="5">
        <f>IF(K32="","",SUMIFS('Filtered Data'!$E:$E,'Filtered Data'!$C:$C,sorting!$J32,'Filtered Data'!$W:$W,"&gt;"&amp;Dashboard!F$4)/$K32)</f>
        <v>0.3</v>
      </c>
      <c r="U32">
        <f t="shared" ca="1" si="11"/>
        <v>62</v>
      </c>
      <c r="V32">
        <f>IF($J32="","",COUNTIFS(R$2:R31,R32)/100000000)</f>
        <v>0</v>
      </c>
      <c r="W32">
        <f>IF($J32="","",COUNTIFS(T$2:T31,T32)/100000000)</f>
        <v>0</v>
      </c>
      <c r="X32" s="6">
        <f t="shared" si="12"/>
        <v>0.43333333333333335</v>
      </c>
      <c r="Y32">
        <f t="shared" ca="1" si="13"/>
        <v>130</v>
      </c>
      <c r="Z32" s="6">
        <f t="shared" si="14"/>
        <v>0.3</v>
      </c>
      <c r="AA32">
        <f t="shared" ca="1" si="15"/>
        <v>62</v>
      </c>
      <c r="AB32" s="5">
        <f ca="1">IF(S32="","",SUMIFS('Filtered Data'!$E:$E,'Filtered Data'!$C:$C,sorting!$J32,'Filtered Data'!$W:$W,"&lt;"&amp;Dashboard!C$4)/$K32)</f>
        <v>0.26666666666666666</v>
      </c>
      <c r="AC32">
        <f t="shared" ca="1" si="16"/>
        <v>66</v>
      </c>
      <c r="AD32" s="6">
        <f ca="1">IF($J32="","",(COUNTIFS(AB$2:AB31,AB32)/100000000)+AB32)</f>
        <v>0.26666666666666666</v>
      </c>
      <c r="AE32">
        <f t="shared" ca="1" si="17"/>
        <v>117</v>
      </c>
      <c r="AG32" t="s">
        <v>611</v>
      </c>
      <c r="AH32">
        <f>SUMIFS('Filtered Data'!E:E,'Filtered Data'!A:A,sorting!$AG32)</f>
        <v>162</v>
      </c>
      <c r="AI32" cm="1">
        <f t="array" ref="AI32">AVERAGE(_xlfn._xlws.FILTER('Filtered Data'!$W:$W,'Filtered Data'!$A:$A=sorting!$AG32))</f>
        <v>52.290123456790127</v>
      </c>
      <c r="AJ32">
        <f t="shared" si="18"/>
        <v>8</v>
      </c>
      <c r="AK32" cm="1">
        <f t="array" ref="AK32">_xlfn.STDEV.P(_xlfn._xlws.FILTER('Filtered Data'!$W:$W,'Filtered Data'!$A:$A=sorting!$AG32))</f>
        <v>18.923394006506847</v>
      </c>
      <c r="AL32">
        <f t="shared" si="19"/>
        <v>17</v>
      </c>
      <c r="AM32">
        <f t="shared" si="20"/>
        <v>2.7632529047807211</v>
      </c>
      <c r="AN32">
        <f t="shared" si="21"/>
        <v>12</v>
      </c>
      <c r="AO32" s="5">
        <f>IF(AG32="","",SUMIFS('Filtered Data'!$E:$E,'Filtered Data'!$A:$A,sorting!$AG32,'Filtered Data'!$W:$W,"&gt;"&amp;Dashboard!D$4)/$AH32)</f>
        <v>0.58024691358024694</v>
      </c>
      <c r="AP32">
        <f t="shared" si="22"/>
        <v>6</v>
      </c>
      <c r="AQ32" s="5">
        <f>IF(AI32="","",SUMIFS('Filtered Data'!$E:$E,'Filtered Data'!$A:$A,sorting!$AG32,'Filtered Data'!$W:$W,"&gt;"&amp;Dashboard!F$4)/$AH32)</f>
        <v>0.31481481481481483</v>
      </c>
      <c r="AR32">
        <f t="shared" si="23"/>
        <v>4.5</v>
      </c>
      <c r="AS32">
        <f>IF($J32="","",COUNTIFS(AO$2:AO31,AO32)/100000000)</f>
        <v>0</v>
      </c>
      <c r="AT32">
        <f>IF($J32="","",COUNTIFS(AQ$2:AQ31,AQ32)/100000000)</f>
        <v>1E-8</v>
      </c>
      <c r="AU32" s="6">
        <f t="shared" si="24"/>
        <v>0.58024691358024694</v>
      </c>
      <c r="AV32">
        <f t="shared" si="25"/>
        <v>6</v>
      </c>
      <c r="AW32" s="6">
        <f t="shared" si="26"/>
        <v>0.31481482481481482</v>
      </c>
      <c r="AX32">
        <f t="shared" si="1"/>
        <v>4</v>
      </c>
      <c r="AY32" s="5">
        <f>IF(AQ32="","",SUMIFS('Filtered Data'!$E:$E,'Filtered Data'!$A:$A,sorting!$AG32,'Filtered Data'!$W:$W,"&lt;"&amp;Dashboard!C$4)/$AH32)</f>
        <v>0.22839506172839505</v>
      </c>
      <c r="AZ32" s="6">
        <f>IF(AY32="","",COUNTIFS(AY$2:AY31,AY32)/100000000)+AY32</f>
        <v>0.22839508172839504</v>
      </c>
      <c r="BA32">
        <f t="shared" si="27"/>
        <v>14</v>
      </c>
    </row>
    <row r="33" spans="1:31" x14ac:dyDescent="0.35">
      <c r="A33" s="5">
        <f t="shared" si="2"/>
        <v>0.46248277232690937</v>
      </c>
      <c r="B33" t="str">
        <v>Humberto Castellanos</v>
      </c>
      <c r="C33">
        <f>SUMIFS('Filtered Data'!$E:$E,'Filtered Data'!$C:$C,sorting!$B33)</f>
        <v>7</v>
      </c>
      <c r="D33" s="4">
        <f>SUMIFS('Filtered Data'!$L:$L,'Filtered Data'!$C:$C,sorting!$B33)</f>
        <v>34</v>
      </c>
      <c r="E33">
        <f>SUMIFS('Filtered Data'!$O:$O,'Filtered Data'!$C:$C,sorting!$B33)</f>
        <v>21</v>
      </c>
      <c r="F33" s="3">
        <f t="shared" si="3"/>
        <v>5.5588235294117645</v>
      </c>
      <c r="G33" s="3" cm="1">
        <f t="array" ref="G33">AVERAGE(_xlfn._xlws.FILTER('Filtered Data'!$W:$W,'Filtered Data'!$C:$C=sorting!$B33))</f>
        <v>43.714285714285715</v>
      </c>
      <c r="H33" s="3" cm="1">
        <f t="array" ref="H33">_xlfn.STDEV.P(_xlfn._xlws.FILTER('Filtered Data'!$W:$W,'Filtered Data'!$C:$C=sorting!$B33))</f>
        <v>10.319389319061829</v>
      </c>
      <c r="I33" s="3"/>
      <c r="J33" t="str">
        <v>Martin Perez</v>
      </c>
      <c r="K33">
        <f t="shared" si="4"/>
        <v>22</v>
      </c>
      <c r="L33" s="3">
        <f t="shared" si="5"/>
        <v>44.636363636363633</v>
      </c>
      <c r="M33">
        <f t="shared" ca="1" si="6"/>
        <v>145</v>
      </c>
      <c r="N33" s="3">
        <f t="shared" si="0"/>
        <v>18.304359775115312</v>
      </c>
      <c r="O33">
        <f t="shared" ca="1" si="7"/>
        <v>117</v>
      </c>
      <c r="P33" s="3">
        <f t="shared" ca="1" si="8"/>
        <v>2.438564592521097</v>
      </c>
      <c r="Q33">
        <f t="shared" ca="1" si="9"/>
        <v>145</v>
      </c>
      <c r="R33" s="5">
        <f>IF(J33="","",SUMIFS('Filtered Data'!$E:$E,'Filtered Data'!$C:$C,sorting!$J33,'Filtered Data'!$W:$W,"&gt;"&amp;Dashboard!D$4)/$K33)</f>
        <v>0.45454545454545453</v>
      </c>
      <c r="S33">
        <f t="shared" ca="1" si="10"/>
        <v>115</v>
      </c>
      <c r="T33" s="5">
        <f>IF(K33="","",SUMIFS('Filtered Data'!$E:$E,'Filtered Data'!$C:$C,sorting!$J33,'Filtered Data'!$W:$W,"&gt;"&amp;Dashboard!F$4)/$K33)</f>
        <v>0.13636363636363635</v>
      </c>
      <c r="U33">
        <f t="shared" ca="1" si="11"/>
        <v>150</v>
      </c>
      <c r="V33">
        <f>IF($J33="","",COUNTIFS(R$2:R32,R33)/100000000)</f>
        <v>0</v>
      </c>
      <c r="W33">
        <f>IF($J33="","",COUNTIFS(T$2:T32,T33)/100000000)</f>
        <v>1E-8</v>
      </c>
      <c r="X33" s="6">
        <f t="shared" si="12"/>
        <v>0.45454545454545453</v>
      </c>
      <c r="Y33">
        <f t="shared" ca="1" si="13"/>
        <v>117</v>
      </c>
      <c r="Z33" s="6">
        <f t="shared" si="14"/>
        <v>0.13636364636363635</v>
      </c>
      <c r="AA33">
        <f t="shared" ca="1" si="15"/>
        <v>150</v>
      </c>
      <c r="AB33" s="5">
        <f ca="1">IF(S33="","",SUMIFS('Filtered Data'!$E:$E,'Filtered Data'!$C:$C,sorting!$J33,'Filtered Data'!$W:$W,"&lt;"&amp;Dashboard!C$4)/$K33)</f>
        <v>0.27272727272727271</v>
      </c>
      <c r="AC33">
        <f t="shared" ca="1" si="16"/>
        <v>61</v>
      </c>
      <c r="AD33" s="6">
        <f ca="1">IF($J33="","",(COUNTIFS(AB$2:AB32,AB33)/100000000)+AB33)</f>
        <v>0.2727272927272727</v>
      </c>
      <c r="AE33">
        <f t="shared" ca="1" si="17"/>
        <v>123</v>
      </c>
    </row>
    <row r="34" spans="1:31" x14ac:dyDescent="0.35">
      <c r="A34" s="5">
        <f t="shared" si="2"/>
        <v>0.83099789201573837</v>
      </c>
      <c r="B34" t="str">
        <v>Tyler Gilbert</v>
      </c>
      <c r="C34">
        <f>SUMIFS('Filtered Data'!$E:$E,'Filtered Data'!$C:$C,sorting!$B34)</f>
        <v>6</v>
      </c>
      <c r="D34" s="4">
        <f>SUMIFS('Filtered Data'!$L:$L,'Filtered Data'!$C:$C,sorting!$B34)</f>
        <v>36.333333333333336</v>
      </c>
      <c r="E34">
        <f>SUMIFS('Filtered Data'!$O:$O,'Filtered Data'!$C:$C,sorting!$B34)</f>
        <v>14</v>
      </c>
      <c r="F34" s="3">
        <f t="shared" si="3"/>
        <v>3.4678899082568804</v>
      </c>
      <c r="G34" s="3" cm="1">
        <f t="array" ref="G34">AVERAGE(_xlfn._xlws.FILTER('Filtered Data'!$W:$W,'Filtered Data'!$C:$C=sorting!$B34))</f>
        <v>55.333333333333336</v>
      </c>
      <c r="H34" s="3" cm="1">
        <f t="array" ref="H34">_xlfn.STDEV.P(_xlfn._xlws.FILTER('Filtered Data'!$W:$W,'Filtered Data'!$C:$C=sorting!$B34))</f>
        <v>19.963856229585392</v>
      </c>
      <c r="I34" s="3"/>
      <c r="J34" t="str">
        <v>Eduardo Rodriguez</v>
      </c>
      <c r="K34">
        <f t="shared" si="4"/>
        <v>31</v>
      </c>
      <c r="L34" s="3">
        <f t="shared" si="5"/>
        <v>50.032258064516128</v>
      </c>
      <c r="M34">
        <f t="shared" ca="1" si="6"/>
        <v>95</v>
      </c>
      <c r="N34" s="3">
        <f t="shared" si="0"/>
        <v>14.896381615134773</v>
      </c>
      <c r="O34">
        <f t="shared" ca="1" si="7"/>
        <v>43</v>
      </c>
      <c r="P34" s="3">
        <f t="shared" ca="1" si="8"/>
        <v>3.3586853074227898</v>
      </c>
      <c r="Q34">
        <f t="shared" ca="1" si="9"/>
        <v>52</v>
      </c>
      <c r="R34" s="5">
        <f>IF(J34="","",SUMIFS('Filtered Data'!$E:$E,'Filtered Data'!$C:$C,sorting!$J34,'Filtered Data'!$W:$W,"&gt;"&amp;Dashboard!D$4)/$K34)</f>
        <v>0.45161290322580644</v>
      </c>
      <c r="S34">
        <f t="shared" ca="1" si="10"/>
        <v>118</v>
      </c>
      <c r="T34" s="5">
        <f>IF(K34="","",SUMIFS('Filtered Data'!$E:$E,'Filtered Data'!$C:$C,sorting!$J34,'Filtered Data'!$W:$W,"&gt;"&amp;Dashboard!F$4)/$K34)</f>
        <v>0.19354838709677419</v>
      </c>
      <c r="U34">
        <f t="shared" ca="1" si="11"/>
        <v>113</v>
      </c>
      <c r="V34">
        <f>IF($J34="","",COUNTIFS(R$2:R33,R34)/100000000)</f>
        <v>0</v>
      </c>
      <c r="W34">
        <f>IF($J34="","",COUNTIFS(T$2:T33,T34)/100000000)</f>
        <v>0</v>
      </c>
      <c r="X34" s="6">
        <f t="shared" si="12"/>
        <v>0.45161290322580644</v>
      </c>
      <c r="Y34">
        <f t="shared" ca="1" si="13"/>
        <v>118</v>
      </c>
      <c r="Z34" s="6">
        <f t="shared" si="14"/>
        <v>0.19354838709677419</v>
      </c>
      <c r="AA34">
        <f t="shared" ca="1" si="15"/>
        <v>115</v>
      </c>
      <c r="AB34" s="5">
        <f ca="1">IF(S34="","",SUMIFS('Filtered Data'!$E:$E,'Filtered Data'!$C:$C,sorting!$J34,'Filtered Data'!$W:$W,"&lt;"&amp;Dashboard!C$4)/$K34)</f>
        <v>0.25806451612903225</v>
      </c>
      <c r="AC34">
        <f t="shared" ca="1" si="16"/>
        <v>74</v>
      </c>
      <c r="AD34" s="6">
        <f ca="1">IF($J34="","",(COUNTIFS(AB$2:AB33,AB34)/100000000)+AB34)</f>
        <v>0.25806451612903225</v>
      </c>
      <c r="AE34">
        <f t="shared" ca="1" si="17"/>
        <v>112</v>
      </c>
    </row>
    <row r="35" spans="1:31" x14ac:dyDescent="0.35">
      <c r="A35" s="5">
        <f t="shared" si="2"/>
        <v>0.24125527839561978</v>
      </c>
      <c r="B35" t="str">
        <v>Humberto Mejia</v>
      </c>
      <c r="C35">
        <f>SUMIFS('Filtered Data'!$E:$E,'Filtered Data'!$C:$C,sorting!$B35)</f>
        <v>5</v>
      </c>
      <c r="D35" s="4">
        <f>SUMIFS('Filtered Data'!$L:$L,'Filtered Data'!$C:$C,sorting!$B35)</f>
        <v>22.333333333333336</v>
      </c>
      <c r="E35">
        <f>SUMIFS('Filtered Data'!$O:$O,'Filtered Data'!$C:$C,sorting!$B35)</f>
        <v>18</v>
      </c>
      <c r="F35" s="3">
        <f t="shared" si="3"/>
        <v>7.2537313432835813</v>
      </c>
      <c r="G35" s="3" cm="1">
        <f t="array" ref="G35">AVERAGE(_xlfn._xlws.FILTER('Filtered Data'!$W:$W,'Filtered Data'!$C:$C=sorting!$B35))</f>
        <v>37</v>
      </c>
      <c r="H35" s="3" cm="1">
        <f t="array" ref="H35">_xlfn.STDEV.P(_xlfn._xlws.FILTER('Filtered Data'!$W:$W,'Filtered Data'!$C:$C=sorting!$B35))</f>
        <v>13.520355024924458</v>
      </c>
      <c r="I35" s="3"/>
      <c r="J35" t="str">
        <v>Kyle Hendricks</v>
      </c>
      <c r="K35">
        <f t="shared" si="4"/>
        <v>32</v>
      </c>
      <c r="L35" s="3">
        <f t="shared" si="5"/>
        <v>47.5</v>
      </c>
      <c r="M35">
        <f t="shared" ca="1" si="6"/>
        <v>121</v>
      </c>
      <c r="N35" s="3">
        <f t="shared" si="0"/>
        <v>21.39363223017541</v>
      </c>
      <c r="O35">
        <f t="shared" ca="1" si="7"/>
        <v>171</v>
      </c>
      <c r="P35" s="3">
        <f t="shared" ca="1" si="8"/>
        <v>2.2202868353042891</v>
      </c>
      <c r="Q35">
        <f t="shared" ca="1" si="9"/>
        <v>164</v>
      </c>
      <c r="R35" s="5">
        <f>IF(J35="","",SUMIFS('Filtered Data'!$E:$E,'Filtered Data'!$C:$C,sorting!$J35,'Filtered Data'!$W:$W,"&gt;"&amp;Dashboard!D$4)/$K35)</f>
        <v>0.53125</v>
      </c>
      <c r="S35">
        <f t="shared" ca="1" si="10"/>
        <v>86</v>
      </c>
      <c r="T35" s="5">
        <f>IF(K35="","",SUMIFS('Filtered Data'!$E:$E,'Filtered Data'!$C:$C,sorting!$J35,'Filtered Data'!$W:$W,"&gt;"&amp;Dashboard!F$4)/$K35)</f>
        <v>0.21875</v>
      </c>
      <c r="U35">
        <f t="shared" ca="1" si="11"/>
        <v>97</v>
      </c>
      <c r="V35">
        <f>IF($J35="","",COUNTIFS(R$2:R34,R35)/100000000)</f>
        <v>0</v>
      </c>
      <c r="W35">
        <f>IF($J35="","",COUNTIFS(T$2:T34,T35)/100000000)</f>
        <v>0</v>
      </c>
      <c r="X35" s="6">
        <f t="shared" si="12"/>
        <v>0.53125</v>
      </c>
      <c r="Y35">
        <f t="shared" ca="1" si="13"/>
        <v>86</v>
      </c>
      <c r="Z35" s="6">
        <f t="shared" si="14"/>
        <v>0.21875</v>
      </c>
      <c r="AA35">
        <f t="shared" ca="1" si="15"/>
        <v>97</v>
      </c>
      <c r="AB35" s="5">
        <f ca="1">IF(S35="","",SUMIFS('Filtered Data'!$E:$E,'Filtered Data'!$C:$C,sorting!$J35,'Filtered Data'!$W:$W,"&lt;"&amp;Dashboard!C$4)/$K35)</f>
        <v>0.28125</v>
      </c>
      <c r="AC35">
        <f t="shared" ca="1" si="16"/>
        <v>54</v>
      </c>
      <c r="AD35" s="6">
        <f ca="1">IF($J35="","",(COUNTIFS(AB$2:AB34,AB35)/100000000)+AB35)</f>
        <v>0.28125</v>
      </c>
      <c r="AE35">
        <f t="shared" ca="1" si="17"/>
        <v>132</v>
      </c>
    </row>
    <row r="36" spans="1:31" x14ac:dyDescent="0.35">
      <c r="A36" s="5">
        <f t="shared" si="2"/>
        <v>0.89401095585632528</v>
      </c>
      <c r="B36" t="str">
        <v>Max Fried</v>
      </c>
      <c r="C36">
        <f>SUMIFS('Filtered Data'!$E:$E,'Filtered Data'!$C:$C,sorting!$B36)</f>
        <v>28</v>
      </c>
      <c r="D36" s="4">
        <f>SUMIFS('Filtered Data'!$L:$L,'Filtered Data'!$C:$C,sorting!$B36)</f>
        <v>165.66666666666666</v>
      </c>
      <c r="E36">
        <f>SUMIFS('Filtered Data'!$O:$O,'Filtered Data'!$C:$C,sorting!$B36)</f>
        <v>56</v>
      </c>
      <c r="F36" s="3">
        <f t="shared" si="3"/>
        <v>3.0422535211267605</v>
      </c>
      <c r="G36" s="3" cm="1">
        <f t="array" ref="G36">AVERAGE(_xlfn._xlws.FILTER('Filtered Data'!$W:$W,'Filtered Data'!$C:$C=sorting!$B36))</f>
        <v>58.535714285714285</v>
      </c>
      <c r="H36" s="3" cm="1">
        <f t="array" ref="H36">_xlfn.STDEV.P(_xlfn._xlws.FILTER('Filtered Data'!$W:$W,'Filtered Data'!$C:$C=sorting!$B36))</f>
        <v>19.325191078074276</v>
      </c>
      <c r="I36" s="3"/>
      <c r="J36" t="str">
        <v>Jake Arrieta</v>
      </c>
      <c r="K36">
        <f t="shared" si="4"/>
        <v>24</v>
      </c>
      <c r="L36" s="3">
        <f t="shared" si="5"/>
        <v>36.166666666666664</v>
      </c>
      <c r="M36">
        <f t="shared" ca="1" si="6"/>
        <v>184</v>
      </c>
      <c r="N36" s="3">
        <f t="shared" si="0"/>
        <v>19.099883652932434</v>
      </c>
      <c r="O36">
        <f t="shared" ca="1" si="7"/>
        <v>138</v>
      </c>
      <c r="P36" s="3">
        <f t="shared" ca="1" si="8"/>
        <v>1.8935542919453303</v>
      </c>
      <c r="Q36">
        <f t="shared" ca="1" si="9"/>
        <v>182</v>
      </c>
      <c r="R36" s="5">
        <f>IF(J36="","",SUMIFS('Filtered Data'!$E:$E,'Filtered Data'!$C:$C,sorting!$J36,'Filtered Data'!$W:$W,"&gt;"&amp;Dashboard!D$4)/$K36)</f>
        <v>0.25</v>
      </c>
      <c r="S36">
        <f t="shared" ca="1" si="10"/>
        <v>179</v>
      </c>
      <c r="T36" s="5">
        <f>IF(K36="","",SUMIFS('Filtered Data'!$E:$E,'Filtered Data'!$C:$C,sorting!$J36,'Filtered Data'!$W:$W,"&gt;"&amp;Dashboard!F$4)/$K36)</f>
        <v>8.3333333333333329E-2</v>
      </c>
      <c r="U36">
        <f t="shared" ca="1" si="11"/>
        <v>169</v>
      </c>
      <c r="V36">
        <f>IF($J36="","",COUNTIFS(R$2:R35,R36)/100000000)</f>
        <v>1E-8</v>
      </c>
      <c r="W36">
        <f>IF($J36="","",COUNTIFS(T$2:T35,T36)/100000000)</f>
        <v>0</v>
      </c>
      <c r="X36" s="6">
        <f t="shared" si="12"/>
        <v>0.25000000999999999</v>
      </c>
      <c r="Y36">
        <f t="shared" ca="1" si="13"/>
        <v>179</v>
      </c>
      <c r="Z36" s="6">
        <f t="shared" si="14"/>
        <v>8.3333333333333329E-2</v>
      </c>
      <c r="AA36">
        <f t="shared" ca="1" si="15"/>
        <v>171</v>
      </c>
      <c r="AB36" s="5">
        <f ca="1">IF(S36="","",SUMIFS('Filtered Data'!$E:$E,'Filtered Data'!$C:$C,sorting!$J36,'Filtered Data'!$W:$W,"&lt;"&amp;Dashboard!C$4)/$K36)</f>
        <v>0.5</v>
      </c>
      <c r="AC36">
        <f t="shared" ca="1" si="16"/>
        <v>6</v>
      </c>
      <c r="AD36" s="6">
        <f ca="1">IF($J36="","",(COUNTIFS(AB$2:AB35,AB36)/100000000)+AB36)</f>
        <v>0.50000001000000005</v>
      </c>
      <c r="AE36">
        <f t="shared" ca="1" si="17"/>
        <v>178</v>
      </c>
    </row>
    <row r="37" spans="1:31" x14ac:dyDescent="0.35">
      <c r="A37" s="5">
        <f t="shared" si="2"/>
        <v>0.89567026943614558</v>
      </c>
      <c r="B37" t="str">
        <v>Charlie Morton</v>
      </c>
      <c r="C37">
        <f>SUMIFS('Filtered Data'!$E:$E,'Filtered Data'!$C:$C,sorting!$B37)</f>
        <v>33</v>
      </c>
      <c r="D37" s="4">
        <f>SUMIFS('Filtered Data'!$L:$L,'Filtered Data'!$C:$C,sorting!$B37)</f>
        <v>185.66666666666666</v>
      </c>
      <c r="E37">
        <f>SUMIFS('Filtered Data'!$O:$O,'Filtered Data'!$C:$C,sorting!$B37)</f>
        <v>69</v>
      </c>
      <c r="F37" s="3">
        <f t="shared" si="3"/>
        <v>3.3447037701974867</v>
      </c>
      <c r="G37" s="3" cm="1">
        <f t="array" ref="G37">AVERAGE(_xlfn._xlws.FILTER('Filtered Data'!$W:$W,'Filtered Data'!$C:$C=sorting!$B37))</f>
        <v>58.636363636363633</v>
      </c>
      <c r="H37" s="3" cm="1">
        <f t="array" ref="H37">_xlfn.STDEV.P(_xlfn._xlws.FILTER('Filtered Data'!$W:$W,'Filtered Data'!$C:$C=sorting!$B37))</f>
        <v>16.037490512183464</v>
      </c>
      <c r="I37" s="3"/>
      <c r="J37" t="str">
        <v>Zach Davies</v>
      </c>
      <c r="K37">
        <f t="shared" si="4"/>
        <v>32</v>
      </c>
      <c r="L37" s="3">
        <f t="shared" si="5"/>
        <v>42.53125</v>
      </c>
      <c r="M37">
        <f t="shared" ca="1" si="6"/>
        <v>165</v>
      </c>
      <c r="N37" s="3">
        <f t="shared" si="0"/>
        <v>19.384246785405409</v>
      </c>
      <c r="O37">
        <f t="shared" ca="1" si="7"/>
        <v>142</v>
      </c>
      <c r="P37" s="3">
        <f t="shared" ca="1" si="8"/>
        <v>2.1941141418000414</v>
      </c>
      <c r="Q37">
        <f t="shared" ca="1" si="9"/>
        <v>166</v>
      </c>
      <c r="R37" s="5">
        <f>IF(J37="","",SUMIFS('Filtered Data'!$E:$E,'Filtered Data'!$C:$C,sorting!$J37,'Filtered Data'!$W:$W,"&gt;"&amp;Dashboard!D$4)/$K37)</f>
        <v>0.40625</v>
      </c>
      <c r="S37">
        <f t="shared" ca="1" si="10"/>
        <v>140</v>
      </c>
      <c r="T37" s="5">
        <f>IF(K37="","",SUMIFS('Filtered Data'!$E:$E,'Filtered Data'!$C:$C,sorting!$J37,'Filtered Data'!$W:$W,"&gt;"&amp;Dashboard!F$4)/$K37)</f>
        <v>0.125</v>
      </c>
      <c r="U37">
        <f t="shared" ca="1" si="11"/>
        <v>154</v>
      </c>
      <c r="V37">
        <f>IF($J37="","",COUNTIFS(R$2:R36,R37)/100000000)</f>
        <v>0</v>
      </c>
      <c r="W37">
        <f>IF($J37="","",COUNTIFS(T$2:T36,T37)/100000000)</f>
        <v>0</v>
      </c>
      <c r="X37" s="6">
        <f t="shared" si="12"/>
        <v>0.40625</v>
      </c>
      <c r="Y37">
        <f t="shared" ca="1" si="13"/>
        <v>140</v>
      </c>
      <c r="Z37" s="6">
        <f t="shared" si="14"/>
        <v>0.125</v>
      </c>
      <c r="AA37">
        <f t="shared" ca="1" si="15"/>
        <v>154</v>
      </c>
      <c r="AB37" s="5">
        <f ca="1">IF(S37="","",SUMIFS('Filtered Data'!$E:$E,'Filtered Data'!$C:$C,sorting!$J37,'Filtered Data'!$W:$W,"&lt;"&amp;Dashboard!C$4)/$K37)</f>
        <v>0.34375</v>
      </c>
      <c r="AC37">
        <f t="shared" ca="1" si="16"/>
        <v>32</v>
      </c>
      <c r="AD37" s="6">
        <f ca="1">IF($J37="","",(COUNTIFS(AB$2:AB36,AB37)/100000000)+AB37)</f>
        <v>0.34375</v>
      </c>
      <c r="AE37">
        <f t="shared" ca="1" si="17"/>
        <v>154</v>
      </c>
    </row>
    <row r="38" spans="1:31" x14ac:dyDescent="0.35">
      <c r="A38" s="5">
        <f t="shared" si="2"/>
        <v>0.79130151043656138</v>
      </c>
      <c r="B38" t="str">
        <v>Ian Anderson</v>
      </c>
      <c r="C38">
        <f>SUMIFS('Filtered Data'!$E:$E,'Filtered Data'!$C:$C,sorting!$B38)</f>
        <v>24</v>
      </c>
      <c r="D38" s="4">
        <f>SUMIFS('Filtered Data'!$L:$L,'Filtered Data'!$C:$C,sorting!$B38)</f>
        <v>128.33333333333334</v>
      </c>
      <c r="E38">
        <f>SUMIFS('Filtered Data'!$O:$O,'Filtered Data'!$C:$C,sorting!$B38)</f>
        <v>51</v>
      </c>
      <c r="F38" s="3">
        <f t="shared" si="3"/>
        <v>3.5766233766233761</v>
      </c>
      <c r="G38" s="3" cm="1">
        <f t="array" ref="G38">AVERAGE(_xlfn._xlws.FILTER('Filtered Data'!$W:$W,'Filtered Data'!$C:$C=sorting!$B38))</f>
        <v>53.708333333333336</v>
      </c>
      <c r="H38" s="3" cm="1">
        <f t="array" ref="H38">_xlfn.STDEV.P(_xlfn._xlws.FILTER('Filtered Data'!$W:$W,'Filtered Data'!$C:$C=sorting!$B38))</f>
        <v>17.486850218251298</v>
      </c>
      <c r="I38" s="3"/>
      <c r="J38" t="str">
        <v>Trevor Williams</v>
      </c>
      <c r="K38">
        <f t="shared" si="4"/>
        <v>15</v>
      </c>
      <c r="L38" s="3">
        <f t="shared" si="5"/>
        <v>47.666666666666664</v>
      </c>
      <c r="M38">
        <f t="shared" ca="1" si="6"/>
        <v>119</v>
      </c>
      <c r="N38" s="3">
        <f t="shared" si="0"/>
        <v>18.455953571198162</v>
      </c>
      <c r="O38">
        <f t="shared" ca="1" si="7"/>
        <v>121</v>
      </c>
      <c r="P38" s="3">
        <f t="shared" ca="1" si="8"/>
        <v>2.5827257574517262</v>
      </c>
      <c r="Q38">
        <f t="shared" ca="1" si="9"/>
        <v>127</v>
      </c>
      <c r="R38" s="5">
        <f>IF(J38="","",SUMIFS('Filtered Data'!$E:$E,'Filtered Data'!$C:$C,sorting!$J38,'Filtered Data'!$W:$W,"&gt;"&amp;Dashboard!D$4)/$K38)</f>
        <v>0.46666666666666667</v>
      </c>
      <c r="S38">
        <f t="shared" ca="1" si="10"/>
        <v>108</v>
      </c>
      <c r="T38" s="5">
        <f>IF(K38="","",SUMIFS('Filtered Data'!$E:$E,'Filtered Data'!$C:$C,sorting!$J38,'Filtered Data'!$W:$W,"&gt;"&amp;Dashboard!F$4)/$K38)</f>
        <v>0.2</v>
      </c>
      <c r="U38">
        <f t="shared" ca="1" si="11"/>
        <v>104</v>
      </c>
      <c r="V38">
        <f>IF($J38="","",COUNTIFS(R$2:R37,R38)/100000000)</f>
        <v>0</v>
      </c>
      <c r="W38">
        <f>IF($J38="","",COUNTIFS(T$2:T37,T38)/100000000)</f>
        <v>0</v>
      </c>
      <c r="X38" s="6">
        <f t="shared" si="12"/>
        <v>0.46666666666666667</v>
      </c>
      <c r="Y38">
        <f t="shared" ca="1" si="13"/>
        <v>109</v>
      </c>
      <c r="Z38" s="6">
        <f t="shared" si="14"/>
        <v>0.2</v>
      </c>
      <c r="AA38">
        <f t="shared" ca="1" si="15"/>
        <v>112</v>
      </c>
      <c r="AB38" s="5">
        <f ca="1">IF(S38="","",SUMIFS('Filtered Data'!$E:$E,'Filtered Data'!$C:$C,sorting!$J38,'Filtered Data'!$W:$W,"&lt;"&amp;Dashboard!C$4)/$K38)</f>
        <v>0.2</v>
      </c>
      <c r="AC38">
        <f t="shared" ca="1" si="16"/>
        <v>107</v>
      </c>
      <c r="AD38" s="6">
        <f ca="1">IF($J38="","",(COUNTIFS(AB$2:AB37,AB38)/100000000)+AB38)</f>
        <v>0.2</v>
      </c>
      <c r="AE38">
        <f t="shared" ca="1" si="17"/>
        <v>74</v>
      </c>
    </row>
    <row r="39" spans="1:31" x14ac:dyDescent="0.35">
      <c r="A39" s="5">
        <f t="shared" si="2"/>
        <v>0.51673083172965906</v>
      </c>
      <c r="B39" t="str">
        <v>Drew Smyly</v>
      </c>
      <c r="C39">
        <f>SUMIFS('Filtered Data'!$E:$E,'Filtered Data'!$C:$C,sorting!$B39)</f>
        <v>23</v>
      </c>
      <c r="D39" s="4">
        <f>SUMIFS('Filtered Data'!$L:$L,'Filtered Data'!$C:$C,sorting!$B39)</f>
        <v>115.66666666666669</v>
      </c>
      <c r="E39">
        <f>SUMIFS('Filtered Data'!$O:$O,'Filtered Data'!$C:$C,sorting!$B39)</f>
        <v>61</v>
      </c>
      <c r="F39" s="3">
        <f t="shared" si="3"/>
        <v>4.7463976945244948</v>
      </c>
      <c r="G39" s="3" cm="1">
        <f t="array" ref="G39">AVERAGE(_xlfn._xlws.FILTER('Filtered Data'!$W:$W,'Filtered Data'!$C:$C=sorting!$B39))</f>
        <v>45.217391304347828</v>
      </c>
      <c r="H39" s="3" cm="1">
        <f t="array" ref="H39">_xlfn.STDEV.P(_xlfn._xlws.FILTER('Filtered Data'!$W:$W,'Filtered Data'!$C:$C=sorting!$B39))</f>
        <v>17.272638633648885</v>
      </c>
      <c r="I39" s="3"/>
      <c r="J39" t="str">
        <v>Adbert Alzolay</v>
      </c>
      <c r="K39">
        <f t="shared" si="4"/>
        <v>21</v>
      </c>
      <c r="L39" s="3">
        <f t="shared" si="5"/>
        <v>47.428571428571431</v>
      </c>
      <c r="M39">
        <f t="shared" ca="1" si="6"/>
        <v>122</v>
      </c>
      <c r="N39" s="3">
        <f t="shared" si="0"/>
        <v>16.164545060310317</v>
      </c>
      <c r="O39">
        <f t="shared" ca="1" si="7"/>
        <v>68</v>
      </c>
      <c r="P39" s="3">
        <f t="shared" ca="1" si="8"/>
        <v>2.9341111210748125</v>
      </c>
      <c r="Q39">
        <f t="shared" ca="1" si="9"/>
        <v>92</v>
      </c>
      <c r="R39" s="5">
        <f>IF(J39="","",SUMIFS('Filtered Data'!$E:$E,'Filtered Data'!$C:$C,sorting!$J39,'Filtered Data'!$W:$W,"&gt;"&amp;Dashboard!D$4)/$K39)</f>
        <v>0.47619047619047616</v>
      </c>
      <c r="S39">
        <f t="shared" ca="1" si="10"/>
        <v>105</v>
      </c>
      <c r="T39" s="5">
        <f>IF(K39="","",SUMIFS('Filtered Data'!$E:$E,'Filtered Data'!$C:$C,sorting!$J39,'Filtered Data'!$W:$W,"&gt;"&amp;Dashboard!F$4)/$K39)</f>
        <v>0.19047619047619047</v>
      </c>
      <c r="U39">
        <f t="shared" ca="1" si="11"/>
        <v>116</v>
      </c>
      <c r="V39">
        <f>IF($J39="","",COUNTIFS(R$2:R38,R39)/100000000)</f>
        <v>0</v>
      </c>
      <c r="W39">
        <f>IF($J39="","",COUNTIFS(T$2:T38,T39)/100000000)</f>
        <v>0</v>
      </c>
      <c r="X39" s="6">
        <f t="shared" si="12"/>
        <v>0.47619047619047616</v>
      </c>
      <c r="Y39">
        <f t="shared" ca="1" si="13"/>
        <v>106</v>
      </c>
      <c r="Z39" s="6">
        <f t="shared" si="14"/>
        <v>0.19047619047619047</v>
      </c>
      <c r="AA39">
        <f t="shared" ca="1" si="15"/>
        <v>118</v>
      </c>
      <c r="AB39" s="5">
        <f ca="1">IF(S39="","",SUMIFS('Filtered Data'!$E:$E,'Filtered Data'!$C:$C,sorting!$J39,'Filtered Data'!$W:$W,"&lt;"&amp;Dashboard!C$4)/$K39)</f>
        <v>0.19047619047619047</v>
      </c>
      <c r="AC39">
        <f t="shared" ca="1" si="16"/>
        <v>116</v>
      </c>
      <c r="AD39" s="6">
        <f ca="1">IF($J39="","",(COUNTIFS(AB$2:AB38,AB39)/100000000)+AB39)</f>
        <v>0.19047619047619047</v>
      </c>
      <c r="AE39">
        <f t="shared" ca="1" si="17"/>
        <v>69</v>
      </c>
    </row>
    <row r="40" spans="1:31" x14ac:dyDescent="0.35">
      <c r="A40" s="5">
        <f t="shared" si="2"/>
        <v>0.78661796252903227</v>
      </c>
      <c r="B40" t="str">
        <v>Huascar Ynoa</v>
      </c>
      <c r="C40">
        <f>SUMIFS('Filtered Data'!$E:$E,'Filtered Data'!$C:$C,sorting!$B40)</f>
        <v>17</v>
      </c>
      <c r="D40" s="4">
        <f>SUMIFS('Filtered Data'!$L:$L,'Filtered Data'!$C:$C,sorting!$B40)</f>
        <v>90.000000000000014</v>
      </c>
      <c r="E40">
        <f>SUMIFS('Filtered Data'!$O:$O,'Filtered Data'!$C:$C,sorting!$B40)</f>
        <v>41</v>
      </c>
      <c r="F40" s="3">
        <f t="shared" si="3"/>
        <v>4.0999999999999996</v>
      </c>
      <c r="G40" s="3" cm="1">
        <f t="array" ref="G40">AVERAGE(_xlfn._xlws.FILTER('Filtered Data'!$W:$W,'Filtered Data'!$C:$C=sorting!$B40))</f>
        <v>53.529411764705884</v>
      </c>
      <c r="H40" s="3" cm="1">
        <f t="array" ref="H40">_xlfn.STDEV.P(_xlfn._xlws.FILTER('Filtered Data'!$W:$W,'Filtered Data'!$C:$C=sorting!$B40))</f>
        <v>16.680801388065767</v>
      </c>
      <c r="I40" s="3"/>
      <c r="J40" t="str">
        <v>Alec Mills</v>
      </c>
      <c r="K40">
        <f t="shared" si="4"/>
        <v>20</v>
      </c>
      <c r="L40" s="3">
        <f t="shared" si="5"/>
        <v>46.95</v>
      </c>
      <c r="M40">
        <f t="shared" ca="1" si="6"/>
        <v>124</v>
      </c>
      <c r="N40" s="3">
        <f t="shared" si="0"/>
        <v>14.16500970702103</v>
      </c>
      <c r="O40">
        <f t="shared" ca="1" si="7"/>
        <v>29</v>
      </c>
      <c r="P40" s="3">
        <f t="shared" ca="1" si="8"/>
        <v>3.3145053177569488</v>
      </c>
      <c r="Q40">
        <f t="shared" ca="1" si="9"/>
        <v>56</v>
      </c>
      <c r="R40" s="5">
        <f>IF(J40="","",SUMIFS('Filtered Data'!$E:$E,'Filtered Data'!$C:$C,sorting!$J40,'Filtered Data'!$W:$W,"&gt;"&amp;Dashboard!D$4)/$K40)</f>
        <v>0.35</v>
      </c>
      <c r="S40">
        <f t="shared" ca="1" si="10"/>
        <v>156</v>
      </c>
      <c r="T40" s="5">
        <f>IF(K40="","",SUMIFS('Filtered Data'!$E:$E,'Filtered Data'!$C:$C,sorting!$J40,'Filtered Data'!$W:$W,"&gt;"&amp;Dashboard!F$4)/$K40)</f>
        <v>0.1</v>
      </c>
      <c r="U40">
        <f t="shared" ca="1" si="11"/>
        <v>158</v>
      </c>
      <c r="V40">
        <f>IF($J40="","",COUNTIFS(R$2:R39,R40)/100000000)</f>
        <v>0</v>
      </c>
      <c r="W40">
        <f>IF($J40="","",COUNTIFS(T$2:T39,T40)/100000000)</f>
        <v>0</v>
      </c>
      <c r="X40" s="6">
        <f t="shared" si="12"/>
        <v>0.35</v>
      </c>
      <c r="Y40">
        <f t="shared" ca="1" si="13"/>
        <v>156</v>
      </c>
      <c r="Z40" s="6">
        <f t="shared" si="14"/>
        <v>0.1</v>
      </c>
      <c r="AA40">
        <f t="shared" ca="1" si="15"/>
        <v>160</v>
      </c>
      <c r="AB40" s="5">
        <f ca="1">IF(S40="","",SUMIFS('Filtered Data'!$E:$E,'Filtered Data'!$C:$C,sorting!$J40,'Filtered Data'!$W:$W,"&lt;"&amp;Dashboard!C$4)/$K40)</f>
        <v>0.2</v>
      </c>
      <c r="AC40">
        <f t="shared" ca="1" si="16"/>
        <v>107</v>
      </c>
      <c r="AD40" s="6">
        <f ca="1">IF($J40="","",(COUNTIFS(AB$2:AB39,AB40)/100000000)+AB40)</f>
        <v>0.20000001000000001</v>
      </c>
      <c r="AE40">
        <f t="shared" ca="1" si="17"/>
        <v>75</v>
      </c>
    </row>
    <row r="41" spans="1:31" x14ac:dyDescent="0.35">
      <c r="A41" s="5">
        <f t="shared" si="2"/>
        <v>0.15404137293987583</v>
      </c>
      <c r="B41" t="str">
        <v>Kyle Wright</v>
      </c>
      <c r="C41">
        <f>SUMIFS('Filtered Data'!$E:$E,'Filtered Data'!$C:$C,sorting!$B41)</f>
        <v>2</v>
      </c>
      <c r="D41" s="4">
        <f>SUMIFS('Filtered Data'!$L:$L,'Filtered Data'!$C:$C,sorting!$B41)</f>
        <v>6.333333333333333</v>
      </c>
      <c r="E41">
        <f>SUMIFS('Filtered Data'!$O:$O,'Filtered Data'!$C:$C,sorting!$B41)</f>
        <v>7</v>
      </c>
      <c r="F41" s="3">
        <f t="shared" si="3"/>
        <v>9.9473684210526319</v>
      </c>
      <c r="G41" s="3" cm="1">
        <f t="array" ref="G41">AVERAGE(_xlfn._xlws.FILTER('Filtered Data'!$W:$W,'Filtered Data'!$C:$C=sorting!$B41))</f>
        <v>33.5</v>
      </c>
      <c r="H41" s="3" cm="1">
        <f t="array" ref="H41">_xlfn.STDEV.P(_xlfn._xlws.FILTER('Filtered Data'!$W:$W,'Filtered Data'!$C:$C=sorting!$B41))</f>
        <v>15.5</v>
      </c>
      <c r="I41" s="3"/>
      <c r="J41" t="str">
        <v>Lucas Giolito</v>
      </c>
      <c r="K41">
        <f t="shared" si="4"/>
        <v>31</v>
      </c>
      <c r="L41" s="3">
        <f t="shared" si="5"/>
        <v>55.967741935483872</v>
      </c>
      <c r="M41">
        <f t="shared" ca="1" si="6"/>
        <v>37</v>
      </c>
      <c r="N41" s="3">
        <f t="shared" si="0"/>
        <v>19.434727598724621</v>
      </c>
      <c r="O41">
        <f t="shared" ca="1" si="7"/>
        <v>143</v>
      </c>
      <c r="P41" s="3">
        <f t="shared" ca="1" si="8"/>
        <v>2.8797801076026754</v>
      </c>
      <c r="Q41">
        <f t="shared" ca="1" si="9"/>
        <v>95</v>
      </c>
      <c r="R41" s="5">
        <f>IF(J41="","",SUMIFS('Filtered Data'!$E:$E,'Filtered Data'!$C:$C,sorting!$J41,'Filtered Data'!$W:$W,"&gt;"&amp;Dashboard!D$4)/$K41)</f>
        <v>0.67741935483870963</v>
      </c>
      <c r="S41">
        <f t="shared" ca="1" si="10"/>
        <v>28</v>
      </c>
      <c r="T41" s="5">
        <f>IF(K41="","",SUMIFS('Filtered Data'!$E:$E,'Filtered Data'!$C:$C,sorting!$J41,'Filtered Data'!$W:$W,"&gt;"&amp;Dashboard!F$4)/$K41)</f>
        <v>0.32258064516129031</v>
      </c>
      <c r="U41">
        <f t="shared" ca="1" si="11"/>
        <v>51</v>
      </c>
      <c r="V41">
        <f>IF($J41="","",COUNTIFS(R$2:R40,R41)/100000000)</f>
        <v>0</v>
      </c>
      <c r="W41">
        <f>IF($J41="","",COUNTIFS(T$2:T40,T41)/100000000)</f>
        <v>0</v>
      </c>
      <c r="X41" s="6">
        <f t="shared" si="12"/>
        <v>0.67741935483870963</v>
      </c>
      <c r="Y41">
        <f t="shared" ca="1" si="13"/>
        <v>28</v>
      </c>
      <c r="Z41" s="6">
        <f t="shared" si="14"/>
        <v>0.32258064516129031</v>
      </c>
      <c r="AA41">
        <f t="shared" ca="1" si="15"/>
        <v>52</v>
      </c>
      <c r="AB41" s="5">
        <f ca="1">IF(S41="","",SUMIFS('Filtered Data'!$E:$E,'Filtered Data'!$C:$C,sorting!$J41,'Filtered Data'!$W:$W,"&lt;"&amp;Dashboard!C$4)/$K41)</f>
        <v>9.6774193548387094E-2</v>
      </c>
      <c r="AC41">
        <f t="shared" ca="1" si="16"/>
        <v>160</v>
      </c>
      <c r="AD41" s="6">
        <f ca="1">IF($J41="","",(COUNTIFS(AB$2:AB40,AB41)/100000000)+AB41)</f>
        <v>9.6774193548387094E-2</v>
      </c>
      <c r="AE41">
        <f t="shared" ca="1" si="17"/>
        <v>26</v>
      </c>
    </row>
    <row r="42" spans="1:31" x14ac:dyDescent="0.35">
      <c r="A42" s="5">
        <f t="shared" si="2"/>
        <v>0.44358346761185968</v>
      </c>
      <c r="B42" t="str">
        <v>Bryse Wilson</v>
      </c>
      <c r="C42">
        <f>SUMIFS('Filtered Data'!$E:$E,'Filtered Data'!$C:$C,sorting!$B42)</f>
        <v>16</v>
      </c>
      <c r="D42" s="4">
        <f>SUMIFS('Filtered Data'!$L:$L,'Filtered Data'!$C:$C,sorting!$B42)</f>
        <v>74</v>
      </c>
      <c r="E42">
        <f>SUMIFS('Filtered Data'!$O:$O,'Filtered Data'!$C:$C,sorting!$B42)</f>
        <v>44</v>
      </c>
      <c r="F42" s="3">
        <f t="shared" si="3"/>
        <v>5.3513513513513518</v>
      </c>
      <c r="G42" s="3" cm="1">
        <f t="array" ref="G42">AVERAGE(_xlfn._xlws.FILTER('Filtered Data'!$W:$W,'Filtered Data'!$C:$C=sorting!$B42))</f>
        <v>43.1875</v>
      </c>
      <c r="H42" s="3" cm="1">
        <f t="array" ref="H42">_xlfn.STDEV.P(_xlfn._xlws.FILTER('Filtered Data'!$W:$W,'Filtered Data'!$C:$C=sorting!$B42))</f>
        <v>15.926466769186442</v>
      </c>
      <c r="I42" s="3"/>
      <c r="J42" t="str">
        <v>Dallas Keuchel</v>
      </c>
      <c r="K42">
        <f t="shared" si="4"/>
        <v>30</v>
      </c>
      <c r="L42" s="3">
        <f t="shared" si="5"/>
        <v>43.93333333333333</v>
      </c>
      <c r="M42">
        <f t="shared" ca="1" si="6"/>
        <v>150</v>
      </c>
      <c r="N42" s="3">
        <f t="shared" si="0"/>
        <v>16.437626214133097</v>
      </c>
      <c r="O42">
        <f t="shared" ca="1" si="7"/>
        <v>74</v>
      </c>
      <c r="P42" s="3">
        <f t="shared" ca="1" si="8"/>
        <v>2.6727297944979052</v>
      </c>
      <c r="Q42">
        <f t="shared" ca="1" si="9"/>
        <v>116</v>
      </c>
      <c r="R42" s="5">
        <f>IF(J42="","",SUMIFS('Filtered Data'!$E:$E,'Filtered Data'!$C:$C,sorting!$J42,'Filtered Data'!$W:$W,"&gt;"&amp;Dashboard!D$4)/$K42)</f>
        <v>0.33333333333333331</v>
      </c>
      <c r="S42">
        <f t="shared" ca="1" si="10"/>
        <v>158</v>
      </c>
      <c r="T42" s="5">
        <f>IF(K42="","",SUMIFS('Filtered Data'!$E:$E,'Filtered Data'!$C:$C,sorting!$J42,'Filtered Data'!$W:$W,"&gt;"&amp;Dashboard!F$4)/$K42)</f>
        <v>0.1</v>
      </c>
      <c r="U42">
        <f t="shared" ca="1" si="11"/>
        <v>158</v>
      </c>
      <c r="V42">
        <f>IF($J42="","",COUNTIFS(R$2:R41,R42)/100000000)</f>
        <v>0</v>
      </c>
      <c r="W42">
        <f>IF($J42="","",COUNTIFS(T$2:T41,T42)/100000000)</f>
        <v>1E-8</v>
      </c>
      <c r="X42" s="6">
        <f t="shared" si="12"/>
        <v>0.33333333333333331</v>
      </c>
      <c r="Y42">
        <f t="shared" ca="1" si="13"/>
        <v>164</v>
      </c>
      <c r="Z42" s="6">
        <f t="shared" si="14"/>
        <v>0.10000001</v>
      </c>
      <c r="AA42">
        <f t="shared" ca="1" si="15"/>
        <v>159</v>
      </c>
      <c r="AB42" s="5">
        <f ca="1">IF(S42="","",SUMIFS('Filtered Data'!$E:$E,'Filtered Data'!$C:$C,sorting!$J42,'Filtered Data'!$W:$W,"&lt;"&amp;Dashboard!C$4)/$K42)</f>
        <v>0.33333333333333331</v>
      </c>
      <c r="AC42">
        <f t="shared" ca="1" si="16"/>
        <v>33</v>
      </c>
      <c r="AD42" s="6">
        <f ca="1">IF($J42="","",(COUNTIFS(AB$2:AB41,AB42)/100000000)+AB42)</f>
        <v>0.33333333333333331</v>
      </c>
      <c r="AE42">
        <f t="shared" ca="1" si="17"/>
        <v>149</v>
      </c>
    </row>
    <row r="43" spans="1:31" x14ac:dyDescent="0.35">
      <c r="A43" s="5">
        <f t="shared" si="2"/>
        <v>0.75850788848184725</v>
      </c>
      <c r="B43" t="str">
        <v>Tucker Davidson</v>
      </c>
      <c r="C43">
        <f>SUMIFS('Filtered Data'!$E:$E,'Filtered Data'!$C:$C,sorting!$B43)</f>
        <v>4</v>
      </c>
      <c r="D43" s="4">
        <f>SUMIFS('Filtered Data'!$L:$L,'Filtered Data'!$C:$C,sorting!$B43)</f>
        <v>20</v>
      </c>
      <c r="E43">
        <f>SUMIFS('Filtered Data'!$O:$O,'Filtered Data'!$C:$C,sorting!$B43)</f>
        <v>8</v>
      </c>
      <c r="F43" s="3">
        <f t="shared" si="3"/>
        <v>3.6</v>
      </c>
      <c r="G43" s="3" cm="1">
        <f t="array" ref="G43">AVERAGE(_xlfn._xlws.FILTER('Filtered Data'!$W:$W,'Filtered Data'!$C:$C=sorting!$B43))</f>
        <v>52.5</v>
      </c>
      <c r="H43" s="3" cm="1">
        <f t="array" ref="H43">_xlfn.STDEV.P(_xlfn._xlws.FILTER('Filtered Data'!$W:$W,'Filtered Data'!$C:$C=sorting!$B43))</f>
        <v>20.254629100529094</v>
      </c>
      <c r="I43" s="3"/>
      <c r="J43" t="str">
        <v>Lance Lynn</v>
      </c>
      <c r="K43">
        <f t="shared" si="4"/>
        <v>28</v>
      </c>
      <c r="L43" s="3">
        <f t="shared" si="5"/>
        <v>58.5</v>
      </c>
      <c r="M43">
        <f t="shared" ca="1" si="6"/>
        <v>24</v>
      </c>
      <c r="N43" s="3">
        <f t="shared" si="0"/>
        <v>15.185754602822438</v>
      </c>
      <c r="O43">
        <f t="shared" ca="1" si="7"/>
        <v>50</v>
      </c>
      <c r="P43" s="3">
        <f t="shared" ca="1" si="8"/>
        <v>3.8522945701445179</v>
      </c>
      <c r="Q43">
        <f t="shared" ca="1" si="9"/>
        <v>24</v>
      </c>
      <c r="R43" s="5">
        <f>IF(J43="","",SUMIFS('Filtered Data'!$E:$E,'Filtered Data'!$C:$C,sorting!$J43,'Filtered Data'!$W:$W,"&gt;"&amp;Dashboard!D$4)/$K43)</f>
        <v>0.7142857142857143</v>
      </c>
      <c r="S43">
        <f t="shared" ca="1" si="10"/>
        <v>21</v>
      </c>
      <c r="T43" s="5">
        <f>IF(K43="","",SUMIFS('Filtered Data'!$E:$E,'Filtered Data'!$C:$C,sorting!$J43,'Filtered Data'!$W:$W,"&gt;"&amp;Dashboard!F$4)/$K43)</f>
        <v>0.4642857142857143</v>
      </c>
      <c r="U43">
        <f t="shared" ca="1" si="11"/>
        <v>13</v>
      </c>
      <c r="V43">
        <f>IF($J43="","",COUNTIFS(R$2:R42,R43)/100000000)</f>
        <v>0</v>
      </c>
      <c r="W43">
        <f>IF($J43="","",COUNTIFS(T$2:T42,T43)/100000000)</f>
        <v>1E-8</v>
      </c>
      <c r="X43" s="6">
        <f t="shared" si="12"/>
        <v>0.7142857142857143</v>
      </c>
      <c r="Y43">
        <f t="shared" ca="1" si="13"/>
        <v>22</v>
      </c>
      <c r="Z43" s="6">
        <f t="shared" si="14"/>
        <v>0.4642857242857143</v>
      </c>
      <c r="AA43">
        <f t="shared" ca="1" si="15"/>
        <v>13</v>
      </c>
      <c r="AB43" s="5">
        <f ca="1">IF(S43="","",SUMIFS('Filtered Data'!$E:$E,'Filtered Data'!$C:$C,sorting!$J43,'Filtered Data'!$W:$W,"&lt;"&amp;Dashboard!C$4)/$K43)</f>
        <v>7.1428571428571425E-2</v>
      </c>
      <c r="AC43">
        <f t="shared" ca="1" si="16"/>
        <v>173</v>
      </c>
      <c r="AD43" s="6">
        <f ca="1">IF($J43="","",(COUNTIFS(AB$2:AB42,AB43)/100000000)+AB43)</f>
        <v>7.1428571428571425E-2</v>
      </c>
      <c r="AE43">
        <f t="shared" ca="1" si="17"/>
        <v>11</v>
      </c>
    </row>
    <row r="44" spans="1:31" x14ac:dyDescent="0.35">
      <c r="A44" s="5">
        <f t="shared" si="2"/>
        <v>0.78912771311912722</v>
      </c>
      <c r="B44" t="str">
        <v>Kyle Muller</v>
      </c>
      <c r="C44">
        <f>SUMIFS('Filtered Data'!$E:$E,'Filtered Data'!$C:$C,sorting!$B44)</f>
        <v>8</v>
      </c>
      <c r="D44" s="4">
        <f>SUMIFS('Filtered Data'!$L:$L,'Filtered Data'!$C:$C,sorting!$B44)</f>
        <v>35.666666666666671</v>
      </c>
      <c r="E44">
        <f>SUMIFS('Filtered Data'!$O:$O,'Filtered Data'!$C:$C,sorting!$B44)</f>
        <v>15</v>
      </c>
      <c r="F44" s="3">
        <f t="shared" si="3"/>
        <v>3.7850467289719623</v>
      </c>
      <c r="G44" s="3" cm="1">
        <f t="array" ref="G44">AVERAGE(_xlfn._xlws.FILTER('Filtered Data'!$W:$W,'Filtered Data'!$C:$C=sorting!$B44))</f>
        <v>53.625</v>
      </c>
      <c r="H44" s="3" cm="1">
        <f t="array" ref="H44">_xlfn.STDEV.P(_xlfn._xlws.FILTER('Filtered Data'!$W:$W,'Filtered Data'!$C:$C=sorting!$B44))</f>
        <v>15.991697064414396</v>
      </c>
      <c r="I44" s="3"/>
      <c r="J44" t="str">
        <v>Dylan Cease</v>
      </c>
      <c r="K44">
        <f t="shared" si="4"/>
        <v>32</v>
      </c>
      <c r="L44" s="3">
        <f t="shared" si="5"/>
        <v>54.21875</v>
      </c>
      <c r="M44">
        <f t="shared" ca="1" si="6"/>
        <v>49</v>
      </c>
      <c r="N44" s="3">
        <f t="shared" si="0"/>
        <v>16.55621932801991</v>
      </c>
      <c r="O44">
        <f t="shared" ca="1" si="7"/>
        <v>75</v>
      </c>
      <c r="P44" s="3">
        <f t="shared" ca="1" si="8"/>
        <v>3.2748267539703129</v>
      </c>
      <c r="Q44">
        <f t="shared" ca="1" si="9"/>
        <v>59</v>
      </c>
      <c r="R44" s="5">
        <f>IF(J44="","",SUMIFS('Filtered Data'!$E:$E,'Filtered Data'!$C:$C,sorting!$J44,'Filtered Data'!$W:$W,"&gt;"&amp;Dashboard!D$4)/$K44)</f>
        <v>0.625</v>
      </c>
      <c r="S44">
        <f t="shared" ca="1" si="10"/>
        <v>43</v>
      </c>
      <c r="T44" s="5">
        <f>IF(K44="","",SUMIFS('Filtered Data'!$E:$E,'Filtered Data'!$C:$C,sorting!$J44,'Filtered Data'!$W:$W,"&gt;"&amp;Dashboard!F$4)/$K44)</f>
        <v>0.28125</v>
      </c>
      <c r="U44">
        <f t="shared" ca="1" si="11"/>
        <v>70</v>
      </c>
      <c r="V44">
        <f>IF($J44="","",COUNTIFS(R$2:R43,R44)/100000000)</f>
        <v>2E-8</v>
      </c>
      <c r="W44">
        <f>IF($J44="","",COUNTIFS(T$2:T43,T44)/100000000)</f>
        <v>0</v>
      </c>
      <c r="X44" s="6">
        <f t="shared" si="12"/>
        <v>0.62500001999999999</v>
      </c>
      <c r="Y44">
        <f t="shared" ca="1" si="13"/>
        <v>45</v>
      </c>
      <c r="Z44" s="6">
        <f t="shared" si="14"/>
        <v>0.28125</v>
      </c>
      <c r="AA44">
        <f t="shared" ca="1" si="15"/>
        <v>70</v>
      </c>
      <c r="AB44" s="5">
        <f ca="1">IF(S44="","",SUMIFS('Filtered Data'!$E:$E,'Filtered Data'!$C:$C,sorting!$J44,'Filtered Data'!$W:$W,"&lt;"&amp;Dashboard!C$4)/$K44)</f>
        <v>9.375E-2</v>
      </c>
      <c r="AC44">
        <f t="shared" ca="1" si="16"/>
        <v>161</v>
      </c>
      <c r="AD44" s="6">
        <f ca="1">IF($J44="","",(COUNTIFS(AB$2:AB43,AB44)/100000000)+AB44)</f>
        <v>9.375E-2</v>
      </c>
      <c r="AE44">
        <f t="shared" ca="1" si="17"/>
        <v>23</v>
      </c>
    </row>
    <row r="45" spans="1:31" x14ac:dyDescent="0.35">
      <c r="A45" s="5">
        <f t="shared" si="2"/>
        <v>0.58941352492398424</v>
      </c>
      <c r="B45" t="str">
        <v>Jesse Chavez</v>
      </c>
      <c r="C45">
        <f>SUMIFS('Filtered Data'!$E:$E,'Filtered Data'!$C:$C,sorting!$B45)</f>
        <v>4</v>
      </c>
      <c r="D45" s="4">
        <f>SUMIFS('Filtered Data'!$L:$L,'Filtered Data'!$C:$C,sorting!$B45)</f>
        <v>7</v>
      </c>
      <c r="E45">
        <f>SUMIFS('Filtered Data'!$O:$O,'Filtered Data'!$C:$C,sorting!$B45)</f>
        <v>2</v>
      </c>
      <c r="F45" s="3">
        <f t="shared" si="3"/>
        <v>2.5714285714285712</v>
      </c>
      <c r="G45" s="3" cm="1">
        <f t="array" ref="G45">AVERAGE(_xlfn._xlws.FILTER('Filtered Data'!$W:$W,'Filtered Data'!$C:$C=sorting!$B45))</f>
        <v>47.25</v>
      </c>
      <c r="H45" s="3" cm="1">
        <f t="array" ref="H45">_xlfn.STDEV.P(_xlfn._xlws.FILTER('Filtered Data'!$W:$W,'Filtered Data'!$C:$C=sorting!$B45))</f>
        <v>3.9607448794387148</v>
      </c>
      <c r="I45" s="3"/>
      <c r="J45" t="str">
        <v>Carlos Rodon</v>
      </c>
      <c r="K45">
        <f t="shared" si="4"/>
        <v>24</v>
      </c>
      <c r="L45" s="3">
        <f t="shared" si="5"/>
        <v>62.166666666666664</v>
      </c>
      <c r="M45">
        <f t="shared" ca="1" si="6"/>
        <v>9</v>
      </c>
      <c r="N45" s="3">
        <f t="shared" si="0"/>
        <v>19.021187017522212</v>
      </c>
      <c r="O45">
        <f t="shared" ca="1" si="7"/>
        <v>135</v>
      </c>
      <c r="P45" s="3">
        <f t="shared" ca="1" si="8"/>
        <v>3.2682853393638931</v>
      </c>
      <c r="Q45">
        <f t="shared" ca="1" si="9"/>
        <v>60</v>
      </c>
      <c r="R45" s="5">
        <f>IF(J45="","",SUMIFS('Filtered Data'!$E:$E,'Filtered Data'!$C:$C,sorting!$J45,'Filtered Data'!$W:$W,"&gt;"&amp;Dashboard!D$4)/$K45)</f>
        <v>0.625</v>
      </c>
      <c r="S45">
        <f t="shared" ca="1" si="10"/>
        <v>43</v>
      </c>
      <c r="T45" s="5">
        <f>IF(K45="","",SUMIFS('Filtered Data'!$E:$E,'Filtered Data'!$C:$C,sorting!$J45,'Filtered Data'!$W:$W,"&gt;"&amp;Dashboard!F$4)/$K45)</f>
        <v>0.5</v>
      </c>
      <c r="U45">
        <f t="shared" ca="1" si="11"/>
        <v>8</v>
      </c>
      <c r="V45">
        <f>IF($J45="","",COUNTIFS(R$2:R44,R45)/100000000)</f>
        <v>2.9999999999999997E-8</v>
      </c>
      <c r="W45">
        <f>IF($J45="","",COUNTIFS(T$2:T44,T45)/100000000)</f>
        <v>0</v>
      </c>
      <c r="X45" s="6">
        <f t="shared" si="12"/>
        <v>0.62500003000000004</v>
      </c>
      <c r="Y45">
        <f t="shared" ca="1" si="13"/>
        <v>44</v>
      </c>
      <c r="Z45" s="6">
        <f t="shared" si="14"/>
        <v>0.5</v>
      </c>
      <c r="AA45">
        <f t="shared" ca="1" si="15"/>
        <v>10</v>
      </c>
      <c r="AB45" s="5">
        <f ca="1">IF(S45="","",SUMIFS('Filtered Data'!$E:$E,'Filtered Data'!$C:$C,sorting!$J45,'Filtered Data'!$W:$W,"&lt;"&amp;Dashboard!C$4)/$K45)</f>
        <v>0.125</v>
      </c>
      <c r="AC45">
        <f t="shared" ca="1" si="16"/>
        <v>151</v>
      </c>
      <c r="AD45" s="6">
        <f ca="1">IF($J45="","",(COUNTIFS(AB$2:AB44,AB45)/100000000)+AB45)</f>
        <v>0.125</v>
      </c>
      <c r="AE45">
        <f t="shared" ca="1" si="17"/>
        <v>33</v>
      </c>
    </row>
    <row r="46" spans="1:31" x14ac:dyDescent="0.35">
      <c r="A46" s="5">
        <f t="shared" si="2"/>
        <v>0.5592449026447347</v>
      </c>
      <c r="B46" t="str">
        <v>Touki Toussaint</v>
      </c>
      <c r="C46">
        <f>SUMIFS('Filtered Data'!$E:$E,'Filtered Data'!$C:$C,sorting!$B46)</f>
        <v>10</v>
      </c>
      <c r="D46" s="4">
        <f>SUMIFS('Filtered Data'!$L:$L,'Filtered Data'!$C:$C,sorting!$B46)</f>
        <v>49</v>
      </c>
      <c r="E46">
        <f>SUMIFS('Filtered Data'!$O:$O,'Filtered Data'!$C:$C,sorting!$B46)</f>
        <v>25</v>
      </c>
      <c r="F46" s="3">
        <f t="shared" si="3"/>
        <v>4.591836734693878</v>
      </c>
      <c r="G46" s="3" cm="1">
        <f t="array" ref="G46">AVERAGE(_xlfn._xlws.FILTER('Filtered Data'!$W:$W,'Filtered Data'!$C:$C=sorting!$B46))</f>
        <v>46.4</v>
      </c>
      <c r="H46" s="3" cm="1">
        <f t="array" ref="H46">_xlfn.STDEV.P(_xlfn._xlws.FILTER('Filtered Data'!$W:$W,'Filtered Data'!$C:$C=sorting!$B46))</f>
        <v>18.320480343047777</v>
      </c>
      <c r="I46" s="3"/>
      <c r="J46" t="str">
        <v>Luis Castillo</v>
      </c>
      <c r="K46">
        <f t="shared" si="4"/>
        <v>33</v>
      </c>
      <c r="L46" s="3">
        <f t="shared" si="5"/>
        <v>52.424242424242422</v>
      </c>
      <c r="M46">
        <f t="shared" ca="1" si="6"/>
        <v>64</v>
      </c>
      <c r="N46" s="3">
        <f t="shared" si="0"/>
        <v>18.722908190042101</v>
      </c>
      <c r="O46">
        <f t="shared" ca="1" si="7"/>
        <v>131</v>
      </c>
      <c r="P46" s="3">
        <f t="shared" ca="1" si="8"/>
        <v>2.8000053139247134</v>
      </c>
      <c r="Q46">
        <f t="shared" ca="1" si="9"/>
        <v>106</v>
      </c>
      <c r="R46" s="5">
        <f>IF(J46="","",SUMIFS('Filtered Data'!$E:$E,'Filtered Data'!$C:$C,sorting!$J46,'Filtered Data'!$W:$W,"&gt;"&amp;Dashboard!D$4)/$K46)</f>
        <v>0.60606060606060608</v>
      </c>
      <c r="S46">
        <f t="shared" ca="1" si="10"/>
        <v>52</v>
      </c>
      <c r="T46" s="5">
        <f>IF(K46="","",SUMIFS('Filtered Data'!$E:$E,'Filtered Data'!$C:$C,sorting!$J46,'Filtered Data'!$W:$W,"&gt;"&amp;Dashboard!F$4)/$K46)</f>
        <v>0.33333333333333331</v>
      </c>
      <c r="U46">
        <f t="shared" ca="1" si="11"/>
        <v>46</v>
      </c>
      <c r="V46">
        <f>IF($J46="","",COUNTIFS(R$2:R45,R46)/100000000)</f>
        <v>0</v>
      </c>
      <c r="W46">
        <f>IF($J46="","",COUNTIFS(T$2:T45,T46)/100000000)</f>
        <v>1E-8</v>
      </c>
      <c r="X46" s="6">
        <f t="shared" si="12"/>
        <v>0.60606060606060608</v>
      </c>
      <c r="Y46">
        <f t="shared" ca="1" si="13"/>
        <v>53</v>
      </c>
      <c r="Z46" s="6">
        <f t="shared" si="14"/>
        <v>0.33333334333333331</v>
      </c>
      <c r="AA46">
        <f t="shared" ca="1" si="15"/>
        <v>49</v>
      </c>
      <c r="AB46" s="5">
        <f ca="1">IF(S46="","",SUMIFS('Filtered Data'!$E:$E,'Filtered Data'!$C:$C,sorting!$J46,'Filtered Data'!$W:$W,"&lt;"&amp;Dashboard!C$4)/$K46)</f>
        <v>0.18181818181818182</v>
      </c>
      <c r="AC46">
        <f t="shared" ca="1" si="16"/>
        <v>119</v>
      </c>
      <c r="AD46" s="6">
        <f ca="1">IF($J46="","",(COUNTIFS(AB$2:AB45,AB46)/100000000)+AB46)</f>
        <v>0.18181818181818182</v>
      </c>
      <c r="AE46">
        <f t="shared" ca="1" si="17"/>
        <v>64</v>
      </c>
    </row>
    <row r="47" spans="1:31" x14ac:dyDescent="0.35">
      <c r="A47" s="5">
        <f t="shared" si="2"/>
        <v>0.7745035798961164</v>
      </c>
      <c r="B47" t="str">
        <v>John Means</v>
      </c>
      <c r="C47">
        <f>SUMIFS('Filtered Data'!$E:$E,'Filtered Data'!$C:$C,sorting!$B47)</f>
        <v>26</v>
      </c>
      <c r="D47" s="4">
        <f>SUMIFS('Filtered Data'!$L:$L,'Filtered Data'!$C:$C,sorting!$B47)</f>
        <v>146.66666666666666</v>
      </c>
      <c r="E47">
        <f>SUMIFS('Filtered Data'!$O:$O,'Filtered Data'!$C:$C,sorting!$B47)</f>
        <v>59</v>
      </c>
      <c r="F47" s="3">
        <f t="shared" si="3"/>
        <v>3.6204545454545456</v>
      </c>
      <c r="G47" s="3" cm="1">
        <f t="array" ref="G47">AVERAGE(_xlfn._xlws.FILTER('Filtered Data'!$W:$W,'Filtered Data'!$C:$C=sorting!$B47))</f>
        <v>53.07692307692308</v>
      </c>
      <c r="H47" s="3" cm="1">
        <f t="array" ref="H47">_xlfn.STDEV.P(_xlfn._xlws.FILTER('Filtered Data'!$W:$W,'Filtered Data'!$C:$C=sorting!$B47))</f>
        <v>21.92280701588237</v>
      </c>
      <c r="I47" s="3"/>
      <c r="J47" t="str">
        <v>Tyler Mahle</v>
      </c>
      <c r="K47">
        <f t="shared" si="4"/>
        <v>33</v>
      </c>
      <c r="L47" s="3">
        <f t="shared" si="5"/>
        <v>54.18181818181818</v>
      </c>
      <c r="M47">
        <f t="shared" ca="1" si="6"/>
        <v>50</v>
      </c>
      <c r="N47" s="3">
        <f t="shared" si="0"/>
        <v>16.80449893846891</v>
      </c>
      <c r="O47">
        <f t="shared" ca="1" si="7"/>
        <v>84</v>
      </c>
      <c r="P47" s="3">
        <f t="shared" ca="1" si="8"/>
        <v>3.2242447918387498</v>
      </c>
      <c r="Q47">
        <f t="shared" ca="1" si="9"/>
        <v>65</v>
      </c>
      <c r="R47" s="5">
        <f>IF(J47="","",SUMIFS('Filtered Data'!$E:$E,'Filtered Data'!$C:$C,sorting!$J47,'Filtered Data'!$W:$W,"&gt;"&amp;Dashboard!D$4)/$K47)</f>
        <v>0.60606060606060608</v>
      </c>
      <c r="S47">
        <f t="shared" ca="1" si="10"/>
        <v>52</v>
      </c>
      <c r="T47" s="5">
        <f>IF(K47="","",SUMIFS('Filtered Data'!$E:$E,'Filtered Data'!$C:$C,sorting!$J47,'Filtered Data'!$W:$W,"&gt;"&amp;Dashboard!F$4)/$K47)</f>
        <v>0.36363636363636365</v>
      </c>
      <c r="U47">
        <f t="shared" ca="1" si="11"/>
        <v>37</v>
      </c>
      <c r="V47">
        <f>IF($J47="","",COUNTIFS(R$2:R46,R47)/100000000)</f>
        <v>1E-8</v>
      </c>
      <c r="W47">
        <f>IF($J47="","",COUNTIFS(T$2:T46,T47)/100000000)</f>
        <v>1E-8</v>
      </c>
      <c r="X47" s="6">
        <f t="shared" si="12"/>
        <v>0.60606061606060613</v>
      </c>
      <c r="Y47">
        <f t="shared" ca="1" si="13"/>
        <v>52</v>
      </c>
      <c r="Z47" s="6">
        <f t="shared" si="14"/>
        <v>0.36363637363636364</v>
      </c>
      <c r="AA47">
        <f t="shared" ca="1" si="15"/>
        <v>38</v>
      </c>
      <c r="AB47" s="5">
        <f ca="1">IF(S47="","",SUMIFS('Filtered Data'!$E:$E,'Filtered Data'!$C:$C,sorting!$J47,'Filtered Data'!$W:$W,"&lt;"&amp;Dashboard!C$4)/$K47)</f>
        <v>0.15151515151515152</v>
      </c>
      <c r="AC47">
        <f t="shared" ca="1" si="16"/>
        <v>136</v>
      </c>
      <c r="AD47" s="6">
        <f ca="1">IF($J47="","",(COUNTIFS(AB$2:AB46,AB47)/100000000)+AB47)</f>
        <v>0.15151515151515152</v>
      </c>
      <c r="AE47">
        <f t="shared" ca="1" si="17"/>
        <v>49</v>
      </c>
    </row>
    <row r="48" spans="1:31" x14ac:dyDescent="0.35">
      <c r="A48" s="5">
        <f t="shared" si="2"/>
        <v>0.41280823289822693</v>
      </c>
      <c r="B48" t="str">
        <v>Matt Harvey</v>
      </c>
      <c r="C48">
        <f>SUMIFS('Filtered Data'!$E:$E,'Filtered Data'!$C:$C,sorting!$B48)</f>
        <v>28</v>
      </c>
      <c r="D48" s="4">
        <f>SUMIFS('Filtered Data'!$L:$L,'Filtered Data'!$C:$C,sorting!$B48)</f>
        <v>127.66666666666666</v>
      </c>
      <c r="E48">
        <f>SUMIFS('Filtered Data'!$O:$O,'Filtered Data'!$C:$C,sorting!$B48)</f>
        <v>89</v>
      </c>
      <c r="F48" s="3">
        <f t="shared" si="3"/>
        <v>6.2741514360313317</v>
      </c>
      <c r="G48" s="3" cm="1">
        <f t="array" ref="G48">AVERAGE(_xlfn._xlws.FILTER('Filtered Data'!$W:$W,'Filtered Data'!$C:$C=sorting!$B48))</f>
        <v>42.321428571428569</v>
      </c>
      <c r="H48" s="3" cm="1">
        <f t="array" ref="H48">_xlfn.STDEV.P(_xlfn._xlws.FILTER('Filtered Data'!$W:$W,'Filtered Data'!$C:$C=sorting!$B48))</f>
        <v>16.89685848110862</v>
      </c>
      <c r="I48" s="3"/>
      <c r="J48" t="str">
        <v>Jeff Hoffman</v>
      </c>
      <c r="K48">
        <f t="shared" si="4"/>
        <v>11</v>
      </c>
      <c r="L48" s="3">
        <f t="shared" si="5"/>
        <v>43</v>
      </c>
      <c r="M48">
        <f t="shared" ca="1" si="6"/>
        <v>162</v>
      </c>
      <c r="N48" s="3">
        <f t="shared" si="0"/>
        <v>14.92405014489273</v>
      </c>
      <c r="O48">
        <f t="shared" ca="1" si="7"/>
        <v>44</v>
      </c>
      <c r="P48" s="3">
        <f t="shared" ca="1" si="8"/>
        <v>2.8812553953201068</v>
      </c>
      <c r="Q48">
        <f t="shared" ca="1" si="9"/>
        <v>94</v>
      </c>
      <c r="R48" s="5">
        <f>IF(J48="","",SUMIFS('Filtered Data'!$E:$E,'Filtered Data'!$C:$C,sorting!$J48,'Filtered Data'!$W:$W,"&gt;"&amp;Dashboard!D$4)/$K48)</f>
        <v>0.27272727272727271</v>
      </c>
      <c r="S48">
        <f t="shared" ca="1" si="10"/>
        <v>172</v>
      </c>
      <c r="T48" s="5">
        <f>IF(K48="","",SUMIFS('Filtered Data'!$E:$E,'Filtered Data'!$C:$C,sorting!$J48,'Filtered Data'!$W:$W,"&gt;"&amp;Dashboard!F$4)/$K48)</f>
        <v>9.0909090909090912E-2</v>
      </c>
      <c r="U48">
        <f t="shared" ca="1" si="11"/>
        <v>163</v>
      </c>
      <c r="V48">
        <f>IF($J48="","",COUNTIFS(R$2:R47,R48)/100000000)</f>
        <v>2E-8</v>
      </c>
      <c r="W48">
        <f>IF($J48="","",COUNTIFS(T$2:T47,T48)/100000000)</f>
        <v>1E-8</v>
      </c>
      <c r="X48" s="6">
        <f t="shared" si="12"/>
        <v>0.2727272927272727</v>
      </c>
      <c r="Y48">
        <f t="shared" ca="1" si="13"/>
        <v>175</v>
      </c>
      <c r="Z48" s="6">
        <f t="shared" si="14"/>
        <v>9.0909100909090906E-2</v>
      </c>
      <c r="AA48">
        <f t="shared" ca="1" si="15"/>
        <v>167</v>
      </c>
      <c r="AB48" s="5">
        <f ca="1">IF(S48="","",SUMIFS('Filtered Data'!$E:$E,'Filtered Data'!$C:$C,sorting!$J48,'Filtered Data'!$W:$W,"&lt;"&amp;Dashboard!C$4)/$K48)</f>
        <v>0.36363636363636365</v>
      </c>
      <c r="AC48">
        <f t="shared" ca="1" si="16"/>
        <v>28</v>
      </c>
      <c r="AD48" s="6">
        <f ca="1">IF($J48="","",(COUNTIFS(AB$2:AB47,AB48)/100000000)+AB48)</f>
        <v>0.36363636363636365</v>
      </c>
      <c r="AE48">
        <f t="shared" ca="1" si="17"/>
        <v>157</v>
      </c>
    </row>
    <row r="49" spans="1:31" x14ac:dyDescent="0.35">
      <c r="A49" s="5">
        <f t="shared" si="2"/>
        <v>0.40690863402478117</v>
      </c>
      <c r="B49" t="str">
        <v>Bruce Zimmermann</v>
      </c>
      <c r="C49">
        <f>SUMIFS('Filtered Data'!$E:$E,'Filtered Data'!$C:$C,sorting!$B49)</f>
        <v>13</v>
      </c>
      <c r="D49" s="4">
        <f>SUMIFS('Filtered Data'!$L:$L,'Filtered Data'!$C:$C,sorting!$B49)</f>
        <v>58.666666666666664</v>
      </c>
      <c r="E49">
        <f>SUMIFS('Filtered Data'!$O:$O,'Filtered Data'!$C:$C,sorting!$B49)</f>
        <v>35</v>
      </c>
      <c r="F49" s="3">
        <f t="shared" si="3"/>
        <v>5.3693181818181817</v>
      </c>
      <c r="G49" s="3" cm="1">
        <f t="array" ref="G49">AVERAGE(_xlfn._xlws.FILTER('Filtered Data'!$W:$W,'Filtered Data'!$C:$C=sorting!$B49))</f>
        <v>42.153846153846153</v>
      </c>
      <c r="H49" s="3" cm="1">
        <f t="array" ref="H49">_xlfn.STDEV.P(_xlfn._xlws.FILTER('Filtered Data'!$W:$W,'Filtered Data'!$C:$C=sorting!$B49))</f>
        <v>12.912999733995875</v>
      </c>
      <c r="I49" s="3"/>
      <c r="J49" t="str">
        <v>Wade Miley</v>
      </c>
      <c r="K49">
        <f t="shared" si="4"/>
        <v>28</v>
      </c>
      <c r="L49" s="3">
        <f t="shared" si="5"/>
        <v>53.464285714285715</v>
      </c>
      <c r="M49">
        <f t="shared" ca="1" si="6"/>
        <v>56</v>
      </c>
      <c r="N49" s="3">
        <f t="shared" si="0"/>
        <v>22.135108091086469</v>
      </c>
      <c r="O49">
        <f t="shared" ca="1" si="7"/>
        <v>178</v>
      </c>
      <c r="P49" s="3">
        <f t="shared" ca="1" si="8"/>
        <v>2.4153614020893404</v>
      </c>
      <c r="Q49">
        <f t="shared" ca="1" si="9"/>
        <v>149</v>
      </c>
      <c r="R49" s="5">
        <f>IF(J49="","",SUMIFS('Filtered Data'!$E:$E,'Filtered Data'!$C:$C,sorting!$J49,'Filtered Data'!$W:$W,"&gt;"&amp;Dashboard!D$4)/$K49)</f>
        <v>0.6428571428571429</v>
      </c>
      <c r="S49">
        <f t="shared" ca="1" si="10"/>
        <v>39</v>
      </c>
      <c r="T49" s="5">
        <f>IF(K49="","",SUMIFS('Filtered Data'!$E:$E,'Filtered Data'!$C:$C,sorting!$J49,'Filtered Data'!$W:$W,"&gt;"&amp;Dashboard!F$4)/$K49)</f>
        <v>0.35714285714285715</v>
      </c>
      <c r="U49">
        <f t="shared" ca="1" si="11"/>
        <v>40</v>
      </c>
      <c r="V49">
        <f>IF($J49="","",COUNTIFS(R$2:R48,R49)/100000000)</f>
        <v>0</v>
      </c>
      <c r="W49">
        <f>IF($J49="","",COUNTIFS(T$2:T48,T49)/100000000)</f>
        <v>0</v>
      </c>
      <c r="X49" s="6">
        <f t="shared" si="12"/>
        <v>0.6428571428571429</v>
      </c>
      <c r="Y49">
        <f t="shared" ca="1" si="13"/>
        <v>39</v>
      </c>
      <c r="Z49" s="6">
        <f t="shared" si="14"/>
        <v>0.35714285714285715</v>
      </c>
      <c r="AA49">
        <f t="shared" ca="1" si="15"/>
        <v>40</v>
      </c>
      <c r="AB49" s="5">
        <f ca="1">IF(S49="","",SUMIFS('Filtered Data'!$E:$E,'Filtered Data'!$C:$C,sorting!$J49,'Filtered Data'!$W:$W,"&lt;"&amp;Dashboard!C$4)/$K49)</f>
        <v>0.21428571428571427</v>
      </c>
      <c r="AC49">
        <f t="shared" ca="1" si="16"/>
        <v>102</v>
      </c>
      <c r="AD49" s="6">
        <f ca="1">IF($J49="","",(COUNTIFS(AB$2:AB48,AB49)/100000000)+AB49)</f>
        <v>0.21428572428571427</v>
      </c>
      <c r="AE49">
        <f t="shared" ca="1" si="17"/>
        <v>83</v>
      </c>
    </row>
    <row r="50" spans="1:31" x14ac:dyDescent="0.35">
      <c r="A50" s="5">
        <f t="shared" si="2"/>
        <v>0.39452247030974336</v>
      </c>
      <c r="B50" t="str">
        <v>Jorge Lopez</v>
      </c>
      <c r="C50">
        <f>SUMIFS('Filtered Data'!$E:$E,'Filtered Data'!$C:$C,sorting!$B50)</f>
        <v>25</v>
      </c>
      <c r="D50" s="4">
        <f>SUMIFS('Filtered Data'!$L:$L,'Filtered Data'!$C:$C,sorting!$B50)</f>
        <v>113.33333333333334</v>
      </c>
      <c r="E50">
        <f>SUMIFS('Filtered Data'!$O:$O,'Filtered Data'!$C:$C,sorting!$B50)</f>
        <v>80</v>
      </c>
      <c r="F50" s="3">
        <f t="shared" si="3"/>
        <v>6.3529411764705879</v>
      </c>
      <c r="G50" s="3" cm="1">
        <f t="array" ref="G50">AVERAGE(_xlfn._xlws.FILTER('Filtered Data'!$W:$W,'Filtered Data'!$C:$C=sorting!$B50))</f>
        <v>41.8</v>
      </c>
      <c r="H50" s="3" cm="1">
        <f t="array" ref="H50">_xlfn.STDEV.P(_xlfn._xlws.FILTER('Filtered Data'!$W:$W,'Filtered Data'!$C:$C=sorting!$B50))</f>
        <v>16.314410807626491</v>
      </c>
      <c r="I50" s="3"/>
      <c r="J50" t="str">
        <v>Sonny Gray</v>
      </c>
      <c r="K50">
        <f t="shared" si="4"/>
        <v>26</v>
      </c>
      <c r="L50" s="3">
        <f t="shared" si="5"/>
        <v>52.384615384615387</v>
      </c>
      <c r="M50">
        <f t="shared" ca="1" si="6"/>
        <v>66</v>
      </c>
      <c r="N50" s="3">
        <f t="shared" si="0"/>
        <v>17.761403537482668</v>
      </c>
      <c r="O50">
        <f t="shared" ca="1" si="7"/>
        <v>106</v>
      </c>
      <c r="P50" s="3">
        <f t="shared" ca="1" si="8"/>
        <v>2.9493511182303718</v>
      </c>
      <c r="Q50">
        <f t="shared" ca="1" si="9"/>
        <v>89</v>
      </c>
      <c r="R50" s="5">
        <f>IF(J50="","",SUMIFS('Filtered Data'!$E:$E,'Filtered Data'!$C:$C,sorting!$J50,'Filtered Data'!$W:$W,"&gt;"&amp;Dashboard!D$4)/$K50)</f>
        <v>0.53846153846153844</v>
      </c>
      <c r="S50">
        <f t="shared" ca="1" si="10"/>
        <v>81</v>
      </c>
      <c r="T50" s="5">
        <f>IF(K50="","",SUMIFS('Filtered Data'!$E:$E,'Filtered Data'!$C:$C,sorting!$J50,'Filtered Data'!$W:$W,"&gt;"&amp;Dashboard!F$4)/$K50)</f>
        <v>0.26923076923076922</v>
      </c>
      <c r="U50">
        <f t="shared" ca="1" si="11"/>
        <v>74</v>
      </c>
      <c r="V50">
        <f>IF($J50="","",COUNTIFS(R$2:R49,R50)/100000000)</f>
        <v>1E-8</v>
      </c>
      <c r="W50">
        <f>IF($J50="","",COUNTIFS(T$2:T49,T50)/100000000)</f>
        <v>1E-8</v>
      </c>
      <c r="X50" s="6">
        <f t="shared" si="12"/>
        <v>0.53846154846153849</v>
      </c>
      <c r="Y50">
        <f t="shared" ca="1" si="13"/>
        <v>81</v>
      </c>
      <c r="Z50" s="6">
        <f t="shared" si="14"/>
        <v>0.26923077923076921</v>
      </c>
      <c r="AA50">
        <f t="shared" ca="1" si="15"/>
        <v>74</v>
      </c>
      <c r="AB50" s="5">
        <f ca="1">IF(S50="","",SUMIFS('Filtered Data'!$E:$E,'Filtered Data'!$C:$C,sorting!$J50,'Filtered Data'!$W:$W,"&lt;"&amp;Dashboard!C$4)/$K50)</f>
        <v>0.15384615384615385</v>
      </c>
      <c r="AC50">
        <f t="shared" ca="1" si="16"/>
        <v>134</v>
      </c>
      <c r="AD50" s="6">
        <f ca="1">IF($J50="","",(COUNTIFS(AB$2:AB49,AB50)/100000000)+AB50)</f>
        <v>0.15384615384615385</v>
      </c>
      <c r="AE50">
        <f t="shared" ca="1" si="17"/>
        <v>51</v>
      </c>
    </row>
    <row r="51" spans="1:31" x14ac:dyDescent="0.35">
      <c r="A51" s="5">
        <f t="shared" si="2"/>
        <v>0.22422440165805896</v>
      </c>
      <c r="B51" t="str">
        <v>Dean Kremer</v>
      </c>
      <c r="C51">
        <f>SUMIFS('Filtered Data'!$E:$E,'Filtered Data'!$C:$C,sorting!$B51)</f>
        <v>13</v>
      </c>
      <c r="D51" s="4">
        <f>SUMIFS('Filtered Data'!$L:$L,'Filtered Data'!$C:$C,sorting!$B51)</f>
        <v>53.666666666666671</v>
      </c>
      <c r="E51">
        <f>SUMIFS('Filtered Data'!$O:$O,'Filtered Data'!$C:$C,sorting!$B51)</f>
        <v>45</v>
      </c>
      <c r="F51" s="3">
        <f t="shared" si="3"/>
        <v>7.5465838509316763</v>
      </c>
      <c r="G51" s="3" cm="1">
        <f t="array" ref="G51">AVERAGE(_xlfn._xlws.FILTER('Filtered Data'!$W:$W,'Filtered Data'!$C:$C=sorting!$B51))</f>
        <v>36.384615384615387</v>
      </c>
      <c r="H51" s="3" cm="1">
        <f t="array" ref="H51">_xlfn.STDEV.P(_xlfn._xlws.FILTER('Filtered Data'!$W:$W,'Filtered Data'!$C:$C=sorting!$B51))</f>
        <v>17.644081428837708</v>
      </c>
      <c r="I51" s="3"/>
      <c r="J51" t="str">
        <v>Vladimir Gutierrez</v>
      </c>
      <c r="K51">
        <f t="shared" si="4"/>
        <v>22</v>
      </c>
      <c r="L51" s="3">
        <f t="shared" si="5"/>
        <v>46.68181818181818</v>
      </c>
      <c r="M51">
        <f t="shared" ca="1" si="6"/>
        <v>128</v>
      </c>
      <c r="N51" s="3">
        <f t="shared" si="0"/>
        <v>19.473493321660609</v>
      </c>
      <c r="O51">
        <f t="shared" ca="1" si="7"/>
        <v>144</v>
      </c>
      <c r="P51" s="3">
        <f t="shared" ca="1" si="8"/>
        <v>2.3971979454704933</v>
      </c>
      <c r="Q51">
        <f t="shared" ca="1" si="9"/>
        <v>152</v>
      </c>
      <c r="R51" s="5">
        <f>IF(J51="","",SUMIFS('Filtered Data'!$E:$E,'Filtered Data'!$C:$C,sorting!$J51,'Filtered Data'!$W:$W,"&gt;"&amp;Dashboard!D$4)/$K51)</f>
        <v>0.59090909090909094</v>
      </c>
      <c r="S51">
        <f t="shared" ca="1" si="10"/>
        <v>59</v>
      </c>
      <c r="T51" s="5">
        <f>IF(K51="","",SUMIFS('Filtered Data'!$E:$E,'Filtered Data'!$C:$C,sorting!$J51,'Filtered Data'!$W:$W,"&gt;"&amp;Dashboard!F$4)/$K51)</f>
        <v>0.22727272727272727</v>
      </c>
      <c r="U51">
        <f t="shared" ca="1" si="11"/>
        <v>89</v>
      </c>
      <c r="V51">
        <f>IF($J51="","",COUNTIFS(R$2:R50,R51)/100000000)</f>
        <v>0</v>
      </c>
      <c r="W51">
        <f>IF($J51="","",COUNTIFS(T$2:T50,T51)/100000000)</f>
        <v>0</v>
      </c>
      <c r="X51" s="6">
        <f t="shared" si="12"/>
        <v>0.59090909090909094</v>
      </c>
      <c r="Y51">
        <f t="shared" ca="1" si="13"/>
        <v>59</v>
      </c>
      <c r="Z51" s="6">
        <f t="shared" si="14"/>
        <v>0.22727272727272727</v>
      </c>
      <c r="AA51">
        <f t="shared" ca="1" si="15"/>
        <v>89</v>
      </c>
      <c r="AB51" s="5">
        <f ca="1">IF(S51="","",SUMIFS('Filtered Data'!$E:$E,'Filtered Data'!$C:$C,sorting!$J51,'Filtered Data'!$W:$W,"&lt;"&amp;Dashboard!C$4)/$K51)</f>
        <v>0.36363636363636365</v>
      </c>
      <c r="AC51">
        <f t="shared" ca="1" si="16"/>
        <v>28</v>
      </c>
      <c r="AD51" s="6">
        <f ca="1">IF($J51="","",(COUNTIFS(AB$2:AB50,AB51)/100000000)+AB51)</f>
        <v>0.36363637363636364</v>
      </c>
      <c r="AE51">
        <f t="shared" ca="1" si="17"/>
        <v>158</v>
      </c>
    </row>
    <row r="52" spans="1:31" x14ac:dyDescent="0.35">
      <c r="A52" s="5">
        <f t="shared" si="2"/>
        <v>0.50085214109528842</v>
      </c>
      <c r="B52" t="str">
        <v>Wade LeBlanc</v>
      </c>
      <c r="C52">
        <f>SUMIFS('Filtered Data'!$E:$E,'Filtered Data'!$C:$C,sorting!$B52)</f>
        <v>9</v>
      </c>
      <c r="D52" s="4">
        <f>SUMIFS('Filtered Data'!$L:$L,'Filtered Data'!$C:$C,sorting!$B52)</f>
        <v>37.333333333333336</v>
      </c>
      <c r="E52">
        <f>SUMIFS('Filtered Data'!$O:$O,'Filtered Data'!$C:$C,sorting!$B52)</f>
        <v>18</v>
      </c>
      <c r="F52" s="3">
        <f t="shared" si="3"/>
        <v>4.3392857142857135</v>
      </c>
      <c r="G52" s="3" cm="1">
        <f t="array" ref="G52">AVERAGE(_xlfn._xlws.FILTER('Filtered Data'!$W:$W,'Filtered Data'!$C:$C=sorting!$B52))</f>
        <v>44.777777777777779</v>
      </c>
      <c r="H52" s="3" cm="1">
        <f t="array" ref="H52">_xlfn.STDEV.P(_xlfn._xlws.FILTER('Filtered Data'!$W:$W,'Filtered Data'!$C:$C=sorting!$B52))</f>
        <v>12.847635128499787</v>
      </c>
      <c r="I52" s="3"/>
      <c r="J52" t="str">
        <v>Shane Bieber</v>
      </c>
      <c r="K52">
        <f t="shared" si="4"/>
        <v>16</v>
      </c>
      <c r="L52" s="3">
        <f t="shared" si="5"/>
        <v>59.125</v>
      </c>
      <c r="M52">
        <f t="shared" ca="1" si="6"/>
        <v>18</v>
      </c>
      <c r="N52" s="3">
        <f t="shared" si="0"/>
        <v>14.473575059397039</v>
      </c>
      <c r="O52">
        <f t="shared" ca="1" si="7"/>
        <v>34</v>
      </c>
      <c r="P52" s="3">
        <f t="shared" ca="1" si="8"/>
        <v>4.0850308066501375</v>
      </c>
      <c r="Q52">
        <f t="shared" ca="1" si="9"/>
        <v>15</v>
      </c>
      <c r="R52" s="5">
        <f>IF(J52="","",SUMIFS('Filtered Data'!$E:$E,'Filtered Data'!$C:$C,sorting!$J52,'Filtered Data'!$W:$W,"&gt;"&amp;Dashboard!D$4)/$K52)</f>
        <v>0.6875</v>
      </c>
      <c r="S52">
        <f t="shared" ca="1" si="10"/>
        <v>25</v>
      </c>
      <c r="T52" s="5">
        <f>IF(K52="","",SUMIFS('Filtered Data'!$E:$E,'Filtered Data'!$C:$C,sorting!$J52,'Filtered Data'!$W:$W,"&gt;"&amp;Dashboard!F$4)/$K52)</f>
        <v>0.375</v>
      </c>
      <c r="U52">
        <f t="shared" ca="1" si="11"/>
        <v>33</v>
      </c>
      <c r="V52">
        <f>IF($J52="","",COUNTIFS(R$2:R51,R52)/100000000)</f>
        <v>0</v>
      </c>
      <c r="W52">
        <f>IF($J52="","",COUNTIFS(T$2:T51,T52)/100000000)</f>
        <v>0</v>
      </c>
      <c r="X52" s="6">
        <f t="shared" si="12"/>
        <v>0.6875</v>
      </c>
      <c r="Y52">
        <f t="shared" ca="1" si="13"/>
        <v>26</v>
      </c>
      <c r="Z52" s="6">
        <f t="shared" si="14"/>
        <v>0.375</v>
      </c>
      <c r="AA52">
        <f t="shared" ca="1" si="15"/>
        <v>36</v>
      </c>
      <c r="AB52" s="5">
        <f ca="1">IF(S52="","",SUMIFS('Filtered Data'!$E:$E,'Filtered Data'!$C:$C,sorting!$J52,'Filtered Data'!$W:$W,"&lt;"&amp;Dashboard!C$4)/$K52)</f>
        <v>6.25E-2</v>
      </c>
      <c r="AC52">
        <f t="shared" ca="1" si="16"/>
        <v>177</v>
      </c>
      <c r="AD52" s="6">
        <f ca="1">IF($J52="","",(COUNTIFS(AB$2:AB51,AB52)/100000000)+AB52)</f>
        <v>6.25E-2</v>
      </c>
      <c r="AE52">
        <f t="shared" ca="1" si="17"/>
        <v>8</v>
      </c>
    </row>
    <row r="53" spans="1:31" x14ac:dyDescent="0.35">
      <c r="A53" s="5">
        <f t="shared" si="2"/>
        <v>0.29070505391056178</v>
      </c>
      <c r="B53" t="str">
        <v>Zac Lowther</v>
      </c>
      <c r="C53">
        <f>SUMIFS('Filtered Data'!$E:$E,'Filtered Data'!$C:$C,sorting!$B53)</f>
        <v>6</v>
      </c>
      <c r="D53" s="4">
        <f>SUMIFS('Filtered Data'!$L:$L,'Filtered Data'!$C:$C,sorting!$B53)</f>
        <v>23.666666666666668</v>
      </c>
      <c r="E53">
        <f>SUMIFS('Filtered Data'!$O:$O,'Filtered Data'!$C:$C,sorting!$B53)</f>
        <v>19</v>
      </c>
      <c r="F53" s="3">
        <f t="shared" si="3"/>
        <v>7.225352112676056</v>
      </c>
      <c r="G53" s="3" cm="1">
        <f t="array" ref="G53">AVERAGE(_xlfn._xlws.FILTER('Filtered Data'!$W:$W,'Filtered Data'!$C:$C=sorting!$B53))</f>
        <v>38.666666666666664</v>
      </c>
      <c r="H53" s="3" cm="1">
        <f t="array" ref="H53">_xlfn.STDEV.P(_xlfn._xlws.FILTER('Filtered Data'!$W:$W,'Filtered Data'!$C:$C=sorting!$B53))</f>
        <v>21.8377858055456</v>
      </c>
      <c r="I53" s="3"/>
      <c r="J53" t="str">
        <v>Zach Plesac</v>
      </c>
      <c r="K53">
        <f t="shared" si="4"/>
        <v>25</v>
      </c>
      <c r="L53" s="3">
        <f t="shared" si="5"/>
        <v>49.56</v>
      </c>
      <c r="M53">
        <f t="shared" ca="1" si="6"/>
        <v>104</v>
      </c>
      <c r="N53" s="3">
        <f t="shared" si="0"/>
        <v>20.153570403280902</v>
      </c>
      <c r="O53">
        <f t="shared" ca="1" si="7"/>
        <v>151</v>
      </c>
      <c r="P53" s="3">
        <f t="shared" ca="1" si="8"/>
        <v>2.4591176158013113</v>
      </c>
      <c r="Q53">
        <f t="shared" ca="1" si="9"/>
        <v>140</v>
      </c>
      <c r="R53" s="5">
        <f>IF(J53="","",SUMIFS('Filtered Data'!$E:$E,'Filtered Data'!$C:$C,sorting!$J53,'Filtered Data'!$W:$W,"&gt;"&amp;Dashboard!D$4)/$K53)</f>
        <v>0.44</v>
      </c>
      <c r="S53">
        <f t="shared" ca="1" si="10"/>
        <v>123</v>
      </c>
      <c r="T53" s="5">
        <f>IF(K53="","",SUMIFS('Filtered Data'!$E:$E,'Filtered Data'!$C:$C,sorting!$J53,'Filtered Data'!$W:$W,"&gt;"&amp;Dashboard!F$4)/$K53)</f>
        <v>0.24</v>
      </c>
      <c r="U53">
        <f t="shared" ca="1" si="11"/>
        <v>83</v>
      </c>
      <c r="V53">
        <f>IF($J53="","",COUNTIFS(R$2:R52,R53)/100000000)</f>
        <v>0</v>
      </c>
      <c r="W53">
        <f>IF($J53="","",COUNTIFS(T$2:T52,T53)/100000000)</f>
        <v>0</v>
      </c>
      <c r="X53" s="6">
        <f t="shared" si="12"/>
        <v>0.44</v>
      </c>
      <c r="Y53">
        <f t="shared" ca="1" si="13"/>
        <v>123</v>
      </c>
      <c r="Z53" s="6">
        <f t="shared" si="14"/>
        <v>0.24</v>
      </c>
      <c r="AA53">
        <f t="shared" ca="1" si="15"/>
        <v>84</v>
      </c>
      <c r="AB53" s="5">
        <f ca="1">IF(S53="","",SUMIFS('Filtered Data'!$E:$E,'Filtered Data'!$C:$C,sorting!$J53,'Filtered Data'!$W:$W,"&lt;"&amp;Dashboard!C$4)/$K53)</f>
        <v>0.32</v>
      </c>
      <c r="AC53">
        <f t="shared" ca="1" si="16"/>
        <v>40</v>
      </c>
      <c r="AD53" s="6">
        <f ca="1">IF($J53="","",(COUNTIFS(AB$2:AB52,AB53)/100000000)+AB53)</f>
        <v>0.32000001</v>
      </c>
      <c r="AE53">
        <f t="shared" ca="1" si="17"/>
        <v>146</v>
      </c>
    </row>
    <row r="54" spans="1:31" x14ac:dyDescent="0.35">
      <c r="A54" s="5">
        <f t="shared" si="2"/>
        <v>1.5063761352688489E-3</v>
      </c>
      <c r="B54" t="str">
        <v>Adam Plutko</v>
      </c>
      <c r="C54">
        <f>SUMIFS('Filtered Data'!$E:$E,'Filtered Data'!$C:$C,sorting!$B54)</f>
        <v>1</v>
      </c>
      <c r="D54" s="4">
        <f>SUMIFS('Filtered Data'!$L:$L,'Filtered Data'!$C:$C,sorting!$B54)</f>
        <v>1</v>
      </c>
      <c r="E54">
        <f>SUMIFS('Filtered Data'!$O:$O,'Filtered Data'!$C:$C,sorting!$B54)</f>
        <v>4</v>
      </c>
      <c r="F54" s="3">
        <f t="shared" si="3"/>
        <v>36</v>
      </c>
      <c r="G54" s="3" cm="1">
        <f t="array" ref="G54">AVERAGE(_xlfn._xlws.FILTER('Filtered Data'!$W:$W,'Filtered Data'!$C:$C=sorting!$B54))</f>
        <v>12</v>
      </c>
      <c r="H54" s="3" cm="1">
        <f t="array" ref="H54">_xlfn.STDEV.P(_xlfn._xlws.FILTER('Filtered Data'!$W:$W,'Filtered Data'!$C:$C=sorting!$B54))</f>
        <v>0</v>
      </c>
      <c r="I54" s="3"/>
      <c r="J54" t="str">
        <v>Aaron Civale</v>
      </c>
      <c r="K54">
        <f t="shared" si="4"/>
        <v>21</v>
      </c>
      <c r="L54" s="3">
        <f t="shared" si="5"/>
        <v>52.428571428571431</v>
      </c>
      <c r="M54">
        <f t="shared" ca="1" si="6"/>
        <v>63</v>
      </c>
      <c r="N54" s="3">
        <f t="shared" si="0"/>
        <v>24.214461300107871</v>
      </c>
      <c r="O54">
        <f t="shared" ca="1" si="7"/>
        <v>185</v>
      </c>
      <c r="P54" s="3">
        <f t="shared" ca="1" si="8"/>
        <v>2.1651760400029163</v>
      </c>
      <c r="Q54">
        <f t="shared" ca="1" si="9"/>
        <v>167</v>
      </c>
      <c r="R54" s="5">
        <f>IF(J54="","",SUMIFS('Filtered Data'!$E:$E,'Filtered Data'!$C:$C,sorting!$J54,'Filtered Data'!$W:$W,"&gt;"&amp;Dashboard!D$4)/$K54)</f>
        <v>0.61904761904761907</v>
      </c>
      <c r="S54">
        <f t="shared" ca="1" si="10"/>
        <v>48</v>
      </c>
      <c r="T54" s="5">
        <f>IF(K54="","",SUMIFS('Filtered Data'!$E:$E,'Filtered Data'!$C:$C,sorting!$J54,'Filtered Data'!$W:$W,"&gt;"&amp;Dashboard!F$4)/$K54)</f>
        <v>0.33333333333333331</v>
      </c>
      <c r="U54">
        <f t="shared" ca="1" si="11"/>
        <v>46</v>
      </c>
      <c r="V54">
        <f>IF($J54="","",COUNTIFS(R$2:R53,R54)/100000000)</f>
        <v>0</v>
      </c>
      <c r="W54">
        <f>IF($J54="","",COUNTIFS(T$2:T53,T54)/100000000)</f>
        <v>2E-8</v>
      </c>
      <c r="X54" s="6">
        <f t="shared" si="12"/>
        <v>0.61904761904761907</v>
      </c>
      <c r="Y54">
        <f t="shared" ca="1" si="13"/>
        <v>48</v>
      </c>
      <c r="Z54" s="6">
        <f t="shared" si="14"/>
        <v>0.3333333533333333</v>
      </c>
      <c r="AA54">
        <f t="shared" ca="1" si="15"/>
        <v>48</v>
      </c>
      <c r="AB54" s="5">
        <f ca="1">IF(S54="","",SUMIFS('Filtered Data'!$E:$E,'Filtered Data'!$C:$C,sorting!$J54,'Filtered Data'!$W:$W,"&lt;"&amp;Dashboard!C$4)/$K54)</f>
        <v>0.23809523809523808</v>
      </c>
      <c r="AC54">
        <f t="shared" ca="1" si="16"/>
        <v>85</v>
      </c>
      <c r="AD54" s="6">
        <f ca="1">IF($J54="","",(COUNTIFS(AB$2:AB53,AB54)/100000000)+AB54)</f>
        <v>0.23809523809523808</v>
      </c>
      <c r="AE54">
        <f t="shared" ca="1" si="17"/>
        <v>97</v>
      </c>
    </row>
    <row r="55" spans="1:31" x14ac:dyDescent="0.35">
      <c r="A55" s="5">
        <f t="shared" si="2"/>
        <v>0.33339024562931829</v>
      </c>
      <c r="B55" t="str">
        <v>Keegan Akin</v>
      </c>
      <c r="C55">
        <f>SUMIFS('Filtered Data'!$E:$E,'Filtered Data'!$C:$C,sorting!$B55)</f>
        <v>17</v>
      </c>
      <c r="D55" s="4">
        <f>SUMIFS('Filtered Data'!$L:$L,'Filtered Data'!$C:$C,sorting!$B55)</f>
        <v>77</v>
      </c>
      <c r="E55">
        <f>SUMIFS('Filtered Data'!$O:$O,'Filtered Data'!$C:$C,sorting!$B55)</f>
        <v>59</v>
      </c>
      <c r="F55" s="3">
        <f t="shared" si="3"/>
        <v>6.8961038961038961</v>
      </c>
      <c r="G55" s="3" cm="1">
        <f t="array" ref="G55">AVERAGE(_xlfn._xlws.FILTER('Filtered Data'!$W:$W,'Filtered Data'!$C:$C=sorting!$B55))</f>
        <v>40</v>
      </c>
      <c r="H55" s="3" cm="1">
        <f t="array" ref="H55">_xlfn.STDEV.P(_xlfn._xlws.FILTER('Filtered Data'!$W:$W,'Filtered Data'!$C:$C=sorting!$B55))</f>
        <v>15.811388300841896</v>
      </c>
      <c r="I55" s="3"/>
      <c r="J55" t="str">
        <v>Logan Allen</v>
      </c>
      <c r="K55">
        <f t="shared" si="4"/>
        <v>11</v>
      </c>
      <c r="L55" s="3">
        <f t="shared" si="5"/>
        <v>37.545454545454547</v>
      </c>
      <c r="M55">
        <f t="shared" ca="1" si="6"/>
        <v>182</v>
      </c>
      <c r="N55" s="3">
        <f t="shared" si="0"/>
        <v>20.379863664293897</v>
      </c>
      <c r="O55">
        <f t="shared" ca="1" si="7"/>
        <v>157</v>
      </c>
      <c r="P55" s="3">
        <f t="shared" ca="1" si="8"/>
        <v>1.8422819290609513</v>
      </c>
      <c r="Q55">
        <f t="shared" ca="1" si="9"/>
        <v>183</v>
      </c>
      <c r="R55" s="5">
        <f>IF(J55="","",SUMIFS('Filtered Data'!$E:$E,'Filtered Data'!$C:$C,sorting!$J55,'Filtered Data'!$W:$W,"&gt;"&amp;Dashboard!D$4)/$K55)</f>
        <v>0.27272727272727271</v>
      </c>
      <c r="S55">
        <f t="shared" ca="1" si="10"/>
        <v>172</v>
      </c>
      <c r="T55" s="5">
        <f>IF(K55="","",SUMIFS('Filtered Data'!$E:$E,'Filtered Data'!$C:$C,sorting!$J55,'Filtered Data'!$W:$W,"&gt;"&amp;Dashboard!F$4)/$K55)</f>
        <v>9.0909090909090912E-2</v>
      </c>
      <c r="U55">
        <f t="shared" ca="1" si="11"/>
        <v>163</v>
      </c>
      <c r="V55">
        <f>IF($J55="","",COUNTIFS(R$2:R54,R55)/100000000)</f>
        <v>2.9999999999999997E-8</v>
      </c>
      <c r="W55">
        <f>IF($J55="","",COUNTIFS(T$2:T54,T55)/100000000)</f>
        <v>2E-8</v>
      </c>
      <c r="X55" s="6">
        <f t="shared" si="12"/>
        <v>0.27272730272727269</v>
      </c>
      <c r="Y55">
        <f t="shared" ca="1" si="13"/>
        <v>174</v>
      </c>
      <c r="Z55" s="6">
        <f t="shared" si="14"/>
        <v>9.0909110909090915E-2</v>
      </c>
      <c r="AA55">
        <f t="shared" ca="1" si="15"/>
        <v>166</v>
      </c>
      <c r="AB55" s="5">
        <f ca="1">IF(S55="","",SUMIFS('Filtered Data'!$E:$E,'Filtered Data'!$C:$C,sorting!$J55,'Filtered Data'!$W:$W,"&lt;"&amp;Dashboard!C$4)/$K55)</f>
        <v>0.54545454545454541</v>
      </c>
      <c r="AC55">
        <f t="shared" ca="1" si="16"/>
        <v>4</v>
      </c>
      <c r="AD55" s="6">
        <f ca="1">IF($J55="","",(COUNTIFS(AB$2:AB54,AB55)/100000000)+AB55)</f>
        <v>0.54545454545454541</v>
      </c>
      <c r="AE55">
        <f t="shared" ca="1" si="17"/>
        <v>182</v>
      </c>
    </row>
    <row r="56" spans="1:31" x14ac:dyDescent="0.35">
      <c r="A56" s="5">
        <f t="shared" si="2"/>
        <v>0.16131581261089142</v>
      </c>
      <c r="B56" t="str">
        <v>Tom Eshelman</v>
      </c>
      <c r="C56">
        <f>SUMIFS('Filtered Data'!$E:$E,'Filtered Data'!$C:$C,sorting!$B56)</f>
        <v>6</v>
      </c>
      <c r="D56" s="4">
        <f>SUMIFS('Filtered Data'!$L:$L,'Filtered Data'!$C:$C,sorting!$B56)</f>
        <v>21.000000000000004</v>
      </c>
      <c r="E56">
        <f>SUMIFS('Filtered Data'!$O:$O,'Filtered Data'!$C:$C,sorting!$B56)</f>
        <v>19</v>
      </c>
      <c r="F56" s="3">
        <f t="shared" si="3"/>
        <v>8.1428571428571423</v>
      </c>
      <c r="G56" s="3" cm="1">
        <f t="array" ref="G56">AVERAGE(_xlfn._xlws.FILTER('Filtered Data'!$W:$W,'Filtered Data'!$C:$C=sorting!$B56))</f>
        <v>33.833333333333336</v>
      </c>
      <c r="H56" s="3" cm="1">
        <f t="array" ref="H56">_xlfn.STDEV.P(_xlfn._xlws.FILTER('Filtered Data'!$W:$W,'Filtered Data'!$C:$C=sorting!$B56))</f>
        <v>11.480660066196348</v>
      </c>
      <c r="I56" s="3"/>
      <c r="J56" t="str">
        <v>Triston McKenzie</v>
      </c>
      <c r="K56">
        <f t="shared" si="4"/>
        <v>24</v>
      </c>
      <c r="L56" s="3">
        <f t="shared" si="5"/>
        <v>49.833333333333336</v>
      </c>
      <c r="M56">
        <f t="shared" ca="1" si="6"/>
        <v>98</v>
      </c>
      <c r="N56" s="3">
        <f t="shared" si="0"/>
        <v>23.552541735919334</v>
      </c>
      <c r="O56">
        <f t="shared" ca="1" si="7"/>
        <v>181</v>
      </c>
      <c r="P56" s="3">
        <f t="shared" ca="1" si="8"/>
        <v>2.1158367488352177</v>
      </c>
      <c r="Q56">
        <f t="shared" ca="1" si="9"/>
        <v>171</v>
      </c>
      <c r="R56" s="5">
        <f>IF(J56="","",SUMIFS('Filtered Data'!$E:$E,'Filtered Data'!$C:$C,sorting!$J56,'Filtered Data'!$W:$W,"&gt;"&amp;Dashboard!D$4)/$K56)</f>
        <v>0.5</v>
      </c>
      <c r="S56">
        <f t="shared" ca="1" si="10"/>
        <v>94</v>
      </c>
      <c r="T56" s="5">
        <f>IF(K56="","",SUMIFS('Filtered Data'!$E:$E,'Filtered Data'!$C:$C,sorting!$J56,'Filtered Data'!$W:$W,"&gt;"&amp;Dashboard!F$4)/$K56)</f>
        <v>0.29166666666666669</v>
      </c>
      <c r="U56">
        <f t="shared" ca="1" si="11"/>
        <v>65</v>
      </c>
      <c r="V56">
        <f>IF($J56="","",COUNTIFS(R$2:R55,R56)/100000000)</f>
        <v>0</v>
      </c>
      <c r="W56">
        <f>IF($J56="","",COUNTIFS(T$2:T55,T56)/100000000)</f>
        <v>1E-8</v>
      </c>
      <c r="X56" s="6">
        <f t="shared" si="12"/>
        <v>0.5</v>
      </c>
      <c r="Y56">
        <f t="shared" ca="1" si="13"/>
        <v>100</v>
      </c>
      <c r="Z56" s="6">
        <f t="shared" si="14"/>
        <v>0.29166667666666668</v>
      </c>
      <c r="AA56">
        <f t="shared" ca="1" si="15"/>
        <v>65</v>
      </c>
      <c r="AB56" s="5">
        <f ca="1">IF(S56="","",SUMIFS('Filtered Data'!$E:$E,'Filtered Data'!$C:$C,sorting!$J56,'Filtered Data'!$W:$W,"&lt;"&amp;Dashboard!C$4)/$K56)</f>
        <v>0.41666666666666669</v>
      </c>
      <c r="AC56">
        <f t="shared" ca="1" si="16"/>
        <v>18</v>
      </c>
      <c r="AD56" s="6">
        <f ca="1">IF($J56="","",(COUNTIFS(AB$2:AB55,AB56)/100000000)+AB56)</f>
        <v>0.41666666666666669</v>
      </c>
      <c r="AE56">
        <f t="shared" ca="1" si="17"/>
        <v>167</v>
      </c>
    </row>
    <row r="57" spans="1:31" x14ac:dyDescent="0.35">
      <c r="A57" s="5">
        <f t="shared" si="2"/>
        <v>0.30113555873399939</v>
      </c>
      <c r="B57" t="str">
        <v>Travis Lakins</v>
      </c>
      <c r="C57">
        <f>SUMIFS('Filtered Data'!$E:$E,'Filtered Data'!$C:$C,sorting!$B57)</f>
        <v>1</v>
      </c>
      <c r="D57" s="4">
        <f>SUMIFS('Filtered Data'!$L:$L,'Filtered Data'!$C:$C,sorting!$B57)</f>
        <v>1.6666666666666665</v>
      </c>
      <c r="E57">
        <f>SUMIFS('Filtered Data'!$O:$O,'Filtered Data'!$C:$C,sorting!$B57)</f>
        <v>1</v>
      </c>
      <c r="F57" s="3">
        <f t="shared" si="3"/>
        <v>5.4</v>
      </c>
      <c r="G57" s="3" cm="1">
        <f t="array" ref="G57">AVERAGE(_xlfn._xlws.FILTER('Filtered Data'!$W:$W,'Filtered Data'!$C:$C=sorting!$B57))</f>
        <v>39</v>
      </c>
      <c r="H57" s="3" cm="1">
        <f t="array" ref="H57">_xlfn.STDEV.P(_xlfn._xlws.FILTER('Filtered Data'!$W:$W,'Filtered Data'!$C:$C=sorting!$B57))</f>
        <v>0</v>
      </c>
      <c r="I57" s="3"/>
      <c r="J57" t="str">
        <v>Sam Hentges</v>
      </c>
      <c r="K57">
        <f t="shared" si="4"/>
        <v>12</v>
      </c>
      <c r="L57" s="3">
        <f t="shared" si="5"/>
        <v>38.666666666666664</v>
      </c>
      <c r="M57">
        <f t="shared" ca="1" si="6"/>
        <v>179</v>
      </c>
      <c r="N57" s="3">
        <f t="shared" si="0"/>
        <v>17.148048155855975</v>
      </c>
      <c r="O57">
        <f t="shared" ca="1" si="7"/>
        <v>92</v>
      </c>
      <c r="P57" s="3">
        <f t="shared" ca="1" si="8"/>
        <v>2.2548727595835558</v>
      </c>
      <c r="Q57">
        <f t="shared" ca="1" si="9"/>
        <v>162</v>
      </c>
      <c r="R57" s="5">
        <f>IF(J57="","",SUMIFS('Filtered Data'!$E:$E,'Filtered Data'!$C:$C,sorting!$J57,'Filtered Data'!$W:$W,"&gt;"&amp;Dashboard!D$4)/$K57)</f>
        <v>0.33333333333333331</v>
      </c>
      <c r="S57">
        <f t="shared" ca="1" si="10"/>
        <v>158</v>
      </c>
      <c r="T57" s="5">
        <f>IF(K57="","",SUMIFS('Filtered Data'!$E:$E,'Filtered Data'!$C:$C,sorting!$J57,'Filtered Data'!$W:$W,"&gt;"&amp;Dashboard!F$4)/$K57)</f>
        <v>8.3333333333333329E-2</v>
      </c>
      <c r="U57">
        <f t="shared" ca="1" si="11"/>
        <v>169</v>
      </c>
      <c r="V57">
        <f>IF($J57="","",COUNTIFS(R$2:R56,R57)/100000000)</f>
        <v>1E-8</v>
      </c>
      <c r="W57">
        <f>IF($J57="","",COUNTIFS(T$2:T56,T57)/100000000)</f>
        <v>1E-8</v>
      </c>
      <c r="X57" s="6">
        <f t="shared" si="12"/>
        <v>0.33333334333333331</v>
      </c>
      <c r="Y57">
        <f t="shared" ca="1" si="13"/>
        <v>163</v>
      </c>
      <c r="Z57" s="6">
        <f t="shared" si="14"/>
        <v>8.3333343333333323E-2</v>
      </c>
      <c r="AA57">
        <f t="shared" ca="1" si="15"/>
        <v>170</v>
      </c>
      <c r="AB57" s="5">
        <f ca="1">IF(S57="","",SUMIFS('Filtered Data'!$E:$E,'Filtered Data'!$C:$C,sorting!$J57,'Filtered Data'!$W:$W,"&lt;"&amp;Dashboard!C$4)/$K57)</f>
        <v>0.41666666666666669</v>
      </c>
      <c r="AC57">
        <f t="shared" ca="1" si="16"/>
        <v>18</v>
      </c>
      <c r="AD57" s="6">
        <f ca="1">IF($J57="","",(COUNTIFS(AB$2:AB56,AB57)/100000000)+AB57)</f>
        <v>0.41666667666666668</v>
      </c>
      <c r="AE57">
        <f t="shared" ca="1" si="17"/>
        <v>168</v>
      </c>
    </row>
    <row r="58" spans="1:31" x14ac:dyDescent="0.35">
      <c r="A58" s="5">
        <f t="shared" si="2"/>
        <v>0.27036685650166548</v>
      </c>
      <c r="B58" t="str">
        <v>Spenser Watkins</v>
      </c>
      <c r="C58">
        <f>SUMIFS('Filtered Data'!$E:$E,'Filtered Data'!$C:$C,sorting!$B58)</f>
        <v>10</v>
      </c>
      <c r="D58" s="4">
        <f>SUMIFS('Filtered Data'!$L:$L,'Filtered Data'!$C:$C,sorting!$B58)</f>
        <v>46</v>
      </c>
      <c r="E58">
        <f>SUMIFS('Filtered Data'!$O:$O,'Filtered Data'!$C:$C,sorting!$B58)</f>
        <v>39</v>
      </c>
      <c r="F58" s="3">
        <f t="shared" si="3"/>
        <v>7.6304347826086953</v>
      </c>
      <c r="G58" s="3" cm="1">
        <f t="array" ref="G58">AVERAGE(_xlfn._xlws.FILTER('Filtered Data'!$W:$W,'Filtered Data'!$C:$C=sorting!$B58))</f>
        <v>38</v>
      </c>
      <c r="H58" s="3" cm="1">
        <f t="array" ref="H58">_xlfn.STDEV.P(_xlfn._xlws.FILTER('Filtered Data'!$W:$W,'Filtered Data'!$C:$C=sorting!$B58))</f>
        <v>17.544229820656135</v>
      </c>
      <c r="I58" s="3"/>
      <c r="J58" t="str">
        <v>Elijah Morgan</v>
      </c>
      <c r="K58">
        <f t="shared" si="4"/>
        <v>18</v>
      </c>
      <c r="L58" s="3">
        <f t="shared" si="5"/>
        <v>46.166666666666664</v>
      </c>
      <c r="M58">
        <f t="shared" ca="1" si="6"/>
        <v>136</v>
      </c>
      <c r="N58" s="3">
        <f t="shared" si="0"/>
        <v>18.120737046574874</v>
      </c>
      <c r="O58">
        <f t="shared" ca="1" si="7"/>
        <v>116</v>
      </c>
      <c r="P58" s="3">
        <f t="shared" ca="1" si="8"/>
        <v>2.5477256553089789</v>
      </c>
      <c r="Q58">
        <f t="shared" ca="1" si="9"/>
        <v>129</v>
      </c>
      <c r="R58" s="5">
        <f>IF(J58="","",SUMIFS('Filtered Data'!$E:$E,'Filtered Data'!$C:$C,sorting!$J58,'Filtered Data'!$W:$W,"&gt;"&amp;Dashboard!D$4)/$K58)</f>
        <v>0.3888888888888889</v>
      </c>
      <c r="S58">
        <f t="shared" ca="1" si="10"/>
        <v>142</v>
      </c>
      <c r="T58" s="5">
        <f>IF(K58="","",SUMIFS('Filtered Data'!$E:$E,'Filtered Data'!$C:$C,sorting!$J58,'Filtered Data'!$W:$W,"&gt;"&amp;Dashboard!F$4)/$K58)</f>
        <v>0.22222222222222221</v>
      </c>
      <c r="U58">
        <f t="shared" ca="1" si="11"/>
        <v>91</v>
      </c>
      <c r="V58">
        <f>IF($J58="","",COUNTIFS(R$2:R57,R58)/100000000)</f>
        <v>0</v>
      </c>
      <c r="W58">
        <f>IF($J58="","",COUNTIFS(T$2:T57,T58)/100000000)</f>
        <v>1E-8</v>
      </c>
      <c r="X58" s="6">
        <f t="shared" si="12"/>
        <v>0.3888888888888889</v>
      </c>
      <c r="Y58">
        <f t="shared" ca="1" si="13"/>
        <v>143</v>
      </c>
      <c r="Z58" s="6">
        <f t="shared" si="14"/>
        <v>0.2222222322222222</v>
      </c>
      <c r="AA58">
        <f t="shared" ca="1" si="15"/>
        <v>95</v>
      </c>
      <c r="AB58" s="5">
        <f ca="1">IF(S58="","",SUMIFS('Filtered Data'!$E:$E,'Filtered Data'!$C:$C,sorting!$J58,'Filtered Data'!$W:$W,"&lt;"&amp;Dashboard!C$4)/$K58)</f>
        <v>0.27777777777777779</v>
      </c>
      <c r="AC58">
        <f t="shared" ca="1" si="16"/>
        <v>56</v>
      </c>
      <c r="AD58" s="6">
        <f ca="1">IF($J58="","",(COUNTIFS(AB$2:AB57,AB58)/100000000)+AB58)</f>
        <v>0.27777778777777778</v>
      </c>
      <c r="AE58">
        <f t="shared" ca="1" si="17"/>
        <v>128</v>
      </c>
    </row>
    <row r="59" spans="1:31" x14ac:dyDescent="0.35">
      <c r="A59" s="5">
        <f t="shared" si="2"/>
        <v>0.27412549579801843</v>
      </c>
      <c r="B59" t="str">
        <v>Alex Wells</v>
      </c>
      <c r="C59">
        <f>SUMIFS('Filtered Data'!$E:$E,'Filtered Data'!$C:$C,sorting!$B59)</f>
        <v>8</v>
      </c>
      <c r="D59" s="4">
        <f>SUMIFS('Filtered Data'!$L:$L,'Filtered Data'!$C:$C,sorting!$B59)</f>
        <v>37</v>
      </c>
      <c r="E59">
        <f>SUMIFS('Filtered Data'!$O:$O,'Filtered Data'!$C:$C,sorting!$B59)</f>
        <v>29</v>
      </c>
      <c r="F59" s="3">
        <f t="shared" si="3"/>
        <v>7.0540540540540544</v>
      </c>
      <c r="G59" s="3" cm="1">
        <f t="array" ref="G59">AVERAGE(_xlfn._xlws.FILTER('Filtered Data'!$W:$W,'Filtered Data'!$C:$C=sorting!$B59))</f>
        <v>38.125</v>
      </c>
      <c r="H59" s="3" cm="1">
        <f t="array" ref="H59">_xlfn.STDEV.P(_xlfn._xlws.FILTER('Filtered Data'!$W:$W,'Filtered Data'!$C:$C=sorting!$B59))</f>
        <v>11.962833067463576</v>
      </c>
      <c r="I59" s="3"/>
      <c r="J59" t="str">
        <v>Cal Quantrill</v>
      </c>
      <c r="K59">
        <f t="shared" si="4"/>
        <v>22</v>
      </c>
      <c r="L59" s="3">
        <f t="shared" si="5"/>
        <v>54.363636363636367</v>
      </c>
      <c r="M59">
        <f t="shared" ca="1" si="6"/>
        <v>46</v>
      </c>
      <c r="N59" s="3">
        <f t="shared" si="0"/>
        <v>16.958627341925823</v>
      </c>
      <c r="O59">
        <f t="shared" ca="1" si="7"/>
        <v>88</v>
      </c>
      <c r="P59" s="3">
        <f t="shared" ca="1" si="8"/>
        <v>3.2056625378656873</v>
      </c>
      <c r="Q59">
        <f t="shared" ca="1" si="9"/>
        <v>69</v>
      </c>
      <c r="R59" s="5">
        <f>IF(J59="","",SUMIFS('Filtered Data'!$E:$E,'Filtered Data'!$C:$C,sorting!$J59,'Filtered Data'!$W:$W,"&gt;"&amp;Dashboard!D$4)/$K59)</f>
        <v>0.68181818181818177</v>
      </c>
      <c r="S59">
        <f t="shared" ca="1" si="10"/>
        <v>27</v>
      </c>
      <c r="T59" s="5">
        <f>IF(K59="","",SUMIFS('Filtered Data'!$E:$E,'Filtered Data'!$C:$C,sorting!$J59,'Filtered Data'!$W:$W,"&gt;"&amp;Dashboard!F$4)/$K59)</f>
        <v>0.18181818181818182</v>
      </c>
      <c r="U59">
        <f t="shared" ca="1" si="11"/>
        <v>119</v>
      </c>
      <c r="V59">
        <f>IF($J59="","",COUNTIFS(R$2:R58,R59)/100000000)</f>
        <v>0</v>
      </c>
      <c r="W59">
        <f>IF($J59="","",COUNTIFS(T$2:T58,T59)/100000000)</f>
        <v>0</v>
      </c>
      <c r="X59" s="6">
        <f t="shared" si="12"/>
        <v>0.68181818181818177</v>
      </c>
      <c r="Y59">
        <f t="shared" ca="1" si="13"/>
        <v>27</v>
      </c>
      <c r="Z59" s="6">
        <f t="shared" si="14"/>
        <v>0.18181818181818182</v>
      </c>
      <c r="AA59">
        <f t="shared" ca="1" si="15"/>
        <v>121</v>
      </c>
      <c r="AB59" s="5">
        <f ca="1">IF(S59="","",SUMIFS('Filtered Data'!$E:$E,'Filtered Data'!$C:$C,sorting!$J59,'Filtered Data'!$W:$W,"&lt;"&amp;Dashboard!C$4)/$K59)</f>
        <v>0.18181818181818182</v>
      </c>
      <c r="AC59">
        <f t="shared" ca="1" si="16"/>
        <v>119</v>
      </c>
      <c r="AD59" s="6">
        <f ca="1">IF($J59="","",(COUNTIFS(AB$2:AB58,AB59)/100000000)+AB59)</f>
        <v>0.18181819181818182</v>
      </c>
      <c r="AE59">
        <f t="shared" ca="1" si="17"/>
        <v>65</v>
      </c>
    </row>
    <row r="60" spans="1:31" x14ac:dyDescent="0.35">
      <c r="A60" s="5">
        <f t="shared" si="2"/>
        <v>0.71929738734378634</v>
      </c>
      <c r="B60" t="str">
        <v>Chris Ellis</v>
      </c>
      <c r="C60">
        <f>SUMIFS('Filtered Data'!$E:$E,'Filtered Data'!$C:$C,sorting!$B60)</f>
        <v>6</v>
      </c>
      <c r="D60" s="4">
        <f>SUMIFS('Filtered Data'!$L:$L,'Filtered Data'!$C:$C,sorting!$B60)</f>
        <v>25.333333333333336</v>
      </c>
      <c r="E60">
        <f>SUMIFS('Filtered Data'!$O:$O,'Filtered Data'!$C:$C,sorting!$B60)</f>
        <v>7</v>
      </c>
      <c r="F60" s="3">
        <f t="shared" si="3"/>
        <v>2.4868421052631575</v>
      </c>
      <c r="G60" s="3" cm="1">
        <f t="array" ref="G60">AVERAGE(_xlfn._xlws.FILTER('Filtered Data'!$W:$W,'Filtered Data'!$C:$C=sorting!$B60))</f>
        <v>51.166666666666664</v>
      </c>
      <c r="H60" s="3" cm="1">
        <f t="array" ref="H60">_xlfn.STDEV.P(_xlfn._xlws.FILTER('Filtered Data'!$W:$W,'Filtered Data'!$C:$C=sorting!$B60))</f>
        <v>8.7448397482299374</v>
      </c>
      <c r="I60" s="3"/>
      <c r="J60" t="str">
        <v>Jean Carlos Mejia</v>
      </c>
      <c r="K60">
        <f t="shared" si="4"/>
        <v>11</v>
      </c>
      <c r="L60" s="3">
        <f t="shared" si="5"/>
        <v>34</v>
      </c>
      <c r="M60">
        <f t="shared" ca="1" si="6"/>
        <v>185</v>
      </c>
      <c r="N60" s="3">
        <f t="shared" si="0"/>
        <v>17.157028774343079</v>
      </c>
      <c r="O60">
        <f t="shared" ca="1" si="7"/>
        <v>93</v>
      </c>
      <c r="P60" s="3">
        <f t="shared" ca="1" si="8"/>
        <v>1.9816951085868781</v>
      </c>
      <c r="Q60">
        <f t="shared" ca="1" si="9"/>
        <v>180</v>
      </c>
      <c r="R60" s="5">
        <f>IF(J60="","",SUMIFS('Filtered Data'!$E:$E,'Filtered Data'!$C:$C,sorting!$J60,'Filtered Data'!$W:$W,"&gt;"&amp;Dashboard!D$4)/$K60)</f>
        <v>0.18181818181818182</v>
      </c>
      <c r="S60">
        <f t="shared" ca="1" si="10"/>
        <v>185</v>
      </c>
      <c r="T60" s="5">
        <f>IF(K60="","",SUMIFS('Filtered Data'!$E:$E,'Filtered Data'!$C:$C,sorting!$J60,'Filtered Data'!$W:$W,"&gt;"&amp;Dashboard!F$4)/$K60)</f>
        <v>9.0909090909090912E-2</v>
      </c>
      <c r="U60">
        <f t="shared" ca="1" si="11"/>
        <v>163</v>
      </c>
      <c r="V60">
        <f>IF($J60="","",COUNTIFS(R$2:R59,R60)/100000000)</f>
        <v>0</v>
      </c>
      <c r="W60">
        <f>IF($J60="","",COUNTIFS(T$2:T59,T60)/100000000)</f>
        <v>2.9999999999999997E-8</v>
      </c>
      <c r="X60" s="6">
        <f t="shared" si="12"/>
        <v>0.18181818181818182</v>
      </c>
      <c r="Y60">
        <f t="shared" ca="1" si="13"/>
        <v>185</v>
      </c>
      <c r="Z60" s="6">
        <f t="shared" si="14"/>
        <v>9.090912090909091E-2</v>
      </c>
      <c r="AA60">
        <f t="shared" ca="1" si="15"/>
        <v>165</v>
      </c>
      <c r="AB60" s="5">
        <f ca="1">IF(S60="","",SUMIFS('Filtered Data'!$E:$E,'Filtered Data'!$C:$C,sorting!$J60,'Filtered Data'!$W:$W,"&lt;"&amp;Dashboard!C$4)/$K60)</f>
        <v>0.63636363636363635</v>
      </c>
      <c r="AC60">
        <f t="shared" ca="1" si="16"/>
        <v>1</v>
      </c>
      <c r="AD60" s="6">
        <f ca="1">IF($J60="","",(COUNTIFS(AB$2:AB59,AB60)/100000000)+AB60)</f>
        <v>0.63636363636363635</v>
      </c>
      <c r="AE60">
        <f t="shared" ca="1" si="17"/>
        <v>185</v>
      </c>
    </row>
    <row r="61" spans="1:31" x14ac:dyDescent="0.35">
      <c r="A61" s="5">
        <f t="shared" si="2"/>
        <v>0.5449167129302479</v>
      </c>
      <c r="B61" t="str">
        <v>Conner Greene</v>
      </c>
      <c r="C61">
        <f>SUMIFS('Filtered Data'!$E:$E,'Filtered Data'!$C:$C,sorting!$B61)</f>
        <v>1</v>
      </c>
      <c r="D61" s="4">
        <f>SUMIFS('Filtered Data'!$L:$L,'Filtered Data'!$C:$C,sorting!$B61)</f>
        <v>1</v>
      </c>
      <c r="E61">
        <f>SUMIFS('Filtered Data'!$O:$O,'Filtered Data'!$C:$C,sorting!$B61)</f>
        <v>0</v>
      </c>
      <c r="F61" s="3">
        <f t="shared" si="3"/>
        <v>0</v>
      </c>
      <c r="G61" s="3" cm="1">
        <f t="array" ref="G61">AVERAGE(_xlfn._xlws.FILTER('Filtered Data'!$W:$W,'Filtered Data'!$C:$C=sorting!$B61))</f>
        <v>46</v>
      </c>
      <c r="H61" s="3" cm="1">
        <f t="array" ref="H61">_xlfn.STDEV.P(_xlfn._xlws.FILTER('Filtered Data'!$W:$W,'Filtered Data'!$C:$C=sorting!$B61))</f>
        <v>0</v>
      </c>
      <c r="I61" s="3"/>
      <c r="J61" t="str">
        <v>German Marquez</v>
      </c>
      <c r="K61">
        <f t="shared" si="4"/>
        <v>32</v>
      </c>
      <c r="L61" s="3">
        <f t="shared" si="5"/>
        <v>52.375</v>
      </c>
      <c r="M61">
        <f t="shared" ca="1" si="6"/>
        <v>67</v>
      </c>
      <c r="N61" s="3">
        <f t="shared" si="0"/>
        <v>21.18630158852649</v>
      </c>
      <c r="O61">
        <f t="shared" ca="1" si="7"/>
        <v>168</v>
      </c>
      <c r="P61" s="3">
        <f t="shared" ca="1" si="8"/>
        <v>2.4721162294963199</v>
      </c>
      <c r="Q61">
        <f t="shared" ca="1" si="9"/>
        <v>138</v>
      </c>
      <c r="R61" s="5">
        <f>IF(J61="","",SUMIFS('Filtered Data'!$E:$E,'Filtered Data'!$C:$C,sorting!$J61,'Filtered Data'!$W:$W,"&gt;"&amp;Dashboard!D$4)/$K61)</f>
        <v>0.5</v>
      </c>
      <c r="S61">
        <f t="shared" ca="1" si="10"/>
        <v>94</v>
      </c>
      <c r="T61" s="5">
        <f>IF(K61="","",SUMIFS('Filtered Data'!$E:$E,'Filtered Data'!$C:$C,sorting!$J61,'Filtered Data'!$W:$W,"&gt;"&amp;Dashboard!F$4)/$K61)</f>
        <v>0.34375</v>
      </c>
      <c r="U61">
        <f t="shared" ca="1" si="11"/>
        <v>43</v>
      </c>
      <c r="V61">
        <f>IF($J61="","",COUNTIFS(R$2:R60,R61)/100000000)</f>
        <v>1E-8</v>
      </c>
      <c r="W61">
        <f>IF($J61="","",COUNTIFS(T$2:T60,T61)/100000000)</f>
        <v>0</v>
      </c>
      <c r="X61" s="6">
        <f t="shared" si="12"/>
        <v>0.50000001000000005</v>
      </c>
      <c r="Y61">
        <f t="shared" ca="1" si="13"/>
        <v>99</v>
      </c>
      <c r="Z61" s="6">
        <f t="shared" si="14"/>
        <v>0.34375</v>
      </c>
      <c r="AA61">
        <f t="shared" ca="1" si="15"/>
        <v>45</v>
      </c>
      <c r="AB61" s="5">
        <f ca="1">IF(S61="","",SUMIFS('Filtered Data'!$E:$E,'Filtered Data'!$C:$C,sorting!$J61,'Filtered Data'!$W:$W,"&lt;"&amp;Dashboard!C$4)/$K61)</f>
        <v>0.21875</v>
      </c>
      <c r="AC61">
        <f t="shared" ca="1" si="16"/>
        <v>99</v>
      </c>
      <c r="AD61" s="6">
        <f ca="1">IF($J61="","",(COUNTIFS(AB$2:AB60,AB61)/100000000)+AB61)</f>
        <v>0.21875</v>
      </c>
      <c r="AE61">
        <f t="shared" ca="1" si="17"/>
        <v>87</v>
      </c>
    </row>
    <row r="62" spans="1:31" x14ac:dyDescent="0.35">
      <c r="A62" s="5">
        <f t="shared" si="2"/>
        <v>0.85240312452138001</v>
      </c>
      <c r="B62" t="str">
        <v>Nathan Eovaldi</v>
      </c>
      <c r="C62">
        <f>SUMIFS('Filtered Data'!$E:$E,'Filtered Data'!$C:$C,sorting!$B62)</f>
        <v>32</v>
      </c>
      <c r="D62" s="4">
        <f>SUMIFS('Filtered Data'!$L:$L,'Filtered Data'!$C:$C,sorting!$B62)</f>
        <v>182.33333333333337</v>
      </c>
      <c r="E62">
        <f>SUMIFS('Filtered Data'!$O:$O,'Filtered Data'!$C:$C,sorting!$B62)</f>
        <v>76</v>
      </c>
      <c r="F62" s="3">
        <f t="shared" si="3"/>
        <v>3.7513711151736739</v>
      </c>
      <c r="G62" s="3" cm="1">
        <f t="array" ref="G62">AVERAGE(_xlfn._xlws.FILTER('Filtered Data'!$W:$W,'Filtered Data'!$C:$C=sorting!$B62))</f>
        <v>56.3125</v>
      </c>
      <c r="H62" s="3" cm="1">
        <f t="array" ref="H62">_xlfn.STDEV.P(_xlfn._xlws.FILTER('Filtered Data'!$W:$W,'Filtered Data'!$C:$C=sorting!$B62))</f>
        <v>17.319493172434349</v>
      </c>
      <c r="I62" s="3"/>
      <c r="J62" t="str">
        <v>Antonio Senzatela</v>
      </c>
      <c r="K62">
        <f t="shared" si="4"/>
        <v>28</v>
      </c>
      <c r="L62" s="3">
        <f t="shared" si="5"/>
        <v>50.75</v>
      </c>
      <c r="M62">
        <f t="shared" ca="1" si="6"/>
        <v>85</v>
      </c>
      <c r="N62" s="3">
        <f t="shared" si="0"/>
        <v>16.796311244692134</v>
      </c>
      <c r="O62">
        <f t="shared" ca="1" si="7"/>
        <v>82</v>
      </c>
      <c r="P62" s="3">
        <f t="shared" ca="1" si="8"/>
        <v>3.0214967596553497</v>
      </c>
      <c r="Q62">
        <f t="shared" ca="1" si="9"/>
        <v>83</v>
      </c>
      <c r="R62" s="5">
        <f>IF(J62="","",SUMIFS('Filtered Data'!$E:$E,'Filtered Data'!$C:$C,sorting!$J62,'Filtered Data'!$W:$W,"&gt;"&amp;Dashboard!D$4)/$K62)</f>
        <v>0.5357142857142857</v>
      </c>
      <c r="S62">
        <f t="shared" ca="1" si="10"/>
        <v>83</v>
      </c>
      <c r="T62" s="5">
        <f>IF(K62="","",SUMIFS('Filtered Data'!$E:$E,'Filtered Data'!$C:$C,sorting!$J62,'Filtered Data'!$W:$W,"&gt;"&amp;Dashboard!F$4)/$K62)</f>
        <v>0.25</v>
      </c>
      <c r="U62">
        <f t="shared" ca="1" si="11"/>
        <v>78</v>
      </c>
      <c r="V62">
        <f>IF($J62="","",COUNTIFS(R$2:R61,R62)/100000000)</f>
        <v>0</v>
      </c>
      <c r="W62">
        <f>IF($J62="","",COUNTIFS(T$2:T61,T62)/100000000)</f>
        <v>0</v>
      </c>
      <c r="X62" s="6">
        <f t="shared" si="12"/>
        <v>0.5357142857142857</v>
      </c>
      <c r="Y62">
        <f t="shared" ca="1" si="13"/>
        <v>83</v>
      </c>
      <c r="Z62" s="6">
        <f t="shared" si="14"/>
        <v>0.25</v>
      </c>
      <c r="AA62">
        <f t="shared" ca="1" si="15"/>
        <v>81</v>
      </c>
      <c r="AB62" s="5">
        <f ca="1">IF(S62="","",SUMIFS('Filtered Data'!$E:$E,'Filtered Data'!$C:$C,sorting!$J62,'Filtered Data'!$W:$W,"&lt;"&amp;Dashboard!C$4)/$K62)</f>
        <v>0.14285714285714285</v>
      </c>
      <c r="AC62">
        <f t="shared" ca="1" si="16"/>
        <v>141</v>
      </c>
      <c r="AD62" s="6">
        <f ca="1">IF($J62="","",(COUNTIFS(AB$2:AB61,AB62)/100000000)+AB62)</f>
        <v>0.14285714285714285</v>
      </c>
      <c r="AE62">
        <f t="shared" ca="1" si="17"/>
        <v>43</v>
      </c>
    </row>
    <row r="63" spans="1:31" x14ac:dyDescent="0.35">
      <c r="A63" s="5">
        <f t="shared" si="2"/>
        <v>0.80462573533927029</v>
      </c>
      <c r="B63" t="str">
        <v>Tanner Houck</v>
      </c>
      <c r="C63">
        <f>SUMIFS('Filtered Data'!$E:$E,'Filtered Data'!$C:$C,sorting!$B63)</f>
        <v>13</v>
      </c>
      <c r="D63" s="4">
        <f>SUMIFS('Filtered Data'!$L:$L,'Filtered Data'!$C:$C,sorting!$B63)</f>
        <v>58.666666666666671</v>
      </c>
      <c r="E63">
        <f>SUMIFS('Filtered Data'!$O:$O,'Filtered Data'!$C:$C,sorting!$B63)</f>
        <v>24</v>
      </c>
      <c r="F63" s="3">
        <f t="shared" si="3"/>
        <v>3.6818181818181817</v>
      </c>
      <c r="G63" s="3" cm="1">
        <f t="array" ref="G63">AVERAGE(_xlfn._xlws.FILTER('Filtered Data'!$W:$W,'Filtered Data'!$C:$C=sorting!$B63))</f>
        <v>54.230769230769234</v>
      </c>
      <c r="H63" s="3" cm="1">
        <f t="array" ref="H63">_xlfn.STDEV.P(_xlfn._xlws.FILTER('Filtered Data'!$W:$W,'Filtered Data'!$C:$C=sorting!$B63))</f>
        <v>12.160173620685155</v>
      </c>
      <c r="I63" s="3"/>
      <c r="J63" t="str">
        <v>Jonathan Gray</v>
      </c>
      <c r="K63">
        <f t="shared" si="4"/>
        <v>29</v>
      </c>
      <c r="L63" s="3">
        <f t="shared" si="5"/>
        <v>49.655172413793103</v>
      </c>
      <c r="M63">
        <f t="shared" ca="1" si="6"/>
        <v>102</v>
      </c>
      <c r="N63" s="3">
        <f t="shared" si="0"/>
        <v>14.052305890221094</v>
      </c>
      <c r="O63">
        <f t="shared" ca="1" si="7"/>
        <v>27</v>
      </c>
      <c r="P63" s="3">
        <f t="shared" ca="1" si="8"/>
        <v>3.533596037668651</v>
      </c>
      <c r="Q63">
        <f t="shared" ca="1" si="9"/>
        <v>42</v>
      </c>
      <c r="R63" s="5">
        <f>IF(J63="","",SUMIFS('Filtered Data'!$E:$E,'Filtered Data'!$C:$C,sorting!$J63,'Filtered Data'!$W:$W,"&gt;"&amp;Dashboard!D$4)/$K63)</f>
        <v>0.51724137931034486</v>
      </c>
      <c r="S63">
        <f t="shared" ca="1" si="10"/>
        <v>92</v>
      </c>
      <c r="T63" s="5">
        <f>IF(K63="","",SUMIFS('Filtered Data'!$E:$E,'Filtered Data'!$C:$C,sorting!$J63,'Filtered Data'!$W:$W,"&gt;"&amp;Dashboard!F$4)/$K63)</f>
        <v>0.17241379310344829</v>
      </c>
      <c r="U63">
        <f t="shared" ca="1" si="11"/>
        <v>124</v>
      </c>
      <c r="V63">
        <f>IF($J63="","",COUNTIFS(R$2:R62,R63)/100000000)</f>
        <v>0</v>
      </c>
      <c r="W63">
        <f>IF($J63="","",COUNTIFS(T$2:T62,T63)/100000000)</f>
        <v>0</v>
      </c>
      <c r="X63" s="6">
        <f t="shared" si="12"/>
        <v>0.51724137931034486</v>
      </c>
      <c r="Y63">
        <f t="shared" ca="1" si="13"/>
        <v>93</v>
      </c>
      <c r="Z63" s="6">
        <f t="shared" si="14"/>
        <v>0.17241379310344829</v>
      </c>
      <c r="AA63">
        <f t="shared" ca="1" si="15"/>
        <v>126</v>
      </c>
      <c r="AB63" s="5">
        <f ca="1">IF(S63="","",SUMIFS('Filtered Data'!$E:$E,'Filtered Data'!$C:$C,sorting!$J63,'Filtered Data'!$W:$W,"&lt;"&amp;Dashboard!C$4)/$K63)</f>
        <v>0.13793103448275862</v>
      </c>
      <c r="AC63">
        <f t="shared" ca="1" si="16"/>
        <v>144</v>
      </c>
      <c r="AD63" s="6">
        <f ca="1">IF($J63="","",(COUNTIFS(AB$2:AB62,AB63)/100000000)+AB63)</f>
        <v>0.13793103448275862</v>
      </c>
      <c r="AE63">
        <f t="shared" ca="1" si="17"/>
        <v>42</v>
      </c>
    </row>
    <row r="64" spans="1:31" x14ac:dyDescent="0.35">
      <c r="A64" s="5">
        <f t="shared" si="2"/>
        <v>0.43850742677656829</v>
      </c>
      <c r="B64" t="str">
        <v>Garrett Richards</v>
      </c>
      <c r="C64">
        <f>SUMIFS('Filtered Data'!$E:$E,'Filtered Data'!$C:$C,sorting!$B64)</f>
        <v>22</v>
      </c>
      <c r="D64" s="4">
        <f>SUMIFS('Filtered Data'!$L:$L,'Filtered Data'!$C:$C,sorting!$B64)</f>
        <v>110.33333333333334</v>
      </c>
      <c r="E64">
        <f>SUMIFS('Filtered Data'!$O:$O,'Filtered Data'!$C:$C,sorting!$B64)</f>
        <v>64</v>
      </c>
      <c r="F64" s="3">
        <f t="shared" si="3"/>
        <v>5.2205438066465248</v>
      </c>
      <c r="G64" s="3" cm="1">
        <f t="array" ref="G64">AVERAGE(_xlfn._xlws.FILTER('Filtered Data'!$W:$W,'Filtered Data'!$C:$C=sorting!$B64))</f>
        <v>43.045454545454547</v>
      </c>
      <c r="H64" s="3" cm="1">
        <f t="array" ref="H64">_xlfn.STDEV.P(_xlfn._xlws.FILTER('Filtered Data'!$W:$W,'Filtered Data'!$C:$C=sorting!$B64))</f>
        <v>15.313325369895903</v>
      </c>
      <c r="I64" s="3"/>
      <c r="J64" t="str">
        <v>Austin Gomber</v>
      </c>
      <c r="K64">
        <f t="shared" si="4"/>
        <v>23</v>
      </c>
      <c r="L64" s="3">
        <f t="shared" si="5"/>
        <v>49</v>
      </c>
      <c r="M64">
        <f t="shared" ca="1" si="6"/>
        <v>110</v>
      </c>
      <c r="N64" s="3">
        <f t="shared" si="0"/>
        <v>20.372615891457571</v>
      </c>
      <c r="O64">
        <f t="shared" ca="1" si="7"/>
        <v>156</v>
      </c>
      <c r="P64" s="3">
        <f t="shared" ca="1" si="8"/>
        <v>2.4051894101898892</v>
      </c>
      <c r="Q64">
        <f t="shared" ca="1" si="9"/>
        <v>151</v>
      </c>
      <c r="R64" s="5">
        <f>IF(J64="","",SUMIFS('Filtered Data'!$E:$E,'Filtered Data'!$C:$C,sorting!$J64,'Filtered Data'!$W:$W,"&gt;"&amp;Dashboard!D$4)/$K64)</f>
        <v>0.47826086956521741</v>
      </c>
      <c r="S64">
        <f t="shared" ca="1" si="10"/>
        <v>103</v>
      </c>
      <c r="T64" s="5">
        <f>IF(K64="","",SUMIFS('Filtered Data'!$E:$E,'Filtered Data'!$C:$C,sorting!$J64,'Filtered Data'!$W:$W,"&gt;"&amp;Dashboard!F$4)/$K64)</f>
        <v>0.30434782608695654</v>
      </c>
      <c r="U64">
        <f t="shared" ca="1" si="11"/>
        <v>59</v>
      </c>
      <c r="V64">
        <f>IF($J64="","",COUNTIFS(R$2:R63,R64)/100000000)</f>
        <v>0</v>
      </c>
      <c r="W64">
        <f>IF($J64="","",COUNTIFS(T$2:T63,T64)/100000000)</f>
        <v>1E-8</v>
      </c>
      <c r="X64" s="6">
        <f t="shared" si="12"/>
        <v>0.47826086956521741</v>
      </c>
      <c r="Y64">
        <f t="shared" ca="1" si="13"/>
        <v>104</v>
      </c>
      <c r="Z64" s="6">
        <f t="shared" si="14"/>
        <v>0.30434783608695654</v>
      </c>
      <c r="AA64">
        <f t="shared" ca="1" si="15"/>
        <v>60</v>
      </c>
      <c r="AB64" s="5">
        <f ca="1">IF(S64="","",SUMIFS('Filtered Data'!$E:$E,'Filtered Data'!$C:$C,sorting!$J64,'Filtered Data'!$W:$W,"&lt;"&amp;Dashboard!C$4)/$K64)</f>
        <v>0.30434782608695654</v>
      </c>
      <c r="AC64">
        <f t="shared" ca="1" si="16"/>
        <v>47</v>
      </c>
      <c r="AD64" s="6">
        <f ca="1">IF($J64="","",(COUNTIFS(AB$2:AB63,AB64)/100000000)+AB64)</f>
        <v>0.30434783608695654</v>
      </c>
      <c r="AE64">
        <f t="shared" ca="1" si="17"/>
        <v>139</v>
      </c>
    </row>
    <row r="65" spans="1:31" x14ac:dyDescent="0.35">
      <c r="A65" s="5">
        <f t="shared" si="2"/>
        <v>0.69332010833200253</v>
      </c>
      <c r="B65" t="str">
        <v>Nick Pivetta</v>
      </c>
      <c r="C65">
        <f>SUMIFS('Filtered Data'!$E:$E,'Filtered Data'!$C:$C,sorting!$B65)</f>
        <v>30</v>
      </c>
      <c r="D65" s="4">
        <f>SUMIFS('Filtered Data'!$L:$L,'Filtered Data'!$C:$C,sorting!$B65)</f>
        <v>154</v>
      </c>
      <c r="E65">
        <f>SUMIFS('Filtered Data'!$O:$O,'Filtered Data'!$C:$C,sorting!$B65)</f>
        <v>78</v>
      </c>
      <c r="F65" s="3">
        <f t="shared" si="3"/>
        <v>4.5584415584415581</v>
      </c>
      <c r="G65" s="3" cm="1">
        <f t="array" ref="G65">AVERAGE(_xlfn._xlws.FILTER('Filtered Data'!$W:$W,'Filtered Data'!$C:$C=sorting!$B65))</f>
        <v>50.333333333333336</v>
      </c>
      <c r="H65" s="3" cm="1">
        <f t="array" ref="H65">_xlfn.STDEV.P(_xlfn._xlws.FILTER('Filtered Data'!$W:$W,'Filtered Data'!$C:$C=sorting!$B65))</f>
        <v>18.332727262709412</v>
      </c>
      <c r="I65" s="3"/>
      <c r="J65" t="str">
        <v>Chi Chi Gonzalez</v>
      </c>
      <c r="K65">
        <f t="shared" si="4"/>
        <v>18</v>
      </c>
      <c r="L65" s="3">
        <f t="shared" si="5"/>
        <v>40.666666666666664</v>
      </c>
      <c r="M65">
        <f t="shared" ca="1" si="6"/>
        <v>173</v>
      </c>
      <c r="N65" s="3">
        <f t="shared" si="0"/>
        <v>16.563010998406458</v>
      </c>
      <c r="O65">
        <f t="shared" ca="1" si="7"/>
        <v>77</v>
      </c>
      <c r="P65" s="3">
        <f t="shared" ca="1" si="8"/>
        <v>2.4552701601525979</v>
      </c>
      <c r="Q65">
        <f t="shared" ca="1" si="9"/>
        <v>141</v>
      </c>
      <c r="R65" s="5">
        <f>IF(J65="","",SUMIFS('Filtered Data'!$E:$E,'Filtered Data'!$C:$C,sorting!$J65,'Filtered Data'!$W:$W,"&gt;"&amp;Dashboard!D$4)/$K65)</f>
        <v>0.33333333333333331</v>
      </c>
      <c r="S65">
        <f t="shared" ca="1" si="10"/>
        <v>158</v>
      </c>
      <c r="T65" s="5">
        <f>IF(K65="","",SUMIFS('Filtered Data'!$E:$E,'Filtered Data'!$C:$C,sorting!$J65,'Filtered Data'!$W:$W,"&gt;"&amp;Dashboard!F$4)/$K65)</f>
        <v>5.5555555555555552E-2</v>
      </c>
      <c r="U65">
        <f t="shared" ca="1" si="11"/>
        <v>177</v>
      </c>
      <c r="V65">
        <f>IF($J65="","",COUNTIFS(R$2:R64,R65)/100000000)</f>
        <v>2E-8</v>
      </c>
      <c r="W65">
        <f>IF($J65="","",COUNTIFS(T$2:T64,T65)/100000000)</f>
        <v>0</v>
      </c>
      <c r="X65" s="6">
        <f t="shared" si="12"/>
        <v>0.3333333533333333</v>
      </c>
      <c r="Y65">
        <f t="shared" ca="1" si="13"/>
        <v>162</v>
      </c>
      <c r="Z65" s="6">
        <f t="shared" si="14"/>
        <v>5.5555555555555552E-2</v>
      </c>
      <c r="AA65">
        <f t="shared" ca="1" si="15"/>
        <v>178</v>
      </c>
      <c r="AB65" s="5">
        <f ca="1">IF(S65="","",SUMIFS('Filtered Data'!$E:$E,'Filtered Data'!$C:$C,sorting!$J65,'Filtered Data'!$W:$W,"&lt;"&amp;Dashboard!C$4)/$K65)</f>
        <v>0.3888888888888889</v>
      </c>
      <c r="AC65">
        <f t="shared" ca="1" si="16"/>
        <v>23</v>
      </c>
      <c r="AD65" s="6">
        <f ca="1">IF($J65="","",(COUNTIFS(AB$2:AB64,AB65)/100000000)+AB65)</f>
        <v>0.3888888888888889</v>
      </c>
      <c r="AE65">
        <f t="shared" ca="1" si="17"/>
        <v>163</v>
      </c>
    </row>
    <row r="66" spans="1:31" x14ac:dyDescent="0.35">
      <c r="A66" s="5">
        <f t="shared" si="2"/>
        <v>0.49574281360439976</v>
      </c>
      <c r="B66" t="str">
        <v>Martin Perez</v>
      </c>
      <c r="C66">
        <f>SUMIFS('Filtered Data'!$E:$E,'Filtered Data'!$C:$C,sorting!$B66)</f>
        <v>22</v>
      </c>
      <c r="D66" s="4">
        <f>SUMIFS('Filtered Data'!$L:$L,'Filtered Data'!$C:$C,sorting!$B66)</f>
        <v>100</v>
      </c>
      <c r="E66">
        <f>SUMIFS('Filtered Data'!$O:$O,'Filtered Data'!$C:$C,sorting!$B66)</f>
        <v>53</v>
      </c>
      <c r="F66" s="3">
        <f t="shared" si="3"/>
        <v>4.7700000000000005</v>
      </c>
      <c r="G66" s="3" cm="1">
        <f t="array" ref="G66">AVERAGE(_xlfn._xlws.FILTER('Filtered Data'!$W:$W,'Filtered Data'!$C:$C=sorting!$B66))</f>
        <v>44.636363636363633</v>
      </c>
      <c r="H66" s="3" cm="1">
        <f t="array" ref="H66">_xlfn.STDEV.P(_xlfn._xlws.FILTER('Filtered Data'!$W:$W,'Filtered Data'!$C:$C=sorting!$B66))</f>
        <v>18.304359775115312</v>
      </c>
      <c r="I66" s="3"/>
      <c r="J66" t="str">
        <v>Kyle Freeland</v>
      </c>
      <c r="K66">
        <f t="shared" si="4"/>
        <v>23</v>
      </c>
      <c r="L66" s="3">
        <f t="shared" si="5"/>
        <v>48.260869565217391</v>
      </c>
      <c r="M66">
        <f t="shared" ca="1" si="6"/>
        <v>115</v>
      </c>
      <c r="N66" s="3">
        <f t="shared" si="0"/>
        <v>21.110923179831001</v>
      </c>
      <c r="O66">
        <f t="shared" ca="1" si="7"/>
        <v>166</v>
      </c>
      <c r="P66" s="3">
        <f t="shared" ca="1" si="8"/>
        <v>2.2860615404694835</v>
      </c>
      <c r="Q66">
        <f t="shared" ca="1" si="9"/>
        <v>160</v>
      </c>
      <c r="R66" s="5">
        <f>IF(J66="","",SUMIFS('Filtered Data'!$E:$E,'Filtered Data'!$C:$C,sorting!$J66,'Filtered Data'!$W:$W,"&gt;"&amp;Dashboard!D$4)/$K66)</f>
        <v>0.60869565217391308</v>
      </c>
      <c r="S66">
        <f t="shared" ca="1" si="10"/>
        <v>51</v>
      </c>
      <c r="T66" s="5">
        <f>IF(K66="","",SUMIFS('Filtered Data'!$E:$E,'Filtered Data'!$C:$C,sorting!$J66,'Filtered Data'!$W:$W,"&gt;"&amp;Dashboard!F$4)/$K66)</f>
        <v>0.30434782608695654</v>
      </c>
      <c r="U66">
        <f t="shared" ca="1" si="11"/>
        <v>59</v>
      </c>
      <c r="V66">
        <f>IF($J66="","",COUNTIFS(R$2:R65,R66)/100000000)</f>
        <v>0</v>
      </c>
      <c r="W66">
        <f>IF($J66="","",COUNTIFS(T$2:T65,T66)/100000000)</f>
        <v>2E-8</v>
      </c>
      <c r="X66" s="6">
        <f t="shared" si="12"/>
        <v>0.60869565217391308</v>
      </c>
      <c r="Y66">
        <f t="shared" ca="1" si="13"/>
        <v>51</v>
      </c>
      <c r="Z66" s="6">
        <f t="shared" si="14"/>
        <v>0.30434784608695653</v>
      </c>
      <c r="AA66">
        <f t="shared" ca="1" si="15"/>
        <v>59</v>
      </c>
      <c r="AB66" s="5">
        <f ca="1">IF(S66="","",SUMIFS('Filtered Data'!$E:$E,'Filtered Data'!$C:$C,sorting!$J66,'Filtered Data'!$W:$W,"&lt;"&amp;Dashboard!C$4)/$K66)</f>
        <v>0.17391304347826086</v>
      </c>
      <c r="AC66">
        <f t="shared" ca="1" si="16"/>
        <v>125</v>
      </c>
      <c r="AD66" s="6">
        <f ca="1">IF($J66="","",(COUNTIFS(AB$2:AB65,AB66)/100000000)+AB66)</f>
        <v>0.17391305347826086</v>
      </c>
      <c r="AE66">
        <f t="shared" ca="1" si="17"/>
        <v>61</v>
      </c>
    </row>
    <row r="67" spans="1:31" x14ac:dyDescent="0.35">
      <c r="A67" s="5">
        <f t="shared" si="2"/>
        <v>0.68368061992631668</v>
      </c>
      <c r="B67" t="str">
        <v>Eduardo Rodriguez</v>
      </c>
      <c r="C67">
        <f>SUMIFS('Filtered Data'!$E:$E,'Filtered Data'!$C:$C,sorting!$B67)</f>
        <v>31</v>
      </c>
      <c r="D67" s="4">
        <f>SUMIFS('Filtered Data'!$L:$L,'Filtered Data'!$C:$C,sorting!$B67)</f>
        <v>156.66666666666666</v>
      </c>
      <c r="E67">
        <f>SUMIFS('Filtered Data'!$O:$O,'Filtered Data'!$C:$C,sorting!$B67)</f>
        <v>83</v>
      </c>
      <c r="F67" s="3">
        <f t="shared" si="3"/>
        <v>4.768085106382979</v>
      </c>
      <c r="G67" s="3" cm="1">
        <f t="array" ref="G67">AVERAGE(_xlfn._xlws.FILTER('Filtered Data'!$W:$W,'Filtered Data'!$C:$C=sorting!$B67))</f>
        <v>50.032258064516128</v>
      </c>
      <c r="H67" s="3" cm="1">
        <f t="array" ref="H67">_xlfn.STDEV.P(_xlfn._xlws.FILTER('Filtered Data'!$W:$W,'Filtered Data'!$C:$C=sorting!$B67))</f>
        <v>14.896381615134773</v>
      </c>
      <c r="I67" s="3"/>
      <c r="J67" t="str">
        <v>Matt Boyd</v>
      </c>
      <c r="K67">
        <f t="shared" si="4"/>
        <v>15</v>
      </c>
      <c r="L67" s="3">
        <f t="shared" si="5"/>
        <v>51.6</v>
      </c>
      <c r="M67">
        <f t="shared" ca="1" si="6"/>
        <v>74</v>
      </c>
      <c r="N67" s="3">
        <f t="shared" ref="N67:N130" si="28">IFERROR(INDEX(H:H,MATCH($J67,$B:$B,0),1),"")</f>
        <v>16.386173032977123</v>
      </c>
      <c r="O67">
        <f t="shared" ca="1" si="7"/>
        <v>71</v>
      </c>
      <c r="P67" s="3">
        <f t="shared" ca="1" si="8"/>
        <v>3.1489964066750158</v>
      </c>
      <c r="Q67">
        <f t="shared" ca="1" si="9"/>
        <v>71</v>
      </c>
      <c r="R67" s="5">
        <f>IF(J67="","",SUMIFS('Filtered Data'!$E:$E,'Filtered Data'!$C:$C,sorting!$J67,'Filtered Data'!$W:$W,"&gt;"&amp;Dashboard!D$4)/$K67)</f>
        <v>0.46666666666666667</v>
      </c>
      <c r="S67">
        <f t="shared" ca="1" si="10"/>
        <v>108</v>
      </c>
      <c r="T67" s="5">
        <f>IF(K67="","",SUMIFS('Filtered Data'!$E:$E,'Filtered Data'!$C:$C,sorting!$J67,'Filtered Data'!$W:$W,"&gt;"&amp;Dashboard!F$4)/$K67)</f>
        <v>0.33333333333333331</v>
      </c>
      <c r="U67">
        <f t="shared" ca="1" si="11"/>
        <v>46</v>
      </c>
      <c r="V67">
        <f>IF($J67="","",COUNTIFS(R$2:R66,R67)/100000000)</f>
        <v>1E-8</v>
      </c>
      <c r="W67">
        <f>IF($J67="","",COUNTIFS(T$2:T66,T67)/100000000)</f>
        <v>2.9999999999999997E-8</v>
      </c>
      <c r="X67" s="6">
        <f t="shared" si="12"/>
        <v>0.46666667666666667</v>
      </c>
      <c r="Y67">
        <f t="shared" ca="1" si="13"/>
        <v>108</v>
      </c>
      <c r="Z67" s="6">
        <f t="shared" si="14"/>
        <v>0.3333333633333333</v>
      </c>
      <c r="AA67">
        <f t="shared" ca="1" si="15"/>
        <v>47</v>
      </c>
      <c r="AB67" s="5">
        <f ca="1">IF(S67="","",SUMIFS('Filtered Data'!$E:$E,'Filtered Data'!$C:$C,sorting!$J67,'Filtered Data'!$W:$W,"&lt;"&amp;Dashboard!C$4)/$K67)</f>
        <v>0.2</v>
      </c>
      <c r="AC67">
        <f t="shared" ca="1" si="16"/>
        <v>107</v>
      </c>
      <c r="AD67" s="6">
        <f ca="1">IF($J67="","",(COUNTIFS(AB$2:AB66,AB67)/100000000)+AB67)</f>
        <v>0.20000002</v>
      </c>
      <c r="AE67">
        <f t="shared" ca="1" si="17"/>
        <v>76</v>
      </c>
    </row>
    <row r="68" spans="1:31" x14ac:dyDescent="0.35">
      <c r="A68" s="5">
        <f t="shared" ref="A68:A131" si="29">+_xlfn.NORM.DIST(G68,AVERAGE($G$3:$G$398),STDEVPA($G$3:$G$398),TRUE)</f>
        <v>0.72099067349126567</v>
      </c>
      <c r="B68" t="str">
        <v>Chris Sale</v>
      </c>
      <c r="C68">
        <f>SUMIFS('Filtered Data'!$E:$E,'Filtered Data'!$C:$C,sorting!$B68)</f>
        <v>9</v>
      </c>
      <c r="D68" s="4">
        <f>SUMIFS('Filtered Data'!$L:$L,'Filtered Data'!$C:$C,sorting!$B68)</f>
        <v>42.666666666666671</v>
      </c>
      <c r="E68">
        <f>SUMIFS('Filtered Data'!$O:$O,'Filtered Data'!$C:$C,sorting!$B68)</f>
        <v>15</v>
      </c>
      <c r="F68" s="3">
        <f t="shared" ref="F68:F131" si="30">E68/D68*9</f>
        <v>3.1640624999999996</v>
      </c>
      <c r="G68" s="3" cm="1">
        <f t="array" ref="G68">AVERAGE(_xlfn._xlws.FILTER('Filtered Data'!$W:$W,'Filtered Data'!$C:$C=sorting!$B68))</f>
        <v>51.222222222222221</v>
      </c>
      <c r="H68" s="3" cm="1">
        <f t="array" ref="H68">_xlfn.STDEV.P(_xlfn._xlws.FILTER('Filtered Data'!$W:$W,'Filtered Data'!$C:$C=sorting!$B68))</f>
        <v>9.4959380529873325</v>
      </c>
      <c r="I68" s="3"/>
      <c r="J68" t="str">
        <v>Tarik Skubal</v>
      </c>
      <c r="K68">
        <f t="shared" ref="K68:K131" si="31">IFERROR(INDEX($C:$C,MATCH($J68,$B:$B,0),1),"")</f>
        <v>29</v>
      </c>
      <c r="L68" s="3">
        <f t="shared" ref="L68:L131" si="32">IFERROR(INDEX(G:G,MATCH($J68,$B:$B,0),1),"")</f>
        <v>48.241379310344826</v>
      </c>
      <c r="M68">
        <f t="shared" ref="M68:M131" ca="1" si="33">IFERROR(_xlfn.RANK.EQ(L68,INDIRECT("$L$3:$L$"&amp;(COUNT($L$3:$L$713)+2),1)),"")</f>
        <v>116</v>
      </c>
      <c r="N68" s="3">
        <f t="shared" si="28"/>
        <v>17.093364658219933</v>
      </c>
      <c r="O68">
        <f t="shared" ref="O68:O131" ca="1" si="34">IFERROR(_xlfn.RANK.EQ(N68,INDIRECT("$N$3:$N$"&amp;(COUNT($N$3:$N$713)+2)),1),"")</f>
        <v>91</v>
      </c>
      <c r="P68" s="3">
        <f t="shared" ref="P68:P131" ca="1" si="35">IF(O68="","",L68/N68)</f>
        <v>2.8222284070413428</v>
      </c>
      <c r="Q68">
        <f t="shared" ref="Q68:Q131" ca="1" si="36">IFERROR(_xlfn.RANK.EQ(P68,INDIRECT("$P$3:$P$"&amp;(COUNT($P$3:$P$713)+2),1)),"")</f>
        <v>102</v>
      </c>
      <c r="R68" s="5">
        <f>IF(J68="","",SUMIFS('Filtered Data'!$E:$E,'Filtered Data'!$C:$C,sorting!$J68,'Filtered Data'!$W:$W,"&gt;"&amp;Dashboard!D$4)/$K68)</f>
        <v>0.48275862068965519</v>
      </c>
      <c r="S68">
        <f t="shared" ref="S68:S131" ca="1" si="37">IFERROR(_xlfn.RANK.EQ(R68,INDIRECT("$R$3:$R$"&amp;(COUNT($R$3:$R$713)+2),1)),"")</f>
        <v>102</v>
      </c>
      <c r="T68" s="5">
        <f>IF(K68="","",SUMIFS('Filtered Data'!$E:$E,'Filtered Data'!$C:$C,sorting!$J68,'Filtered Data'!$W:$W,"&gt;"&amp;Dashboard!F$4)/$K68)</f>
        <v>0.17241379310344829</v>
      </c>
      <c r="U68">
        <f t="shared" ref="U68:U131" ca="1" si="38">IFERROR(_xlfn.RANK.EQ(T68,INDIRECT("$T$3:$T$"&amp;(COUNT($T$3:$T$713)+2),1)),"")</f>
        <v>124</v>
      </c>
      <c r="V68">
        <f>IF($J68="","",COUNTIFS(R$2:R67,R68)/100000000)</f>
        <v>0</v>
      </c>
      <c r="W68">
        <f>IF($J68="","",COUNTIFS(T$2:T67,T68)/100000000)</f>
        <v>1E-8</v>
      </c>
      <c r="X68" s="6">
        <f t="shared" ref="X68:X131" si="39">IF($J68="","",V68+R68)</f>
        <v>0.48275862068965519</v>
      </c>
      <c r="Y68">
        <f t="shared" ref="Y68:Y131" ca="1" si="40">IFERROR(_xlfn.RANK.EQ(X68,INDIRECT("$X$3:$X$"&amp;(COUNT($X$3:$X$713)+2),1)),"")</f>
        <v>102</v>
      </c>
      <c r="Z68" s="6">
        <f t="shared" ref="Z68:Z131" si="41">IF($J68="","",W68+T68)</f>
        <v>0.17241380310344828</v>
      </c>
      <c r="AA68">
        <f t="shared" ref="AA68:AA131" ca="1" si="42">IFERROR(_xlfn.RANK.EQ(Z68,INDIRECT("$Z$3:$Z$"&amp;(COUNT($Z$3:$Z$713)+2),1)),"")</f>
        <v>125</v>
      </c>
      <c r="AB68" s="5">
        <f ca="1">IF(S68="","",SUMIFS('Filtered Data'!$E:$E,'Filtered Data'!$C:$C,sorting!$J68,'Filtered Data'!$W:$W,"&lt;"&amp;Dashboard!C$4)/$K68)</f>
        <v>0.2413793103448276</v>
      </c>
      <c r="AC68">
        <f t="shared" ref="AC68:AC131" ca="1" si="43">IFERROR(_xlfn.RANK.EQ(AB68,INDIRECT("$AB$3:$AB$"&amp;(COUNT($AB$3:$AB$713)+2),1)),"")</f>
        <v>80</v>
      </c>
      <c r="AD68" s="6">
        <f ca="1">IF($J68="","",(COUNTIFS(AB$2:AB67,AB68)/100000000)+AB68)</f>
        <v>0.2413793103448276</v>
      </c>
      <c r="AE68">
        <f t="shared" ref="AE68:AE131" ca="1" si="44">IFERROR(_xlfn.RANK.EQ(AD68,INDIRECT("$AD$3:$AD$"&amp;(COUNT($AD$3:$AD$713)+2),1),1),"")</f>
        <v>103</v>
      </c>
    </row>
    <row r="69" spans="1:31" x14ac:dyDescent="0.35">
      <c r="A69" s="5">
        <f t="shared" si="29"/>
        <v>3.6801866581378559E-2</v>
      </c>
      <c r="B69" t="str">
        <v>Bradley Peacock</v>
      </c>
      <c r="C69">
        <f>SUMIFS('Filtered Data'!$E:$E,'Filtered Data'!$C:$C,sorting!$B69)</f>
        <v>1</v>
      </c>
      <c r="D69" s="4">
        <f>SUMIFS('Filtered Data'!$L:$L,'Filtered Data'!$C:$C,sorting!$B69)</f>
        <v>2.3333333333333335</v>
      </c>
      <c r="E69">
        <f>SUMIFS('Filtered Data'!$O:$O,'Filtered Data'!$C:$C,sorting!$B69)</f>
        <v>5</v>
      </c>
      <c r="F69" s="3">
        <f t="shared" si="30"/>
        <v>19.285714285714285</v>
      </c>
      <c r="G69" s="3" cm="1">
        <f t="array" ref="G69">AVERAGE(_xlfn._xlws.FILTER('Filtered Data'!$W:$W,'Filtered Data'!$C:$C=sorting!$B69))</f>
        <v>25</v>
      </c>
      <c r="H69" s="3" cm="1">
        <f t="array" ref="H69">_xlfn.STDEV.P(_xlfn._xlws.FILTER('Filtered Data'!$W:$W,'Filtered Data'!$C:$C=sorting!$B69))</f>
        <v>0</v>
      </c>
      <c r="I69" s="3"/>
      <c r="J69" t="str">
        <v>Jose Urena</v>
      </c>
      <c r="K69">
        <f t="shared" si="31"/>
        <v>18</v>
      </c>
      <c r="L69" s="3">
        <f t="shared" si="32"/>
        <v>41.666666611111111</v>
      </c>
      <c r="M69">
        <f t="shared" ca="1" si="33"/>
        <v>172</v>
      </c>
      <c r="N69" s="3">
        <f t="shared" si="28"/>
        <v>20.157711561767307</v>
      </c>
      <c r="O69">
        <f t="shared" ca="1" si="34"/>
        <v>152</v>
      </c>
      <c r="P69" s="3">
        <f t="shared" ca="1" si="35"/>
        <v>2.0670335758816676</v>
      </c>
      <c r="Q69">
        <f t="shared" ca="1" si="36"/>
        <v>176</v>
      </c>
      <c r="R69" s="5">
        <f>IF(J69="","",SUMIFS('Filtered Data'!$E:$E,'Filtered Data'!$C:$C,sorting!$J69,'Filtered Data'!$W:$W,"&gt;"&amp;Dashboard!D$4)/$K69)</f>
        <v>0.3888888888888889</v>
      </c>
      <c r="S69">
        <f t="shared" ca="1" si="37"/>
        <v>142</v>
      </c>
      <c r="T69" s="5">
        <f>IF(K69="","",SUMIFS('Filtered Data'!$E:$E,'Filtered Data'!$C:$C,sorting!$J69,'Filtered Data'!$W:$W,"&gt;"&amp;Dashboard!F$4)/$K69)</f>
        <v>0.22222222222222221</v>
      </c>
      <c r="U69">
        <f t="shared" ca="1" si="38"/>
        <v>91</v>
      </c>
      <c r="V69">
        <f>IF($J69="","",COUNTIFS(R$2:R68,R69)/100000000)</f>
        <v>1E-8</v>
      </c>
      <c r="W69">
        <f>IF($J69="","",COUNTIFS(T$2:T68,T69)/100000000)</f>
        <v>2E-8</v>
      </c>
      <c r="X69" s="6">
        <f t="shared" si="39"/>
        <v>0.38888889888888889</v>
      </c>
      <c r="Y69">
        <f t="shared" ca="1" si="40"/>
        <v>142</v>
      </c>
      <c r="Z69" s="6">
        <f t="shared" si="41"/>
        <v>0.2222222422222222</v>
      </c>
      <c r="AA69">
        <f t="shared" ca="1" si="42"/>
        <v>94</v>
      </c>
      <c r="AB69" s="5">
        <f ca="1">IF(S69="","",SUMIFS('Filtered Data'!$E:$E,'Filtered Data'!$C:$C,sorting!$J69,'Filtered Data'!$W:$W,"&lt;"&amp;Dashboard!C$4)/$K69)</f>
        <v>0.5</v>
      </c>
      <c r="AC69">
        <f t="shared" ca="1" si="43"/>
        <v>6</v>
      </c>
      <c r="AD69" s="6">
        <f ca="1">IF($J69="","",(COUNTIFS(AB$2:AB68,AB69)/100000000)+AB69)</f>
        <v>0.50000001999999999</v>
      </c>
      <c r="AE69">
        <f t="shared" ca="1" si="44"/>
        <v>179</v>
      </c>
    </row>
    <row r="70" spans="1:31" x14ac:dyDescent="0.35">
      <c r="A70" s="5">
        <f t="shared" si="29"/>
        <v>9.8380413369077557E-3</v>
      </c>
      <c r="B70" t="str">
        <v>Kutter Crawford</v>
      </c>
      <c r="C70">
        <f>SUMIFS('Filtered Data'!$E:$E,'Filtered Data'!$C:$C,sorting!$B70)</f>
        <v>1</v>
      </c>
      <c r="D70" s="4">
        <f>SUMIFS('Filtered Data'!$L:$L,'Filtered Data'!$C:$C,sorting!$B70)</f>
        <v>2</v>
      </c>
      <c r="E70">
        <f>SUMIFS('Filtered Data'!$O:$O,'Filtered Data'!$C:$C,sorting!$B70)</f>
        <v>5</v>
      </c>
      <c r="F70" s="3">
        <f t="shared" si="30"/>
        <v>22.5</v>
      </c>
      <c r="G70" s="3" cm="1">
        <f t="array" ref="G70">AVERAGE(_xlfn._xlws.FILTER('Filtered Data'!$W:$W,'Filtered Data'!$C:$C=sorting!$B70))</f>
        <v>19</v>
      </c>
      <c r="H70" s="3" cm="1">
        <f t="array" ref="H70">_xlfn.STDEV.P(_xlfn._xlws.FILTER('Filtered Data'!$W:$W,'Filtered Data'!$C:$C=sorting!$B70))</f>
        <v>0</v>
      </c>
      <c r="I70" s="3"/>
      <c r="J70" t="str">
        <v>Casey Mize</v>
      </c>
      <c r="K70">
        <f t="shared" si="31"/>
        <v>30</v>
      </c>
      <c r="L70" s="3">
        <f t="shared" si="32"/>
        <v>51.4</v>
      </c>
      <c r="M70">
        <f t="shared" ca="1" si="33"/>
        <v>75</v>
      </c>
      <c r="N70" s="3">
        <f t="shared" si="28"/>
        <v>14.453603933506226</v>
      </c>
      <c r="O70">
        <f t="shared" ca="1" si="34"/>
        <v>33</v>
      </c>
      <c r="P70" s="3">
        <f t="shared" ca="1" si="35"/>
        <v>3.5562064822355439</v>
      </c>
      <c r="Q70">
        <f t="shared" ca="1" si="36"/>
        <v>39</v>
      </c>
      <c r="R70" s="5">
        <f>IF(J70="","",SUMIFS('Filtered Data'!$E:$E,'Filtered Data'!$C:$C,sorting!$J70,'Filtered Data'!$W:$W,"&gt;"&amp;Dashboard!D$4)/$K70)</f>
        <v>0.53333333333333333</v>
      </c>
      <c r="S70">
        <f t="shared" ca="1" si="37"/>
        <v>84</v>
      </c>
      <c r="T70" s="5">
        <f>IF(K70="","",SUMIFS('Filtered Data'!$E:$E,'Filtered Data'!$C:$C,sorting!$J70,'Filtered Data'!$W:$W,"&gt;"&amp;Dashboard!F$4)/$K70)</f>
        <v>0.2</v>
      </c>
      <c r="U70">
        <f t="shared" ca="1" si="38"/>
        <v>104</v>
      </c>
      <c r="V70">
        <f>IF($J70="","",COUNTIFS(R$2:R69,R70)/100000000)</f>
        <v>0</v>
      </c>
      <c r="W70">
        <f>IF($J70="","",COUNTIFS(T$2:T69,T70)/100000000)</f>
        <v>1E-8</v>
      </c>
      <c r="X70" s="6">
        <f t="shared" si="39"/>
        <v>0.53333333333333333</v>
      </c>
      <c r="Y70">
        <f t="shared" ca="1" si="40"/>
        <v>85</v>
      </c>
      <c r="Z70" s="6">
        <f t="shared" si="41"/>
        <v>0.20000001000000001</v>
      </c>
      <c r="AA70">
        <f t="shared" ca="1" si="42"/>
        <v>111</v>
      </c>
      <c r="AB70" s="5">
        <f ca="1">IF(S70="","",SUMIFS('Filtered Data'!$E:$E,'Filtered Data'!$C:$C,sorting!$J70,'Filtered Data'!$W:$W,"&lt;"&amp;Dashboard!C$4)/$K70)</f>
        <v>0.2</v>
      </c>
      <c r="AC70">
        <f t="shared" ca="1" si="43"/>
        <v>107</v>
      </c>
      <c r="AD70" s="6">
        <f ca="1">IF($J70="","",(COUNTIFS(AB$2:AB69,AB70)/100000000)+AB70)</f>
        <v>0.20000003000000002</v>
      </c>
      <c r="AE70">
        <f t="shared" ca="1" si="44"/>
        <v>77</v>
      </c>
    </row>
    <row r="71" spans="1:31" x14ac:dyDescent="0.35">
      <c r="A71" s="5">
        <f t="shared" si="29"/>
        <v>0.21393642045745881</v>
      </c>
      <c r="B71" t="str">
        <v>Connor Seabold</v>
      </c>
      <c r="C71">
        <f>SUMIFS('Filtered Data'!$E:$E,'Filtered Data'!$C:$C,sorting!$B71)</f>
        <v>1</v>
      </c>
      <c r="D71" s="4">
        <f>SUMIFS('Filtered Data'!$L:$L,'Filtered Data'!$C:$C,sorting!$B71)</f>
        <v>3</v>
      </c>
      <c r="E71">
        <f>SUMIFS('Filtered Data'!$O:$O,'Filtered Data'!$C:$C,sorting!$B71)</f>
        <v>2</v>
      </c>
      <c r="F71" s="3">
        <f t="shared" si="30"/>
        <v>6</v>
      </c>
      <c r="G71" s="3" cm="1">
        <f t="array" ref="G71">AVERAGE(_xlfn._xlws.FILTER('Filtered Data'!$W:$W,'Filtered Data'!$C:$C=sorting!$B71))</f>
        <v>36</v>
      </c>
      <c r="H71" s="3" cm="1">
        <f t="array" ref="H71">_xlfn.STDEV.P(_xlfn._xlws.FILTER('Filtered Data'!$W:$W,'Filtered Data'!$C:$C=sorting!$B71))</f>
        <v>0</v>
      </c>
      <c r="I71" s="3"/>
      <c r="J71" t="str">
        <v>Tyler Alexander</v>
      </c>
      <c r="K71">
        <f t="shared" si="31"/>
        <v>15</v>
      </c>
      <c r="L71" s="3">
        <f t="shared" si="32"/>
        <v>50.533333333333331</v>
      </c>
      <c r="M71">
        <f t="shared" ca="1" si="33"/>
        <v>88</v>
      </c>
      <c r="N71" s="3">
        <f t="shared" si="28"/>
        <v>11.430174490745488</v>
      </c>
      <c r="O71">
        <f t="shared" ca="1" si="34"/>
        <v>8</v>
      </c>
      <c r="P71" s="3">
        <f t="shared" ca="1" si="35"/>
        <v>4.4210465355754591</v>
      </c>
      <c r="Q71">
        <f t="shared" ca="1" si="36"/>
        <v>12</v>
      </c>
      <c r="R71" s="5">
        <f>IF(J71="","",SUMIFS('Filtered Data'!$E:$E,'Filtered Data'!$C:$C,sorting!$J71,'Filtered Data'!$W:$W,"&gt;"&amp;Dashboard!D$4)/$K71)</f>
        <v>0.4</v>
      </c>
      <c r="S71">
        <f t="shared" ca="1" si="37"/>
        <v>141</v>
      </c>
      <c r="T71" s="5">
        <f>IF(K71="","",SUMIFS('Filtered Data'!$E:$E,'Filtered Data'!$C:$C,sorting!$J71,'Filtered Data'!$W:$W,"&gt;"&amp;Dashboard!F$4)/$K71)</f>
        <v>0.2</v>
      </c>
      <c r="U71">
        <f t="shared" ca="1" si="38"/>
        <v>104</v>
      </c>
      <c r="V71">
        <f>IF($J71="","",COUNTIFS(R$2:R70,R71)/100000000)</f>
        <v>0</v>
      </c>
      <c r="W71">
        <f>IF($J71="","",COUNTIFS(T$2:T70,T71)/100000000)</f>
        <v>2E-8</v>
      </c>
      <c r="X71" s="6">
        <f t="shared" si="39"/>
        <v>0.4</v>
      </c>
      <c r="Y71">
        <f t="shared" ca="1" si="40"/>
        <v>141</v>
      </c>
      <c r="Z71" s="6">
        <f t="shared" si="41"/>
        <v>0.20000002</v>
      </c>
      <c r="AA71">
        <f t="shared" ca="1" si="42"/>
        <v>110</v>
      </c>
      <c r="AB71" s="5">
        <f ca="1">IF(S71="","",SUMIFS('Filtered Data'!$E:$E,'Filtered Data'!$C:$C,sorting!$J71,'Filtered Data'!$W:$W,"&lt;"&amp;Dashboard!C$4)/$K71)</f>
        <v>6.6666666666666666E-2</v>
      </c>
      <c r="AC71">
        <f t="shared" ca="1" si="43"/>
        <v>176</v>
      </c>
      <c r="AD71" s="6">
        <f ca="1">IF($J71="","",(COUNTIFS(AB$2:AB70,AB71)/100000000)+AB71)</f>
        <v>6.6666666666666666E-2</v>
      </c>
      <c r="AE71">
        <f t="shared" ca="1" si="44"/>
        <v>10</v>
      </c>
    </row>
    <row r="72" spans="1:31" x14ac:dyDescent="0.35">
      <c r="A72" s="5">
        <f t="shared" si="29"/>
        <v>0.59819515861521722</v>
      </c>
      <c r="B72" t="str">
        <v>Kyle Hendricks</v>
      </c>
      <c r="C72">
        <f>SUMIFS('Filtered Data'!$E:$E,'Filtered Data'!$C:$C,sorting!$B72)</f>
        <v>32</v>
      </c>
      <c r="D72" s="4">
        <f>SUMIFS('Filtered Data'!$L:$L,'Filtered Data'!$C:$C,sorting!$B72)</f>
        <v>180.99999999999997</v>
      </c>
      <c r="E72">
        <f>SUMIFS('Filtered Data'!$O:$O,'Filtered Data'!$C:$C,sorting!$B72)</f>
        <v>96</v>
      </c>
      <c r="F72" s="3">
        <f t="shared" si="30"/>
        <v>4.7734806629834265</v>
      </c>
      <c r="G72" s="3" cm="1">
        <f t="array" ref="G72">AVERAGE(_xlfn._xlws.FILTER('Filtered Data'!$W:$W,'Filtered Data'!$C:$C=sorting!$B72))</f>
        <v>47.5</v>
      </c>
      <c r="H72" s="3" cm="1">
        <f t="array" ref="H72">_xlfn.STDEV.P(_xlfn._xlws.FILTER('Filtered Data'!$W:$W,'Filtered Data'!$C:$C=sorting!$B72))</f>
        <v>21.39363223017541</v>
      </c>
      <c r="I72" s="3"/>
      <c r="J72" t="str">
        <v>Matt Manning</v>
      </c>
      <c r="K72">
        <f t="shared" si="31"/>
        <v>18</v>
      </c>
      <c r="L72" s="3">
        <f t="shared" si="32"/>
        <v>44.111111111111114</v>
      </c>
      <c r="M72">
        <f t="shared" ca="1" si="33"/>
        <v>148</v>
      </c>
      <c r="N72" s="3">
        <f t="shared" si="28"/>
        <v>18.66633597590679</v>
      </c>
      <c r="O72">
        <f t="shared" ca="1" si="34"/>
        <v>127</v>
      </c>
      <c r="P72" s="3">
        <f t="shared" ca="1" si="35"/>
        <v>2.363137102431172</v>
      </c>
      <c r="Q72">
        <f t="shared" ca="1" si="36"/>
        <v>154</v>
      </c>
      <c r="R72" s="5">
        <f>IF(J72="","",SUMIFS('Filtered Data'!$E:$E,'Filtered Data'!$C:$C,sorting!$J72,'Filtered Data'!$W:$W,"&gt;"&amp;Dashboard!D$4)/$K72)</f>
        <v>0.33333333333333331</v>
      </c>
      <c r="S72">
        <f t="shared" ca="1" si="37"/>
        <v>158</v>
      </c>
      <c r="T72" s="5">
        <f>IF(K72="","",SUMIFS('Filtered Data'!$E:$E,'Filtered Data'!$C:$C,sorting!$J72,'Filtered Data'!$W:$W,"&gt;"&amp;Dashboard!F$4)/$K72)</f>
        <v>0.16666666666666666</v>
      </c>
      <c r="U72">
        <f t="shared" ca="1" si="38"/>
        <v>127</v>
      </c>
      <c r="V72">
        <f>IF($J72="","",COUNTIFS(R$2:R71,R72)/100000000)</f>
        <v>2.9999999999999997E-8</v>
      </c>
      <c r="W72">
        <f>IF($J72="","",COUNTIFS(T$2:T71,T72)/100000000)</f>
        <v>0</v>
      </c>
      <c r="X72" s="6">
        <f t="shared" si="39"/>
        <v>0.3333333633333333</v>
      </c>
      <c r="Y72">
        <f t="shared" ca="1" si="40"/>
        <v>161</v>
      </c>
      <c r="Z72" s="6">
        <f t="shared" si="41"/>
        <v>0.16666666666666666</v>
      </c>
      <c r="AA72">
        <f t="shared" ca="1" si="42"/>
        <v>132</v>
      </c>
      <c r="AB72" s="5">
        <f ca="1">IF(S72="","",SUMIFS('Filtered Data'!$E:$E,'Filtered Data'!$C:$C,sorting!$J72,'Filtered Data'!$W:$W,"&lt;"&amp;Dashboard!C$4)/$K72)</f>
        <v>0.27777777777777779</v>
      </c>
      <c r="AC72">
        <f t="shared" ca="1" si="43"/>
        <v>56</v>
      </c>
      <c r="AD72" s="6">
        <f ca="1">IF($J72="","",(COUNTIFS(AB$2:AB71,AB72)/100000000)+AB72)</f>
        <v>0.27777779777777778</v>
      </c>
      <c r="AE72">
        <f t="shared" ca="1" si="44"/>
        <v>129</v>
      </c>
    </row>
    <row r="73" spans="1:31" x14ac:dyDescent="0.35">
      <c r="A73" s="5">
        <f t="shared" si="29"/>
        <v>0.21836041564432912</v>
      </c>
      <c r="B73" t="str">
        <v>Jake Arrieta</v>
      </c>
      <c r="C73">
        <f>SUMIFS('Filtered Data'!$E:$E,'Filtered Data'!$C:$C,sorting!$B73)</f>
        <v>24</v>
      </c>
      <c r="D73" s="4">
        <f>SUMIFS('Filtered Data'!$L:$L,'Filtered Data'!$C:$C,sorting!$B73)</f>
        <v>98.666666666666671</v>
      </c>
      <c r="E73">
        <f>SUMIFS('Filtered Data'!$O:$O,'Filtered Data'!$C:$C,sorting!$B73)</f>
        <v>81</v>
      </c>
      <c r="F73" s="3">
        <f t="shared" si="30"/>
        <v>7.3885135135135132</v>
      </c>
      <c r="G73" s="3" cm="1">
        <f t="array" ref="G73">AVERAGE(_xlfn._xlws.FILTER('Filtered Data'!$W:$W,'Filtered Data'!$C:$C=sorting!$B73))</f>
        <v>36.166666666666664</v>
      </c>
      <c r="H73" s="3" cm="1">
        <f t="array" ref="H73">_xlfn.STDEV.P(_xlfn._xlws.FILTER('Filtered Data'!$W:$W,'Filtered Data'!$C:$C=sorting!$B73))</f>
        <v>19.099883652932434</v>
      </c>
      <c r="I73" s="3"/>
      <c r="J73" t="str">
        <v>Wily Peralta</v>
      </c>
      <c r="K73">
        <f t="shared" si="31"/>
        <v>18</v>
      </c>
      <c r="L73" s="3">
        <f t="shared" si="32"/>
        <v>49.333333333333336</v>
      </c>
      <c r="M73">
        <f t="shared" ca="1" si="33"/>
        <v>108</v>
      </c>
      <c r="N73" s="3">
        <f t="shared" si="28"/>
        <v>17.246577760368705</v>
      </c>
      <c r="O73">
        <f t="shared" ca="1" si="34"/>
        <v>96</v>
      </c>
      <c r="P73" s="3">
        <f t="shared" ca="1" si="35"/>
        <v>2.8604708724705663</v>
      </c>
      <c r="Q73">
        <f t="shared" ca="1" si="36"/>
        <v>99</v>
      </c>
      <c r="R73" s="5">
        <f>IF(J73="","",SUMIFS('Filtered Data'!$E:$E,'Filtered Data'!$C:$C,sorting!$J73,'Filtered Data'!$W:$W,"&gt;"&amp;Dashboard!D$4)/$K73)</f>
        <v>0.44444444444444442</v>
      </c>
      <c r="S73">
        <f t="shared" ca="1" si="37"/>
        <v>120</v>
      </c>
      <c r="T73" s="5">
        <f>IF(K73="","",SUMIFS('Filtered Data'!$E:$E,'Filtered Data'!$C:$C,sorting!$J73,'Filtered Data'!$W:$W,"&gt;"&amp;Dashboard!F$4)/$K73)</f>
        <v>0.27777777777777779</v>
      </c>
      <c r="U73">
        <f t="shared" ca="1" si="38"/>
        <v>71</v>
      </c>
      <c r="V73">
        <f>IF($J73="","",COUNTIFS(R$2:R72,R73)/100000000)</f>
        <v>0</v>
      </c>
      <c r="W73">
        <f>IF($J73="","",COUNTIFS(T$2:T72,T73)/100000000)</f>
        <v>0</v>
      </c>
      <c r="X73" s="6">
        <f t="shared" si="39"/>
        <v>0.44444444444444442</v>
      </c>
      <c r="Y73">
        <f t="shared" ca="1" si="40"/>
        <v>122</v>
      </c>
      <c r="Z73" s="6">
        <f t="shared" si="41"/>
        <v>0.27777777777777779</v>
      </c>
      <c r="AA73">
        <f t="shared" ca="1" si="42"/>
        <v>73</v>
      </c>
      <c r="AB73" s="5">
        <f ca="1">IF(S73="","",SUMIFS('Filtered Data'!$E:$E,'Filtered Data'!$C:$C,sorting!$J73,'Filtered Data'!$W:$W,"&lt;"&amp;Dashboard!C$4)/$K73)</f>
        <v>0.22222222222222221</v>
      </c>
      <c r="AC73">
        <f t="shared" ca="1" si="43"/>
        <v>96</v>
      </c>
      <c r="AD73" s="6">
        <f ca="1">IF($J73="","",(COUNTIFS(AB$2:AB72,AB73)/100000000)+AB73)</f>
        <v>0.22222222222222221</v>
      </c>
      <c r="AE73">
        <f t="shared" ca="1" si="44"/>
        <v>88</v>
      </c>
    </row>
    <row r="74" spans="1:31" x14ac:dyDescent="0.35">
      <c r="A74" s="5">
        <f t="shared" si="29"/>
        <v>0.42022252645447511</v>
      </c>
      <c r="B74" t="str">
        <v>Zach Davies</v>
      </c>
      <c r="C74">
        <f>SUMIFS('Filtered Data'!$E:$E,'Filtered Data'!$C:$C,sorting!$B74)</f>
        <v>32</v>
      </c>
      <c r="D74" s="4">
        <f>SUMIFS('Filtered Data'!$L:$L,'Filtered Data'!$C:$C,sorting!$B74)</f>
        <v>148.00000000000003</v>
      </c>
      <c r="E74">
        <f>SUMIFS('Filtered Data'!$O:$O,'Filtered Data'!$C:$C,sorting!$B74)</f>
        <v>95</v>
      </c>
      <c r="F74" s="3">
        <f t="shared" si="30"/>
        <v>5.7770270270270263</v>
      </c>
      <c r="G74" s="3" cm="1">
        <f t="array" ref="G74">AVERAGE(_xlfn._xlws.FILTER('Filtered Data'!$W:$W,'Filtered Data'!$C:$C=sorting!$B74))</f>
        <v>42.53125</v>
      </c>
      <c r="H74" s="3" cm="1">
        <f t="array" ref="H74">_xlfn.STDEV.P(_xlfn._xlws.FILTER('Filtered Data'!$W:$W,'Filtered Data'!$C:$C=sorting!$B74))</f>
        <v>19.384246785405409</v>
      </c>
      <c r="I74" s="3"/>
      <c r="J74" t="str">
        <v>Sandy Alcantara</v>
      </c>
      <c r="K74">
        <f t="shared" si="31"/>
        <v>33</v>
      </c>
      <c r="L74" s="3">
        <f t="shared" si="32"/>
        <v>58.545454545454547</v>
      </c>
      <c r="M74">
        <f t="shared" ca="1" si="33"/>
        <v>22</v>
      </c>
      <c r="N74" s="3">
        <f t="shared" si="28"/>
        <v>22.372996316705724</v>
      </c>
      <c r="O74">
        <f t="shared" ca="1" si="34"/>
        <v>180</v>
      </c>
      <c r="P74" s="3">
        <f t="shared" ca="1" si="35"/>
        <v>2.6167909615995049</v>
      </c>
      <c r="Q74">
        <f t="shared" ca="1" si="36"/>
        <v>120</v>
      </c>
      <c r="R74" s="5">
        <f>IF(J74="","",SUMIFS('Filtered Data'!$E:$E,'Filtered Data'!$C:$C,sorting!$J74,'Filtered Data'!$W:$W,"&gt;"&amp;Dashboard!D$4)/$K74)</f>
        <v>0.66666666666666663</v>
      </c>
      <c r="S74">
        <f t="shared" ca="1" si="37"/>
        <v>29</v>
      </c>
      <c r="T74" s="5">
        <f>IF(K74="","",SUMIFS('Filtered Data'!$E:$E,'Filtered Data'!$C:$C,sorting!$J74,'Filtered Data'!$W:$W,"&gt;"&amp;Dashboard!F$4)/$K74)</f>
        <v>0.45454545454545453</v>
      </c>
      <c r="U74">
        <f t="shared" ca="1" si="38"/>
        <v>15</v>
      </c>
      <c r="V74">
        <f>IF($J74="","",COUNTIFS(R$2:R73,R74)/100000000)</f>
        <v>1E-8</v>
      </c>
      <c r="W74">
        <f>IF($J74="","",COUNTIFS(T$2:T73,T74)/100000000)</f>
        <v>0</v>
      </c>
      <c r="X74" s="6">
        <f t="shared" si="39"/>
        <v>0.66666667666666668</v>
      </c>
      <c r="Y74">
        <f t="shared" ca="1" si="40"/>
        <v>32</v>
      </c>
      <c r="Z74" s="6">
        <f t="shared" si="41"/>
        <v>0.45454545454545453</v>
      </c>
      <c r="AA74">
        <f t="shared" ca="1" si="42"/>
        <v>16</v>
      </c>
      <c r="AB74" s="5">
        <f ca="1">IF(S74="","",SUMIFS('Filtered Data'!$E:$E,'Filtered Data'!$C:$C,sorting!$J74,'Filtered Data'!$W:$W,"&lt;"&amp;Dashboard!C$4)/$K74)</f>
        <v>0.12121212121212122</v>
      </c>
      <c r="AC74">
        <f t="shared" ca="1" si="43"/>
        <v>154</v>
      </c>
      <c r="AD74" s="6">
        <f ca="1">IF($J74="","",(COUNTIFS(AB$2:AB73,AB74)/100000000)+AB74)</f>
        <v>0.12121212121212122</v>
      </c>
      <c r="AE74">
        <f t="shared" ca="1" si="44"/>
        <v>32</v>
      </c>
    </row>
    <row r="75" spans="1:31" x14ac:dyDescent="0.35">
      <c r="A75" s="5">
        <f t="shared" si="29"/>
        <v>0.60402244928693771</v>
      </c>
      <c r="B75" t="str">
        <v>Trevor Williams</v>
      </c>
      <c r="C75">
        <f>SUMIFS('Filtered Data'!$E:$E,'Filtered Data'!$C:$C,sorting!$B75)</f>
        <v>15</v>
      </c>
      <c r="D75" s="4">
        <f>SUMIFS('Filtered Data'!$L:$L,'Filtered Data'!$C:$C,sorting!$B75)</f>
        <v>68.666666666666671</v>
      </c>
      <c r="E75">
        <f>SUMIFS('Filtered Data'!$O:$O,'Filtered Data'!$C:$C,sorting!$B75)</f>
        <v>33</v>
      </c>
      <c r="F75" s="3">
        <f t="shared" si="30"/>
        <v>4.3252427184466011</v>
      </c>
      <c r="G75" s="3" cm="1">
        <f t="array" ref="G75">AVERAGE(_xlfn._xlws.FILTER('Filtered Data'!$W:$W,'Filtered Data'!$C:$C=sorting!$B75))</f>
        <v>47.666666666666664</v>
      </c>
      <c r="H75" s="3" cm="1">
        <f t="array" ref="H75">_xlfn.STDEV.P(_xlfn._xlws.FILTER('Filtered Data'!$W:$W,'Filtered Data'!$C:$C=sorting!$B75))</f>
        <v>18.455953571198162</v>
      </c>
      <c r="I75" s="3"/>
      <c r="J75" t="str">
        <v>Pablo Lopez</v>
      </c>
      <c r="K75">
        <f t="shared" si="31"/>
        <v>20</v>
      </c>
      <c r="L75" s="3">
        <f t="shared" si="32"/>
        <v>56.2</v>
      </c>
      <c r="M75">
        <f t="shared" ca="1" si="33"/>
        <v>35</v>
      </c>
      <c r="N75" s="3">
        <f t="shared" si="28"/>
        <v>18.901322705038396</v>
      </c>
      <c r="O75">
        <f t="shared" ca="1" si="34"/>
        <v>132</v>
      </c>
      <c r="P75" s="3">
        <f t="shared" ca="1" si="35"/>
        <v>2.973336886366114</v>
      </c>
      <c r="Q75">
        <f t="shared" ca="1" si="36"/>
        <v>86</v>
      </c>
      <c r="R75" s="5">
        <f>IF(J75="","",SUMIFS('Filtered Data'!$E:$E,'Filtered Data'!$C:$C,sorting!$J75,'Filtered Data'!$W:$W,"&gt;"&amp;Dashboard!D$4)/$K75)</f>
        <v>0.65</v>
      </c>
      <c r="S75">
        <f t="shared" ca="1" si="37"/>
        <v>35</v>
      </c>
      <c r="T75" s="5">
        <f>IF(K75="","",SUMIFS('Filtered Data'!$E:$E,'Filtered Data'!$C:$C,sorting!$J75,'Filtered Data'!$W:$W,"&gt;"&amp;Dashboard!F$4)/$K75)</f>
        <v>0.45</v>
      </c>
      <c r="U75">
        <f t="shared" ca="1" si="38"/>
        <v>17</v>
      </c>
      <c r="V75">
        <f>IF($J75="","",COUNTIFS(R$2:R74,R75)/100000000)</f>
        <v>0</v>
      </c>
      <c r="W75">
        <f>IF($J75="","",COUNTIFS(T$2:T74,T75)/100000000)</f>
        <v>0</v>
      </c>
      <c r="X75" s="6">
        <f t="shared" si="39"/>
        <v>0.65</v>
      </c>
      <c r="Y75">
        <f t="shared" ca="1" si="40"/>
        <v>36</v>
      </c>
      <c r="Z75" s="6">
        <f t="shared" si="41"/>
        <v>0.45</v>
      </c>
      <c r="AA75">
        <f t="shared" ca="1" si="42"/>
        <v>18</v>
      </c>
      <c r="AB75" s="5">
        <f ca="1">IF(S75="","",SUMIFS('Filtered Data'!$E:$E,'Filtered Data'!$C:$C,sorting!$J75,'Filtered Data'!$W:$W,"&lt;"&amp;Dashboard!C$4)/$K75)</f>
        <v>0.25</v>
      </c>
      <c r="AC75">
        <f t="shared" ca="1" si="43"/>
        <v>75</v>
      </c>
      <c r="AD75" s="6">
        <f ca="1">IF($J75="","",(COUNTIFS(AB$2:AB74,AB75)/100000000)+AB75)</f>
        <v>0.25</v>
      </c>
      <c r="AE75">
        <f t="shared" ca="1" si="44"/>
        <v>107</v>
      </c>
    </row>
    <row r="76" spans="1:31" x14ac:dyDescent="0.35">
      <c r="A76" s="5">
        <f t="shared" si="29"/>
        <v>0.59569096700368285</v>
      </c>
      <c r="B76" t="str">
        <v>Adbert Alzolay</v>
      </c>
      <c r="C76">
        <f>SUMIFS('Filtered Data'!$E:$E,'Filtered Data'!$C:$C,sorting!$B76)</f>
        <v>21</v>
      </c>
      <c r="D76" s="4">
        <f>SUMIFS('Filtered Data'!$L:$L,'Filtered Data'!$C:$C,sorting!$B76)</f>
        <v>106.33333333333333</v>
      </c>
      <c r="E76">
        <f>SUMIFS('Filtered Data'!$O:$O,'Filtered Data'!$C:$C,sorting!$B76)</f>
        <v>61</v>
      </c>
      <c r="F76" s="3">
        <f t="shared" si="30"/>
        <v>5.1630094043887151</v>
      </c>
      <c r="G76" s="3" cm="1">
        <f t="array" ref="G76">AVERAGE(_xlfn._xlws.FILTER('Filtered Data'!$W:$W,'Filtered Data'!$C:$C=sorting!$B76))</f>
        <v>47.428571428571431</v>
      </c>
      <c r="H76" s="3" cm="1">
        <f t="array" ref="H76">_xlfn.STDEV.P(_xlfn._xlws.FILTER('Filtered Data'!$W:$W,'Filtered Data'!$C:$C=sorting!$B76))</f>
        <v>16.164545060310317</v>
      </c>
      <c r="I76" s="3"/>
      <c r="J76" t="str">
        <v>Elieser Hernandez</v>
      </c>
      <c r="K76">
        <f t="shared" si="31"/>
        <v>11</v>
      </c>
      <c r="L76" s="3">
        <f t="shared" si="32"/>
        <v>46.454545454545453</v>
      </c>
      <c r="M76">
        <f t="shared" ca="1" si="33"/>
        <v>131</v>
      </c>
      <c r="N76" s="3">
        <f t="shared" si="28"/>
        <v>10.351667730051444</v>
      </c>
      <c r="O76">
        <f t="shared" ca="1" si="34"/>
        <v>3</v>
      </c>
      <c r="P76" s="3">
        <f t="shared" ca="1" si="35"/>
        <v>4.4876387714498822</v>
      </c>
      <c r="Q76">
        <f t="shared" ca="1" si="36"/>
        <v>8</v>
      </c>
      <c r="R76" s="5">
        <f>IF(J76="","",SUMIFS('Filtered Data'!$E:$E,'Filtered Data'!$C:$C,sorting!$J76,'Filtered Data'!$W:$W,"&gt;"&amp;Dashboard!D$4)/$K76)</f>
        <v>0.36363636363636365</v>
      </c>
      <c r="S76">
        <f t="shared" ca="1" si="37"/>
        <v>150</v>
      </c>
      <c r="T76" s="5">
        <f>IF(K76="","",SUMIFS('Filtered Data'!$E:$E,'Filtered Data'!$C:$C,sorting!$J76,'Filtered Data'!$W:$W,"&gt;"&amp;Dashboard!F$4)/$K76)</f>
        <v>0</v>
      </c>
      <c r="U76">
        <f t="shared" ca="1" si="38"/>
        <v>179</v>
      </c>
      <c r="V76">
        <f>IF($J76="","",COUNTIFS(R$2:R75,R76)/100000000)</f>
        <v>0</v>
      </c>
      <c r="W76">
        <f>IF($J76="","",COUNTIFS(T$2:T75,T76)/100000000)</f>
        <v>2E-8</v>
      </c>
      <c r="X76" s="6">
        <f t="shared" si="39"/>
        <v>0.36363636363636365</v>
      </c>
      <c r="Y76">
        <f t="shared" ca="1" si="40"/>
        <v>151</v>
      </c>
      <c r="Z76" s="6">
        <f t="shared" si="41"/>
        <v>2E-8</v>
      </c>
      <c r="AA76">
        <f t="shared" ca="1" si="42"/>
        <v>183</v>
      </c>
      <c r="AB76" s="5">
        <f ca="1">IF(S76="","",SUMIFS('Filtered Data'!$E:$E,'Filtered Data'!$C:$C,sorting!$J76,'Filtered Data'!$W:$W,"&lt;"&amp;Dashboard!C$4)/$K76)</f>
        <v>0.18181818181818182</v>
      </c>
      <c r="AC76">
        <f t="shared" ca="1" si="43"/>
        <v>119</v>
      </c>
      <c r="AD76" s="6">
        <f ca="1">IF($J76="","",(COUNTIFS(AB$2:AB75,AB76)/100000000)+AB76)</f>
        <v>0.18181820181818181</v>
      </c>
      <c r="AE76">
        <f t="shared" ca="1" si="44"/>
        <v>66</v>
      </c>
    </row>
    <row r="77" spans="1:31" x14ac:dyDescent="0.35">
      <c r="A77" s="5">
        <f t="shared" si="29"/>
        <v>0.57881646889035143</v>
      </c>
      <c r="B77" t="str">
        <v>Alec Mills</v>
      </c>
      <c r="C77">
        <f>SUMIFS('Filtered Data'!$E:$E,'Filtered Data'!$C:$C,sorting!$B77)</f>
        <v>20</v>
      </c>
      <c r="D77" s="4">
        <f>SUMIFS('Filtered Data'!$L:$L,'Filtered Data'!$C:$C,sorting!$B77)</f>
        <v>99.333333333333343</v>
      </c>
      <c r="E77">
        <f>SUMIFS('Filtered Data'!$O:$O,'Filtered Data'!$C:$C,sorting!$B77)</f>
        <v>53</v>
      </c>
      <c r="F77" s="3">
        <f t="shared" si="30"/>
        <v>4.8020134228187912</v>
      </c>
      <c r="G77" s="3" cm="1">
        <f t="array" ref="G77">AVERAGE(_xlfn._xlws.FILTER('Filtered Data'!$W:$W,'Filtered Data'!$C:$C=sorting!$B77))</f>
        <v>46.95</v>
      </c>
      <c r="H77" s="3" cm="1">
        <f t="array" ref="H77">_xlfn.STDEV.P(_xlfn._xlws.FILTER('Filtered Data'!$W:$W,'Filtered Data'!$C:$C=sorting!$B77))</f>
        <v>14.16500970702103</v>
      </c>
      <c r="I77" s="3"/>
      <c r="J77" t="str">
        <v>Trevor Rogers</v>
      </c>
      <c r="K77">
        <f t="shared" si="31"/>
        <v>25</v>
      </c>
      <c r="L77" s="3">
        <f t="shared" si="32"/>
        <v>59</v>
      </c>
      <c r="M77">
        <f t="shared" ca="1" si="33"/>
        <v>20</v>
      </c>
      <c r="N77" s="3">
        <f t="shared" si="28"/>
        <v>10.388455130576443</v>
      </c>
      <c r="O77">
        <f t="shared" ca="1" si="34"/>
        <v>4</v>
      </c>
      <c r="P77" s="3">
        <f t="shared" ca="1" si="35"/>
        <v>5.6793815113418278</v>
      </c>
      <c r="Q77">
        <f t="shared" ca="1" si="36"/>
        <v>4</v>
      </c>
      <c r="R77" s="5">
        <f>IF(J77="","",SUMIFS('Filtered Data'!$E:$E,'Filtered Data'!$C:$C,sorting!$J77,'Filtered Data'!$W:$W,"&gt;"&amp;Dashboard!D$4)/$K77)</f>
        <v>0.72</v>
      </c>
      <c r="S77">
        <f t="shared" ca="1" si="37"/>
        <v>18</v>
      </c>
      <c r="T77" s="5">
        <f>IF(K77="","",SUMIFS('Filtered Data'!$E:$E,'Filtered Data'!$C:$C,sorting!$J77,'Filtered Data'!$W:$W,"&gt;"&amp;Dashboard!F$4)/$K77)</f>
        <v>0.32</v>
      </c>
      <c r="U77">
        <f t="shared" ca="1" si="38"/>
        <v>54</v>
      </c>
      <c r="V77">
        <f>IF($J77="","",COUNTIFS(R$2:R76,R77)/100000000)</f>
        <v>0</v>
      </c>
      <c r="W77">
        <f>IF($J77="","",COUNTIFS(T$2:T76,T77)/100000000)</f>
        <v>0</v>
      </c>
      <c r="X77" s="6">
        <f t="shared" si="39"/>
        <v>0.72</v>
      </c>
      <c r="Y77">
        <f t="shared" ca="1" si="40"/>
        <v>18</v>
      </c>
      <c r="Z77" s="6">
        <f t="shared" si="41"/>
        <v>0.32</v>
      </c>
      <c r="AA77">
        <f t="shared" ca="1" si="42"/>
        <v>54</v>
      </c>
      <c r="AB77" s="5">
        <f ca="1">IF(S77="","",SUMIFS('Filtered Data'!$E:$E,'Filtered Data'!$C:$C,sorting!$J77,'Filtered Data'!$W:$W,"&lt;"&amp;Dashboard!C$4)/$K77)</f>
        <v>0</v>
      </c>
      <c r="AC77">
        <f t="shared" ca="1" si="43"/>
        <v>181</v>
      </c>
      <c r="AD77" s="6">
        <f ca="1">IF($J77="","",(COUNTIFS(AB$2:AB76,AB77)/100000000)+AB77)</f>
        <v>1E-8</v>
      </c>
      <c r="AE77">
        <f t="shared" ca="1" si="44"/>
        <v>2</v>
      </c>
    </row>
    <row r="78" spans="1:31" x14ac:dyDescent="0.35">
      <c r="A78" s="5">
        <f t="shared" si="29"/>
        <v>0.36125783770968933</v>
      </c>
      <c r="B78" t="str">
        <v>Keegan Thompson</v>
      </c>
      <c r="C78">
        <f>SUMIFS('Filtered Data'!$E:$E,'Filtered Data'!$C:$C,sorting!$B78)</f>
        <v>6</v>
      </c>
      <c r="D78" s="4">
        <f>SUMIFS('Filtered Data'!$L:$L,'Filtered Data'!$C:$C,sorting!$B78)</f>
        <v>16.333333333333332</v>
      </c>
      <c r="E78">
        <f>SUMIFS('Filtered Data'!$O:$O,'Filtered Data'!$C:$C,sorting!$B78)</f>
        <v>10</v>
      </c>
      <c r="F78" s="3">
        <f t="shared" si="30"/>
        <v>5.5102040816326534</v>
      </c>
      <c r="G78" s="3" cm="1">
        <f t="array" ref="G78">AVERAGE(_xlfn._xlws.FILTER('Filtered Data'!$W:$W,'Filtered Data'!$C:$C=sorting!$B78))</f>
        <v>40.833333333333336</v>
      </c>
      <c r="H78" s="3" cm="1">
        <f t="array" ref="H78">_xlfn.STDEV.P(_xlfn._xlws.FILTER('Filtered Data'!$W:$W,'Filtered Data'!$C:$C=sorting!$B78))</f>
        <v>11.753250141509321</v>
      </c>
      <c r="I78" s="3"/>
      <c r="J78" t="str">
        <v>Zach Thompson</v>
      </c>
      <c r="K78">
        <f t="shared" si="31"/>
        <v>14</v>
      </c>
      <c r="L78" s="3">
        <f t="shared" si="32"/>
        <v>51.785714285714285</v>
      </c>
      <c r="M78">
        <f t="shared" ca="1" si="33"/>
        <v>73</v>
      </c>
      <c r="N78" s="3">
        <f t="shared" si="28"/>
        <v>11.638474196932048</v>
      </c>
      <c r="O78">
        <f t="shared" ca="1" si="34"/>
        <v>9</v>
      </c>
      <c r="P78" s="3">
        <f t="shared" ca="1" si="35"/>
        <v>4.4495277825477517</v>
      </c>
      <c r="Q78">
        <f t="shared" ca="1" si="36"/>
        <v>10</v>
      </c>
      <c r="R78" s="5">
        <f>IF(J78="","",SUMIFS('Filtered Data'!$E:$E,'Filtered Data'!$C:$C,sorting!$J78,'Filtered Data'!$W:$W,"&gt;"&amp;Dashboard!D$4)/$K78)</f>
        <v>0.5714285714285714</v>
      </c>
      <c r="S78">
        <f t="shared" ca="1" si="37"/>
        <v>65</v>
      </c>
      <c r="T78" s="5">
        <f>IF(K78="","",SUMIFS('Filtered Data'!$E:$E,'Filtered Data'!$C:$C,sorting!$J78,'Filtered Data'!$W:$W,"&gt;"&amp;Dashboard!F$4)/$K78)</f>
        <v>0.21428571428571427</v>
      </c>
      <c r="U78">
        <f t="shared" ca="1" si="38"/>
        <v>99</v>
      </c>
      <c r="V78">
        <f>IF($J78="","",COUNTIFS(R$2:R77,R78)/100000000)</f>
        <v>1E-8</v>
      </c>
      <c r="W78">
        <f>IF($J78="","",COUNTIFS(T$2:T77,T78)/100000000)</f>
        <v>0</v>
      </c>
      <c r="X78" s="6">
        <f t="shared" si="39"/>
        <v>0.57142858142857145</v>
      </c>
      <c r="Y78">
        <f t="shared" ca="1" si="40"/>
        <v>66</v>
      </c>
      <c r="Z78" s="6">
        <f t="shared" si="41"/>
        <v>0.21428571428571427</v>
      </c>
      <c r="AA78">
        <f t="shared" ca="1" si="42"/>
        <v>101</v>
      </c>
      <c r="AB78" s="5">
        <f ca="1">IF(S78="","",SUMIFS('Filtered Data'!$E:$E,'Filtered Data'!$C:$C,sorting!$J78,'Filtered Data'!$W:$W,"&lt;"&amp;Dashboard!C$4)/$K78)</f>
        <v>0.14285714285714285</v>
      </c>
      <c r="AC78">
        <f t="shared" ca="1" si="43"/>
        <v>141</v>
      </c>
      <c r="AD78" s="6">
        <f ca="1">IF($J78="","",(COUNTIFS(AB$2:AB77,AB78)/100000000)+AB78)</f>
        <v>0.14285715285714284</v>
      </c>
      <c r="AE78">
        <f t="shared" ca="1" si="44"/>
        <v>44</v>
      </c>
    </row>
    <row r="79" spans="1:31" x14ac:dyDescent="0.35">
      <c r="A79" s="5">
        <f t="shared" si="29"/>
        <v>0.46077022380751775</v>
      </c>
      <c r="B79" t="str">
        <v>Kohl Stewart</v>
      </c>
      <c r="C79">
        <f>SUMIFS('Filtered Data'!$E:$E,'Filtered Data'!$C:$C,sorting!$B79)</f>
        <v>3</v>
      </c>
      <c r="D79" s="4">
        <f>SUMIFS('Filtered Data'!$L:$L,'Filtered Data'!$C:$C,sorting!$B79)</f>
        <v>12.666666666666666</v>
      </c>
      <c r="E79">
        <f>SUMIFS('Filtered Data'!$O:$O,'Filtered Data'!$C:$C,sorting!$B79)</f>
        <v>8</v>
      </c>
      <c r="F79" s="3">
        <f t="shared" si="30"/>
        <v>5.6842105263157903</v>
      </c>
      <c r="G79" s="3" cm="1">
        <f t="array" ref="G79">AVERAGE(_xlfn._xlws.FILTER('Filtered Data'!$W:$W,'Filtered Data'!$C:$C=sorting!$B79))</f>
        <v>43.666666666666664</v>
      </c>
      <c r="H79" s="3" cm="1">
        <f t="array" ref="H79">_xlfn.STDEV.P(_xlfn._xlws.FILTER('Filtered Data'!$W:$W,'Filtered Data'!$C:$C=sorting!$B79))</f>
        <v>12.283683848458853</v>
      </c>
      <c r="I79" s="3"/>
      <c r="J79" t="str">
        <v>Jesus Luzardo</v>
      </c>
      <c r="K79">
        <f t="shared" si="31"/>
        <v>18</v>
      </c>
      <c r="L79" s="3">
        <f t="shared" si="32"/>
        <v>43.111111111111114</v>
      </c>
      <c r="M79">
        <f t="shared" ca="1" si="33"/>
        <v>159</v>
      </c>
      <c r="N79" s="3">
        <f t="shared" si="28"/>
        <v>17.891304184773642</v>
      </c>
      <c r="O79">
        <f t="shared" ca="1" si="34"/>
        <v>111</v>
      </c>
      <c r="P79" s="3">
        <f t="shared" ca="1" si="35"/>
        <v>2.4096125506490877</v>
      </c>
      <c r="Q79">
        <f t="shared" ca="1" si="36"/>
        <v>150</v>
      </c>
      <c r="R79" s="5">
        <f>IF(J79="","",SUMIFS('Filtered Data'!$E:$E,'Filtered Data'!$C:$C,sorting!$J79,'Filtered Data'!$W:$W,"&gt;"&amp;Dashboard!D$4)/$K79)</f>
        <v>0.33333333333333331</v>
      </c>
      <c r="S79">
        <f t="shared" ca="1" si="37"/>
        <v>158</v>
      </c>
      <c r="T79" s="5">
        <f>IF(K79="","",SUMIFS('Filtered Data'!$E:$E,'Filtered Data'!$C:$C,sorting!$J79,'Filtered Data'!$W:$W,"&gt;"&amp;Dashboard!F$4)/$K79)</f>
        <v>0.16666666666666666</v>
      </c>
      <c r="U79">
        <f t="shared" ca="1" si="38"/>
        <v>127</v>
      </c>
      <c r="V79">
        <f>IF($J79="","",COUNTIFS(R$2:R78,R79)/100000000)</f>
        <v>4.0000000000000001E-8</v>
      </c>
      <c r="W79">
        <f>IF($J79="","",COUNTIFS(T$2:T78,T79)/100000000)</f>
        <v>1E-8</v>
      </c>
      <c r="X79" s="6">
        <f t="shared" si="39"/>
        <v>0.33333337333333329</v>
      </c>
      <c r="Y79">
        <f t="shared" ca="1" si="40"/>
        <v>160</v>
      </c>
      <c r="Z79" s="6">
        <f t="shared" si="41"/>
        <v>0.16666667666666665</v>
      </c>
      <c r="AA79">
        <f t="shared" ca="1" si="42"/>
        <v>131</v>
      </c>
      <c r="AB79" s="5">
        <f ca="1">IF(S79="","",SUMIFS('Filtered Data'!$E:$E,'Filtered Data'!$C:$C,sorting!$J79,'Filtered Data'!$W:$W,"&lt;"&amp;Dashboard!C$4)/$K79)</f>
        <v>0.5</v>
      </c>
      <c r="AC79">
        <f t="shared" ca="1" si="43"/>
        <v>6</v>
      </c>
      <c r="AD79" s="6">
        <f ca="1">IF($J79="","",(COUNTIFS(AB$2:AB78,AB79)/100000000)+AB79)</f>
        <v>0.50000003000000004</v>
      </c>
      <c r="AE79">
        <f t="shared" ca="1" si="44"/>
        <v>180</v>
      </c>
    </row>
    <row r="80" spans="1:31" x14ac:dyDescent="0.35">
      <c r="A80" s="5">
        <f t="shared" si="29"/>
        <v>0.17264074754582651</v>
      </c>
      <c r="B80" t="str">
        <v>Robert Stock</v>
      </c>
      <c r="C80">
        <f>SUMIFS('Filtered Data'!$E:$E,'Filtered Data'!$C:$C,sorting!$B80)</f>
        <v>3</v>
      </c>
      <c r="D80" s="4">
        <f>SUMIFS('Filtered Data'!$L:$L,'Filtered Data'!$C:$C,sorting!$B80)</f>
        <v>9</v>
      </c>
      <c r="E80">
        <f>SUMIFS('Filtered Data'!$O:$O,'Filtered Data'!$C:$C,sorting!$B80)</f>
        <v>8</v>
      </c>
      <c r="F80" s="3">
        <f t="shared" si="30"/>
        <v>8</v>
      </c>
      <c r="G80" s="3" cm="1">
        <f t="array" ref="G80">AVERAGE(_xlfn._xlws.FILTER('Filtered Data'!$W:$W,'Filtered Data'!$C:$C=sorting!$B80))</f>
        <v>34.333333333333336</v>
      </c>
      <c r="H80" s="3" cm="1">
        <f t="array" ref="H80">_xlfn.STDEV.P(_xlfn._xlws.FILTER('Filtered Data'!$W:$W,'Filtered Data'!$C:$C=sorting!$B80))</f>
        <v>7.9302515022468789</v>
      </c>
      <c r="I80" s="3"/>
      <c r="J80" t="str">
        <v>Zack Greinke</v>
      </c>
      <c r="K80">
        <f t="shared" si="31"/>
        <v>29</v>
      </c>
      <c r="L80" s="3">
        <f t="shared" si="32"/>
        <v>51</v>
      </c>
      <c r="M80">
        <f t="shared" ca="1" si="33"/>
        <v>82</v>
      </c>
      <c r="N80" s="3">
        <f t="shared" si="28"/>
        <v>21.84269782503668</v>
      </c>
      <c r="O80">
        <f t="shared" ca="1" si="34"/>
        <v>173</v>
      </c>
      <c r="P80" s="3">
        <f t="shared" ca="1" si="35"/>
        <v>2.3348764153822814</v>
      </c>
      <c r="Q80">
        <f t="shared" ca="1" si="36"/>
        <v>157</v>
      </c>
      <c r="R80" s="5">
        <f>IF(J80="","",SUMIFS('Filtered Data'!$E:$E,'Filtered Data'!$C:$C,sorting!$J80,'Filtered Data'!$W:$W,"&gt;"&amp;Dashboard!D$4)/$K80)</f>
        <v>0.51724137931034486</v>
      </c>
      <c r="S80">
        <f t="shared" ca="1" si="37"/>
        <v>92</v>
      </c>
      <c r="T80" s="5">
        <f>IF(K80="","",SUMIFS('Filtered Data'!$E:$E,'Filtered Data'!$C:$C,sorting!$J80,'Filtered Data'!$W:$W,"&gt;"&amp;Dashboard!F$4)/$K80)</f>
        <v>0.2413793103448276</v>
      </c>
      <c r="U80">
        <f t="shared" ca="1" si="38"/>
        <v>82</v>
      </c>
      <c r="V80">
        <f>IF($J80="","",COUNTIFS(R$2:R79,R80)/100000000)</f>
        <v>1E-8</v>
      </c>
      <c r="W80">
        <f>IF($J80="","",COUNTIFS(T$2:T79,T80)/100000000)</f>
        <v>0</v>
      </c>
      <c r="X80" s="6">
        <f t="shared" si="39"/>
        <v>0.51724138931034491</v>
      </c>
      <c r="Y80">
        <f t="shared" ca="1" si="40"/>
        <v>92</v>
      </c>
      <c r="Z80" s="6">
        <f t="shared" si="41"/>
        <v>0.2413793103448276</v>
      </c>
      <c r="AA80">
        <f t="shared" ca="1" si="42"/>
        <v>82</v>
      </c>
      <c r="AB80" s="5">
        <f ca="1">IF(S80="","",SUMIFS('Filtered Data'!$E:$E,'Filtered Data'!$C:$C,sorting!$J80,'Filtered Data'!$W:$W,"&lt;"&amp;Dashboard!C$4)/$K80)</f>
        <v>0.2413793103448276</v>
      </c>
      <c r="AC80">
        <f t="shared" ca="1" si="43"/>
        <v>80</v>
      </c>
      <c r="AD80" s="6">
        <f ca="1">IF($J80="","",(COUNTIFS(AB$2:AB79,AB80)/100000000)+AB80)</f>
        <v>0.24137932034482759</v>
      </c>
      <c r="AE80">
        <f t="shared" ca="1" si="44"/>
        <v>104</v>
      </c>
    </row>
    <row r="81" spans="1:31" x14ac:dyDescent="0.35">
      <c r="A81" s="5">
        <f t="shared" si="29"/>
        <v>0.48479768047415134</v>
      </c>
      <c r="B81" t="str">
        <v>Justin Steele</v>
      </c>
      <c r="C81">
        <f>SUMIFS('Filtered Data'!$E:$E,'Filtered Data'!$C:$C,sorting!$B81)</f>
        <v>9</v>
      </c>
      <c r="D81" s="4">
        <f>SUMIFS('Filtered Data'!$L:$L,'Filtered Data'!$C:$C,sorting!$B81)</f>
        <v>43.666666666666664</v>
      </c>
      <c r="E81">
        <f>SUMIFS('Filtered Data'!$O:$O,'Filtered Data'!$C:$C,sorting!$B81)</f>
        <v>24</v>
      </c>
      <c r="F81" s="3">
        <f t="shared" si="30"/>
        <v>4.9465648854961835</v>
      </c>
      <c r="G81" s="3" cm="1">
        <f t="array" ref="G81">AVERAGE(_xlfn._xlws.FILTER('Filtered Data'!$W:$W,'Filtered Data'!$C:$C=sorting!$B81))</f>
        <v>44.333333333333336</v>
      </c>
      <c r="H81" s="3" cm="1">
        <f t="array" ref="H81">_xlfn.STDEV.P(_xlfn._xlws.FILTER('Filtered Data'!$W:$W,'Filtered Data'!$C:$C=sorting!$B81))</f>
        <v>17.198191119352575</v>
      </c>
      <c r="I81" s="3"/>
      <c r="J81" t="str">
        <v>Lance McCullers</v>
      </c>
      <c r="K81">
        <f t="shared" si="31"/>
        <v>28</v>
      </c>
      <c r="L81" s="3">
        <f t="shared" si="32"/>
        <v>58.142857142857146</v>
      </c>
      <c r="M81">
        <f t="shared" ca="1" si="33"/>
        <v>26</v>
      </c>
      <c r="N81" s="3">
        <f t="shared" si="28"/>
        <v>12.503468906422631</v>
      </c>
      <c r="O81">
        <f t="shared" ca="1" si="34"/>
        <v>11</v>
      </c>
      <c r="P81" s="3">
        <f t="shared" ca="1" si="35"/>
        <v>4.6501380999148987</v>
      </c>
      <c r="Q81">
        <f t="shared" ca="1" si="36"/>
        <v>7</v>
      </c>
      <c r="R81" s="5">
        <f>IF(J81="","",SUMIFS('Filtered Data'!$E:$E,'Filtered Data'!$C:$C,sorting!$J81,'Filtered Data'!$W:$W,"&gt;"&amp;Dashboard!D$4)/$K81)</f>
        <v>0.7142857142857143</v>
      </c>
      <c r="S81">
        <f t="shared" ca="1" si="37"/>
        <v>21</v>
      </c>
      <c r="T81" s="5">
        <f>IF(K81="","",SUMIFS('Filtered Data'!$E:$E,'Filtered Data'!$C:$C,sorting!$J81,'Filtered Data'!$W:$W,"&gt;"&amp;Dashboard!F$4)/$K81)</f>
        <v>0.32142857142857145</v>
      </c>
      <c r="U81">
        <f t="shared" ca="1" si="38"/>
        <v>53</v>
      </c>
      <c r="V81">
        <f>IF($J81="","",COUNTIFS(R$2:R80,R81)/100000000)</f>
        <v>1E-8</v>
      </c>
      <c r="W81">
        <f>IF($J81="","",COUNTIFS(T$2:T80,T81)/100000000)</f>
        <v>0</v>
      </c>
      <c r="X81" s="6">
        <f t="shared" si="39"/>
        <v>0.71428572428571435</v>
      </c>
      <c r="Y81">
        <f t="shared" ca="1" si="40"/>
        <v>21</v>
      </c>
      <c r="Z81" s="6">
        <f t="shared" si="41"/>
        <v>0.32142857142857145</v>
      </c>
      <c r="AA81">
        <f t="shared" ca="1" si="42"/>
        <v>53</v>
      </c>
      <c r="AB81" s="5">
        <f ca="1">IF(S81="","",SUMIFS('Filtered Data'!$E:$E,'Filtered Data'!$C:$C,sorting!$J81,'Filtered Data'!$W:$W,"&lt;"&amp;Dashboard!C$4)/$K81)</f>
        <v>7.1428571428571425E-2</v>
      </c>
      <c r="AC81">
        <f t="shared" ca="1" si="43"/>
        <v>173</v>
      </c>
      <c r="AD81" s="6">
        <f ca="1">IF($J81="","",(COUNTIFS(AB$2:AB80,AB81)/100000000)+AB81)</f>
        <v>7.1428581428571419E-2</v>
      </c>
      <c r="AE81">
        <f t="shared" ca="1" si="44"/>
        <v>12</v>
      </c>
    </row>
    <row r="82" spans="1:31" x14ac:dyDescent="0.35">
      <c r="A82" s="5">
        <f t="shared" si="29"/>
        <v>0.64297218721226634</v>
      </c>
      <c r="B82" t="str">
        <v>Adrian Sampson</v>
      </c>
      <c r="C82">
        <f>SUMIFS('Filtered Data'!$E:$E,'Filtered Data'!$C:$C,sorting!$B82)</f>
        <v>5</v>
      </c>
      <c r="D82" s="4">
        <f>SUMIFS('Filtered Data'!$L:$L,'Filtered Data'!$C:$C,sorting!$B82)</f>
        <v>24</v>
      </c>
      <c r="E82">
        <f>SUMIFS('Filtered Data'!$O:$O,'Filtered Data'!$C:$C,sorting!$B82)</f>
        <v>8</v>
      </c>
      <c r="F82" s="3">
        <f t="shared" si="30"/>
        <v>3</v>
      </c>
      <c r="G82" s="3" cm="1">
        <f t="array" ref="G82">AVERAGE(_xlfn._xlws.FILTER('Filtered Data'!$W:$W,'Filtered Data'!$C:$C=sorting!$B82))</f>
        <v>48.8</v>
      </c>
      <c r="H82" s="3" cm="1">
        <f t="array" ref="H82">_xlfn.STDEV.P(_xlfn._xlws.FILTER('Filtered Data'!$W:$W,'Filtered Data'!$C:$C=sorting!$B82))</f>
        <v>5.3441556863549549</v>
      </c>
      <c r="I82" s="3"/>
      <c r="J82" t="str">
        <v>Jose Urquidy</v>
      </c>
      <c r="K82">
        <f t="shared" si="31"/>
        <v>20</v>
      </c>
      <c r="L82" s="3">
        <f t="shared" si="32"/>
        <v>54.45</v>
      </c>
      <c r="M82">
        <f t="shared" ca="1" si="33"/>
        <v>45</v>
      </c>
      <c r="N82" s="3">
        <f t="shared" si="28"/>
        <v>14.864302876354477</v>
      </c>
      <c r="O82">
        <f t="shared" ca="1" si="34"/>
        <v>42</v>
      </c>
      <c r="P82" s="3">
        <f t="shared" ca="1" si="35"/>
        <v>3.663138490444569</v>
      </c>
      <c r="Q82">
        <f t="shared" ca="1" si="36"/>
        <v>31</v>
      </c>
      <c r="R82" s="5">
        <f>IF(J82="","",SUMIFS('Filtered Data'!$E:$E,'Filtered Data'!$C:$C,sorting!$J82,'Filtered Data'!$W:$W,"&gt;"&amp;Dashboard!D$4)/$K82)</f>
        <v>0.6</v>
      </c>
      <c r="S82">
        <f t="shared" ca="1" si="37"/>
        <v>54</v>
      </c>
      <c r="T82" s="5">
        <f>IF(K82="","",SUMIFS('Filtered Data'!$E:$E,'Filtered Data'!$C:$C,sorting!$J82,'Filtered Data'!$W:$W,"&gt;"&amp;Dashboard!F$4)/$K82)</f>
        <v>0.25</v>
      </c>
      <c r="U82">
        <f t="shared" ca="1" si="38"/>
        <v>78</v>
      </c>
      <c r="V82">
        <f>IF($J82="","",COUNTIFS(R$2:R81,R82)/100000000)</f>
        <v>0</v>
      </c>
      <c r="W82">
        <f>IF($J82="","",COUNTIFS(T$2:T81,T82)/100000000)</f>
        <v>1E-8</v>
      </c>
      <c r="X82" s="6">
        <f t="shared" si="39"/>
        <v>0.6</v>
      </c>
      <c r="Y82">
        <f t="shared" ca="1" si="40"/>
        <v>58</v>
      </c>
      <c r="Z82" s="6">
        <f t="shared" si="41"/>
        <v>0.25000000999999999</v>
      </c>
      <c r="AA82">
        <f t="shared" ca="1" si="42"/>
        <v>80</v>
      </c>
      <c r="AB82" s="5">
        <f ca="1">IF(S82="","",SUMIFS('Filtered Data'!$E:$E,'Filtered Data'!$C:$C,sorting!$J82,'Filtered Data'!$W:$W,"&lt;"&amp;Dashboard!C$4)/$K82)</f>
        <v>0.15</v>
      </c>
      <c r="AC82">
        <f t="shared" ca="1" si="43"/>
        <v>138</v>
      </c>
      <c r="AD82" s="6">
        <f ca="1">IF($J82="","",(COUNTIFS(AB$2:AB81,AB82)/100000000)+AB82)</f>
        <v>0.15</v>
      </c>
      <c r="AE82">
        <f t="shared" ca="1" si="44"/>
        <v>47</v>
      </c>
    </row>
    <row r="83" spans="1:31" x14ac:dyDescent="0.35">
      <c r="A83" s="5">
        <f t="shared" si="29"/>
        <v>0.47277156670311632</v>
      </c>
      <c r="B83" t="str">
        <v>Cory Abbott</v>
      </c>
      <c r="C83">
        <f>SUMIFS('Filtered Data'!$E:$E,'Filtered Data'!$C:$C,sorting!$B83)</f>
        <v>1</v>
      </c>
      <c r="D83" s="4">
        <f>SUMIFS('Filtered Data'!$L:$L,'Filtered Data'!$C:$C,sorting!$B83)</f>
        <v>5</v>
      </c>
      <c r="E83">
        <f>SUMIFS('Filtered Data'!$O:$O,'Filtered Data'!$C:$C,sorting!$B83)</f>
        <v>2</v>
      </c>
      <c r="F83" s="3">
        <f t="shared" si="30"/>
        <v>3.6</v>
      </c>
      <c r="G83" s="3" cm="1">
        <f t="array" ref="G83">AVERAGE(_xlfn._xlws.FILTER('Filtered Data'!$W:$W,'Filtered Data'!$C:$C=sorting!$B83))</f>
        <v>44</v>
      </c>
      <c r="H83" s="3" cm="1">
        <f t="array" ref="H83">_xlfn.STDEV.P(_xlfn._xlws.FILTER('Filtered Data'!$W:$W,'Filtered Data'!$C:$C=sorting!$B83))</f>
        <v>0</v>
      </c>
      <c r="I83" s="3"/>
      <c r="J83" t="str">
        <v>Luis Garcia</v>
      </c>
      <c r="K83">
        <f t="shared" si="31"/>
        <v>28</v>
      </c>
      <c r="L83" s="3">
        <f t="shared" si="32"/>
        <v>54.678571428571431</v>
      </c>
      <c r="M83">
        <f t="shared" ca="1" si="33"/>
        <v>43</v>
      </c>
      <c r="N83" s="3">
        <f t="shared" si="28"/>
        <v>14.834933606256579</v>
      </c>
      <c r="O83">
        <f t="shared" ca="1" si="34"/>
        <v>41</v>
      </c>
      <c r="P83" s="3">
        <f t="shared" ca="1" si="35"/>
        <v>3.6857981895861633</v>
      </c>
      <c r="Q83">
        <f t="shared" ca="1" si="36"/>
        <v>28</v>
      </c>
      <c r="R83" s="5">
        <f>IF(J83="","",SUMIFS('Filtered Data'!$E:$E,'Filtered Data'!$C:$C,sorting!$J83,'Filtered Data'!$W:$W,"&gt;"&amp;Dashboard!D$4)/$K83)</f>
        <v>0.5714285714285714</v>
      </c>
      <c r="S83">
        <f t="shared" ca="1" si="37"/>
        <v>65</v>
      </c>
      <c r="T83" s="5">
        <f>IF(K83="","",SUMIFS('Filtered Data'!$E:$E,'Filtered Data'!$C:$C,sorting!$J83,'Filtered Data'!$W:$W,"&gt;"&amp;Dashboard!F$4)/$K83)</f>
        <v>0.2857142857142857</v>
      </c>
      <c r="U83">
        <f t="shared" ca="1" si="38"/>
        <v>68</v>
      </c>
      <c r="V83">
        <f>IF($J83="","",COUNTIFS(R$2:R82,R83)/100000000)</f>
        <v>2E-8</v>
      </c>
      <c r="W83">
        <f>IF($J83="","",COUNTIFS(T$2:T82,T83)/100000000)</f>
        <v>0</v>
      </c>
      <c r="X83" s="6">
        <f t="shared" si="39"/>
        <v>0.57142859142857139</v>
      </c>
      <c r="Y83">
        <f t="shared" ca="1" si="40"/>
        <v>65</v>
      </c>
      <c r="Z83" s="6">
        <f t="shared" si="41"/>
        <v>0.2857142857142857</v>
      </c>
      <c r="AA83">
        <f t="shared" ca="1" si="42"/>
        <v>69</v>
      </c>
      <c r="AB83" s="5">
        <f ca="1">IF(S83="","",SUMIFS('Filtered Data'!$E:$E,'Filtered Data'!$C:$C,sorting!$J83,'Filtered Data'!$W:$W,"&lt;"&amp;Dashboard!C$4)/$K83)</f>
        <v>0.14285714285714285</v>
      </c>
      <c r="AC83">
        <f t="shared" ca="1" si="43"/>
        <v>141</v>
      </c>
      <c r="AD83" s="6">
        <f ca="1">IF($J83="","",(COUNTIFS(AB$2:AB82,AB83)/100000000)+AB83)</f>
        <v>0.14285716285714284</v>
      </c>
      <c r="AE83">
        <f t="shared" ca="1" si="44"/>
        <v>45</v>
      </c>
    </row>
    <row r="84" spans="1:31" x14ac:dyDescent="0.35">
      <c r="A84" s="5">
        <f t="shared" si="29"/>
        <v>0.84508344779188671</v>
      </c>
      <c r="B84" t="str">
        <v>Lucas Giolito</v>
      </c>
      <c r="C84">
        <f>SUMIFS('Filtered Data'!$E:$E,'Filtered Data'!$C:$C,sorting!$B84)</f>
        <v>31</v>
      </c>
      <c r="D84" s="4">
        <f>SUMIFS('Filtered Data'!$L:$L,'Filtered Data'!$C:$C,sorting!$B84)</f>
        <v>178.66666666666669</v>
      </c>
      <c r="E84">
        <f>SUMIFS('Filtered Data'!$O:$O,'Filtered Data'!$C:$C,sorting!$B84)</f>
        <v>70</v>
      </c>
      <c r="F84" s="3">
        <f t="shared" si="30"/>
        <v>3.5261194029850742</v>
      </c>
      <c r="G84" s="3" cm="1">
        <f t="array" ref="G84">AVERAGE(_xlfn._xlws.FILTER('Filtered Data'!$W:$W,'Filtered Data'!$C:$C=sorting!$B84))</f>
        <v>55.967741935483872</v>
      </c>
      <c r="H84" s="3" cm="1">
        <f t="array" ref="H84">_xlfn.STDEV.P(_xlfn._xlws.FILTER('Filtered Data'!$W:$W,'Filtered Data'!$C:$C=sorting!$B84))</f>
        <v>19.434727598724621</v>
      </c>
      <c r="I84" s="3"/>
      <c r="J84" t="str">
        <v>Jake Odorizzi</v>
      </c>
      <c r="K84">
        <f t="shared" si="31"/>
        <v>23</v>
      </c>
      <c r="L84" s="3">
        <f t="shared" si="32"/>
        <v>48.043478260869563</v>
      </c>
      <c r="M84">
        <f t="shared" ca="1" si="33"/>
        <v>117</v>
      </c>
      <c r="N84" s="3">
        <f t="shared" si="28"/>
        <v>17.819086642453549</v>
      </c>
      <c r="O84">
        <f t="shared" ca="1" si="34"/>
        <v>109</v>
      </c>
      <c r="P84" s="3">
        <f t="shared" ca="1" si="35"/>
        <v>2.6961807428674329</v>
      </c>
      <c r="Q84">
        <f t="shared" ca="1" si="36"/>
        <v>113</v>
      </c>
      <c r="R84" s="5">
        <f>IF(J84="","",SUMIFS('Filtered Data'!$E:$E,'Filtered Data'!$C:$C,sorting!$J84,'Filtered Data'!$W:$W,"&gt;"&amp;Dashboard!D$4)/$K84)</f>
        <v>0.47826086956521741</v>
      </c>
      <c r="S84">
        <f t="shared" ca="1" si="37"/>
        <v>103</v>
      </c>
      <c r="T84" s="5">
        <f>IF(K84="","",SUMIFS('Filtered Data'!$E:$E,'Filtered Data'!$C:$C,sorting!$J84,'Filtered Data'!$W:$W,"&gt;"&amp;Dashboard!F$4)/$K84)</f>
        <v>0.17391304347826086</v>
      </c>
      <c r="U84">
        <f t="shared" ca="1" si="38"/>
        <v>122</v>
      </c>
      <c r="V84">
        <f>IF($J84="","",COUNTIFS(R$2:R83,R84)/100000000)</f>
        <v>1E-8</v>
      </c>
      <c r="W84">
        <f>IF($J84="","",COUNTIFS(T$2:T83,T84)/100000000)</f>
        <v>1E-8</v>
      </c>
      <c r="X84" s="6">
        <f t="shared" si="39"/>
        <v>0.4782608795652174</v>
      </c>
      <c r="Y84">
        <f t="shared" ca="1" si="40"/>
        <v>103</v>
      </c>
      <c r="Z84" s="6">
        <f t="shared" si="41"/>
        <v>0.17391305347826086</v>
      </c>
      <c r="AA84">
        <f t="shared" ca="1" si="42"/>
        <v>122</v>
      </c>
      <c r="AB84" s="5">
        <f ca="1">IF(S84="","",SUMIFS('Filtered Data'!$E:$E,'Filtered Data'!$C:$C,sorting!$J84,'Filtered Data'!$W:$W,"&lt;"&amp;Dashboard!C$4)/$K84)</f>
        <v>0.21739130434782608</v>
      </c>
      <c r="AC84">
        <f t="shared" ca="1" si="43"/>
        <v>100</v>
      </c>
      <c r="AD84" s="6">
        <f ca="1">IF($J84="","",(COUNTIFS(AB$2:AB83,AB84)/100000000)+AB84)</f>
        <v>0.21739130434782608</v>
      </c>
      <c r="AE84">
        <f t="shared" ca="1" si="44"/>
        <v>85</v>
      </c>
    </row>
    <row r="85" spans="1:31" x14ac:dyDescent="0.35">
      <c r="A85" s="5">
        <f t="shared" si="29"/>
        <v>0.47036896782836557</v>
      </c>
      <c r="B85" t="str">
        <v>Dallas Keuchel</v>
      </c>
      <c r="C85">
        <f>SUMIFS('Filtered Data'!$E:$E,'Filtered Data'!$C:$C,sorting!$B85)</f>
        <v>30</v>
      </c>
      <c r="D85" s="4">
        <f>SUMIFS('Filtered Data'!$L:$L,'Filtered Data'!$C:$C,sorting!$B85)</f>
        <v>156.33333333333331</v>
      </c>
      <c r="E85">
        <f>SUMIFS('Filtered Data'!$O:$O,'Filtered Data'!$C:$C,sorting!$B85)</f>
        <v>90</v>
      </c>
      <c r="F85" s="3">
        <f t="shared" si="30"/>
        <v>5.1812366737739879</v>
      </c>
      <c r="G85" s="3" cm="1">
        <f t="array" ref="G85">AVERAGE(_xlfn._xlws.FILTER('Filtered Data'!$W:$W,'Filtered Data'!$C:$C=sorting!$B85))</f>
        <v>43.93333333333333</v>
      </c>
      <c r="H85" s="3" cm="1">
        <f t="array" ref="H85">_xlfn.STDEV.P(_xlfn._xlws.FILTER('Filtered Data'!$W:$W,'Filtered Data'!$C:$C=sorting!$B85))</f>
        <v>16.437626214133097</v>
      </c>
      <c r="I85" s="3"/>
      <c r="J85" t="str">
        <v>Framber Valdez</v>
      </c>
      <c r="K85">
        <f t="shared" si="31"/>
        <v>22</v>
      </c>
      <c r="L85" s="3">
        <f t="shared" si="32"/>
        <v>56.772727272727273</v>
      </c>
      <c r="M85">
        <f t="shared" ca="1" si="33"/>
        <v>31</v>
      </c>
      <c r="N85" s="3">
        <f t="shared" si="28"/>
        <v>14.578726151428564</v>
      </c>
      <c r="O85">
        <f t="shared" ca="1" si="34"/>
        <v>38</v>
      </c>
      <c r="P85" s="3">
        <f t="shared" ca="1" si="35"/>
        <v>3.8942172781785969</v>
      </c>
      <c r="Q85">
        <f t="shared" ca="1" si="36"/>
        <v>23</v>
      </c>
      <c r="R85" s="5">
        <f>IF(J85="","",SUMIFS('Filtered Data'!$E:$E,'Filtered Data'!$C:$C,sorting!$J85,'Filtered Data'!$W:$W,"&gt;"&amp;Dashboard!D$4)/$K85)</f>
        <v>0.72727272727272729</v>
      </c>
      <c r="S85">
        <f t="shared" ca="1" si="37"/>
        <v>15</v>
      </c>
      <c r="T85" s="5">
        <f>IF(K85="","",SUMIFS('Filtered Data'!$E:$E,'Filtered Data'!$C:$C,sorting!$J85,'Filtered Data'!$W:$W,"&gt;"&amp;Dashboard!F$4)/$K85)</f>
        <v>0.40909090909090912</v>
      </c>
      <c r="U85">
        <f t="shared" ca="1" si="38"/>
        <v>26</v>
      </c>
      <c r="V85">
        <f>IF($J85="","",COUNTIFS(R$2:R84,R85)/100000000)</f>
        <v>0</v>
      </c>
      <c r="W85">
        <f>IF($J85="","",COUNTIFS(T$2:T84,T85)/100000000)</f>
        <v>0</v>
      </c>
      <c r="X85" s="6">
        <f t="shared" si="39"/>
        <v>0.72727272727272729</v>
      </c>
      <c r="Y85">
        <f t="shared" ca="1" si="40"/>
        <v>17</v>
      </c>
      <c r="Z85" s="6">
        <f t="shared" si="41"/>
        <v>0.40909090909090912</v>
      </c>
      <c r="AA85">
        <f t="shared" ca="1" si="42"/>
        <v>26</v>
      </c>
      <c r="AB85" s="5">
        <f ca="1">IF(S85="","",SUMIFS('Filtered Data'!$E:$E,'Filtered Data'!$C:$C,sorting!$J85,'Filtered Data'!$W:$W,"&lt;"&amp;Dashboard!C$4)/$K85)</f>
        <v>0.13636363636363635</v>
      </c>
      <c r="AC85">
        <f t="shared" ca="1" si="43"/>
        <v>145</v>
      </c>
      <c r="AD85" s="6">
        <f ca="1">IF($J85="","",(COUNTIFS(AB$2:AB84,AB85)/100000000)+AB85)</f>
        <v>0.13636363636363635</v>
      </c>
      <c r="AE85">
        <f t="shared" ca="1" si="44"/>
        <v>40</v>
      </c>
    </row>
    <row r="86" spans="1:31" x14ac:dyDescent="0.35">
      <c r="A86" s="5">
        <f t="shared" si="29"/>
        <v>0.89341760731283903</v>
      </c>
      <c r="B86" t="str">
        <v>Lance Lynn</v>
      </c>
      <c r="C86">
        <f>SUMIFS('Filtered Data'!$E:$E,'Filtered Data'!$C:$C,sorting!$B86)</f>
        <v>28</v>
      </c>
      <c r="D86" s="4">
        <f>SUMIFS('Filtered Data'!$L:$L,'Filtered Data'!$C:$C,sorting!$B86)</f>
        <v>157.00000000000003</v>
      </c>
      <c r="E86">
        <f>SUMIFS('Filtered Data'!$O:$O,'Filtered Data'!$C:$C,sorting!$B86)</f>
        <v>47</v>
      </c>
      <c r="F86" s="3">
        <f t="shared" si="30"/>
        <v>2.6942675159235661</v>
      </c>
      <c r="G86" s="3" cm="1">
        <f t="array" ref="G86">AVERAGE(_xlfn._xlws.FILTER('Filtered Data'!$W:$W,'Filtered Data'!$C:$C=sorting!$B86))</f>
        <v>58.5</v>
      </c>
      <c r="H86" s="3" cm="1">
        <f t="array" ref="H86">_xlfn.STDEV.P(_xlfn._xlws.FILTER('Filtered Data'!$W:$W,'Filtered Data'!$C:$C=sorting!$B86))</f>
        <v>15.185754602822438</v>
      </c>
      <c r="I86" s="3"/>
      <c r="J86" t="str">
        <v>Brad Keller</v>
      </c>
      <c r="K86">
        <f t="shared" si="31"/>
        <v>26</v>
      </c>
      <c r="L86" s="3">
        <f t="shared" si="32"/>
        <v>43.96153846153846</v>
      </c>
      <c r="M86">
        <f t="shared" ca="1" si="33"/>
        <v>149</v>
      </c>
      <c r="N86" s="3">
        <f t="shared" si="28"/>
        <v>17.953959857263051</v>
      </c>
      <c r="O86">
        <f t="shared" ca="1" si="34"/>
        <v>112</v>
      </c>
      <c r="P86" s="3">
        <f t="shared" ca="1" si="35"/>
        <v>2.4485706112211432</v>
      </c>
      <c r="Q86">
        <f t="shared" ca="1" si="36"/>
        <v>142</v>
      </c>
      <c r="R86" s="5">
        <f>IF(J86="","",SUMIFS('Filtered Data'!$E:$E,'Filtered Data'!$C:$C,sorting!$J86,'Filtered Data'!$W:$W,"&gt;"&amp;Dashboard!D$4)/$K86)</f>
        <v>0.42307692307692307</v>
      </c>
      <c r="S86">
        <f t="shared" ca="1" si="37"/>
        <v>134</v>
      </c>
      <c r="T86" s="5">
        <f>IF(K86="","",SUMIFS('Filtered Data'!$E:$E,'Filtered Data'!$C:$C,sorting!$J86,'Filtered Data'!$W:$W,"&gt;"&amp;Dashboard!F$4)/$K86)</f>
        <v>0.15384615384615385</v>
      </c>
      <c r="U86">
        <f t="shared" ca="1" si="38"/>
        <v>136</v>
      </c>
      <c r="V86">
        <f>IF($J86="","",COUNTIFS(R$2:R85,R86)/100000000)</f>
        <v>0</v>
      </c>
      <c r="W86">
        <f>IF($J86="","",COUNTIFS(T$2:T85,T86)/100000000)</f>
        <v>4.0000000000000001E-8</v>
      </c>
      <c r="X86" s="6">
        <f t="shared" si="39"/>
        <v>0.42307692307692307</v>
      </c>
      <c r="Y86">
        <f t="shared" ca="1" si="40"/>
        <v>135</v>
      </c>
      <c r="Z86" s="6">
        <f t="shared" si="41"/>
        <v>0.15384619384615386</v>
      </c>
      <c r="AA86">
        <f t="shared" ca="1" si="42"/>
        <v>139</v>
      </c>
      <c r="AB86" s="5">
        <f ca="1">IF(S86="","",SUMIFS('Filtered Data'!$E:$E,'Filtered Data'!$C:$C,sorting!$J86,'Filtered Data'!$W:$W,"&lt;"&amp;Dashboard!C$4)/$K86)</f>
        <v>0.42307692307692307</v>
      </c>
      <c r="AC86">
        <f t="shared" ca="1" si="43"/>
        <v>17</v>
      </c>
      <c r="AD86" s="6">
        <f ca="1">IF($J86="","",(COUNTIFS(AB$2:AB85,AB86)/100000000)+AB86)</f>
        <v>0.42307692307692307</v>
      </c>
      <c r="AE86">
        <f t="shared" ca="1" si="44"/>
        <v>169</v>
      </c>
    </row>
    <row r="87" spans="1:31" x14ac:dyDescent="0.35">
      <c r="A87" s="5">
        <f t="shared" si="29"/>
        <v>0.80432512482984553</v>
      </c>
      <c r="B87" t="str">
        <v>Dylan Cease</v>
      </c>
      <c r="C87">
        <f>SUMIFS('Filtered Data'!$E:$E,'Filtered Data'!$C:$C,sorting!$B87)</f>
        <v>32</v>
      </c>
      <c r="D87" s="4">
        <f>SUMIFS('Filtered Data'!$L:$L,'Filtered Data'!$C:$C,sorting!$B87)</f>
        <v>165.66666666666666</v>
      </c>
      <c r="E87">
        <f>SUMIFS('Filtered Data'!$O:$O,'Filtered Data'!$C:$C,sorting!$B87)</f>
        <v>72</v>
      </c>
      <c r="F87" s="3">
        <f t="shared" si="30"/>
        <v>3.9114688128772639</v>
      </c>
      <c r="G87" s="3" cm="1">
        <f t="array" ref="G87">AVERAGE(_xlfn._xlws.FILTER('Filtered Data'!$W:$W,'Filtered Data'!$C:$C=sorting!$B87))</f>
        <v>54.21875</v>
      </c>
      <c r="H87" s="3" cm="1">
        <f t="array" ref="H87">_xlfn.STDEV.P(_xlfn._xlws.FILTER('Filtered Data'!$W:$W,'Filtered Data'!$C:$C=sorting!$B87))</f>
        <v>16.55621932801991</v>
      </c>
      <c r="I87" s="3"/>
      <c r="J87" t="str">
        <v>Mike Minor</v>
      </c>
      <c r="K87">
        <f t="shared" si="31"/>
        <v>28</v>
      </c>
      <c r="L87" s="3">
        <f t="shared" si="32"/>
        <v>49.821428571428569</v>
      </c>
      <c r="M87">
        <f t="shared" ca="1" si="33"/>
        <v>99</v>
      </c>
      <c r="N87" s="3">
        <f t="shared" si="28"/>
        <v>14.066306174250405</v>
      </c>
      <c r="O87">
        <f t="shared" ca="1" si="34"/>
        <v>28</v>
      </c>
      <c r="P87" s="3">
        <f t="shared" ca="1" si="35"/>
        <v>3.5418984880786271</v>
      </c>
      <c r="Q87">
        <f t="shared" ca="1" si="36"/>
        <v>41</v>
      </c>
      <c r="R87" s="5">
        <f>IF(J87="","",SUMIFS('Filtered Data'!$E:$E,'Filtered Data'!$C:$C,sorting!$J87,'Filtered Data'!$W:$W,"&gt;"&amp;Dashboard!D$4)/$K87)</f>
        <v>0.5</v>
      </c>
      <c r="S87">
        <f t="shared" ca="1" si="37"/>
        <v>94</v>
      </c>
      <c r="T87" s="5">
        <f>IF(K87="","",SUMIFS('Filtered Data'!$E:$E,'Filtered Data'!$C:$C,sorting!$J87,'Filtered Data'!$W:$W,"&gt;"&amp;Dashboard!F$4)/$K87)</f>
        <v>0.21428571428571427</v>
      </c>
      <c r="U87">
        <f t="shared" ca="1" si="38"/>
        <v>99</v>
      </c>
      <c r="V87">
        <f>IF($J87="","",COUNTIFS(R$2:R86,R87)/100000000)</f>
        <v>2E-8</v>
      </c>
      <c r="W87">
        <f>IF($J87="","",COUNTIFS(T$2:T86,T87)/100000000)</f>
        <v>1E-8</v>
      </c>
      <c r="X87" s="6">
        <f t="shared" si="39"/>
        <v>0.50000001999999999</v>
      </c>
      <c r="Y87">
        <f t="shared" ca="1" si="40"/>
        <v>98</v>
      </c>
      <c r="Z87" s="6">
        <f t="shared" si="41"/>
        <v>0.21428572428571427</v>
      </c>
      <c r="AA87">
        <f t="shared" ca="1" si="42"/>
        <v>100</v>
      </c>
      <c r="AB87" s="5">
        <f ca="1">IF(S87="","",SUMIFS('Filtered Data'!$E:$E,'Filtered Data'!$C:$C,sorting!$J87,'Filtered Data'!$W:$W,"&lt;"&amp;Dashboard!C$4)/$K87)</f>
        <v>0.17857142857142858</v>
      </c>
      <c r="AC87">
        <f t="shared" ca="1" si="43"/>
        <v>123</v>
      </c>
      <c r="AD87" s="6">
        <f ca="1">IF($J87="","",(COUNTIFS(AB$2:AB86,AB87)/100000000)+AB87)</f>
        <v>0.17857142857142858</v>
      </c>
      <c r="AE87">
        <f t="shared" ca="1" si="44"/>
        <v>63</v>
      </c>
    </row>
    <row r="88" spans="1:31" x14ac:dyDescent="0.35">
      <c r="A88" s="5">
        <f t="shared" si="29"/>
        <v>0.94260079155050791</v>
      </c>
      <c r="B88" t="str">
        <v>Carlos Rodon</v>
      </c>
      <c r="C88">
        <f>SUMIFS('Filtered Data'!$E:$E,'Filtered Data'!$C:$C,sorting!$B88)</f>
        <v>24</v>
      </c>
      <c r="D88" s="4">
        <f>SUMIFS('Filtered Data'!$L:$L,'Filtered Data'!$C:$C,sorting!$B88)</f>
        <v>132.66666666666666</v>
      </c>
      <c r="E88">
        <f>SUMIFS('Filtered Data'!$O:$O,'Filtered Data'!$C:$C,sorting!$B88)</f>
        <v>35</v>
      </c>
      <c r="F88" s="3">
        <f t="shared" si="30"/>
        <v>2.3743718592964829</v>
      </c>
      <c r="G88" s="3" cm="1">
        <f t="array" ref="G88">AVERAGE(_xlfn._xlws.FILTER('Filtered Data'!$W:$W,'Filtered Data'!$C:$C=sorting!$B88))</f>
        <v>62.166666666666664</v>
      </c>
      <c r="H88" s="3" cm="1">
        <f t="array" ref="H88">_xlfn.STDEV.P(_xlfn._xlws.FILTER('Filtered Data'!$W:$W,'Filtered Data'!$C:$C=sorting!$B88))</f>
        <v>19.021187017522212</v>
      </c>
      <c r="I88" s="3"/>
      <c r="J88" t="str">
        <v>Brady Singer</v>
      </c>
      <c r="K88">
        <f t="shared" si="31"/>
        <v>27</v>
      </c>
      <c r="L88" s="3">
        <f t="shared" si="32"/>
        <v>46.518518518518519</v>
      </c>
      <c r="M88">
        <f t="shared" ca="1" si="33"/>
        <v>130</v>
      </c>
      <c r="N88" s="3">
        <f t="shared" si="28"/>
        <v>18.511998852336728</v>
      </c>
      <c r="O88">
        <f t="shared" ca="1" si="34"/>
        <v>123</v>
      </c>
      <c r="P88" s="3">
        <f t="shared" ca="1" si="35"/>
        <v>2.5128846911443379</v>
      </c>
      <c r="Q88">
        <f t="shared" ca="1" si="36"/>
        <v>134</v>
      </c>
      <c r="R88" s="5">
        <f>IF(J88="","",SUMIFS('Filtered Data'!$E:$E,'Filtered Data'!$C:$C,sorting!$J88,'Filtered Data'!$W:$W,"&gt;"&amp;Dashboard!D$4)/$K88)</f>
        <v>0.44444444444444442</v>
      </c>
      <c r="S88">
        <f t="shared" ca="1" si="37"/>
        <v>120</v>
      </c>
      <c r="T88" s="5">
        <f>IF(K88="","",SUMIFS('Filtered Data'!$E:$E,'Filtered Data'!$C:$C,sorting!$J88,'Filtered Data'!$W:$W,"&gt;"&amp;Dashboard!F$4)/$K88)</f>
        <v>0.22222222222222221</v>
      </c>
      <c r="U88">
        <f t="shared" ca="1" si="38"/>
        <v>91</v>
      </c>
      <c r="V88">
        <f>IF($J88="","",COUNTIFS(R$2:R87,R88)/100000000)</f>
        <v>1E-8</v>
      </c>
      <c r="W88">
        <f>IF($J88="","",COUNTIFS(T$2:T87,T88)/100000000)</f>
        <v>2.9999999999999997E-8</v>
      </c>
      <c r="X88" s="6">
        <f t="shared" si="39"/>
        <v>0.44444445444444441</v>
      </c>
      <c r="Y88">
        <f t="shared" ca="1" si="40"/>
        <v>121</v>
      </c>
      <c r="Z88" s="6">
        <f t="shared" si="41"/>
        <v>0.22222225222222222</v>
      </c>
      <c r="AA88">
        <f t="shared" ca="1" si="42"/>
        <v>93</v>
      </c>
      <c r="AB88" s="5">
        <f ca="1">IF(S88="","",SUMIFS('Filtered Data'!$E:$E,'Filtered Data'!$C:$C,sorting!$J88,'Filtered Data'!$W:$W,"&lt;"&amp;Dashboard!C$4)/$K88)</f>
        <v>0.29629629629629628</v>
      </c>
      <c r="AC88">
        <f t="shared" ca="1" si="43"/>
        <v>49</v>
      </c>
      <c r="AD88" s="6">
        <f ca="1">IF($J88="","",(COUNTIFS(AB$2:AB87,AB88)/100000000)+AB88)</f>
        <v>0.29629629629629628</v>
      </c>
      <c r="AE88">
        <f t="shared" ca="1" si="44"/>
        <v>137</v>
      </c>
    </row>
    <row r="89" spans="1:31" x14ac:dyDescent="0.35">
      <c r="A89" s="5">
        <f t="shared" si="29"/>
        <v>0.85628514762797714</v>
      </c>
      <c r="B89" t="str">
        <v>Michael Kopech</v>
      </c>
      <c r="C89">
        <f>SUMIFS('Filtered Data'!$E:$E,'Filtered Data'!$C:$C,sorting!$B89)</f>
        <v>4</v>
      </c>
      <c r="D89" s="4">
        <f>SUMIFS('Filtered Data'!$L:$L,'Filtered Data'!$C:$C,sorting!$B89)</f>
        <v>14</v>
      </c>
      <c r="E89">
        <f>SUMIFS('Filtered Data'!$O:$O,'Filtered Data'!$C:$C,sorting!$B89)</f>
        <v>3</v>
      </c>
      <c r="F89" s="3">
        <f t="shared" si="30"/>
        <v>1.9285714285714284</v>
      </c>
      <c r="G89" s="3" cm="1">
        <f t="array" ref="G89">AVERAGE(_xlfn._xlws.FILTER('Filtered Data'!$W:$W,'Filtered Data'!$C:$C=sorting!$B89))</f>
        <v>56.5</v>
      </c>
      <c r="H89" s="3" cm="1">
        <f t="array" ref="H89">_xlfn.STDEV.P(_xlfn._xlws.FILTER('Filtered Data'!$W:$W,'Filtered Data'!$C:$C=sorting!$B89))</f>
        <v>4.0311288741492746</v>
      </c>
      <c r="I89" s="3"/>
      <c r="J89" t="str">
        <v>Daniel Duffy</v>
      </c>
      <c r="K89">
        <f t="shared" si="31"/>
        <v>12</v>
      </c>
      <c r="L89" s="3">
        <f t="shared" si="32"/>
        <v>55.25</v>
      </c>
      <c r="M89">
        <f t="shared" ca="1" si="33"/>
        <v>40</v>
      </c>
      <c r="N89" s="3">
        <f t="shared" si="28"/>
        <v>13.602236335740287</v>
      </c>
      <c r="O89">
        <f t="shared" ca="1" si="34"/>
        <v>20</v>
      </c>
      <c r="P89" s="3">
        <f t="shared" ca="1" si="35"/>
        <v>4.0618320867451008</v>
      </c>
      <c r="Q89">
        <f t="shared" ca="1" si="36"/>
        <v>17</v>
      </c>
      <c r="R89" s="5">
        <f>IF(J89="","",SUMIFS('Filtered Data'!$E:$E,'Filtered Data'!$C:$C,sorting!$J89,'Filtered Data'!$W:$W,"&gt;"&amp;Dashboard!D$4)/$K89)</f>
        <v>0.75</v>
      </c>
      <c r="S89">
        <f t="shared" ca="1" si="37"/>
        <v>9</v>
      </c>
      <c r="T89" s="5">
        <f>IF(K89="","",SUMIFS('Filtered Data'!$E:$E,'Filtered Data'!$C:$C,sorting!$J89,'Filtered Data'!$W:$W,"&gt;"&amp;Dashboard!F$4)/$K89)</f>
        <v>0.33333333333333331</v>
      </c>
      <c r="U89">
        <f t="shared" ca="1" si="38"/>
        <v>46</v>
      </c>
      <c r="V89">
        <f>IF($J89="","",COUNTIFS(R$2:R88,R89)/100000000)</f>
        <v>1E-8</v>
      </c>
      <c r="W89">
        <f>IF($J89="","",COUNTIFS(T$2:T88,T89)/100000000)</f>
        <v>4.0000000000000001E-8</v>
      </c>
      <c r="X89" s="6">
        <f t="shared" si="39"/>
        <v>0.75000001000000005</v>
      </c>
      <c r="Y89">
        <f t="shared" ca="1" si="40"/>
        <v>12</v>
      </c>
      <c r="Z89" s="6">
        <f t="shared" si="41"/>
        <v>0.33333337333333329</v>
      </c>
      <c r="AA89">
        <f t="shared" ca="1" si="42"/>
        <v>46</v>
      </c>
      <c r="AB89" s="5">
        <f ca="1">IF(S89="","",SUMIFS('Filtered Data'!$E:$E,'Filtered Data'!$C:$C,sorting!$J89,'Filtered Data'!$W:$W,"&lt;"&amp;Dashboard!C$4)/$K89)</f>
        <v>8.3333333333333329E-2</v>
      </c>
      <c r="AC89">
        <f t="shared" ca="1" si="43"/>
        <v>167</v>
      </c>
      <c r="AD89" s="6">
        <f ca="1">IF($J89="","",(COUNTIFS(AB$2:AB88,AB89)/100000000)+AB89)</f>
        <v>8.3333333333333329E-2</v>
      </c>
      <c r="AE89">
        <f t="shared" ca="1" si="44"/>
        <v>18</v>
      </c>
    </row>
    <row r="90" spans="1:31" x14ac:dyDescent="0.35">
      <c r="A90" s="5">
        <f t="shared" si="29"/>
        <v>0.55686173324539556</v>
      </c>
      <c r="B90" t="str">
        <v>Jimmy Lambert</v>
      </c>
      <c r="C90">
        <f>SUMIFS('Filtered Data'!$E:$E,'Filtered Data'!$C:$C,sorting!$B90)</f>
        <v>3</v>
      </c>
      <c r="D90" s="4">
        <f>SUMIFS('Filtered Data'!$L:$L,'Filtered Data'!$C:$C,sorting!$B90)</f>
        <v>11.666666666666666</v>
      </c>
      <c r="E90">
        <f>SUMIFS('Filtered Data'!$O:$O,'Filtered Data'!$C:$C,sorting!$B90)</f>
        <v>5</v>
      </c>
      <c r="F90" s="3">
        <f t="shared" si="30"/>
        <v>3.8571428571428577</v>
      </c>
      <c r="G90" s="3" cm="1">
        <f t="array" ref="G90">AVERAGE(_xlfn._xlws.FILTER('Filtered Data'!$W:$W,'Filtered Data'!$C:$C=sorting!$B90))</f>
        <v>46.333333333333336</v>
      </c>
      <c r="H90" s="3" cm="1">
        <f t="array" ref="H90">_xlfn.STDEV.P(_xlfn._xlws.FILTER('Filtered Data'!$W:$W,'Filtered Data'!$C:$C=sorting!$B90))</f>
        <v>9.8432153734889329</v>
      </c>
      <c r="I90" s="3"/>
      <c r="J90" t="str">
        <v>Daniel Lynch</v>
      </c>
      <c r="K90">
        <f t="shared" si="31"/>
        <v>15</v>
      </c>
      <c r="L90" s="3">
        <f t="shared" si="32"/>
        <v>43.266666666666666</v>
      </c>
      <c r="M90">
        <f t="shared" ca="1" si="33"/>
        <v>157</v>
      </c>
      <c r="N90" s="3">
        <f t="shared" si="28"/>
        <v>19.706062237009426</v>
      </c>
      <c r="O90">
        <f t="shared" ca="1" si="34"/>
        <v>145</v>
      </c>
      <c r="P90" s="3">
        <f t="shared" ca="1" si="35"/>
        <v>2.1956018481159925</v>
      </c>
      <c r="Q90">
        <f t="shared" ca="1" si="36"/>
        <v>165</v>
      </c>
      <c r="R90" s="5">
        <f>IF(J90="","",SUMIFS('Filtered Data'!$E:$E,'Filtered Data'!$C:$C,sorting!$J90,'Filtered Data'!$W:$W,"&gt;"&amp;Dashboard!D$4)/$K90)</f>
        <v>0.26666666666666666</v>
      </c>
      <c r="S90">
        <f t="shared" ca="1" si="37"/>
        <v>178</v>
      </c>
      <c r="T90" s="5">
        <f>IF(K90="","",SUMIFS('Filtered Data'!$E:$E,'Filtered Data'!$C:$C,sorting!$J90,'Filtered Data'!$W:$W,"&gt;"&amp;Dashboard!F$4)/$K90)</f>
        <v>0.13333333333333333</v>
      </c>
      <c r="U90">
        <f t="shared" ca="1" si="38"/>
        <v>152</v>
      </c>
      <c r="V90">
        <f>IF($J90="","",COUNTIFS(R$2:R89,R90)/100000000)</f>
        <v>0</v>
      </c>
      <c r="W90">
        <f>IF($J90="","",COUNTIFS(T$2:T89,T90)/100000000)</f>
        <v>0</v>
      </c>
      <c r="X90" s="6">
        <f t="shared" si="39"/>
        <v>0.26666666666666666</v>
      </c>
      <c r="Y90">
        <f t="shared" ca="1" si="40"/>
        <v>178</v>
      </c>
      <c r="Z90" s="6">
        <f t="shared" si="41"/>
        <v>0.13333333333333333</v>
      </c>
      <c r="AA90">
        <f t="shared" ca="1" si="42"/>
        <v>152</v>
      </c>
      <c r="AB90" s="5">
        <f ca="1">IF(S90="","",SUMIFS('Filtered Data'!$E:$E,'Filtered Data'!$C:$C,sorting!$J90,'Filtered Data'!$W:$W,"&lt;"&amp;Dashboard!C$4)/$K90)</f>
        <v>0.26666666666666666</v>
      </c>
      <c r="AC90">
        <f t="shared" ca="1" si="43"/>
        <v>66</v>
      </c>
      <c r="AD90" s="6">
        <f ca="1">IF($J90="","",(COUNTIFS(AB$2:AB89,AB90)/100000000)+AB90)</f>
        <v>0.26666667666666666</v>
      </c>
      <c r="AE90">
        <f t="shared" ca="1" si="44"/>
        <v>118</v>
      </c>
    </row>
    <row r="91" spans="1:31" x14ac:dyDescent="0.35">
      <c r="A91" s="5">
        <f t="shared" si="29"/>
        <v>0.79880508169367226</v>
      </c>
      <c r="B91" t="str">
        <v>Ryan Burr</v>
      </c>
      <c r="C91">
        <f>SUMIFS('Filtered Data'!$E:$E,'Filtered Data'!$C:$C,sorting!$B91)</f>
        <v>1</v>
      </c>
      <c r="D91" s="4">
        <f>SUMIFS('Filtered Data'!$L:$L,'Filtered Data'!$C:$C,sorting!$B91)</f>
        <v>2</v>
      </c>
      <c r="E91">
        <f>SUMIFS('Filtered Data'!$O:$O,'Filtered Data'!$C:$C,sorting!$B91)</f>
        <v>0</v>
      </c>
      <c r="F91" s="3">
        <f t="shared" si="30"/>
        <v>0</v>
      </c>
      <c r="G91" s="3" cm="1">
        <f t="array" ref="G91">AVERAGE(_xlfn._xlws.FILTER('Filtered Data'!$W:$W,'Filtered Data'!$C:$C=sorting!$B91))</f>
        <v>54</v>
      </c>
      <c r="H91" s="3" cm="1">
        <f t="array" ref="H91">_xlfn.STDEV.P(_xlfn._xlws.FILTER('Filtered Data'!$W:$W,'Filtered Data'!$C:$C=sorting!$B91))</f>
        <v>0</v>
      </c>
      <c r="I91" s="3"/>
      <c r="J91" t="str">
        <v>Kris Bubic</v>
      </c>
      <c r="K91">
        <f t="shared" si="31"/>
        <v>20</v>
      </c>
      <c r="L91" s="3">
        <f t="shared" si="32"/>
        <v>45.8</v>
      </c>
      <c r="M91">
        <f t="shared" ca="1" si="33"/>
        <v>138</v>
      </c>
      <c r="N91" s="3">
        <f t="shared" si="28"/>
        <v>21.987723847638254</v>
      </c>
      <c r="O91">
        <f t="shared" ca="1" si="34"/>
        <v>175</v>
      </c>
      <c r="P91" s="3">
        <f t="shared" ca="1" si="35"/>
        <v>2.082980499362578</v>
      </c>
      <c r="Q91">
        <f t="shared" ca="1" si="36"/>
        <v>174</v>
      </c>
      <c r="R91" s="5">
        <f>IF(J91="","",SUMIFS('Filtered Data'!$E:$E,'Filtered Data'!$C:$C,sorting!$J91,'Filtered Data'!$W:$W,"&gt;"&amp;Dashboard!D$4)/$K91)</f>
        <v>0.45</v>
      </c>
      <c r="S91">
        <f t="shared" ca="1" si="37"/>
        <v>119</v>
      </c>
      <c r="T91" s="5">
        <f>IF(K91="","",SUMIFS('Filtered Data'!$E:$E,'Filtered Data'!$C:$C,sorting!$J91,'Filtered Data'!$W:$W,"&gt;"&amp;Dashboard!F$4)/$K91)</f>
        <v>0.2</v>
      </c>
      <c r="U91">
        <f t="shared" ca="1" si="38"/>
        <v>104</v>
      </c>
      <c r="V91">
        <f>IF($J91="","",COUNTIFS(R$2:R90,R91)/100000000)</f>
        <v>0</v>
      </c>
      <c r="W91">
        <f>IF($J91="","",COUNTIFS(T$2:T90,T91)/100000000)</f>
        <v>2.9999999999999997E-8</v>
      </c>
      <c r="X91" s="6">
        <f t="shared" si="39"/>
        <v>0.45</v>
      </c>
      <c r="Y91">
        <f t="shared" ca="1" si="40"/>
        <v>119</v>
      </c>
      <c r="Z91" s="6">
        <f t="shared" si="41"/>
        <v>0.20000003000000002</v>
      </c>
      <c r="AA91">
        <f t="shared" ca="1" si="42"/>
        <v>109</v>
      </c>
      <c r="AB91" s="5">
        <f ca="1">IF(S91="","",SUMIFS('Filtered Data'!$E:$E,'Filtered Data'!$C:$C,sorting!$J91,'Filtered Data'!$W:$W,"&lt;"&amp;Dashboard!C$4)/$K91)</f>
        <v>0.35</v>
      </c>
      <c r="AC91">
        <f t="shared" ca="1" si="43"/>
        <v>31</v>
      </c>
      <c r="AD91" s="6">
        <f ca="1">IF($J91="","",(COUNTIFS(AB$2:AB90,AB91)/100000000)+AB91)</f>
        <v>0.35</v>
      </c>
      <c r="AE91">
        <f t="shared" ca="1" si="44"/>
        <v>155</v>
      </c>
    </row>
    <row r="92" spans="1:31" x14ac:dyDescent="0.35">
      <c r="A92" s="5">
        <f t="shared" si="29"/>
        <v>0.60014008532998087</v>
      </c>
      <c r="B92" t="str">
        <v>Reynaldo Lopez</v>
      </c>
      <c r="C92">
        <f>SUMIFS('Filtered Data'!$E:$E,'Filtered Data'!$C:$C,sorting!$B92)</f>
        <v>9</v>
      </c>
      <c r="D92" s="4">
        <f>SUMIFS('Filtered Data'!$L:$L,'Filtered Data'!$C:$C,sorting!$B92)</f>
        <v>37.333333333333329</v>
      </c>
      <c r="E92">
        <f>SUMIFS('Filtered Data'!$O:$O,'Filtered Data'!$C:$C,sorting!$B92)</f>
        <v>17</v>
      </c>
      <c r="F92" s="3">
        <f t="shared" si="30"/>
        <v>4.0982142857142865</v>
      </c>
      <c r="G92" s="3" cm="1">
        <f t="array" ref="G92">AVERAGE(_xlfn._xlws.FILTER('Filtered Data'!$W:$W,'Filtered Data'!$C:$C=sorting!$B92))</f>
        <v>47.555555555555557</v>
      </c>
      <c r="H92" s="3" cm="1">
        <f t="array" ref="H92">_xlfn.STDEV.P(_xlfn._xlws.FILTER('Filtered Data'!$W:$W,'Filtered Data'!$C:$C=sorting!$B92))</f>
        <v>13.622784110216982</v>
      </c>
      <c r="I92" s="3"/>
      <c r="J92" t="str">
        <v>Carlos Hernandez</v>
      </c>
      <c r="K92">
        <f t="shared" si="31"/>
        <v>11</v>
      </c>
      <c r="L92" s="3">
        <f t="shared" si="32"/>
        <v>53</v>
      </c>
      <c r="M92">
        <f t="shared" ca="1" si="33"/>
        <v>61</v>
      </c>
      <c r="N92" s="3">
        <f t="shared" si="28"/>
        <v>18.429225801328812</v>
      </c>
      <c r="O92">
        <f t="shared" ca="1" si="34"/>
        <v>120</v>
      </c>
      <c r="P92" s="3">
        <f t="shared" ca="1" si="35"/>
        <v>2.875866874243763</v>
      </c>
      <c r="Q92">
        <f t="shared" ca="1" si="36"/>
        <v>96</v>
      </c>
      <c r="R92" s="5">
        <f>IF(J92="","",SUMIFS('Filtered Data'!$E:$E,'Filtered Data'!$C:$C,sorting!$J92,'Filtered Data'!$W:$W,"&gt;"&amp;Dashboard!D$4)/$K92)</f>
        <v>0.72727272727272729</v>
      </c>
      <c r="S92">
        <f t="shared" ca="1" si="37"/>
        <v>15</v>
      </c>
      <c r="T92" s="5">
        <f>IF(K92="","",SUMIFS('Filtered Data'!$E:$E,'Filtered Data'!$C:$C,sorting!$J92,'Filtered Data'!$W:$W,"&gt;"&amp;Dashboard!F$4)/$K92)</f>
        <v>0.36363636363636365</v>
      </c>
      <c r="U92">
        <f t="shared" ca="1" si="38"/>
        <v>37</v>
      </c>
      <c r="V92">
        <f>IF($J92="","",COUNTIFS(R$2:R91,R92)/100000000)</f>
        <v>1E-8</v>
      </c>
      <c r="W92">
        <f>IF($J92="","",COUNTIFS(T$2:T91,T92)/100000000)</f>
        <v>2E-8</v>
      </c>
      <c r="X92" s="6">
        <f t="shared" si="39"/>
        <v>0.72727273727272734</v>
      </c>
      <c r="Y92">
        <f t="shared" ca="1" si="40"/>
        <v>16</v>
      </c>
      <c r="Z92" s="6">
        <f t="shared" si="41"/>
        <v>0.36363638363636364</v>
      </c>
      <c r="AA92">
        <f t="shared" ca="1" si="42"/>
        <v>37</v>
      </c>
      <c r="AB92" s="5">
        <f ca="1">IF(S92="","",SUMIFS('Filtered Data'!$E:$E,'Filtered Data'!$C:$C,sorting!$J92,'Filtered Data'!$W:$W,"&lt;"&amp;Dashboard!C$4)/$K92)</f>
        <v>0.27272727272727271</v>
      </c>
      <c r="AC92">
        <f t="shared" ca="1" si="43"/>
        <v>61</v>
      </c>
      <c r="AD92" s="6">
        <f ca="1">IF($J92="","",(COUNTIFS(AB$2:AB91,AB92)/100000000)+AB92)</f>
        <v>0.27272730272727269</v>
      </c>
      <c r="AE92">
        <f t="shared" ca="1" si="44"/>
        <v>124</v>
      </c>
    </row>
    <row r="93" spans="1:31" x14ac:dyDescent="0.35">
      <c r="A93" s="5">
        <f t="shared" si="29"/>
        <v>0.75636260797708221</v>
      </c>
      <c r="B93" t="str">
        <v>Luis Castillo</v>
      </c>
      <c r="C93">
        <f>SUMIFS('Filtered Data'!$E:$E,'Filtered Data'!$C:$C,sorting!$B93)</f>
        <v>33</v>
      </c>
      <c r="D93" s="4">
        <f>SUMIFS('Filtered Data'!$L:$L,'Filtered Data'!$C:$C,sorting!$B93)</f>
        <v>187.66666666666669</v>
      </c>
      <c r="E93">
        <f>SUMIFS('Filtered Data'!$O:$O,'Filtered Data'!$C:$C,sorting!$B93)</f>
        <v>83</v>
      </c>
      <c r="F93" s="3">
        <f t="shared" si="30"/>
        <v>3.9804618117229125</v>
      </c>
      <c r="G93" s="3" cm="1">
        <f t="array" ref="G93">AVERAGE(_xlfn._xlws.FILTER('Filtered Data'!$W:$W,'Filtered Data'!$C:$C=sorting!$B93))</f>
        <v>52.424242424242422</v>
      </c>
      <c r="H93" s="3" cm="1">
        <f t="array" ref="H93">_xlfn.STDEV.P(_xlfn._xlws.FILTER('Filtered Data'!$W:$W,'Filtered Data'!$C:$C=sorting!$B93))</f>
        <v>18.722908190042101</v>
      </c>
      <c r="I93" s="3"/>
      <c r="J93" t="str">
        <v>Clayton Kershaw</v>
      </c>
      <c r="K93">
        <f t="shared" si="31"/>
        <v>22</v>
      </c>
      <c r="L93" s="3">
        <f t="shared" si="32"/>
        <v>57.409090909090907</v>
      </c>
      <c r="M93">
        <f t="shared" ca="1" si="33"/>
        <v>29</v>
      </c>
      <c r="N93" s="3">
        <f t="shared" si="28"/>
        <v>17.724300450124428</v>
      </c>
      <c r="O93">
        <f t="shared" ca="1" si="34"/>
        <v>105</v>
      </c>
      <c r="P93" s="3">
        <f t="shared" ca="1" si="35"/>
        <v>3.2390046123759926</v>
      </c>
      <c r="Q93">
        <f t="shared" ca="1" si="36"/>
        <v>63</v>
      </c>
      <c r="R93" s="5">
        <f>IF(J93="","",SUMIFS('Filtered Data'!$E:$E,'Filtered Data'!$C:$C,sorting!$J93,'Filtered Data'!$W:$W,"&gt;"&amp;Dashboard!D$4)/$K93)</f>
        <v>0.63636363636363635</v>
      </c>
      <c r="S93">
        <f t="shared" ca="1" si="37"/>
        <v>40</v>
      </c>
      <c r="T93" s="5">
        <f>IF(K93="","",SUMIFS('Filtered Data'!$E:$E,'Filtered Data'!$C:$C,sorting!$J93,'Filtered Data'!$W:$W,"&gt;"&amp;Dashboard!F$4)/$K93)</f>
        <v>0.45454545454545453</v>
      </c>
      <c r="U93">
        <f t="shared" ca="1" si="38"/>
        <v>15</v>
      </c>
      <c r="V93">
        <f>IF($J93="","",COUNTIFS(R$2:R92,R93)/100000000)</f>
        <v>1E-8</v>
      </c>
      <c r="W93">
        <f>IF($J93="","",COUNTIFS(T$2:T92,T93)/100000000)</f>
        <v>1E-8</v>
      </c>
      <c r="X93" s="6">
        <f t="shared" si="39"/>
        <v>0.6363636463636364</v>
      </c>
      <c r="Y93">
        <f t="shared" ca="1" si="40"/>
        <v>40</v>
      </c>
      <c r="Z93" s="6">
        <f t="shared" si="41"/>
        <v>0.45454546454545453</v>
      </c>
      <c r="AA93">
        <f t="shared" ca="1" si="42"/>
        <v>15</v>
      </c>
      <c r="AB93" s="5">
        <f ca="1">IF(S93="","",SUMIFS('Filtered Data'!$E:$E,'Filtered Data'!$C:$C,sorting!$J93,'Filtered Data'!$W:$W,"&lt;"&amp;Dashboard!C$4)/$K93)</f>
        <v>0.22727272727272727</v>
      </c>
      <c r="AC93">
        <f t="shared" ca="1" si="43"/>
        <v>94</v>
      </c>
      <c r="AD93" s="6">
        <f ca="1">IF($J93="","",(COUNTIFS(AB$2:AB92,AB93)/100000000)+AB93)</f>
        <v>0.22727272727272727</v>
      </c>
      <c r="AE93">
        <f t="shared" ca="1" si="44"/>
        <v>92</v>
      </c>
    </row>
    <row r="94" spans="1:31" x14ac:dyDescent="0.35">
      <c r="A94" s="5">
        <f t="shared" si="29"/>
        <v>0.8033996752350876</v>
      </c>
      <c r="B94" t="str">
        <v>Tyler Mahle</v>
      </c>
      <c r="C94">
        <f>SUMIFS('Filtered Data'!$E:$E,'Filtered Data'!$C:$C,sorting!$B94)</f>
        <v>33</v>
      </c>
      <c r="D94" s="4">
        <f>SUMIFS('Filtered Data'!$L:$L,'Filtered Data'!$C:$C,sorting!$B94)</f>
        <v>180.00000000000003</v>
      </c>
      <c r="E94">
        <f>SUMIFS('Filtered Data'!$O:$O,'Filtered Data'!$C:$C,sorting!$B94)</f>
        <v>75</v>
      </c>
      <c r="F94" s="3">
        <f t="shared" si="30"/>
        <v>3.7499999999999991</v>
      </c>
      <c r="G94" s="3" cm="1">
        <f t="array" ref="G94">AVERAGE(_xlfn._xlws.FILTER('Filtered Data'!$W:$W,'Filtered Data'!$C:$C=sorting!$B94))</f>
        <v>54.18181818181818</v>
      </c>
      <c r="H94" s="3" cm="1">
        <f t="array" ref="H94">_xlfn.STDEV.P(_xlfn._xlws.FILTER('Filtered Data'!$W:$W,'Filtered Data'!$C:$C=sorting!$B94))</f>
        <v>16.80449893846891</v>
      </c>
      <c r="I94" s="3"/>
      <c r="J94" t="str">
        <v>Trevor Bauer</v>
      </c>
      <c r="K94">
        <f t="shared" si="31"/>
        <v>17</v>
      </c>
      <c r="L94" s="3">
        <f t="shared" si="32"/>
        <v>60.294117647058826</v>
      </c>
      <c r="M94">
        <f t="shared" ca="1" si="33"/>
        <v>11</v>
      </c>
      <c r="N94" s="3">
        <f t="shared" si="28"/>
        <v>15.11432785718222</v>
      </c>
      <c r="O94">
        <f t="shared" ca="1" si="34"/>
        <v>49</v>
      </c>
      <c r="P94" s="3">
        <f t="shared" ca="1" si="35"/>
        <v>3.9892027099575915</v>
      </c>
      <c r="Q94">
        <f t="shared" ca="1" si="36"/>
        <v>20</v>
      </c>
      <c r="R94" s="5">
        <f>IF(J94="","",SUMIFS('Filtered Data'!$E:$E,'Filtered Data'!$C:$C,sorting!$J94,'Filtered Data'!$W:$W,"&gt;"&amp;Dashboard!D$4)/$K94)</f>
        <v>0.6470588235294118</v>
      </c>
      <c r="S94">
        <f t="shared" ca="1" si="37"/>
        <v>37</v>
      </c>
      <c r="T94" s="5">
        <f>IF(K94="","",SUMIFS('Filtered Data'!$E:$E,'Filtered Data'!$C:$C,sorting!$J94,'Filtered Data'!$W:$W,"&gt;"&amp;Dashboard!F$4)/$K94)</f>
        <v>0.47058823529411764</v>
      </c>
      <c r="U94">
        <f t="shared" ca="1" si="38"/>
        <v>12</v>
      </c>
      <c r="V94">
        <f>IF($J94="","",COUNTIFS(R$2:R93,R94)/100000000)</f>
        <v>1E-8</v>
      </c>
      <c r="W94">
        <f>IF($J94="","",COUNTIFS(T$2:T93,T94)/100000000)</f>
        <v>0</v>
      </c>
      <c r="X94" s="6">
        <f t="shared" si="39"/>
        <v>0.64705883352941185</v>
      </c>
      <c r="Y94">
        <f t="shared" ca="1" si="40"/>
        <v>37</v>
      </c>
      <c r="Z94" s="6">
        <f t="shared" si="41"/>
        <v>0.47058823529411764</v>
      </c>
      <c r="AA94">
        <f t="shared" ca="1" si="42"/>
        <v>12</v>
      </c>
      <c r="AB94" s="5">
        <f ca="1">IF(S94="","",SUMIFS('Filtered Data'!$E:$E,'Filtered Data'!$C:$C,sorting!$J94,'Filtered Data'!$W:$W,"&lt;"&amp;Dashboard!C$4)/$K94)</f>
        <v>0</v>
      </c>
      <c r="AC94">
        <f t="shared" ca="1" si="43"/>
        <v>181</v>
      </c>
      <c r="AD94" s="6">
        <f ca="1">IF($J94="","",(COUNTIFS(AB$2:AB93,AB94)/100000000)+AB94)</f>
        <v>2E-8</v>
      </c>
      <c r="AE94">
        <f t="shared" ca="1" si="44"/>
        <v>3</v>
      </c>
    </row>
    <row r="95" spans="1:31" x14ac:dyDescent="0.35">
      <c r="A95" s="5">
        <f t="shared" si="29"/>
        <v>0.43688518667183973</v>
      </c>
      <c r="B95" t="str">
        <v>Jeff Hoffman</v>
      </c>
      <c r="C95">
        <f>SUMIFS('Filtered Data'!$E:$E,'Filtered Data'!$C:$C,sorting!$B95)</f>
        <v>11</v>
      </c>
      <c r="D95" s="4">
        <f>SUMIFS('Filtered Data'!$L:$L,'Filtered Data'!$C:$C,sorting!$B95)</f>
        <v>45</v>
      </c>
      <c r="E95">
        <f>SUMIFS('Filtered Data'!$O:$O,'Filtered Data'!$C:$C,sorting!$B95)</f>
        <v>26</v>
      </c>
      <c r="F95" s="3">
        <f t="shared" si="30"/>
        <v>5.1999999999999993</v>
      </c>
      <c r="G95" s="3" cm="1">
        <f t="array" ref="G95">AVERAGE(_xlfn._xlws.FILTER('Filtered Data'!$W:$W,'Filtered Data'!$C:$C=sorting!$B95))</f>
        <v>43</v>
      </c>
      <c r="H95" s="3" cm="1">
        <f t="array" ref="H95">_xlfn.STDEV.P(_xlfn._xlws.FILTER('Filtered Data'!$W:$W,'Filtered Data'!$C:$C=sorting!$B95))</f>
        <v>14.92405014489273</v>
      </c>
      <c r="I95" s="3"/>
      <c r="J95" t="str">
        <v>Walker Buehler</v>
      </c>
      <c r="K95">
        <f t="shared" si="31"/>
        <v>33</v>
      </c>
      <c r="L95" s="3">
        <f t="shared" si="32"/>
        <v>63</v>
      </c>
      <c r="M95">
        <f t="shared" ca="1" si="33"/>
        <v>7</v>
      </c>
      <c r="N95" s="3">
        <f t="shared" si="28"/>
        <v>14.308293844035799</v>
      </c>
      <c r="O95">
        <f t="shared" ca="1" si="34"/>
        <v>31</v>
      </c>
      <c r="P95" s="3">
        <f t="shared" ca="1" si="35"/>
        <v>4.4030406900163443</v>
      </c>
      <c r="Q95">
        <f t="shared" ca="1" si="36"/>
        <v>13</v>
      </c>
      <c r="R95" s="5">
        <f>IF(J95="","",SUMIFS('Filtered Data'!$E:$E,'Filtered Data'!$C:$C,sorting!$J95,'Filtered Data'!$W:$W,"&gt;"&amp;Dashboard!D$4)/$K95)</f>
        <v>0.78787878787878785</v>
      </c>
      <c r="S95">
        <f t="shared" ca="1" si="37"/>
        <v>4</v>
      </c>
      <c r="T95" s="5">
        <f>IF(K95="","",SUMIFS('Filtered Data'!$E:$E,'Filtered Data'!$C:$C,sorting!$J95,'Filtered Data'!$W:$W,"&gt;"&amp;Dashboard!F$4)/$K95)</f>
        <v>0.54545454545454541</v>
      </c>
      <c r="U95">
        <f t="shared" ca="1" si="38"/>
        <v>4</v>
      </c>
      <c r="V95">
        <f>IF($J95="","",COUNTIFS(R$2:R94,R95)/100000000)</f>
        <v>0</v>
      </c>
      <c r="W95">
        <f>IF($J95="","",COUNTIFS(T$2:T94,T95)/100000000)</f>
        <v>0</v>
      </c>
      <c r="X95" s="6">
        <f t="shared" si="39"/>
        <v>0.78787878787878785</v>
      </c>
      <c r="Y95">
        <f t="shared" ca="1" si="40"/>
        <v>4</v>
      </c>
      <c r="Z95" s="6">
        <f t="shared" si="41"/>
        <v>0.54545454545454541</v>
      </c>
      <c r="AA95">
        <f t="shared" ca="1" si="42"/>
        <v>4</v>
      </c>
      <c r="AB95" s="5">
        <f ca="1">IF(S95="","",SUMIFS('Filtered Data'!$E:$E,'Filtered Data'!$C:$C,sorting!$J95,'Filtered Data'!$W:$W,"&lt;"&amp;Dashboard!C$4)/$K95)</f>
        <v>6.0606060606060608E-2</v>
      </c>
      <c r="AC95">
        <f t="shared" ca="1" si="43"/>
        <v>179</v>
      </c>
      <c r="AD95" s="6">
        <f ca="1">IF($J95="","",(COUNTIFS(AB$2:AB94,AB95)/100000000)+AB95)</f>
        <v>6.0606060606060608E-2</v>
      </c>
      <c r="AE95">
        <f t="shared" ca="1" si="44"/>
        <v>7</v>
      </c>
    </row>
    <row r="96" spans="1:31" x14ac:dyDescent="0.35">
      <c r="A96" s="5">
        <f t="shared" si="29"/>
        <v>0.24125527839561978</v>
      </c>
      <c r="B96" t="str">
        <v>Jose De Leon</v>
      </c>
      <c r="C96">
        <f>SUMIFS('Filtered Data'!$E:$E,'Filtered Data'!$C:$C,sorting!$B96)</f>
        <v>2</v>
      </c>
      <c r="D96" s="4">
        <f>SUMIFS('Filtered Data'!$L:$L,'Filtered Data'!$C:$C,sorting!$B96)</f>
        <v>9.3333333333333321</v>
      </c>
      <c r="E96">
        <f>SUMIFS('Filtered Data'!$O:$O,'Filtered Data'!$C:$C,sorting!$B96)</f>
        <v>8</v>
      </c>
      <c r="F96" s="3">
        <f t="shared" si="30"/>
        <v>7.7142857142857153</v>
      </c>
      <c r="G96" s="3" cm="1">
        <f t="array" ref="G96">AVERAGE(_xlfn._xlws.FILTER('Filtered Data'!$W:$W,'Filtered Data'!$C:$C=sorting!$B96))</f>
        <v>37</v>
      </c>
      <c r="H96" s="3" cm="1">
        <f t="array" ref="H96">_xlfn.STDEV.P(_xlfn._xlws.FILTER('Filtered Data'!$W:$W,'Filtered Data'!$C:$C=sorting!$B96))</f>
        <v>14</v>
      </c>
      <c r="I96" s="3"/>
      <c r="J96" t="str">
        <v>Julio Urias</v>
      </c>
      <c r="K96">
        <f t="shared" si="31"/>
        <v>32</v>
      </c>
      <c r="L96" s="3">
        <f t="shared" si="32"/>
        <v>59.25</v>
      </c>
      <c r="M96">
        <f t="shared" ca="1" si="33"/>
        <v>16</v>
      </c>
      <c r="N96" s="3">
        <f t="shared" si="28"/>
        <v>16.431676725154983</v>
      </c>
      <c r="O96">
        <f t="shared" ca="1" si="34"/>
        <v>73</v>
      </c>
      <c r="P96" s="3">
        <f t="shared" ca="1" si="35"/>
        <v>3.6058401702423439</v>
      </c>
      <c r="Q96">
        <f t="shared" ca="1" si="36"/>
        <v>34</v>
      </c>
      <c r="R96" s="5">
        <f>IF(J96="","",SUMIFS('Filtered Data'!$E:$E,'Filtered Data'!$C:$C,sorting!$J96,'Filtered Data'!$W:$W,"&gt;"&amp;Dashboard!D$4)/$K96)</f>
        <v>0.75</v>
      </c>
      <c r="S96">
        <f t="shared" ca="1" si="37"/>
        <v>9</v>
      </c>
      <c r="T96" s="5">
        <f>IF(K96="","",SUMIFS('Filtered Data'!$E:$E,'Filtered Data'!$C:$C,sorting!$J96,'Filtered Data'!$W:$W,"&gt;"&amp;Dashboard!F$4)/$K96)</f>
        <v>0.4375</v>
      </c>
      <c r="U96">
        <f t="shared" ca="1" si="38"/>
        <v>20</v>
      </c>
      <c r="V96">
        <f>IF($J96="","",COUNTIFS(R$2:R95,R96)/100000000)</f>
        <v>2E-8</v>
      </c>
      <c r="W96">
        <f>IF($J96="","",COUNTIFS(T$2:T95,T96)/100000000)</f>
        <v>0</v>
      </c>
      <c r="X96" s="6">
        <f t="shared" si="39"/>
        <v>0.75000001999999999</v>
      </c>
      <c r="Y96">
        <f t="shared" ca="1" si="40"/>
        <v>11</v>
      </c>
      <c r="Z96" s="6">
        <f t="shared" si="41"/>
        <v>0.4375</v>
      </c>
      <c r="AA96">
        <f t="shared" ca="1" si="42"/>
        <v>22</v>
      </c>
      <c r="AB96" s="5">
        <f ca="1">IF(S96="","",SUMIFS('Filtered Data'!$E:$E,'Filtered Data'!$C:$C,sorting!$J96,'Filtered Data'!$W:$W,"&lt;"&amp;Dashboard!C$4)/$K96)</f>
        <v>0.125</v>
      </c>
      <c r="AC96">
        <f t="shared" ca="1" si="43"/>
        <v>151</v>
      </c>
      <c r="AD96" s="6">
        <f ca="1">IF($J96="","",(COUNTIFS(AB$2:AB95,AB96)/100000000)+AB96)</f>
        <v>0.12500000999999999</v>
      </c>
      <c r="AE96">
        <f t="shared" ca="1" si="44"/>
        <v>34</v>
      </c>
    </row>
    <row r="97" spans="1:31" x14ac:dyDescent="0.35">
      <c r="A97" s="5">
        <f t="shared" si="29"/>
        <v>0.78489809420814594</v>
      </c>
      <c r="B97" t="str">
        <v>Wade Miley</v>
      </c>
      <c r="C97">
        <f>SUMIFS('Filtered Data'!$E:$E,'Filtered Data'!$C:$C,sorting!$B97)</f>
        <v>28</v>
      </c>
      <c r="D97" s="4">
        <f>SUMIFS('Filtered Data'!$L:$L,'Filtered Data'!$C:$C,sorting!$B97)</f>
        <v>163</v>
      </c>
      <c r="E97">
        <f>SUMIFS('Filtered Data'!$O:$O,'Filtered Data'!$C:$C,sorting!$B97)</f>
        <v>61</v>
      </c>
      <c r="F97" s="3">
        <f t="shared" si="30"/>
        <v>3.3680981595092025</v>
      </c>
      <c r="G97" s="3" cm="1">
        <f t="array" ref="G97">AVERAGE(_xlfn._xlws.FILTER('Filtered Data'!$W:$W,'Filtered Data'!$C:$C=sorting!$B97))</f>
        <v>53.464285714285715</v>
      </c>
      <c r="H97" s="3" cm="1">
        <f t="array" ref="H97">_xlfn.STDEV.P(_xlfn._xlws.FILTER('Filtered Data'!$W:$W,'Filtered Data'!$C:$C=sorting!$B97))</f>
        <v>22.135108091086469</v>
      </c>
      <c r="I97" s="3"/>
      <c r="J97" t="str">
        <v>David Price</v>
      </c>
      <c r="K97">
        <f t="shared" si="31"/>
        <v>11</v>
      </c>
      <c r="L97" s="3">
        <f t="shared" si="32"/>
        <v>49.545454545454547</v>
      </c>
      <c r="M97">
        <f t="shared" ca="1" si="33"/>
        <v>105</v>
      </c>
      <c r="N97" s="3">
        <f t="shared" si="28"/>
        <v>7.1777894338734116</v>
      </c>
      <c r="O97">
        <f t="shared" ca="1" si="34"/>
        <v>1</v>
      </c>
      <c r="P97" s="3">
        <f t="shared" ca="1" si="35"/>
        <v>6.902606297091932</v>
      </c>
      <c r="Q97">
        <f t="shared" ca="1" si="36"/>
        <v>1</v>
      </c>
      <c r="R97" s="5">
        <f>IF(J97="","",SUMIFS('Filtered Data'!$E:$E,'Filtered Data'!$C:$C,sorting!$J97,'Filtered Data'!$W:$W,"&gt;"&amp;Dashboard!D$4)/$K97)</f>
        <v>0.27272727272727271</v>
      </c>
      <c r="S97">
        <f t="shared" ca="1" si="37"/>
        <v>172</v>
      </c>
      <c r="T97" s="5">
        <f>IF(K97="","",SUMIFS('Filtered Data'!$E:$E,'Filtered Data'!$C:$C,sorting!$J97,'Filtered Data'!$W:$W,"&gt;"&amp;Dashboard!F$4)/$K97)</f>
        <v>0</v>
      </c>
      <c r="U97">
        <f t="shared" ca="1" si="38"/>
        <v>179</v>
      </c>
      <c r="V97">
        <f>IF($J97="","",COUNTIFS(R$2:R96,R97)/100000000)</f>
        <v>4.0000000000000001E-8</v>
      </c>
      <c r="W97">
        <f>IF($J97="","",COUNTIFS(T$2:T96,T97)/100000000)</f>
        <v>2.9999999999999997E-8</v>
      </c>
      <c r="X97" s="6">
        <f t="shared" si="39"/>
        <v>0.27272731272727269</v>
      </c>
      <c r="Y97">
        <f t="shared" ca="1" si="40"/>
        <v>173</v>
      </c>
      <c r="Z97" s="6">
        <f t="shared" si="41"/>
        <v>2.9999999999999997E-8</v>
      </c>
      <c r="AA97">
        <f t="shared" ca="1" si="42"/>
        <v>182</v>
      </c>
      <c r="AB97" s="5">
        <f ca="1">IF(S97="","",SUMIFS('Filtered Data'!$E:$E,'Filtered Data'!$C:$C,sorting!$J97,'Filtered Data'!$W:$W,"&lt;"&amp;Dashboard!C$4)/$K97)</f>
        <v>9.0909090909090912E-2</v>
      </c>
      <c r="AC97">
        <f t="shared" ca="1" si="43"/>
        <v>164</v>
      </c>
      <c r="AD97" s="6">
        <f ca="1">IF($J97="","",(COUNTIFS(AB$2:AB96,AB97)/100000000)+AB97)</f>
        <v>9.0909090909090912E-2</v>
      </c>
      <c r="AE97">
        <f t="shared" ca="1" si="44"/>
        <v>20</v>
      </c>
    </row>
    <row r="98" spans="1:31" x14ac:dyDescent="0.35">
      <c r="A98" s="5">
        <f t="shared" si="29"/>
        <v>0.75523637534259158</v>
      </c>
      <c r="B98" t="str">
        <v>Sonny Gray</v>
      </c>
      <c r="C98">
        <f>SUMIFS('Filtered Data'!$E:$E,'Filtered Data'!$C:$C,sorting!$B98)</f>
        <v>26</v>
      </c>
      <c r="D98" s="4">
        <f>SUMIFS('Filtered Data'!$L:$L,'Filtered Data'!$C:$C,sorting!$B98)</f>
        <v>135.33333333333334</v>
      </c>
      <c r="E98">
        <f>SUMIFS('Filtered Data'!$O:$O,'Filtered Data'!$C:$C,sorting!$B98)</f>
        <v>63</v>
      </c>
      <c r="F98" s="3">
        <f t="shared" si="30"/>
        <v>4.1896551724137927</v>
      </c>
      <c r="G98" s="3" cm="1">
        <f t="array" ref="G98">AVERAGE(_xlfn._xlws.FILTER('Filtered Data'!$W:$W,'Filtered Data'!$C:$C=sorting!$B98))</f>
        <v>52.384615384615387</v>
      </c>
      <c r="H98" s="3" cm="1">
        <f t="array" ref="H98">_xlfn.STDEV.P(_xlfn._xlws.FILTER('Filtered Data'!$W:$W,'Filtered Data'!$C:$C=sorting!$B98))</f>
        <v>17.761403537482668</v>
      </c>
      <c r="I98" s="3"/>
      <c r="J98" t="str">
        <v>Tony Gonsolin</v>
      </c>
      <c r="K98">
        <f t="shared" si="31"/>
        <v>13</v>
      </c>
      <c r="L98" s="3">
        <f t="shared" si="32"/>
        <v>50.846153846153847</v>
      </c>
      <c r="M98">
        <f t="shared" ca="1" si="33"/>
        <v>84</v>
      </c>
      <c r="N98" s="3">
        <f t="shared" si="28"/>
        <v>13.861103041056758</v>
      </c>
      <c r="O98">
        <f t="shared" ca="1" si="34"/>
        <v>24</v>
      </c>
      <c r="P98" s="3">
        <f t="shared" ca="1" si="35"/>
        <v>3.6682617318078448</v>
      </c>
      <c r="Q98">
        <f t="shared" ca="1" si="36"/>
        <v>30</v>
      </c>
      <c r="R98" s="5">
        <f>IF(J98="","",SUMIFS('Filtered Data'!$E:$E,'Filtered Data'!$C:$C,sorting!$J98,'Filtered Data'!$W:$W,"&gt;"&amp;Dashboard!D$4)/$K98)</f>
        <v>0.46153846153846156</v>
      </c>
      <c r="S98">
        <f t="shared" ca="1" si="37"/>
        <v>110</v>
      </c>
      <c r="T98" s="5">
        <f>IF(K98="","",SUMIFS('Filtered Data'!$E:$E,'Filtered Data'!$C:$C,sorting!$J98,'Filtered Data'!$W:$W,"&gt;"&amp;Dashboard!F$4)/$K98)</f>
        <v>0.23076923076923078</v>
      </c>
      <c r="U98">
        <f t="shared" ca="1" si="38"/>
        <v>86</v>
      </c>
      <c r="V98">
        <f>IF($J98="","",COUNTIFS(R$2:R97,R98)/100000000)</f>
        <v>2.9999999999999997E-8</v>
      </c>
      <c r="W98">
        <f>IF($J98="","",COUNTIFS(T$2:T97,T98)/100000000)</f>
        <v>1E-8</v>
      </c>
      <c r="X98" s="6">
        <f t="shared" si="39"/>
        <v>0.46153849153846155</v>
      </c>
      <c r="Y98">
        <f t="shared" ca="1" si="40"/>
        <v>110</v>
      </c>
      <c r="Z98" s="6">
        <f t="shared" si="41"/>
        <v>0.23076924076923078</v>
      </c>
      <c r="AA98">
        <f t="shared" ca="1" si="42"/>
        <v>87</v>
      </c>
      <c r="AB98" s="5">
        <f ca="1">IF(S98="","",SUMIFS('Filtered Data'!$E:$E,'Filtered Data'!$C:$C,sorting!$J98,'Filtered Data'!$W:$W,"&lt;"&amp;Dashboard!C$4)/$K98)</f>
        <v>0.23076923076923078</v>
      </c>
      <c r="AC98">
        <f t="shared" ca="1" si="43"/>
        <v>91</v>
      </c>
      <c r="AD98" s="6">
        <f ca="1">IF($J98="","",(COUNTIFS(AB$2:AB97,AB98)/100000000)+AB98)</f>
        <v>0.23076924076923078</v>
      </c>
      <c r="AE98">
        <f t="shared" ca="1" si="44"/>
        <v>94</v>
      </c>
    </row>
    <row r="99" spans="1:31" x14ac:dyDescent="0.35">
      <c r="A99" s="5">
        <f t="shared" si="29"/>
        <v>0.56929451774372397</v>
      </c>
      <c r="B99" t="str">
        <v>Vladimir Gutierrez</v>
      </c>
      <c r="C99">
        <f>SUMIFS('Filtered Data'!$E:$E,'Filtered Data'!$C:$C,sorting!$B99)</f>
        <v>22</v>
      </c>
      <c r="D99" s="4">
        <f>SUMIFS('Filtered Data'!$L:$L,'Filtered Data'!$C:$C,sorting!$B99)</f>
        <v>114</v>
      </c>
      <c r="E99">
        <f>SUMIFS('Filtered Data'!$O:$O,'Filtered Data'!$C:$C,sorting!$B99)</f>
        <v>60</v>
      </c>
      <c r="F99" s="3">
        <f t="shared" si="30"/>
        <v>4.7368421052631575</v>
      </c>
      <c r="G99" s="3" cm="1">
        <f t="array" ref="G99">AVERAGE(_xlfn._xlws.FILTER('Filtered Data'!$W:$W,'Filtered Data'!$C:$C=sorting!$B99))</f>
        <v>46.68181818181818</v>
      </c>
      <c r="H99" s="3" cm="1">
        <f t="array" ref="H99">_xlfn.STDEV.P(_xlfn._xlws.FILTER('Filtered Data'!$W:$W,'Filtered Data'!$C:$C=sorting!$B99))</f>
        <v>19.473493321660609</v>
      </c>
      <c r="I99" s="3"/>
      <c r="J99" t="str">
        <v>Josiah Gray</v>
      </c>
      <c r="K99">
        <f t="shared" si="31"/>
        <v>13</v>
      </c>
      <c r="L99" s="3">
        <f t="shared" si="32"/>
        <v>45.46153846153846</v>
      </c>
      <c r="M99">
        <f t="shared" ca="1" si="33"/>
        <v>141</v>
      </c>
      <c r="N99" s="3">
        <f t="shared" si="28"/>
        <v>14.499948989912316</v>
      </c>
      <c r="O99">
        <f t="shared" ca="1" si="34"/>
        <v>36</v>
      </c>
      <c r="P99" s="3">
        <f t="shared" ca="1" si="35"/>
        <v>3.1352895443402091</v>
      </c>
      <c r="Q99">
        <f t="shared" ca="1" si="36"/>
        <v>72</v>
      </c>
      <c r="R99" s="5">
        <f>IF(J99="","",SUMIFS('Filtered Data'!$E:$E,'Filtered Data'!$C:$C,sorting!$J99,'Filtered Data'!$W:$W,"&gt;"&amp;Dashboard!D$4)/$K99)</f>
        <v>0.38461538461538464</v>
      </c>
      <c r="S99">
        <f t="shared" ca="1" si="37"/>
        <v>144</v>
      </c>
      <c r="T99" s="5">
        <f>IF(K99="","",SUMIFS('Filtered Data'!$E:$E,'Filtered Data'!$C:$C,sorting!$J99,'Filtered Data'!$W:$W,"&gt;"&amp;Dashboard!F$4)/$K99)</f>
        <v>0.15384615384615385</v>
      </c>
      <c r="U99">
        <f t="shared" ca="1" si="38"/>
        <v>136</v>
      </c>
      <c r="V99">
        <f>IF($J99="","",COUNTIFS(R$2:R98,R99)/100000000)</f>
        <v>1E-8</v>
      </c>
      <c r="W99">
        <f>IF($J99="","",COUNTIFS(T$2:T98,T99)/100000000)</f>
        <v>4.9999999999999998E-8</v>
      </c>
      <c r="X99" s="6">
        <f t="shared" si="39"/>
        <v>0.38461539461538463</v>
      </c>
      <c r="Y99">
        <f t="shared" ca="1" si="40"/>
        <v>144</v>
      </c>
      <c r="Z99" s="6">
        <f t="shared" si="41"/>
        <v>0.15384620384615386</v>
      </c>
      <c r="AA99">
        <f t="shared" ca="1" si="42"/>
        <v>138</v>
      </c>
      <c r="AB99" s="5">
        <f ca="1">IF(S99="","",SUMIFS('Filtered Data'!$E:$E,'Filtered Data'!$C:$C,sorting!$J99,'Filtered Data'!$W:$W,"&lt;"&amp;Dashboard!C$4)/$K99)</f>
        <v>0.23076923076923078</v>
      </c>
      <c r="AC99">
        <f t="shared" ca="1" si="43"/>
        <v>91</v>
      </c>
      <c r="AD99" s="6">
        <f ca="1">IF($J99="","",(COUNTIFS(AB$2:AB98,AB99)/100000000)+AB99)</f>
        <v>0.23076925076923077</v>
      </c>
      <c r="AE99">
        <f t="shared" ca="1" si="44"/>
        <v>95</v>
      </c>
    </row>
    <row r="100" spans="1:31" x14ac:dyDescent="0.35">
      <c r="A100" s="5">
        <f t="shared" si="29"/>
        <v>0.52692614714081132</v>
      </c>
      <c r="B100" t="str">
        <v>Tony Santillan</v>
      </c>
      <c r="C100">
        <f>SUMIFS('Filtered Data'!$E:$E,'Filtered Data'!$C:$C,sorting!$B100)</f>
        <v>4</v>
      </c>
      <c r="D100" s="4">
        <f>SUMIFS('Filtered Data'!$L:$L,'Filtered Data'!$C:$C,sorting!$B100)</f>
        <v>16.666666666666668</v>
      </c>
      <c r="E100">
        <f>SUMIFS('Filtered Data'!$O:$O,'Filtered Data'!$C:$C,sorting!$B100)</f>
        <v>7</v>
      </c>
      <c r="F100" s="3">
        <f t="shared" si="30"/>
        <v>3.78</v>
      </c>
      <c r="G100" s="3" cm="1">
        <f t="array" ref="G100">AVERAGE(_xlfn._xlws.FILTER('Filtered Data'!$W:$W,'Filtered Data'!$C:$C=sorting!$B100))</f>
        <v>45.5</v>
      </c>
      <c r="H100" s="3" cm="1">
        <f t="array" ref="H100">_xlfn.STDEV.P(_xlfn._xlws.FILTER('Filtered Data'!$W:$W,'Filtered Data'!$C:$C=sorting!$B100))</f>
        <v>12.854960132182441</v>
      </c>
      <c r="I100" s="3"/>
      <c r="J100" t="str">
        <v>Max Scherzer</v>
      </c>
      <c r="K100">
        <f t="shared" si="31"/>
        <v>30</v>
      </c>
      <c r="L100" s="3">
        <f t="shared" si="32"/>
        <v>63.5</v>
      </c>
      <c r="M100">
        <f t="shared" ca="1" si="33"/>
        <v>5</v>
      </c>
      <c r="N100" s="3">
        <f t="shared" si="28"/>
        <v>19.364486394772605</v>
      </c>
      <c r="O100">
        <f t="shared" ca="1" si="34"/>
        <v>141</v>
      </c>
      <c r="P100" s="3">
        <f t="shared" ca="1" si="35"/>
        <v>3.279198771682458</v>
      </c>
      <c r="Q100">
        <f t="shared" ca="1" si="36"/>
        <v>58</v>
      </c>
      <c r="R100" s="5">
        <f>IF(J100="","",SUMIFS('Filtered Data'!$E:$E,'Filtered Data'!$C:$C,sorting!$J100,'Filtered Data'!$W:$W,"&gt;"&amp;Dashboard!D$4)/$K100)</f>
        <v>0.8</v>
      </c>
      <c r="S100">
        <f t="shared" ca="1" si="37"/>
        <v>3</v>
      </c>
      <c r="T100" s="5">
        <f>IF(K100="","",SUMIFS('Filtered Data'!$E:$E,'Filtered Data'!$C:$C,sorting!$J100,'Filtered Data'!$W:$W,"&gt;"&amp;Dashboard!F$4)/$K100)</f>
        <v>0.56666666666666665</v>
      </c>
      <c r="U100">
        <f t="shared" ca="1" si="38"/>
        <v>3</v>
      </c>
      <c r="V100">
        <f>IF($J100="","",COUNTIFS(R$2:R99,R100)/100000000)</f>
        <v>0</v>
      </c>
      <c r="W100">
        <f>IF($J100="","",COUNTIFS(T$2:T99,T100)/100000000)</f>
        <v>0</v>
      </c>
      <c r="X100" s="6">
        <f t="shared" si="39"/>
        <v>0.8</v>
      </c>
      <c r="Y100">
        <f t="shared" ca="1" si="40"/>
        <v>3</v>
      </c>
      <c r="Z100" s="6">
        <f t="shared" si="41"/>
        <v>0.56666666666666665</v>
      </c>
      <c r="AA100">
        <f t="shared" ca="1" si="42"/>
        <v>3</v>
      </c>
      <c r="AB100" s="5">
        <f ca="1">IF(S100="","",SUMIFS('Filtered Data'!$E:$E,'Filtered Data'!$C:$C,sorting!$J100,'Filtered Data'!$W:$W,"&lt;"&amp;Dashboard!C$4)/$K100)</f>
        <v>0.1</v>
      </c>
      <c r="AC100">
        <f t="shared" ca="1" si="43"/>
        <v>158</v>
      </c>
      <c r="AD100" s="6">
        <f ca="1">IF($J100="","",(COUNTIFS(AB$2:AB99,AB100)/100000000)+AB100)</f>
        <v>0.1</v>
      </c>
      <c r="AE100">
        <f t="shared" ca="1" si="44"/>
        <v>27</v>
      </c>
    </row>
    <row r="101" spans="1:31" x14ac:dyDescent="0.35">
      <c r="A101" s="5">
        <f t="shared" si="29"/>
        <v>0.95522184329443016</v>
      </c>
      <c r="B101" t="str">
        <v>Reiver Sanmartin</v>
      </c>
      <c r="C101">
        <f>SUMIFS('Filtered Data'!$E:$E,'Filtered Data'!$C:$C,sorting!$B101)</f>
        <v>2</v>
      </c>
      <c r="D101" s="4">
        <f>SUMIFS('Filtered Data'!$L:$L,'Filtered Data'!$C:$C,sorting!$B101)</f>
        <v>11.666666666666668</v>
      </c>
      <c r="E101">
        <f>SUMIFS('Filtered Data'!$O:$O,'Filtered Data'!$C:$C,sorting!$B101)</f>
        <v>2</v>
      </c>
      <c r="F101" s="3">
        <f t="shared" si="30"/>
        <v>1.5428571428571427</v>
      </c>
      <c r="G101" s="3" cm="1">
        <f t="array" ref="G101">AVERAGE(_xlfn._xlws.FILTER('Filtered Data'!$W:$W,'Filtered Data'!$C:$C=sorting!$B101))</f>
        <v>63.5</v>
      </c>
      <c r="H101" s="3" cm="1">
        <f t="array" ref="H101">_xlfn.STDEV.P(_xlfn._xlws.FILTER('Filtered Data'!$W:$W,'Filtered Data'!$C:$C=sorting!$B101))</f>
        <v>0.5</v>
      </c>
      <c r="I101" s="3"/>
      <c r="J101" t="str">
        <v>Brandon Woodruff</v>
      </c>
      <c r="K101">
        <f t="shared" si="31"/>
        <v>30</v>
      </c>
      <c r="L101" s="3">
        <f t="shared" si="32"/>
        <v>62.366666666666667</v>
      </c>
      <c r="M101">
        <f t="shared" ca="1" si="33"/>
        <v>8</v>
      </c>
      <c r="N101" s="3">
        <f t="shared" si="28"/>
        <v>15.881820494585066</v>
      </c>
      <c r="O101">
        <f t="shared" ca="1" si="34"/>
        <v>60</v>
      </c>
      <c r="P101" s="3">
        <f t="shared" ca="1" si="35"/>
        <v>3.9269217712119775</v>
      </c>
      <c r="Q101">
        <f t="shared" ca="1" si="36"/>
        <v>22</v>
      </c>
      <c r="R101" s="5">
        <f>IF(J101="","",SUMIFS('Filtered Data'!$E:$E,'Filtered Data'!$C:$C,sorting!$J101,'Filtered Data'!$W:$W,"&gt;"&amp;Dashboard!D$4)/$K101)</f>
        <v>0.76666666666666672</v>
      </c>
      <c r="S101">
        <f t="shared" ca="1" si="37"/>
        <v>8</v>
      </c>
      <c r="T101" s="5">
        <f>IF(K101="","",SUMIFS('Filtered Data'!$E:$E,'Filtered Data'!$C:$C,sorting!$J101,'Filtered Data'!$W:$W,"&gt;"&amp;Dashboard!F$4)/$K101)</f>
        <v>0.53333333333333333</v>
      </c>
      <c r="U101">
        <f t="shared" ca="1" si="38"/>
        <v>5</v>
      </c>
      <c r="V101">
        <f>IF($J101="","",COUNTIFS(R$2:R100,R101)/100000000)</f>
        <v>0</v>
      </c>
      <c r="W101">
        <f>IF($J101="","",COUNTIFS(T$2:T100,T101)/100000000)</f>
        <v>0</v>
      </c>
      <c r="X101" s="6">
        <f t="shared" si="39"/>
        <v>0.76666666666666672</v>
      </c>
      <c r="Y101">
        <f t="shared" ca="1" si="40"/>
        <v>8</v>
      </c>
      <c r="Z101" s="6">
        <f t="shared" si="41"/>
        <v>0.53333333333333333</v>
      </c>
      <c r="AA101">
        <f t="shared" ca="1" si="42"/>
        <v>6</v>
      </c>
      <c r="AB101" s="5">
        <f ca="1">IF(S101="","",SUMIFS('Filtered Data'!$E:$E,'Filtered Data'!$C:$C,sorting!$J101,'Filtered Data'!$W:$W,"&lt;"&amp;Dashboard!C$4)/$K101)</f>
        <v>0.1</v>
      </c>
      <c r="AC101">
        <f t="shared" ca="1" si="43"/>
        <v>158</v>
      </c>
      <c r="AD101" s="6">
        <f ca="1">IF($J101="","",(COUNTIFS(AB$2:AB100,AB101)/100000000)+AB101)</f>
        <v>0.10000001</v>
      </c>
      <c r="AE101">
        <f t="shared" ca="1" si="44"/>
        <v>28</v>
      </c>
    </row>
    <row r="102" spans="1:31" x14ac:dyDescent="0.35">
      <c r="A102" s="5">
        <f t="shared" si="29"/>
        <v>1.9662569029827097E-2</v>
      </c>
      <c r="B102" t="str">
        <v>Riley O'Brien</v>
      </c>
      <c r="C102">
        <f>SUMIFS('Filtered Data'!$E:$E,'Filtered Data'!$C:$C,sorting!$B102)</f>
        <v>1</v>
      </c>
      <c r="D102" s="4">
        <f>SUMIFS('Filtered Data'!$L:$L,'Filtered Data'!$C:$C,sorting!$B102)</f>
        <v>1.3333333333333333</v>
      </c>
      <c r="E102">
        <f>SUMIFS('Filtered Data'!$O:$O,'Filtered Data'!$C:$C,sorting!$B102)</f>
        <v>2</v>
      </c>
      <c r="F102" s="3">
        <f t="shared" si="30"/>
        <v>13.5</v>
      </c>
      <c r="G102" s="3" cm="1">
        <f t="array" ref="G102">AVERAGE(_xlfn._xlws.FILTER('Filtered Data'!$W:$W,'Filtered Data'!$C:$C=sorting!$B102))</f>
        <v>22</v>
      </c>
      <c r="H102" s="3" cm="1">
        <f t="array" ref="H102">_xlfn.STDEV.P(_xlfn._xlws.FILTER('Filtered Data'!$W:$W,'Filtered Data'!$C:$C=sorting!$B102))</f>
        <v>0</v>
      </c>
      <c r="I102" s="3"/>
      <c r="J102" t="str">
        <v>Corbin Burnes</v>
      </c>
      <c r="K102">
        <f t="shared" si="31"/>
        <v>28</v>
      </c>
      <c r="L102" s="3">
        <f t="shared" si="32"/>
        <v>66.392857142857139</v>
      </c>
      <c r="M102">
        <f t="shared" ca="1" si="33"/>
        <v>2</v>
      </c>
      <c r="N102" s="3">
        <f t="shared" si="28"/>
        <v>17.767022593466095</v>
      </c>
      <c r="O102">
        <f t="shared" ca="1" si="34"/>
        <v>107</v>
      </c>
      <c r="P102" s="3">
        <f t="shared" ca="1" si="35"/>
        <v>3.7368589359071014</v>
      </c>
      <c r="Q102">
        <f t="shared" ca="1" si="36"/>
        <v>27</v>
      </c>
      <c r="R102" s="5">
        <f>IF(J102="","",SUMIFS('Filtered Data'!$E:$E,'Filtered Data'!$C:$C,sorting!$J102,'Filtered Data'!$W:$W,"&gt;"&amp;Dashboard!D$4)/$K102)</f>
        <v>0.7857142857142857</v>
      </c>
      <c r="S102">
        <f t="shared" ca="1" si="37"/>
        <v>5</v>
      </c>
      <c r="T102" s="5">
        <f>IF(K102="","",SUMIFS('Filtered Data'!$E:$E,'Filtered Data'!$C:$C,sorting!$J102,'Filtered Data'!$W:$W,"&gt;"&amp;Dashboard!F$4)/$K102)</f>
        <v>0.6785714285714286</v>
      </c>
      <c r="U102">
        <f t="shared" ca="1" si="38"/>
        <v>2</v>
      </c>
      <c r="V102">
        <f>IF($J102="","",COUNTIFS(R$2:R101,R102)/100000000)</f>
        <v>0</v>
      </c>
      <c r="W102">
        <f>IF($J102="","",COUNTIFS(T$2:T101,T102)/100000000)</f>
        <v>0</v>
      </c>
      <c r="X102" s="6">
        <f t="shared" si="39"/>
        <v>0.7857142857142857</v>
      </c>
      <c r="Y102">
        <f t="shared" ca="1" si="40"/>
        <v>6</v>
      </c>
      <c r="Z102" s="6">
        <f t="shared" si="41"/>
        <v>0.6785714285714286</v>
      </c>
      <c r="AA102">
        <f t="shared" ca="1" si="42"/>
        <v>2</v>
      </c>
      <c r="AB102" s="5">
        <f ca="1">IF(S102="","",SUMIFS('Filtered Data'!$E:$E,'Filtered Data'!$C:$C,sorting!$J102,'Filtered Data'!$W:$W,"&lt;"&amp;Dashboard!C$4)/$K102)</f>
        <v>0.10714285714285714</v>
      </c>
      <c r="AC102">
        <f t="shared" ca="1" si="43"/>
        <v>156</v>
      </c>
      <c r="AD102" s="6">
        <f ca="1">IF($J102="","",(COUNTIFS(AB$2:AB101,AB102)/100000000)+AB102)</f>
        <v>0.10714286714285713</v>
      </c>
      <c r="AE102">
        <f t="shared" ca="1" si="44"/>
        <v>30</v>
      </c>
    </row>
    <row r="103" spans="1:31" x14ac:dyDescent="0.35">
      <c r="A103" s="5">
        <f t="shared" si="29"/>
        <v>0.90345874964792361</v>
      </c>
      <c r="B103" t="str">
        <v>Shane Bieber</v>
      </c>
      <c r="C103">
        <f>SUMIFS('Filtered Data'!$E:$E,'Filtered Data'!$C:$C,sorting!$B103)</f>
        <v>16</v>
      </c>
      <c r="D103" s="4">
        <f>SUMIFS('Filtered Data'!$L:$L,'Filtered Data'!$C:$C,sorting!$B103)</f>
        <v>96.666666666666657</v>
      </c>
      <c r="E103">
        <f>SUMIFS('Filtered Data'!$O:$O,'Filtered Data'!$C:$C,sorting!$B103)</f>
        <v>34</v>
      </c>
      <c r="F103" s="3">
        <f t="shared" si="30"/>
        <v>3.1655172413793107</v>
      </c>
      <c r="G103" s="3" cm="1">
        <f t="array" ref="G103">AVERAGE(_xlfn._xlws.FILTER('Filtered Data'!$W:$W,'Filtered Data'!$C:$C=sorting!$B103))</f>
        <v>59.125</v>
      </c>
      <c r="H103" s="3" cm="1">
        <f t="array" ref="H103">_xlfn.STDEV.P(_xlfn._xlws.FILTER('Filtered Data'!$W:$W,'Filtered Data'!$C:$C=sorting!$B103))</f>
        <v>14.473575059397039</v>
      </c>
      <c r="I103" s="3"/>
      <c r="J103" t="str">
        <v>Adrian Houser</v>
      </c>
      <c r="K103">
        <f t="shared" si="31"/>
        <v>26</v>
      </c>
      <c r="L103" s="3">
        <f t="shared" si="32"/>
        <v>52.269230769230766</v>
      </c>
      <c r="M103">
        <f t="shared" ca="1" si="33"/>
        <v>70</v>
      </c>
      <c r="N103" s="3">
        <f t="shared" si="28"/>
        <v>15.66612634932131</v>
      </c>
      <c r="O103">
        <f t="shared" ca="1" si="34"/>
        <v>55</v>
      </c>
      <c r="P103" s="3">
        <f t="shared" ca="1" si="35"/>
        <v>3.3364489474767436</v>
      </c>
      <c r="Q103">
        <f t="shared" ca="1" si="36"/>
        <v>55</v>
      </c>
      <c r="R103" s="5">
        <f>IF(J103="","",SUMIFS('Filtered Data'!$E:$E,'Filtered Data'!$C:$C,sorting!$J103,'Filtered Data'!$W:$W,"&gt;"&amp;Dashboard!D$4)/$K103)</f>
        <v>0.42307692307692307</v>
      </c>
      <c r="S103">
        <f t="shared" ca="1" si="37"/>
        <v>134</v>
      </c>
      <c r="T103" s="5">
        <f>IF(K103="","",SUMIFS('Filtered Data'!$E:$E,'Filtered Data'!$C:$C,sorting!$J103,'Filtered Data'!$W:$W,"&gt;"&amp;Dashboard!F$4)/$K103)</f>
        <v>0.23076923076923078</v>
      </c>
      <c r="U103">
        <f t="shared" ca="1" si="38"/>
        <v>86</v>
      </c>
      <c r="V103">
        <f>IF($J103="","",COUNTIFS(R$2:R102,R103)/100000000)</f>
        <v>1E-8</v>
      </c>
      <c r="W103">
        <f>IF($J103="","",COUNTIFS(T$2:T102,T103)/100000000)</f>
        <v>2E-8</v>
      </c>
      <c r="X103" s="6">
        <f t="shared" si="39"/>
        <v>0.42307693307692307</v>
      </c>
      <c r="Y103">
        <f t="shared" ca="1" si="40"/>
        <v>134</v>
      </c>
      <c r="Z103" s="6">
        <f t="shared" si="41"/>
        <v>0.23076925076923077</v>
      </c>
      <c r="AA103">
        <f t="shared" ca="1" si="42"/>
        <v>86</v>
      </c>
      <c r="AB103" s="5">
        <f ca="1">IF(S103="","",SUMIFS('Filtered Data'!$E:$E,'Filtered Data'!$C:$C,sorting!$J103,'Filtered Data'!$W:$W,"&lt;"&amp;Dashboard!C$4)/$K103)</f>
        <v>7.6923076923076927E-2</v>
      </c>
      <c r="AC103">
        <f t="shared" ca="1" si="43"/>
        <v>170</v>
      </c>
      <c r="AD103" s="6">
        <f ca="1">IF($J103="","",(COUNTIFS(AB$2:AB102,AB103)/100000000)+AB103)</f>
        <v>7.6923086923076922E-2</v>
      </c>
      <c r="AE103">
        <f t="shared" ca="1" si="44"/>
        <v>15</v>
      </c>
    </row>
    <row r="104" spans="1:31" x14ac:dyDescent="0.35">
      <c r="A104" s="5">
        <f t="shared" si="29"/>
        <v>0.66830780888142283</v>
      </c>
      <c r="B104" t="str">
        <v>Zach Plesac</v>
      </c>
      <c r="C104">
        <f>SUMIFS('Filtered Data'!$E:$E,'Filtered Data'!$C:$C,sorting!$B104)</f>
        <v>25</v>
      </c>
      <c r="D104" s="4">
        <f>SUMIFS('Filtered Data'!$L:$L,'Filtered Data'!$C:$C,sorting!$B104)</f>
        <v>142.66666666666669</v>
      </c>
      <c r="E104">
        <f>SUMIFS('Filtered Data'!$O:$O,'Filtered Data'!$C:$C,sorting!$B104)</f>
        <v>74</v>
      </c>
      <c r="F104" s="3">
        <f t="shared" si="30"/>
        <v>4.6682242990654199</v>
      </c>
      <c r="G104" s="3" cm="1">
        <f t="array" ref="G104">AVERAGE(_xlfn._xlws.FILTER('Filtered Data'!$W:$W,'Filtered Data'!$C:$C=sorting!$B104))</f>
        <v>49.56</v>
      </c>
      <c r="H104" s="3" cm="1">
        <f t="array" ref="H104">_xlfn.STDEV.P(_xlfn._xlws.FILTER('Filtered Data'!$W:$W,'Filtered Data'!$C:$C=sorting!$B104))</f>
        <v>20.153570403280902</v>
      </c>
      <c r="I104" s="3"/>
      <c r="J104" t="str">
        <v>Brett Anderson</v>
      </c>
      <c r="K104">
        <f t="shared" si="31"/>
        <v>24</v>
      </c>
      <c r="L104" s="3">
        <f t="shared" si="32"/>
        <v>46.333333333333336</v>
      </c>
      <c r="M104">
        <f t="shared" ca="1" si="33"/>
        <v>134</v>
      </c>
      <c r="N104" s="3">
        <f t="shared" si="28"/>
        <v>16.796990471179321</v>
      </c>
      <c r="O104">
        <f t="shared" ca="1" si="34"/>
        <v>83</v>
      </c>
      <c r="P104" s="3">
        <f t="shared" ca="1" si="35"/>
        <v>2.7584306493971753</v>
      </c>
      <c r="Q104">
        <f t="shared" ca="1" si="36"/>
        <v>110</v>
      </c>
      <c r="R104" s="5">
        <f>IF(J104="","",SUMIFS('Filtered Data'!$E:$E,'Filtered Data'!$C:$C,sorting!$J104,'Filtered Data'!$W:$W,"&gt;"&amp;Dashboard!D$4)/$K104)</f>
        <v>0.375</v>
      </c>
      <c r="S104">
        <f t="shared" ca="1" si="37"/>
        <v>148</v>
      </c>
      <c r="T104" s="5">
        <f>IF(K104="","",SUMIFS('Filtered Data'!$E:$E,'Filtered Data'!$C:$C,sorting!$J104,'Filtered Data'!$W:$W,"&gt;"&amp;Dashboard!F$4)/$K104)</f>
        <v>0.16666666666666666</v>
      </c>
      <c r="U104">
        <f t="shared" ca="1" si="38"/>
        <v>127</v>
      </c>
      <c r="V104">
        <f>IF($J104="","",COUNTIFS(R$2:R103,R104)/100000000)</f>
        <v>0</v>
      </c>
      <c r="W104">
        <f>IF($J104="","",COUNTIFS(T$2:T103,T104)/100000000)</f>
        <v>2E-8</v>
      </c>
      <c r="X104" s="6">
        <f t="shared" si="39"/>
        <v>0.375</v>
      </c>
      <c r="Y104">
        <f t="shared" ca="1" si="40"/>
        <v>149</v>
      </c>
      <c r="Z104" s="6">
        <f t="shared" si="41"/>
        <v>0.16666668666666665</v>
      </c>
      <c r="AA104">
        <f t="shared" ca="1" si="42"/>
        <v>130</v>
      </c>
      <c r="AB104" s="5">
        <f ca="1">IF(S104="","",SUMIFS('Filtered Data'!$E:$E,'Filtered Data'!$C:$C,sorting!$J104,'Filtered Data'!$W:$W,"&lt;"&amp;Dashboard!C$4)/$K104)</f>
        <v>0.33333333333333331</v>
      </c>
      <c r="AC104">
        <f t="shared" ca="1" si="43"/>
        <v>33</v>
      </c>
      <c r="AD104" s="6">
        <f ca="1">IF($J104="","",(COUNTIFS(AB$2:AB103,AB104)/100000000)+AB104)</f>
        <v>0.33333334333333331</v>
      </c>
      <c r="AE104">
        <f t="shared" ca="1" si="44"/>
        <v>150</v>
      </c>
    </row>
    <row r="105" spans="1:31" x14ac:dyDescent="0.35">
      <c r="A105" s="5">
        <f t="shared" si="29"/>
        <v>0.75648547202454353</v>
      </c>
      <c r="B105" t="str">
        <v>Aaron Civale</v>
      </c>
      <c r="C105">
        <f>SUMIFS('Filtered Data'!$E:$E,'Filtered Data'!$C:$C,sorting!$B105)</f>
        <v>21</v>
      </c>
      <c r="D105" s="4">
        <f>SUMIFS('Filtered Data'!$L:$L,'Filtered Data'!$C:$C,sorting!$B105)</f>
        <v>124.33333333333334</v>
      </c>
      <c r="E105">
        <f>SUMIFS('Filtered Data'!$O:$O,'Filtered Data'!$C:$C,sorting!$B105)</f>
        <v>53</v>
      </c>
      <c r="F105" s="3">
        <f t="shared" si="30"/>
        <v>3.8364611260053616</v>
      </c>
      <c r="G105" s="3" cm="1">
        <f t="array" ref="G105">AVERAGE(_xlfn._xlws.FILTER('Filtered Data'!$W:$W,'Filtered Data'!$C:$C=sorting!$B105))</f>
        <v>52.428571428571431</v>
      </c>
      <c r="H105" s="3" cm="1">
        <f t="array" ref="H105">_xlfn.STDEV.P(_xlfn._xlws.FILTER('Filtered Data'!$W:$W,'Filtered Data'!$C:$C=sorting!$B105))</f>
        <v>24.214461300107871</v>
      </c>
      <c r="I105" s="3"/>
      <c r="J105" t="str">
        <v>Freddy Peralta</v>
      </c>
      <c r="K105">
        <f t="shared" si="31"/>
        <v>27</v>
      </c>
      <c r="L105" s="3">
        <f t="shared" si="32"/>
        <v>60.296296296296298</v>
      </c>
      <c r="M105">
        <f t="shared" ca="1" si="33"/>
        <v>10</v>
      </c>
      <c r="N105" s="3">
        <f t="shared" si="28"/>
        <v>14.966171273203951</v>
      </c>
      <c r="O105">
        <f t="shared" ca="1" si="34"/>
        <v>46</v>
      </c>
      <c r="P105" s="3">
        <f t="shared" ca="1" si="35"/>
        <v>4.0288391196119253</v>
      </c>
      <c r="Q105">
        <f t="shared" ca="1" si="36"/>
        <v>18</v>
      </c>
      <c r="R105" s="5">
        <f>IF(J105="","",SUMIFS('Filtered Data'!$E:$E,'Filtered Data'!$C:$C,sorting!$J105,'Filtered Data'!$W:$W,"&gt;"&amp;Dashboard!D$4)/$K105)</f>
        <v>0.7407407407407407</v>
      </c>
      <c r="S105">
        <f t="shared" ca="1" si="37"/>
        <v>14</v>
      </c>
      <c r="T105" s="5">
        <f>IF(K105="","",SUMIFS('Filtered Data'!$E:$E,'Filtered Data'!$C:$C,sorting!$J105,'Filtered Data'!$W:$W,"&gt;"&amp;Dashboard!F$4)/$K105)</f>
        <v>0.40740740740740738</v>
      </c>
      <c r="U105">
        <f t="shared" ca="1" si="38"/>
        <v>27</v>
      </c>
      <c r="V105">
        <f>IF($J105="","",COUNTIFS(R$2:R104,R105)/100000000)</f>
        <v>0</v>
      </c>
      <c r="W105">
        <f>IF($J105="","",COUNTIFS(T$2:T104,T105)/100000000)</f>
        <v>0</v>
      </c>
      <c r="X105" s="6">
        <f t="shared" si="39"/>
        <v>0.7407407407407407</v>
      </c>
      <c r="Y105">
        <f t="shared" ca="1" si="40"/>
        <v>14</v>
      </c>
      <c r="Z105" s="6">
        <f t="shared" si="41"/>
        <v>0.40740740740740738</v>
      </c>
      <c r="AA105">
        <f t="shared" ca="1" si="42"/>
        <v>27</v>
      </c>
      <c r="AB105" s="5">
        <f ca="1">IF(S105="","",SUMIFS('Filtered Data'!$E:$E,'Filtered Data'!$C:$C,sorting!$J105,'Filtered Data'!$W:$W,"&lt;"&amp;Dashboard!C$4)/$K105)</f>
        <v>0.1111111111111111</v>
      </c>
      <c r="AC105">
        <f t="shared" ca="1" si="43"/>
        <v>155</v>
      </c>
      <c r="AD105" s="6">
        <f ca="1">IF($J105="","",(COUNTIFS(AB$2:AB104,AB105)/100000000)+AB105)</f>
        <v>0.1111111111111111</v>
      </c>
      <c r="AE105">
        <f t="shared" ca="1" si="44"/>
        <v>31</v>
      </c>
    </row>
    <row r="106" spans="1:31" x14ac:dyDescent="0.35">
      <c r="A106" s="5">
        <f t="shared" si="29"/>
        <v>0.25691989748922867</v>
      </c>
      <c r="B106" t="str">
        <v>Logan Allen</v>
      </c>
      <c r="C106">
        <f>SUMIFS('Filtered Data'!$E:$E,'Filtered Data'!$C:$C,sorting!$B106)</f>
        <v>11</v>
      </c>
      <c r="D106" s="4">
        <f>SUMIFS('Filtered Data'!$L:$L,'Filtered Data'!$C:$C,sorting!$B106)</f>
        <v>44.333333333333336</v>
      </c>
      <c r="E106">
        <f>SUMIFS('Filtered Data'!$O:$O,'Filtered Data'!$C:$C,sorting!$B106)</f>
        <v>35</v>
      </c>
      <c r="F106" s="3">
        <f t="shared" si="30"/>
        <v>7.1052631578947372</v>
      </c>
      <c r="G106" s="3" cm="1">
        <f t="array" ref="G106">AVERAGE(_xlfn._xlws.FILTER('Filtered Data'!$W:$W,'Filtered Data'!$C:$C=sorting!$B106))</f>
        <v>37.545454545454547</v>
      </c>
      <c r="H106" s="3" cm="1">
        <f t="array" ref="H106">_xlfn.STDEV.P(_xlfn._xlws.FILTER('Filtered Data'!$W:$W,'Filtered Data'!$C:$C=sorting!$B106))</f>
        <v>20.379863664293897</v>
      </c>
      <c r="I106" s="3"/>
      <c r="J106" t="str">
        <v>Eric Lauer</v>
      </c>
      <c r="K106">
        <f t="shared" si="31"/>
        <v>20</v>
      </c>
      <c r="L106" s="3">
        <f t="shared" si="32"/>
        <v>55.15</v>
      </c>
      <c r="M106">
        <f t="shared" ca="1" si="33"/>
        <v>41</v>
      </c>
      <c r="N106" s="3">
        <f t="shared" si="28"/>
        <v>18.692979965751849</v>
      </c>
      <c r="O106">
        <f t="shared" ca="1" si="34"/>
        <v>129</v>
      </c>
      <c r="P106" s="3">
        <f t="shared" ca="1" si="35"/>
        <v>2.9503054141737968</v>
      </c>
      <c r="Q106">
        <f t="shared" ca="1" si="36"/>
        <v>88</v>
      </c>
      <c r="R106" s="5">
        <f>IF(J106="","",SUMIFS('Filtered Data'!$E:$E,'Filtered Data'!$C:$C,sorting!$J106,'Filtered Data'!$W:$W,"&gt;"&amp;Dashboard!D$4)/$K106)</f>
        <v>0.65</v>
      </c>
      <c r="S106">
        <f t="shared" ca="1" si="37"/>
        <v>35</v>
      </c>
      <c r="T106" s="5">
        <f>IF(K106="","",SUMIFS('Filtered Data'!$E:$E,'Filtered Data'!$C:$C,sorting!$J106,'Filtered Data'!$W:$W,"&gt;"&amp;Dashboard!F$4)/$K106)</f>
        <v>0.35</v>
      </c>
      <c r="U106">
        <f t="shared" ca="1" si="38"/>
        <v>42</v>
      </c>
      <c r="V106">
        <f>IF($J106="","",COUNTIFS(R$2:R105,R106)/100000000)</f>
        <v>1E-8</v>
      </c>
      <c r="W106">
        <f>IF($J106="","",COUNTIFS(T$2:T105,T106)/100000000)</f>
        <v>0</v>
      </c>
      <c r="X106" s="6">
        <f t="shared" si="39"/>
        <v>0.65000001000000007</v>
      </c>
      <c r="Y106">
        <f t="shared" ca="1" si="40"/>
        <v>35</v>
      </c>
      <c r="Z106" s="6">
        <f t="shared" si="41"/>
        <v>0.35</v>
      </c>
      <c r="AA106">
        <f t="shared" ca="1" si="42"/>
        <v>42</v>
      </c>
      <c r="AB106" s="5">
        <f ca="1">IF(S106="","",SUMIFS('Filtered Data'!$E:$E,'Filtered Data'!$C:$C,sorting!$J106,'Filtered Data'!$W:$W,"&lt;"&amp;Dashboard!C$4)/$K106)</f>
        <v>0.15</v>
      </c>
      <c r="AC106">
        <f t="shared" ca="1" si="43"/>
        <v>138</v>
      </c>
      <c r="AD106" s="6">
        <f ca="1">IF($J106="","",(COUNTIFS(AB$2:AB105,AB106)/100000000)+AB106)</f>
        <v>0.15000000999999999</v>
      </c>
      <c r="AE106">
        <f t="shared" ca="1" si="44"/>
        <v>48</v>
      </c>
    </row>
    <row r="107" spans="1:31" x14ac:dyDescent="0.35">
      <c r="A107" s="5">
        <f t="shared" si="29"/>
        <v>0.67724194583130048</v>
      </c>
      <c r="B107" t="str">
        <v>Triston McKenzie</v>
      </c>
      <c r="C107">
        <f>SUMIFS('Filtered Data'!$E:$E,'Filtered Data'!$C:$C,sorting!$B107)</f>
        <v>24</v>
      </c>
      <c r="D107" s="4">
        <f>SUMIFS('Filtered Data'!$L:$L,'Filtered Data'!$C:$C,sorting!$B107)</f>
        <v>116.33333333333331</v>
      </c>
      <c r="E107">
        <f>SUMIFS('Filtered Data'!$O:$O,'Filtered Data'!$C:$C,sorting!$B107)</f>
        <v>65</v>
      </c>
      <c r="F107" s="3">
        <f t="shared" si="30"/>
        <v>5.0286532951289411</v>
      </c>
      <c r="G107" s="3" cm="1">
        <f t="array" ref="G107">AVERAGE(_xlfn._xlws.FILTER('Filtered Data'!$W:$W,'Filtered Data'!$C:$C=sorting!$B107))</f>
        <v>49.833333333333336</v>
      </c>
      <c r="H107" s="3" cm="1">
        <f t="array" ref="H107">_xlfn.STDEV.P(_xlfn._xlws.FILTER('Filtered Data'!$W:$W,'Filtered Data'!$C:$C=sorting!$B107))</f>
        <v>23.552541735919334</v>
      </c>
      <c r="I107" s="3"/>
      <c r="J107" t="str">
        <v>Kenta Maeda</v>
      </c>
      <c r="K107">
        <f t="shared" si="31"/>
        <v>21</v>
      </c>
      <c r="L107" s="3">
        <f t="shared" si="32"/>
        <v>49.476190476190474</v>
      </c>
      <c r="M107">
        <f t="shared" ca="1" si="33"/>
        <v>106</v>
      </c>
      <c r="N107" s="3">
        <f t="shared" si="28"/>
        <v>17.659798433889996</v>
      </c>
      <c r="O107">
        <f t="shared" ca="1" si="34"/>
        <v>104</v>
      </c>
      <c r="P107" s="3">
        <f t="shared" ca="1" si="35"/>
        <v>2.80162826667621</v>
      </c>
      <c r="Q107">
        <f t="shared" ca="1" si="36"/>
        <v>105</v>
      </c>
      <c r="R107" s="5">
        <f>IF(J107="","",SUMIFS('Filtered Data'!$E:$E,'Filtered Data'!$C:$C,sorting!$J107,'Filtered Data'!$W:$W,"&gt;"&amp;Dashboard!D$4)/$K107)</f>
        <v>0.47619047619047616</v>
      </c>
      <c r="S107">
        <f t="shared" ca="1" si="37"/>
        <v>105</v>
      </c>
      <c r="T107" s="5">
        <f>IF(K107="","",SUMIFS('Filtered Data'!$E:$E,'Filtered Data'!$C:$C,sorting!$J107,'Filtered Data'!$W:$W,"&gt;"&amp;Dashboard!F$4)/$K107)</f>
        <v>0.19047619047619047</v>
      </c>
      <c r="U107">
        <f t="shared" ca="1" si="38"/>
        <v>116</v>
      </c>
      <c r="V107">
        <f>IF($J107="","",COUNTIFS(R$2:R106,R107)/100000000)</f>
        <v>1E-8</v>
      </c>
      <c r="W107">
        <f>IF($J107="","",COUNTIFS(T$2:T106,T107)/100000000)</f>
        <v>1E-8</v>
      </c>
      <c r="X107" s="6">
        <f t="shared" si="39"/>
        <v>0.47619048619047616</v>
      </c>
      <c r="Y107">
        <f t="shared" ca="1" si="40"/>
        <v>105</v>
      </c>
      <c r="Z107" s="6">
        <f t="shared" si="41"/>
        <v>0.19047620047619046</v>
      </c>
      <c r="AA107">
        <f t="shared" ca="1" si="42"/>
        <v>117</v>
      </c>
      <c r="AB107" s="5">
        <f ca="1">IF(S107="","",SUMIFS('Filtered Data'!$E:$E,'Filtered Data'!$C:$C,sorting!$J107,'Filtered Data'!$W:$W,"&lt;"&amp;Dashboard!C$4)/$K107)</f>
        <v>0.23809523809523808</v>
      </c>
      <c r="AC107">
        <f t="shared" ca="1" si="43"/>
        <v>85</v>
      </c>
      <c r="AD107" s="6">
        <f ca="1">IF($J107="","",(COUNTIFS(AB$2:AB106,AB107)/100000000)+AB107)</f>
        <v>0.23809524809523808</v>
      </c>
      <c r="AE107">
        <f t="shared" ca="1" si="44"/>
        <v>98</v>
      </c>
    </row>
    <row r="108" spans="1:31" x14ac:dyDescent="0.35">
      <c r="A108" s="5">
        <f t="shared" si="29"/>
        <v>0.40151110989034761</v>
      </c>
      <c r="B108" t="str">
        <v>Phil Maton</v>
      </c>
      <c r="C108">
        <f>SUMIFS('Filtered Data'!$E:$E,'Filtered Data'!$C:$C,sorting!$B108)</f>
        <v>1</v>
      </c>
      <c r="D108" s="4">
        <f>SUMIFS('Filtered Data'!$L:$L,'Filtered Data'!$C:$C,sorting!$B108)</f>
        <v>1.3333333333333333</v>
      </c>
      <c r="E108">
        <f>SUMIFS('Filtered Data'!$O:$O,'Filtered Data'!$C:$C,sorting!$B108)</f>
        <v>1</v>
      </c>
      <c r="F108" s="3">
        <f t="shared" si="30"/>
        <v>6.75</v>
      </c>
      <c r="G108" s="3" cm="1">
        <f t="array" ref="G108">AVERAGE(_xlfn._xlws.FILTER('Filtered Data'!$W:$W,'Filtered Data'!$C:$C=sorting!$B108))</f>
        <v>42</v>
      </c>
      <c r="H108" s="3" cm="1">
        <f t="array" ref="H108">_xlfn.STDEV.P(_xlfn._xlws.FILTER('Filtered Data'!$W:$W,'Filtered Data'!$C:$C=sorting!$B108))</f>
        <v>0</v>
      </c>
      <c r="I108" s="3"/>
      <c r="J108" t="str">
        <v>Jose Berrios</v>
      </c>
      <c r="K108">
        <f t="shared" si="31"/>
        <v>32</v>
      </c>
      <c r="L108" s="3">
        <f t="shared" si="32"/>
        <v>57.71875</v>
      </c>
      <c r="M108">
        <f t="shared" ca="1" si="33"/>
        <v>28</v>
      </c>
      <c r="N108" s="3">
        <f t="shared" si="28"/>
        <v>14.618554936706296</v>
      </c>
      <c r="O108">
        <f t="shared" ca="1" si="34"/>
        <v>39</v>
      </c>
      <c r="P108" s="3">
        <f t="shared" ca="1" si="35"/>
        <v>3.9483211746922913</v>
      </c>
      <c r="Q108">
        <f t="shared" ca="1" si="36"/>
        <v>21</v>
      </c>
      <c r="R108" s="5">
        <f>IF(J108="","",SUMIFS('Filtered Data'!$E:$E,'Filtered Data'!$C:$C,sorting!$J108,'Filtered Data'!$W:$W,"&gt;"&amp;Dashboard!D$4)/$K108)</f>
        <v>0.71875</v>
      </c>
      <c r="S108">
        <f t="shared" ca="1" si="37"/>
        <v>19</v>
      </c>
      <c r="T108" s="5">
        <f>IF(K108="","",SUMIFS('Filtered Data'!$E:$E,'Filtered Data'!$C:$C,sorting!$J108,'Filtered Data'!$W:$W,"&gt;"&amp;Dashboard!F$4)/$K108)</f>
        <v>0.34375</v>
      </c>
      <c r="U108">
        <f t="shared" ca="1" si="38"/>
        <v>43</v>
      </c>
      <c r="V108">
        <f>IF($J108="","",COUNTIFS(R$2:R107,R108)/100000000)</f>
        <v>0</v>
      </c>
      <c r="W108">
        <f>IF($J108="","",COUNTIFS(T$2:T107,T108)/100000000)</f>
        <v>1E-8</v>
      </c>
      <c r="X108" s="6">
        <f t="shared" si="39"/>
        <v>0.71875</v>
      </c>
      <c r="Y108">
        <f t="shared" ca="1" si="40"/>
        <v>20</v>
      </c>
      <c r="Z108" s="6">
        <f t="shared" si="41"/>
        <v>0.34375000999999999</v>
      </c>
      <c r="AA108">
        <f t="shared" ca="1" si="42"/>
        <v>44</v>
      </c>
      <c r="AB108" s="5">
        <f ca="1">IF(S108="","",SUMIFS('Filtered Data'!$E:$E,'Filtered Data'!$C:$C,sorting!$J108,'Filtered Data'!$W:$W,"&lt;"&amp;Dashboard!C$4)/$K108)</f>
        <v>9.375E-2</v>
      </c>
      <c r="AC108">
        <f t="shared" ca="1" si="43"/>
        <v>161</v>
      </c>
      <c r="AD108" s="6">
        <f ca="1">IF($J108="","",(COUNTIFS(AB$2:AB107,AB108)/100000000)+AB108)</f>
        <v>9.3750009999999995E-2</v>
      </c>
      <c r="AE108">
        <f t="shared" ca="1" si="44"/>
        <v>24</v>
      </c>
    </row>
    <row r="109" spans="1:31" x14ac:dyDescent="0.35">
      <c r="A109" s="5">
        <f t="shared" si="29"/>
        <v>0.29070505391056178</v>
      </c>
      <c r="B109" t="str">
        <v>Sam Hentges</v>
      </c>
      <c r="C109">
        <f>SUMIFS('Filtered Data'!$E:$E,'Filtered Data'!$C:$C,sorting!$B109)</f>
        <v>12</v>
      </c>
      <c r="D109" s="4">
        <f>SUMIFS('Filtered Data'!$L:$L,'Filtered Data'!$C:$C,sorting!$B109)</f>
        <v>41</v>
      </c>
      <c r="E109">
        <f>SUMIFS('Filtered Data'!$O:$O,'Filtered Data'!$C:$C,sorting!$B109)</f>
        <v>36</v>
      </c>
      <c r="F109" s="3">
        <f t="shared" si="30"/>
        <v>7.9024390243902438</v>
      </c>
      <c r="G109" s="3" cm="1">
        <f t="array" ref="G109">AVERAGE(_xlfn._xlws.FILTER('Filtered Data'!$W:$W,'Filtered Data'!$C:$C=sorting!$B109))</f>
        <v>38.666666666666664</v>
      </c>
      <c r="H109" s="3" cm="1">
        <f t="array" ref="H109">_xlfn.STDEV.P(_xlfn._xlws.FILTER('Filtered Data'!$W:$W,'Filtered Data'!$C:$C=sorting!$B109))</f>
        <v>17.148048155855975</v>
      </c>
      <c r="I109" s="3"/>
      <c r="J109" t="str">
        <v>Michael Pineda</v>
      </c>
      <c r="K109">
        <f t="shared" si="31"/>
        <v>21</v>
      </c>
      <c r="L109" s="3">
        <f t="shared" si="32"/>
        <v>50</v>
      </c>
      <c r="M109">
        <f t="shared" ca="1" si="33"/>
        <v>96</v>
      </c>
      <c r="N109" s="3">
        <f t="shared" si="28"/>
        <v>13.901010583338724</v>
      </c>
      <c r="O109">
        <f t="shared" ca="1" si="34"/>
        <v>26</v>
      </c>
      <c r="P109" s="3">
        <f t="shared" ca="1" si="35"/>
        <v>3.5968607965760624</v>
      </c>
      <c r="Q109">
        <f t="shared" ca="1" si="36"/>
        <v>36</v>
      </c>
      <c r="R109" s="5">
        <f>IF(J109="","",SUMIFS('Filtered Data'!$E:$E,'Filtered Data'!$C:$C,sorting!$J109,'Filtered Data'!$W:$W,"&gt;"&amp;Dashboard!D$4)/$K109)</f>
        <v>0.52380952380952384</v>
      </c>
      <c r="S109">
        <f t="shared" ca="1" si="37"/>
        <v>87</v>
      </c>
      <c r="T109" s="5">
        <f>IF(K109="","",SUMIFS('Filtered Data'!$E:$E,'Filtered Data'!$C:$C,sorting!$J109,'Filtered Data'!$W:$W,"&gt;"&amp;Dashboard!F$4)/$K109)</f>
        <v>9.5238095238095233E-2</v>
      </c>
      <c r="U109">
        <f t="shared" ca="1" si="38"/>
        <v>161</v>
      </c>
      <c r="V109">
        <f>IF($J109="","",COUNTIFS(R$2:R108,R109)/100000000)</f>
        <v>0</v>
      </c>
      <c r="W109">
        <f>IF($J109="","",COUNTIFS(T$2:T108,T109)/100000000)</f>
        <v>0</v>
      </c>
      <c r="X109" s="6">
        <f t="shared" si="39"/>
        <v>0.52380952380952384</v>
      </c>
      <c r="Y109">
        <f t="shared" ca="1" si="40"/>
        <v>89</v>
      </c>
      <c r="Z109" s="6">
        <f t="shared" si="41"/>
        <v>9.5238095238095233E-2</v>
      </c>
      <c r="AA109">
        <f t="shared" ca="1" si="42"/>
        <v>162</v>
      </c>
      <c r="AB109" s="5">
        <f ca="1">IF(S109="","",SUMIFS('Filtered Data'!$E:$E,'Filtered Data'!$C:$C,sorting!$J109,'Filtered Data'!$W:$W,"&lt;"&amp;Dashboard!C$4)/$K109)</f>
        <v>0.23809523809523808</v>
      </c>
      <c r="AC109">
        <f t="shared" ca="1" si="43"/>
        <v>85</v>
      </c>
      <c r="AD109" s="6">
        <f ca="1">IF($J109="","",(COUNTIFS(AB$2:AB108,AB109)/100000000)+AB109)</f>
        <v>0.23809525809523807</v>
      </c>
      <c r="AE109">
        <f t="shared" ca="1" si="44"/>
        <v>99</v>
      </c>
    </row>
    <row r="110" spans="1:31" x14ac:dyDescent="0.35">
      <c r="A110" s="5">
        <f t="shared" si="29"/>
        <v>0.55089498920123736</v>
      </c>
      <c r="B110" t="str">
        <v>Elijah Morgan</v>
      </c>
      <c r="C110">
        <f>SUMIFS('Filtered Data'!$E:$E,'Filtered Data'!$C:$C,sorting!$B110)</f>
        <v>18</v>
      </c>
      <c r="D110" s="4">
        <f>SUMIFS('Filtered Data'!$L:$L,'Filtered Data'!$C:$C,sorting!$B110)</f>
        <v>89.333333333333329</v>
      </c>
      <c r="E110">
        <f>SUMIFS('Filtered Data'!$O:$O,'Filtered Data'!$C:$C,sorting!$B110)</f>
        <v>53</v>
      </c>
      <c r="F110" s="3">
        <f t="shared" si="30"/>
        <v>5.33955223880597</v>
      </c>
      <c r="G110" s="3" cm="1">
        <f t="array" ref="G110">AVERAGE(_xlfn._xlws.FILTER('Filtered Data'!$W:$W,'Filtered Data'!$C:$C=sorting!$B110))</f>
        <v>46.166666666666664</v>
      </c>
      <c r="H110" s="3" cm="1">
        <f t="array" ref="H110">_xlfn.STDEV.P(_xlfn._xlws.FILTER('Filtered Data'!$W:$W,'Filtered Data'!$C:$C=sorting!$B110))</f>
        <v>18.120737046574874</v>
      </c>
      <c r="I110" s="3"/>
      <c r="J110" t="str">
        <v>Matthew Shoemaker</v>
      </c>
      <c r="K110">
        <f t="shared" si="31"/>
        <v>11</v>
      </c>
      <c r="L110" s="3">
        <f t="shared" si="32"/>
        <v>38.454545454545453</v>
      </c>
      <c r="M110">
        <f t="shared" ca="1" si="33"/>
        <v>180</v>
      </c>
      <c r="N110" s="3">
        <f t="shared" si="28"/>
        <v>23.898891706382294</v>
      </c>
      <c r="O110">
        <f t="shared" ca="1" si="34"/>
        <v>184</v>
      </c>
      <c r="P110" s="3">
        <f t="shared" ca="1" si="35"/>
        <v>1.6090514123831112</v>
      </c>
      <c r="Q110">
        <f t="shared" ca="1" si="36"/>
        <v>185</v>
      </c>
      <c r="R110" s="5">
        <f>IF(J110="","",SUMIFS('Filtered Data'!$E:$E,'Filtered Data'!$C:$C,sorting!$J110,'Filtered Data'!$W:$W,"&gt;"&amp;Dashboard!D$4)/$K110)</f>
        <v>0.45454545454545453</v>
      </c>
      <c r="S110">
        <f t="shared" ca="1" si="37"/>
        <v>115</v>
      </c>
      <c r="T110" s="5">
        <f>IF(K110="","",SUMIFS('Filtered Data'!$E:$E,'Filtered Data'!$C:$C,sorting!$J110,'Filtered Data'!$W:$W,"&gt;"&amp;Dashboard!F$4)/$K110)</f>
        <v>9.0909090909090912E-2</v>
      </c>
      <c r="U110">
        <f t="shared" ca="1" si="38"/>
        <v>163</v>
      </c>
      <c r="V110">
        <f>IF($J110="","",COUNTIFS(R$2:R109,R110)/100000000)</f>
        <v>1E-8</v>
      </c>
      <c r="W110">
        <f>IF($J110="","",COUNTIFS(T$2:T109,T110)/100000000)</f>
        <v>4.0000000000000001E-8</v>
      </c>
      <c r="X110" s="6">
        <f t="shared" si="39"/>
        <v>0.45454546454545453</v>
      </c>
      <c r="Y110">
        <f t="shared" ca="1" si="40"/>
        <v>116</v>
      </c>
      <c r="Z110" s="6">
        <f t="shared" si="41"/>
        <v>9.0909130909090918E-2</v>
      </c>
      <c r="AA110">
        <f t="shared" ca="1" si="42"/>
        <v>164</v>
      </c>
      <c r="AB110" s="5">
        <f ca="1">IF(S110="","",SUMIFS('Filtered Data'!$E:$E,'Filtered Data'!$C:$C,sorting!$J110,'Filtered Data'!$W:$W,"&lt;"&amp;Dashboard!C$4)/$K110)</f>
        <v>0.45454545454545453</v>
      </c>
      <c r="AC110">
        <f t="shared" ca="1" si="43"/>
        <v>12</v>
      </c>
      <c r="AD110" s="6">
        <f ca="1">IF($J110="","",(COUNTIFS(AB$2:AB109,AB110)/100000000)+AB110)</f>
        <v>0.45454545454545453</v>
      </c>
      <c r="AE110">
        <f t="shared" ca="1" si="44"/>
        <v>174</v>
      </c>
    </row>
    <row r="111" spans="1:31" x14ac:dyDescent="0.35">
      <c r="A111" s="5">
        <f t="shared" si="29"/>
        <v>0.80793012374115691</v>
      </c>
      <c r="B111" t="str">
        <v>Cal Quantrill</v>
      </c>
      <c r="C111">
        <f>SUMIFS('Filtered Data'!$E:$E,'Filtered Data'!$C:$C,sorting!$B111)</f>
        <v>22</v>
      </c>
      <c r="D111" s="4">
        <f>SUMIFS('Filtered Data'!$L:$L,'Filtered Data'!$C:$C,sorting!$B111)</f>
        <v>121.00000000000001</v>
      </c>
      <c r="E111">
        <f>SUMIFS('Filtered Data'!$O:$O,'Filtered Data'!$C:$C,sorting!$B111)</f>
        <v>42</v>
      </c>
      <c r="F111" s="3">
        <f t="shared" si="30"/>
        <v>3.1239669421487601</v>
      </c>
      <c r="G111" s="3" cm="1">
        <f t="array" ref="G111">AVERAGE(_xlfn._xlws.FILTER('Filtered Data'!$W:$W,'Filtered Data'!$C:$C=sorting!$B111))</f>
        <v>54.363636363636367</v>
      </c>
      <c r="H111" s="3" cm="1">
        <f t="array" ref="H111">_xlfn.STDEV.P(_xlfn._xlws.FILTER('Filtered Data'!$W:$W,'Filtered Data'!$C:$C=sorting!$B111))</f>
        <v>16.958627341925823</v>
      </c>
      <c r="I111" s="3"/>
      <c r="J111" t="str">
        <v>J.A. Happ</v>
      </c>
      <c r="K111">
        <f t="shared" si="31"/>
        <v>30</v>
      </c>
      <c r="L111" s="3">
        <f t="shared" si="32"/>
        <v>43.533333333333331</v>
      </c>
      <c r="M111">
        <f t="shared" ca="1" si="33"/>
        <v>154</v>
      </c>
      <c r="N111" s="3">
        <f t="shared" si="28"/>
        <v>20.878590842189411</v>
      </c>
      <c r="O111">
        <f t="shared" ca="1" si="34"/>
        <v>161</v>
      </c>
      <c r="P111" s="3">
        <f t="shared" ca="1" si="35"/>
        <v>2.0850704754156797</v>
      </c>
      <c r="Q111">
        <f t="shared" ca="1" si="36"/>
        <v>173</v>
      </c>
      <c r="R111" s="5">
        <f>IF(J111="","",SUMIFS('Filtered Data'!$E:$E,'Filtered Data'!$C:$C,sorting!$J111,'Filtered Data'!$W:$W,"&gt;"&amp;Dashboard!D$4)/$K111)</f>
        <v>0.5</v>
      </c>
      <c r="S111">
        <f t="shared" ca="1" si="37"/>
        <v>94</v>
      </c>
      <c r="T111" s="5">
        <f>IF(K111="","",SUMIFS('Filtered Data'!$E:$E,'Filtered Data'!$C:$C,sorting!$J111,'Filtered Data'!$W:$W,"&gt;"&amp;Dashboard!F$4)/$K111)</f>
        <v>0.1</v>
      </c>
      <c r="U111">
        <f t="shared" ca="1" si="38"/>
        <v>158</v>
      </c>
      <c r="V111">
        <f>IF($J111="","",COUNTIFS(R$2:R110,R111)/100000000)</f>
        <v>2.9999999999999997E-8</v>
      </c>
      <c r="W111">
        <f>IF($J111="","",COUNTIFS(T$2:T110,T111)/100000000)</f>
        <v>2E-8</v>
      </c>
      <c r="X111" s="6">
        <f t="shared" si="39"/>
        <v>0.50000003000000004</v>
      </c>
      <c r="Y111">
        <f t="shared" ca="1" si="40"/>
        <v>97</v>
      </c>
      <c r="Z111" s="6">
        <f t="shared" si="41"/>
        <v>0.10000002000000001</v>
      </c>
      <c r="AA111">
        <f t="shared" ca="1" si="42"/>
        <v>158</v>
      </c>
      <c r="AB111" s="5">
        <f ca="1">IF(S111="","",SUMIFS('Filtered Data'!$E:$E,'Filtered Data'!$C:$C,sorting!$J111,'Filtered Data'!$W:$W,"&lt;"&amp;Dashboard!C$4)/$K111)</f>
        <v>0.36666666666666664</v>
      </c>
      <c r="AC111">
        <f t="shared" ca="1" si="43"/>
        <v>27</v>
      </c>
      <c r="AD111" s="6">
        <f ca="1">IF($J111="","",(COUNTIFS(AB$2:AB110,AB111)/100000000)+AB111)</f>
        <v>0.36666666666666664</v>
      </c>
      <c r="AE111">
        <f t="shared" ca="1" si="44"/>
        <v>159</v>
      </c>
    </row>
    <row r="112" spans="1:31" x14ac:dyDescent="0.35">
      <c r="A112" s="5">
        <f t="shared" si="29"/>
        <v>0.16503571868892489</v>
      </c>
      <c r="B112" t="str">
        <v>Jean Carlos Mejia</v>
      </c>
      <c r="C112">
        <f>SUMIFS('Filtered Data'!$E:$E,'Filtered Data'!$C:$C,sorting!$B112)</f>
        <v>11</v>
      </c>
      <c r="D112" s="4">
        <f>SUMIFS('Filtered Data'!$L:$L,'Filtered Data'!$C:$C,sorting!$B112)</f>
        <v>42.333333333333336</v>
      </c>
      <c r="E112">
        <f>SUMIFS('Filtered Data'!$O:$O,'Filtered Data'!$C:$C,sorting!$B112)</f>
        <v>46</v>
      </c>
      <c r="F112" s="3">
        <f t="shared" si="30"/>
        <v>9.7795275590551167</v>
      </c>
      <c r="G112" s="3" cm="1">
        <f t="array" ref="G112">AVERAGE(_xlfn._xlws.FILTER('Filtered Data'!$W:$W,'Filtered Data'!$C:$C=sorting!$B112))</f>
        <v>34</v>
      </c>
      <c r="H112" s="3" cm="1">
        <f t="array" ref="H112">_xlfn.STDEV.P(_xlfn._xlws.FILTER('Filtered Data'!$W:$W,'Filtered Data'!$C:$C=sorting!$B112))</f>
        <v>17.157028774343079</v>
      </c>
      <c r="I112" s="3"/>
      <c r="J112" t="str">
        <v>Bailey Ober</v>
      </c>
      <c r="K112">
        <f t="shared" si="31"/>
        <v>20</v>
      </c>
      <c r="L112" s="3">
        <f t="shared" si="32"/>
        <v>48.65</v>
      </c>
      <c r="M112">
        <f t="shared" ca="1" si="33"/>
        <v>112</v>
      </c>
      <c r="N112" s="3">
        <f t="shared" si="28"/>
        <v>14.25578829809141</v>
      </c>
      <c r="O112">
        <f t="shared" ca="1" si="34"/>
        <v>30</v>
      </c>
      <c r="P112" s="3">
        <f t="shared" ca="1" si="35"/>
        <v>3.4126488821746426</v>
      </c>
      <c r="Q112">
        <f t="shared" ca="1" si="36"/>
        <v>49</v>
      </c>
      <c r="R112" s="5">
        <f>IF(J112="","",SUMIFS('Filtered Data'!$E:$E,'Filtered Data'!$C:$C,sorting!$J112,'Filtered Data'!$W:$W,"&gt;"&amp;Dashboard!D$4)/$K112)</f>
        <v>0.5</v>
      </c>
      <c r="S112">
        <f t="shared" ca="1" si="37"/>
        <v>94</v>
      </c>
      <c r="T112" s="5">
        <f>IF(K112="","",SUMIFS('Filtered Data'!$E:$E,'Filtered Data'!$C:$C,sorting!$J112,'Filtered Data'!$W:$W,"&gt;"&amp;Dashboard!F$4)/$K112)</f>
        <v>0.2</v>
      </c>
      <c r="U112">
        <f t="shared" ca="1" si="38"/>
        <v>104</v>
      </c>
      <c r="V112">
        <f>IF($J112="","",COUNTIFS(R$2:R111,R112)/100000000)</f>
        <v>4.0000000000000001E-8</v>
      </c>
      <c r="W112">
        <f>IF($J112="","",COUNTIFS(T$2:T111,T112)/100000000)</f>
        <v>4.0000000000000001E-8</v>
      </c>
      <c r="X112" s="6">
        <f t="shared" si="39"/>
        <v>0.50000003999999998</v>
      </c>
      <c r="Y112">
        <f t="shared" ca="1" si="40"/>
        <v>96</v>
      </c>
      <c r="Z112" s="6">
        <f t="shared" si="41"/>
        <v>0.20000004000000002</v>
      </c>
      <c r="AA112">
        <f t="shared" ca="1" si="42"/>
        <v>108</v>
      </c>
      <c r="AB112" s="5">
        <f ca="1">IF(S112="","",SUMIFS('Filtered Data'!$E:$E,'Filtered Data'!$C:$C,sorting!$J112,'Filtered Data'!$W:$W,"&lt;"&amp;Dashboard!C$4)/$K112)</f>
        <v>0.25</v>
      </c>
      <c r="AC112">
        <f t="shared" ca="1" si="43"/>
        <v>75</v>
      </c>
      <c r="AD112" s="6">
        <f ca="1">IF($J112="","",(COUNTIFS(AB$2:AB111,AB112)/100000000)+AB112)</f>
        <v>0.25000000999999999</v>
      </c>
      <c r="AE112">
        <f t="shared" ca="1" si="44"/>
        <v>108</v>
      </c>
    </row>
    <row r="113" spans="1:31" x14ac:dyDescent="0.35">
      <c r="A113" s="5">
        <f t="shared" si="29"/>
        <v>9.0736051172628465E-2</v>
      </c>
      <c r="B113" t="str">
        <v>Nick Wittgren</v>
      </c>
      <c r="C113">
        <f>SUMIFS('Filtered Data'!$E:$E,'Filtered Data'!$C:$C,sorting!$B113)</f>
        <v>1</v>
      </c>
      <c r="D113" s="4">
        <f>SUMIFS('Filtered Data'!$L:$L,'Filtered Data'!$C:$C,sorting!$B113)</f>
        <v>0.66666666666666663</v>
      </c>
      <c r="E113">
        <f>SUMIFS('Filtered Data'!$O:$O,'Filtered Data'!$C:$C,sorting!$B113)</f>
        <v>2</v>
      </c>
      <c r="F113" s="3">
        <f t="shared" si="30"/>
        <v>27</v>
      </c>
      <c r="G113" s="3" cm="1">
        <f t="array" ref="G113">AVERAGE(_xlfn._xlws.FILTER('Filtered Data'!$W:$W,'Filtered Data'!$C:$C=sorting!$B113))</f>
        <v>30</v>
      </c>
      <c r="H113" s="3" cm="1">
        <f t="array" ref="H113">_xlfn.STDEV.P(_xlfn._xlws.FILTER('Filtered Data'!$W:$W,'Filtered Data'!$C:$C=sorting!$B113))</f>
        <v>0</v>
      </c>
      <c r="I113" s="3"/>
      <c r="J113" t="str">
        <v>Griffin Jax</v>
      </c>
      <c r="K113">
        <f t="shared" si="31"/>
        <v>14</v>
      </c>
      <c r="L113" s="3">
        <f t="shared" si="32"/>
        <v>41.785714285714285</v>
      </c>
      <c r="M113">
        <f t="shared" ca="1" si="33"/>
        <v>170</v>
      </c>
      <c r="N113" s="3">
        <f t="shared" si="28"/>
        <v>16.067618596012878</v>
      </c>
      <c r="O113">
        <f t="shared" ca="1" si="34"/>
        <v>66</v>
      </c>
      <c r="P113" s="3">
        <f t="shared" ca="1" si="35"/>
        <v>2.6006165155104726</v>
      </c>
      <c r="Q113">
        <f t="shared" ca="1" si="36"/>
        <v>124</v>
      </c>
      <c r="R113" s="5">
        <f>IF(J113="","",SUMIFS('Filtered Data'!$E:$E,'Filtered Data'!$C:$C,sorting!$J113,'Filtered Data'!$W:$W,"&gt;"&amp;Dashboard!D$4)/$K113)</f>
        <v>0.35714285714285715</v>
      </c>
      <c r="S113">
        <f t="shared" ca="1" si="37"/>
        <v>153</v>
      </c>
      <c r="T113" s="5">
        <f>IF(K113="","",SUMIFS('Filtered Data'!$E:$E,'Filtered Data'!$C:$C,sorting!$J113,'Filtered Data'!$W:$W,"&gt;"&amp;Dashboard!F$4)/$K113)</f>
        <v>7.1428571428571425E-2</v>
      </c>
      <c r="U113">
        <f t="shared" ca="1" si="38"/>
        <v>172</v>
      </c>
      <c r="V113">
        <f>IF($J113="","",COUNTIFS(R$2:R112,R113)/100000000)</f>
        <v>1E-8</v>
      </c>
      <c r="W113">
        <f>IF($J113="","",COUNTIFS(T$2:T112,T113)/100000000)</f>
        <v>0</v>
      </c>
      <c r="X113" s="6">
        <f t="shared" si="39"/>
        <v>0.35714286714285715</v>
      </c>
      <c r="Y113">
        <f t="shared" ca="1" si="40"/>
        <v>153</v>
      </c>
      <c r="Z113" s="6">
        <f t="shared" si="41"/>
        <v>7.1428571428571425E-2</v>
      </c>
      <c r="AA113">
        <f t="shared" ca="1" si="42"/>
        <v>173</v>
      </c>
      <c r="AB113" s="5">
        <f ca="1">IF(S113="","",SUMIFS('Filtered Data'!$E:$E,'Filtered Data'!$C:$C,sorting!$J113,'Filtered Data'!$W:$W,"&lt;"&amp;Dashboard!C$4)/$K113)</f>
        <v>0.42857142857142855</v>
      </c>
      <c r="AC113">
        <f t="shared" ca="1" si="43"/>
        <v>14</v>
      </c>
      <c r="AD113" s="6">
        <f ca="1">IF($J113="","",(COUNTIFS(AB$2:AB112,AB113)/100000000)+AB113)</f>
        <v>0.42857143857142854</v>
      </c>
      <c r="AE113">
        <f t="shared" ca="1" si="44"/>
        <v>171</v>
      </c>
    </row>
    <row r="114" spans="1:31" x14ac:dyDescent="0.35">
      <c r="A114" s="5">
        <f t="shared" si="29"/>
        <v>0.75496267638401249</v>
      </c>
      <c r="B114" t="str">
        <v>German Marquez</v>
      </c>
      <c r="C114">
        <f>SUMIFS('Filtered Data'!$E:$E,'Filtered Data'!$C:$C,sorting!$B114)</f>
        <v>32</v>
      </c>
      <c r="D114" s="4">
        <f>SUMIFS('Filtered Data'!$L:$L,'Filtered Data'!$C:$C,sorting!$B114)</f>
        <v>180.00000000000003</v>
      </c>
      <c r="E114">
        <f>SUMIFS('Filtered Data'!$O:$O,'Filtered Data'!$C:$C,sorting!$B114)</f>
        <v>88</v>
      </c>
      <c r="F114" s="3">
        <f t="shared" si="30"/>
        <v>4.3999999999999995</v>
      </c>
      <c r="G114" s="3" cm="1">
        <f t="array" ref="G114">AVERAGE(_xlfn._xlws.FILTER('Filtered Data'!$W:$W,'Filtered Data'!$C:$C=sorting!$B114))</f>
        <v>52.375</v>
      </c>
      <c r="H114" s="3" cm="1">
        <f t="array" ref="H114">_xlfn.STDEV.P(_xlfn._xlws.FILTER('Filtered Data'!$W:$W,'Filtered Data'!$C:$C=sorting!$B114))</f>
        <v>21.18630158852649</v>
      </c>
      <c r="I114" s="3"/>
      <c r="J114" t="str">
        <v>John Gant</v>
      </c>
      <c r="K114">
        <f t="shared" si="31"/>
        <v>21</v>
      </c>
      <c r="L114" s="3">
        <f t="shared" si="32"/>
        <v>46.238095238095241</v>
      </c>
      <c r="M114">
        <f t="shared" ca="1" si="33"/>
        <v>135</v>
      </c>
      <c r="N114" s="3">
        <f t="shared" si="28"/>
        <v>14.49434951284305</v>
      </c>
      <c r="O114">
        <f t="shared" ca="1" si="34"/>
        <v>35</v>
      </c>
      <c r="P114" s="3">
        <f t="shared" ca="1" si="35"/>
        <v>3.1900772916456113</v>
      </c>
      <c r="Q114">
        <f t="shared" ca="1" si="36"/>
        <v>70</v>
      </c>
      <c r="R114" s="5">
        <f>IF(J114="","",SUMIFS('Filtered Data'!$E:$E,'Filtered Data'!$C:$C,sorting!$J114,'Filtered Data'!$W:$W,"&gt;"&amp;Dashboard!D$4)/$K114)</f>
        <v>0.38095238095238093</v>
      </c>
      <c r="S114">
        <f t="shared" ca="1" si="37"/>
        <v>146</v>
      </c>
      <c r="T114" s="5">
        <f>IF(K114="","",SUMIFS('Filtered Data'!$E:$E,'Filtered Data'!$C:$C,sorting!$J114,'Filtered Data'!$W:$W,"&gt;"&amp;Dashboard!F$4)/$K114)</f>
        <v>9.5238095238095233E-2</v>
      </c>
      <c r="U114">
        <f t="shared" ca="1" si="38"/>
        <v>161</v>
      </c>
      <c r="V114">
        <f>IF($J114="","",COUNTIFS(R$2:R113,R114)/100000000)</f>
        <v>0</v>
      </c>
      <c r="W114">
        <f>IF($J114="","",COUNTIFS(T$2:T113,T114)/100000000)</f>
        <v>1E-8</v>
      </c>
      <c r="X114" s="6">
        <f t="shared" si="39"/>
        <v>0.38095238095238093</v>
      </c>
      <c r="Y114">
        <f t="shared" ca="1" si="40"/>
        <v>147</v>
      </c>
      <c r="Z114" s="6">
        <f t="shared" si="41"/>
        <v>9.5238105238095228E-2</v>
      </c>
      <c r="AA114">
        <f t="shared" ca="1" si="42"/>
        <v>161</v>
      </c>
      <c r="AB114" s="5">
        <f ca="1">IF(S114="","",SUMIFS('Filtered Data'!$E:$E,'Filtered Data'!$C:$C,sorting!$J114,'Filtered Data'!$W:$W,"&lt;"&amp;Dashboard!C$4)/$K114)</f>
        <v>0.2857142857142857</v>
      </c>
      <c r="AC114">
        <f t="shared" ca="1" si="43"/>
        <v>52</v>
      </c>
      <c r="AD114" s="6">
        <f ca="1">IF($J114="","",(COUNTIFS(AB$2:AB113,AB114)/100000000)+AB114)</f>
        <v>0.2857142857142857</v>
      </c>
      <c r="AE114">
        <f t="shared" ca="1" si="44"/>
        <v>133</v>
      </c>
    </row>
    <row r="115" spans="1:31" x14ac:dyDescent="0.35">
      <c r="A115" s="5">
        <f t="shared" si="29"/>
        <v>0.70644180518590305</v>
      </c>
      <c r="B115" t="str">
        <v>Antonio Senzatela</v>
      </c>
      <c r="C115">
        <f>SUMIFS('Filtered Data'!$E:$E,'Filtered Data'!$C:$C,sorting!$B115)</f>
        <v>28</v>
      </c>
      <c r="D115" s="4">
        <f>SUMIFS('Filtered Data'!$L:$L,'Filtered Data'!$C:$C,sorting!$B115)</f>
        <v>156.66666666666666</v>
      </c>
      <c r="E115">
        <f>SUMIFS('Filtered Data'!$O:$O,'Filtered Data'!$C:$C,sorting!$B115)</f>
        <v>77</v>
      </c>
      <c r="F115" s="3">
        <f t="shared" si="30"/>
        <v>4.4234042553191495</v>
      </c>
      <c r="G115" s="3" cm="1">
        <f t="array" ref="G115">AVERAGE(_xlfn._xlws.FILTER('Filtered Data'!$W:$W,'Filtered Data'!$C:$C=sorting!$B115))</f>
        <v>50.75</v>
      </c>
      <c r="H115" s="3" cm="1">
        <f t="array" ref="H115">_xlfn.STDEV.P(_xlfn._xlws.FILTER('Filtered Data'!$W:$W,'Filtered Data'!$C:$C=sorting!$B115))</f>
        <v>16.796311244692134</v>
      </c>
      <c r="I115" s="3"/>
      <c r="J115" t="str">
        <v>Erick Fedde</v>
      </c>
      <c r="K115">
        <f t="shared" si="31"/>
        <v>27</v>
      </c>
      <c r="L115" s="3">
        <f t="shared" si="32"/>
        <v>45.481481481481481</v>
      </c>
      <c r="M115">
        <f t="shared" ca="1" si="33"/>
        <v>140</v>
      </c>
      <c r="N115" s="3">
        <f t="shared" si="28"/>
        <v>18.671369190148919</v>
      </c>
      <c r="O115">
        <f t="shared" ca="1" si="34"/>
        <v>128</v>
      </c>
      <c r="P115" s="3">
        <f t="shared" ca="1" si="35"/>
        <v>2.4358942838256166</v>
      </c>
      <c r="Q115">
        <f t="shared" ca="1" si="36"/>
        <v>146</v>
      </c>
      <c r="R115" s="5">
        <f>IF(J115="","",SUMIFS('Filtered Data'!$E:$E,'Filtered Data'!$C:$C,sorting!$J115,'Filtered Data'!$W:$W,"&gt;"&amp;Dashboard!D$4)/$K115)</f>
        <v>0.40740740740740738</v>
      </c>
      <c r="S115">
        <f t="shared" ca="1" si="37"/>
        <v>139</v>
      </c>
      <c r="T115" s="5">
        <f>IF(K115="","",SUMIFS('Filtered Data'!$E:$E,'Filtered Data'!$C:$C,sorting!$J115,'Filtered Data'!$W:$W,"&gt;"&amp;Dashboard!F$4)/$K115)</f>
        <v>0.22222222222222221</v>
      </c>
      <c r="U115">
        <f t="shared" ca="1" si="38"/>
        <v>91</v>
      </c>
      <c r="V115">
        <f>IF($J115="","",COUNTIFS(R$2:R114,R115)/100000000)</f>
        <v>0</v>
      </c>
      <c r="W115">
        <f>IF($J115="","",COUNTIFS(T$2:T114,T115)/100000000)</f>
        <v>4.0000000000000001E-8</v>
      </c>
      <c r="X115" s="6">
        <f t="shared" si="39"/>
        <v>0.40740740740740738</v>
      </c>
      <c r="Y115">
        <f t="shared" ca="1" si="40"/>
        <v>139</v>
      </c>
      <c r="Z115" s="6">
        <f t="shared" si="41"/>
        <v>0.22222226222222222</v>
      </c>
      <c r="AA115">
        <f t="shared" ca="1" si="42"/>
        <v>92</v>
      </c>
      <c r="AB115" s="5">
        <f ca="1">IF(S115="","",SUMIFS('Filtered Data'!$E:$E,'Filtered Data'!$C:$C,sorting!$J115,'Filtered Data'!$W:$W,"&lt;"&amp;Dashboard!C$4)/$K115)</f>
        <v>0.37037037037037035</v>
      </c>
      <c r="AC115">
        <f t="shared" ca="1" si="43"/>
        <v>26</v>
      </c>
      <c r="AD115" s="6">
        <f ca="1">IF($J115="","",(COUNTIFS(AB$2:AB114,AB115)/100000000)+AB115)</f>
        <v>0.37037037037037035</v>
      </c>
      <c r="AE115">
        <f t="shared" ca="1" si="44"/>
        <v>160</v>
      </c>
    </row>
    <row r="116" spans="1:31" x14ac:dyDescent="0.35">
      <c r="A116" s="5">
        <f t="shared" si="29"/>
        <v>0.67142981035650251</v>
      </c>
      <c r="B116" t="str">
        <v>Jonathan Gray</v>
      </c>
      <c r="C116">
        <f>SUMIFS('Filtered Data'!$E:$E,'Filtered Data'!$C:$C,sorting!$B116)</f>
        <v>29</v>
      </c>
      <c r="D116" s="4">
        <f>SUMIFS('Filtered Data'!$L:$L,'Filtered Data'!$C:$C,sorting!$B116)</f>
        <v>148.99999999999997</v>
      </c>
      <c r="E116">
        <f>SUMIFS('Filtered Data'!$O:$O,'Filtered Data'!$C:$C,sorting!$B116)</f>
        <v>76</v>
      </c>
      <c r="F116" s="3">
        <f t="shared" si="30"/>
        <v>4.5906040268456394</v>
      </c>
      <c r="G116" s="3" cm="1">
        <f t="array" ref="G116">AVERAGE(_xlfn._xlws.FILTER('Filtered Data'!$W:$W,'Filtered Data'!$C:$C=sorting!$B116))</f>
        <v>49.655172413793103</v>
      </c>
      <c r="H116" s="3" cm="1">
        <f t="array" ref="H116">_xlfn.STDEV.P(_xlfn._xlws.FILTER('Filtered Data'!$W:$W,'Filtered Data'!$C:$C=sorting!$B116))</f>
        <v>14.052305890221094</v>
      </c>
      <c r="I116" s="3"/>
      <c r="J116" t="str">
        <v>Joe Ross</v>
      </c>
      <c r="K116">
        <f t="shared" si="31"/>
        <v>19</v>
      </c>
      <c r="L116" s="3">
        <f t="shared" si="32"/>
        <v>51.263157894736842</v>
      </c>
      <c r="M116">
        <f t="shared" ca="1" si="33"/>
        <v>78</v>
      </c>
      <c r="N116" s="3">
        <f t="shared" si="28"/>
        <v>20.814575119279326</v>
      </c>
      <c r="O116">
        <f t="shared" ca="1" si="34"/>
        <v>159</v>
      </c>
      <c r="P116" s="3">
        <f t="shared" ca="1" si="35"/>
        <v>2.4628491141889692</v>
      </c>
      <c r="Q116">
        <f t="shared" ca="1" si="36"/>
        <v>139</v>
      </c>
      <c r="R116" s="5">
        <f>IF(J116="","",SUMIFS('Filtered Data'!$E:$E,'Filtered Data'!$C:$C,sorting!$J116,'Filtered Data'!$W:$W,"&gt;"&amp;Dashboard!D$4)/$K116)</f>
        <v>0.57894736842105265</v>
      </c>
      <c r="S116">
        <f t="shared" ca="1" si="37"/>
        <v>62</v>
      </c>
      <c r="T116" s="5">
        <f>IF(K116="","",SUMIFS('Filtered Data'!$E:$E,'Filtered Data'!$C:$C,sorting!$J116,'Filtered Data'!$W:$W,"&gt;"&amp;Dashboard!F$4)/$K116)</f>
        <v>0.26315789473684209</v>
      </c>
      <c r="U116">
        <f t="shared" ca="1" si="38"/>
        <v>76</v>
      </c>
      <c r="V116">
        <f>IF($J116="","",COUNTIFS(R$2:R115,R116)/100000000)</f>
        <v>0</v>
      </c>
      <c r="W116">
        <f>IF($J116="","",COUNTIFS(T$2:T115,T116)/100000000)</f>
        <v>0</v>
      </c>
      <c r="X116" s="6">
        <f t="shared" si="39"/>
        <v>0.57894736842105265</v>
      </c>
      <c r="Y116">
        <f t="shared" ca="1" si="40"/>
        <v>62</v>
      </c>
      <c r="Z116" s="6">
        <f t="shared" si="41"/>
        <v>0.26315789473684209</v>
      </c>
      <c r="AA116">
        <f t="shared" ca="1" si="42"/>
        <v>76</v>
      </c>
      <c r="AB116" s="5">
        <f ca="1">IF(S116="","",SUMIFS('Filtered Data'!$E:$E,'Filtered Data'!$C:$C,sorting!$J116,'Filtered Data'!$W:$W,"&lt;"&amp;Dashboard!C$4)/$K116)</f>
        <v>0.26315789473684209</v>
      </c>
      <c r="AC116">
        <f t="shared" ca="1" si="43"/>
        <v>70</v>
      </c>
      <c r="AD116" s="6">
        <f ca="1">IF($J116="","",(COUNTIFS(AB$2:AB115,AB116)/100000000)+AB116)</f>
        <v>0.26315789473684209</v>
      </c>
      <c r="AE116">
        <f t="shared" ca="1" si="44"/>
        <v>114</v>
      </c>
    </row>
    <row r="117" spans="1:31" x14ac:dyDescent="0.35">
      <c r="A117" s="5">
        <f t="shared" si="29"/>
        <v>0.64970644238244568</v>
      </c>
      <c r="B117" t="str">
        <v>Austin Gomber</v>
      </c>
      <c r="C117">
        <f>SUMIFS('Filtered Data'!$E:$E,'Filtered Data'!$C:$C,sorting!$B117)</f>
        <v>23</v>
      </c>
      <c r="D117" s="4">
        <f>SUMIFS('Filtered Data'!$L:$L,'Filtered Data'!$C:$C,sorting!$B117)</f>
        <v>115.33333333333334</v>
      </c>
      <c r="E117">
        <f>SUMIFS('Filtered Data'!$O:$O,'Filtered Data'!$C:$C,sorting!$B117)</f>
        <v>58</v>
      </c>
      <c r="F117" s="3">
        <f t="shared" si="30"/>
        <v>4.5260115606936413</v>
      </c>
      <c r="G117" s="3" cm="1">
        <f t="array" ref="G117">AVERAGE(_xlfn._xlws.FILTER('Filtered Data'!$W:$W,'Filtered Data'!$C:$C=sorting!$B117))</f>
        <v>49</v>
      </c>
      <c r="H117" s="3" cm="1">
        <f t="array" ref="H117">_xlfn.STDEV.P(_xlfn._xlws.FILTER('Filtered Data'!$W:$W,'Filtered Data'!$C:$C=sorting!$B117))</f>
        <v>20.372615891457571</v>
      </c>
      <c r="I117" s="3"/>
      <c r="J117" t="str">
        <v>Patrick Corbin</v>
      </c>
      <c r="K117">
        <f t="shared" si="31"/>
        <v>31</v>
      </c>
      <c r="L117" s="3">
        <f t="shared" si="32"/>
        <v>43.387096774193552</v>
      </c>
      <c r="M117">
        <f t="shared" ca="1" si="33"/>
        <v>156</v>
      </c>
      <c r="N117" s="3">
        <f t="shared" si="28"/>
        <v>20.787212910910831</v>
      </c>
      <c r="O117">
        <f t="shared" ca="1" si="34"/>
        <v>158</v>
      </c>
      <c r="P117" s="3">
        <f t="shared" ca="1" si="35"/>
        <v>2.0872012501214363</v>
      </c>
      <c r="Q117">
        <f t="shared" ca="1" si="36"/>
        <v>172</v>
      </c>
      <c r="R117" s="5">
        <f>IF(J117="","",SUMIFS('Filtered Data'!$E:$E,'Filtered Data'!$C:$C,sorting!$J117,'Filtered Data'!$W:$W,"&gt;"&amp;Dashboard!D$4)/$K117)</f>
        <v>0.32258064516129031</v>
      </c>
      <c r="S117">
        <f t="shared" ca="1" si="37"/>
        <v>165</v>
      </c>
      <c r="T117" s="5">
        <f>IF(K117="","",SUMIFS('Filtered Data'!$E:$E,'Filtered Data'!$C:$C,sorting!$J117,'Filtered Data'!$W:$W,"&gt;"&amp;Dashboard!F$4)/$K117)</f>
        <v>0.19354838709677419</v>
      </c>
      <c r="U117">
        <f t="shared" ca="1" si="38"/>
        <v>113</v>
      </c>
      <c r="V117">
        <f>IF($J117="","",COUNTIFS(R$2:R116,R117)/100000000)</f>
        <v>0</v>
      </c>
      <c r="W117">
        <f>IF($J117="","",COUNTIFS(T$2:T116,T117)/100000000)</f>
        <v>1E-8</v>
      </c>
      <c r="X117" s="6">
        <f t="shared" si="39"/>
        <v>0.32258064516129031</v>
      </c>
      <c r="Y117">
        <f t="shared" ca="1" si="40"/>
        <v>165</v>
      </c>
      <c r="Z117" s="6">
        <f t="shared" si="41"/>
        <v>0.19354839709677418</v>
      </c>
      <c r="AA117">
        <f t="shared" ca="1" si="42"/>
        <v>114</v>
      </c>
      <c r="AB117" s="5">
        <f ca="1">IF(S117="","",SUMIFS('Filtered Data'!$E:$E,'Filtered Data'!$C:$C,sorting!$J117,'Filtered Data'!$W:$W,"&lt;"&amp;Dashboard!C$4)/$K117)</f>
        <v>0.32258064516129031</v>
      </c>
      <c r="AC117">
        <f t="shared" ca="1" si="43"/>
        <v>38</v>
      </c>
      <c r="AD117" s="6">
        <f ca="1">IF($J117="","",(COUNTIFS(AB$2:AB116,AB117)/100000000)+AB117)</f>
        <v>0.32258064516129031</v>
      </c>
      <c r="AE117">
        <f t="shared" ca="1" si="44"/>
        <v>148</v>
      </c>
    </row>
    <row r="118" spans="1:31" x14ac:dyDescent="0.35">
      <c r="A118" s="5">
        <f t="shared" si="29"/>
        <v>0.35561931263321811</v>
      </c>
      <c r="B118" t="str">
        <v>Chi Chi Gonzalez</v>
      </c>
      <c r="C118">
        <f>SUMIFS('Filtered Data'!$E:$E,'Filtered Data'!$C:$C,sorting!$B118)</f>
        <v>18</v>
      </c>
      <c r="D118" s="4">
        <f>SUMIFS('Filtered Data'!$L:$L,'Filtered Data'!$C:$C,sorting!$B118)</f>
        <v>87</v>
      </c>
      <c r="E118">
        <f>SUMIFS('Filtered Data'!$O:$O,'Filtered Data'!$C:$C,sorting!$B118)</f>
        <v>64</v>
      </c>
      <c r="F118" s="3">
        <f t="shared" si="30"/>
        <v>6.6206896551724137</v>
      </c>
      <c r="G118" s="3" cm="1">
        <f t="array" ref="G118">AVERAGE(_xlfn._xlws.FILTER('Filtered Data'!$W:$W,'Filtered Data'!$C:$C=sorting!$B118))</f>
        <v>40.666666666666664</v>
      </c>
      <c r="H118" s="3" cm="1">
        <f t="array" ref="H118">_xlfn.STDEV.P(_xlfn._xlws.FILTER('Filtered Data'!$W:$W,'Filtered Data'!$C:$C=sorting!$B118))</f>
        <v>16.563010998406458</v>
      </c>
      <c r="I118" s="3"/>
      <c r="J118" t="str">
        <v>Paolo Espino</v>
      </c>
      <c r="K118">
        <f t="shared" si="31"/>
        <v>19</v>
      </c>
      <c r="L118" s="3">
        <f t="shared" si="32"/>
        <v>47.421052631578945</v>
      </c>
      <c r="M118">
        <f t="shared" ca="1" si="33"/>
        <v>123</v>
      </c>
      <c r="N118" s="3">
        <f t="shared" si="28"/>
        <v>15.819095021935338</v>
      </c>
      <c r="O118">
        <f t="shared" ca="1" si="34"/>
        <v>58</v>
      </c>
      <c r="P118" s="3">
        <f t="shared" ca="1" si="35"/>
        <v>2.9977095760423191</v>
      </c>
      <c r="Q118">
        <f t="shared" ca="1" si="36"/>
        <v>84</v>
      </c>
      <c r="R118" s="5">
        <f>IF(J118="","",SUMIFS('Filtered Data'!$E:$E,'Filtered Data'!$C:$C,sorting!$J118,'Filtered Data'!$W:$W,"&gt;"&amp;Dashboard!D$4)/$K118)</f>
        <v>0.42105263157894735</v>
      </c>
      <c r="S118">
        <f t="shared" ca="1" si="37"/>
        <v>136</v>
      </c>
      <c r="T118" s="5">
        <f>IF(K118="","",SUMIFS('Filtered Data'!$E:$E,'Filtered Data'!$C:$C,sorting!$J118,'Filtered Data'!$W:$W,"&gt;"&amp;Dashboard!F$4)/$K118)</f>
        <v>0.21052631578947367</v>
      </c>
      <c r="U118">
        <f t="shared" ca="1" si="38"/>
        <v>102</v>
      </c>
      <c r="V118">
        <f>IF($J118="","",COUNTIFS(R$2:R117,R118)/100000000)</f>
        <v>1E-8</v>
      </c>
      <c r="W118">
        <f>IF($J118="","",COUNTIFS(T$2:T117,T118)/100000000)</f>
        <v>0</v>
      </c>
      <c r="X118" s="6">
        <f t="shared" si="39"/>
        <v>0.42105264157894734</v>
      </c>
      <c r="Y118">
        <f t="shared" ca="1" si="40"/>
        <v>136</v>
      </c>
      <c r="Z118" s="6">
        <f t="shared" si="41"/>
        <v>0.21052631578947367</v>
      </c>
      <c r="AA118">
        <f t="shared" ca="1" si="42"/>
        <v>102</v>
      </c>
      <c r="AB118" s="5">
        <f ca="1">IF(S118="","",SUMIFS('Filtered Data'!$E:$E,'Filtered Data'!$C:$C,sorting!$J118,'Filtered Data'!$W:$W,"&lt;"&amp;Dashboard!C$4)/$K118)</f>
        <v>0.26315789473684209</v>
      </c>
      <c r="AC118">
        <f t="shared" ca="1" si="43"/>
        <v>70</v>
      </c>
      <c r="AD118" s="6">
        <f ca="1">IF($J118="","",(COUNTIFS(AB$2:AB117,AB118)/100000000)+AB118)</f>
        <v>0.26315790473684209</v>
      </c>
      <c r="AE118">
        <f t="shared" ca="1" si="44"/>
        <v>115</v>
      </c>
    </row>
    <row r="119" spans="1:31" x14ac:dyDescent="0.35">
      <c r="A119" s="5">
        <f t="shared" si="29"/>
        <v>0.12402411118535669</v>
      </c>
      <c r="B119" t="str">
        <v>Ryan Castellani</v>
      </c>
      <c r="C119">
        <f>SUMIFS('Filtered Data'!$E:$E,'Filtered Data'!$C:$C,sorting!$B119)</f>
        <v>1</v>
      </c>
      <c r="D119" s="4">
        <f>SUMIFS('Filtered Data'!$L:$L,'Filtered Data'!$C:$C,sorting!$B119)</f>
        <v>3.3333333333333335</v>
      </c>
      <c r="E119">
        <f>SUMIFS('Filtered Data'!$O:$O,'Filtered Data'!$C:$C,sorting!$B119)</f>
        <v>2</v>
      </c>
      <c r="F119" s="3">
        <f t="shared" si="30"/>
        <v>5.3999999999999995</v>
      </c>
      <c r="G119" s="3" cm="1">
        <f t="array" ref="G119">AVERAGE(_xlfn._xlws.FILTER('Filtered Data'!$W:$W,'Filtered Data'!$C:$C=sorting!$B119))</f>
        <v>32</v>
      </c>
      <c r="H119" s="3" cm="1">
        <f t="array" ref="H119">_xlfn.STDEV.P(_xlfn._xlws.FILTER('Filtered Data'!$W:$W,'Filtered Data'!$C:$C=sorting!$B119))</f>
        <v>0</v>
      </c>
      <c r="I119" s="3"/>
      <c r="J119" t="str">
        <v>Jon Lester</v>
      </c>
      <c r="K119">
        <f t="shared" si="31"/>
        <v>28</v>
      </c>
      <c r="L119" s="3">
        <f t="shared" si="32"/>
        <v>43.892857142857146</v>
      </c>
      <c r="M119">
        <f t="shared" ca="1" si="33"/>
        <v>151</v>
      </c>
      <c r="N119" s="3">
        <f t="shared" si="28"/>
        <v>15.870771170646385</v>
      </c>
      <c r="O119">
        <f t="shared" ca="1" si="34"/>
        <v>59</v>
      </c>
      <c r="P119" s="3">
        <f t="shared" ca="1" si="35"/>
        <v>2.7656411065921427</v>
      </c>
      <c r="Q119">
        <f t="shared" ca="1" si="36"/>
        <v>109</v>
      </c>
      <c r="R119" s="5">
        <f>IF(J119="","",SUMIFS('Filtered Data'!$E:$E,'Filtered Data'!$C:$C,sorting!$J119,'Filtered Data'!$W:$W,"&gt;"&amp;Dashboard!D$4)/$K119)</f>
        <v>0.42857142857142855</v>
      </c>
      <c r="S119">
        <f t="shared" ca="1" si="37"/>
        <v>131</v>
      </c>
      <c r="T119" s="5">
        <f>IF(K119="","",SUMIFS('Filtered Data'!$E:$E,'Filtered Data'!$C:$C,sorting!$J119,'Filtered Data'!$W:$W,"&gt;"&amp;Dashboard!F$4)/$K119)</f>
        <v>7.1428571428571425E-2</v>
      </c>
      <c r="U119">
        <f t="shared" ca="1" si="38"/>
        <v>172</v>
      </c>
      <c r="V119">
        <f>IF($J119="","",COUNTIFS(R$2:R118,R119)/100000000)</f>
        <v>0</v>
      </c>
      <c r="W119">
        <f>IF($J119="","",COUNTIFS(T$2:T118,T119)/100000000)</f>
        <v>1E-8</v>
      </c>
      <c r="X119" s="6">
        <f t="shared" si="39"/>
        <v>0.42857142857142855</v>
      </c>
      <c r="Y119">
        <f t="shared" ca="1" si="40"/>
        <v>133</v>
      </c>
      <c r="Z119" s="6">
        <f t="shared" si="41"/>
        <v>7.1428581428571419E-2</v>
      </c>
      <c r="AA119">
        <f t="shared" ca="1" si="42"/>
        <v>172</v>
      </c>
      <c r="AB119" s="5">
        <f ca="1">IF(S119="","",SUMIFS('Filtered Data'!$E:$E,'Filtered Data'!$C:$C,sorting!$J119,'Filtered Data'!$W:$W,"&lt;"&amp;Dashboard!C$4)/$K119)</f>
        <v>0.32142857142857145</v>
      </c>
      <c r="AC119">
        <f t="shared" ca="1" si="43"/>
        <v>39</v>
      </c>
      <c r="AD119" s="6">
        <f ca="1">IF($J119="","",(COUNTIFS(AB$2:AB118,AB119)/100000000)+AB119)</f>
        <v>0.32142857142857145</v>
      </c>
      <c r="AE119">
        <f t="shared" ca="1" si="44"/>
        <v>147</v>
      </c>
    </row>
    <row r="120" spans="1:31" x14ac:dyDescent="0.35">
      <c r="A120" s="5">
        <f t="shared" si="29"/>
        <v>0.50888047941161296</v>
      </c>
      <c r="B120" t="str">
        <v>Jhoulys Chacin</v>
      </c>
      <c r="C120">
        <f>SUMIFS('Filtered Data'!$E:$E,'Filtered Data'!$C:$C,sorting!$B120)</f>
        <v>1</v>
      </c>
      <c r="D120" s="4">
        <f>SUMIFS('Filtered Data'!$L:$L,'Filtered Data'!$C:$C,sorting!$B120)</f>
        <v>4</v>
      </c>
      <c r="E120">
        <f>SUMIFS('Filtered Data'!$O:$O,'Filtered Data'!$C:$C,sorting!$B120)</f>
        <v>2</v>
      </c>
      <c r="F120" s="3">
        <f t="shared" si="30"/>
        <v>4.5</v>
      </c>
      <c r="G120" s="3" cm="1">
        <f t="array" ref="G120">AVERAGE(_xlfn._xlws.FILTER('Filtered Data'!$W:$W,'Filtered Data'!$C:$C=sorting!$B120))</f>
        <v>45</v>
      </c>
      <c r="H120" s="3" cm="1">
        <f t="array" ref="H120">_xlfn.STDEV.P(_xlfn._xlws.FILTER('Filtered Data'!$W:$W,'Filtered Data'!$C:$C=sorting!$B120))</f>
        <v>0</v>
      </c>
      <c r="I120" s="3"/>
      <c r="J120" t="str">
        <v>Jacob deGrom</v>
      </c>
      <c r="K120">
        <f t="shared" si="31"/>
        <v>15</v>
      </c>
      <c r="L120" s="3">
        <f t="shared" si="32"/>
        <v>74.533333333333331</v>
      </c>
      <c r="M120">
        <f t="shared" ca="1" si="33"/>
        <v>1</v>
      </c>
      <c r="N120" s="3">
        <f t="shared" si="28"/>
        <v>10.831230565155353</v>
      </c>
      <c r="O120">
        <f t="shared" ca="1" si="34"/>
        <v>6</v>
      </c>
      <c r="P120" s="3">
        <f t="shared" ca="1" si="35"/>
        <v>6.8813356788019124</v>
      </c>
      <c r="Q120">
        <f t="shared" ca="1" si="36"/>
        <v>2</v>
      </c>
      <c r="R120" s="5">
        <f>IF(J120="","",SUMIFS('Filtered Data'!$E:$E,'Filtered Data'!$C:$C,sorting!$J120,'Filtered Data'!$W:$W,"&gt;"&amp;Dashboard!D$4)/$K120)</f>
        <v>1</v>
      </c>
      <c r="S120">
        <f t="shared" ca="1" si="37"/>
        <v>1</v>
      </c>
      <c r="T120" s="5">
        <f>IF(K120="","",SUMIFS('Filtered Data'!$E:$E,'Filtered Data'!$C:$C,sorting!$J120,'Filtered Data'!$W:$W,"&gt;"&amp;Dashboard!F$4)/$K120)</f>
        <v>1</v>
      </c>
      <c r="U120">
        <f t="shared" ca="1" si="38"/>
        <v>1</v>
      </c>
      <c r="V120">
        <f>IF($J120="","",COUNTIFS(R$2:R119,R120)/100000000)</f>
        <v>0</v>
      </c>
      <c r="W120">
        <f>IF($J120="","",COUNTIFS(T$2:T119,T120)/100000000)</f>
        <v>0</v>
      </c>
      <c r="X120" s="6">
        <f t="shared" si="39"/>
        <v>1</v>
      </c>
      <c r="Y120">
        <f t="shared" ca="1" si="40"/>
        <v>1</v>
      </c>
      <c r="Z120" s="6">
        <f t="shared" si="41"/>
        <v>1</v>
      </c>
      <c r="AA120">
        <f t="shared" ca="1" si="42"/>
        <v>1</v>
      </c>
      <c r="AB120" s="5">
        <f ca="1">IF(S120="","",SUMIFS('Filtered Data'!$E:$E,'Filtered Data'!$C:$C,sorting!$J120,'Filtered Data'!$W:$W,"&lt;"&amp;Dashboard!C$4)/$K120)</f>
        <v>0</v>
      </c>
      <c r="AC120">
        <f t="shared" ca="1" si="43"/>
        <v>181</v>
      </c>
      <c r="AD120" s="6">
        <f ca="1">IF($J120="","",(COUNTIFS(AB$2:AB119,AB120)/100000000)+AB120)</f>
        <v>2.9999999999999997E-8</v>
      </c>
      <c r="AE120">
        <f t="shared" ca="1" si="44"/>
        <v>4</v>
      </c>
    </row>
    <row r="121" spans="1:31" x14ac:dyDescent="0.35">
      <c r="A121" s="5">
        <f t="shared" si="29"/>
        <v>0.62460109416091592</v>
      </c>
      <c r="B121" t="str">
        <v>Kyle Freeland</v>
      </c>
      <c r="C121">
        <f>SUMIFS('Filtered Data'!$E:$E,'Filtered Data'!$C:$C,sorting!$B121)</f>
        <v>23</v>
      </c>
      <c r="D121" s="4">
        <f>SUMIFS('Filtered Data'!$L:$L,'Filtered Data'!$C:$C,sorting!$B121)</f>
        <v>120.66666666666667</v>
      </c>
      <c r="E121">
        <f>SUMIFS('Filtered Data'!$O:$O,'Filtered Data'!$C:$C,sorting!$B121)</f>
        <v>58</v>
      </c>
      <c r="F121" s="3">
        <f t="shared" si="30"/>
        <v>4.3259668508287294</v>
      </c>
      <c r="G121" s="3" cm="1">
        <f t="array" ref="G121">AVERAGE(_xlfn._xlws.FILTER('Filtered Data'!$W:$W,'Filtered Data'!$C:$C=sorting!$B121))</f>
        <v>48.260869565217391</v>
      </c>
      <c r="H121" s="3" cm="1">
        <f t="array" ref="H121">_xlfn.STDEV.P(_xlfn._xlws.FILTER('Filtered Data'!$W:$W,'Filtered Data'!$C:$C=sorting!$B121))</f>
        <v>21.110923179831001</v>
      </c>
      <c r="I121" s="3"/>
      <c r="J121" t="str">
        <v>Marcus Stroman</v>
      </c>
      <c r="K121">
        <f t="shared" si="31"/>
        <v>33</v>
      </c>
      <c r="L121" s="3">
        <f t="shared" si="32"/>
        <v>55.454545454545453</v>
      </c>
      <c r="M121">
        <f t="shared" ca="1" si="33"/>
        <v>39</v>
      </c>
      <c r="N121" s="3">
        <f t="shared" si="28"/>
        <v>15.051610019772895</v>
      </c>
      <c r="O121">
        <f t="shared" ca="1" si="34"/>
        <v>48</v>
      </c>
      <c r="P121" s="3">
        <f t="shared" ca="1" si="35"/>
        <v>3.6842932670788247</v>
      </c>
      <c r="Q121">
        <f t="shared" ca="1" si="36"/>
        <v>29</v>
      </c>
      <c r="R121" s="5">
        <f>IF(J121="","",SUMIFS('Filtered Data'!$E:$E,'Filtered Data'!$C:$C,sorting!$J121,'Filtered Data'!$W:$W,"&gt;"&amp;Dashboard!D$4)/$K121)</f>
        <v>0.54545454545454541</v>
      </c>
      <c r="S121">
        <f t="shared" ca="1" si="37"/>
        <v>78</v>
      </c>
      <c r="T121" s="5">
        <f>IF(K121="","",SUMIFS('Filtered Data'!$E:$E,'Filtered Data'!$C:$C,sorting!$J121,'Filtered Data'!$W:$W,"&gt;"&amp;Dashboard!F$4)/$K121)</f>
        <v>0.39393939393939392</v>
      </c>
      <c r="U121">
        <f t="shared" ca="1" si="38"/>
        <v>31</v>
      </c>
      <c r="V121">
        <f>IF($J121="","",COUNTIFS(R$2:R120,R121)/100000000)</f>
        <v>0</v>
      </c>
      <c r="W121">
        <f>IF($J121="","",COUNTIFS(T$2:T120,T121)/100000000)</f>
        <v>0</v>
      </c>
      <c r="X121" s="6">
        <f t="shared" si="39"/>
        <v>0.54545454545454541</v>
      </c>
      <c r="Y121">
        <f t="shared" ca="1" si="40"/>
        <v>79</v>
      </c>
      <c r="Z121" s="6">
        <f t="shared" si="41"/>
        <v>0.39393939393939392</v>
      </c>
      <c r="AA121">
        <f t="shared" ca="1" si="42"/>
        <v>31</v>
      </c>
      <c r="AB121" s="5">
        <f ca="1">IF(S121="","",SUMIFS('Filtered Data'!$E:$E,'Filtered Data'!$C:$C,sorting!$J121,'Filtered Data'!$W:$W,"&lt;"&amp;Dashboard!C$4)/$K121)</f>
        <v>0.15151515151515152</v>
      </c>
      <c r="AC121">
        <f t="shared" ca="1" si="43"/>
        <v>136</v>
      </c>
      <c r="AD121" s="6">
        <f ca="1">IF($J121="","",(COUNTIFS(AB$2:AB120,AB121)/100000000)+AB121)</f>
        <v>0.15151516151515151</v>
      </c>
      <c r="AE121">
        <f t="shared" ca="1" si="44"/>
        <v>50</v>
      </c>
    </row>
    <row r="122" spans="1:31" x14ac:dyDescent="0.35">
      <c r="A122" s="5">
        <f t="shared" si="29"/>
        <v>0.18850916115355185</v>
      </c>
      <c r="B122" t="str">
        <v>Lucas Gilbreath</v>
      </c>
      <c r="C122">
        <f>SUMIFS('Filtered Data'!$E:$E,'Filtered Data'!$C:$C,sorting!$B122)</f>
        <v>1</v>
      </c>
      <c r="D122" s="4">
        <f>SUMIFS('Filtered Data'!$L:$L,'Filtered Data'!$C:$C,sorting!$B122)</f>
        <v>1</v>
      </c>
      <c r="E122">
        <f>SUMIFS('Filtered Data'!$O:$O,'Filtered Data'!$C:$C,sorting!$B122)</f>
        <v>1</v>
      </c>
      <c r="F122" s="3">
        <f t="shared" si="30"/>
        <v>9</v>
      </c>
      <c r="G122" s="3" cm="1">
        <f t="array" ref="G122">AVERAGE(_xlfn._xlws.FILTER('Filtered Data'!$W:$W,'Filtered Data'!$C:$C=sorting!$B122))</f>
        <v>35</v>
      </c>
      <c r="H122" s="3" cm="1">
        <f t="array" ref="H122">_xlfn.STDEV.P(_xlfn._xlws.FILTER('Filtered Data'!$W:$W,'Filtered Data'!$C:$C=sorting!$B122))</f>
        <v>0</v>
      </c>
      <c r="I122" s="3"/>
      <c r="J122" t="str">
        <v>David Peterson</v>
      </c>
      <c r="K122">
        <f t="shared" si="31"/>
        <v>15</v>
      </c>
      <c r="L122" s="3">
        <f t="shared" si="32"/>
        <v>45.666666666666664</v>
      </c>
      <c r="M122">
        <f t="shared" ca="1" si="33"/>
        <v>139</v>
      </c>
      <c r="N122" s="3">
        <f t="shared" si="28"/>
        <v>20.025539249224284</v>
      </c>
      <c r="O122">
        <f t="shared" ca="1" si="34"/>
        <v>148</v>
      </c>
      <c r="P122" s="3">
        <f t="shared" ca="1" si="35"/>
        <v>2.2804213209107775</v>
      </c>
      <c r="Q122">
        <f t="shared" ca="1" si="36"/>
        <v>161</v>
      </c>
      <c r="R122" s="5">
        <f>IF(J122="","",SUMIFS('Filtered Data'!$E:$E,'Filtered Data'!$C:$C,sorting!$J122,'Filtered Data'!$W:$W,"&gt;"&amp;Dashboard!D$4)/$K122)</f>
        <v>0.53333333333333333</v>
      </c>
      <c r="S122">
        <f t="shared" ca="1" si="37"/>
        <v>84</v>
      </c>
      <c r="T122" s="5">
        <f>IF(K122="","",SUMIFS('Filtered Data'!$E:$E,'Filtered Data'!$C:$C,sorting!$J122,'Filtered Data'!$W:$W,"&gt;"&amp;Dashboard!F$4)/$K122)</f>
        <v>0.2</v>
      </c>
      <c r="U122">
        <f t="shared" ca="1" si="38"/>
        <v>104</v>
      </c>
      <c r="V122">
        <f>IF($J122="","",COUNTIFS(R$2:R121,R122)/100000000)</f>
        <v>1E-8</v>
      </c>
      <c r="W122">
        <f>IF($J122="","",COUNTIFS(T$2:T121,T122)/100000000)</f>
        <v>4.9999999999999998E-8</v>
      </c>
      <c r="X122" s="6">
        <f t="shared" si="39"/>
        <v>0.53333334333333338</v>
      </c>
      <c r="Y122">
        <f t="shared" ca="1" si="40"/>
        <v>84</v>
      </c>
      <c r="Z122" s="6">
        <f t="shared" si="41"/>
        <v>0.20000005000000001</v>
      </c>
      <c r="AA122">
        <f t="shared" ca="1" si="42"/>
        <v>107</v>
      </c>
      <c r="AB122" s="5">
        <f ca="1">IF(S122="","",SUMIFS('Filtered Data'!$E:$E,'Filtered Data'!$C:$C,sorting!$J122,'Filtered Data'!$W:$W,"&lt;"&amp;Dashboard!C$4)/$K122)</f>
        <v>0.4</v>
      </c>
      <c r="AC122">
        <f t="shared" ca="1" si="43"/>
        <v>20</v>
      </c>
      <c r="AD122" s="6">
        <f ca="1">IF($J122="","",(COUNTIFS(AB$2:AB121,AB122)/100000000)+AB122)</f>
        <v>0.4</v>
      </c>
      <c r="AE122">
        <f t="shared" ca="1" si="44"/>
        <v>166</v>
      </c>
    </row>
    <row r="123" spans="1:31" x14ac:dyDescent="0.35">
      <c r="A123" s="5">
        <f t="shared" si="29"/>
        <v>5.3924625923826464E-2</v>
      </c>
      <c r="B123" t="str">
        <v>Ryan Feltner</v>
      </c>
      <c r="C123">
        <f>SUMIFS('Filtered Data'!$E:$E,'Filtered Data'!$C:$C,sorting!$B123)</f>
        <v>2</v>
      </c>
      <c r="D123" s="4">
        <f>SUMIFS('Filtered Data'!$L:$L,'Filtered Data'!$C:$C,sorting!$B123)</f>
        <v>6.333333333333333</v>
      </c>
      <c r="E123">
        <f>SUMIFS('Filtered Data'!$O:$O,'Filtered Data'!$C:$C,sorting!$B123)</f>
        <v>8</v>
      </c>
      <c r="F123" s="3">
        <f t="shared" si="30"/>
        <v>11.368421052631581</v>
      </c>
      <c r="G123" s="3" cm="1">
        <f t="array" ref="G123">AVERAGE(_xlfn._xlws.FILTER('Filtered Data'!$W:$W,'Filtered Data'!$C:$C=sorting!$B123))</f>
        <v>27</v>
      </c>
      <c r="H123" s="3" cm="1">
        <f t="array" ref="H123">_xlfn.STDEV.P(_xlfn._xlws.FILTER('Filtered Data'!$W:$W,'Filtered Data'!$C:$C=sorting!$B123))</f>
        <v>21</v>
      </c>
      <c r="I123" s="3"/>
      <c r="J123" t="str">
        <v>Taijuan Walker</v>
      </c>
      <c r="K123">
        <f t="shared" si="31"/>
        <v>29</v>
      </c>
      <c r="L123" s="3">
        <f t="shared" si="32"/>
        <v>50.517241379310342</v>
      </c>
      <c r="M123">
        <f t="shared" ca="1" si="33"/>
        <v>89</v>
      </c>
      <c r="N123" s="3">
        <f t="shared" si="28"/>
        <v>20.853546278511285</v>
      </c>
      <c r="O123">
        <f t="shared" ca="1" si="34"/>
        <v>160</v>
      </c>
      <c r="P123" s="3">
        <f t="shared" ca="1" si="35"/>
        <v>2.4224772470170346</v>
      </c>
      <c r="Q123">
        <f t="shared" ca="1" si="36"/>
        <v>147</v>
      </c>
      <c r="R123" s="5">
        <f>IF(J123="","",SUMIFS('Filtered Data'!$E:$E,'Filtered Data'!$C:$C,sorting!$J123,'Filtered Data'!$W:$W,"&gt;"&amp;Dashboard!D$4)/$K123)</f>
        <v>0.58620689655172409</v>
      </c>
      <c r="S123">
        <f t="shared" ca="1" si="37"/>
        <v>60</v>
      </c>
      <c r="T123" s="5">
        <f>IF(K123="","",SUMIFS('Filtered Data'!$E:$E,'Filtered Data'!$C:$C,sorting!$J123,'Filtered Data'!$W:$W,"&gt;"&amp;Dashboard!F$4)/$K123)</f>
        <v>0.31034482758620691</v>
      </c>
      <c r="U123">
        <f t="shared" ca="1" si="38"/>
        <v>55</v>
      </c>
      <c r="V123">
        <f>IF($J123="","",COUNTIFS(R$2:R122,R123)/100000000)</f>
        <v>0</v>
      </c>
      <c r="W123">
        <f>IF($J123="","",COUNTIFS(T$2:T122,T123)/100000000)</f>
        <v>0</v>
      </c>
      <c r="X123" s="6">
        <f t="shared" si="39"/>
        <v>0.58620689655172409</v>
      </c>
      <c r="Y123">
        <f t="shared" ca="1" si="40"/>
        <v>60</v>
      </c>
      <c r="Z123" s="6">
        <f t="shared" si="41"/>
        <v>0.31034482758620691</v>
      </c>
      <c r="AA123">
        <f t="shared" ca="1" si="42"/>
        <v>56</v>
      </c>
      <c r="AB123" s="5">
        <f ca="1">IF(S123="","",SUMIFS('Filtered Data'!$E:$E,'Filtered Data'!$C:$C,sorting!$J123,'Filtered Data'!$W:$W,"&lt;"&amp;Dashboard!C$4)/$K123)</f>
        <v>0.27586206896551724</v>
      </c>
      <c r="AC123">
        <f t="shared" ca="1" si="43"/>
        <v>60</v>
      </c>
      <c r="AD123" s="6">
        <f ca="1">IF($J123="","",(COUNTIFS(AB$2:AB122,AB123)/100000000)+AB123)</f>
        <v>0.27586206896551724</v>
      </c>
      <c r="AE123">
        <f t="shared" ca="1" si="44"/>
        <v>126</v>
      </c>
    </row>
    <row r="124" spans="1:31" x14ac:dyDescent="0.35">
      <c r="A124" s="5">
        <f t="shared" si="29"/>
        <v>6.458674649469924E-2</v>
      </c>
      <c r="B124" t="str">
        <v>Peter Lambert</v>
      </c>
      <c r="C124">
        <f>SUMIFS('Filtered Data'!$E:$E,'Filtered Data'!$C:$C,sorting!$B124)</f>
        <v>2</v>
      </c>
      <c r="D124" s="4">
        <f>SUMIFS('Filtered Data'!$L:$L,'Filtered Data'!$C:$C,sorting!$B124)</f>
        <v>5.6666666666666661</v>
      </c>
      <c r="E124">
        <f>SUMIFS('Filtered Data'!$O:$O,'Filtered Data'!$C:$C,sorting!$B124)</f>
        <v>7</v>
      </c>
      <c r="F124" s="3">
        <f t="shared" si="30"/>
        <v>11.117647058823529</v>
      </c>
      <c r="G124" s="3" cm="1">
        <f t="array" ref="G124">AVERAGE(_xlfn._xlws.FILTER('Filtered Data'!$W:$W,'Filtered Data'!$C:$C=sorting!$B124))</f>
        <v>28</v>
      </c>
      <c r="H124" s="3" cm="1">
        <f t="array" ref="H124">_xlfn.STDEV.P(_xlfn._xlws.FILTER('Filtered Data'!$W:$W,'Filtered Data'!$C:$C=sorting!$B124))</f>
        <v>8</v>
      </c>
      <c r="I124" s="3"/>
      <c r="J124" t="str">
        <v>Tylor Megill</v>
      </c>
      <c r="K124">
        <f t="shared" si="31"/>
        <v>18</v>
      </c>
      <c r="L124" s="3">
        <f t="shared" si="32"/>
        <v>48.611111111111114</v>
      </c>
      <c r="M124">
        <f t="shared" ca="1" si="33"/>
        <v>113</v>
      </c>
      <c r="N124" s="3">
        <f t="shared" si="28"/>
        <v>19.891759569365203</v>
      </c>
      <c r="O124">
        <f t="shared" ca="1" si="34"/>
        <v>146</v>
      </c>
      <c r="P124" s="3">
        <f t="shared" ca="1" si="35"/>
        <v>2.4437813528560772</v>
      </c>
      <c r="Q124">
        <f t="shared" ca="1" si="36"/>
        <v>143</v>
      </c>
      <c r="R124" s="5">
        <f>IF(J124="","",SUMIFS('Filtered Data'!$E:$E,'Filtered Data'!$C:$C,sorting!$J124,'Filtered Data'!$W:$W,"&gt;"&amp;Dashboard!D$4)/$K124)</f>
        <v>0.55555555555555558</v>
      </c>
      <c r="S124">
        <f t="shared" ca="1" si="37"/>
        <v>71</v>
      </c>
      <c r="T124" s="5">
        <f>IF(K124="","",SUMIFS('Filtered Data'!$E:$E,'Filtered Data'!$C:$C,sorting!$J124,'Filtered Data'!$W:$W,"&gt;"&amp;Dashboard!F$4)/$K124)</f>
        <v>0.27777777777777779</v>
      </c>
      <c r="U124">
        <f t="shared" ca="1" si="38"/>
        <v>71</v>
      </c>
      <c r="V124">
        <f>IF($J124="","",COUNTIFS(R$2:R123,R124)/100000000)</f>
        <v>1E-8</v>
      </c>
      <c r="W124">
        <f>IF($J124="","",COUNTIFS(T$2:T123,T124)/100000000)</f>
        <v>1E-8</v>
      </c>
      <c r="X124" s="6">
        <f t="shared" si="39"/>
        <v>0.55555556555555563</v>
      </c>
      <c r="Y124">
        <f t="shared" ca="1" si="40"/>
        <v>71</v>
      </c>
      <c r="Z124" s="6">
        <f t="shared" si="41"/>
        <v>0.27777778777777778</v>
      </c>
      <c r="AA124">
        <f t="shared" ca="1" si="42"/>
        <v>72</v>
      </c>
      <c r="AB124" s="5">
        <f ca="1">IF(S124="","",SUMIFS('Filtered Data'!$E:$E,'Filtered Data'!$C:$C,sorting!$J124,'Filtered Data'!$W:$W,"&lt;"&amp;Dashboard!C$4)/$K124)</f>
        <v>0.22222222222222221</v>
      </c>
      <c r="AC124">
        <f t="shared" ca="1" si="43"/>
        <v>96</v>
      </c>
      <c r="AD124" s="6">
        <f ca="1">IF($J124="","",(COUNTIFS(AB$2:AB123,AB124)/100000000)+AB124)</f>
        <v>0.2222222322222222</v>
      </c>
      <c r="AE124">
        <f t="shared" ca="1" si="44"/>
        <v>89</v>
      </c>
    </row>
    <row r="125" spans="1:31" x14ac:dyDescent="0.35">
      <c r="A125" s="5">
        <f t="shared" si="29"/>
        <v>0.74416116979704094</v>
      </c>
      <c r="B125" t="str">
        <v>Ashton Goudeau</v>
      </c>
      <c r="C125">
        <f>SUMIFS('Filtered Data'!$E:$E,'Filtered Data'!$C:$C,sorting!$B125)</f>
        <v>1</v>
      </c>
      <c r="D125" s="4">
        <f>SUMIFS('Filtered Data'!$L:$L,'Filtered Data'!$C:$C,sorting!$B125)</f>
        <v>3</v>
      </c>
      <c r="E125">
        <f>SUMIFS('Filtered Data'!$O:$O,'Filtered Data'!$C:$C,sorting!$B125)</f>
        <v>0</v>
      </c>
      <c r="F125" s="3">
        <f t="shared" si="30"/>
        <v>0</v>
      </c>
      <c r="G125" s="3" cm="1">
        <f t="array" ref="G125">AVERAGE(_xlfn._xlws.FILTER('Filtered Data'!$W:$W,'Filtered Data'!$C:$C=sorting!$B125))</f>
        <v>52</v>
      </c>
      <c r="H125" s="3" cm="1">
        <f t="array" ref="H125">_xlfn.STDEV.P(_xlfn._xlws.FILTER('Filtered Data'!$W:$W,'Filtered Data'!$C:$C=sorting!$B125))</f>
        <v>0</v>
      </c>
      <c r="I125" s="3"/>
      <c r="J125" t="str">
        <v>Rich Hill</v>
      </c>
      <c r="K125">
        <f t="shared" si="31"/>
        <v>31</v>
      </c>
      <c r="L125" s="3">
        <f t="shared" si="32"/>
        <v>52.354838709677416</v>
      </c>
      <c r="M125">
        <f t="shared" ca="1" si="33"/>
        <v>69</v>
      </c>
      <c r="N125" s="3">
        <f t="shared" si="28"/>
        <v>14.340442219070567</v>
      </c>
      <c r="O125">
        <f t="shared" ca="1" si="34"/>
        <v>32</v>
      </c>
      <c r="P125" s="3">
        <f t="shared" ca="1" si="35"/>
        <v>3.6508524569802727</v>
      </c>
      <c r="Q125">
        <f t="shared" ca="1" si="36"/>
        <v>33</v>
      </c>
      <c r="R125" s="5">
        <f>IF(J125="","",SUMIFS('Filtered Data'!$E:$E,'Filtered Data'!$C:$C,sorting!$J125,'Filtered Data'!$W:$W,"&gt;"&amp;Dashboard!D$4)/$K125)</f>
        <v>0.54838709677419351</v>
      </c>
      <c r="S125">
        <f t="shared" ca="1" si="37"/>
        <v>76</v>
      </c>
      <c r="T125" s="5">
        <f>IF(K125="","",SUMIFS('Filtered Data'!$E:$E,'Filtered Data'!$C:$C,sorting!$J125,'Filtered Data'!$W:$W,"&gt;"&amp;Dashboard!F$4)/$K125)</f>
        <v>0.22580645161290322</v>
      </c>
      <c r="U125">
        <f t="shared" ca="1" si="38"/>
        <v>90</v>
      </c>
      <c r="V125">
        <f>IF($J125="","",COUNTIFS(R$2:R124,R125)/100000000)</f>
        <v>0</v>
      </c>
      <c r="W125">
        <f>IF($J125="","",COUNTIFS(T$2:T124,T125)/100000000)</f>
        <v>0</v>
      </c>
      <c r="X125" s="6">
        <f t="shared" si="39"/>
        <v>0.54838709677419351</v>
      </c>
      <c r="Y125">
        <f t="shared" ca="1" si="40"/>
        <v>77</v>
      </c>
      <c r="Z125" s="6">
        <f t="shared" si="41"/>
        <v>0.22580645161290322</v>
      </c>
      <c r="AA125">
        <f t="shared" ca="1" si="42"/>
        <v>90</v>
      </c>
      <c r="AB125" s="5">
        <f ca="1">IF(S125="","",SUMIFS('Filtered Data'!$E:$E,'Filtered Data'!$C:$C,sorting!$J125,'Filtered Data'!$W:$W,"&lt;"&amp;Dashboard!C$4)/$K125)</f>
        <v>0.19354838709677419</v>
      </c>
      <c r="AC125">
        <f t="shared" ca="1" si="43"/>
        <v>113</v>
      </c>
      <c r="AD125" s="6">
        <f ca="1">IF($J125="","",(COUNTIFS(AB$2:AB124,AB125)/100000000)+AB125)</f>
        <v>0.19354838709677419</v>
      </c>
      <c r="AE125">
        <f t="shared" ca="1" si="44"/>
        <v>72</v>
      </c>
    </row>
    <row r="126" spans="1:31" x14ac:dyDescent="0.35">
      <c r="A126" s="5">
        <f t="shared" si="29"/>
        <v>0.7323714476774027</v>
      </c>
      <c r="B126" t="str">
        <v>Matt Boyd</v>
      </c>
      <c r="C126">
        <f>SUMIFS('Filtered Data'!$E:$E,'Filtered Data'!$C:$C,sorting!$B126)</f>
        <v>15</v>
      </c>
      <c r="D126" s="4">
        <f>SUMIFS('Filtered Data'!$L:$L,'Filtered Data'!$C:$C,sorting!$B126)</f>
        <v>78.666666666666671</v>
      </c>
      <c r="E126">
        <f>SUMIFS('Filtered Data'!$O:$O,'Filtered Data'!$C:$C,sorting!$B126)</f>
        <v>34</v>
      </c>
      <c r="F126" s="3">
        <f t="shared" si="30"/>
        <v>3.8898305084745761</v>
      </c>
      <c r="G126" s="3" cm="1">
        <f t="array" ref="G126">AVERAGE(_xlfn._xlws.FILTER('Filtered Data'!$W:$W,'Filtered Data'!$C:$C=sorting!$B126))</f>
        <v>51.6</v>
      </c>
      <c r="H126" s="3" cm="1">
        <f t="array" ref="H126">_xlfn.STDEV.P(_xlfn._xlws.FILTER('Filtered Data'!$W:$W,'Filtered Data'!$C:$C=sorting!$B126))</f>
        <v>16.386173032977123</v>
      </c>
      <c r="I126" s="3"/>
      <c r="J126" t="str">
        <v>Carlos Carrasco</v>
      </c>
      <c r="K126">
        <f t="shared" si="31"/>
        <v>12</v>
      </c>
      <c r="L126" s="3">
        <f t="shared" si="32"/>
        <v>42.416666666666664</v>
      </c>
      <c r="M126">
        <f t="shared" ca="1" si="33"/>
        <v>166</v>
      </c>
      <c r="N126" s="3">
        <f t="shared" si="28"/>
        <v>18.011377577026757</v>
      </c>
      <c r="O126">
        <f t="shared" ca="1" si="34"/>
        <v>114</v>
      </c>
      <c r="P126" s="3">
        <f t="shared" ca="1" si="35"/>
        <v>2.3549929196292285</v>
      </c>
      <c r="Q126">
        <f t="shared" ca="1" si="36"/>
        <v>155</v>
      </c>
      <c r="R126" s="5">
        <f>IF(J126="","",SUMIFS('Filtered Data'!$E:$E,'Filtered Data'!$C:$C,sorting!$J126,'Filtered Data'!$W:$W,"&gt;"&amp;Dashboard!D$4)/$K126)</f>
        <v>0.41666666666666669</v>
      </c>
      <c r="S126">
        <f t="shared" ca="1" si="37"/>
        <v>138</v>
      </c>
      <c r="T126" s="5">
        <f>IF(K126="","",SUMIFS('Filtered Data'!$E:$E,'Filtered Data'!$C:$C,sorting!$J126,'Filtered Data'!$W:$W,"&gt;"&amp;Dashboard!F$4)/$K126)</f>
        <v>8.3333333333333329E-2</v>
      </c>
      <c r="U126">
        <f t="shared" ca="1" si="38"/>
        <v>169</v>
      </c>
      <c r="V126">
        <f>IF($J126="","",COUNTIFS(R$2:R125,R126)/100000000)</f>
        <v>0</v>
      </c>
      <c r="W126">
        <f>IF($J126="","",COUNTIFS(T$2:T125,T126)/100000000)</f>
        <v>2E-8</v>
      </c>
      <c r="X126" s="6">
        <f t="shared" si="39"/>
        <v>0.41666666666666669</v>
      </c>
      <c r="Y126">
        <f t="shared" ca="1" si="40"/>
        <v>138</v>
      </c>
      <c r="Z126" s="6">
        <f t="shared" si="41"/>
        <v>8.3333353333333332E-2</v>
      </c>
      <c r="AA126">
        <f t="shared" ca="1" si="42"/>
        <v>169</v>
      </c>
      <c r="AB126" s="5">
        <f ca="1">IF(S126="","",SUMIFS('Filtered Data'!$E:$E,'Filtered Data'!$C:$C,sorting!$J126,'Filtered Data'!$W:$W,"&lt;"&amp;Dashboard!C$4)/$K126)</f>
        <v>0.33333333333333331</v>
      </c>
      <c r="AC126">
        <f t="shared" ca="1" si="43"/>
        <v>33</v>
      </c>
      <c r="AD126" s="6">
        <f ca="1">IF($J126="","",(COUNTIFS(AB$2:AB125,AB126)/100000000)+AB126)</f>
        <v>0.3333333533333333</v>
      </c>
      <c r="AE126">
        <f t="shared" ca="1" si="44"/>
        <v>151</v>
      </c>
    </row>
    <row r="127" spans="1:31" x14ac:dyDescent="0.35">
      <c r="A127" s="5">
        <f t="shared" si="29"/>
        <v>0.68264021885925963</v>
      </c>
      <c r="B127" t="str">
        <v>Julio Teheran</v>
      </c>
      <c r="C127">
        <f>SUMIFS('Filtered Data'!$E:$E,'Filtered Data'!$C:$C,sorting!$B127)</f>
        <v>1</v>
      </c>
      <c r="D127" s="4">
        <f>SUMIFS('Filtered Data'!$L:$L,'Filtered Data'!$C:$C,sorting!$B127)</f>
        <v>5</v>
      </c>
      <c r="E127">
        <f>SUMIFS('Filtered Data'!$O:$O,'Filtered Data'!$C:$C,sorting!$B127)</f>
        <v>1</v>
      </c>
      <c r="F127" s="3">
        <f t="shared" si="30"/>
        <v>1.8</v>
      </c>
      <c r="G127" s="3" cm="1">
        <f t="array" ref="G127">AVERAGE(_xlfn._xlws.FILTER('Filtered Data'!$W:$W,'Filtered Data'!$C:$C=sorting!$B127))</f>
        <v>50</v>
      </c>
      <c r="H127" s="3" cm="1">
        <f t="array" ref="H127">_xlfn.STDEV.P(_xlfn._xlws.FILTER('Filtered Data'!$W:$W,'Filtered Data'!$C:$C=sorting!$B127))</f>
        <v>0</v>
      </c>
      <c r="I127" s="3"/>
      <c r="J127" t="str">
        <v>Gerrit Cole</v>
      </c>
      <c r="K127">
        <f t="shared" si="31"/>
        <v>30</v>
      </c>
      <c r="L127" s="3">
        <f t="shared" si="32"/>
        <v>59.866666666666667</v>
      </c>
      <c r="M127">
        <f t="shared" ca="1" si="33"/>
        <v>13</v>
      </c>
      <c r="N127" s="3">
        <f t="shared" si="28"/>
        <v>20.298987385800526</v>
      </c>
      <c r="O127">
        <f t="shared" ca="1" si="34"/>
        <v>155</v>
      </c>
      <c r="P127" s="3">
        <f t="shared" ca="1" si="35"/>
        <v>2.9492439957149972</v>
      </c>
      <c r="Q127">
        <f t="shared" ca="1" si="36"/>
        <v>90</v>
      </c>
      <c r="R127" s="5">
        <f>IF(J127="","",SUMIFS('Filtered Data'!$E:$E,'Filtered Data'!$C:$C,sorting!$J127,'Filtered Data'!$W:$W,"&gt;"&amp;Dashboard!D$4)/$K127)</f>
        <v>0.66666666666666663</v>
      </c>
      <c r="S127">
        <f t="shared" ca="1" si="37"/>
        <v>29</v>
      </c>
      <c r="T127" s="5">
        <f>IF(K127="","",SUMIFS('Filtered Data'!$E:$E,'Filtered Data'!$C:$C,sorting!$J127,'Filtered Data'!$W:$W,"&gt;"&amp;Dashboard!F$4)/$K127)</f>
        <v>0.53333333333333333</v>
      </c>
      <c r="U127">
        <f t="shared" ca="1" si="38"/>
        <v>5</v>
      </c>
      <c r="V127">
        <f>IF($J127="","",COUNTIFS(R$2:R126,R127)/100000000)</f>
        <v>2E-8</v>
      </c>
      <c r="W127">
        <f>IF($J127="","",COUNTIFS(T$2:T126,T127)/100000000)</f>
        <v>1E-8</v>
      </c>
      <c r="X127" s="6">
        <f t="shared" si="39"/>
        <v>0.66666668666666662</v>
      </c>
      <c r="Y127">
        <f t="shared" ca="1" si="40"/>
        <v>31</v>
      </c>
      <c r="Z127" s="6">
        <f t="shared" si="41"/>
        <v>0.53333334333333338</v>
      </c>
      <c r="AA127">
        <f t="shared" ca="1" si="42"/>
        <v>5</v>
      </c>
      <c r="AB127" s="5">
        <f ca="1">IF(S127="","",SUMIFS('Filtered Data'!$E:$E,'Filtered Data'!$C:$C,sorting!$J127,'Filtered Data'!$W:$W,"&lt;"&amp;Dashboard!C$4)/$K127)</f>
        <v>0.23333333333333334</v>
      </c>
      <c r="AC127">
        <f t="shared" ca="1" si="43"/>
        <v>90</v>
      </c>
      <c r="AD127" s="6">
        <f ca="1">IF($J127="","",(COUNTIFS(AB$2:AB126,AB127)/100000000)+AB127)</f>
        <v>0.23333333333333334</v>
      </c>
      <c r="AE127">
        <f t="shared" ca="1" si="44"/>
        <v>96</v>
      </c>
    </row>
    <row r="128" spans="1:31" x14ac:dyDescent="0.35">
      <c r="A128" s="5">
        <f t="shared" si="29"/>
        <v>0.62393134068189027</v>
      </c>
      <c r="B128" t="str">
        <v>Tarik Skubal</v>
      </c>
      <c r="C128">
        <f>SUMIFS('Filtered Data'!$E:$E,'Filtered Data'!$C:$C,sorting!$B128)</f>
        <v>29</v>
      </c>
      <c r="D128" s="4">
        <f>SUMIFS('Filtered Data'!$L:$L,'Filtered Data'!$C:$C,sorting!$B128)</f>
        <v>143.66666666666669</v>
      </c>
      <c r="E128">
        <f>SUMIFS('Filtered Data'!$O:$O,'Filtered Data'!$C:$C,sorting!$B128)</f>
        <v>70</v>
      </c>
      <c r="F128" s="3">
        <f t="shared" si="30"/>
        <v>4.3851508120649649</v>
      </c>
      <c r="G128" s="3" cm="1">
        <f t="array" ref="G128">AVERAGE(_xlfn._xlws.FILTER('Filtered Data'!$W:$W,'Filtered Data'!$C:$C=sorting!$B128))</f>
        <v>48.241379310344826</v>
      </c>
      <c r="H128" s="3" cm="1">
        <f t="array" ref="H128">_xlfn.STDEV.P(_xlfn._xlws.FILTER('Filtered Data'!$W:$W,'Filtered Data'!$C:$C=sorting!$B128))</f>
        <v>17.093364658219933</v>
      </c>
      <c r="I128" s="3"/>
      <c r="J128" t="str">
        <v>Corey Kluber</v>
      </c>
      <c r="K128">
        <f t="shared" si="31"/>
        <v>16</v>
      </c>
      <c r="L128" s="3">
        <f t="shared" si="32"/>
        <v>51.8125</v>
      </c>
      <c r="M128">
        <f t="shared" ca="1" si="33"/>
        <v>72</v>
      </c>
      <c r="N128" s="3">
        <f t="shared" si="28"/>
        <v>20.053736403722873</v>
      </c>
      <c r="O128">
        <f t="shared" ca="1" si="34"/>
        <v>149</v>
      </c>
      <c r="P128" s="3">
        <f t="shared" ca="1" si="35"/>
        <v>2.5836831080706375</v>
      </c>
      <c r="Q128">
        <f t="shared" ca="1" si="36"/>
        <v>126</v>
      </c>
      <c r="R128" s="5">
        <f>IF(J128="","",SUMIFS('Filtered Data'!$E:$E,'Filtered Data'!$C:$C,sorting!$J128,'Filtered Data'!$W:$W,"&gt;"&amp;Dashboard!D$4)/$K128)</f>
        <v>0.375</v>
      </c>
      <c r="S128">
        <f t="shared" ca="1" si="37"/>
        <v>148</v>
      </c>
      <c r="T128" s="5">
        <f>IF(K128="","",SUMIFS('Filtered Data'!$E:$E,'Filtered Data'!$C:$C,sorting!$J128,'Filtered Data'!$W:$W,"&gt;"&amp;Dashboard!F$4)/$K128)</f>
        <v>0.25</v>
      </c>
      <c r="U128">
        <f t="shared" ca="1" si="38"/>
        <v>78</v>
      </c>
      <c r="V128">
        <f>IF($J128="","",COUNTIFS(R$2:R127,R128)/100000000)</f>
        <v>1E-8</v>
      </c>
      <c r="W128">
        <f>IF($J128="","",COUNTIFS(T$2:T127,T128)/100000000)</f>
        <v>2E-8</v>
      </c>
      <c r="X128" s="6">
        <f t="shared" si="39"/>
        <v>0.37500000999999999</v>
      </c>
      <c r="Y128">
        <f t="shared" ca="1" si="40"/>
        <v>148</v>
      </c>
      <c r="Z128" s="6">
        <f t="shared" si="41"/>
        <v>0.25000001999999999</v>
      </c>
      <c r="AA128">
        <f t="shared" ca="1" si="42"/>
        <v>79</v>
      </c>
      <c r="AB128" s="5">
        <f ca="1">IF(S128="","",SUMIFS('Filtered Data'!$E:$E,'Filtered Data'!$C:$C,sorting!$J128,'Filtered Data'!$W:$W,"&lt;"&amp;Dashboard!C$4)/$K128)</f>
        <v>0.1875</v>
      </c>
      <c r="AC128">
        <f t="shared" ca="1" si="43"/>
        <v>118</v>
      </c>
      <c r="AD128" s="6">
        <f ca="1">IF($J128="","",(COUNTIFS(AB$2:AB127,AB128)/100000000)+AB128)</f>
        <v>0.1875</v>
      </c>
      <c r="AE128">
        <f t="shared" ca="1" si="44"/>
        <v>68</v>
      </c>
    </row>
    <row r="129" spans="1:31" x14ac:dyDescent="0.35">
      <c r="A129" s="5">
        <f t="shared" si="29"/>
        <v>0.38988201441981329</v>
      </c>
      <c r="B129" t="str">
        <v>Jose Urena</v>
      </c>
      <c r="C129">
        <f>SUMIFS('Filtered Data'!$E:$E,'Filtered Data'!$C:$C,sorting!$B129)</f>
        <v>18</v>
      </c>
      <c r="D129" s="4">
        <f>SUMIFS('Filtered Data'!$L:$L,'Filtered Data'!$C:$C,sorting!$B129)</f>
        <v>83</v>
      </c>
      <c r="E129">
        <f>SUMIFS('Filtered Data'!$O:$O,'Filtered Data'!$C:$C,sorting!$B129)</f>
        <v>55</v>
      </c>
      <c r="F129" s="3">
        <f t="shared" si="30"/>
        <v>5.9638554216867474</v>
      </c>
      <c r="G129" s="3" cm="1">
        <f t="array" ref="G129">AVERAGE(_xlfn._xlws.FILTER('Filtered Data'!$W:$W,'Filtered Data'!$C:$C=sorting!$B129))</f>
        <v>41.666666611111111</v>
      </c>
      <c r="H129" s="3" cm="1">
        <f t="array" ref="H129">_xlfn.STDEV.P(_xlfn._xlws.FILTER('Filtered Data'!$W:$W,'Filtered Data'!$C:$C=sorting!$B129))</f>
        <v>20.157711561767307</v>
      </c>
      <c r="I129" s="3"/>
      <c r="J129" t="str">
        <v>Domingo German</v>
      </c>
      <c r="K129">
        <f t="shared" si="31"/>
        <v>18</v>
      </c>
      <c r="L129" s="3">
        <f t="shared" si="32"/>
        <v>50.611111111111114</v>
      </c>
      <c r="M129">
        <f t="shared" ca="1" si="33"/>
        <v>87</v>
      </c>
      <c r="N129" s="3">
        <f t="shared" si="28"/>
        <v>17.861003110093382</v>
      </c>
      <c r="O129">
        <f t="shared" ca="1" si="34"/>
        <v>110</v>
      </c>
      <c r="P129" s="3">
        <f t="shared" ca="1" si="35"/>
        <v>2.8336096690174366</v>
      </c>
      <c r="Q129">
        <f t="shared" ca="1" si="36"/>
        <v>101</v>
      </c>
      <c r="R129" s="5">
        <f>IF(J129="","",SUMIFS('Filtered Data'!$E:$E,'Filtered Data'!$C:$C,sorting!$J129,'Filtered Data'!$W:$W,"&gt;"&amp;Dashboard!D$4)/$K129)</f>
        <v>0.44444444444444442</v>
      </c>
      <c r="S129">
        <f t="shared" ca="1" si="37"/>
        <v>120</v>
      </c>
      <c r="T129" s="5">
        <f>IF(K129="","",SUMIFS('Filtered Data'!$E:$E,'Filtered Data'!$C:$C,sorting!$J129,'Filtered Data'!$W:$W,"&gt;"&amp;Dashboard!F$4)/$K129)</f>
        <v>0.22222222222222221</v>
      </c>
      <c r="U129">
        <f t="shared" ca="1" si="38"/>
        <v>91</v>
      </c>
      <c r="V129">
        <f>IF($J129="","",COUNTIFS(R$2:R128,R129)/100000000)</f>
        <v>2E-8</v>
      </c>
      <c r="W129">
        <f>IF($J129="","",COUNTIFS(T$2:T128,T129)/100000000)</f>
        <v>4.9999999999999998E-8</v>
      </c>
      <c r="X129" s="6">
        <f t="shared" si="39"/>
        <v>0.44444446444444441</v>
      </c>
      <c r="Y129">
        <f t="shared" ca="1" si="40"/>
        <v>120</v>
      </c>
      <c r="Z129" s="6">
        <f t="shared" si="41"/>
        <v>0.22222227222222221</v>
      </c>
      <c r="AA129">
        <f t="shared" ca="1" si="42"/>
        <v>91</v>
      </c>
      <c r="AB129" s="5">
        <f ca="1">IF(S129="","",SUMIFS('Filtered Data'!$E:$E,'Filtered Data'!$C:$C,sorting!$J129,'Filtered Data'!$W:$W,"&lt;"&amp;Dashboard!C$4)/$K129)</f>
        <v>0.27777777777777779</v>
      </c>
      <c r="AC129">
        <f t="shared" ca="1" si="43"/>
        <v>56</v>
      </c>
      <c r="AD129" s="6">
        <f ca="1">IF($J129="","",(COUNTIFS(AB$2:AB128,AB129)/100000000)+AB129)</f>
        <v>0.27777780777777777</v>
      </c>
      <c r="AE129">
        <f t="shared" ca="1" si="44"/>
        <v>130</v>
      </c>
    </row>
    <row r="130" spans="1:31" x14ac:dyDescent="0.35">
      <c r="A130" s="5">
        <f t="shared" si="29"/>
        <v>0.72637556357543176</v>
      </c>
      <c r="B130" t="str">
        <v>Casey Mize</v>
      </c>
      <c r="C130">
        <f>SUMIFS('Filtered Data'!$E:$E,'Filtered Data'!$C:$C,sorting!$B130)</f>
        <v>30</v>
      </c>
      <c r="D130" s="4">
        <f>SUMIFS('Filtered Data'!$L:$L,'Filtered Data'!$C:$C,sorting!$B130)</f>
        <v>150.33333333333334</v>
      </c>
      <c r="E130">
        <f>SUMIFS('Filtered Data'!$O:$O,'Filtered Data'!$C:$C,sorting!$B130)</f>
        <v>62</v>
      </c>
      <c r="F130" s="3">
        <f t="shared" si="30"/>
        <v>3.7117516629711753</v>
      </c>
      <c r="G130" s="3" cm="1">
        <f t="array" ref="G130">AVERAGE(_xlfn._xlws.FILTER('Filtered Data'!$W:$W,'Filtered Data'!$C:$C=sorting!$B130))</f>
        <v>51.4</v>
      </c>
      <c r="H130" s="3" cm="1">
        <f t="array" ref="H130">_xlfn.STDEV.P(_xlfn._xlws.FILTER('Filtered Data'!$W:$W,'Filtered Data'!$C:$C=sorting!$B130))</f>
        <v>14.453603933506226</v>
      </c>
      <c r="I130" s="3"/>
      <c r="J130" t="str">
        <v>Jordan Montgomery</v>
      </c>
      <c r="K130">
        <f t="shared" si="31"/>
        <v>30</v>
      </c>
      <c r="L130" s="3">
        <f t="shared" si="32"/>
        <v>52.366666666666667</v>
      </c>
      <c r="M130">
        <f t="shared" ca="1" si="33"/>
        <v>68</v>
      </c>
      <c r="N130" s="3">
        <f t="shared" si="28"/>
        <v>16.185350028824079</v>
      </c>
      <c r="O130">
        <f t="shared" ca="1" si="34"/>
        <v>69</v>
      </c>
      <c r="P130" s="3">
        <f t="shared" ca="1" si="35"/>
        <v>3.2354361551284465</v>
      </c>
      <c r="Q130">
        <f t="shared" ca="1" si="36"/>
        <v>64</v>
      </c>
      <c r="R130" s="5">
        <f>IF(J130="","",SUMIFS('Filtered Data'!$E:$E,'Filtered Data'!$C:$C,sorting!$J130,'Filtered Data'!$W:$W,"&gt;"&amp;Dashboard!D$4)/$K130)</f>
        <v>0.6</v>
      </c>
      <c r="S130">
        <f t="shared" ca="1" si="37"/>
        <v>54</v>
      </c>
      <c r="T130" s="5">
        <f>IF(K130="","",SUMIFS('Filtered Data'!$E:$E,'Filtered Data'!$C:$C,sorting!$J130,'Filtered Data'!$W:$W,"&gt;"&amp;Dashboard!F$4)/$K130)</f>
        <v>0.2</v>
      </c>
      <c r="U130">
        <f t="shared" ca="1" si="38"/>
        <v>104</v>
      </c>
      <c r="V130">
        <f>IF($J130="","",COUNTIFS(R$2:R129,R130)/100000000)</f>
        <v>1E-8</v>
      </c>
      <c r="W130">
        <f>IF($J130="","",COUNTIFS(T$2:T129,T130)/100000000)</f>
        <v>5.9999999999999995E-8</v>
      </c>
      <c r="X130" s="6">
        <f t="shared" si="39"/>
        <v>0.60000001000000003</v>
      </c>
      <c r="Y130">
        <f t="shared" ca="1" si="40"/>
        <v>57</v>
      </c>
      <c r="Z130" s="6">
        <f t="shared" si="41"/>
        <v>0.20000006000000001</v>
      </c>
      <c r="AA130">
        <f t="shared" ca="1" si="42"/>
        <v>106</v>
      </c>
      <c r="AB130" s="5">
        <f ca="1">IF(S130="","",SUMIFS('Filtered Data'!$E:$E,'Filtered Data'!$C:$C,sorting!$J130,'Filtered Data'!$W:$W,"&lt;"&amp;Dashboard!C$4)/$K130)</f>
        <v>0.16666666666666666</v>
      </c>
      <c r="AC130">
        <f t="shared" ca="1" si="43"/>
        <v>127</v>
      </c>
      <c r="AD130" s="6">
        <f ca="1">IF($J130="","",(COUNTIFS(AB$2:AB129,AB130)/100000000)+AB130)</f>
        <v>0.16666667666666665</v>
      </c>
      <c r="AE130">
        <f t="shared" ca="1" si="44"/>
        <v>58</v>
      </c>
    </row>
    <row r="131" spans="1:31" x14ac:dyDescent="0.35">
      <c r="A131" s="5">
        <f t="shared" si="29"/>
        <v>0.21393642045745881</v>
      </c>
      <c r="B131" t="str">
        <v>Derek Holland</v>
      </c>
      <c r="C131">
        <f>SUMIFS('Filtered Data'!$E:$E,'Filtered Data'!$C:$C,sorting!$B131)</f>
        <v>1</v>
      </c>
      <c r="D131" s="4">
        <f>SUMIFS('Filtered Data'!$L:$L,'Filtered Data'!$C:$C,sorting!$B131)</f>
        <v>2.6666666666666665</v>
      </c>
      <c r="E131">
        <f>SUMIFS('Filtered Data'!$O:$O,'Filtered Data'!$C:$C,sorting!$B131)</f>
        <v>3</v>
      </c>
      <c r="F131" s="3">
        <f t="shared" si="30"/>
        <v>10.125</v>
      </c>
      <c r="G131" s="3" cm="1">
        <f t="array" ref="G131">AVERAGE(_xlfn._xlws.FILTER('Filtered Data'!$W:$W,'Filtered Data'!$C:$C=sorting!$B131))</f>
        <v>36</v>
      </c>
      <c r="H131" s="3" cm="1">
        <f t="array" ref="H131">_xlfn.STDEV.P(_xlfn._xlws.FILTER('Filtered Data'!$W:$W,'Filtered Data'!$C:$C=sorting!$B131))</f>
        <v>0</v>
      </c>
      <c r="I131" s="3"/>
      <c r="J131" t="str">
        <v>Jameson Taillon</v>
      </c>
      <c r="K131">
        <f t="shared" si="31"/>
        <v>29</v>
      </c>
      <c r="L131" s="3">
        <f t="shared" si="32"/>
        <v>50.172413793103445</v>
      </c>
      <c r="M131">
        <f t="shared" ca="1" si="33"/>
        <v>93</v>
      </c>
      <c r="N131" s="3">
        <f t="shared" ref="N131:N187" si="45">IFERROR(INDEX(H:H,MATCH($J131,$B:$B,0),1),"")</f>
        <v>14.543795846404016</v>
      </c>
      <c r="O131">
        <f t="shared" ca="1" si="34"/>
        <v>37</v>
      </c>
      <c r="P131" s="3">
        <f t="shared" ca="1" si="35"/>
        <v>3.4497468420879049</v>
      </c>
      <c r="Q131">
        <f t="shared" ca="1" si="36"/>
        <v>48</v>
      </c>
      <c r="R131" s="5">
        <f>IF(J131="","",SUMIFS('Filtered Data'!$E:$E,'Filtered Data'!$C:$C,sorting!$J131,'Filtered Data'!$W:$W,"&gt;"&amp;Dashboard!D$4)/$K131)</f>
        <v>0.55172413793103448</v>
      </c>
      <c r="S131">
        <f t="shared" ca="1" si="37"/>
        <v>73</v>
      </c>
      <c r="T131" s="5">
        <f>IF(K131="","",SUMIFS('Filtered Data'!$E:$E,'Filtered Data'!$C:$C,sorting!$J131,'Filtered Data'!$W:$W,"&gt;"&amp;Dashboard!F$4)/$K131)</f>
        <v>0.17241379310344829</v>
      </c>
      <c r="U131">
        <f t="shared" ca="1" si="38"/>
        <v>124</v>
      </c>
      <c r="V131">
        <f>IF($J131="","",COUNTIFS(R$2:R130,R131)/100000000)</f>
        <v>0</v>
      </c>
      <c r="W131">
        <f>IF($J131="","",COUNTIFS(T$2:T130,T131)/100000000)</f>
        <v>2E-8</v>
      </c>
      <c r="X131" s="6">
        <f t="shared" si="39"/>
        <v>0.55172413793103448</v>
      </c>
      <c r="Y131">
        <f t="shared" ca="1" si="40"/>
        <v>75</v>
      </c>
      <c r="Z131" s="6">
        <f t="shared" si="41"/>
        <v>0.17241381310344828</v>
      </c>
      <c r="AA131">
        <f t="shared" ca="1" si="42"/>
        <v>124</v>
      </c>
      <c r="AB131" s="5">
        <f ca="1">IF(S131="","",SUMIFS('Filtered Data'!$E:$E,'Filtered Data'!$C:$C,sorting!$J131,'Filtered Data'!$W:$W,"&lt;"&amp;Dashboard!C$4)/$K131)</f>
        <v>0.20689655172413793</v>
      </c>
      <c r="AC131">
        <f t="shared" ca="1" si="43"/>
        <v>106</v>
      </c>
      <c r="AD131" s="6">
        <f ca="1">IF($J131="","",(COUNTIFS(AB$2:AB130,AB131)/100000000)+AB131)</f>
        <v>0.20689655172413793</v>
      </c>
      <c r="AE131">
        <f t="shared" ca="1" si="44"/>
        <v>80</v>
      </c>
    </row>
    <row r="132" spans="1:31" x14ac:dyDescent="0.35">
      <c r="A132" s="5">
        <f t="shared" ref="A132:A195" si="46">+_xlfn.NORM.DIST(G132,AVERAGE($G$3:$G$398),STDEVPA($G$3:$G$398),TRUE)</f>
        <v>0.47277156670311632</v>
      </c>
      <c r="B132" t="str">
        <v>Michael Fulmer</v>
      </c>
      <c r="C132">
        <f>SUMIFS('Filtered Data'!$E:$E,'Filtered Data'!$C:$C,sorting!$B132)</f>
        <v>4</v>
      </c>
      <c r="D132" s="4">
        <f>SUMIFS('Filtered Data'!$L:$L,'Filtered Data'!$C:$C,sorting!$B132)</f>
        <v>12.666666666666666</v>
      </c>
      <c r="E132">
        <f>SUMIFS('Filtered Data'!$O:$O,'Filtered Data'!$C:$C,sorting!$B132)</f>
        <v>7</v>
      </c>
      <c r="F132" s="3">
        <f t="shared" ref="F132:F195" si="47">E132/D132*9</f>
        <v>4.9736842105263159</v>
      </c>
      <c r="G132" s="3" cm="1">
        <f t="array" ref="G132">AVERAGE(_xlfn._xlws.FILTER('Filtered Data'!$W:$W,'Filtered Data'!$C:$C=sorting!$B132))</f>
        <v>44</v>
      </c>
      <c r="H132" s="3" cm="1">
        <f t="array" ref="H132">_xlfn.STDEV.P(_xlfn._xlws.FILTER('Filtered Data'!$W:$W,'Filtered Data'!$C:$C=sorting!$B132))</f>
        <v>12.884098726725126</v>
      </c>
      <c r="I132" s="3"/>
      <c r="J132" t="str">
        <v>Nestor Cortes</v>
      </c>
      <c r="K132">
        <f t="shared" ref="K132:K195" si="48">IFERROR(INDEX($C:$C,MATCH($J132,$B:$B,0),1),"")</f>
        <v>14</v>
      </c>
      <c r="L132" s="3">
        <f t="shared" ref="L132:L187" si="49">IFERROR(INDEX(G:G,MATCH($J132,$B:$B,0),1),"")</f>
        <v>54.5</v>
      </c>
      <c r="M132">
        <f t="shared" ref="M132:M195" ca="1" si="50">IFERROR(_xlfn.RANK.EQ(L132,INDIRECT("$L$3:$L$"&amp;(COUNT($L$3:$L$713)+2),1)),"")</f>
        <v>44</v>
      </c>
      <c r="N132" s="3">
        <f t="shared" si="45"/>
        <v>9.1865585037519431</v>
      </c>
      <c r="O132">
        <f t="shared" ref="O132:O195" ca="1" si="51">IFERROR(_xlfn.RANK.EQ(N132,INDIRECT("$N$3:$N$"&amp;(COUNT($N$3:$N$713)+2)),1),"")</f>
        <v>2</v>
      </c>
      <c r="P132" s="3">
        <f t="shared" ref="P132:P187" ca="1" si="52">IF(O132="","",L132/N132)</f>
        <v>5.9325807349663418</v>
      </c>
      <c r="Q132">
        <f t="shared" ref="Q132:Q195" ca="1" si="53">IFERROR(_xlfn.RANK.EQ(P132,INDIRECT("$P$3:$P$"&amp;(COUNT($P$3:$P$713)+2),1)),"")</f>
        <v>3</v>
      </c>
      <c r="R132" s="5">
        <f>IF(J132="","",SUMIFS('Filtered Data'!$E:$E,'Filtered Data'!$C:$C,sorting!$J132,'Filtered Data'!$W:$W,"&gt;"&amp;Dashboard!D$4)/$K132)</f>
        <v>0.5</v>
      </c>
      <c r="S132">
        <f t="shared" ref="S132:S195" ca="1" si="54">IFERROR(_xlfn.RANK.EQ(R132,INDIRECT("$R$3:$R$"&amp;(COUNT($R$3:$R$713)+2),1)),"")</f>
        <v>94</v>
      </c>
      <c r="T132" s="5">
        <f>IF(K132="","",SUMIFS('Filtered Data'!$E:$E,'Filtered Data'!$C:$C,sorting!$J132,'Filtered Data'!$W:$W,"&gt;"&amp;Dashboard!F$4)/$K132)</f>
        <v>0.21428571428571427</v>
      </c>
      <c r="U132">
        <f t="shared" ref="U132:U195" ca="1" si="55">IFERROR(_xlfn.RANK.EQ(T132,INDIRECT("$T$3:$T$"&amp;(COUNT($T$3:$T$713)+2),1)),"")</f>
        <v>99</v>
      </c>
      <c r="V132">
        <f>IF($J132="","",COUNTIFS(R$2:R131,R132)/100000000)</f>
        <v>4.9999999999999998E-8</v>
      </c>
      <c r="W132">
        <f>IF($J132="","",COUNTIFS(T$2:T131,T132)/100000000)</f>
        <v>2E-8</v>
      </c>
      <c r="X132" s="6">
        <f t="shared" ref="X132:X195" si="56">IF($J132="","",V132+R132)</f>
        <v>0.50000005000000003</v>
      </c>
      <c r="Y132">
        <f t="shared" ref="Y132:Y195" ca="1" si="57">IFERROR(_xlfn.RANK.EQ(X132,INDIRECT("$X$3:$X$"&amp;(COUNT($X$3:$X$713)+2),1)),"")</f>
        <v>95</v>
      </c>
      <c r="Z132" s="6">
        <f t="shared" ref="Z132:Z195" si="58">IF($J132="","",W132+T132)</f>
        <v>0.21428573428571426</v>
      </c>
      <c r="AA132">
        <f t="shared" ref="AA132:AA195" ca="1" si="59">IFERROR(_xlfn.RANK.EQ(Z132,INDIRECT("$Z$3:$Z$"&amp;(COUNT($Z$3:$Z$713)+2),1)),"")</f>
        <v>99</v>
      </c>
      <c r="AB132" s="5">
        <f ca="1">IF(S132="","",SUMIFS('Filtered Data'!$E:$E,'Filtered Data'!$C:$C,sorting!$J132,'Filtered Data'!$W:$W,"&lt;"&amp;Dashboard!C$4)/$K132)</f>
        <v>0</v>
      </c>
      <c r="AC132">
        <f t="shared" ref="AC132:AC195" ca="1" si="60">IFERROR(_xlfn.RANK.EQ(AB132,INDIRECT("$AB$3:$AB$"&amp;(COUNT($AB$3:$AB$713)+2),1)),"")</f>
        <v>181</v>
      </c>
      <c r="AD132" s="6">
        <f ca="1">IF($J132="","",(COUNTIFS(AB$2:AB131,AB132)/100000000)+AB132)</f>
        <v>4.0000000000000001E-8</v>
      </c>
      <c r="AE132">
        <f t="shared" ref="AE132:AE195" ca="1" si="61">IFERROR(_xlfn.RANK.EQ(AD132,INDIRECT("$AD$3:$AD$"&amp;(COUNT($AD$3:$AD$713)+2),1),1),"")</f>
        <v>5</v>
      </c>
    </row>
    <row r="133" spans="1:31" x14ac:dyDescent="0.35">
      <c r="A133" s="5">
        <f t="shared" si="46"/>
        <v>0.91632360737748275</v>
      </c>
      <c r="B133" t="str">
        <v>Spencer Turnbull</v>
      </c>
      <c r="C133">
        <f>SUMIFS('Filtered Data'!$E:$E,'Filtered Data'!$C:$C,sorting!$B133)</f>
        <v>9</v>
      </c>
      <c r="D133" s="4">
        <f>SUMIFS('Filtered Data'!$L:$L,'Filtered Data'!$C:$C,sorting!$B133)</f>
        <v>49.999999999999993</v>
      </c>
      <c r="E133">
        <f>SUMIFS('Filtered Data'!$O:$O,'Filtered Data'!$C:$C,sorting!$B133)</f>
        <v>16</v>
      </c>
      <c r="F133" s="3">
        <f t="shared" si="47"/>
        <v>2.8800000000000008</v>
      </c>
      <c r="G133" s="3" cm="1">
        <f t="array" ref="G133">AVERAGE(_xlfn._xlws.FILTER('Filtered Data'!$W:$W,'Filtered Data'!$C:$C=sorting!$B133))</f>
        <v>60</v>
      </c>
      <c r="H133" s="3" cm="1">
        <f t="array" ref="H133">_xlfn.STDEV.P(_xlfn._xlws.FILTER('Filtered Data'!$W:$W,'Filtered Data'!$C:$C=sorting!$B133))</f>
        <v>17.081503967091944</v>
      </c>
      <c r="I133" s="3"/>
      <c r="J133" t="str">
        <v>Chris Bassitt</v>
      </c>
      <c r="K133">
        <f t="shared" si="48"/>
        <v>27</v>
      </c>
      <c r="L133" s="3">
        <f t="shared" si="49"/>
        <v>59.111111111111114</v>
      </c>
      <c r="M133">
        <f t="shared" ca="1" si="50"/>
        <v>19</v>
      </c>
      <c r="N133" s="3">
        <f t="shared" si="45"/>
        <v>16.971290208997804</v>
      </c>
      <c r="O133">
        <f t="shared" ca="1" si="51"/>
        <v>89</v>
      </c>
      <c r="P133" s="3">
        <f t="shared" ca="1" si="52"/>
        <v>3.4830063232182376</v>
      </c>
      <c r="Q133">
        <f t="shared" ca="1" si="53"/>
        <v>45</v>
      </c>
      <c r="R133" s="5">
        <f>IF(J133="","",SUMIFS('Filtered Data'!$E:$E,'Filtered Data'!$C:$C,sorting!$J133,'Filtered Data'!$W:$W,"&gt;"&amp;Dashboard!D$4)/$K133)</f>
        <v>0.70370370370370372</v>
      </c>
      <c r="S133">
        <f t="shared" ca="1" si="54"/>
        <v>23</v>
      </c>
      <c r="T133" s="5">
        <f>IF(K133="","",SUMIFS('Filtered Data'!$E:$E,'Filtered Data'!$C:$C,sorting!$J133,'Filtered Data'!$W:$W,"&gt;"&amp;Dashboard!F$4)/$K133)</f>
        <v>0.44444444444444442</v>
      </c>
      <c r="U133">
        <f t="shared" ca="1" si="55"/>
        <v>19</v>
      </c>
      <c r="V133">
        <f>IF($J133="","",COUNTIFS(R$2:R132,R133)/100000000)</f>
        <v>0</v>
      </c>
      <c r="W133">
        <f>IF($J133="","",COUNTIFS(T$2:T132,T133)/100000000)</f>
        <v>0</v>
      </c>
      <c r="X133" s="6">
        <f t="shared" si="56"/>
        <v>0.70370370370370372</v>
      </c>
      <c r="Y133">
        <f t="shared" ca="1" si="57"/>
        <v>23</v>
      </c>
      <c r="Z133" s="6">
        <f t="shared" si="58"/>
        <v>0.44444444444444442</v>
      </c>
      <c r="AA133">
        <f t="shared" ca="1" si="59"/>
        <v>19</v>
      </c>
      <c r="AB133" s="5">
        <f ca="1">IF(S133="","",SUMIFS('Filtered Data'!$E:$E,'Filtered Data'!$C:$C,sorting!$J133,'Filtered Data'!$W:$W,"&lt;"&amp;Dashboard!C$4)/$K133)</f>
        <v>0.14814814814814814</v>
      </c>
      <c r="AC133">
        <f t="shared" ca="1" si="60"/>
        <v>140</v>
      </c>
      <c r="AD133" s="6">
        <f ca="1">IF($J133="","",(COUNTIFS(AB$2:AB132,AB133)/100000000)+AB133)</f>
        <v>0.14814814814814814</v>
      </c>
      <c r="AE133">
        <f t="shared" ca="1" si="61"/>
        <v>46</v>
      </c>
    </row>
    <row r="134" spans="1:31" x14ac:dyDescent="0.35">
      <c r="A134" s="5">
        <f t="shared" si="46"/>
        <v>0.69965090083558079</v>
      </c>
      <c r="B134" t="str">
        <v>Tyler Alexander</v>
      </c>
      <c r="C134">
        <f>SUMIFS('Filtered Data'!$E:$E,'Filtered Data'!$C:$C,sorting!$B134)</f>
        <v>15</v>
      </c>
      <c r="D134" s="4">
        <f>SUMIFS('Filtered Data'!$L:$L,'Filtered Data'!$C:$C,sorting!$B134)</f>
        <v>66.666666666666657</v>
      </c>
      <c r="E134">
        <f>SUMIFS('Filtered Data'!$O:$O,'Filtered Data'!$C:$C,sorting!$B134)</f>
        <v>25</v>
      </c>
      <c r="F134" s="3">
        <f t="shared" si="47"/>
        <v>3.3750000000000004</v>
      </c>
      <c r="G134" s="3" cm="1">
        <f t="array" ref="G134">AVERAGE(_xlfn._xlws.FILTER('Filtered Data'!$W:$W,'Filtered Data'!$C:$C=sorting!$B134))</f>
        <v>50.533333333333331</v>
      </c>
      <c r="H134" s="3" cm="1">
        <f t="array" ref="H134">_xlfn.STDEV.P(_xlfn._xlws.FILTER('Filtered Data'!$W:$W,'Filtered Data'!$C:$C=sorting!$B134))</f>
        <v>11.430174490745488</v>
      </c>
      <c r="I134" s="3"/>
      <c r="J134" t="str">
        <v>Cole Irvin</v>
      </c>
      <c r="K134">
        <f t="shared" si="48"/>
        <v>32</v>
      </c>
      <c r="L134" s="3">
        <f t="shared" si="49"/>
        <v>49.40625</v>
      </c>
      <c r="M134">
        <f t="shared" ca="1" si="50"/>
        <v>107</v>
      </c>
      <c r="N134" s="3">
        <f t="shared" si="45"/>
        <v>17.779657222159823</v>
      </c>
      <c r="O134">
        <f t="shared" ca="1" si="51"/>
        <v>108</v>
      </c>
      <c r="P134" s="3">
        <f t="shared" ca="1" si="52"/>
        <v>2.7788077904236594</v>
      </c>
      <c r="Q134">
        <f t="shared" ca="1" si="53"/>
        <v>107</v>
      </c>
      <c r="R134" s="5">
        <f>IF(J134="","",SUMIFS('Filtered Data'!$E:$E,'Filtered Data'!$C:$C,sorting!$J134,'Filtered Data'!$W:$W,"&gt;"&amp;Dashboard!D$4)/$K134)</f>
        <v>0.4375</v>
      </c>
      <c r="S134">
        <f t="shared" ca="1" si="54"/>
        <v>124</v>
      </c>
      <c r="T134" s="5">
        <f>IF(K134="","",SUMIFS('Filtered Data'!$E:$E,'Filtered Data'!$C:$C,sorting!$J134,'Filtered Data'!$W:$W,"&gt;"&amp;Dashboard!F$4)/$K134)</f>
        <v>0.25</v>
      </c>
      <c r="U134">
        <f t="shared" ca="1" si="55"/>
        <v>78</v>
      </c>
      <c r="V134">
        <f>IF($J134="","",COUNTIFS(R$2:R133,R134)/100000000)</f>
        <v>1E-8</v>
      </c>
      <c r="W134">
        <f>IF($J134="","",COUNTIFS(T$2:T133,T134)/100000000)</f>
        <v>2.9999999999999997E-8</v>
      </c>
      <c r="X134" s="6">
        <f t="shared" si="56"/>
        <v>0.43750000999999999</v>
      </c>
      <c r="Y134">
        <f t="shared" ca="1" si="57"/>
        <v>125</v>
      </c>
      <c r="Z134" s="6">
        <f t="shared" si="58"/>
        <v>0.25000002999999998</v>
      </c>
      <c r="AA134">
        <f t="shared" ca="1" si="59"/>
        <v>78</v>
      </c>
      <c r="AB134" s="5">
        <f ca="1">IF(S134="","",SUMIFS('Filtered Data'!$E:$E,'Filtered Data'!$C:$C,sorting!$J134,'Filtered Data'!$W:$W,"&lt;"&amp;Dashboard!C$4)/$K134)</f>
        <v>0.25</v>
      </c>
      <c r="AC134">
        <f t="shared" ca="1" si="60"/>
        <v>75</v>
      </c>
      <c r="AD134" s="6">
        <f ca="1">IF($J134="","",(COUNTIFS(AB$2:AB133,AB134)/100000000)+AB134)</f>
        <v>0.25000001999999999</v>
      </c>
      <c r="AE134">
        <f t="shared" ca="1" si="61"/>
        <v>109</v>
      </c>
    </row>
    <row r="135" spans="1:31" x14ac:dyDescent="0.35">
      <c r="A135" s="5">
        <f t="shared" si="46"/>
        <v>0.72938179952259075</v>
      </c>
      <c r="B135" t="str">
        <v>Kyle Funkhouser</v>
      </c>
      <c r="C135">
        <f>SUMIFS('Filtered Data'!$E:$E,'Filtered Data'!$C:$C,sorting!$B135)</f>
        <v>2</v>
      </c>
      <c r="D135" s="4">
        <f>SUMIFS('Filtered Data'!$L:$L,'Filtered Data'!$C:$C,sorting!$B135)</f>
        <v>5</v>
      </c>
      <c r="E135">
        <f>SUMIFS('Filtered Data'!$O:$O,'Filtered Data'!$C:$C,sorting!$B135)</f>
        <v>0</v>
      </c>
      <c r="F135" s="3">
        <f t="shared" si="47"/>
        <v>0</v>
      </c>
      <c r="G135" s="3" cm="1">
        <f t="array" ref="G135">AVERAGE(_xlfn._xlws.FILTER('Filtered Data'!$W:$W,'Filtered Data'!$C:$C=sorting!$B135))</f>
        <v>51.5</v>
      </c>
      <c r="H135" s="3" cm="1">
        <f t="array" ref="H135">_xlfn.STDEV.P(_xlfn._xlws.FILTER('Filtered Data'!$W:$W,'Filtered Data'!$C:$C=sorting!$B135))</f>
        <v>1.5</v>
      </c>
      <c r="I135" s="3"/>
      <c r="J135" t="str">
        <v>Sean Manaea</v>
      </c>
      <c r="K135">
        <f t="shared" si="48"/>
        <v>32</v>
      </c>
      <c r="L135" s="3">
        <f t="shared" si="49"/>
        <v>53.84375</v>
      </c>
      <c r="M135">
        <f t="shared" ca="1" si="50"/>
        <v>53</v>
      </c>
      <c r="N135" s="3">
        <f t="shared" si="45"/>
        <v>21.188306584942083</v>
      </c>
      <c r="O135">
        <f t="shared" ca="1" si="51"/>
        <v>169</v>
      </c>
      <c r="P135" s="3">
        <f t="shared" ca="1" si="52"/>
        <v>2.5412011943543047</v>
      </c>
      <c r="Q135">
        <f t="shared" ca="1" si="53"/>
        <v>130</v>
      </c>
      <c r="R135" s="5">
        <f>IF(J135="","",SUMIFS('Filtered Data'!$E:$E,'Filtered Data'!$C:$C,sorting!$J135,'Filtered Data'!$W:$W,"&gt;"&amp;Dashboard!D$4)/$K135)</f>
        <v>0.5625</v>
      </c>
      <c r="S135">
        <f t="shared" ca="1" si="54"/>
        <v>69</v>
      </c>
      <c r="T135" s="5">
        <f>IF(K135="","",SUMIFS('Filtered Data'!$E:$E,'Filtered Data'!$C:$C,sorting!$J135,'Filtered Data'!$W:$W,"&gt;"&amp;Dashboard!F$4)/$K135)</f>
        <v>0.375</v>
      </c>
      <c r="U135">
        <f t="shared" ca="1" si="55"/>
        <v>33</v>
      </c>
      <c r="V135">
        <f>IF($J135="","",COUNTIFS(R$2:R134,R135)/100000000)</f>
        <v>0</v>
      </c>
      <c r="W135">
        <f>IF($J135="","",COUNTIFS(T$2:T134,T135)/100000000)</f>
        <v>1E-8</v>
      </c>
      <c r="X135" s="6">
        <f t="shared" si="56"/>
        <v>0.5625</v>
      </c>
      <c r="Y135">
        <f t="shared" ca="1" si="57"/>
        <v>69</v>
      </c>
      <c r="Z135" s="6">
        <f t="shared" si="58"/>
        <v>0.37500000999999999</v>
      </c>
      <c r="AA135">
        <f t="shared" ca="1" si="59"/>
        <v>35</v>
      </c>
      <c r="AB135" s="5">
        <f ca="1">IF(S135="","",SUMIFS('Filtered Data'!$E:$E,'Filtered Data'!$C:$C,sorting!$J135,'Filtered Data'!$W:$W,"&lt;"&amp;Dashboard!C$4)/$K135)</f>
        <v>0.25</v>
      </c>
      <c r="AC135">
        <f t="shared" ca="1" si="60"/>
        <v>75</v>
      </c>
      <c r="AD135" s="6">
        <f ca="1">IF($J135="","",(COUNTIFS(AB$2:AB134,AB135)/100000000)+AB135)</f>
        <v>0.25000002999999998</v>
      </c>
      <c r="AE135">
        <f t="shared" ca="1" si="61"/>
        <v>110</v>
      </c>
    </row>
    <row r="136" spans="1:31" x14ac:dyDescent="0.35">
      <c r="A136" s="5">
        <f t="shared" si="46"/>
        <v>0.47677805741649143</v>
      </c>
      <c r="B136" t="str">
        <v>Matt Manning</v>
      </c>
      <c r="C136">
        <f>SUMIFS('Filtered Data'!$E:$E,'Filtered Data'!$C:$C,sorting!$B136)</f>
        <v>18</v>
      </c>
      <c r="D136" s="4">
        <f>SUMIFS('Filtered Data'!$L:$L,'Filtered Data'!$C:$C,sorting!$B136)</f>
        <v>85.333333333333329</v>
      </c>
      <c r="E136">
        <f>SUMIFS('Filtered Data'!$O:$O,'Filtered Data'!$C:$C,sorting!$B136)</f>
        <v>55</v>
      </c>
      <c r="F136" s="3">
        <f t="shared" si="47"/>
        <v>5.80078125</v>
      </c>
      <c r="G136" s="3" cm="1">
        <f t="array" ref="G136">AVERAGE(_xlfn._xlws.FILTER('Filtered Data'!$W:$W,'Filtered Data'!$C:$C=sorting!$B136))</f>
        <v>44.111111111111114</v>
      </c>
      <c r="H136" s="3" cm="1">
        <f t="array" ref="H136">_xlfn.STDEV.P(_xlfn._xlws.FILTER('Filtered Data'!$W:$W,'Filtered Data'!$C:$C=sorting!$B136))</f>
        <v>18.66633597590679</v>
      </c>
      <c r="I136" s="3"/>
      <c r="J136" t="str">
        <v>Frankie Montas</v>
      </c>
      <c r="K136">
        <f t="shared" si="48"/>
        <v>32</v>
      </c>
      <c r="L136" s="3">
        <f t="shared" si="49"/>
        <v>56.5625</v>
      </c>
      <c r="M136">
        <f t="shared" ca="1" si="50"/>
        <v>32</v>
      </c>
      <c r="N136" s="3">
        <f t="shared" si="45"/>
        <v>18.089944548007878</v>
      </c>
      <c r="O136">
        <f t="shared" ca="1" si="51"/>
        <v>115</v>
      </c>
      <c r="P136" s="3">
        <f t="shared" ca="1" si="52"/>
        <v>3.126737058253108</v>
      </c>
      <c r="Q136">
        <f t="shared" ca="1" si="53"/>
        <v>73</v>
      </c>
      <c r="R136" s="5">
        <f>IF(J136="","",SUMIFS('Filtered Data'!$E:$E,'Filtered Data'!$C:$C,sorting!$J136,'Filtered Data'!$W:$W,"&gt;"&amp;Dashboard!D$4)/$K136)</f>
        <v>0.6875</v>
      </c>
      <c r="S136">
        <f t="shared" ca="1" si="54"/>
        <v>25</v>
      </c>
      <c r="T136" s="5">
        <f>IF(K136="","",SUMIFS('Filtered Data'!$E:$E,'Filtered Data'!$C:$C,sorting!$J136,'Filtered Data'!$W:$W,"&gt;"&amp;Dashboard!F$4)/$K136)</f>
        <v>0.375</v>
      </c>
      <c r="U136">
        <f t="shared" ca="1" si="55"/>
        <v>33</v>
      </c>
      <c r="V136">
        <f>IF($J136="","",COUNTIFS(R$2:R135,R136)/100000000)</f>
        <v>1E-8</v>
      </c>
      <c r="W136">
        <f>IF($J136="","",COUNTIFS(T$2:T135,T136)/100000000)</f>
        <v>2E-8</v>
      </c>
      <c r="X136" s="6">
        <f t="shared" si="56"/>
        <v>0.68750001000000005</v>
      </c>
      <c r="Y136">
        <f t="shared" ca="1" si="57"/>
        <v>25</v>
      </c>
      <c r="Z136" s="6">
        <f t="shared" si="58"/>
        <v>0.37500001999999999</v>
      </c>
      <c r="AA136">
        <f t="shared" ca="1" si="59"/>
        <v>34</v>
      </c>
      <c r="AB136" s="5">
        <f ca="1">IF(S136="","",SUMIFS('Filtered Data'!$E:$E,'Filtered Data'!$C:$C,sorting!$J136,'Filtered Data'!$W:$W,"&lt;"&amp;Dashboard!C$4)/$K136)</f>
        <v>0.125</v>
      </c>
      <c r="AC136">
        <f t="shared" ca="1" si="60"/>
        <v>151</v>
      </c>
      <c r="AD136" s="6">
        <f ca="1">IF($J136="","",(COUNTIFS(AB$2:AB135,AB136)/100000000)+AB136)</f>
        <v>0.12500001999999999</v>
      </c>
      <c r="AE136">
        <f t="shared" ca="1" si="61"/>
        <v>35</v>
      </c>
    </row>
    <row r="137" spans="1:31" x14ac:dyDescent="0.35">
      <c r="A137" s="5">
        <f t="shared" si="46"/>
        <v>0.66082541612800194</v>
      </c>
      <c r="B137" t="str">
        <v>Wily Peralta</v>
      </c>
      <c r="C137">
        <f>SUMIFS('Filtered Data'!$E:$E,'Filtered Data'!$C:$C,sorting!$B137)</f>
        <v>18</v>
      </c>
      <c r="D137" s="4">
        <f>SUMIFS('Filtered Data'!$L:$L,'Filtered Data'!$C:$C,sorting!$B137)</f>
        <v>92.333333333333329</v>
      </c>
      <c r="E137">
        <f>SUMIFS('Filtered Data'!$O:$O,'Filtered Data'!$C:$C,sorting!$B137)</f>
        <v>32</v>
      </c>
      <c r="F137" s="3">
        <f t="shared" si="47"/>
        <v>3.1191335740072206</v>
      </c>
      <c r="G137" s="3" cm="1">
        <f t="array" ref="G137">AVERAGE(_xlfn._xlws.FILTER('Filtered Data'!$W:$W,'Filtered Data'!$C:$C=sorting!$B137))</f>
        <v>49.333333333333336</v>
      </c>
      <c r="H137" s="3" cm="1">
        <f t="array" ref="H137">_xlfn.STDEV.P(_xlfn._xlws.FILTER('Filtered Data'!$W:$W,'Filtered Data'!$C:$C=sorting!$B137))</f>
        <v>17.246577760368705</v>
      </c>
      <c r="I137" s="3"/>
      <c r="J137" t="str">
        <v>James Kaprielian</v>
      </c>
      <c r="K137">
        <f t="shared" si="48"/>
        <v>21</v>
      </c>
      <c r="L137" s="3">
        <f t="shared" si="49"/>
        <v>52.666666666666664</v>
      </c>
      <c r="M137">
        <f t="shared" ca="1" si="50"/>
        <v>62</v>
      </c>
      <c r="N137" s="3">
        <f t="shared" si="45"/>
        <v>15.557369508748772</v>
      </c>
      <c r="O137">
        <f t="shared" ca="1" si="51"/>
        <v>53</v>
      </c>
      <c r="P137" s="3">
        <f t="shared" ca="1" si="52"/>
        <v>3.3853195192830814</v>
      </c>
      <c r="Q137">
        <f t="shared" ca="1" si="53"/>
        <v>51</v>
      </c>
      <c r="R137" s="5">
        <f>IF(J137="","",SUMIFS('Filtered Data'!$E:$E,'Filtered Data'!$C:$C,sorting!$J137,'Filtered Data'!$W:$W,"&gt;"&amp;Dashboard!D$4)/$K137)</f>
        <v>0.52380952380952384</v>
      </c>
      <c r="S137">
        <f t="shared" ca="1" si="54"/>
        <v>87</v>
      </c>
      <c r="T137" s="5">
        <f>IF(K137="","",SUMIFS('Filtered Data'!$E:$E,'Filtered Data'!$C:$C,sorting!$J137,'Filtered Data'!$W:$W,"&gt;"&amp;Dashboard!F$4)/$K137)</f>
        <v>0.2857142857142857</v>
      </c>
      <c r="U137">
        <f t="shared" ca="1" si="55"/>
        <v>68</v>
      </c>
      <c r="V137">
        <f>IF($J137="","",COUNTIFS(R$2:R136,R137)/100000000)</f>
        <v>1E-8</v>
      </c>
      <c r="W137">
        <f>IF($J137="","",COUNTIFS(T$2:T136,T137)/100000000)</f>
        <v>1E-8</v>
      </c>
      <c r="X137" s="6">
        <f t="shared" si="56"/>
        <v>0.52380953380952389</v>
      </c>
      <c r="Y137">
        <f t="shared" ca="1" si="57"/>
        <v>88</v>
      </c>
      <c r="Z137" s="6">
        <f t="shared" si="58"/>
        <v>0.28571429571428569</v>
      </c>
      <c r="AA137">
        <f t="shared" ca="1" si="59"/>
        <v>68</v>
      </c>
      <c r="AB137" s="5">
        <f ca="1">IF(S137="","",SUMIFS('Filtered Data'!$E:$E,'Filtered Data'!$C:$C,sorting!$J137,'Filtered Data'!$W:$W,"&lt;"&amp;Dashboard!C$4)/$K137)</f>
        <v>0.23809523809523808</v>
      </c>
      <c r="AC137">
        <f t="shared" ca="1" si="60"/>
        <v>85</v>
      </c>
      <c r="AD137" s="6">
        <f ca="1">IF($J137="","",(COUNTIFS(AB$2:AB136,AB137)/100000000)+AB137)</f>
        <v>0.23809526809523809</v>
      </c>
      <c r="AE137">
        <f t="shared" ca="1" si="61"/>
        <v>100</v>
      </c>
    </row>
    <row r="138" spans="1:31" x14ac:dyDescent="0.35">
      <c r="A138" s="5">
        <f t="shared" si="46"/>
        <v>0.13353834285940672</v>
      </c>
      <c r="B138" t="str">
        <v>Drew Hutchison</v>
      </c>
      <c r="C138">
        <f>SUMIFS('Filtered Data'!$E:$E,'Filtered Data'!$C:$C,sorting!$B138)</f>
        <v>2</v>
      </c>
      <c r="D138" s="4">
        <f>SUMIFS('Filtered Data'!$L:$L,'Filtered Data'!$C:$C,sorting!$B138)</f>
        <v>6</v>
      </c>
      <c r="E138">
        <f>SUMIFS('Filtered Data'!$O:$O,'Filtered Data'!$C:$C,sorting!$B138)</f>
        <v>2</v>
      </c>
      <c r="F138" s="3">
        <f t="shared" si="47"/>
        <v>3</v>
      </c>
      <c r="G138" s="3" cm="1">
        <f t="array" ref="G138">AVERAGE(_xlfn._xlws.FILTER('Filtered Data'!$W:$W,'Filtered Data'!$C:$C=sorting!$B138))</f>
        <v>32.5</v>
      </c>
      <c r="H138" s="3" cm="1">
        <f t="array" ref="H138">_xlfn.STDEV.P(_xlfn._xlws.FILTER('Filtered Data'!$W:$W,'Filtered Data'!$C:$C=sorting!$B138))</f>
        <v>21.5</v>
      </c>
      <c r="I138" s="3"/>
      <c r="J138" t="str">
        <v>Aaron Nola</v>
      </c>
      <c r="K138">
        <f t="shared" si="48"/>
        <v>32</v>
      </c>
      <c r="L138" s="3">
        <f t="shared" si="49"/>
        <v>54.3125</v>
      </c>
      <c r="M138">
        <f t="shared" ca="1" si="50"/>
        <v>47</v>
      </c>
      <c r="N138" s="3">
        <f t="shared" si="45"/>
        <v>20.221333876626439</v>
      </c>
      <c r="O138">
        <f t="shared" ca="1" si="51"/>
        <v>154</v>
      </c>
      <c r="P138" s="3">
        <f t="shared" ca="1" si="52"/>
        <v>2.6859009564536724</v>
      </c>
      <c r="Q138">
        <f t="shared" ca="1" si="53"/>
        <v>115</v>
      </c>
      <c r="R138" s="5">
        <f>IF(J138="","",SUMIFS('Filtered Data'!$E:$E,'Filtered Data'!$C:$C,sorting!$J138,'Filtered Data'!$W:$W,"&gt;"&amp;Dashboard!D$4)/$K138)</f>
        <v>0.625</v>
      </c>
      <c r="S138">
        <f t="shared" ca="1" si="54"/>
        <v>43</v>
      </c>
      <c r="T138" s="5">
        <f>IF(K138="","",SUMIFS('Filtered Data'!$E:$E,'Filtered Data'!$C:$C,sorting!$J138,'Filtered Data'!$W:$W,"&gt;"&amp;Dashboard!F$4)/$K138)</f>
        <v>0.34375</v>
      </c>
      <c r="U138">
        <f t="shared" ca="1" si="55"/>
        <v>43</v>
      </c>
      <c r="V138">
        <f>IF($J138="","",COUNTIFS(R$2:R137,R138)/100000000)</f>
        <v>4.0000000000000001E-8</v>
      </c>
      <c r="W138">
        <f>IF($J138="","",COUNTIFS(T$2:T137,T138)/100000000)</f>
        <v>2E-8</v>
      </c>
      <c r="X138" s="6">
        <f t="shared" si="56"/>
        <v>0.62500003999999998</v>
      </c>
      <c r="Y138">
        <f t="shared" ca="1" si="57"/>
        <v>43</v>
      </c>
      <c r="Z138" s="6">
        <f t="shared" si="58"/>
        <v>0.34375001999999999</v>
      </c>
      <c r="AA138">
        <f t="shared" ca="1" si="59"/>
        <v>43</v>
      </c>
      <c r="AB138" s="5">
        <f ca="1">IF(S138="","",SUMIFS('Filtered Data'!$E:$E,'Filtered Data'!$C:$C,sorting!$J138,'Filtered Data'!$W:$W,"&lt;"&amp;Dashboard!C$4)/$K138)</f>
        <v>0.25</v>
      </c>
      <c r="AC138">
        <f t="shared" ca="1" si="60"/>
        <v>75</v>
      </c>
      <c r="AD138" s="6">
        <f ca="1">IF($J138="","",(COUNTIFS(AB$2:AB137,AB138)/100000000)+AB138)</f>
        <v>0.25000003999999998</v>
      </c>
      <c r="AE138">
        <f t="shared" ca="1" si="61"/>
        <v>111</v>
      </c>
    </row>
    <row r="139" spans="1:31" x14ac:dyDescent="0.35">
      <c r="A139" s="5">
        <f t="shared" si="46"/>
        <v>0.89417236314250015</v>
      </c>
      <c r="B139" t="str">
        <v>Sandy Alcantara</v>
      </c>
      <c r="C139">
        <f>SUMIFS('Filtered Data'!$E:$E,'Filtered Data'!$C:$C,sorting!$B139)</f>
        <v>33</v>
      </c>
      <c r="D139" s="4">
        <f>SUMIFS('Filtered Data'!$L:$L,'Filtered Data'!$C:$C,sorting!$B139)</f>
        <v>205.66666666666666</v>
      </c>
      <c r="E139">
        <f>SUMIFS('Filtered Data'!$O:$O,'Filtered Data'!$C:$C,sorting!$B139)</f>
        <v>73</v>
      </c>
      <c r="F139" s="3">
        <f t="shared" si="47"/>
        <v>3.1944894651539713</v>
      </c>
      <c r="G139" s="3" cm="1">
        <f t="array" ref="G139">AVERAGE(_xlfn._xlws.FILTER('Filtered Data'!$W:$W,'Filtered Data'!$C:$C=sorting!$B139))</f>
        <v>58.545454545454547</v>
      </c>
      <c r="H139" s="3" cm="1">
        <f t="array" ref="H139">_xlfn.STDEV.P(_xlfn._xlws.FILTER('Filtered Data'!$W:$W,'Filtered Data'!$C:$C=sorting!$B139))</f>
        <v>22.372996316705724</v>
      </c>
      <c r="I139" s="3"/>
      <c r="J139" t="str">
        <v>Zack Wheeler</v>
      </c>
      <c r="K139">
        <f t="shared" si="48"/>
        <v>32</v>
      </c>
      <c r="L139" s="3">
        <f t="shared" si="49"/>
        <v>64.53125</v>
      </c>
      <c r="M139">
        <f t="shared" ca="1" si="50"/>
        <v>4</v>
      </c>
      <c r="N139" s="3">
        <f t="shared" si="45"/>
        <v>17.991290210474066</v>
      </c>
      <c r="O139">
        <f t="shared" ca="1" si="51"/>
        <v>113</v>
      </c>
      <c r="P139" s="3">
        <f t="shared" ca="1" si="52"/>
        <v>3.5868050175985471</v>
      </c>
      <c r="Q139">
        <f t="shared" ca="1" si="53"/>
        <v>37</v>
      </c>
      <c r="R139" s="5">
        <f>IF(J139="","",SUMIFS('Filtered Data'!$E:$E,'Filtered Data'!$C:$C,sorting!$J139,'Filtered Data'!$W:$W,"&gt;"&amp;Dashboard!D$4)/$K139)</f>
        <v>0.75</v>
      </c>
      <c r="S139">
        <f t="shared" ca="1" si="54"/>
        <v>9</v>
      </c>
      <c r="T139" s="5">
        <f>IF(K139="","",SUMIFS('Filtered Data'!$E:$E,'Filtered Data'!$C:$C,sorting!$J139,'Filtered Data'!$W:$W,"&gt;"&amp;Dashboard!F$4)/$K139)</f>
        <v>0.53125</v>
      </c>
      <c r="U139">
        <f t="shared" ca="1" si="55"/>
        <v>7</v>
      </c>
      <c r="V139">
        <f>IF($J139="","",COUNTIFS(R$2:R138,R139)/100000000)</f>
        <v>2.9999999999999997E-8</v>
      </c>
      <c r="W139">
        <f>IF($J139="","",COUNTIFS(T$2:T138,T139)/100000000)</f>
        <v>0</v>
      </c>
      <c r="X139" s="6">
        <f t="shared" si="56"/>
        <v>0.75000003000000004</v>
      </c>
      <c r="Y139">
        <f t="shared" ca="1" si="57"/>
        <v>10</v>
      </c>
      <c r="Z139" s="6">
        <f t="shared" si="58"/>
        <v>0.53125</v>
      </c>
      <c r="AA139">
        <f t="shared" ca="1" si="59"/>
        <v>7</v>
      </c>
      <c r="AB139" s="5">
        <f ca="1">IF(S139="","",SUMIFS('Filtered Data'!$E:$E,'Filtered Data'!$C:$C,sorting!$J139,'Filtered Data'!$W:$W,"&lt;"&amp;Dashboard!C$4)/$K139)</f>
        <v>6.25E-2</v>
      </c>
      <c r="AC139">
        <f t="shared" ca="1" si="60"/>
        <v>177</v>
      </c>
      <c r="AD139" s="6">
        <f ca="1">IF($J139="","",(COUNTIFS(AB$2:AB138,AB139)/100000000)+AB139)</f>
        <v>6.2500009999999995E-2</v>
      </c>
      <c r="AE139">
        <f t="shared" ca="1" si="61"/>
        <v>9</v>
      </c>
    </row>
    <row r="140" spans="1:31" x14ac:dyDescent="0.35">
      <c r="A140" s="5">
        <f t="shared" si="46"/>
        <v>0.85004049881936117</v>
      </c>
      <c r="B140" t="str">
        <v>Pablo Lopez</v>
      </c>
      <c r="C140">
        <f>SUMIFS('Filtered Data'!$E:$E,'Filtered Data'!$C:$C,sorting!$B140)</f>
        <v>20</v>
      </c>
      <c r="D140" s="4">
        <f>SUMIFS('Filtered Data'!$L:$L,'Filtered Data'!$C:$C,sorting!$B140)</f>
        <v>102.66666666666667</v>
      </c>
      <c r="E140">
        <f>SUMIFS('Filtered Data'!$O:$O,'Filtered Data'!$C:$C,sorting!$B140)</f>
        <v>35</v>
      </c>
      <c r="F140" s="3">
        <f t="shared" si="47"/>
        <v>3.0681818181818179</v>
      </c>
      <c r="G140" s="3" cm="1">
        <f t="array" ref="G140">AVERAGE(_xlfn._xlws.FILTER('Filtered Data'!$W:$W,'Filtered Data'!$C:$C=sorting!$B140))</f>
        <v>56.2</v>
      </c>
      <c r="H140" s="3" cm="1">
        <f t="array" ref="H140">_xlfn.STDEV.P(_xlfn._xlws.FILTER('Filtered Data'!$W:$W,'Filtered Data'!$C:$C=sorting!$B140))</f>
        <v>18.901322705038396</v>
      </c>
      <c r="I140" s="3"/>
      <c r="J140" t="str">
        <v>Zach Eflin</v>
      </c>
      <c r="K140">
        <f t="shared" si="48"/>
        <v>18</v>
      </c>
      <c r="L140" s="3">
        <f t="shared" si="49"/>
        <v>52.388888888888886</v>
      </c>
      <c r="M140">
        <f t="shared" ca="1" si="50"/>
        <v>65</v>
      </c>
      <c r="N140" s="3">
        <f t="shared" si="45"/>
        <v>14.926259071734727</v>
      </c>
      <c r="O140">
        <f t="shared" ca="1" si="51"/>
        <v>45</v>
      </c>
      <c r="P140" s="3">
        <f t="shared" ca="1" si="52"/>
        <v>3.5098472187244609</v>
      </c>
      <c r="Q140">
        <f t="shared" ca="1" si="53"/>
        <v>44</v>
      </c>
      <c r="R140" s="5">
        <f>IF(J140="","",SUMIFS('Filtered Data'!$E:$E,'Filtered Data'!$C:$C,sorting!$J140,'Filtered Data'!$W:$W,"&gt;"&amp;Dashboard!D$4)/$K140)</f>
        <v>0.66666666666666663</v>
      </c>
      <c r="S140">
        <f t="shared" ca="1" si="54"/>
        <v>29</v>
      </c>
      <c r="T140" s="5">
        <f>IF(K140="","",SUMIFS('Filtered Data'!$E:$E,'Filtered Data'!$C:$C,sorting!$J140,'Filtered Data'!$W:$W,"&gt;"&amp;Dashboard!F$4)/$K140)</f>
        <v>0.27777777777777779</v>
      </c>
      <c r="U140">
        <f t="shared" ca="1" si="55"/>
        <v>71</v>
      </c>
      <c r="V140">
        <f>IF($J140="","",COUNTIFS(R$2:R139,R140)/100000000)</f>
        <v>2.9999999999999997E-8</v>
      </c>
      <c r="W140">
        <f>IF($J140="","",COUNTIFS(T$2:T139,T140)/100000000)</f>
        <v>2E-8</v>
      </c>
      <c r="X140" s="6">
        <f t="shared" si="56"/>
        <v>0.66666669666666667</v>
      </c>
      <c r="Y140">
        <f t="shared" ca="1" si="57"/>
        <v>30</v>
      </c>
      <c r="Z140" s="6">
        <f t="shared" si="58"/>
        <v>0.27777779777777778</v>
      </c>
      <c r="AA140">
        <f t="shared" ca="1" si="59"/>
        <v>71</v>
      </c>
      <c r="AB140" s="5">
        <f ca="1">IF(S140="","",SUMIFS('Filtered Data'!$E:$E,'Filtered Data'!$C:$C,sorting!$J140,'Filtered Data'!$W:$W,"&lt;"&amp;Dashboard!C$4)/$K140)</f>
        <v>0.16666666666666666</v>
      </c>
      <c r="AC140">
        <f t="shared" ca="1" si="60"/>
        <v>127</v>
      </c>
      <c r="AD140" s="6">
        <f ca="1">IF($J140="","",(COUNTIFS(AB$2:AB139,AB140)/100000000)+AB140)</f>
        <v>0.16666668666666665</v>
      </c>
      <c r="AE140">
        <f t="shared" ca="1" si="61"/>
        <v>59</v>
      </c>
    </row>
    <row r="141" spans="1:31" x14ac:dyDescent="0.35">
      <c r="A141" s="5">
        <f t="shared" si="46"/>
        <v>0.56119317779100286</v>
      </c>
      <c r="B141" t="str">
        <v>Elieser Hernandez</v>
      </c>
      <c r="C141">
        <f>SUMIFS('Filtered Data'!$E:$E,'Filtered Data'!$C:$C,sorting!$B141)</f>
        <v>11</v>
      </c>
      <c r="D141" s="4">
        <f>SUMIFS('Filtered Data'!$L:$L,'Filtered Data'!$C:$C,sorting!$B141)</f>
        <v>51.666666666666664</v>
      </c>
      <c r="E141">
        <f>SUMIFS('Filtered Data'!$O:$O,'Filtered Data'!$C:$C,sorting!$B141)</f>
        <v>24</v>
      </c>
      <c r="F141" s="3">
        <f t="shared" si="47"/>
        <v>4.1806451612903226</v>
      </c>
      <c r="G141" s="3" cm="1">
        <f t="array" ref="G141">AVERAGE(_xlfn._xlws.FILTER('Filtered Data'!$W:$W,'Filtered Data'!$C:$C=sorting!$B141))</f>
        <v>46.454545454545453</v>
      </c>
      <c r="H141" s="3" cm="1">
        <f t="array" ref="H141">_xlfn.STDEV.P(_xlfn._xlws.FILTER('Filtered Data'!$W:$W,'Filtered Data'!$C:$C=sorting!$B141))</f>
        <v>10.351667730051444</v>
      </c>
      <c r="I141" s="3"/>
      <c r="J141" t="str">
        <v>Matt Moore</v>
      </c>
      <c r="K141">
        <f t="shared" si="48"/>
        <v>13</v>
      </c>
      <c r="L141" s="3">
        <f t="shared" si="49"/>
        <v>39.46153846153846</v>
      </c>
      <c r="M141">
        <f t="shared" ca="1" si="50"/>
        <v>178</v>
      </c>
      <c r="N141" s="3">
        <f t="shared" si="45"/>
        <v>18.566369035748416</v>
      </c>
      <c r="O141">
        <f t="shared" ca="1" si="51"/>
        <v>125</v>
      </c>
      <c r="P141" s="3">
        <f t="shared" ca="1" si="52"/>
        <v>2.125431116098019</v>
      </c>
      <c r="Q141">
        <f t="shared" ca="1" si="53"/>
        <v>169</v>
      </c>
      <c r="R141" s="5">
        <f>IF(J141="","",SUMIFS('Filtered Data'!$E:$E,'Filtered Data'!$C:$C,sorting!$J141,'Filtered Data'!$W:$W,"&gt;"&amp;Dashboard!D$4)/$K141)</f>
        <v>0.23076923076923078</v>
      </c>
      <c r="S141">
        <f t="shared" ca="1" si="54"/>
        <v>181</v>
      </c>
      <c r="T141" s="5">
        <f>IF(K141="","",SUMIFS('Filtered Data'!$E:$E,'Filtered Data'!$C:$C,sorting!$J141,'Filtered Data'!$W:$W,"&gt;"&amp;Dashboard!F$4)/$K141)</f>
        <v>0.15384615384615385</v>
      </c>
      <c r="U141">
        <f t="shared" ca="1" si="55"/>
        <v>136</v>
      </c>
      <c r="V141">
        <f>IF($J141="","",COUNTIFS(R$2:R140,R141)/100000000)</f>
        <v>1E-8</v>
      </c>
      <c r="W141">
        <f>IF($J141="","",COUNTIFS(T$2:T140,T141)/100000000)</f>
        <v>5.9999999999999995E-8</v>
      </c>
      <c r="X141" s="6">
        <f t="shared" si="56"/>
        <v>0.23076924076923078</v>
      </c>
      <c r="Y141">
        <f t="shared" ca="1" si="57"/>
        <v>182</v>
      </c>
      <c r="Z141" s="6">
        <f t="shared" si="58"/>
        <v>0.15384621384615385</v>
      </c>
      <c r="AA141">
        <f t="shared" ca="1" si="59"/>
        <v>137</v>
      </c>
      <c r="AB141" s="5">
        <f ca="1">IF(S141="","",SUMIFS('Filtered Data'!$E:$E,'Filtered Data'!$C:$C,sorting!$J141,'Filtered Data'!$W:$W,"&lt;"&amp;Dashboard!C$4)/$K141)</f>
        <v>0.46153846153846156</v>
      </c>
      <c r="AC141">
        <f t="shared" ca="1" si="60"/>
        <v>11</v>
      </c>
      <c r="AD141" s="6">
        <f ca="1">IF($J141="","",(COUNTIFS(AB$2:AB140,AB141)/100000000)+AB141)</f>
        <v>0.46153846153846156</v>
      </c>
      <c r="AE141">
        <f t="shared" ca="1" si="61"/>
        <v>175</v>
      </c>
    </row>
    <row r="142" spans="1:31" x14ac:dyDescent="0.35">
      <c r="A142" s="5">
        <f t="shared" si="46"/>
        <v>0.90150824177363353</v>
      </c>
      <c r="B142" t="str">
        <v>Trevor Rogers</v>
      </c>
      <c r="C142">
        <f>SUMIFS('Filtered Data'!$E:$E,'Filtered Data'!$C:$C,sorting!$B142)</f>
        <v>25</v>
      </c>
      <c r="D142" s="4">
        <f>SUMIFS('Filtered Data'!$L:$L,'Filtered Data'!$C:$C,sorting!$B142)</f>
        <v>133</v>
      </c>
      <c r="E142">
        <f>SUMIFS('Filtered Data'!$O:$O,'Filtered Data'!$C:$C,sorting!$B142)</f>
        <v>39</v>
      </c>
      <c r="F142" s="3">
        <f t="shared" si="47"/>
        <v>2.6390977443609023</v>
      </c>
      <c r="G142" s="3" cm="1">
        <f t="array" ref="G142">AVERAGE(_xlfn._xlws.FILTER('Filtered Data'!$W:$W,'Filtered Data'!$C:$C=sorting!$B142))</f>
        <v>59</v>
      </c>
      <c r="H142" s="3" cm="1">
        <f t="array" ref="H142">_xlfn.STDEV.P(_xlfn._xlws.FILTER('Filtered Data'!$W:$W,'Filtered Data'!$C:$C=sorting!$B142))</f>
        <v>10.388455130576443</v>
      </c>
      <c r="I142" s="3"/>
      <c r="J142" t="str">
        <v>Vincent Velasquez</v>
      </c>
      <c r="K142">
        <f t="shared" si="48"/>
        <v>21</v>
      </c>
      <c r="L142" s="3">
        <f t="shared" si="49"/>
        <v>41.666666666666664</v>
      </c>
      <c r="M142">
        <f t="shared" ca="1" si="50"/>
        <v>171</v>
      </c>
      <c r="N142" s="3">
        <f t="shared" si="45"/>
        <v>20.956493102964608</v>
      </c>
      <c r="O142">
        <f t="shared" ca="1" si="51"/>
        <v>164</v>
      </c>
      <c r="P142" s="3">
        <f t="shared" ca="1" si="52"/>
        <v>1.9882461470031116</v>
      </c>
      <c r="Q142">
        <f t="shared" ca="1" si="53"/>
        <v>178</v>
      </c>
      <c r="R142" s="5">
        <f>IF(J142="","",SUMIFS('Filtered Data'!$E:$E,'Filtered Data'!$C:$C,sorting!$J142,'Filtered Data'!$W:$W,"&gt;"&amp;Dashboard!D$4)/$K142)</f>
        <v>0.2857142857142857</v>
      </c>
      <c r="S142">
        <f t="shared" ca="1" si="54"/>
        <v>170</v>
      </c>
      <c r="T142" s="5">
        <f>IF(K142="","",SUMIFS('Filtered Data'!$E:$E,'Filtered Data'!$C:$C,sorting!$J142,'Filtered Data'!$W:$W,"&gt;"&amp;Dashboard!F$4)/$K142)</f>
        <v>0.14285714285714285</v>
      </c>
      <c r="U142">
        <f t="shared" ca="1" si="55"/>
        <v>144</v>
      </c>
      <c r="V142">
        <f>IF($J142="","",COUNTIFS(R$2:R141,R142)/100000000)</f>
        <v>0</v>
      </c>
      <c r="W142">
        <f>IF($J142="","",COUNTIFS(T$2:T141,T142)/100000000)</f>
        <v>2.9999999999999997E-8</v>
      </c>
      <c r="X142" s="6">
        <f t="shared" si="56"/>
        <v>0.2857142857142857</v>
      </c>
      <c r="Y142">
        <f t="shared" ca="1" si="57"/>
        <v>170</v>
      </c>
      <c r="Z142" s="6">
        <f t="shared" si="58"/>
        <v>0.14285717285714286</v>
      </c>
      <c r="AA142">
        <f t="shared" ca="1" si="59"/>
        <v>146</v>
      </c>
      <c r="AB142" s="5">
        <f ca="1">IF(S142="","",SUMIFS('Filtered Data'!$E:$E,'Filtered Data'!$C:$C,sorting!$J142,'Filtered Data'!$W:$W,"&lt;"&amp;Dashboard!C$4)/$K142)</f>
        <v>0.42857142857142855</v>
      </c>
      <c r="AC142">
        <f t="shared" ca="1" si="60"/>
        <v>14</v>
      </c>
      <c r="AD142" s="6">
        <f ca="1">IF($J142="","",(COUNTIFS(AB$2:AB141,AB142)/100000000)+AB142)</f>
        <v>0.42857144857142854</v>
      </c>
      <c r="AE142">
        <f t="shared" ca="1" si="61"/>
        <v>172</v>
      </c>
    </row>
    <row r="143" spans="1:31" x14ac:dyDescent="0.35">
      <c r="A143" s="5">
        <f t="shared" si="46"/>
        <v>0.47792321815164207</v>
      </c>
      <c r="B143" t="str">
        <v>Nick Neidert</v>
      </c>
      <c r="C143">
        <f>SUMIFS('Filtered Data'!$E:$E,'Filtered Data'!$C:$C,sorting!$B143)</f>
        <v>7</v>
      </c>
      <c r="D143" s="4">
        <f>SUMIFS('Filtered Data'!$L:$L,'Filtered Data'!$C:$C,sorting!$B143)</f>
        <v>31.666666666666668</v>
      </c>
      <c r="E143">
        <f>SUMIFS('Filtered Data'!$O:$O,'Filtered Data'!$C:$C,sorting!$B143)</f>
        <v>18</v>
      </c>
      <c r="F143" s="3">
        <f t="shared" si="47"/>
        <v>5.1157894736842104</v>
      </c>
      <c r="G143" s="3" cm="1">
        <f t="array" ref="G143">AVERAGE(_xlfn._xlws.FILTER('Filtered Data'!$W:$W,'Filtered Data'!$C:$C=sorting!$B143))</f>
        <v>44.142857142857146</v>
      </c>
      <c r="H143" s="3" cm="1">
        <f t="array" ref="H143">_xlfn.STDEV.P(_xlfn._xlws.FILTER('Filtered Data'!$W:$W,'Filtered Data'!$C:$C=sorting!$B143))</f>
        <v>12.665234433886573</v>
      </c>
      <c r="I143" s="3"/>
      <c r="J143" t="str">
        <v>Spencer Howard</v>
      </c>
      <c r="K143">
        <f t="shared" si="48"/>
        <v>15</v>
      </c>
      <c r="L143" s="3">
        <f t="shared" si="49"/>
        <v>40.666666666666664</v>
      </c>
      <c r="M143">
        <f t="shared" ca="1" si="50"/>
        <v>173</v>
      </c>
      <c r="N143" s="3">
        <f t="shared" si="45"/>
        <v>13.811428440083798</v>
      </c>
      <c r="O143">
        <f t="shared" ca="1" si="51"/>
        <v>21</v>
      </c>
      <c r="P143" s="3">
        <f t="shared" ca="1" si="52"/>
        <v>2.9444214871101289</v>
      </c>
      <c r="Q143">
        <f t="shared" ca="1" si="53"/>
        <v>91</v>
      </c>
      <c r="R143" s="5">
        <f>IF(J143="","",SUMIFS('Filtered Data'!$E:$E,'Filtered Data'!$C:$C,sorting!$J143,'Filtered Data'!$W:$W,"&gt;"&amp;Dashboard!D$4)/$K143)</f>
        <v>0.33333333333333331</v>
      </c>
      <c r="S143">
        <f t="shared" ca="1" si="54"/>
        <v>158</v>
      </c>
      <c r="T143" s="5">
        <f>IF(K143="","",SUMIFS('Filtered Data'!$E:$E,'Filtered Data'!$C:$C,sorting!$J143,'Filtered Data'!$W:$W,"&gt;"&amp;Dashboard!F$4)/$K143)</f>
        <v>0</v>
      </c>
      <c r="U143">
        <f t="shared" ca="1" si="55"/>
        <v>179</v>
      </c>
      <c r="V143">
        <f>IF($J143="","",COUNTIFS(R$2:R142,R143)/100000000)</f>
        <v>4.9999999999999998E-8</v>
      </c>
      <c r="W143">
        <f>IF($J143="","",COUNTIFS(T$2:T142,T143)/100000000)</f>
        <v>4.0000000000000001E-8</v>
      </c>
      <c r="X143" s="6">
        <f t="shared" si="56"/>
        <v>0.33333338333333329</v>
      </c>
      <c r="Y143">
        <f t="shared" ca="1" si="57"/>
        <v>159</v>
      </c>
      <c r="Z143" s="6">
        <f t="shared" si="58"/>
        <v>4.0000000000000001E-8</v>
      </c>
      <c r="AA143">
        <f t="shared" ca="1" si="59"/>
        <v>181</v>
      </c>
      <c r="AB143" s="5">
        <f ca="1">IF(S143="","",SUMIFS('Filtered Data'!$E:$E,'Filtered Data'!$C:$C,sorting!$J143,'Filtered Data'!$W:$W,"&lt;"&amp;Dashboard!C$4)/$K143)</f>
        <v>0.26666666666666666</v>
      </c>
      <c r="AC143">
        <f t="shared" ca="1" si="60"/>
        <v>66</v>
      </c>
      <c r="AD143" s="6">
        <f ca="1">IF($J143="","",(COUNTIFS(AB$2:AB142,AB143)/100000000)+AB143)</f>
        <v>0.26666668666666665</v>
      </c>
      <c r="AE143">
        <f t="shared" ca="1" si="61"/>
        <v>119</v>
      </c>
    </row>
    <row r="144" spans="1:31" x14ac:dyDescent="0.35">
      <c r="A144" s="5">
        <f t="shared" si="46"/>
        <v>0.43688518667183973</v>
      </c>
      <c r="B144" t="str">
        <v>Daniel Castano</v>
      </c>
      <c r="C144">
        <f>SUMIFS('Filtered Data'!$E:$E,'Filtered Data'!$C:$C,sorting!$B144)</f>
        <v>4</v>
      </c>
      <c r="D144" s="4">
        <f>SUMIFS('Filtered Data'!$L:$L,'Filtered Data'!$C:$C,sorting!$B144)</f>
        <v>17.333333333333336</v>
      </c>
      <c r="E144">
        <f>SUMIFS('Filtered Data'!$O:$O,'Filtered Data'!$C:$C,sorting!$B144)</f>
        <v>10</v>
      </c>
      <c r="F144" s="3">
        <f t="shared" si="47"/>
        <v>5.1923076923076916</v>
      </c>
      <c r="G144" s="3" cm="1">
        <f t="array" ref="G144">AVERAGE(_xlfn._xlws.FILTER('Filtered Data'!$W:$W,'Filtered Data'!$C:$C=sorting!$B144))</f>
        <v>43</v>
      </c>
      <c r="H144" s="3" cm="1">
        <f t="array" ref="H144">_xlfn.STDEV.P(_xlfn._xlws.FILTER('Filtered Data'!$W:$W,'Filtered Data'!$C:$C=sorting!$B144))</f>
        <v>10.977249200050075</v>
      </c>
      <c r="I144" s="3"/>
      <c r="J144" t="str">
        <v>Kyle Gibson</v>
      </c>
      <c r="K144">
        <f t="shared" si="48"/>
        <v>30</v>
      </c>
      <c r="L144" s="3">
        <f t="shared" si="49"/>
        <v>56.06666666666667</v>
      </c>
      <c r="M144">
        <f t="shared" ca="1" si="50"/>
        <v>36</v>
      </c>
      <c r="N144" s="3">
        <f t="shared" si="45"/>
        <v>17.046863510791525</v>
      </c>
      <c r="O144">
        <f t="shared" ca="1" si="51"/>
        <v>90</v>
      </c>
      <c r="P144" s="3">
        <f t="shared" ca="1" si="52"/>
        <v>3.2889725802739984</v>
      </c>
      <c r="Q144">
        <f t="shared" ca="1" si="53"/>
        <v>57</v>
      </c>
      <c r="R144" s="5">
        <f>IF(J144="","",SUMIFS('Filtered Data'!$E:$E,'Filtered Data'!$C:$C,sorting!$J144,'Filtered Data'!$W:$W,"&gt;"&amp;Dashboard!D$4)/$K144)</f>
        <v>0.6333333333333333</v>
      </c>
      <c r="S144">
        <f t="shared" ca="1" si="54"/>
        <v>42</v>
      </c>
      <c r="T144" s="5">
        <f>IF(K144="","",SUMIFS('Filtered Data'!$E:$E,'Filtered Data'!$C:$C,sorting!$J144,'Filtered Data'!$W:$W,"&gt;"&amp;Dashboard!F$4)/$K144)</f>
        <v>0.4</v>
      </c>
      <c r="U144">
        <f t="shared" ca="1" si="55"/>
        <v>29</v>
      </c>
      <c r="V144">
        <f>IF($J144="","",COUNTIFS(R$2:R143,R144)/100000000)</f>
        <v>0</v>
      </c>
      <c r="W144">
        <f>IF($J144="","",COUNTIFS(T$2:T143,T144)/100000000)</f>
        <v>0</v>
      </c>
      <c r="X144" s="6">
        <f t="shared" si="56"/>
        <v>0.6333333333333333</v>
      </c>
      <c r="Y144">
        <f t="shared" ca="1" si="57"/>
        <v>42</v>
      </c>
      <c r="Z144" s="6">
        <f t="shared" si="58"/>
        <v>0.4</v>
      </c>
      <c r="AA144">
        <f t="shared" ca="1" si="59"/>
        <v>30</v>
      </c>
      <c r="AB144" s="5">
        <f ca="1">IF(S144="","",SUMIFS('Filtered Data'!$E:$E,'Filtered Data'!$C:$C,sorting!$J144,'Filtered Data'!$W:$W,"&lt;"&amp;Dashboard!C$4)/$K144)</f>
        <v>0.13333333333333333</v>
      </c>
      <c r="AC144">
        <f t="shared" ca="1" si="60"/>
        <v>147</v>
      </c>
      <c r="AD144" s="6">
        <f ca="1">IF($J144="","",(COUNTIFS(AB$2:AB143,AB144)/100000000)+AB144)</f>
        <v>0.13333333333333333</v>
      </c>
      <c r="AE144">
        <f t="shared" ca="1" si="61"/>
        <v>38</v>
      </c>
    </row>
    <row r="145" spans="1:31" x14ac:dyDescent="0.35">
      <c r="A145" s="5">
        <f t="shared" si="46"/>
        <v>6.458674649469924E-2</v>
      </c>
      <c r="B145" t="str">
        <v>Ross Detwiler</v>
      </c>
      <c r="C145">
        <f>SUMIFS('Filtered Data'!$E:$E,'Filtered Data'!$C:$C,sorting!$B145)</f>
        <v>5</v>
      </c>
      <c r="D145" s="4">
        <f>SUMIFS('Filtered Data'!$L:$L,'Filtered Data'!$C:$C,sorting!$B145)</f>
        <v>7.6666666666666661</v>
      </c>
      <c r="E145">
        <f>SUMIFS('Filtered Data'!$O:$O,'Filtered Data'!$C:$C,sorting!$B145)</f>
        <v>13</v>
      </c>
      <c r="F145" s="3">
        <f t="shared" si="47"/>
        <v>15.260869565217392</v>
      </c>
      <c r="G145" s="3" cm="1">
        <f t="array" ref="G145">AVERAGE(_xlfn._xlws.FILTER('Filtered Data'!$W:$W,'Filtered Data'!$C:$C=sorting!$B145))</f>
        <v>28</v>
      </c>
      <c r="H145" s="3" cm="1">
        <f t="array" ref="H145">_xlfn.STDEV.P(_xlfn._xlws.FILTER('Filtered Data'!$W:$W,'Filtered Data'!$C:$C=sorting!$B145))</f>
        <v>26.328691574022436</v>
      </c>
      <c r="I145" s="3"/>
      <c r="J145" t="str">
        <v>Ranger Suarez</v>
      </c>
      <c r="K145">
        <f t="shared" si="48"/>
        <v>12</v>
      </c>
      <c r="L145" s="3">
        <f t="shared" si="49"/>
        <v>63.166666666666664</v>
      </c>
      <c r="M145">
        <f t="shared" ca="1" si="50"/>
        <v>6</v>
      </c>
      <c r="N145" s="3">
        <f t="shared" si="45"/>
        <v>13.151890442906762</v>
      </c>
      <c r="O145">
        <f t="shared" ca="1" si="51"/>
        <v>16</v>
      </c>
      <c r="P145" s="3">
        <f t="shared" ca="1" si="52"/>
        <v>4.8028583374289342</v>
      </c>
      <c r="Q145">
        <f t="shared" ca="1" si="53"/>
        <v>6</v>
      </c>
      <c r="R145" s="5">
        <f>IF(J145="","",SUMIFS('Filtered Data'!$E:$E,'Filtered Data'!$C:$C,sorting!$J145,'Filtered Data'!$W:$W,"&gt;"&amp;Dashboard!D$4)/$K145)</f>
        <v>0.91666666666666663</v>
      </c>
      <c r="S145">
        <f t="shared" ca="1" si="54"/>
        <v>2</v>
      </c>
      <c r="T145" s="5">
        <f>IF(K145="","",SUMIFS('Filtered Data'!$E:$E,'Filtered Data'!$C:$C,sorting!$J145,'Filtered Data'!$W:$W,"&gt;"&amp;Dashboard!F$4)/$K145)</f>
        <v>0.41666666666666669</v>
      </c>
      <c r="U145">
        <f t="shared" ca="1" si="55"/>
        <v>25</v>
      </c>
      <c r="V145">
        <f>IF($J145="","",COUNTIFS(R$2:R144,R145)/100000000)</f>
        <v>0</v>
      </c>
      <c r="W145">
        <f>IF($J145="","",COUNTIFS(T$2:T144,T145)/100000000)</f>
        <v>0</v>
      </c>
      <c r="X145" s="6">
        <f t="shared" si="56"/>
        <v>0.91666666666666663</v>
      </c>
      <c r="Y145">
        <f t="shared" ca="1" si="57"/>
        <v>2</v>
      </c>
      <c r="Z145" s="6">
        <f t="shared" si="58"/>
        <v>0.41666666666666669</v>
      </c>
      <c r="AA145">
        <f t="shared" ca="1" si="59"/>
        <v>25</v>
      </c>
      <c r="AB145" s="5">
        <f ca="1">IF(S145="","",SUMIFS('Filtered Data'!$E:$E,'Filtered Data'!$C:$C,sorting!$J145,'Filtered Data'!$W:$W,"&lt;"&amp;Dashboard!C$4)/$K145)</f>
        <v>8.3333333333333329E-2</v>
      </c>
      <c r="AC145">
        <f t="shared" ca="1" si="60"/>
        <v>167</v>
      </c>
      <c r="AD145" s="6">
        <f ca="1">IF($J145="","",(COUNTIFS(AB$2:AB144,AB145)/100000000)+AB145)</f>
        <v>8.3333343333333323E-2</v>
      </c>
      <c r="AE145">
        <f t="shared" ca="1" si="61"/>
        <v>19</v>
      </c>
    </row>
    <row r="146" spans="1:31" x14ac:dyDescent="0.35">
      <c r="A146" s="5">
        <f t="shared" si="46"/>
        <v>5.3924625923826464E-2</v>
      </c>
      <c r="B146" t="str">
        <v>Paul Campbell</v>
      </c>
      <c r="C146">
        <f>SUMIFS('Filtered Data'!$E:$E,'Filtered Data'!$C:$C,sorting!$B146)</f>
        <v>1</v>
      </c>
      <c r="D146" s="4">
        <f>SUMIFS('Filtered Data'!$L:$L,'Filtered Data'!$C:$C,sorting!$B146)</f>
        <v>3.6666666666666665</v>
      </c>
      <c r="E146">
        <f>SUMIFS('Filtered Data'!$O:$O,'Filtered Data'!$C:$C,sorting!$B146)</f>
        <v>4</v>
      </c>
      <c r="F146" s="3">
        <f t="shared" si="47"/>
        <v>9.8181818181818201</v>
      </c>
      <c r="G146" s="3" cm="1">
        <f t="array" ref="G146">AVERAGE(_xlfn._xlws.FILTER('Filtered Data'!$W:$W,'Filtered Data'!$C:$C=sorting!$B146))</f>
        <v>27</v>
      </c>
      <c r="H146" s="3" cm="1">
        <f t="array" ref="H146">_xlfn.STDEV.P(_xlfn._xlws.FILTER('Filtered Data'!$W:$W,'Filtered Data'!$C:$C=sorting!$B146))</f>
        <v>0</v>
      </c>
      <c r="I146" s="3"/>
      <c r="J146" t="str">
        <v>Chad Kuhl</v>
      </c>
      <c r="K146">
        <f t="shared" si="48"/>
        <v>14</v>
      </c>
      <c r="L146" s="3">
        <f t="shared" si="49"/>
        <v>47.642857142857146</v>
      </c>
      <c r="M146">
        <f t="shared" ca="1" si="50"/>
        <v>120</v>
      </c>
      <c r="N146" s="3">
        <f t="shared" si="45"/>
        <v>13.226635156041025</v>
      </c>
      <c r="O146">
        <f t="shared" ca="1" si="51"/>
        <v>17</v>
      </c>
      <c r="P146" s="3">
        <f t="shared" ca="1" si="52"/>
        <v>3.6020391112925751</v>
      </c>
      <c r="Q146">
        <f t="shared" ca="1" si="53"/>
        <v>35</v>
      </c>
      <c r="R146" s="5">
        <f>IF(J146="","",SUMIFS('Filtered Data'!$E:$E,'Filtered Data'!$C:$C,sorting!$J146,'Filtered Data'!$W:$W,"&gt;"&amp;Dashboard!D$4)/$K146)</f>
        <v>0.42857142857142855</v>
      </c>
      <c r="S146">
        <f t="shared" ca="1" si="54"/>
        <v>131</v>
      </c>
      <c r="T146" s="5">
        <f>IF(K146="","",SUMIFS('Filtered Data'!$E:$E,'Filtered Data'!$C:$C,sorting!$J146,'Filtered Data'!$W:$W,"&gt;"&amp;Dashboard!F$4)/$K146)</f>
        <v>0.14285714285714285</v>
      </c>
      <c r="U146">
        <f t="shared" ca="1" si="55"/>
        <v>144</v>
      </c>
      <c r="V146">
        <f>IF($J146="","",COUNTIFS(R$2:R145,R146)/100000000)</f>
        <v>1E-8</v>
      </c>
      <c r="W146">
        <f>IF($J146="","",COUNTIFS(T$2:T145,T146)/100000000)</f>
        <v>4.0000000000000001E-8</v>
      </c>
      <c r="X146" s="6">
        <f t="shared" si="56"/>
        <v>0.42857143857142854</v>
      </c>
      <c r="Y146">
        <f t="shared" ca="1" si="57"/>
        <v>132</v>
      </c>
      <c r="Z146" s="6">
        <f t="shared" si="58"/>
        <v>0.14285718285714286</v>
      </c>
      <c r="AA146">
        <f t="shared" ca="1" si="59"/>
        <v>145</v>
      </c>
      <c r="AB146" s="5">
        <f ca="1">IF(S146="","",SUMIFS('Filtered Data'!$E:$E,'Filtered Data'!$C:$C,sorting!$J146,'Filtered Data'!$W:$W,"&lt;"&amp;Dashboard!C$4)/$K146)</f>
        <v>0.21428571428571427</v>
      </c>
      <c r="AC146">
        <f t="shared" ca="1" si="60"/>
        <v>102</v>
      </c>
      <c r="AD146" s="6">
        <f ca="1">IF($J146="","",(COUNTIFS(AB$2:AB145,AB146)/100000000)+AB146)</f>
        <v>0.21428573428571426</v>
      </c>
      <c r="AE146">
        <f t="shared" ca="1" si="61"/>
        <v>84</v>
      </c>
    </row>
    <row r="147" spans="1:31" x14ac:dyDescent="0.35">
      <c r="A147" s="5">
        <f t="shared" si="46"/>
        <v>8.3559657477604521E-2</v>
      </c>
      <c r="B147" t="str">
        <v>Jordan Holloway</v>
      </c>
      <c r="C147">
        <f>SUMIFS('Filtered Data'!$E:$E,'Filtered Data'!$C:$C,sorting!$B147)</f>
        <v>4</v>
      </c>
      <c r="D147" s="4">
        <f>SUMIFS('Filtered Data'!$L:$L,'Filtered Data'!$C:$C,sorting!$B147)</f>
        <v>12</v>
      </c>
      <c r="E147">
        <f>SUMIFS('Filtered Data'!$O:$O,'Filtered Data'!$C:$C,sorting!$B147)</f>
        <v>14</v>
      </c>
      <c r="F147" s="3">
        <f t="shared" si="47"/>
        <v>10.5</v>
      </c>
      <c r="G147" s="3" cm="1">
        <f t="array" ref="G147">AVERAGE(_xlfn._xlws.FILTER('Filtered Data'!$W:$W,'Filtered Data'!$C:$C=sorting!$B147))</f>
        <v>29.5</v>
      </c>
      <c r="H147" s="3" cm="1">
        <f t="array" ref="H147">_xlfn.STDEV.P(_xlfn._xlws.FILTER('Filtered Data'!$W:$W,'Filtered Data'!$C:$C=sorting!$B147))</f>
        <v>9.6566039579139833</v>
      </c>
      <c r="I147" s="3"/>
      <c r="J147" t="str">
        <v>Tyler Anderson</v>
      </c>
      <c r="K147">
        <f t="shared" si="48"/>
        <v>31</v>
      </c>
      <c r="L147" s="3">
        <f t="shared" si="49"/>
        <v>49.58064516129032</v>
      </c>
      <c r="M147">
        <f t="shared" ca="1" si="50"/>
        <v>103</v>
      </c>
      <c r="N147" s="3">
        <f t="shared" si="45"/>
        <v>18.396658521184147</v>
      </c>
      <c r="O147">
        <f t="shared" ca="1" si="51"/>
        <v>119</v>
      </c>
      <c r="P147" s="3">
        <f t="shared" ca="1" si="52"/>
        <v>2.6950897144825046</v>
      </c>
      <c r="Q147">
        <f t="shared" ca="1" si="53"/>
        <v>114</v>
      </c>
      <c r="R147" s="5">
        <f>IF(J147="","",SUMIFS('Filtered Data'!$E:$E,'Filtered Data'!$C:$C,sorting!$J147,'Filtered Data'!$W:$W,"&gt;"&amp;Dashboard!D$4)/$K147)</f>
        <v>0.4838709677419355</v>
      </c>
      <c r="S147">
        <f t="shared" ca="1" si="54"/>
        <v>101</v>
      </c>
      <c r="T147" s="5">
        <f>IF(K147="","",SUMIFS('Filtered Data'!$E:$E,'Filtered Data'!$C:$C,sorting!$J147,'Filtered Data'!$W:$W,"&gt;"&amp;Dashboard!F$4)/$K147)</f>
        <v>0.19354838709677419</v>
      </c>
      <c r="U147">
        <f t="shared" ca="1" si="55"/>
        <v>113</v>
      </c>
      <c r="V147">
        <f>IF($J147="","",COUNTIFS(R$2:R146,R147)/100000000)</f>
        <v>0</v>
      </c>
      <c r="W147">
        <f>IF($J147="","",COUNTIFS(T$2:T146,T147)/100000000)</f>
        <v>2E-8</v>
      </c>
      <c r="X147" s="6">
        <f t="shared" si="56"/>
        <v>0.4838709677419355</v>
      </c>
      <c r="Y147">
        <f t="shared" ca="1" si="57"/>
        <v>101</v>
      </c>
      <c r="Z147" s="6">
        <f t="shared" si="58"/>
        <v>0.19354840709677418</v>
      </c>
      <c r="AA147">
        <f t="shared" ca="1" si="59"/>
        <v>113</v>
      </c>
      <c r="AB147" s="5">
        <f ca="1">IF(S147="","",SUMIFS('Filtered Data'!$E:$E,'Filtered Data'!$C:$C,sorting!$J147,'Filtered Data'!$W:$W,"&lt;"&amp;Dashboard!C$4)/$K147)</f>
        <v>0.22580645161290322</v>
      </c>
      <c r="AC147">
        <f t="shared" ca="1" si="60"/>
        <v>95</v>
      </c>
      <c r="AD147" s="6">
        <f ca="1">IF($J147="","",(COUNTIFS(AB$2:AB146,AB147)/100000000)+AB147)</f>
        <v>0.22580645161290322</v>
      </c>
      <c r="AE147">
        <f t="shared" ca="1" si="61"/>
        <v>91</v>
      </c>
    </row>
    <row r="148" spans="1:31" x14ac:dyDescent="0.35">
      <c r="A148" s="5">
        <f t="shared" si="46"/>
        <v>0.53978431468034893</v>
      </c>
      <c r="B148" t="str">
        <v>Cody Poteet</v>
      </c>
      <c r="C148">
        <f>SUMIFS('Filtered Data'!$E:$E,'Filtered Data'!$C:$C,sorting!$B148)</f>
        <v>7</v>
      </c>
      <c r="D148" s="4">
        <f>SUMIFS('Filtered Data'!$L:$L,'Filtered Data'!$C:$C,sorting!$B148)</f>
        <v>30.666666666666668</v>
      </c>
      <c r="E148">
        <f>SUMIFS('Filtered Data'!$O:$O,'Filtered Data'!$C:$C,sorting!$B148)</f>
        <v>17</v>
      </c>
      <c r="F148" s="3">
        <f t="shared" si="47"/>
        <v>4.9891304347826093</v>
      </c>
      <c r="G148" s="3" cm="1">
        <f t="array" ref="G148">AVERAGE(_xlfn._xlws.FILTER('Filtered Data'!$W:$W,'Filtered Data'!$C:$C=sorting!$B148))</f>
        <v>45.857142857142854</v>
      </c>
      <c r="H148" s="3" cm="1">
        <f t="array" ref="H148">_xlfn.STDEV.P(_xlfn._xlws.FILTER('Filtered Data'!$W:$W,'Filtered Data'!$C:$C=sorting!$B148))</f>
        <v>19.931515399548751</v>
      </c>
      <c r="I148" s="3"/>
      <c r="J148" t="str">
        <v>Mitch Keller</v>
      </c>
      <c r="K148">
        <f t="shared" si="48"/>
        <v>23</v>
      </c>
      <c r="L148" s="3">
        <f t="shared" si="49"/>
        <v>43</v>
      </c>
      <c r="M148">
        <f t="shared" ca="1" si="50"/>
        <v>162</v>
      </c>
      <c r="N148" s="3">
        <f t="shared" si="45"/>
        <v>17.197067495209254</v>
      </c>
      <c r="O148">
        <f t="shared" ca="1" si="51"/>
        <v>94</v>
      </c>
      <c r="P148" s="3">
        <f t="shared" ca="1" si="52"/>
        <v>2.500426308844744</v>
      </c>
      <c r="Q148">
        <f t="shared" ca="1" si="53"/>
        <v>136</v>
      </c>
      <c r="R148" s="5">
        <f>IF(J148="","",SUMIFS('Filtered Data'!$E:$E,'Filtered Data'!$C:$C,sorting!$J148,'Filtered Data'!$W:$W,"&gt;"&amp;Dashboard!D$4)/$K148)</f>
        <v>0.34782608695652173</v>
      </c>
      <c r="S148">
        <f t="shared" ca="1" si="54"/>
        <v>157</v>
      </c>
      <c r="T148" s="5">
        <f>IF(K148="","",SUMIFS('Filtered Data'!$E:$E,'Filtered Data'!$C:$C,sorting!$J148,'Filtered Data'!$W:$W,"&gt;"&amp;Dashboard!F$4)/$K148)</f>
        <v>0.13043478260869565</v>
      </c>
      <c r="U148">
        <f t="shared" ca="1" si="55"/>
        <v>153</v>
      </c>
      <c r="V148">
        <f>IF($J148="","",COUNTIFS(R$2:R147,R148)/100000000)</f>
        <v>0</v>
      </c>
      <c r="W148">
        <f>IF($J148="","",COUNTIFS(T$2:T147,T148)/100000000)</f>
        <v>0</v>
      </c>
      <c r="X148" s="6">
        <f t="shared" si="56"/>
        <v>0.34782608695652173</v>
      </c>
      <c r="Y148">
        <f t="shared" ca="1" si="57"/>
        <v>157</v>
      </c>
      <c r="Z148" s="6">
        <f t="shared" si="58"/>
        <v>0.13043478260869565</v>
      </c>
      <c r="AA148">
        <f t="shared" ca="1" si="59"/>
        <v>153</v>
      </c>
      <c r="AB148" s="5">
        <f ca="1">IF(S148="","",SUMIFS('Filtered Data'!$E:$E,'Filtered Data'!$C:$C,sorting!$J148,'Filtered Data'!$W:$W,"&lt;"&amp;Dashboard!C$4)/$K148)</f>
        <v>0.39130434782608697</v>
      </c>
      <c r="AC148">
        <f t="shared" ca="1" si="60"/>
        <v>21</v>
      </c>
      <c r="AD148" s="6">
        <f ca="1">IF($J148="","",(COUNTIFS(AB$2:AB147,AB148)/100000000)+AB148)</f>
        <v>0.39130435782608697</v>
      </c>
      <c r="AE148">
        <f t="shared" ca="1" si="61"/>
        <v>165</v>
      </c>
    </row>
    <row r="149" spans="1:31" x14ac:dyDescent="0.35">
      <c r="A149" s="5">
        <f t="shared" si="46"/>
        <v>0.40151110989034761</v>
      </c>
      <c r="B149" t="str">
        <v>John Curtiss</v>
      </c>
      <c r="C149">
        <f>SUMIFS('Filtered Data'!$E:$E,'Filtered Data'!$C:$C,sorting!$B149)</f>
        <v>2</v>
      </c>
      <c r="D149" s="4">
        <f>SUMIFS('Filtered Data'!$L:$L,'Filtered Data'!$C:$C,sorting!$B149)</f>
        <v>2</v>
      </c>
      <c r="E149">
        <f>SUMIFS('Filtered Data'!$O:$O,'Filtered Data'!$C:$C,sorting!$B149)</f>
        <v>1</v>
      </c>
      <c r="F149" s="3">
        <f t="shared" si="47"/>
        <v>4.5</v>
      </c>
      <c r="G149" s="3" cm="1">
        <f t="array" ref="G149">AVERAGE(_xlfn._xlws.FILTER('Filtered Data'!$W:$W,'Filtered Data'!$C:$C=sorting!$B149))</f>
        <v>42</v>
      </c>
      <c r="H149" s="3" cm="1">
        <f t="array" ref="H149">_xlfn.STDEV.P(_xlfn._xlws.FILTER('Filtered Data'!$W:$W,'Filtered Data'!$C:$C=sorting!$B149))</f>
        <v>6</v>
      </c>
      <c r="I149" s="3"/>
      <c r="J149" t="str">
        <v>Jonathan Brubaker</v>
      </c>
      <c r="K149">
        <f t="shared" si="48"/>
        <v>24</v>
      </c>
      <c r="L149" s="3">
        <f t="shared" si="49"/>
        <v>46.666666666666664</v>
      </c>
      <c r="M149">
        <f t="shared" ca="1" si="50"/>
        <v>129</v>
      </c>
      <c r="N149" s="3">
        <f t="shared" si="45"/>
        <v>16.858891488535722</v>
      </c>
      <c r="O149">
        <f t="shared" ca="1" si="51"/>
        <v>86</v>
      </c>
      <c r="P149" s="3">
        <f t="shared" ca="1" si="52"/>
        <v>2.768074442996483</v>
      </c>
      <c r="Q149">
        <f t="shared" ca="1" si="53"/>
        <v>108</v>
      </c>
      <c r="R149" s="5">
        <f>IF(J149="","",SUMIFS('Filtered Data'!$E:$E,'Filtered Data'!$C:$C,sorting!$J149,'Filtered Data'!$W:$W,"&gt;"&amp;Dashboard!D$4)/$K149)</f>
        <v>0.45833333333333331</v>
      </c>
      <c r="S149">
        <f t="shared" ca="1" si="54"/>
        <v>114</v>
      </c>
      <c r="T149" s="5">
        <f>IF(K149="","",SUMIFS('Filtered Data'!$E:$E,'Filtered Data'!$C:$C,sorting!$J149,'Filtered Data'!$W:$W,"&gt;"&amp;Dashboard!F$4)/$K149)</f>
        <v>0.16666666666666666</v>
      </c>
      <c r="U149">
        <f t="shared" ca="1" si="55"/>
        <v>127</v>
      </c>
      <c r="V149">
        <f>IF($J149="","",COUNTIFS(R$2:R148,R149)/100000000)</f>
        <v>0</v>
      </c>
      <c r="W149">
        <f>IF($J149="","",COUNTIFS(T$2:T148,T149)/100000000)</f>
        <v>2.9999999999999997E-8</v>
      </c>
      <c r="X149" s="6">
        <f t="shared" si="56"/>
        <v>0.45833333333333331</v>
      </c>
      <c r="Y149">
        <f t="shared" ca="1" si="57"/>
        <v>114</v>
      </c>
      <c r="Z149" s="6">
        <f t="shared" si="58"/>
        <v>0.16666669666666667</v>
      </c>
      <c r="AA149">
        <f t="shared" ca="1" si="59"/>
        <v>129</v>
      </c>
      <c r="AB149" s="5">
        <f ca="1">IF(S149="","",SUMIFS('Filtered Data'!$E:$E,'Filtered Data'!$C:$C,sorting!$J149,'Filtered Data'!$W:$W,"&lt;"&amp;Dashboard!C$4)/$K149)</f>
        <v>0.33333333333333331</v>
      </c>
      <c r="AC149">
        <f t="shared" ca="1" si="60"/>
        <v>33</v>
      </c>
      <c r="AD149" s="6">
        <f ca="1">IF($J149="","",(COUNTIFS(AB$2:AB148,AB149)/100000000)+AB149)</f>
        <v>0.3333333633333333</v>
      </c>
      <c r="AE149">
        <f t="shared" ca="1" si="61"/>
        <v>152</v>
      </c>
    </row>
    <row r="150" spans="1:31" x14ac:dyDescent="0.35">
      <c r="A150" s="5">
        <f t="shared" si="46"/>
        <v>0.7378791259898777</v>
      </c>
      <c r="B150" t="str">
        <v>Zach Thompson</v>
      </c>
      <c r="C150">
        <f>SUMIFS('Filtered Data'!$E:$E,'Filtered Data'!$C:$C,sorting!$B150)</f>
        <v>14</v>
      </c>
      <c r="D150" s="4">
        <f>SUMIFS('Filtered Data'!$L:$L,'Filtered Data'!$C:$C,sorting!$B150)</f>
        <v>63.666666666666664</v>
      </c>
      <c r="E150">
        <f>SUMIFS('Filtered Data'!$O:$O,'Filtered Data'!$C:$C,sorting!$B150)</f>
        <v>23</v>
      </c>
      <c r="F150" s="3">
        <f t="shared" si="47"/>
        <v>3.25130890052356</v>
      </c>
      <c r="G150" s="3" cm="1">
        <f t="array" ref="G150">AVERAGE(_xlfn._xlws.FILTER('Filtered Data'!$W:$W,'Filtered Data'!$C:$C=sorting!$B150))</f>
        <v>51.785714285714285</v>
      </c>
      <c r="H150" s="3" cm="1">
        <f t="array" ref="H150">_xlfn.STDEV.P(_xlfn._xlws.FILTER('Filtered Data'!$W:$W,'Filtered Data'!$C:$C=sorting!$B150))</f>
        <v>11.638474196932048</v>
      </c>
      <c r="I150" s="3"/>
      <c r="J150" t="str">
        <v>Wil Crowe</v>
      </c>
      <c r="K150">
        <f t="shared" si="48"/>
        <v>25</v>
      </c>
      <c r="L150" s="3">
        <f t="shared" si="49"/>
        <v>42.92</v>
      </c>
      <c r="M150">
        <f t="shared" ca="1" si="50"/>
        <v>164</v>
      </c>
      <c r="N150" s="3">
        <f t="shared" si="45"/>
        <v>19.301647598067891</v>
      </c>
      <c r="O150">
        <f t="shared" ca="1" si="51"/>
        <v>139</v>
      </c>
      <c r="P150" s="3">
        <f t="shared" ca="1" si="52"/>
        <v>2.2236443693177947</v>
      </c>
      <c r="Q150">
        <f t="shared" ca="1" si="53"/>
        <v>163</v>
      </c>
      <c r="R150" s="5">
        <f>IF(J150="","",SUMIFS('Filtered Data'!$E:$E,'Filtered Data'!$C:$C,sorting!$J150,'Filtered Data'!$W:$W,"&gt;"&amp;Dashboard!D$4)/$K150)</f>
        <v>0.36</v>
      </c>
      <c r="S150">
        <f t="shared" ca="1" si="54"/>
        <v>152</v>
      </c>
      <c r="T150" s="5">
        <f>IF(K150="","",SUMIFS('Filtered Data'!$E:$E,'Filtered Data'!$C:$C,sorting!$J150,'Filtered Data'!$W:$W,"&gt;"&amp;Dashboard!F$4)/$K150)</f>
        <v>0.2</v>
      </c>
      <c r="U150">
        <f t="shared" ca="1" si="55"/>
        <v>104</v>
      </c>
      <c r="V150">
        <f>IF($J150="","",COUNTIFS(R$2:R149,R150)/100000000)</f>
        <v>0</v>
      </c>
      <c r="W150">
        <f>IF($J150="","",COUNTIFS(T$2:T149,T150)/100000000)</f>
        <v>7.0000000000000005E-8</v>
      </c>
      <c r="X150" s="6">
        <f t="shared" si="56"/>
        <v>0.36</v>
      </c>
      <c r="Y150">
        <f t="shared" ca="1" si="57"/>
        <v>152</v>
      </c>
      <c r="Z150" s="6">
        <f t="shared" si="58"/>
        <v>0.20000007</v>
      </c>
      <c r="AA150">
        <f t="shared" ca="1" si="59"/>
        <v>105</v>
      </c>
      <c r="AB150" s="5">
        <f ca="1">IF(S150="","",SUMIFS('Filtered Data'!$E:$E,'Filtered Data'!$C:$C,sorting!$J150,'Filtered Data'!$W:$W,"&lt;"&amp;Dashboard!C$4)/$K150)</f>
        <v>0.36</v>
      </c>
      <c r="AC150">
        <f t="shared" ca="1" si="60"/>
        <v>30</v>
      </c>
      <c r="AD150" s="6">
        <f ca="1">IF($J150="","",(COUNTIFS(AB$2:AB149,AB150)/100000000)+AB150)</f>
        <v>0.36</v>
      </c>
      <c r="AE150">
        <f t="shared" ca="1" si="61"/>
        <v>156</v>
      </c>
    </row>
    <row r="151" spans="1:31" x14ac:dyDescent="0.35">
      <c r="A151" s="5">
        <f t="shared" si="46"/>
        <v>0.488236734951423</v>
      </c>
      <c r="B151" t="str">
        <v>Braxton Garrett</v>
      </c>
      <c r="C151">
        <f>SUMIFS('Filtered Data'!$E:$E,'Filtered Data'!$C:$C,sorting!$B151)</f>
        <v>7</v>
      </c>
      <c r="D151" s="4">
        <f>SUMIFS('Filtered Data'!$L:$L,'Filtered Data'!$C:$C,sorting!$B151)</f>
        <v>30.999999999999996</v>
      </c>
      <c r="E151">
        <f>SUMIFS('Filtered Data'!$O:$O,'Filtered Data'!$C:$C,sorting!$B151)</f>
        <v>16</v>
      </c>
      <c r="F151" s="3">
        <f t="shared" si="47"/>
        <v>4.6451612903225818</v>
      </c>
      <c r="G151" s="3" cm="1">
        <f t="array" ref="G151">AVERAGE(_xlfn._xlws.FILTER('Filtered Data'!$W:$W,'Filtered Data'!$C:$C=sorting!$B151))</f>
        <v>44.428571428571431</v>
      </c>
      <c r="H151" s="3" cm="1">
        <f t="array" ref="H151">_xlfn.STDEV.P(_xlfn._xlws.FILTER('Filtered Data'!$W:$W,'Filtered Data'!$C:$C=sorting!$B151))</f>
        <v>12.045830847904455</v>
      </c>
      <c r="I151" s="3"/>
      <c r="J151" t="str">
        <v>Jack Flaherty</v>
      </c>
      <c r="K151">
        <f t="shared" si="48"/>
        <v>15</v>
      </c>
      <c r="L151" s="3">
        <f t="shared" si="49"/>
        <v>53.4</v>
      </c>
      <c r="M151">
        <f t="shared" ca="1" si="50"/>
        <v>59</v>
      </c>
      <c r="N151" s="3">
        <f t="shared" si="45"/>
        <v>21.061180720304673</v>
      </c>
      <c r="O151">
        <f t="shared" ca="1" si="51"/>
        <v>165</v>
      </c>
      <c r="P151" s="3">
        <f t="shared" ca="1" si="52"/>
        <v>2.535470385500187</v>
      </c>
      <c r="Q151">
        <f t="shared" ca="1" si="53"/>
        <v>131</v>
      </c>
      <c r="R151" s="5">
        <f>IF(J151="","",SUMIFS('Filtered Data'!$E:$E,'Filtered Data'!$C:$C,sorting!$J151,'Filtered Data'!$W:$W,"&gt;"&amp;Dashboard!D$4)/$K151)</f>
        <v>0.66666666666666663</v>
      </c>
      <c r="S151">
        <f t="shared" ca="1" si="54"/>
        <v>29</v>
      </c>
      <c r="T151" s="5">
        <f>IF(K151="","",SUMIFS('Filtered Data'!$E:$E,'Filtered Data'!$C:$C,sorting!$J151,'Filtered Data'!$W:$W,"&gt;"&amp;Dashboard!F$4)/$K151)</f>
        <v>0.4</v>
      </c>
      <c r="U151">
        <f t="shared" ca="1" si="55"/>
        <v>29</v>
      </c>
      <c r="V151">
        <f>IF($J151="","",COUNTIFS(R$2:R150,R151)/100000000)</f>
        <v>4.0000000000000001E-8</v>
      </c>
      <c r="W151">
        <f>IF($J151="","",COUNTIFS(T$2:T150,T151)/100000000)</f>
        <v>1E-8</v>
      </c>
      <c r="X151" s="6">
        <f t="shared" si="56"/>
        <v>0.66666670666666661</v>
      </c>
      <c r="Y151">
        <f t="shared" ca="1" si="57"/>
        <v>29</v>
      </c>
      <c r="Z151" s="6">
        <f t="shared" si="58"/>
        <v>0.40000001000000002</v>
      </c>
      <c r="AA151">
        <f t="shared" ca="1" si="59"/>
        <v>29</v>
      </c>
      <c r="AB151" s="5">
        <f ca="1">IF(S151="","",SUMIFS('Filtered Data'!$E:$E,'Filtered Data'!$C:$C,sorting!$J151,'Filtered Data'!$W:$W,"&lt;"&amp;Dashboard!C$4)/$K151)</f>
        <v>0.26666666666666666</v>
      </c>
      <c r="AC151">
        <f t="shared" ca="1" si="60"/>
        <v>66</v>
      </c>
      <c r="AD151" s="6">
        <f ca="1">IF($J151="","",(COUNTIFS(AB$2:AB150,AB151)/100000000)+AB151)</f>
        <v>0.26666669666666665</v>
      </c>
      <c r="AE151">
        <f t="shared" ca="1" si="61"/>
        <v>120</v>
      </c>
    </row>
    <row r="152" spans="1:31" x14ac:dyDescent="0.35">
      <c r="A152" s="5">
        <f t="shared" si="46"/>
        <v>0.24125527839561978</v>
      </c>
      <c r="B152" t="str">
        <v>Anthony Bass</v>
      </c>
      <c r="C152">
        <f>SUMIFS('Filtered Data'!$E:$E,'Filtered Data'!$C:$C,sorting!$B152)</f>
        <v>1</v>
      </c>
      <c r="D152" s="4">
        <f>SUMIFS('Filtered Data'!$L:$L,'Filtered Data'!$C:$C,sorting!$B152)</f>
        <v>1</v>
      </c>
      <c r="E152">
        <f>SUMIFS('Filtered Data'!$O:$O,'Filtered Data'!$C:$C,sorting!$B152)</f>
        <v>1</v>
      </c>
      <c r="F152" s="3">
        <f t="shared" si="47"/>
        <v>9</v>
      </c>
      <c r="G152" s="3" cm="1">
        <f t="array" ref="G152">AVERAGE(_xlfn._xlws.FILTER('Filtered Data'!$W:$W,'Filtered Data'!$C:$C=sorting!$B152))</f>
        <v>37</v>
      </c>
      <c r="H152" s="3" cm="1">
        <f t="array" ref="H152">_xlfn.STDEV.P(_xlfn._xlws.FILTER('Filtered Data'!$W:$W,'Filtered Data'!$C:$C=sorting!$B152))</f>
        <v>0</v>
      </c>
      <c r="I152" s="3"/>
      <c r="J152" t="str">
        <v>Adam Wainwright</v>
      </c>
      <c r="K152">
        <f t="shared" si="48"/>
        <v>32</v>
      </c>
      <c r="L152" s="3">
        <f t="shared" si="49"/>
        <v>59.8125</v>
      </c>
      <c r="M152">
        <f t="shared" ca="1" si="50"/>
        <v>14</v>
      </c>
      <c r="N152" s="3">
        <f t="shared" si="45"/>
        <v>20.157872996673039</v>
      </c>
      <c r="O152">
        <f t="shared" ca="1" si="51"/>
        <v>153</v>
      </c>
      <c r="P152" s="3">
        <f t="shared" ca="1" si="52"/>
        <v>2.9672029390140402</v>
      </c>
      <c r="Q152">
        <f t="shared" ca="1" si="53"/>
        <v>87</v>
      </c>
      <c r="R152" s="5">
        <f>IF(J152="","",SUMIFS('Filtered Data'!$E:$E,'Filtered Data'!$C:$C,sorting!$J152,'Filtered Data'!$W:$W,"&gt;"&amp;Dashboard!D$4)/$K152)</f>
        <v>0.71875</v>
      </c>
      <c r="S152">
        <f t="shared" ca="1" si="54"/>
        <v>19</v>
      </c>
      <c r="T152" s="5">
        <f>IF(K152="","",SUMIFS('Filtered Data'!$E:$E,'Filtered Data'!$C:$C,sorting!$J152,'Filtered Data'!$W:$W,"&gt;"&amp;Dashboard!F$4)/$K152)</f>
        <v>0.4375</v>
      </c>
      <c r="U152">
        <f t="shared" ca="1" si="55"/>
        <v>20</v>
      </c>
      <c r="V152">
        <f>IF($J152="","",COUNTIFS(R$2:R151,R152)/100000000)</f>
        <v>1E-8</v>
      </c>
      <c r="W152">
        <f>IF($J152="","",COUNTIFS(T$2:T151,T152)/100000000)</f>
        <v>1E-8</v>
      </c>
      <c r="X152" s="6">
        <f t="shared" si="56"/>
        <v>0.71875001000000005</v>
      </c>
      <c r="Y152">
        <f t="shared" ca="1" si="57"/>
        <v>19</v>
      </c>
      <c r="Z152" s="6">
        <f t="shared" si="58"/>
        <v>0.43750000999999999</v>
      </c>
      <c r="AA152">
        <f t="shared" ca="1" si="59"/>
        <v>21</v>
      </c>
      <c r="AB152" s="5">
        <f ca="1">IF(S152="","",SUMIFS('Filtered Data'!$E:$E,'Filtered Data'!$C:$C,sorting!$J152,'Filtered Data'!$W:$W,"&lt;"&amp;Dashboard!C$4)/$K152)</f>
        <v>9.375E-2</v>
      </c>
      <c r="AC152">
        <f t="shared" ca="1" si="60"/>
        <v>161</v>
      </c>
      <c r="AD152" s="6">
        <f ca="1">IF($J152="","",(COUNTIFS(AB$2:AB151,AB152)/100000000)+AB152)</f>
        <v>9.3750020000000003E-2</v>
      </c>
      <c r="AE152">
        <f t="shared" ca="1" si="61"/>
        <v>25</v>
      </c>
    </row>
    <row r="153" spans="1:31" x14ac:dyDescent="0.35">
      <c r="A153" s="5">
        <f t="shared" si="46"/>
        <v>0.58058683498134955</v>
      </c>
      <c r="B153" t="str">
        <v>Anthony Bender</v>
      </c>
      <c r="C153">
        <f>SUMIFS('Filtered Data'!$E:$E,'Filtered Data'!$C:$C,sorting!$B153)</f>
        <v>1</v>
      </c>
      <c r="D153" s="4">
        <f>SUMIFS('Filtered Data'!$L:$L,'Filtered Data'!$C:$C,sorting!$B153)</f>
        <v>1</v>
      </c>
      <c r="E153">
        <f>SUMIFS('Filtered Data'!$O:$O,'Filtered Data'!$C:$C,sorting!$B153)</f>
        <v>0</v>
      </c>
      <c r="F153" s="3">
        <f t="shared" si="47"/>
        <v>0</v>
      </c>
      <c r="G153" s="3" cm="1">
        <f t="array" ref="G153">AVERAGE(_xlfn._xlws.FILTER('Filtered Data'!$W:$W,'Filtered Data'!$C:$C=sorting!$B153))</f>
        <v>47</v>
      </c>
      <c r="H153" s="3" cm="1">
        <f t="array" ref="H153">_xlfn.STDEV.P(_xlfn._xlws.FILTER('Filtered Data'!$W:$W,'Filtered Data'!$C:$C=sorting!$B153))</f>
        <v>0</v>
      </c>
      <c r="I153" s="3"/>
      <c r="J153" t="str">
        <v>Carlos Martinez</v>
      </c>
      <c r="K153">
        <f t="shared" si="48"/>
        <v>16</v>
      </c>
      <c r="L153" s="3">
        <f t="shared" si="49"/>
        <v>46.4375</v>
      </c>
      <c r="M153">
        <f t="shared" ca="1" si="50"/>
        <v>132</v>
      </c>
      <c r="N153" s="3">
        <f t="shared" si="45"/>
        <v>23.62458663659536</v>
      </c>
      <c r="O153">
        <f t="shared" ca="1" si="51"/>
        <v>183</v>
      </c>
      <c r="P153" s="3">
        <f t="shared" ca="1" si="52"/>
        <v>1.9656428581936156</v>
      </c>
      <c r="Q153">
        <f t="shared" ca="1" si="53"/>
        <v>181</v>
      </c>
      <c r="R153" s="5">
        <f>IF(J153="","",SUMIFS('Filtered Data'!$E:$E,'Filtered Data'!$C:$C,sorting!$J153,'Filtered Data'!$W:$W,"&gt;"&amp;Dashboard!D$4)/$K153)</f>
        <v>0.4375</v>
      </c>
      <c r="S153">
        <f t="shared" ca="1" si="54"/>
        <v>124</v>
      </c>
      <c r="T153" s="5">
        <f>IF(K153="","",SUMIFS('Filtered Data'!$E:$E,'Filtered Data'!$C:$C,sorting!$J153,'Filtered Data'!$W:$W,"&gt;"&amp;Dashboard!F$4)/$K153)</f>
        <v>0.375</v>
      </c>
      <c r="U153">
        <f t="shared" ca="1" si="55"/>
        <v>33</v>
      </c>
      <c r="V153">
        <f>IF($J153="","",COUNTIFS(R$2:R152,R153)/100000000)</f>
        <v>2E-8</v>
      </c>
      <c r="W153">
        <f>IF($J153="","",COUNTIFS(T$2:T152,T153)/100000000)</f>
        <v>2.9999999999999997E-8</v>
      </c>
      <c r="X153" s="6">
        <f t="shared" si="56"/>
        <v>0.43750001999999999</v>
      </c>
      <c r="Y153">
        <f t="shared" ca="1" si="57"/>
        <v>124</v>
      </c>
      <c r="Z153" s="6">
        <f t="shared" si="58"/>
        <v>0.37500002999999998</v>
      </c>
      <c r="AA153">
        <f t="shared" ca="1" si="59"/>
        <v>33</v>
      </c>
      <c r="AB153" s="5">
        <f ca="1">IF(S153="","",SUMIFS('Filtered Data'!$E:$E,'Filtered Data'!$C:$C,sorting!$J153,'Filtered Data'!$W:$W,"&lt;"&amp;Dashboard!C$4)/$K153)</f>
        <v>0.3125</v>
      </c>
      <c r="AC153">
        <f t="shared" ca="1" si="60"/>
        <v>42</v>
      </c>
      <c r="AD153" s="6">
        <f ca="1">IF($J153="","",(COUNTIFS(AB$2:AB152,AB153)/100000000)+AB153)</f>
        <v>0.3125</v>
      </c>
      <c r="AE153">
        <f t="shared" ca="1" si="61"/>
        <v>144</v>
      </c>
    </row>
    <row r="154" spans="1:31" x14ac:dyDescent="0.35">
      <c r="A154" s="5">
        <f t="shared" si="46"/>
        <v>0.44085248058167664</v>
      </c>
      <c r="B154" t="str">
        <v>Jesus Luzardo</v>
      </c>
      <c r="C154">
        <f>SUMIFS('Filtered Data'!$E:$E,'Filtered Data'!$C:$C,sorting!$B154)</f>
        <v>18</v>
      </c>
      <c r="D154" s="4">
        <f>SUMIFS('Filtered Data'!$L:$L,'Filtered Data'!$C:$C,sorting!$B154)</f>
        <v>85.333333333333343</v>
      </c>
      <c r="E154">
        <f>SUMIFS('Filtered Data'!$O:$O,'Filtered Data'!$C:$C,sorting!$B154)</f>
        <v>59</v>
      </c>
      <c r="F154" s="3">
        <f t="shared" si="47"/>
        <v>6.2226562499999991</v>
      </c>
      <c r="G154" s="3" cm="1">
        <f t="array" ref="G154">AVERAGE(_xlfn._xlws.FILTER('Filtered Data'!$W:$W,'Filtered Data'!$C:$C=sorting!$B154))</f>
        <v>43.111111111111114</v>
      </c>
      <c r="H154" s="3" cm="1">
        <f t="array" ref="H154">_xlfn.STDEV.P(_xlfn._xlws.FILTER('Filtered Data'!$W:$W,'Filtered Data'!$C:$C=sorting!$B154))</f>
        <v>17.891304184773642</v>
      </c>
      <c r="I154" s="3"/>
      <c r="J154" t="str">
        <v>Kwang-hyun Kim</v>
      </c>
      <c r="K154">
        <f t="shared" si="48"/>
        <v>21</v>
      </c>
      <c r="L154" s="3">
        <f t="shared" si="49"/>
        <v>50.285714285714285</v>
      </c>
      <c r="M154">
        <f t="shared" ca="1" si="50"/>
        <v>91</v>
      </c>
      <c r="N154" s="3">
        <f t="shared" si="45"/>
        <v>17.367574760490438</v>
      </c>
      <c r="O154">
        <f t="shared" ca="1" si="51"/>
        <v>100</v>
      </c>
      <c r="P154" s="3">
        <f t="shared" ca="1" si="52"/>
        <v>2.8953791752265521</v>
      </c>
      <c r="Q154">
        <f t="shared" ca="1" si="53"/>
        <v>93</v>
      </c>
      <c r="R154" s="5">
        <f>IF(J154="","",SUMIFS('Filtered Data'!$E:$E,'Filtered Data'!$C:$C,sorting!$J154,'Filtered Data'!$W:$W,"&gt;"&amp;Dashboard!D$4)/$K154)</f>
        <v>0.52380952380952384</v>
      </c>
      <c r="S154">
        <f t="shared" ca="1" si="54"/>
        <v>87</v>
      </c>
      <c r="T154" s="5">
        <f>IF(K154="","",SUMIFS('Filtered Data'!$E:$E,'Filtered Data'!$C:$C,sorting!$J154,'Filtered Data'!$W:$W,"&gt;"&amp;Dashboard!F$4)/$K154)</f>
        <v>0.19047619047619047</v>
      </c>
      <c r="U154">
        <f t="shared" ca="1" si="55"/>
        <v>116</v>
      </c>
      <c r="V154">
        <f>IF($J154="","",COUNTIFS(R$2:R153,R154)/100000000)</f>
        <v>2E-8</v>
      </c>
      <c r="W154">
        <f>IF($J154="","",COUNTIFS(T$2:T153,T154)/100000000)</f>
        <v>2E-8</v>
      </c>
      <c r="X154" s="6">
        <f t="shared" si="56"/>
        <v>0.52380954380952383</v>
      </c>
      <c r="Y154">
        <f t="shared" ca="1" si="57"/>
        <v>87</v>
      </c>
      <c r="Z154" s="6">
        <f t="shared" si="58"/>
        <v>0.19047621047619046</v>
      </c>
      <c r="AA154">
        <f t="shared" ca="1" si="59"/>
        <v>116</v>
      </c>
      <c r="AB154" s="5">
        <f ca="1">IF(S154="","",SUMIFS('Filtered Data'!$E:$E,'Filtered Data'!$C:$C,sorting!$J154,'Filtered Data'!$W:$W,"&lt;"&amp;Dashboard!C$4)/$K154)</f>
        <v>0.19047619047619047</v>
      </c>
      <c r="AC154">
        <f t="shared" ca="1" si="60"/>
        <v>116</v>
      </c>
      <c r="AD154" s="6">
        <f ca="1">IF($J154="","",(COUNTIFS(AB$2:AB153,AB154)/100000000)+AB154)</f>
        <v>0.19047620047619046</v>
      </c>
      <c r="AE154">
        <f t="shared" ca="1" si="61"/>
        <v>70</v>
      </c>
    </row>
    <row r="155" spans="1:31" x14ac:dyDescent="0.35">
      <c r="A155" s="5">
        <f t="shared" si="46"/>
        <v>3.3020448811121056E-6</v>
      </c>
      <c r="B155" t="str">
        <v>David Hess</v>
      </c>
      <c r="C155">
        <f>SUMIFS('Filtered Data'!$E:$E,'Filtered Data'!$C:$C,sorting!$B155)</f>
        <v>1</v>
      </c>
      <c r="D155" s="4">
        <f>SUMIFS('Filtered Data'!$L:$L,'Filtered Data'!$C:$C,sorting!$B155)</f>
        <v>1</v>
      </c>
      <c r="E155">
        <f>SUMIFS('Filtered Data'!$O:$O,'Filtered Data'!$C:$C,sorting!$B155)</f>
        <v>7</v>
      </c>
      <c r="F155" s="3">
        <f t="shared" si="47"/>
        <v>63</v>
      </c>
      <c r="G155" s="3" cm="1">
        <f t="array" ref="G155">AVERAGE(_xlfn._xlws.FILTER('Filtered Data'!$W:$W,'Filtered Data'!$C:$C=sorting!$B155))</f>
        <v>-5</v>
      </c>
      <c r="H155" s="3" cm="1">
        <f t="array" ref="H155">_xlfn.STDEV.P(_xlfn._xlws.FILTER('Filtered Data'!$W:$W,'Filtered Data'!$C:$C=sorting!$B155))</f>
        <v>0</v>
      </c>
      <c r="I155" s="3"/>
      <c r="J155" t="str">
        <v>Johan Oviedo</v>
      </c>
      <c r="K155">
        <f t="shared" si="48"/>
        <v>13</v>
      </c>
      <c r="L155" s="3">
        <f t="shared" si="49"/>
        <v>43.07692307692308</v>
      </c>
      <c r="M155">
        <f t="shared" ca="1" si="50"/>
        <v>160</v>
      </c>
      <c r="N155" s="3">
        <f t="shared" si="45"/>
        <v>13.864517736690516</v>
      </c>
      <c r="O155">
        <f t="shared" ca="1" si="51"/>
        <v>25</v>
      </c>
      <c r="P155" s="3">
        <f t="shared" ca="1" si="52"/>
        <v>3.1069903688698814</v>
      </c>
      <c r="Q155">
        <f t="shared" ca="1" si="53"/>
        <v>75</v>
      </c>
      <c r="R155" s="5">
        <f>IF(J155="","",SUMIFS('Filtered Data'!$E:$E,'Filtered Data'!$C:$C,sorting!$J155,'Filtered Data'!$W:$W,"&gt;"&amp;Dashboard!D$4)/$K155)</f>
        <v>0.23076923076923078</v>
      </c>
      <c r="S155">
        <f t="shared" ca="1" si="54"/>
        <v>181</v>
      </c>
      <c r="T155" s="5">
        <f>IF(K155="","",SUMIFS('Filtered Data'!$E:$E,'Filtered Data'!$C:$C,sorting!$J155,'Filtered Data'!$W:$W,"&gt;"&amp;Dashboard!F$4)/$K155)</f>
        <v>0.15384615384615385</v>
      </c>
      <c r="U155">
        <f t="shared" ca="1" si="55"/>
        <v>136</v>
      </c>
      <c r="V155">
        <f>IF($J155="","",COUNTIFS(R$2:R154,R155)/100000000)</f>
        <v>2E-8</v>
      </c>
      <c r="W155">
        <f>IF($J155="","",COUNTIFS(T$2:T154,T155)/100000000)</f>
        <v>7.0000000000000005E-8</v>
      </c>
      <c r="X155" s="6">
        <f t="shared" si="56"/>
        <v>0.23076925076923077</v>
      </c>
      <c r="Y155">
        <f t="shared" ca="1" si="57"/>
        <v>181</v>
      </c>
      <c r="Z155" s="6">
        <f t="shared" si="58"/>
        <v>0.15384622384615385</v>
      </c>
      <c r="AA155">
        <f t="shared" ca="1" si="59"/>
        <v>136</v>
      </c>
      <c r="AB155" s="5">
        <f ca="1">IF(S155="","",SUMIFS('Filtered Data'!$E:$E,'Filtered Data'!$C:$C,sorting!$J155,'Filtered Data'!$W:$W,"&lt;"&amp;Dashboard!C$4)/$K155)</f>
        <v>0.38461538461538464</v>
      </c>
      <c r="AC155">
        <f t="shared" ca="1" si="60"/>
        <v>24</v>
      </c>
      <c r="AD155" s="6">
        <f ca="1">IF($J155="","",(COUNTIFS(AB$2:AB154,AB155)/100000000)+AB155)</f>
        <v>0.38461539461538463</v>
      </c>
      <c r="AE155">
        <f t="shared" ca="1" si="61"/>
        <v>162</v>
      </c>
    </row>
    <row r="156" spans="1:31" x14ac:dyDescent="0.35">
      <c r="A156" s="5">
        <f t="shared" si="46"/>
        <v>0.35241133397245572</v>
      </c>
      <c r="B156" t="str">
        <v>Edward Cabrera</v>
      </c>
      <c r="C156">
        <f>SUMIFS('Filtered Data'!$E:$E,'Filtered Data'!$C:$C,sorting!$B156)</f>
        <v>7</v>
      </c>
      <c r="D156" s="4">
        <f>SUMIFS('Filtered Data'!$L:$L,'Filtered Data'!$C:$C,sorting!$B156)</f>
        <v>26.333333333333332</v>
      </c>
      <c r="E156">
        <f>SUMIFS('Filtered Data'!$O:$O,'Filtered Data'!$C:$C,sorting!$B156)</f>
        <v>17</v>
      </c>
      <c r="F156" s="3">
        <f t="shared" si="47"/>
        <v>5.8101265822784809</v>
      </c>
      <c r="G156" s="3" cm="1">
        <f t="array" ref="G156">AVERAGE(_xlfn._xlws.FILTER('Filtered Data'!$W:$W,'Filtered Data'!$C:$C=sorting!$B156))</f>
        <v>40.571428571428569</v>
      </c>
      <c r="H156" s="3" cm="1">
        <f t="array" ref="H156">_xlfn.STDEV.P(_xlfn._xlws.FILTER('Filtered Data'!$W:$W,'Filtered Data'!$C:$C=sorting!$B156))</f>
        <v>6.1611024722422361</v>
      </c>
      <c r="I156" s="3"/>
      <c r="J156" t="str">
        <v>Yu Darvish</v>
      </c>
      <c r="K156">
        <f t="shared" si="48"/>
        <v>30</v>
      </c>
      <c r="L156" s="3">
        <f t="shared" si="49"/>
        <v>54.06666666666667</v>
      </c>
      <c r="M156">
        <f t="shared" ca="1" si="50"/>
        <v>52</v>
      </c>
      <c r="N156" s="3">
        <f t="shared" si="45"/>
        <v>20.890082708202847</v>
      </c>
      <c r="O156">
        <f t="shared" ca="1" si="51"/>
        <v>162</v>
      </c>
      <c r="P156" s="3">
        <f t="shared" ca="1" si="52"/>
        <v>2.5881499571773583</v>
      </c>
      <c r="Q156">
        <f t="shared" ca="1" si="53"/>
        <v>125</v>
      </c>
      <c r="R156" s="5">
        <f>IF(J156="","",SUMIFS('Filtered Data'!$E:$E,'Filtered Data'!$C:$C,sorting!$J156,'Filtered Data'!$W:$W,"&gt;"&amp;Dashboard!D$4)/$K156)</f>
        <v>0.6</v>
      </c>
      <c r="S156">
        <f t="shared" ca="1" si="54"/>
        <v>54</v>
      </c>
      <c r="T156" s="5">
        <f>IF(K156="","",SUMIFS('Filtered Data'!$E:$E,'Filtered Data'!$C:$C,sorting!$J156,'Filtered Data'!$W:$W,"&gt;"&amp;Dashboard!F$4)/$K156)</f>
        <v>0.43333333333333335</v>
      </c>
      <c r="U156">
        <f t="shared" ca="1" si="55"/>
        <v>24</v>
      </c>
      <c r="V156">
        <f>IF($J156="","",COUNTIFS(R$2:R155,R156)/100000000)</f>
        <v>2E-8</v>
      </c>
      <c r="W156">
        <f>IF($J156="","",COUNTIFS(T$2:T155,T156)/100000000)</f>
        <v>0</v>
      </c>
      <c r="X156" s="6">
        <f t="shared" si="56"/>
        <v>0.60000001999999997</v>
      </c>
      <c r="Y156">
        <f t="shared" ca="1" si="57"/>
        <v>56</v>
      </c>
      <c r="Z156" s="6">
        <f t="shared" si="58"/>
        <v>0.43333333333333335</v>
      </c>
      <c r="AA156">
        <f t="shared" ca="1" si="59"/>
        <v>24</v>
      </c>
      <c r="AB156" s="5">
        <f ca="1">IF(S156="","",SUMIFS('Filtered Data'!$E:$E,'Filtered Data'!$C:$C,sorting!$J156,'Filtered Data'!$W:$W,"&lt;"&amp;Dashboard!C$4)/$K156)</f>
        <v>0.2</v>
      </c>
      <c r="AC156">
        <f t="shared" ca="1" si="60"/>
        <v>107</v>
      </c>
      <c r="AD156" s="6">
        <f ca="1">IF($J156="","",(COUNTIFS(AB$2:AB155,AB156)/100000000)+AB156)</f>
        <v>0.20000004000000002</v>
      </c>
      <c r="AE156">
        <f t="shared" ca="1" si="61"/>
        <v>78</v>
      </c>
    </row>
    <row r="157" spans="1:31" x14ac:dyDescent="0.35">
      <c r="A157" s="5">
        <f t="shared" si="46"/>
        <v>0.7141879130824984</v>
      </c>
      <c r="B157" t="str">
        <v>Zack Greinke</v>
      </c>
      <c r="C157">
        <f>SUMIFS('Filtered Data'!$E:$E,'Filtered Data'!$C:$C,sorting!$B157)</f>
        <v>29</v>
      </c>
      <c r="D157" s="4">
        <f>SUMIFS('Filtered Data'!$L:$L,'Filtered Data'!$C:$C,sorting!$B157)</f>
        <v>168.66666666666669</v>
      </c>
      <c r="E157">
        <f>SUMIFS('Filtered Data'!$O:$O,'Filtered Data'!$C:$C,sorting!$B157)</f>
        <v>77</v>
      </c>
      <c r="F157" s="3">
        <f t="shared" si="47"/>
        <v>4.1086956521739131</v>
      </c>
      <c r="G157" s="3" cm="1">
        <f t="array" ref="G157">AVERAGE(_xlfn._xlws.FILTER('Filtered Data'!$W:$W,'Filtered Data'!$C:$C=sorting!$B157))</f>
        <v>51</v>
      </c>
      <c r="H157" s="3" cm="1">
        <f t="array" ref="H157">_xlfn.STDEV.P(_xlfn._xlws.FILTER('Filtered Data'!$W:$W,'Filtered Data'!$C:$C=sorting!$B157))</f>
        <v>21.84269782503668</v>
      </c>
      <c r="I157" s="3"/>
      <c r="J157" t="str">
        <v>Blake Snell</v>
      </c>
      <c r="K157">
        <f t="shared" si="48"/>
        <v>27</v>
      </c>
      <c r="L157" s="3">
        <f t="shared" si="49"/>
        <v>51.962962962962962</v>
      </c>
      <c r="M157">
        <f t="shared" ca="1" si="50"/>
        <v>71</v>
      </c>
      <c r="N157" s="3">
        <f t="shared" si="45"/>
        <v>22.091529265646699</v>
      </c>
      <c r="O157">
        <f t="shared" ca="1" si="51"/>
        <v>177</v>
      </c>
      <c r="P157" s="3">
        <f t="shared" ca="1" si="52"/>
        <v>2.3521668571748746</v>
      </c>
      <c r="Q157">
        <f t="shared" ca="1" si="53"/>
        <v>156</v>
      </c>
      <c r="R157" s="5">
        <f>IF(J157="","",SUMIFS('Filtered Data'!$E:$E,'Filtered Data'!$C:$C,sorting!$J157,'Filtered Data'!$W:$W,"&gt;"&amp;Dashboard!D$4)/$K157)</f>
        <v>0.51851851851851849</v>
      </c>
      <c r="S157">
        <f t="shared" ca="1" si="54"/>
        <v>91</v>
      </c>
      <c r="T157" s="5">
        <f>IF(K157="","",SUMIFS('Filtered Data'!$E:$E,'Filtered Data'!$C:$C,sorting!$J157,'Filtered Data'!$W:$W,"&gt;"&amp;Dashboard!F$4)/$K157)</f>
        <v>0.29629629629629628</v>
      </c>
      <c r="U157">
        <f t="shared" ca="1" si="55"/>
        <v>63</v>
      </c>
      <c r="V157">
        <f>IF($J157="","",COUNTIFS(R$2:R156,R157)/100000000)</f>
        <v>0</v>
      </c>
      <c r="W157">
        <f>IF($J157="","",COUNTIFS(T$2:T156,T157)/100000000)</f>
        <v>0</v>
      </c>
      <c r="X157" s="6">
        <f t="shared" si="56"/>
        <v>0.51851851851851849</v>
      </c>
      <c r="Y157">
        <f t="shared" ca="1" si="57"/>
        <v>91</v>
      </c>
      <c r="Z157" s="6">
        <f t="shared" si="58"/>
        <v>0.29629629629629628</v>
      </c>
      <c r="AA157">
        <f t="shared" ca="1" si="59"/>
        <v>63</v>
      </c>
      <c r="AB157" s="5">
        <f ca="1">IF(S157="","",SUMIFS('Filtered Data'!$E:$E,'Filtered Data'!$C:$C,sorting!$J157,'Filtered Data'!$W:$W,"&lt;"&amp;Dashboard!C$4)/$K157)</f>
        <v>0.22222222222222221</v>
      </c>
      <c r="AC157">
        <f t="shared" ca="1" si="60"/>
        <v>96</v>
      </c>
      <c r="AD157" s="6">
        <f ca="1">IF($J157="","",(COUNTIFS(AB$2:AB156,AB157)/100000000)+AB157)</f>
        <v>0.2222222422222222</v>
      </c>
      <c r="AE157">
        <f t="shared" ca="1" si="61"/>
        <v>90</v>
      </c>
    </row>
    <row r="158" spans="1:31" x14ac:dyDescent="0.35">
      <c r="A158" s="5">
        <f t="shared" si="46"/>
        <v>0.87478634968907254</v>
      </c>
      <c r="B158" t="str">
        <v>Cristian Javier</v>
      </c>
      <c r="C158">
        <f>SUMIFS('Filtered Data'!$E:$E,'Filtered Data'!$C:$C,sorting!$B158)</f>
        <v>9</v>
      </c>
      <c r="D158" s="4">
        <f>SUMIFS('Filtered Data'!$L:$L,'Filtered Data'!$C:$C,sorting!$B158)</f>
        <v>48.666666666666664</v>
      </c>
      <c r="E158">
        <f>SUMIFS('Filtered Data'!$O:$O,'Filtered Data'!$C:$C,sorting!$B158)</f>
        <v>17</v>
      </c>
      <c r="F158" s="3">
        <f t="shared" si="47"/>
        <v>3.1438356164383561</v>
      </c>
      <c r="G158" s="3" cm="1">
        <f t="array" ref="G158">AVERAGE(_xlfn._xlws.FILTER('Filtered Data'!$W:$W,'Filtered Data'!$C:$C=sorting!$B158))</f>
        <v>57.444444444444443</v>
      </c>
      <c r="H158" s="3" cm="1">
        <f t="array" ref="H158">_xlfn.STDEV.P(_xlfn._xlws.FILTER('Filtered Data'!$W:$W,'Filtered Data'!$C:$C=sorting!$B158))</f>
        <v>12.39274977208772</v>
      </c>
      <c r="I158" s="3"/>
      <c r="J158" t="str">
        <v>Joe Musgrove</v>
      </c>
      <c r="K158">
        <f t="shared" si="48"/>
        <v>31</v>
      </c>
      <c r="L158" s="3">
        <f t="shared" si="49"/>
        <v>57.096774193548384</v>
      </c>
      <c r="M158">
        <f t="shared" ca="1" si="50"/>
        <v>30</v>
      </c>
      <c r="N158" s="3">
        <f t="shared" si="45"/>
        <v>19.059084428995853</v>
      </c>
      <c r="O158">
        <f t="shared" ca="1" si="51"/>
        <v>136</v>
      </c>
      <c r="P158" s="3">
        <f t="shared" ca="1" si="52"/>
        <v>2.9957773893211401</v>
      </c>
      <c r="Q158">
        <f t="shared" ca="1" si="53"/>
        <v>85</v>
      </c>
      <c r="R158" s="5">
        <f>IF(J158="","",SUMIFS('Filtered Data'!$E:$E,'Filtered Data'!$C:$C,sorting!$J158,'Filtered Data'!$W:$W,"&gt;"&amp;Dashboard!D$4)/$K158)</f>
        <v>0.54838709677419351</v>
      </c>
      <c r="S158">
        <f t="shared" ca="1" si="54"/>
        <v>76</v>
      </c>
      <c r="T158" s="5">
        <f>IF(K158="","",SUMIFS('Filtered Data'!$E:$E,'Filtered Data'!$C:$C,sorting!$J158,'Filtered Data'!$W:$W,"&gt;"&amp;Dashboard!F$4)/$K158)</f>
        <v>0.38709677419354838</v>
      </c>
      <c r="U158">
        <f t="shared" ca="1" si="55"/>
        <v>32</v>
      </c>
      <c r="V158">
        <f>IF($J158="","",COUNTIFS(R$2:R157,R158)/100000000)</f>
        <v>1E-8</v>
      </c>
      <c r="W158">
        <f>IF($J158="","",COUNTIFS(T$2:T157,T158)/100000000)</f>
        <v>0</v>
      </c>
      <c r="X158" s="6">
        <f t="shared" si="56"/>
        <v>0.54838710677419356</v>
      </c>
      <c r="Y158">
        <f t="shared" ca="1" si="57"/>
        <v>76</v>
      </c>
      <c r="Z158" s="6">
        <f t="shared" si="58"/>
        <v>0.38709677419354838</v>
      </c>
      <c r="AA158">
        <f t="shared" ca="1" si="59"/>
        <v>32</v>
      </c>
      <c r="AB158" s="5">
        <f ca="1">IF(S158="","",SUMIFS('Filtered Data'!$E:$E,'Filtered Data'!$C:$C,sorting!$J158,'Filtered Data'!$W:$W,"&lt;"&amp;Dashboard!C$4)/$K158)</f>
        <v>0.16129032258064516</v>
      </c>
      <c r="AC158">
        <f t="shared" ca="1" si="60"/>
        <v>130</v>
      </c>
      <c r="AD158" s="6">
        <f ca="1">IF($J158="","",(COUNTIFS(AB$2:AB157,AB158)/100000000)+AB158)</f>
        <v>0.16129032258064516</v>
      </c>
      <c r="AE158">
        <f t="shared" ca="1" si="61"/>
        <v>55</v>
      </c>
    </row>
    <row r="159" spans="1:31" x14ac:dyDescent="0.35">
      <c r="A159" s="5">
        <f t="shared" si="46"/>
        <v>0.88735190044015444</v>
      </c>
      <c r="B159" t="str">
        <v>Lance McCullers</v>
      </c>
      <c r="C159">
        <f>SUMIFS('Filtered Data'!$E:$E,'Filtered Data'!$C:$C,sorting!$B159)</f>
        <v>28</v>
      </c>
      <c r="D159" s="4">
        <f>SUMIFS('Filtered Data'!$L:$L,'Filtered Data'!$C:$C,sorting!$B159)</f>
        <v>162.33333333333334</v>
      </c>
      <c r="E159">
        <f>SUMIFS('Filtered Data'!$O:$O,'Filtered Data'!$C:$C,sorting!$B159)</f>
        <v>57</v>
      </c>
      <c r="F159" s="3">
        <f t="shared" si="47"/>
        <v>3.1601642710472277</v>
      </c>
      <c r="G159" s="3" cm="1">
        <f t="array" ref="G159">AVERAGE(_xlfn._xlws.FILTER('Filtered Data'!$W:$W,'Filtered Data'!$C:$C=sorting!$B159))</f>
        <v>58.142857142857146</v>
      </c>
      <c r="H159" s="3" cm="1">
        <f t="array" ref="H159">_xlfn.STDEV.P(_xlfn._xlws.FILTER('Filtered Data'!$W:$W,'Filtered Data'!$C:$C=sorting!$B159))</f>
        <v>12.503468906422631</v>
      </c>
      <c r="I159" s="3"/>
      <c r="J159" t="str">
        <v>Chris Paddack</v>
      </c>
      <c r="K159">
        <f t="shared" si="48"/>
        <v>22</v>
      </c>
      <c r="L159" s="3">
        <f t="shared" si="49"/>
        <v>48.409090909090907</v>
      </c>
      <c r="M159">
        <f t="shared" ca="1" si="50"/>
        <v>114</v>
      </c>
      <c r="N159" s="3">
        <f t="shared" si="45"/>
        <v>15.784512233397679</v>
      </c>
      <c r="O159">
        <f t="shared" ca="1" si="51"/>
        <v>56</v>
      </c>
      <c r="P159" s="3">
        <f t="shared" ca="1" si="52"/>
        <v>3.0668727796773139</v>
      </c>
      <c r="Q159">
        <f t="shared" ca="1" si="53"/>
        <v>80</v>
      </c>
      <c r="R159" s="5">
        <f>IF(J159="","",SUMIFS('Filtered Data'!$E:$E,'Filtered Data'!$C:$C,sorting!$J159,'Filtered Data'!$W:$W,"&gt;"&amp;Dashboard!D$4)/$K159)</f>
        <v>0.45454545454545453</v>
      </c>
      <c r="S159">
        <f t="shared" ca="1" si="54"/>
        <v>115</v>
      </c>
      <c r="T159" s="5">
        <f>IF(K159="","",SUMIFS('Filtered Data'!$E:$E,'Filtered Data'!$C:$C,sorting!$J159,'Filtered Data'!$W:$W,"&gt;"&amp;Dashboard!F$4)/$K159)</f>
        <v>0.18181818181818182</v>
      </c>
      <c r="U159">
        <f t="shared" ca="1" si="55"/>
        <v>119</v>
      </c>
      <c r="V159">
        <f>IF($J159="","",COUNTIFS(R$2:R158,R159)/100000000)</f>
        <v>2E-8</v>
      </c>
      <c r="W159">
        <f>IF($J159="","",COUNTIFS(T$2:T158,T159)/100000000)</f>
        <v>1E-8</v>
      </c>
      <c r="X159" s="6">
        <f t="shared" si="56"/>
        <v>0.45454547454545452</v>
      </c>
      <c r="Y159">
        <f t="shared" ca="1" si="57"/>
        <v>115</v>
      </c>
      <c r="Z159" s="6">
        <f t="shared" si="58"/>
        <v>0.18181819181818182</v>
      </c>
      <c r="AA159">
        <f t="shared" ca="1" si="59"/>
        <v>120</v>
      </c>
      <c r="AB159" s="5">
        <f ca="1">IF(S159="","",SUMIFS('Filtered Data'!$E:$E,'Filtered Data'!$C:$C,sorting!$J159,'Filtered Data'!$W:$W,"&lt;"&amp;Dashboard!C$4)/$K159)</f>
        <v>0.13636363636363635</v>
      </c>
      <c r="AC159">
        <f t="shared" ca="1" si="60"/>
        <v>145</v>
      </c>
      <c r="AD159" s="6">
        <f ca="1">IF($J159="","",(COUNTIFS(AB$2:AB158,AB159)/100000000)+AB159)</f>
        <v>0.13636364636363635</v>
      </c>
      <c r="AE159">
        <f t="shared" ca="1" si="61"/>
        <v>41</v>
      </c>
    </row>
    <row r="160" spans="1:31" x14ac:dyDescent="0.35">
      <c r="A160" s="5">
        <f t="shared" si="46"/>
        <v>0.81005952328317976</v>
      </c>
      <c r="B160" t="str">
        <v>Jose Urquidy</v>
      </c>
      <c r="C160">
        <f>SUMIFS('Filtered Data'!$E:$E,'Filtered Data'!$C:$C,sorting!$B160)</f>
        <v>20</v>
      </c>
      <c r="D160" s="4">
        <f>SUMIFS('Filtered Data'!$L:$L,'Filtered Data'!$C:$C,sorting!$B160)</f>
        <v>106.99999999999999</v>
      </c>
      <c r="E160">
        <f>SUMIFS('Filtered Data'!$O:$O,'Filtered Data'!$C:$C,sorting!$B160)</f>
        <v>43</v>
      </c>
      <c r="F160" s="3">
        <f t="shared" si="47"/>
        <v>3.6168224299065423</v>
      </c>
      <c r="G160" s="3" cm="1">
        <f t="array" ref="G160">AVERAGE(_xlfn._xlws.FILTER('Filtered Data'!$W:$W,'Filtered Data'!$C:$C=sorting!$B160))</f>
        <v>54.45</v>
      </c>
      <c r="H160" s="3" cm="1">
        <f t="array" ref="H160">_xlfn.STDEV.P(_xlfn._xlws.FILTER('Filtered Data'!$W:$W,'Filtered Data'!$C:$C=sorting!$B160))</f>
        <v>14.864302876354477</v>
      </c>
      <c r="I160" s="3"/>
      <c r="J160" t="str">
        <v>Ryan Weathers</v>
      </c>
      <c r="K160">
        <f t="shared" si="48"/>
        <v>18</v>
      </c>
      <c r="L160" s="3">
        <f t="shared" si="49"/>
        <v>40.277777777777779</v>
      </c>
      <c r="M160">
        <f t="shared" ca="1" si="50"/>
        <v>176</v>
      </c>
      <c r="N160" s="3">
        <f t="shared" si="45"/>
        <v>17.4286021481789</v>
      </c>
      <c r="O160">
        <f t="shared" ca="1" si="51"/>
        <v>101</v>
      </c>
      <c r="P160" s="3">
        <f t="shared" ca="1" si="52"/>
        <v>2.3110159630321454</v>
      </c>
      <c r="Q160">
        <f t="shared" ca="1" si="53"/>
        <v>159</v>
      </c>
      <c r="R160" s="5">
        <f>IF(J160="","",SUMIFS('Filtered Data'!$E:$E,'Filtered Data'!$C:$C,sorting!$J160,'Filtered Data'!$W:$W,"&gt;"&amp;Dashboard!D$4)/$K160)</f>
        <v>0.27777777777777779</v>
      </c>
      <c r="S160">
        <f t="shared" ca="1" si="54"/>
        <v>171</v>
      </c>
      <c r="T160" s="5">
        <f>IF(K160="","",SUMIFS('Filtered Data'!$E:$E,'Filtered Data'!$C:$C,sorting!$J160,'Filtered Data'!$W:$W,"&gt;"&amp;Dashboard!F$4)/$K160)</f>
        <v>5.5555555555555552E-2</v>
      </c>
      <c r="U160">
        <f t="shared" ca="1" si="55"/>
        <v>177</v>
      </c>
      <c r="V160">
        <f>IF($J160="","",COUNTIFS(R$2:R159,R160)/100000000)</f>
        <v>0</v>
      </c>
      <c r="W160">
        <f>IF($J160="","",COUNTIFS(T$2:T159,T160)/100000000)</f>
        <v>1E-8</v>
      </c>
      <c r="X160" s="6">
        <f t="shared" si="56"/>
        <v>0.27777777777777779</v>
      </c>
      <c r="Y160">
        <f t="shared" ca="1" si="57"/>
        <v>171</v>
      </c>
      <c r="Z160" s="6">
        <f t="shared" si="58"/>
        <v>5.5555565555555554E-2</v>
      </c>
      <c r="AA160">
        <f t="shared" ca="1" si="59"/>
        <v>177</v>
      </c>
      <c r="AB160" s="5">
        <f ca="1">IF(S160="","",SUMIFS('Filtered Data'!$E:$E,'Filtered Data'!$C:$C,sorting!$J160,'Filtered Data'!$W:$W,"&lt;"&amp;Dashboard!C$4)/$K160)</f>
        <v>0.44444444444444442</v>
      </c>
      <c r="AC160">
        <f t="shared" ca="1" si="60"/>
        <v>13</v>
      </c>
      <c r="AD160" s="6">
        <f ca="1">IF($J160="","",(COUNTIFS(AB$2:AB159,AB160)/100000000)+AB160)</f>
        <v>0.44444444444444442</v>
      </c>
      <c r="AE160">
        <f t="shared" ca="1" si="61"/>
        <v>173</v>
      </c>
    </row>
    <row r="161" spans="1:31" x14ac:dyDescent="0.35">
      <c r="A161" s="5">
        <f t="shared" si="46"/>
        <v>0.81562481799995545</v>
      </c>
      <c r="B161" t="str">
        <v>Luis Garcia</v>
      </c>
      <c r="C161">
        <f>SUMIFS('Filtered Data'!$E:$E,'Filtered Data'!$C:$C,sorting!$B161)</f>
        <v>28</v>
      </c>
      <c r="D161" s="4">
        <f>SUMIFS('Filtered Data'!$L:$L,'Filtered Data'!$C:$C,sorting!$B161)</f>
        <v>149.33333333333337</v>
      </c>
      <c r="E161">
        <f>SUMIFS('Filtered Data'!$O:$O,'Filtered Data'!$C:$C,sorting!$B161)</f>
        <v>56</v>
      </c>
      <c r="F161" s="3">
        <f t="shared" si="47"/>
        <v>3.3749999999999991</v>
      </c>
      <c r="G161" s="3" cm="1">
        <f t="array" ref="G161">AVERAGE(_xlfn._xlws.FILTER('Filtered Data'!$W:$W,'Filtered Data'!$C:$C=sorting!$B161))</f>
        <v>54.678571428571431</v>
      </c>
      <c r="H161" s="3" cm="1">
        <f t="array" ref="H161">_xlfn.STDEV.P(_xlfn._xlws.FILTER('Filtered Data'!$W:$W,'Filtered Data'!$C:$C=sorting!$B161))</f>
        <v>14.834933606256579</v>
      </c>
      <c r="I161" s="3"/>
      <c r="J161" t="str">
        <v>Kevin Gausman</v>
      </c>
      <c r="K161">
        <f t="shared" si="48"/>
        <v>33</v>
      </c>
      <c r="L161" s="3">
        <f t="shared" si="49"/>
        <v>60.030303030303031</v>
      </c>
      <c r="M161">
        <f t="shared" ca="1" si="50"/>
        <v>12</v>
      </c>
      <c r="N161" s="3">
        <f t="shared" si="45"/>
        <v>17.282825331042496</v>
      </c>
      <c r="O161">
        <f t="shared" ca="1" si="51"/>
        <v>98</v>
      </c>
      <c r="P161" s="3">
        <f t="shared" ca="1" si="52"/>
        <v>3.473407957348257</v>
      </c>
      <c r="Q161">
        <f t="shared" ca="1" si="53"/>
        <v>47</v>
      </c>
      <c r="R161" s="5">
        <f>IF(J161="","",SUMIFS('Filtered Data'!$E:$E,'Filtered Data'!$C:$C,sorting!$J161,'Filtered Data'!$W:$W,"&gt;"&amp;Dashboard!D$4)/$K161)</f>
        <v>0.72727272727272729</v>
      </c>
      <c r="S161">
        <f t="shared" ca="1" si="54"/>
        <v>15</v>
      </c>
      <c r="T161" s="5">
        <f>IF(K161="","",SUMIFS('Filtered Data'!$E:$E,'Filtered Data'!$C:$C,sorting!$J161,'Filtered Data'!$W:$W,"&gt;"&amp;Dashboard!F$4)/$K161)</f>
        <v>0.48484848484848486</v>
      </c>
      <c r="U161">
        <f t="shared" ca="1" si="55"/>
        <v>11</v>
      </c>
      <c r="V161">
        <f>IF($J161="","",COUNTIFS(R$2:R160,R161)/100000000)</f>
        <v>2E-8</v>
      </c>
      <c r="W161">
        <f>IF($J161="","",COUNTIFS(T$2:T160,T161)/100000000)</f>
        <v>0</v>
      </c>
      <c r="X161" s="6">
        <f t="shared" si="56"/>
        <v>0.72727274727272728</v>
      </c>
      <c r="Y161">
        <f t="shared" ca="1" si="57"/>
        <v>15</v>
      </c>
      <c r="Z161" s="6">
        <f t="shared" si="58"/>
        <v>0.48484848484848486</v>
      </c>
      <c r="AA161">
        <f t="shared" ca="1" si="59"/>
        <v>11</v>
      </c>
      <c r="AB161" s="5">
        <f ca="1">IF(S161="","",SUMIFS('Filtered Data'!$E:$E,'Filtered Data'!$C:$C,sorting!$J161,'Filtered Data'!$W:$W,"&lt;"&amp;Dashboard!C$4)/$K161)</f>
        <v>9.0909090909090912E-2</v>
      </c>
      <c r="AC161">
        <f t="shared" ca="1" si="60"/>
        <v>164</v>
      </c>
      <c r="AD161" s="6">
        <f ca="1">IF($J161="","",(COUNTIFS(AB$2:AB160,AB161)/100000000)+AB161)</f>
        <v>9.0909100909090906E-2</v>
      </c>
      <c r="AE161">
        <f t="shared" ca="1" si="61"/>
        <v>21</v>
      </c>
    </row>
    <row r="162" spans="1:31" x14ac:dyDescent="0.35">
      <c r="A162" s="5">
        <f t="shared" si="46"/>
        <v>0.61710994408304443</v>
      </c>
      <c r="B162" t="str">
        <v>Jake Odorizzi</v>
      </c>
      <c r="C162">
        <f>SUMIFS('Filtered Data'!$E:$E,'Filtered Data'!$C:$C,sorting!$B162)</f>
        <v>23</v>
      </c>
      <c r="D162" s="4">
        <f>SUMIFS('Filtered Data'!$L:$L,'Filtered Data'!$C:$C,sorting!$B162)</f>
        <v>100.66666666666666</v>
      </c>
      <c r="E162">
        <f>SUMIFS('Filtered Data'!$O:$O,'Filtered Data'!$C:$C,sorting!$B162)</f>
        <v>49</v>
      </c>
      <c r="F162" s="3">
        <f t="shared" si="47"/>
        <v>4.3807947019867557</v>
      </c>
      <c r="G162" s="3" cm="1">
        <f t="array" ref="G162">AVERAGE(_xlfn._xlws.FILTER('Filtered Data'!$W:$W,'Filtered Data'!$C:$C=sorting!$B162))</f>
        <v>48.043478260869563</v>
      </c>
      <c r="H162" s="3" cm="1">
        <f t="array" ref="H162">_xlfn.STDEV.P(_xlfn._xlws.FILTER('Filtered Data'!$W:$W,'Filtered Data'!$C:$C=sorting!$B162))</f>
        <v>17.819086642453549</v>
      </c>
      <c r="I162" s="3"/>
      <c r="J162" t="str">
        <v>Johnny Cueto</v>
      </c>
      <c r="K162">
        <f t="shared" si="48"/>
        <v>21</v>
      </c>
      <c r="L162" s="3">
        <f t="shared" si="49"/>
        <v>49.761904761904759</v>
      </c>
      <c r="M162">
        <f t="shared" ca="1" si="50"/>
        <v>100</v>
      </c>
      <c r="N162" s="3">
        <f t="shared" si="45"/>
        <v>19.018549245920447</v>
      </c>
      <c r="O162">
        <f t="shared" ca="1" si="51"/>
        <v>133</v>
      </c>
      <c r="P162" s="3">
        <f t="shared" ca="1" si="52"/>
        <v>2.616493199268545</v>
      </c>
      <c r="Q162">
        <f t="shared" ca="1" si="53"/>
        <v>121</v>
      </c>
      <c r="R162" s="5">
        <f>IF(J162="","",SUMIFS('Filtered Data'!$E:$E,'Filtered Data'!$C:$C,sorting!$J162,'Filtered Data'!$W:$W,"&gt;"&amp;Dashboard!D$4)/$K162)</f>
        <v>0.42857142857142855</v>
      </c>
      <c r="S162">
        <f t="shared" ca="1" si="54"/>
        <v>131</v>
      </c>
      <c r="T162" s="5">
        <f>IF(K162="","",SUMIFS('Filtered Data'!$E:$E,'Filtered Data'!$C:$C,sorting!$J162,'Filtered Data'!$W:$W,"&gt;"&amp;Dashboard!F$4)/$K162)</f>
        <v>0.23809523809523808</v>
      </c>
      <c r="U162">
        <f t="shared" ca="1" si="55"/>
        <v>85</v>
      </c>
      <c r="V162">
        <f>IF($J162="","",COUNTIFS(R$2:R161,R162)/100000000)</f>
        <v>2E-8</v>
      </c>
      <c r="W162">
        <f>IF($J162="","",COUNTIFS(T$2:T161,T162)/100000000)</f>
        <v>0</v>
      </c>
      <c r="X162" s="6">
        <f t="shared" si="56"/>
        <v>0.42857144857142854</v>
      </c>
      <c r="Y162">
        <f t="shared" ca="1" si="57"/>
        <v>131</v>
      </c>
      <c r="Z162" s="6">
        <f t="shared" si="58"/>
        <v>0.23809523809523808</v>
      </c>
      <c r="AA162">
        <f t="shared" ca="1" si="59"/>
        <v>85</v>
      </c>
      <c r="AB162" s="5">
        <f ca="1">IF(S162="","",SUMIFS('Filtered Data'!$E:$E,'Filtered Data'!$C:$C,sorting!$J162,'Filtered Data'!$W:$W,"&lt;"&amp;Dashboard!C$4)/$K162)</f>
        <v>0.23809523809523808</v>
      </c>
      <c r="AC162">
        <f t="shared" ca="1" si="60"/>
        <v>85</v>
      </c>
      <c r="AD162" s="6">
        <f ca="1">IF($J162="","",(COUNTIFS(AB$2:AB161,AB162)/100000000)+AB162)</f>
        <v>0.23809527809523809</v>
      </c>
      <c r="AE162">
        <f t="shared" ca="1" si="61"/>
        <v>101</v>
      </c>
    </row>
    <row r="163" spans="1:31" x14ac:dyDescent="0.35">
      <c r="A163" s="5">
        <f t="shared" si="46"/>
        <v>0.30113555873399939</v>
      </c>
      <c r="B163" t="str">
        <v>Tyler Ivey</v>
      </c>
      <c r="C163">
        <f>SUMIFS('Filtered Data'!$E:$E,'Filtered Data'!$C:$C,sorting!$B163)</f>
        <v>1</v>
      </c>
      <c r="D163" s="4">
        <f>SUMIFS('Filtered Data'!$L:$L,'Filtered Data'!$C:$C,sorting!$B163)</f>
        <v>4.666666666666667</v>
      </c>
      <c r="E163">
        <f>SUMIFS('Filtered Data'!$O:$O,'Filtered Data'!$C:$C,sorting!$B163)</f>
        <v>4</v>
      </c>
      <c r="F163" s="3">
        <f t="shared" si="47"/>
        <v>7.7142857142857135</v>
      </c>
      <c r="G163" s="3" cm="1">
        <f t="array" ref="G163">AVERAGE(_xlfn._xlws.FILTER('Filtered Data'!$W:$W,'Filtered Data'!$C:$C=sorting!$B163))</f>
        <v>39</v>
      </c>
      <c r="H163" s="3" cm="1">
        <f t="array" ref="H163">_xlfn.STDEV.P(_xlfn._xlws.FILTER('Filtered Data'!$W:$W,'Filtered Data'!$C:$C=sorting!$B163))</f>
        <v>0</v>
      </c>
      <c r="I163" s="3"/>
      <c r="J163" t="str">
        <v>Logan Webb</v>
      </c>
      <c r="K163">
        <f t="shared" si="48"/>
        <v>26</v>
      </c>
      <c r="L163" s="3">
        <f t="shared" si="49"/>
        <v>59.230769230769234</v>
      </c>
      <c r="M163">
        <f t="shared" ca="1" si="50"/>
        <v>17</v>
      </c>
      <c r="N163" s="3">
        <f t="shared" si="45"/>
        <v>13.31369362235073</v>
      </c>
      <c r="O163">
        <f t="shared" ca="1" si="51"/>
        <v>18</v>
      </c>
      <c r="P163" s="3">
        <f t="shared" ca="1" si="52"/>
        <v>4.4488607677837759</v>
      </c>
      <c r="Q163">
        <f t="shared" ca="1" si="53"/>
        <v>11</v>
      </c>
      <c r="R163" s="5">
        <f>IF(J163="","",SUMIFS('Filtered Data'!$E:$E,'Filtered Data'!$C:$C,sorting!$J163,'Filtered Data'!$W:$W,"&gt;"&amp;Dashboard!D$4)/$K163)</f>
        <v>0.65384615384615385</v>
      </c>
      <c r="S163">
        <f t="shared" ca="1" si="54"/>
        <v>34</v>
      </c>
      <c r="T163" s="5">
        <f>IF(K163="","",SUMIFS('Filtered Data'!$E:$E,'Filtered Data'!$C:$C,sorting!$J163,'Filtered Data'!$W:$W,"&gt;"&amp;Dashboard!F$4)/$K163)</f>
        <v>0.5</v>
      </c>
      <c r="U163">
        <f t="shared" ca="1" si="55"/>
        <v>8</v>
      </c>
      <c r="V163">
        <f>IF($J163="","",COUNTIFS(R$2:R162,R163)/100000000)</f>
        <v>0</v>
      </c>
      <c r="W163">
        <f>IF($J163="","",COUNTIFS(T$2:T162,T163)/100000000)</f>
        <v>1E-8</v>
      </c>
      <c r="X163" s="6">
        <f t="shared" si="56"/>
        <v>0.65384615384615385</v>
      </c>
      <c r="Y163">
        <f t="shared" ca="1" si="57"/>
        <v>34</v>
      </c>
      <c r="Z163" s="6">
        <f t="shared" si="58"/>
        <v>0.50000001000000005</v>
      </c>
      <c r="AA163">
        <f t="shared" ca="1" si="59"/>
        <v>9</v>
      </c>
      <c r="AB163" s="5">
        <f ca="1">IF(S163="","",SUMIFS('Filtered Data'!$E:$E,'Filtered Data'!$C:$C,sorting!$J163,'Filtered Data'!$W:$W,"&lt;"&amp;Dashboard!C$4)/$K163)</f>
        <v>7.6923076923076927E-2</v>
      </c>
      <c r="AC163">
        <f t="shared" ca="1" si="60"/>
        <v>170</v>
      </c>
      <c r="AD163" s="6">
        <f ca="1">IF($J163="","",(COUNTIFS(AB$2:AB162,AB163)/100000000)+AB163)</f>
        <v>7.6923096923076931E-2</v>
      </c>
      <c r="AE163">
        <f t="shared" ca="1" si="61"/>
        <v>16</v>
      </c>
    </row>
    <row r="164" spans="1:31" x14ac:dyDescent="0.35">
      <c r="A164" s="5">
        <f t="shared" si="46"/>
        <v>0.86180771345376517</v>
      </c>
      <c r="B164" t="str">
        <v>Framber Valdez</v>
      </c>
      <c r="C164">
        <f>SUMIFS('Filtered Data'!$E:$E,'Filtered Data'!$C:$C,sorting!$B164)</f>
        <v>22</v>
      </c>
      <c r="D164" s="4">
        <f>SUMIFS('Filtered Data'!$L:$L,'Filtered Data'!$C:$C,sorting!$B164)</f>
        <v>134.66666666666666</v>
      </c>
      <c r="E164">
        <f>SUMIFS('Filtered Data'!$O:$O,'Filtered Data'!$C:$C,sorting!$B164)</f>
        <v>47</v>
      </c>
      <c r="F164" s="3">
        <f t="shared" si="47"/>
        <v>3.1410891089108914</v>
      </c>
      <c r="G164" s="3" cm="1">
        <f t="array" ref="G164">AVERAGE(_xlfn._xlws.FILTER('Filtered Data'!$W:$W,'Filtered Data'!$C:$C=sorting!$B164))</f>
        <v>56.772727272727273</v>
      </c>
      <c r="H164" s="3" cm="1">
        <f t="array" ref="H164">_xlfn.STDEV.P(_xlfn._xlws.FILTER('Filtered Data'!$W:$W,'Filtered Data'!$C:$C=sorting!$B164))</f>
        <v>14.578726151428564</v>
      </c>
      <c r="I164" s="3"/>
      <c r="J164" t="str">
        <v>Anthony DeSclafani</v>
      </c>
      <c r="K164">
        <f t="shared" si="48"/>
        <v>31</v>
      </c>
      <c r="L164" s="3">
        <f t="shared" si="49"/>
        <v>55.967741935483872</v>
      </c>
      <c r="M164">
        <f t="shared" ca="1" si="50"/>
        <v>37</v>
      </c>
      <c r="N164" s="3">
        <f t="shared" si="45"/>
        <v>19.923213678727674</v>
      </c>
      <c r="O164">
        <f t="shared" ca="1" si="51"/>
        <v>147</v>
      </c>
      <c r="P164" s="3">
        <f t="shared" ca="1" si="52"/>
        <v>2.8091723974853267</v>
      </c>
      <c r="Q164">
        <f t="shared" ca="1" si="53"/>
        <v>104</v>
      </c>
      <c r="R164" s="5">
        <f>IF(J164="","",SUMIFS('Filtered Data'!$E:$E,'Filtered Data'!$C:$C,sorting!$J164,'Filtered Data'!$W:$W,"&gt;"&amp;Dashboard!D$4)/$K164)</f>
        <v>0.61290322580645162</v>
      </c>
      <c r="S164">
        <f t="shared" ca="1" si="54"/>
        <v>49</v>
      </c>
      <c r="T164" s="5">
        <f>IF(K164="","",SUMIFS('Filtered Data'!$E:$E,'Filtered Data'!$C:$C,sorting!$J164,'Filtered Data'!$W:$W,"&gt;"&amp;Dashboard!F$4)/$K164)</f>
        <v>0.35483870967741937</v>
      </c>
      <c r="U164">
        <f t="shared" ca="1" si="55"/>
        <v>41</v>
      </c>
      <c r="V164">
        <f>IF($J164="","",COUNTIFS(R$2:R163,R164)/100000000)</f>
        <v>0</v>
      </c>
      <c r="W164">
        <f>IF($J164="","",COUNTIFS(T$2:T163,T164)/100000000)</f>
        <v>0</v>
      </c>
      <c r="X164" s="6">
        <f t="shared" si="56"/>
        <v>0.61290322580645162</v>
      </c>
      <c r="Y164">
        <f t="shared" ca="1" si="57"/>
        <v>50</v>
      </c>
      <c r="Z164" s="6">
        <f t="shared" si="58"/>
        <v>0.35483870967741937</v>
      </c>
      <c r="AA164">
        <f t="shared" ca="1" si="59"/>
        <v>41</v>
      </c>
      <c r="AB164" s="5">
        <f ca="1">IF(S164="","",SUMIFS('Filtered Data'!$E:$E,'Filtered Data'!$C:$C,sorting!$J164,'Filtered Data'!$W:$W,"&lt;"&amp;Dashboard!C$4)/$K164)</f>
        <v>0.16129032258064516</v>
      </c>
      <c r="AC164">
        <f t="shared" ca="1" si="60"/>
        <v>130</v>
      </c>
      <c r="AD164" s="6">
        <f ca="1">IF($J164="","",(COUNTIFS(AB$2:AB163,AB164)/100000000)+AB164)</f>
        <v>0.16129033258064515</v>
      </c>
      <c r="AE164">
        <f t="shared" ca="1" si="61"/>
        <v>56</v>
      </c>
    </row>
    <row r="165" spans="1:31" x14ac:dyDescent="0.35">
      <c r="A165" s="5">
        <f t="shared" si="46"/>
        <v>0.5449167129302479</v>
      </c>
      <c r="B165" t="str">
        <v>Brandon Bielak</v>
      </c>
      <c r="C165">
        <f>SUMIFS('Filtered Data'!$E:$E,'Filtered Data'!$C:$C,sorting!$B165)</f>
        <v>2</v>
      </c>
      <c r="D165" s="4">
        <f>SUMIFS('Filtered Data'!$L:$L,'Filtered Data'!$C:$C,sorting!$B165)</f>
        <v>5.6666666666666661</v>
      </c>
      <c r="E165">
        <f>SUMIFS('Filtered Data'!$O:$O,'Filtered Data'!$C:$C,sorting!$B165)</f>
        <v>3</v>
      </c>
      <c r="F165" s="3">
        <f t="shared" si="47"/>
        <v>4.7647058823529411</v>
      </c>
      <c r="G165" s="3" cm="1">
        <f t="array" ref="G165">AVERAGE(_xlfn._xlws.FILTER('Filtered Data'!$W:$W,'Filtered Data'!$C:$C=sorting!$B165))</f>
        <v>46</v>
      </c>
      <c r="H165" s="3" cm="1">
        <f t="array" ref="H165">_xlfn.STDEV.P(_xlfn._xlws.FILTER('Filtered Data'!$W:$W,'Filtered Data'!$C:$C=sorting!$B165))</f>
        <v>6</v>
      </c>
      <c r="I165" s="3"/>
      <c r="J165" t="str">
        <v>Alex Wood</v>
      </c>
      <c r="K165">
        <f t="shared" si="48"/>
        <v>26</v>
      </c>
      <c r="L165" s="3">
        <f t="shared" si="49"/>
        <v>54.730769230769234</v>
      </c>
      <c r="M165">
        <f t="shared" ca="1" si="50"/>
        <v>42</v>
      </c>
      <c r="N165" s="3">
        <f t="shared" si="45"/>
        <v>14.635461918304122</v>
      </c>
      <c r="O165">
        <f t="shared" ca="1" si="51"/>
        <v>40</v>
      </c>
      <c r="P165" s="3">
        <f t="shared" ca="1" si="52"/>
        <v>3.7395997158326204</v>
      </c>
      <c r="Q165">
        <f t="shared" ca="1" si="53"/>
        <v>26</v>
      </c>
      <c r="R165" s="5">
        <f>IF(J165="","",SUMIFS('Filtered Data'!$E:$E,'Filtered Data'!$C:$C,sorting!$J165,'Filtered Data'!$W:$W,"&gt;"&amp;Dashboard!D$4)/$K165)</f>
        <v>0.57692307692307687</v>
      </c>
      <c r="S165">
        <f t="shared" ca="1" si="54"/>
        <v>63</v>
      </c>
      <c r="T165" s="5">
        <f>IF(K165="","",SUMIFS('Filtered Data'!$E:$E,'Filtered Data'!$C:$C,sorting!$J165,'Filtered Data'!$W:$W,"&gt;"&amp;Dashboard!F$4)/$K165)</f>
        <v>0.30769230769230771</v>
      </c>
      <c r="U165">
        <f t="shared" ca="1" si="55"/>
        <v>57</v>
      </c>
      <c r="V165">
        <f>IF($J165="","",COUNTIFS(R$2:R164,R165)/100000000)</f>
        <v>1E-8</v>
      </c>
      <c r="W165">
        <f>IF($J165="","",COUNTIFS(T$2:T164,T165)/100000000)</f>
        <v>1E-8</v>
      </c>
      <c r="X165" s="6">
        <f t="shared" si="56"/>
        <v>0.57692308692307692</v>
      </c>
      <c r="Y165">
        <f t="shared" ca="1" si="57"/>
        <v>63</v>
      </c>
      <c r="Z165" s="6">
        <f t="shared" si="58"/>
        <v>0.3076923176923077</v>
      </c>
      <c r="AA165">
        <f t="shared" ca="1" si="59"/>
        <v>57</v>
      </c>
      <c r="AB165" s="5">
        <f ca="1">IF(S165="","",SUMIFS('Filtered Data'!$E:$E,'Filtered Data'!$C:$C,sorting!$J165,'Filtered Data'!$W:$W,"&lt;"&amp;Dashboard!C$4)/$K165)</f>
        <v>0.15384615384615385</v>
      </c>
      <c r="AC165">
        <f t="shared" ca="1" si="60"/>
        <v>134</v>
      </c>
      <c r="AD165" s="6">
        <f ca="1">IF($J165="","",(COUNTIFS(AB$2:AB164,AB165)/100000000)+AB165)</f>
        <v>0.15384616384615385</v>
      </c>
      <c r="AE165">
        <f t="shared" ca="1" si="61"/>
        <v>52</v>
      </c>
    </row>
    <row r="166" spans="1:31" x14ac:dyDescent="0.35">
      <c r="A166" s="5">
        <f t="shared" si="46"/>
        <v>0.47138532542579475</v>
      </c>
      <c r="B166" t="str">
        <v>Brad Keller</v>
      </c>
      <c r="C166">
        <f>SUMIFS('Filtered Data'!$E:$E,'Filtered Data'!$C:$C,sorting!$B166)</f>
        <v>26</v>
      </c>
      <c r="D166" s="4">
        <f>SUMIFS('Filtered Data'!$L:$L,'Filtered Data'!$C:$C,sorting!$B166)</f>
        <v>133.66666666666669</v>
      </c>
      <c r="E166">
        <f>SUMIFS('Filtered Data'!$O:$O,'Filtered Data'!$C:$C,sorting!$B166)</f>
        <v>80</v>
      </c>
      <c r="F166" s="3">
        <f t="shared" si="47"/>
        <v>5.3865336658354108</v>
      </c>
      <c r="G166" s="3" cm="1">
        <f t="array" ref="G166">AVERAGE(_xlfn._xlws.FILTER('Filtered Data'!$W:$W,'Filtered Data'!$C:$C=sorting!$B166))</f>
        <v>43.96153846153846</v>
      </c>
      <c r="H166" s="3" cm="1">
        <f t="array" ref="H166">_xlfn.STDEV.P(_xlfn._xlws.FILTER('Filtered Data'!$W:$W,'Filtered Data'!$C:$C=sorting!$B166))</f>
        <v>17.953959857263051</v>
      </c>
      <c r="I166" s="3"/>
      <c r="J166" t="str">
        <v>Marco Gonzales</v>
      </c>
      <c r="K166">
        <f t="shared" si="48"/>
        <v>25</v>
      </c>
      <c r="L166" s="3">
        <f t="shared" si="49"/>
        <v>50.72</v>
      </c>
      <c r="M166">
        <f t="shared" ca="1" si="50"/>
        <v>86</v>
      </c>
      <c r="N166" s="3">
        <f t="shared" si="45"/>
        <v>19.079874213421849</v>
      </c>
      <c r="O166">
        <f t="shared" ca="1" si="51"/>
        <v>137</v>
      </c>
      <c r="P166" s="3">
        <f t="shared" ca="1" si="52"/>
        <v>2.6582984474981872</v>
      </c>
      <c r="Q166">
        <f t="shared" ca="1" si="53"/>
        <v>117</v>
      </c>
      <c r="R166" s="5">
        <f>IF(J166="","",SUMIFS('Filtered Data'!$E:$E,'Filtered Data'!$C:$C,sorting!$J166,'Filtered Data'!$W:$W,"&gt;"&amp;Dashboard!D$4)/$K166)</f>
        <v>0.6</v>
      </c>
      <c r="S166">
        <f t="shared" ca="1" si="54"/>
        <v>54</v>
      </c>
      <c r="T166" s="5">
        <f>IF(K166="","",SUMIFS('Filtered Data'!$E:$E,'Filtered Data'!$C:$C,sorting!$J166,'Filtered Data'!$W:$W,"&gt;"&amp;Dashboard!F$4)/$K166)</f>
        <v>0.24</v>
      </c>
      <c r="U166">
        <f t="shared" ca="1" si="55"/>
        <v>83</v>
      </c>
      <c r="V166">
        <f>IF($J166="","",COUNTIFS(R$2:R165,R166)/100000000)</f>
        <v>2.9999999999999997E-8</v>
      </c>
      <c r="W166">
        <f>IF($J166="","",COUNTIFS(T$2:T165,T166)/100000000)</f>
        <v>1E-8</v>
      </c>
      <c r="X166" s="6">
        <f t="shared" si="56"/>
        <v>0.60000003000000002</v>
      </c>
      <c r="Y166">
        <f t="shared" ca="1" si="57"/>
        <v>55</v>
      </c>
      <c r="Z166" s="6">
        <f t="shared" si="58"/>
        <v>0.24000000999999999</v>
      </c>
      <c r="AA166">
        <f t="shared" ca="1" si="59"/>
        <v>83</v>
      </c>
      <c r="AB166" s="5">
        <f ca="1">IF(S166="","",SUMIFS('Filtered Data'!$E:$E,'Filtered Data'!$C:$C,sorting!$J166,'Filtered Data'!$W:$W,"&lt;"&amp;Dashboard!C$4)/$K166)</f>
        <v>0.24</v>
      </c>
      <c r="AC166">
        <f t="shared" ca="1" si="60"/>
        <v>84</v>
      </c>
      <c r="AD166" s="6">
        <f ca="1">IF($J166="","",(COUNTIFS(AB$2:AB165,AB166)/100000000)+AB166)</f>
        <v>0.24</v>
      </c>
      <c r="AE166">
        <f t="shared" ca="1" si="61"/>
        <v>102</v>
      </c>
    </row>
    <row r="167" spans="1:31" x14ac:dyDescent="0.35">
      <c r="A167" s="5">
        <f t="shared" si="46"/>
        <v>0.67685490412508442</v>
      </c>
      <c r="B167" t="str">
        <v>Mike Minor</v>
      </c>
      <c r="C167">
        <f>SUMIFS('Filtered Data'!$E:$E,'Filtered Data'!$C:$C,sorting!$B167)</f>
        <v>28</v>
      </c>
      <c r="D167" s="4">
        <f>SUMIFS('Filtered Data'!$L:$L,'Filtered Data'!$C:$C,sorting!$B167)</f>
        <v>158.66666666666669</v>
      </c>
      <c r="E167">
        <f>SUMIFS('Filtered Data'!$O:$O,'Filtered Data'!$C:$C,sorting!$B167)</f>
        <v>89</v>
      </c>
      <c r="F167" s="3">
        <f t="shared" si="47"/>
        <v>5.0483193277310914</v>
      </c>
      <c r="G167" s="3" cm="1">
        <f t="array" ref="G167">AVERAGE(_xlfn._xlws.FILTER('Filtered Data'!$W:$W,'Filtered Data'!$C:$C=sorting!$B167))</f>
        <v>49.821428571428569</v>
      </c>
      <c r="H167" s="3" cm="1">
        <f t="array" ref="H167">_xlfn.STDEV.P(_xlfn._xlws.FILTER('Filtered Data'!$W:$W,'Filtered Data'!$C:$C=sorting!$B167))</f>
        <v>14.066306174250405</v>
      </c>
      <c r="I167" s="3"/>
      <c r="J167" t="str">
        <v>Yusei Kikuchi</v>
      </c>
      <c r="K167">
        <f t="shared" si="48"/>
        <v>29</v>
      </c>
      <c r="L167" s="3">
        <f t="shared" si="49"/>
        <v>49.758620689655174</v>
      </c>
      <c r="M167">
        <f t="shared" ca="1" si="50"/>
        <v>101</v>
      </c>
      <c r="N167" s="3">
        <f t="shared" si="45"/>
        <v>19.020234547329693</v>
      </c>
      <c r="O167">
        <f t="shared" ca="1" si="51"/>
        <v>134</v>
      </c>
      <c r="P167" s="3">
        <f t="shared" ca="1" si="52"/>
        <v>2.6160887010008471</v>
      </c>
      <c r="Q167">
        <f t="shared" ca="1" si="53"/>
        <v>122</v>
      </c>
      <c r="R167" s="5">
        <f>IF(J167="","",SUMIFS('Filtered Data'!$E:$E,'Filtered Data'!$C:$C,sorting!$J167,'Filtered Data'!$W:$W,"&gt;"&amp;Dashboard!D$4)/$K167)</f>
        <v>0.55172413793103448</v>
      </c>
      <c r="S167">
        <f t="shared" ca="1" si="54"/>
        <v>73</v>
      </c>
      <c r="T167" s="5">
        <f>IF(K167="","",SUMIFS('Filtered Data'!$E:$E,'Filtered Data'!$C:$C,sorting!$J167,'Filtered Data'!$W:$W,"&gt;"&amp;Dashboard!F$4)/$K167)</f>
        <v>0.20689655172413793</v>
      </c>
      <c r="U167">
        <f t="shared" ca="1" si="55"/>
        <v>103</v>
      </c>
      <c r="V167">
        <f>IF($J167="","",COUNTIFS(R$2:R166,R167)/100000000)</f>
        <v>1E-8</v>
      </c>
      <c r="W167">
        <f>IF($J167="","",COUNTIFS(T$2:T166,T167)/100000000)</f>
        <v>0</v>
      </c>
      <c r="X167" s="6">
        <f t="shared" si="56"/>
        <v>0.55172414793103453</v>
      </c>
      <c r="Y167">
        <f t="shared" ca="1" si="57"/>
        <v>74</v>
      </c>
      <c r="Z167" s="6">
        <f t="shared" si="58"/>
        <v>0.20689655172413793</v>
      </c>
      <c r="AA167">
        <f t="shared" ca="1" si="59"/>
        <v>103</v>
      </c>
      <c r="AB167" s="5">
        <f ca="1">IF(S167="","",SUMIFS('Filtered Data'!$E:$E,'Filtered Data'!$C:$C,sorting!$J167,'Filtered Data'!$W:$W,"&lt;"&amp;Dashboard!C$4)/$K167)</f>
        <v>0.2413793103448276</v>
      </c>
      <c r="AC167">
        <f t="shared" ca="1" si="60"/>
        <v>80</v>
      </c>
      <c r="AD167" s="6">
        <f ca="1">IF($J167="","",(COUNTIFS(AB$2:AB166,AB167)/100000000)+AB167)</f>
        <v>0.24137933034482759</v>
      </c>
      <c r="AE167">
        <f t="shared" ca="1" si="61"/>
        <v>105</v>
      </c>
    </row>
    <row r="168" spans="1:31" x14ac:dyDescent="0.35">
      <c r="A168" s="5">
        <f t="shared" si="46"/>
        <v>0.56347630065821774</v>
      </c>
      <c r="B168" t="str">
        <v>Brady Singer</v>
      </c>
      <c r="C168">
        <f>SUMIFS('Filtered Data'!$E:$E,'Filtered Data'!$C:$C,sorting!$B168)</f>
        <v>27</v>
      </c>
      <c r="D168" s="4">
        <f>SUMIFS('Filtered Data'!$L:$L,'Filtered Data'!$C:$C,sorting!$B168)</f>
        <v>128.33333333333334</v>
      </c>
      <c r="E168">
        <f>SUMIFS('Filtered Data'!$O:$O,'Filtered Data'!$C:$C,sorting!$B168)</f>
        <v>70</v>
      </c>
      <c r="F168" s="3">
        <f t="shared" si="47"/>
        <v>4.9090909090909083</v>
      </c>
      <c r="G168" s="3" cm="1">
        <f t="array" ref="G168">AVERAGE(_xlfn._xlws.FILTER('Filtered Data'!$W:$W,'Filtered Data'!$C:$C=sorting!$B168))</f>
        <v>46.518518518518519</v>
      </c>
      <c r="H168" s="3" cm="1">
        <f t="array" ref="H168">_xlfn.STDEV.P(_xlfn._xlws.FILTER('Filtered Data'!$W:$W,'Filtered Data'!$C:$C=sorting!$B168))</f>
        <v>18.511998852336728</v>
      </c>
      <c r="I168" s="3"/>
      <c r="J168" t="str">
        <v>Chris Flexen</v>
      </c>
      <c r="K168">
        <f t="shared" si="48"/>
        <v>31</v>
      </c>
      <c r="L168" s="3">
        <f t="shared" si="49"/>
        <v>53.451612903225808</v>
      </c>
      <c r="M168">
        <f t="shared" ca="1" si="50"/>
        <v>57</v>
      </c>
      <c r="N168" s="3">
        <f t="shared" si="45"/>
        <v>18.651020398752241</v>
      </c>
      <c r="O168">
        <f t="shared" ca="1" si="51"/>
        <v>126</v>
      </c>
      <c r="P168" s="3">
        <f t="shared" ca="1" si="52"/>
        <v>2.8658814242035646</v>
      </c>
      <c r="Q168">
        <f t="shared" ca="1" si="53"/>
        <v>98</v>
      </c>
      <c r="R168" s="5">
        <f>IF(J168="","",SUMIFS('Filtered Data'!$E:$E,'Filtered Data'!$C:$C,sorting!$J168,'Filtered Data'!$W:$W,"&gt;"&amp;Dashboard!D$4)/$K168)</f>
        <v>0.58064516129032262</v>
      </c>
      <c r="S168">
        <f t="shared" ca="1" si="54"/>
        <v>61</v>
      </c>
      <c r="T168" s="5">
        <f>IF(K168="","",SUMIFS('Filtered Data'!$E:$E,'Filtered Data'!$C:$C,sorting!$J168,'Filtered Data'!$W:$W,"&gt;"&amp;Dashboard!F$4)/$K168)</f>
        <v>0.32258064516129031</v>
      </c>
      <c r="U168">
        <f t="shared" ca="1" si="55"/>
        <v>51</v>
      </c>
      <c r="V168">
        <f>IF($J168="","",COUNTIFS(R$2:R167,R168)/100000000)</f>
        <v>0</v>
      </c>
      <c r="W168">
        <f>IF($J168="","",COUNTIFS(T$2:T167,T168)/100000000)</f>
        <v>1E-8</v>
      </c>
      <c r="X168" s="6">
        <f t="shared" si="56"/>
        <v>0.58064516129032262</v>
      </c>
      <c r="Y168">
        <f t="shared" ca="1" si="57"/>
        <v>61</v>
      </c>
      <c r="Z168" s="6">
        <f t="shared" si="58"/>
        <v>0.32258065516129031</v>
      </c>
      <c r="AA168">
        <f t="shared" ca="1" si="59"/>
        <v>51</v>
      </c>
      <c r="AB168" s="5">
        <f ca="1">IF(S168="","",SUMIFS('Filtered Data'!$E:$E,'Filtered Data'!$C:$C,sorting!$J168,'Filtered Data'!$W:$W,"&lt;"&amp;Dashboard!C$4)/$K168)</f>
        <v>0.12903225806451613</v>
      </c>
      <c r="AC168">
        <f t="shared" ca="1" si="60"/>
        <v>150</v>
      </c>
      <c r="AD168" s="6">
        <f ca="1">IF($J168="","",(COUNTIFS(AB$2:AB167,AB168)/100000000)+AB168)</f>
        <v>0.12903225806451613</v>
      </c>
      <c r="AE168">
        <f t="shared" ca="1" si="61"/>
        <v>36</v>
      </c>
    </row>
    <row r="169" spans="1:31" x14ac:dyDescent="0.35">
      <c r="A169" s="5">
        <f t="shared" si="46"/>
        <v>0.82908836688732201</v>
      </c>
      <c r="B169" t="str">
        <v>Daniel Duffy</v>
      </c>
      <c r="C169">
        <f>SUMIFS('Filtered Data'!$E:$E,'Filtered Data'!$C:$C,sorting!$B169)</f>
        <v>12</v>
      </c>
      <c r="D169" s="4">
        <f>SUMIFS('Filtered Data'!$L:$L,'Filtered Data'!$C:$C,sorting!$B169)</f>
        <v>60</v>
      </c>
      <c r="E169">
        <f>SUMIFS('Filtered Data'!$O:$O,'Filtered Data'!$C:$C,sorting!$B169)</f>
        <v>17</v>
      </c>
      <c r="F169" s="3">
        <f t="shared" si="47"/>
        <v>2.5499999999999998</v>
      </c>
      <c r="G169" s="3" cm="1">
        <f t="array" ref="G169">AVERAGE(_xlfn._xlws.FILTER('Filtered Data'!$W:$W,'Filtered Data'!$C:$C=sorting!$B169))</f>
        <v>55.25</v>
      </c>
      <c r="H169" s="3" cm="1">
        <f t="array" ref="H169">_xlfn.STDEV.P(_xlfn._xlws.FILTER('Filtered Data'!$W:$W,'Filtered Data'!$C:$C=sorting!$B169))</f>
        <v>13.602236335740287</v>
      </c>
      <c r="I169" s="3"/>
      <c r="J169" t="str">
        <v>Justus Sheffield</v>
      </c>
      <c r="K169">
        <f t="shared" si="48"/>
        <v>15</v>
      </c>
      <c r="L169" s="3">
        <f t="shared" si="49"/>
        <v>38.333333333333336</v>
      </c>
      <c r="M169">
        <f t="shared" ca="1" si="50"/>
        <v>181</v>
      </c>
      <c r="N169" s="3">
        <f t="shared" si="45"/>
        <v>16.106589403788195</v>
      </c>
      <c r="O169">
        <f t="shared" ca="1" si="51"/>
        <v>67</v>
      </c>
      <c r="P169" s="3">
        <f t="shared" ca="1" si="52"/>
        <v>2.3799783040547067</v>
      </c>
      <c r="Q169">
        <f t="shared" ca="1" si="53"/>
        <v>153</v>
      </c>
      <c r="R169" s="5">
        <f>IF(J169="","",SUMIFS('Filtered Data'!$E:$E,'Filtered Data'!$C:$C,sorting!$J169,'Filtered Data'!$W:$W,"&gt;"&amp;Dashboard!D$4)/$K169)</f>
        <v>0.2</v>
      </c>
      <c r="S169">
        <f t="shared" ca="1" si="54"/>
        <v>184</v>
      </c>
      <c r="T169" s="5">
        <f>IF(K169="","",SUMIFS('Filtered Data'!$E:$E,'Filtered Data'!$C:$C,sorting!$J169,'Filtered Data'!$W:$W,"&gt;"&amp;Dashboard!F$4)/$K169)</f>
        <v>6.6666666666666666E-2</v>
      </c>
      <c r="U169">
        <f t="shared" ca="1" si="55"/>
        <v>174</v>
      </c>
      <c r="V169">
        <f>IF($J169="","",COUNTIFS(R$2:R168,R169)/100000000)</f>
        <v>0</v>
      </c>
      <c r="W169">
        <f>IF($J169="","",COUNTIFS(T$2:T168,T169)/100000000)</f>
        <v>0</v>
      </c>
      <c r="X169" s="6">
        <f t="shared" si="56"/>
        <v>0.2</v>
      </c>
      <c r="Y169">
        <f t="shared" ca="1" si="57"/>
        <v>184</v>
      </c>
      <c r="Z169" s="6">
        <f t="shared" si="58"/>
        <v>6.6666666666666666E-2</v>
      </c>
      <c r="AA169">
        <f t="shared" ca="1" si="59"/>
        <v>175</v>
      </c>
      <c r="AB169" s="5">
        <f ca="1">IF(S169="","",SUMIFS('Filtered Data'!$E:$E,'Filtered Data'!$C:$C,sorting!$J169,'Filtered Data'!$W:$W,"&lt;"&amp;Dashboard!C$4)/$K169)</f>
        <v>0.6</v>
      </c>
      <c r="AC169">
        <f t="shared" ca="1" si="60"/>
        <v>2</v>
      </c>
      <c r="AD169" s="6">
        <f ca="1">IF($J169="","",(COUNTIFS(AB$2:AB168,AB169)/100000000)+AB169)</f>
        <v>0.6</v>
      </c>
      <c r="AE169">
        <f t="shared" ca="1" si="61"/>
        <v>184</v>
      </c>
    </row>
    <row r="170" spans="1:31" x14ac:dyDescent="0.35">
      <c r="A170" s="5">
        <f t="shared" si="46"/>
        <v>0.7038383359928474</v>
      </c>
      <c r="B170" t="str">
        <v>Jakob Junis</v>
      </c>
      <c r="C170">
        <f>SUMIFS('Filtered Data'!$E:$E,'Filtered Data'!$C:$C,sorting!$B170)</f>
        <v>6</v>
      </c>
      <c r="D170" s="4">
        <f>SUMIFS('Filtered Data'!$L:$L,'Filtered Data'!$C:$C,sorting!$B170)</f>
        <v>27.333333333333332</v>
      </c>
      <c r="E170">
        <f>SUMIFS('Filtered Data'!$O:$O,'Filtered Data'!$C:$C,sorting!$B170)</f>
        <v>14</v>
      </c>
      <c r="F170" s="3">
        <f t="shared" si="47"/>
        <v>4.6097560975609753</v>
      </c>
      <c r="G170" s="3" cm="1">
        <f t="array" ref="G170">AVERAGE(_xlfn._xlws.FILTER('Filtered Data'!$W:$W,'Filtered Data'!$C:$C=sorting!$B170))</f>
        <v>50.666666666666664</v>
      </c>
      <c r="H170" s="3" cm="1">
        <f t="array" ref="H170">_xlfn.STDEV.P(_xlfn._xlws.FILTER('Filtered Data'!$W:$W,'Filtered Data'!$C:$C=sorting!$B170))</f>
        <v>16.244657241348275</v>
      </c>
      <c r="I170" s="3"/>
      <c r="J170" t="str">
        <v>Justin Dunn</v>
      </c>
      <c r="K170">
        <f t="shared" si="48"/>
        <v>11</v>
      </c>
      <c r="L170" s="3">
        <f t="shared" si="49"/>
        <v>50.909090909090907</v>
      </c>
      <c r="M170">
        <f t="shared" ca="1" si="50"/>
        <v>83</v>
      </c>
      <c r="N170" s="3">
        <f t="shared" si="45"/>
        <v>12.645189854101876</v>
      </c>
      <c r="O170">
        <f t="shared" ca="1" si="51"/>
        <v>12</v>
      </c>
      <c r="P170" s="3">
        <f t="shared" ca="1" si="52"/>
        <v>4.0259649318414068</v>
      </c>
      <c r="Q170">
        <f t="shared" ca="1" si="53"/>
        <v>19</v>
      </c>
      <c r="R170" s="5">
        <f>IF(J170="","",SUMIFS('Filtered Data'!$E:$E,'Filtered Data'!$C:$C,sorting!$J170,'Filtered Data'!$W:$W,"&gt;"&amp;Dashboard!D$4)/$K170)</f>
        <v>0.54545454545454541</v>
      </c>
      <c r="S170">
        <f t="shared" ca="1" si="54"/>
        <v>78</v>
      </c>
      <c r="T170" s="5">
        <f>IF(K170="","",SUMIFS('Filtered Data'!$E:$E,'Filtered Data'!$C:$C,sorting!$J170,'Filtered Data'!$W:$W,"&gt;"&amp;Dashboard!F$4)/$K170)</f>
        <v>9.0909090909090912E-2</v>
      </c>
      <c r="U170">
        <f t="shared" ca="1" si="55"/>
        <v>163</v>
      </c>
      <c r="V170">
        <f>IF($J170="","",COUNTIFS(R$2:R169,R170)/100000000)</f>
        <v>1E-8</v>
      </c>
      <c r="W170">
        <f>IF($J170="","",COUNTIFS(T$2:T169,T170)/100000000)</f>
        <v>4.9999999999999998E-8</v>
      </c>
      <c r="X170" s="6">
        <f t="shared" si="56"/>
        <v>0.54545455545454546</v>
      </c>
      <c r="Y170">
        <f t="shared" ca="1" si="57"/>
        <v>78</v>
      </c>
      <c r="Z170" s="6">
        <f t="shared" si="58"/>
        <v>9.0909140909090913E-2</v>
      </c>
      <c r="AA170">
        <f t="shared" ca="1" si="59"/>
        <v>163</v>
      </c>
      <c r="AB170" s="5">
        <f ca="1">IF(S170="","",SUMIFS('Filtered Data'!$E:$E,'Filtered Data'!$C:$C,sorting!$J170,'Filtered Data'!$W:$W,"&lt;"&amp;Dashboard!C$4)/$K170)</f>
        <v>9.0909090909090912E-2</v>
      </c>
      <c r="AC170">
        <f t="shared" ca="1" si="60"/>
        <v>164</v>
      </c>
      <c r="AD170" s="6">
        <f ca="1">IF($J170="","",(COUNTIFS(AB$2:AB169,AB170)/100000000)+AB170)</f>
        <v>9.0909110909090915E-2</v>
      </c>
      <c r="AE170">
        <f t="shared" ca="1" si="61"/>
        <v>22</v>
      </c>
    </row>
    <row r="171" spans="1:31" x14ac:dyDescent="0.35">
      <c r="A171" s="5">
        <f t="shared" si="46"/>
        <v>0.45478223809543245</v>
      </c>
      <c r="B171" t="str">
        <v>Ervin Santana</v>
      </c>
      <c r="C171">
        <f>SUMIFS('Filtered Data'!$E:$E,'Filtered Data'!$C:$C,sorting!$B171)</f>
        <v>2</v>
      </c>
      <c r="D171" s="4">
        <f>SUMIFS('Filtered Data'!$L:$L,'Filtered Data'!$C:$C,sorting!$B171)</f>
        <v>6</v>
      </c>
      <c r="E171">
        <f>SUMIFS('Filtered Data'!$O:$O,'Filtered Data'!$C:$C,sorting!$B171)</f>
        <v>4</v>
      </c>
      <c r="F171" s="3">
        <f t="shared" si="47"/>
        <v>6</v>
      </c>
      <c r="G171" s="3" cm="1">
        <f t="array" ref="G171">AVERAGE(_xlfn._xlws.FILTER('Filtered Data'!$W:$W,'Filtered Data'!$C:$C=sorting!$B171))</f>
        <v>43.5</v>
      </c>
      <c r="H171" s="3" cm="1">
        <f t="array" ref="H171">_xlfn.STDEV.P(_xlfn._xlws.FILTER('Filtered Data'!$W:$W,'Filtered Data'!$C:$C=sorting!$B171))</f>
        <v>8.5</v>
      </c>
      <c r="I171" s="3"/>
      <c r="J171" t="str">
        <v>Logan Gilbert</v>
      </c>
      <c r="K171">
        <f t="shared" si="48"/>
        <v>24</v>
      </c>
      <c r="L171" s="3">
        <f t="shared" si="49"/>
        <v>51.375</v>
      </c>
      <c r="M171">
        <f t="shared" ca="1" si="50"/>
        <v>76</v>
      </c>
      <c r="N171" s="3">
        <f t="shared" si="45"/>
        <v>16.557507109062847</v>
      </c>
      <c r="O171">
        <f t="shared" ca="1" si="51"/>
        <v>76</v>
      </c>
      <c r="P171" s="3">
        <f t="shared" ca="1" si="52"/>
        <v>3.10282216166947</v>
      </c>
      <c r="Q171">
        <f t="shared" ca="1" si="53"/>
        <v>77</v>
      </c>
      <c r="R171" s="5">
        <f>IF(J171="","",SUMIFS('Filtered Data'!$E:$E,'Filtered Data'!$C:$C,sorting!$J171,'Filtered Data'!$W:$W,"&gt;"&amp;Dashboard!D$4)/$K171)</f>
        <v>0.54166666666666663</v>
      </c>
      <c r="S171">
        <f t="shared" ca="1" si="54"/>
        <v>80</v>
      </c>
      <c r="T171" s="5">
        <f>IF(K171="","",SUMIFS('Filtered Data'!$E:$E,'Filtered Data'!$C:$C,sorting!$J171,'Filtered Data'!$W:$W,"&gt;"&amp;Dashboard!F$4)/$K171)</f>
        <v>0.16666666666666666</v>
      </c>
      <c r="U171">
        <f t="shared" ca="1" si="55"/>
        <v>127</v>
      </c>
      <c r="V171">
        <f>IF($J171="","",COUNTIFS(R$2:R170,R171)/100000000)</f>
        <v>0</v>
      </c>
      <c r="W171">
        <f>IF($J171="","",COUNTIFS(T$2:T170,T171)/100000000)</f>
        <v>4.0000000000000001E-8</v>
      </c>
      <c r="X171" s="6">
        <f t="shared" si="56"/>
        <v>0.54166666666666663</v>
      </c>
      <c r="Y171">
        <f t="shared" ca="1" si="57"/>
        <v>80</v>
      </c>
      <c r="Z171" s="6">
        <f t="shared" si="58"/>
        <v>0.16666670666666666</v>
      </c>
      <c r="AA171">
        <f t="shared" ca="1" si="59"/>
        <v>128</v>
      </c>
      <c r="AB171" s="5">
        <f ca="1">IF(S171="","",SUMIFS('Filtered Data'!$E:$E,'Filtered Data'!$C:$C,sorting!$J171,'Filtered Data'!$W:$W,"&lt;"&amp;Dashboard!C$4)/$K171)</f>
        <v>0.20833333333333334</v>
      </c>
      <c r="AC171">
        <f t="shared" ca="1" si="60"/>
        <v>105</v>
      </c>
      <c r="AD171" s="6">
        <f ca="1">IF($J171="","",(COUNTIFS(AB$2:AB170,AB171)/100000000)+AB171)</f>
        <v>0.20833333333333334</v>
      </c>
      <c r="AE171">
        <f t="shared" ca="1" si="61"/>
        <v>81</v>
      </c>
    </row>
    <row r="172" spans="1:31" x14ac:dyDescent="0.35">
      <c r="A172" s="5">
        <f t="shared" si="46"/>
        <v>0.4464165918278008</v>
      </c>
      <c r="B172" t="str">
        <v>Daniel Lynch</v>
      </c>
      <c r="C172">
        <f>SUMIFS('Filtered Data'!$E:$E,'Filtered Data'!$C:$C,sorting!$B172)</f>
        <v>15</v>
      </c>
      <c r="D172" s="4">
        <f>SUMIFS('Filtered Data'!$L:$L,'Filtered Data'!$C:$C,sorting!$B172)</f>
        <v>68</v>
      </c>
      <c r="E172">
        <f>SUMIFS('Filtered Data'!$O:$O,'Filtered Data'!$C:$C,sorting!$B172)</f>
        <v>43</v>
      </c>
      <c r="F172" s="3">
        <f t="shared" si="47"/>
        <v>5.6911764705882355</v>
      </c>
      <c r="G172" s="3" cm="1">
        <f t="array" ref="G172">AVERAGE(_xlfn._xlws.FILTER('Filtered Data'!$W:$W,'Filtered Data'!$C:$C=sorting!$B172))</f>
        <v>43.266666666666666</v>
      </c>
      <c r="H172" s="3" cm="1">
        <f t="array" ref="H172">_xlfn.STDEV.P(_xlfn._xlws.FILTER('Filtered Data'!$W:$W,'Filtered Data'!$C:$C=sorting!$B172))</f>
        <v>19.706062237009426</v>
      </c>
      <c r="I172" s="3"/>
      <c r="J172" t="str">
        <v>Tyler Glasnow</v>
      </c>
      <c r="K172">
        <f t="shared" si="48"/>
        <v>14</v>
      </c>
      <c r="L172" s="3">
        <f t="shared" si="49"/>
        <v>64.928571428571431</v>
      </c>
      <c r="M172">
        <f t="shared" ca="1" si="50"/>
        <v>3</v>
      </c>
      <c r="N172" s="3">
        <f t="shared" si="45"/>
        <v>18.495035185979297</v>
      </c>
      <c r="O172">
        <f t="shared" ca="1" si="51"/>
        <v>122</v>
      </c>
      <c r="P172" s="3">
        <f t="shared" ca="1" si="52"/>
        <v>3.5105946420579093</v>
      </c>
      <c r="Q172">
        <f t="shared" ca="1" si="53"/>
        <v>43</v>
      </c>
      <c r="R172" s="5">
        <f>IF(J172="","",SUMIFS('Filtered Data'!$E:$E,'Filtered Data'!$C:$C,sorting!$J172,'Filtered Data'!$W:$W,"&gt;"&amp;Dashboard!D$4)/$K172)</f>
        <v>0.7857142857142857</v>
      </c>
      <c r="S172">
        <f t="shared" ca="1" si="54"/>
        <v>5</v>
      </c>
      <c r="T172" s="5">
        <f>IF(K172="","",SUMIFS('Filtered Data'!$E:$E,'Filtered Data'!$C:$C,sorting!$J172,'Filtered Data'!$W:$W,"&gt;"&amp;Dashboard!F$4)/$K172)</f>
        <v>0.5</v>
      </c>
      <c r="U172">
        <f t="shared" ca="1" si="55"/>
        <v>8</v>
      </c>
      <c r="V172">
        <f>IF($J172="","",COUNTIFS(R$2:R171,R172)/100000000)</f>
        <v>1E-8</v>
      </c>
      <c r="W172">
        <f>IF($J172="","",COUNTIFS(T$2:T171,T172)/100000000)</f>
        <v>2E-8</v>
      </c>
      <c r="X172" s="6">
        <f t="shared" si="56"/>
        <v>0.78571429571428575</v>
      </c>
      <c r="Y172">
        <f t="shared" ca="1" si="57"/>
        <v>5</v>
      </c>
      <c r="Z172" s="6">
        <f t="shared" si="58"/>
        <v>0.50000001999999999</v>
      </c>
      <c r="AA172">
        <f t="shared" ca="1" si="59"/>
        <v>8</v>
      </c>
      <c r="AB172" s="5">
        <f ca="1">IF(S172="","",SUMIFS('Filtered Data'!$E:$E,'Filtered Data'!$C:$C,sorting!$J172,'Filtered Data'!$W:$W,"&lt;"&amp;Dashboard!C$4)/$K172)</f>
        <v>7.1428571428571425E-2</v>
      </c>
      <c r="AC172">
        <f t="shared" ca="1" si="60"/>
        <v>173</v>
      </c>
      <c r="AD172" s="6">
        <f ca="1">IF($J172="","",(COUNTIFS(AB$2:AB171,AB172)/100000000)+AB172)</f>
        <v>7.1428591428571428E-2</v>
      </c>
      <c r="AE172">
        <f t="shared" ca="1" si="61"/>
        <v>13</v>
      </c>
    </row>
    <row r="173" spans="1:31" x14ac:dyDescent="0.35">
      <c r="A173" s="5">
        <f t="shared" si="46"/>
        <v>0.537729449269432</v>
      </c>
      <c r="B173" t="str">
        <v>Kris Bubic</v>
      </c>
      <c r="C173">
        <f>SUMIFS('Filtered Data'!$E:$E,'Filtered Data'!$C:$C,sorting!$B173)</f>
        <v>20</v>
      </c>
      <c r="D173" s="4">
        <f>SUMIFS('Filtered Data'!$L:$L,'Filtered Data'!$C:$C,sorting!$B173)</f>
        <v>103.66666666666666</v>
      </c>
      <c r="E173">
        <f>SUMIFS('Filtered Data'!$O:$O,'Filtered Data'!$C:$C,sorting!$B173)</f>
        <v>55</v>
      </c>
      <c r="F173" s="3">
        <f t="shared" si="47"/>
        <v>4.77491961414791</v>
      </c>
      <c r="G173" s="3" cm="1">
        <f t="array" ref="G173">AVERAGE(_xlfn._xlws.FILTER('Filtered Data'!$W:$W,'Filtered Data'!$C:$C=sorting!$B173))</f>
        <v>45.8</v>
      </c>
      <c r="H173" s="3" cm="1">
        <f t="array" ref="H173">_xlfn.STDEV.P(_xlfn._xlws.FILTER('Filtered Data'!$W:$W,'Filtered Data'!$C:$C=sorting!$B173))</f>
        <v>21.987723847638254</v>
      </c>
      <c r="I173" s="3"/>
      <c r="J173" t="str">
        <v>Ryan Yarbrough</v>
      </c>
      <c r="K173">
        <f t="shared" si="48"/>
        <v>21</v>
      </c>
      <c r="L173" s="3">
        <f t="shared" si="49"/>
        <v>45.904761904761905</v>
      </c>
      <c r="M173">
        <f t="shared" ca="1" si="50"/>
        <v>137</v>
      </c>
      <c r="N173" s="3">
        <f t="shared" si="45"/>
        <v>15.999716550777249</v>
      </c>
      <c r="O173">
        <f t="shared" ca="1" si="51"/>
        <v>63</v>
      </c>
      <c r="P173" s="3">
        <f t="shared" ca="1" si="52"/>
        <v>2.869098446780415</v>
      </c>
      <c r="Q173">
        <f t="shared" ca="1" si="53"/>
        <v>97</v>
      </c>
      <c r="R173" s="5">
        <f>IF(J173="","",SUMIFS('Filtered Data'!$E:$E,'Filtered Data'!$C:$C,sorting!$J173,'Filtered Data'!$W:$W,"&gt;"&amp;Dashboard!D$4)/$K173)</f>
        <v>0.38095238095238093</v>
      </c>
      <c r="S173">
        <f t="shared" ca="1" si="54"/>
        <v>146</v>
      </c>
      <c r="T173" s="5">
        <f>IF(K173="","",SUMIFS('Filtered Data'!$E:$E,'Filtered Data'!$C:$C,sorting!$J173,'Filtered Data'!$W:$W,"&gt;"&amp;Dashboard!F$4)/$K173)</f>
        <v>0.14285714285714285</v>
      </c>
      <c r="U173">
        <f t="shared" ca="1" si="55"/>
        <v>144</v>
      </c>
      <c r="V173">
        <f>IF($J173="","",COUNTIFS(R$2:R172,R173)/100000000)</f>
        <v>1E-8</v>
      </c>
      <c r="W173">
        <f>IF($J173="","",COUNTIFS(T$2:T172,T173)/100000000)</f>
        <v>4.9999999999999998E-8</v>
      </c>
      <c r="X173" s="6">
        <f t="shared" si="56"/>
        <v>0.38095239095238093</v>
      </c>
      <c r="Y173">
        <f t="shared" ca="1" si="57"/>
        <v>146</v>
      </c>
      <c r="Z173" s="6">
        <f t="shared" si="58"/>
        <v>0.14285719285714285</v>
      </c>
      <c r="AA173">
        <f t="shared" ca="1" si="59"/>
        <v>144</v>
      </c>
      <c r="AB173" s="5">
        <f ca="1">IF(S173="","",SUMIFS('Filtered Data'!$E:$E,'Filtered Data'!$C:$C,sorting!$J173,'Filtered Data'!$W:$W,"&lt;"&amp;Dashboard!C$4)/$K173)</f>
        <v>0.2857142857142857</v>
      </c>
      <c r="AC173">
        <f t="shared" ca="1" si="60"/>
        <v>52</v>
      </c>
      <c r="AD173" s="6">
        <f ca="1">IF($J173="","",(COUNTIFS(AB$2:AB172,AB173)/100000000)+AB173)</f>
        <v>0.28571429571428569</v>
      </c>
      <c r="AE173">
        <f t="shared" ca="1" si="61"/>
        <v>134</v>
      </c>
    </row>
    <row r="174" spans="1:31" x14ac:dyDescent="0.35">
      <c r="A174" s="5">
        <f t="shared" si="46"/>
        <v>0.10644285878326622</v>
      </c>
      <c r="B174" t="str">
        <v>Jackson Kowar</v>
      </c>
      <c r="C174">
        <f>SUMIFS('Filtered Data'!$E:$E,'Filtered Data'!$C:$C,sorting!$B174)</f>
        <v>8</v>
      </c>
      <c r="D174" s="4">
        <f>SUMIFS('Filtered Data'!$L:$L,'Filtered Data'!$C:$C,sorting!$B174)</f>
        <v>27.333333333333332</v>
      </c>
      <c r="E174">
        <f>SUMIFS('Filtered Data'!$O:$O,'Filtered Data'!$C:$C,sorting!$B174)</f>
        <v>36</v>
      </c>
      <c r="F174" s="3">
        <f t="shared" si="47"/>
        <v>11.853658536585366</v>
      </c>
      <c r="G174" s="3" cm="1">
        <f t="array" ref="G174">AVERAGE(_xlfn._xlws.FILTER('Filtered Data'!$W:$W,'Filtered Data'!$C:$C=sorting!$B174))</f>
        <v>31</v>
      </c>
      <c r="H174" s="3" cm="1">
        <f t="array" ref="H174">_xlfn.STDEV.P(_xlfn._xlws.FILTER('Filtered Data'!$W:$W,'Filtered Data'!$C:$C=sorting!$B174))</f>
        <v>13.171939872319491</v>
      </c>
      <c r="I174" s="3"/>
      <c r="J174" t="str">
        <v>Michael Wacha</v>
      </c>
      <c r="K174">
        <f t="shared" si="48"/>
        <v>23</v>
      </c>
      <c r="L174" s="3">
        <f t="shared" si="49"/>
        <v>49.086956521739133</v>
      </c>
      <c r="M174">
        <f t="shared" ca="1" si="50"/>
        <v>109</v>
      </c>
      <c r="N174" s="3">
        <f t="shared" si="45"/>
        <v>17.227160162341882</v>
      </c>
      <c r="O174">
        <f t="shared" ca="1" si="51"/>
        <v>95</v>
      </c>
      <c r="P174" s="3">
        <f t="shared" ca="1" si="52"/>
        <v>2.8493934031589214</v>
      </c>
      <c r="Q174">
        <f t="shared" ca="1" si="53"/>
        <v>100</v>
      </c>
      <c r="R174" s="5">
        <f>IF(J174="","",SUMIFS('Filtered Data'!$E:$E,'Filtered Data'!$C:$C,sorting!$J174,'Filtered Data'!$W:$W,"&gt;"&amp;Dashboard!D$4)/$K174)</f>
        <v>0.43478260869565216</v>
      </c>
      <c r="S174">
        <f t="shared" ca="1" si="54"/>
        <v>127</v>
      </c>
      <c r="T174" s="5">
        <f>IF(K174="","",SUMIFS('Filtered Data'!$E:$E,'Filtered Data'!$C:$C,sorting!$J174,'Filtered Data'!$W:$W,"&gt;"&amp;Dashboard!F$4)/$K174)</f>
        <v>0.2608695652173913</v>
      </c>
      <c r="U174">
        <f t="shared" ca="1" si="55"/>
        <v>77</v>
      </c>
      <c r="V174">
        <f>IF($J174="","",COUNTIFS(R$2:R173,R174)/100000000)</f>
        <v>1E-8</v>
      </c>
      <c r="W174">
        <f>IF($J174="","",COUNTIFS(T$2:T173,T174)/100000000)</f>
        <v>0</v>
      </c>
      <c r="X174" s="6">
        <f t="shared" si="56"/>
        <v>0.43478261869565216</v>
      </c>
      <c r="Y174">
        <f t="shared" ca="1" si="57"/>
        <v>127</v>
      </c>
      <c r="Z174" s="6">
        <f t="shared" si="58"/>
        <v>0.2608695652173913</v>
      </c>
      <c r="AA174">
        <f t="shared" ca="1" si="59"/>
        <v>77</v>
      </c>
      <c r="AB174" s="5">
        <f ca="1">IF(S174="","",SUMIFS('Filtered Data'!$E:$E,'Filtered Data'!$C:$C,sorting!$J174,'Filtered Data'!$W:$W,"&lt;"&amp;Dashboard!C$4)/$K174)</f>
        <v>0.21739130434782608</v>
      </c>
      <c r="AC174">
        <f t="shared" ca="1" si="60"/>
        <v>100</v>
      </c>
      <c r="AD174" s="6">
        <f ca="1">IF($J174="","",(COUNTIFS(AB$2:AB173,AB174)/100000000)+AB174)</f>
        <v>0.21739131434782608</v>
      </c>
      <c r="AE174">
        <f t="shared" ca="1" si="61"/>
        <v>86</v>
      </c>
    </row>
    <row r="175" spans="1:31" x14ac:dyDescent="0.35">
      <c r="A175" s="5">
        <f t="shared" si="46"/>
        <v>0.56281561063893193</v>
      </c>
      <c r="B175" t="str">
        <v>Kyle Zimmer</v>
      </c>
      <c r="C175">
        <f>SUMIFS('Filtered Data'!$E:$E,'Filtered Data'!$C:$C,sorting!$B175)</f>
        <v>2</v>
      </c>
      <c r="D175" s="4">
        <f>SUMIFS('Filtered Data'!$L:$L,'Filtered Data'!$C:$C,sorting!$B175)</f>
        <v>3</v>
      </c>
      <c r="E175">
        <f>SUMIFS('Filtered Data'!$O:$O,'Filtered Data'!$C:$C,sorting!$B175)</f>
        <v>0</v>
      </c>
      <c r="F175" s="3">
        <f t="shared" si="47"/>
        <v>0</v>
      </c>
      <c r="G175" s="3" cm="1">
        <f t="array" ref="G175">AVERAGE(_xlfn._xlws.FILTER('Filtered Data'!$W:$W,'Filtered Data'!$C:$C=sorting!$B175))</f>
        <v>46.5</v>
      </c>
      <c r="H175" s="3" cm="1">
        <f t="array" ref="H175">_xlfn.STDEV.P(_xlfn._xlws.FILTER('Filtered Data'!$W:$W,'Filtered Data'!$C:$C=sorting!$B175))</f>
        <v>2.5</v>
      </c>
      <c r="I175" s="3"/>
      <c r="J175" t="str">
        <v>Josh Fleming</v>
      </c>
      <c r="K175">
        <f t="shared" si="48"/>
        <v>11</v>
      </c>
      <c r="L175" s="3">
        <f t="shared" si="49"/>
        <v>44.909090909090907</v>
      </c>
      <c r="M175">
        <f t="shared" ca="1" si="50"/>
        <v>144</v>
      </c>
      <c r="N175" s="3">
        <f t="shared" si="45"/>
        <v>21.133577528983437</v>
      </c>
      <c r="O175">
        <f t="shared" ca="1" si="51"/>
        <v>167</v>
      </c>
      <c r="P175" s="3">
        <f t="shared" ca="1" si="52"/>
        <v>2.1250112929294991</v>
      </c>
      <c r="Q175">
        <f t="shared" ca="1" si="53"/>
        <v>170</v>
      </c>
      <c r="R175" s="5">
        <f>IF(J175="","",SUMIFS('Filtered Data'!$E:$E,'Filtered Data'!$C:$C,sorting!$J175,'Filtered Data'!$W:$W,"&gt;"&amp;Dashboard!D$4)/$K175)</f>
        <v>0.36363636363636365</v>
      </c>
      <c r="S175">
        <f t="shared" ca="1" si="54"/>
        <v>150</v>
      </c>
      <c r="T175" s="5">
        <f>IF(K175="","",SUMIFS('Filtered Data'!$E:$E,'Filtered Data'!$C:$C,sorting!$J175,'Filtered Data'!$W:$W,"&gt;"&amp;Dashboard!F$4)/$K175)</f>
        <v>0.18181818181818182</v>
      </c>
      <c r="U175">
        <f t="shared" ca="1" si="55"/>
        <v>119</v>
      </c>
      <c r="V175">
        <f>IF($J175="","",COUNTIFS(R$2:R174,R175)/100000000)</f>
        <v>1E-8</v>
      </c>
      <c r="W175">
        <f>IF($J175="","",COUNTIFS(T$2:T174,T175)/100000000)</f>
        <v>2E-8</v>
      </c>
      <c r="X175" s="6">
        <f t="shared" si="56"/>
        <v>0.36363637363636364</v>
      </c>
      <c r="Y175">
        <f t="shared" ca="1" si="57"/>
        <v>150</v>
      </c>
      <c r="Z175" s="6">
        <f t="shared" si="58"/>
        <v>0.18181820181818181</v>
      </c>
      <c r="AA175">
        <f t="shared" ca="1" si="59"/>
        <v>119</v>
      </c>
      <c r="AB175" s="5">
        <f ca="1">IF(S175="","",SUMIFS('Filtered Data'!$E:$E,'Filtered Data'!$C:$C,sorting!$J175,'Filtered Data'!$W:$W,"&lt;"&amp;Dashboard!C$4)/$K175)</f>
        <v>0.27272727272727271</v>
      </c>
      <c r="AC175">
        <f t="shared" ca="1" si="60"/>
        <v>61</v>
      </c>
      <c r="AD175" s="6">
        <f ca="1">IF($J175="","",(COUNTIFS(AB$2:AB174,AB175)/100000000)+AB175)</f>
        <v>0.27272731272727269</v>
      </c>
      <c r="AE175">
        <f t="shared" ca="1" si="61"/>
        <v>125</v>
      </c>
    </row>
    <row r="176" spans="1:31" x14ac:dyDescent="0.35">
      <c r="A176" s="5">
        <f t="shared" si="46"/>
        <v>0.77240609735730559</v>
      </c>
      <c r="B176" t="str">
        <v>Carlos Hernandez</v>
      </c>
      <c r="C176">
        <f>SUMIFS('Filtered Data'!$E:$E,'Filtered Data'!$C:$C,sorting!$B176)</f>
        <v>11</v>
      </c>
      <c r="D176" s="4">
        <f>SUMIFS('Filtered Data'!$L:$L,'Filtered Data'!$C:$C,sorting!$B176)</f>
        <v>58.333333333333329</v>
      </c>
      <c r="E176">
        <f>SUMIFS('Filtered Data'!$O:$O,'Filtered Data'!$C:$C,sorting!$B176)</f>
        <v>23</v>
      </c>
      <c r="F176" s="3">
        <f t="shared" si="47"/>
        <v>3.5485714285714285</v>
      </c>
      <c r="G176" s="3" cm="1">
        <f t="array" ref="G176">AVERAGE(_xlfn._xlws.FILTER('Filtered Data'!$W:$W,'Filtered Data'!$C:$C=sorting!$B176))</f>
        <v>53</v>
      </c>
      <c r="H176" s="3" cm="1">
        <f t="array" ref="H176">_xlfn.STDEV.P(_xlfn._xlws.FILTER('Filtered Data'!$W:$W,'Filtered Data'!$C:$C=sorting!$B176))</f>
        <v>18.429225801328812</v>
      </c>
      <c r="I176" s="3"/>
      <c r="J176" t="str">
        <v>Luis Patino</v>
      </c>
      <c r="K176">
        <f t="shared" si="48"/>
        <v>15</v>
      </c>
      <c r="L176" s="3">
        <f t="shared" si="49"/>
        <v>46.8</v>
      </c>
      <c r="M176">
        <f t="shared" ca="1" si="50"/>
        <v>127</v>
      </c>
      <c r="N176" s="3">
        <f t="shared" si="45"/>
        <v>11.136726029972483</v>
      </c>
      <c r="O176">
        <f t="shared" ca="1" si="51"/>
        <v>7</v>
      </c>
      <c r="P176" s="3">
        <f t="shared" ca="1" si="52"/>
        <v>4.2023122301874238</v>
      </c>
      <c r="Q176">
        <f t="shared" ca="1" si="53"/>
        <v>14</v>
      </c>
      <c r="R176" s="5">
        <f>IF(J176="","",SUMIFS('Filtered Data'!$E:$E,'Filtered Data'!$C:$C,sorting!$J176,'Filtered Data'!$W:$W,"&gt;"&amp;Dashboard!D$4)/$K176)</f>
        <v>0.33333333333333331</v>
      </c>
      <c r="S176">
        <f t="shared" ca="1" si="54"/>
        <v>158</v>
      </c>
      <c r="T176" s="5">
        <f>IF(K176="","",SUMIFS('Filtered Data'!$E:$E,'Filtered Data'!$C:$C,sorting!$J176,'Filtered Data'!$W:$W,"&gt;"&amp;Dashboard!F$4)/$K176)</f>
        <v>6.6666666666666666E-2</v>
      </c>
      <c r="U176">
        <f t="shared" ca="1" si="55"/>
        <v>174</v>
      </c>
      <c r="V176">
        <f>IF($J176="","",COUNTIFS(R$2:R175,R176)/100000000)</f>
        <v>5.9999999999999995E-8</v>
      </c>
      <c r="W176">
        <f>IF($J176="","",COUNTIFS(T$2:T175,T176)/100000000)</f>
        <v>1E-8</v>
      </c>
      <c r="X176" s="6">
        <f t="shared" si="56"/>
        <v>0.33333339333333334</v>
      </c>
      <c r="Y176">
        <f t="shared" ca="1" si="57"/>
        <v>158</v>
      </c>
      <c r="Z176" s="6">
        <f t="shared" si="58"/>
        <v>6.666667666666666E-2</v>
      </c>
      <c r="AA176">
        <f t="shared" ca="1" si="59"/>
        <v>174</v>
      </c>
      <c r="AB176" s="5">
        <f ca="1">IF(S176="","",SUMIFS('Filtered Data'!$E:$E,'Filtered Data'!$C:$C,sorting!$J176,'Filtered Data'!$W:$W,"&lt;"&amp;Dashboard!C$4)/$K176)</f>
        <v>0.13333333333333333</v>
      </c>
      <c r="AC176">
        <f t="shared" ca="1" si="60"/>
        <v>147</v>
      </c>
      <c r="AD176" s="6">
        <f ca="1">IF($J176="","",(COUNTIFS(AB$2:AB175,AB176)/100000000)+AB176)</f>
        <v>0.13333334333333333</v>
      </c>
      <c r="AE176">
        <f t="shared" ca="1" si="61"/>
        <v>39</v>
      </c>
    </row>
    <row r="177" spans="1:31" x14ac:dyDescent="0.35">
      <c r="A177" s="5">
        <f t="shared" si="46"/>
        <v>0.52091522936617962</v>
      </c>
      <c r="B177" t="str">
        <v>Jon Heasley</v>
      </c>
      <c r="C177">
        <f>SUMIFS('Filtered Data'!$E:$E,'Filtered Data'!$C:$C,sorting!$B177)</f>
        <v>3</v>
      </c>
      <c r="D177" s="4">
        <f>SUMIFS('Filtered Data'!$L:$L,'Filtered Data'!$C:$C,sorting!$B177)</f>
        <v>14.666666666666664</v>
      </c>
      <c r="E177">
        <f>SUMIFS('Filtered Data'!$O:$O,'Filtered Data'!$C:$C,sorting!$B177)</f>
        <v>8</v>
      </c>
      <c r="F177" s="3">
        <f t="shared" si="47"/>
        <v>4.9090909090909101</v>
      </c>
      <c r="G177" s="3" cm="1">
        <f t="array" ref="G177">AVERAGE(_xlfn._xlws.FILTER('Filtered Data'!$W:$W,'Filtered Data'!$C:$C=sorting!$B177))</f>
        <v>45.333333333333336</v>
      </c>
      <c r="H177" s="3" cm="1">
        <f t="array" ref="H177">_xlfn.STDEV.P(_xlfn._xlws.FILTER('Filtered Data'!$W:$W,'Filtered Data'!$C:$C=sorting!$B177))</f>
        <v>14.613540144521982</v>
      </c>
      <c r="I177" s="3"/>
      <c r="J177" t="str">
        <v>Shane McClanahan</v>
      </c>
      <c r="K177">
        <f t="shared" si="48"/>
        <v>25</v>
      </c>
      <c r="L177" s="3">
        <f t="shared" si="49"/>
        <v>53.44</v>
      </c>
      <c r="M177">
        <f t="shared" ca="1" si="50"/>
        <v>58</v>
      </c>
      <c r="N177" s="3">
        <f t="shared" si="45"/>
        <v>10.583307611517299</v>
      </c>
      <c r="O177">
        <f t="shared" ca="1" si="51"/>
        <v>5</v>
      </c>
      <c r="P177" s="3">
        <f t="shared" ca="1" si="52"/>
        <v>5.0494610911473314</v>
      </c>
      <c r="Q177">
        <f t="shared" ca="1" si="53"/>
        <v>5</v>
      </c>
      <c r="R177" s="5">
        <f>IF(J177="","",SUMIFS('Filtered Data'!$E:$E,'Filtered Data'!$C:$C,sorting!$J177,'Filtered Data'!$W:$W,"&gt;"&amp;Dashboard!D$4)/$K177)</f>
        <v>0.6</v>
      </c>
      <c r="S177">
        <f t="shared" ca="1" si="54"/>
        <v>54</v>
      </c>
      <c r="T177" s="5">
        <f>IF(K177="","",SUMIFS('Filtered Data'!$E:$E,'Filtered Data'!$C:$C,sorting!$J177,'Filtered Data'!$W:$W,"&gt;"&amp;Dashboard!F$4)/$K177)</f>
        <v>0.16</v>
      </c>
      <c r="U177">
        <f t="shared" ca="1" si="55"/>
        <v>133</v>
      </c>
      <c r="V177">
        <f>IF($J177="","",COUNTIFS(R$2:R176,R177)/100000000)</f>
        <v>4.0000000000000001E-8</v>
      </c>
      <c r="W177">
        <f>IF($J177="","",COUNTIFS(T$2:T176,T177)/100000000)</f>
        <v>0</v>
      </c>
      <c r="X177" s="6">
        <f t="shared" si="56"/>
        <v>0.60000003999999996</v>
      </c>
      <c r="Y177">
        <f t="shared" ca="1" si="57"/>
        <v>54</v>
      </c>
      <c r="Z177" s="6">
        <f t="shared" si="58"/>
        <v>0.16</v>
      </c>
      <c r="AA177">
        <f t="shared" ca="1" si="59"/>
        <v>133</v>
      </c>
      <c r="AB177" s="5">
        <f ca="1">IF(S177="","",SUMIFS('Filtered Data'!$E:$E,'Filtered Data'!$C:$C,sorting!$J177,'Filtered Data'!$W:$W,"&lt;"&amp;Dashboard!C$4)/$K177)</f>
        <v>0.08</v>
      </c>
      <c r="AC177">
        <f t="shared" ca="1" si="60"/>
        <v>169</v>
      </c>
      <c r="AD177" s="6">
        <f ca="1">IF($J177="","",(COUNTIFS(AB$2:AB176,AB177)/100000000)+AB177)</f>
        <v>0.08</v>
      </c>
      <c r="AE177">
        <f t="shared" ca="1" si="61"/>
        <v>17</v>
      </c>
    </row>
    <row r="178" spans="1:31" x14ac:dyDescent="0.35">
      <c r="A178" s="5">
        <f t="shared" si="46"/>
        <v>0.43688518667183973</v>
      </c>
      <c r="B178" t="str">
        <v>Joel Payamps</v>
      </c>
      <c r="C178">
        <f>SUMIFS('Filtered Data'!$E:$E,'Filtered Data'!$C:$C,sorting!$B178)</f>
        <v>1</v>
      </c>
      <c r="D178" s="4">
        <f>SUMIFS('Filtered Data'!$L:$L,'Filtered Data'!$C:$C,sorting!$B178)</f>
        <v>2.3333333333333335</v>
      </c>
      <c r="E178">
        <f>SUMIFS('Filtered Data'!$O:$O,'Filtered Data'!$C:$C,sorting!$B178)</f>
        <v>1</v>
      </c>
      <c r="F178" s="3">
        <f t="shared" si="47"/>
        <v>3.8571428571428568</v>
      </c>
      <c r="G178" s="3" cm="1">
        <f t="array" ref="G178">AVERAGE(_xlfn._xlws.FILTER('Filtered Data'!$W:$W,'Filtered Data'!$C:$C=sorting!$B178))</f>
        <v>43</v>
      </c>
      <c r="H178" s="3" cm="1">
        <f t="array" ref="H178">_xlfn.STDEV.P(_xlfn._xlws.FILTER('Filtered Data'!$W:$W,'Filtered Data'!$C:$C=sorting!$B178))</f>
        <v>0</v>
      </c>
      <c r="I178" s="3"/>
      <c r="J178" t="str">
        <v>Jordan Lyles</v>
      </c>
      <c r="K178">
        <f t="shared" si="48"/>
        <v>30</v>
      </c>
      <c r="L178" s="3">
        <f t="shared" si="49"/>
        <v>44.43333333333333</v>
      </c>
      <c r="M178">
        <f t="shared" ca="1" si="50"/>
        <v>147</v>
      </c>
      <c r="N178" s="3">
        <f t="shared" si="45"/>
        <v>21.33648414232194</v>
      </c>
      <c r="O178">
        <f t="shared" ca="1" si="51"/>
        <v>170</v>
      </c>
      <c r="P178" s="3">
        <f t="shared" ca="1" si="52"/>
        <v>2.0825049261606172</v>
      </c>
      <c r="Q178">
        <f t="shared" ca="1" si="53"/>
        <v>175</v>
      </c>
      <c r="R178" s="5">
        <f>IF(J178="","",SUMIFS('Filtered Data'!$E:$E,'Filtered Data'!$C:$C,sorting!$J178,'Filtered Data'!$W:$W,"&gt;"&amp;Dashboard!D$4)/$K178)</f>
        <v>0.43333333333333335</v>
      </c>
      <c r="S178">
        <f t="shared" ca="1" si="54"/>
        <v>129</v>
      </c>
      <c r="T178" s="5">
        <f>IF(K178="","",SUMIFS('Filtered Data'!$E:$E,'Filtered Data'!$C:$C,sorting!$J178,'Filtered Data'!$W:$W,"&gt;"&amp;Dashboard!F$4)/$K178)</f>
        <v>0.2</v>
      </c>
      <c r="U178">
        <f t="shared" ca="1" si="55"/>
        <v>104</v>
      </c>
      <c r="V178">
        <f>IF($J178="","",COUNTIFS(R$2:R177,R178)/100000000)</f>
        <v>1E-8</v>
      </c>
      <c r="W178">
        <f>IF($J178="","",COUNTIFS(T$2:T177,T178)/100000000)</f>
        <v>8.0000000000000002E-8</v>
      </c>
      <c r="X178" s="6">
        <f t="shared" si="56"/>
        <v>0.43333334333333334</v>
      </c>
      <c r="Y178">
        <f t="shared" ca="1" si="57"/>
        <v>129</v>
      </c>
      <c r="Z178" s="6">
        <f t="shared" si="58"/>
        <v>0.20000008000000002</v>
      </c>
      <c r="AA178">
        <f t="shared" ca="1" si="59"/>
        <v>104</v>
      </c>
      <c r="AB178" s="5">
        <f ca="1">IF(S178="","",SUMIFS('Filtered Data'!$E:$E,'Filtered Data'!$C:$C,sorting!$J178,'Filtered Data'!$W:$W,"&lt;"&amp;Dashboard!C$4)/$K178)</f>
        <v>0.33333333333333331</v>
      </c>
      <c r="AC178">
        <f t="shared" ca="1" si="60"/>
        <v>33</v>
      </c>
      <c r="AD178" s="6">
        <f ca="1">IF($J178="","",(COUNTIFS(AB$2:AB177,AB178)/100000000)+AB178)</f>
        <v>0.33333337333333329</v>
      </c>
      <c r="AE178">
        <f t="shared" ca="1" si="61"/>
        <v>153</v>
      </c>
    </row>
    <row r="179" spans="1:31" x14ac:dyDescent="0.35">
      <c r="A179" s="5">
        <f t="shared" si="46"/>
        <v>0.91632360737748275</v>
      </c>
      <c r="B179" t="str">
        <v>Angel Zerpa</v>
      </c>
      <c r="C179">
        <f>SUMIFS('Filtered Data'!$E:$E,'Filtered Data'!$C:$C,sorting!$B179)</f>
        <v>1</v>
      </c>
      <c r="D179" s="4">
        <f>SUMIFS('Filtered Data'!$L:$L,'Filtered Data'!$C:$C,sorting!$B179)</f>
        <v>5</v>
      </c>
      <c r="E179">
        <f>SUMIFS('Filtered Data'!$O:$O,'Filtered Data'!$C:$C,sorting!$B179)</f>
        <v>0</v>
      </c>
      <c r="F179" s="3">
        <f t="shared" si="47"/>
        <v>0</v>
      </c>
      <c r="G179" s="3" cm="1">
        <f t="array" ref="G179">AVERAGE(_xlfn._xlws.FILTER('Filtered Data'!$W:$W,'Filtered Data'!$C:$C=sorting!$B179))</f>
        <v>60</v>
      </c>
      <c r="H179" s="3" cm="1">
        <f t="array" ref="H179">_xlfn.STDEV.P(_xlfn._xlws.FILTER('Filtered Data'!$W:$W,'Filtered Data'!$C:$C=sorting!$B179))</f>
        <v>0</v>
      </c>
      <c r="I179" s="3"/>
      <c r="J179" t="str">
        <v>Mike Foltynewicz</v>
      </c>
      <c r="K179">
        <f t="shared" si="48"/>
        <v>24</v>
      </c>
      <c r="L179" s="3">
        <f t="shared" si="49"/>
        <v>43.708333333333336</v>
      </c>
      <c r="M179">
        <f t="shared" ca="1" si="50"/>
        <v>152</v>
      </c>
      <c r="N179" s="3">
        <f t="shared" si="45"/>
        <v>22.042533064257587</v>
      </c>
      <c r="O179">
        <f t="shared" ca="1" si="51"/>
        <v>176</v>
      </c>
      <c r="P179" s="3">
        <f t="shared" ca="1" si="52"/>
        <v>1.9829088247669358</v>
      </c>
      <c r="Q179">
        <f t="shared" ca="1" si="53"/>
        <v>179</v>
      </c>
      <c r="R179" s="5">
        <f>IF(J179="","",SUMIFS('Filtered Data'!$E:$E,'Filtered Data'!$C:$C,sorting!$J179,'Filtered Data'!$W:$W,"&gt;"&amp;Dashboard!D$4)/$K179)</f>
        <v>0.5</v>
      </c>
      <c r="S179">
        <f t="shared" ca="1" si="54"/>
        <v>94</v>
      </c>
      <c r="T179" s="5">
        <f>IF(K179="","",SUMIFS('Filtered Data'!$E:$E,'Filtered Data'!$C:$C,sorting!$J179,'Filtered Data'!$W:$W,"&gt;"&amp;Dashboard!F$4)/$K179)</f>
        <v>0.16666666666666666</v>
      </c>
      <c r="U179">
        <f t="shared" ca="1" si="55"/>
        <v>127</v>
      </c>
      <c r="V179">
        <f>IF($J179="","",COUNTIFS(R$2:R178,R179)/100000000)</f>
        <v>5.9999999999999995E-8</v>
      </c>
      <c r="W179">
        <f>IF($J179="","",COUNTIFS(T$2:T178,T179)/100000000)</f>
        <v>4.9999999999999998E-8</v>
      </c>
      <c r="X179" s="6">
        <f t="shared" si="56"/>
        <v>0.50000005999999997</v>
      </c>
      <c r="Y179">
        <f t="shared" ca="1" si="57"/>
        <v>94</v>
      </c>
      <c r="Z179" s="6">
        <f t="shared" si="58"/>
        <v>0.16666671666666666</v>
      </c>
      <c r="AA179">
        <f t="shared" ca="1" si="59"/>
        <v>127</v>
      </c>
      <c r="AB179" s="5">
        <f ca="1">IF(S179="","",SUMIFS('Filtered Data'!$E:$E,'Filtered Data'!$C:$C,sorting!$J179,'Filtered Data'!$W:$W,"&lt;"&amp;Dashboard!C$4)/$K179)</f>
        <v>0.29166666666666669</v>
      </c>
      <c r="AC179">
        <f t="shared" ca="1" si="60"/>
        <v>51</v>
      </c>
      <c r="AD179" s="6">
        <f ca="1">IF($J179="","",(COUNTIFS(AB$2:AB178,AB179)/100000000)+AB179)</f>
        <v>0.29166666666666669</v>
      </c>
      <c r="AE179">
        <f t="shared" ca="1" si="61"/>
        <v>135</v>
      </c>
    </row>
    <row r="180" spans="1:31" x14ac:dyDescent="0.35">
      <c r="A180" s="5">
        <f t="shared" si="46"/>
        <v>0.87412523701599543</v>
      </c>
      <c r="B180" t="str">
        <v>Clayton Kershaw</v>
      </c>
      <c r="C180">
        <f>SUMIFS('Filtered Data'!$E:$E,'Filtered Data'!$C:$C,sorting!$B180)</f>
        <v>22</v>
      </c>
      <c r="D180" s="4">
        <f>SUMIFS('Filtered Data'!$L:$L,'Filtered Data'!$C:$C,sorting!$B180)</f>
        <v>121.66666666666667</v>
      </c>
      <c r="E180">
        <f>SUMIFS('Filtered Data'!$O:$O,'Filtered Data'!$C:$C,sorting!$B180)</f>
        <v>48</v>
      </c>
      <c r="F180" s="3">
        <f t="shared" si="47"/>
        <v>3.5506849315068494</v>
      </c>
      <c r="G180" s="3" cm="1">
        <f t="array" ref="G180">AVERAGE(_xlfn._xlws.FILTER('Filtered Data'!$W:$W,'Filtered Data'!$C:$C=sorting!$B180))</f>
        <v>57.409090909090907</v>
      </c>
      <c r="H180" s="3" cm="1">
        <f t="array" ref="H180">_xlfn.STDEV.P(_xlfn._xlws.FILTER('Filtered Data'!$W:$W,'Filtered Data'!$C:$C=sorting!$B180))</f>
        <v>17.724300450124428</v>
      </c>
      <c r="I180" s="3"/>
      <c r="J180" t="str">
        <v>Dane Dunning</v>
      </c>
      <c r="K180">
        <f t="shared" si="48"/>
        <v>25</v>
      </c>
      <c r="L180" s="3">
        <f t="shared" si="49"/>
        <v>48.68</v>
      </c>
      <c r="M180">
        <f t="shared" ca="1" si="50"/>
        <v>111</v>
      </c>
      <c r="N180" s="3">
        <f t="shared" si="45"/>
        <v>15.59415275030997</v>
      </c>
      <c r="O180">
        <f t="shared" ca="1" si="51"/>
        <v>54</v>
      </c>
      <c r="P180" s="3">
        <f t="shared" ca="1" si="52"/>
        <v>3.1216829012420937</v>
      </c>
      <c r="Q180">
        <f t="shared" ca="1" si="53"/>
        <v>74</v>
      </c>
      <c r="R180" s="5">
        <f>IF(J180="","",SUMIFS('Filtered Data'!$E:$E,'Filtered Data'!$C:$C,sorting!$J180,'Filtered Data'!$W:$W,"&gt;"&amp;Dashboard!D$4)/$K180)</f>
        <v>0.56000000000000005</v>
      </c>
      <c r="S180">
        <f t="shared" ca="1" si="54"/>
        <v>70</v>
      </c>
      <c r="T180" s="5">
        <f>IF(K180="","",SUMIFS('Filtered Data'!$E:$E,'Filtered Data'!$C:$C,sorting!$J180,'Filtered Data'!$W:$W,"&gt;"&amp;Dashboard!F$4)/$K180)</f>
        <v>0.12</v>
      </c>
      <c r="U180">
        <f t="shared" ca="1" si="55"/>
        <v>155</v>
      </c>
      <c r="V180">
        <f>IF($J180="","",COUNTIFS(R$2:R179,R180)/100000000)</f>
        <v>0</v>
      </c>
      <c r="W180">
        <f>IF($J180="","",COUNTIFS(T$2:T179,T180)/100000000)</f>
        <v>1E-8</v>
      </c>
      <c r="X180" s="6">
        <f t="shared" si="56"/>
        <v>0.56000000000000005</v>
      </c>
      <c r="Y180">
        <f t="shared" ca="1" si="57"/>
        <v>70</v>
      </c>
      <c r="Z180" s="6">
        <f t="shared" si="58"/>
        <v>0.12000000999999999</v>
      </c>
      <c r="AA180">
        <f t="shared" ca="1" si="59"/>
        <v>155</v>
      </c>
      <c r="AB180" s="5">
        <f ca="1">IF(S180="","",SUMIFS('Filtered Data'!$E:$E,'Filtered Data'!$C:$C,sorting!$J180,'Filtered Data'!$W:$W,"&lt;"&amp;Dashboard!C$4)/$K180)</f>
        <v>0.28000000000000003</v>
      </c>
      <c r="AC180">
        <f t="shared" ca="1" si="60"/>
        <v>55</v>
      </c>
      <c r="AD180" s="6">
        <f ca="1">IF($J180="","",(COUNTIFS(AB$2:AB179,AB180)/100000000)+AB180)</f>
        <v>0.28000000000000003</v>
      </c>
      <c r="AE180">
        <f t="shared" ca="1" si="61"/>
        <v>131</v>
      </c>
    </row>
    <row r="181" spans="1:31" x14ac:dyDescent="0.35">
      <c r="A181" s="5">
        <f t="shared" si="46"/>
        <v>0.92034517271200567</v>
      </c>
      <c r="B181" t="str">
        <v>Trevor Bauer</v>
      </c>
      <c r="C181">
        <f>SUMIFS('Filtered Data'!$E:$E,'Filtered Data'!$C:$C,sorting!$B181)</f>
        <v>17</v>
      </c>
      <c r="D181" s="4">
        <f>SUMIFS('Filtered Data'!$L:$L,'Filtered Data'!$C:$C,sorting!$B181)</f>
        <v>107.66666666666667</v>
      </c>
      <c r="E181">
        <f>SUMIFS('Filtered Data'!$O:$O,'Filtered Data'!$C:$C,sorting!$B181)</f>
        <v>31</v>
      </c>
      <c r="F181" s="3">
        <f t="shared" si="47"/>
        <v>2.5913312693498449</v>
      </c>
      <c r="G181" s="3" cm="1">
        <f t="array" ref="G181">AVERAGE(_xlfn._xlws.FILTER('Filtered Data'!$W:$W,'Filtered Data'!$C:$C=sorting!$B181))</f>
        <v>60.294117647058826</v>
      </c>
      <c r="H181" s="3" cm="1">
        <f t="array" ref="H181">_xlfn.STDEV.P(_xlfn._xlws.FILTER('Filtered Data'!$W:$W,'Filtered Data'!$C:$C=sorting!$B181))</f>
        <v>15.11432785718222</v>
      </c>
      <c r="I181" s="3"/>
      <c r="J181" t="str">
        <v>Kolby Allard</v>
      </c>
      <c r="K181">
        <f t="shared" si="48"/>
        <v>17</v>
      </c>
      <c r="L181" s="3">
        <f t="shared" si="49"/>
        <v>44.529411764705884</v>
      </c>
      <c r="M181">
        <f t="shared" ca="1" si="50"/>
        <v>146</v>
      </c>
      <c r="N181" s="3">
        <f t="shared" si="45"/>
        <v>12.815971869042819</v>
      </c>
      <c r="O181">
        <f t="shared" ca="1" si="51"/>
        <v>13</v>
      </c>
      <c r="P181" s="3">
        <f t="shared" ca="1" si="52"/>
        <v>3.474524774220781</v>
      </c>
      <c r="Q181">
        <f t="shared" ca="1" si="53"/>
        <v>46</v>
      </c>
      <c r="R181" s="5">
        <f>IF(J181="","",SUMIFS('Filtered Data'!$E:$E,'Filtered Data'!$C:$C,sorting!$J181,'Filtered Data'!$W:$W,"&gt;"&amp;Dashboard!D$4)/$K181)</f>
        <v>0.35294117647058826</v>
      </c>
      <c r="S181">
        <f t="shared" ca="1" si="54"/>
        <v>155</v>
      </c>
      <c r="T181" s="5">
        <f>IF(K181="","",SUMIFS('Filtered Data'!$E:$E,'Filtered Data'!$C:$C,sorting!$J181,'Filtered Data'!$W:$W,"&gt;"&amp;Dashboard!F$4)/$K181)</f>
        <v>0</v>
      </c>
      <c r="U181">
        <f t="shared" ca="1" si="55"/>
        <v>179</v>
      </c>
      <c r="V181">
        <f>IF($J181="","",COUNTIFS(R$2:R180,R181)/100000000)</f>
        <v>0</v>
      </c>
      <c r="W181">
        <f>IF($J181="","",COUNTIFS(T$2:T180,T181)/100000000)</f>
        <v>4.9999999999999998E-8</v>
      </c>
      <c r="X181" s="6">
        <f t="shared" si="56"/>
        <v>0.35294117647058826</v>
      </c>
      <c r="Y181">
        <f t="shared" ca="1" si="57"/>
        <v>155</v>
      </c>
      <c r="Z181" s="6">
        <f t="shared" si="58"/>
        <v>4.9999999999999998E-8</v>
      </c>
      <c r="AA181">
        <f t="shared" ca="1" si="59"/>
        <v>180</v>
      </c>
      <c r="AB181" s="5">
        <f ca="1">IF(S181="","",SUMIFS('Filtered Data'!$E:$E,'Filtered Data'!$C:$C,sorting!$J181,'Filtered Data'!$W:$W,"&lt;"&amp;Dashboard!C$4)/$K181)</f>
        <v>0.29411764705882354</v>
      </c>
      <c r="AC181">
        <f t="shared" ca="1" si="60"/>
        <v>50</v>
      </c>
      <c r="AD181" s="6">
        <f ca="1">IF($J181="","",(COUNTIFS(AB$2:AB180,AB181)/100000000)+AB181)</f>
        <v>0.29411764705882354</v>
      </c>
      <c r="AE181">
        <f t="shared" ca="1" si="61"/>
        <v>136</v>
      </c>
    </row>
    <row r="182" spans="1:31" x14ac:dyDescent="0.35">
      <c r="A182" s="5">
        <f t="shared" si="46"/>
        <v>0.95077954726303393</v>
      </c>
      <c r="B182" t="str">
        <v>Walker Buehler</v>
      </c>
      <c r="C182">
        <f>SUMIFS('Filtered Data'!$E:$E,'Filtered Data'!$C:$C,sorting!$B182)</f>
        <v>33</v>
      </c>
      <c r="D182" s="4">
        <f>SUMIFS('Filtered Data'!$L:$L,'Filtered Data'!$C:$C,sorting!$B182)</f>
        <v>207.66666666666663</v>
      </c>
      <c r="E182">
        <f>SUMIFS('Filtered Data'!$O:$O,'Filtered Data'!$C:$C,sorting!$B182)</f>
        <v>57</v>
      </c>
      <c r="F182" s="3">
        <f t="shared" si="47"/>
        <v>2.4703049759229541</v>
      </c>
      <c r="G182" s="3" cm="1">
        <f t="array" ref="G182">AVERAGE(_xlfn._xlws.FILTER('Filtered Data'!$W:$W,'Filtered Data'!$C:$C=sorting!$B182))</f>
        <v>63</v>
      </c>
      <c r="H182" s="3" cm="1">
        <f t="array" ref="H182">_xlfn.STDEV.P(_xlfn._xlws.FILTER('Filtered Data'!$W:$W,'Filtered Data'!$C:$C=sorting!$B182))</f>
        <v>14.308293844035799</v>
      </c>
      <c r="I182" s="3"/>
      <c r="J182" t="str">
        <v>Taylor Hearn</v>
      </c>
      <c r="K182">
        <f t="shared" si="48"/>
        <v>11</v>
      </c>
      <c r="L182" s="3">
        <f t="shared" si="49"/>
        <v>45.272727272727273</v>
      </c>
      <c r="M182">
        <f t="shared" ca="1" si="50"/>
        <v>142</v>
      </c>
      <c r="N182" s="3">
        <f t="shared" si="45"/>
        <v>13.484610144301602</v>
      </c>
      <c r="O182">
        <f t="shared" ca="1" si="51"/>
        <v>19</v>
      </c>
      <c r="P182" s="3">
        <f t="shared" ca="1" si="52"/>
        <v>3.3573627111391771</v>
      </c>
      <c r="Q182">
        <f t="shared" ca="1" si="53"/>
        <v>53</v>
      </c>
      <c r="R182" s="5">
        <f>IF(J182="","",SUMIFS('Filtered Data'!$E:$E,'Filtered Data'!$C:$C,sorting!$J182,'Filtered Data'!$W:$W,"&gt;"&amp;Dashboard!D$4)/$K182)</f>
        <v>0.27272727272727271</v>
      </c>
      <c r="S182">
        <f t="shared" ca="1" si="54"/>
        <v>172</v>
      </c>
      <c r="T182" s="5">
        <f>IF(K182="","",SUMIFS('Filtered Data'!$E:$E,'Filtered Data'!$C:$C,sorting!$J182,'Filtered Data'!$W:$W,"&gt;"&amp;Dashboard!F$4)/$K182)</f>
        <v>0</v>
      </c>
      <c r="U182">
        <f t="shared" ca="1" si="55"/>
        <v>179</v>
      </c>
      <c r="V182">
        <f>IF($J182="","",COUNTIFS(R$2:R181,R182)/100000000)</f>
        <v>4.9999999999999998E-8</v>
      </c>
      <c r="W182">
        <f>IF($J182="","",COUNTIFS(T$2:T181,T182)/100000000)</f>
        <v>5.9999999999999995E-8</v>
      </c>
      <c r="X182" s="6">
        <f t="shared" si="56"/>
        <v>0.27272732272727268</v>
      </c>
      <c r="Y182">
        <f t="shared" ca="1" si="57"/>
        <v>172</v>
      </c>
      <c r="Z182" s="6">
        <f t="shared" si="58"/>
        <v>5.9999999999999995E-8</v>
      </c>
      <c r="AA182">
        <f t="shared" ca="1" si="59"/>
        <v>179</v>
      </c>
      <c r="AB182" s="5">
        <f ca="1">IF(S182="","",SUMIFS('Filtered Data'!$E:$E,'Filtered Data'!$C:$C,sorting!$J182,'Filtered Data'!$W:$W,"&lt;"&amp;Dashboard!C$4)/$K182)</f>
        <v>0.18181818181818182</v>
      </c>
      <c r="AC182">
        <f t="shared" ca="1" si="60"/>
        <v>119</v>
      </c>
      <c r="AD182" s="6">
        <f ca="1">IF($J182="","",(COUNTIFS(AB$2:AB181,AB182)/100000000)+AB182)</f>
        <v>0.18181821181818184</v>
      </c>
      <c r="AE182">
        <f t="shared" ca="1" si="61"/>
        <v>67</v>
      </c>
    </row>
    <row r="183" spans="1:31" x14ac:dyDescent="0.35">
      <c r="A183" s="5">
        <f t="shared" si="46"/>
        <v>0.90538072933163383</v>
      </c>
      <c r="B183" t="str">
        <v>Julio Urias</v>
      </c>
      <c r="C183">
        <f>SUMIFS('Filtered Data'!$E:$E,'Filtered Data'!$C:$C,sorting!$B183)</f>
        <v>32</v>
      </c>
      <c r="D183" s="4">
        <f>SUMIFS('Filtered Data'!$L:$L,'Filtered Data'!$C:$C,sorting!$B183)</f>
        <v>185.66666666666669</v>
      </c>
      <c r="E183">
        <f>SUMIFS('Filtered Data'!$O:$O,'Filtered Data'!$C:$C,sorting!$B183)</f>
        <v>61</v>
      </c>
      <c r="F183" s="3">
        <f t="shared" si="47"/>
        <v>2.9569120287253141</v>
      </c>
      <c r="G183" s="3" cm="1">
        <f t="array" ref="G183">AVERAGE(_xlfn._xlws.FILTER('Filtered Data'!$W:$W,'Filtered Data'!$C:$C=sorting!$B183))</f>
        <v>59.25</v>
      </c>
      <c r="H183" s="3" cm="1">
        <f t="array" ref="H183">_xlfn.STDEV.P(_xlfn._xlws.FILTER('Filtered Data'!$W:$W,'Filtered Data'!$C:$C=sorting!$B183))</f>
        <v>16.431676725154983</v>
      </c>
      <c r="I183" s="3"/>
      <c r="J183" t="str">
        <v>Hyun-Jin Ryu</v>
      </c>
      <c r="K183">
        <f t="shared" si="48"/>
        <v>31</v>
      </c>
      <c r="L183" s="3">
        <f t="shared" si="49"/>
        <v>51.096774193548384</v>
      </c>
      <c r="M183">
        <f t="shared" ca="1" si="50"/>
        <v>80</v>
      </c>
      <c r="N183" s="3">
        <f t="shared" si="45"/>
        <v>20.927455093511654</v>
      </c>
      <c r="O183">
        <f t="shared" ca="1" si="51"/>
        <v>163</v>
      </c>
      <c r="P183" s="3">
        <f t="shared" ca="1" si="52"/>
        <v>2.4416143274578297</v>
      </c>
      <c r="Q183">
        <f t="shared" ca="1" si="53"/>
        <v>144</v>
      </c>
      <c r="R183" s="5">
        <f>IF(J183="","",SUMIFS('Filtered Data'!$E:$E,'Filtered Data'!$C:$C,sorting!$J183,'Filtered Data'!$W:$W,"&gt;"&amp;Dashboard!D$4)/$K183)</f>
        <v>0.61290322580645162</v>
      </c>
      <c r="S183">
        <f t="shared" ca="1" si="54"/>
        <v>49</v>
      </c>
      <c r="T183" s="5">
        <f>IF(K183="","",SUMIFS('Filtered Data'!$E:$E,'Filtered Data'!$C:$C,sorting!$J183,'Filtered Data'!$W:$W,"&gt;"&amp;Dashboard!F$4)/$K183)</f>
        <v>0.29032258064516131</v>
      </c>
      <c r="U183">
        <f t="shared" ca="1" si="55"/>
        <v>67</v>
      </c>
      <c r="V183">
        <f>IF($J183="","",COUNTIFS(R$2:R182,R183)/100000000)</f>
        <v>1E-8</v>
      </c>
      <c r="W183">
        <f>IF($J183="","",COUNTIFS(T$2:T182,T183)/100000000)</f>
        <v>0</v>
      </c>
      <c r="X183" s="6">
        <f t="shared" si="56"/>
        <v>0.61290323580645167</v>
      </c>
      <c r="Y183">
        <f t="shared" ca="1" si="57"/>
        <v>49</v>
      </c>
      <c r="Z183" s="6">
        <f t="shared" si="58"/>
        <v>0.29032258064516131</v>
      </c>
      <c r="AA183">
        <f t="shared" ca="1" si="59"/>
        <v>67</v>
      </c>
      <c r="AB183" s="5">
        <f ca="1">IF(S183="","",SUMIFS('Filtered Data'!$E:$E,'Filtered Data'!$C:$C,sorting!$J183,'Filtered Data'!$W:$W,"&lt;"&amp;Dashboard!C$4)/$K183)</f>
        <v>0.19354838709677419</v>
      </c>
      <c r="AC183">
        <f t="shared" ca="1" si="60"/>
        <v>113</v>
      </c>
      <c r="AD183" s="6">
        <f ca="1">IF($J183="","",(COUNTIFS(AB$2:AB182,AB183)/100000000)+AB183)</f>
        <v>0.19354839709677418</v>
      </c>
      <c r="AE183">
        <f t="shared" ca="1" si="61"/>
        <v>73</v>
      </c>
    </row>
    <row r="184" spans="1:31" x14ac:dyDescent="0.35">
      <c r="A184" s="5">
        <f t="shared" si="46"/>
        <v>0.85004049881936117</v>
      </c>
      <c r="B184" t="str">
        <v>Dustin May</v>
      </c>
      <c r="C184">
        <f>SUMIFS('Filtered Data'!$E:$E,'Filtered Data'!$C:$C,sorting!$B184)</f>
        <v>5</v>
      </c>
      <c r="D184" s="4">
        <f>SUMIFS('Filtered Data'!$L:$L,'Filtered Data'!$C:$C,sorting!$B184)</f>
        <v>23</v>
      </c>
      <c r="E184">
        <f>SUMIFS('Filtered Data'!$O:$O,'Filtered Data'!$C:$C,sorting!$B184)</f>
        <v>7</v>
      </c>
      <c r="F184" s="3">
        <f t="shared" si="47"/>
        <v>2.7391304347826089</v>
      </c>
      <c r="G184" s="3" cm="1">
        <f t="array" ref="G184">AVERAGE(_xlfn._xlws.FILTER('Filtered Data'!$W:$W,'Filtered Data'!$C:$C=sorting!$B184))</f>
        <v>56.2</v>
      </c>
      <c r="H184" s="3" cm="1">
        <f t="array" ref="H184">_xlfn.STDEV.P(_xlfn._xlws.FILTER('Filtered Data'!$W:$W,'Filtered Data'!$C:$C=sorting!$B184))</f>
        <v>14.5657131648265</v>
      </c>
      <c r="I184" s="3"/>
      <c r="J184" t="str">
        <v>Ross Stripling</v>
      </c>
      <c r="K184">
        <f t="shared" si="48"/>
        <v>19</v>
      </c>
      <c r="L184" s="3">
        <f t="shared" si="49"/>
        <v>46.842105263157897</v>
      </c>
      <c r="M184">
        <f t="shared" ca="1" si="50"/>
        <v>126</v>
      </c>
      <c r="N184" s="3">
        <f t="shared" si="45"/>
        <v>18.533790358195791</v>
      </c>
      <c r="O184">
        <f t="shared" ca="1" si="51"/>
        <v>124</v>
      </c>
      <c r="P184" s="3">
        <f t="shared" ca="1" si="52"/>
        <v>2.5273893983830429</v>
      </c>
      <c r="Q184">
        <f t="shared" ca="1" si="53"/>
        <v>133</v>
      </c>
      <c r="R184" s="5">
        <f>IF(J184="","",SUMIFS('Filtered Data'!$E:$E,'Filtered Data'!$C:$C,sorting!$J184,'Filtered Data'!$W:$W,"&gt;"&amp;Dashboard!D$4)/$K184)</f>
        <v>0.47368421052631576</v>
      </c>
      <c r="S184">
        <f t="shared" ca="1" si="54"/>
        <v>107</v>
      </c>
      <c r="T184" s="5">
        <f>IF(K184="","",SUMIFS('Filtered Data'!$E:$E,'Filtered Data'!$C:$C,sorting!$J184,'Filtered Data'!$W:$W,"&gt;"&amp;Dashboard!F$4)/$K184)</f>
        <v>0.15789473684210525</v>
      </c>
      <c r="U184">
        <f t="shared" ca="1" si="55"/>
        <v>134</v>
      </c>
      <c r="V184">
        <f>IF($J184="","",COUNTIFS(R$2:R183,R184)/100000000)</f>
        <v>0</v>
      </c>
      <c r="W184">
        <f>IF($J184="","",COUNTIFS(T$2:T183,T184)/100000000)</f>
        <v>1E-8</v>
      </c>
      <c r="X184" s="6">
        <f t="shared" si="56"/>
        <v>0.47368421052631576</v>
      </c>
      <c r="Y184">
        <f t="shared" ca="1" si="57"/>
        <v>107</v>
      </c>
      <c r="Z184" s="6">
        <f t="shared" si="58"/>
        <v>0.15789474684210525</v>
      </c>
      <c r="AA184">
        <f t="shared" ca="1" si="59"/>
        <v>134</v>
      </c>
      <c r="AB184" s="5">
        <f ca="1">IF(S184="","",SUMIFS('Filtered Data'!$E:$E,'Filtered Data'!$C:$C,sorting!$J184,'Filtered Data'!$W:$W,"&lt;"&amp;Dashboard!C$4)/$K184)</f>
        <v>0.26315789473684209</v>
      </c>
      <c r="AC184">
        <f t="shared" ca="1" si="60"/>
        <v>70</v>
      </c>
      <c r="AD184" s="6">
        <f ca="1">IF($J184="","",(COUNTIFS(AB$2:AB183,AB184)/100000000)+AB184)</f>
        <v>0.26315791473684208</v>
      </c>
      <c r="AE184">
        <f t="shared" ca="1" si="61"/>
        <v>116</v>
      </c>
    </row>
    <row r="185" spans="1:31" x14ac:dyDescent="0.35">
      <c r="A185" s="5">
        <f t="shared" si="46"/>
        <v>0.12402411118535669</v>
      </c>
      <c r="B185" t="str">
        <v>Edwin Uceta</v>
      </c>
      <c r="C185">
        <f>SUMIFS('Filtered Data'!$E:$E,'Filtered Data'!$C:$C,sorting!$B185)</f>
        <v>1</v>
      </c>
      <c r="D185" s="4">
        <f>SUMIFS('Filtered Data'!$L:$L,'Filtered Data'!$C:$C,sorting!$B185)</f>
        <v>2</v>
      </c>
      <c r="E185">
        <f>SUMIFS('Filtered Data'!$O:$O,'Filtered Data'!$C:$C,sorting!$B185)</f>
        <v>2</v>
      </c>
      <c r="F185" s="3">
        <f t="shared" si="47"/>
        <v>9</v>
      </c>
      <c r="G185" s="3" cm="1">
        <f t="array" ref="G185">AVERAGE(_xlfn._xlws.FILTER('Filtered Data'!$W:$W,'Filtered Data'!$C:$C=sorting!$B185))</f>
        <v>32</v>
      </c>
      <c r="H185" s="3" cm="1">
        <f t="array" ref="H185">_xlfn.STDEV.P(_xlfn._xlws.FILTER('Filtered Data'!$W:$W,'Filtered Data'!$C:$C=sorting!$B185))</f>
        <v>0</v>
      </c>
      <c r="I185" s="3"/>
      <c r="J185" t="str">
        <v>Steven Matz</v>
      </c>
      <c r="K185">
        <f t="shared" si="48"/>
        <v>29</v>
      </c>
      <c r="L185" s="3">
        <f t="shared" si="49"/>
        <v>51.310344827586206</v>
      </c>
      <c r="M185">
        <f t="shared" ca="1" si="50"/>
        <v>77</v>
      </c>
      <c r="N185" s="3">
        <f t="shared" si="45"/>
        <v>15.926779548221468</v>
      </c>
      <c r="O185">
        <f t="shared" ca="1" si="51"/>
        <v>62</v>
      </c>
      <c r="P185" s="3">
        <f t="shared" ca="1" si="52"/>
        <v>3.2216396712363609</v>
      </c>
      <c r="Q185">
        <f t="shared" ca="1" si="53"/>
        <v>66</v>
      </c>
      <c r="R185" s="5">
        <f>IF(J185="","",SUMIFS('Filtered Data'!$E:$E,'Filtered Data'!$C:$C,sorting!$J185,'Filtered Data'!$W:$W,"&gt;"&amp;Dashboard!D$4)/$K185)</f>
        <v>0.55172413793103448</v>
      </c>
      <c r="S185">
        <f t="shared" ca="1" si="54"/>
        <v>73</v>
      </c>
      <c r="T185" s="5">
        <f>IF(K185="","",SUMIFS('Filtered Data'!$E:$E,'Filtered Data'!$C:$C,sorting!$J185,'Filtered Data'!$W:$W,"&gt;"&amp;Dashboard!F$4)/$K185)</f>
        <v>0.31034482758620691</v>
      </c>
      <c r="U185">
        <f t="shared" ca="1" si="55"/>
        <v>55</v>
      </c>
      <c r="V185">
        <f>IF($J185="","",COUNTIFS(R$2:R184,R185)/100000000)</f>
        <v>2E-8</v>
      </c>
      <c r="W185">
        <f>IF($J185="","",COUNTIFS(T$2:T184,T185)/100000000)</f>
        <v>1E-8</v>
      </c>
      <c r="X185" s="6">
        <f t="shared" si="56"/>
        <v>0.55172415793103446</v>
      </c>
      <c r="Y185">
        <f t="shared" ca="1" si="57"/>
        <v>73</v>
      </c>
      <c r="Z185" s="6">
        <f t="shared" si="58"/>
        <v>0.3103448375862069</v>
      </c>
      <c r="AA185">
        <f t="shared" ca="1" si="59"/>
        <v>55</v>
      </c>
      <c r="AB185" s="5">
        <f ca="1">IF(S185="","",SUMIFS('Filtered Data'!$E:$E,'Filtered Data'!$C:$C,sorting!$J185,'Filtered Data'!$W:$W,"&lt;"&amp;Dashboard!C$4)/$K185)</f>
        <v>0.2413793103448276</v>
      </c>
      <c r="AC185">
        <f t="shared" ca="1" si="60"/>
        <v>80</v>
      </c>
      <c r="AD185" s="6">
        <f ca="1">IF($J185="","",(COUNTIFS(AB$2:AB184,AB185)/100000000)+AB185)</f>
        <v>0.24137934034482761</v>
      </c>
      <c r="AE185">
        <f t="shared" ca="1" si="61"/>
        <v>106</v>
      </c>
    </row>
    <row r="186" spans="1:31" x14ac:dyDescent="0.35">
      <c r="A186" s="5">
        <f t="shared" si="46"/>
        <v>0.58058683498134955</v>
      </c>
      <c r="B186" t="str">
        <v>Jimmy Nelson</v>
      </c>
      <c r="C186">
        <f>SUMIFS('Filtered Data'!$E:$E,'Filtered Data'!$C:$C,sorting!$B186)</f>
        <v>1</v>
      </c>
      <c r="D186" s="4">
        <f>SUMIFS('Filtered Data'!$L:$L,'Filtered Data'!$C:$C,sorting!$B186)</f>
        <v>1.6666666666666665</v>
      </c>
      <c r="E186">
        <f>SUMIFS('Filtered Data'!$O:$O,'Filtered Data'!$C:$C,sorting!$B186)</f>
        <v>0</v>
      </c>
      <c r="F186" s="3">
        <f t="shared" si="47"/>
        <v>0</v>
      </c>
      <c r="G186" s="3" cm="1">
        <f t="array" ref="G186">AVERAGE(_xlfn._xlws.FILTER('Filtered Data'!$W:$W,'Filtered Data'!$C:$C=sorting!$B186))</f>
        <v>47</v>
      </c>
      <c r="H186" s="3" cm="1">
        <f t="array" ref="H186">_xlfn.STDEV.P(_xlfn._xlws.FILTER('Filtered Data'!$W:$W,'Filtered Data'!$C:$C=sorting!$B186))</f>
        <v>0</v>
      </c>
      <c r="I186" s="3"/>
      <c r="J186" t="str">
        <v>Robbie Ray</v>
      </c>
      <c r="K186">
        <f t="shared" si="48"/>
        <v>32</v>
      </c>
      <c r="L186" s="3">
        <f t="shared" si="49"/>
        <v>59.3125</v>
      </c>
      <c r="M186">
        <f t="shared" ca="1" si="50"/>
        <v>15</v>
      </c>
      <c r="N186" s="3">
        <f t="shared" si="45"/>
        <v>16.696626717693608</v>
      </c>
      <c r="O186">
        <f t="shared" ca="1" si="51"/>
        <v>80</v>
      </c>
      <c r="P186" s="3">
        <f t="shared" ca="1" si="52"/>
        <v>3.5523642591318079</v>
      </c>
      <c r="Q186">
        <f t="shared" ca="1" si="53"/>
        <v>40</v>
      </c>
      <c r="R186" s="5">
        <f>IF(J186="","",SUMIFS('Filtered Data'!$E:$E,'Filtered Data'!$C:$C,sorting!$J186,'Filtered Data'!$W:$W,"&gt;"&amp;Dashboard!D$4)/$K186)</f>
        <v>0.75</v>
      </c>
      <c r="S186">
        <f t="shared" ca="1" si="54"/>
        <v>9</v>
      </c>
      <c r="T186" s="5">
        <f>IF(K186="","",SUMIFS('Filtered Data'!$E:$E,'Filtered Data'!$C:$C,sorting!$J186,'Filtered Data'!$W:$W,"&gt;"&amp;Dashboard!F$4)/$K186)</f>
        <v>0.4375</v>
      </c>
      <c r="U186">
        <f t="shared" ca="1" si="55"/>
        <v>20</v>
      </c>
      <c r="V186">
        <f>IF($J186="","",COUNTIFS(R$2:R185,R186)/100000000)</f>
        <v>4.0000000000000001E-8</v>
      </c>
      <c r="W186">
        <f>IF($J186="","",COUNTIFS(T$2:T185,T186)/100000000)</f>
        <v>2E-8</v>
      </c>
      <c r="X186" s="6">
        <f t="shared" si="56"/>
        <v>0.75000003999999998</v>
      </c>
      <c r="Y186">
        <f t="shared" ca="1" si="57"/>
        <v>9</v>
      </c>
      <c r="Z186" s="6">
        <f t="shared" si="58"/>
        <v>0.43750001999999999</v>
      </c>
      <c r="AA186">
        <f t="shared" ca="1" si="59"/>
        <v>20</v>
      </c>
      <c r="AB186" s="5">
        <f ca="1">IF(S186="","",SUMIFS('Filtered Data'!$E:$E,'Filtered Data'!$C:$C,sorting!$J186,'Filtered Data'!$W:$W,"&lt;"&amp;Dashboard!C$4)/$K186)</f>
        <v>0.15625</v>
      </c>
      <c r="AC186">
        <f t="shared" ca="1" si="60"/>
        <v>132</v>
      </c>
      <c r="AD186" s="6">
        <f ca="1">IF($J186="","",(COUNTIFS(AB$2:AB185,AB186)/100000000)+AB186)</f>
        <v>0.15625000999999999</v>
      </c>
      <c r="AE186">
        <f t="shared" ca="1" si="61"/>
        <v>54</v>
      </c>
    </row>
    <row r="187" spans="1:31" x14ac:dyDescent="0.35">
      <c r="A187" s="5">
        <f t="shared" si="46"/>
        <v>0.66782962661913192</v>
      </c>
      <c r="B187" t="str">
        <v>David Price</v>
      </c>
      <c r="C187">
        <f>SUMIFS('Filtered Data'!$E:$E,'Filtered Data'!$C:$C,sorting!$B187)</f>
        <v>11</v>
      </c>
      <c r="D187" s="4">
        <f>SUMIFS('Filtered Data'!$L:$L,'Filtered Data'!$C:$C,sorting!$B187)</f>
        <v>41.333333333333329</v>
      </c>
      <c r="E187">
        <f>SUMIFS('Filtered Data'!$O:$O,'Filtered Data'!$C:$C,sorting!$B187)</f>
        <v>18</v>
      </c>
      <c r="F187" s="3">
        <f t="shared" si="47"/>
        <v>3.9193548387096779</v>
      </c>
      <c r="G187" s="3" cm="1">
        <f t="array" ref="G187">AVERAGE(_xlfn._xlws.FILTER('Filtered Data'!$W:$W,'Filtered Data'!$C:$C=sorting!$B187))</f>
        <v>49.545454545454547</v>
      </c>
      <c r="H187" s="3" cm="1">
        <f t="array" ref="H187">_xlfn.STDEV.P(_xlfn._xlws.FILTER('Filtered Data'!$W:$W,'Filtered Data'!$C:$C=sorting!$B187))</f>
        <v>7.1777894338734116</v>
      </c>
      <c r="I187" s="3"/>
      <c r="J187" t="str">
        <v>Alek Manoah</v>
      </c>
      <c r="K187">
        <f t="shared" si="48"/>
        <v>20</v>
      </c>
      <c r="L187" s="3">
        <f t="shared" si="49"/>
        <v>57.95</v>
      </c>
      <c r="M187">
        <f t="shared" ca="1" si="50"/>
        <v>27</v>
      </c>
      <c r="N187" s="3">
        <f t="shared" si="45"/>
        <v>21.841417078568874</v>
      </c>
      <c r="O187">
        <f t="shared" ca="1" si="51"/>
        <v>172</v>
      </c>
      <c r="P187" s="3">
        <f t="shared" ca="1" si="52"/>
        <v>2.6532161256542923</v>
      </c>
      <c r="Q187">
        <f t="shared" ca="1" si="53"/>
        <v>118</v>
      </c>
      <c r="R187" s="5">
        <f>IF(J187="","",SUMIFS('Filtered Data'!$E:$E,'Filtered Data'!$C:$C,sorting!$J187,'Filtered Data'!$W:$W,"&gt;"&amp;Dashboard!D$4)/$K187)</f>
        <v>0.7</v>
      </c>
      <c r="S187">
        <f t="shared" ca="1" si="54"/>
        <v>24</v>
      </c>
      <c r="T187" s="5">
        <f>IF(K187="","",SUMIFS('Filtered Data'!$E:$E,'Filtered Data'!$C:$C,sorting!$J187,'Filtered Data'!$W:$W,"&gt;"&amp;Dashboard!F$4)/$K187)</f>
        <v>0.45</v>
      </c>
      <c r="U187">
        <f t="shared" ca="1" si="55"/>
        <v>17</v>
      </c>
      <c r="V187">
        <f>IF($J187="","",COUNTIFS(R$2:R186,R187)/100000000)</f>
        <v>0</v>
      </c>
      <c r="W187">
        <f>IF($J187="","",COUNTIFS(T$2:T186,T187)/100000000)</f>
        <v>1E-8</v>
      </c>
      <c r="X187" s="6">
        <f t="shared" si="56"/>
        <v>0.7</v>
      </c>
      <c r="Y187">
        <f t="shared" ca="1" si="57"/>
        <v>24</v>
      </c>
      <c r="Z187" s="6">
        <f t="shared" si="58"/>
        <v>0.45000001000000001</v>
      </c>
      <c r="AA187">
        <f t="shared" ca="1" si="59"/>
        <v>17</v>
      </c>
      <c r="AB187" s="5">
        <f ca="1">IF(S187="","",SUMIFS('Filtered Data'!$E:$E,'Filtered Data'!$C:$C,sorting!$J187,'Filtered Data'!$W:$W,"&lt;"&amp;Dashboard!C$4)/$K187)</f>
        <v>0.2</v>
      </c>
      <c r="AC187">
        <f t="shared" ca="1" si="60"/>
        <v>107</v>
      </c>
      <c r="AD187" s="6">
        <f ca="1">IF($J187="","",(COUNTIFS(AB$2:AB186,AB187)/100000000)+AB187)</f>
        <v>0.20000005000000001</v>
      </c>
      <c r="AE187">
        <f t="shared" ca="1" si="61"/>
        <v>79</v>
      </c>
    </row>
    <row r="188" spans="1:31" x14ac:dyDescent="0.35">
      <c r="A188" s="5">
        <f t="shared" si="46"/>
        <v>0.70943257040222052</v>
      </c>
      <c r="B188" t="str">
        <v>Tony Gonsolin</v>
      </c>
      <c r="C188">
        <f>SUMIFS('Filtered Data'!$E:$E,'Filtered Data'!$C:$C,sorting!$B188)</f>
        <v>13</v>
      </c>
      <c r="D188" s="4">
        <f>SUMIFS('Filtered Data'!$L:$L,'Filtered Data'!$C:$C,sorting!$B188)</f>
        <v>50.333333333333329</v>
      </c>
      <c r="E188">
        <f>SUMIFS('Filtered Data'!$O:$O,'Filtered Data'!$C:$C,sorting!$B188)</f>
        <v>16</v>
      </c>
      <c r="F188" s="3">
        <f t="shared" si="47"/>
        <v>2.8609271523178808</v>
      </c>
      <c r="G188" s="3" cm="1">
        <f t="array" ref="G188">AVERAGE(_xlfn._xlws.FILTER('Filtered Data'!$W:$W,'Filtered Data'!$C:$C=sorting!$B188))</f>
        <v>50.846153846153847</v>
      </c>
      <c r="H188" s="3" cm="1">
        <f t="array" ref="H188">_xlfn.STDEV.P(_xlfn._xlws.FILTER('Filtered Data'!$W:$W,'Filtered Data'!$C:$C=sorting!$B188))</f>
        <v>13.861103041056758</v>
      </c>
      <c r="I188" s="3"/>
      <c r="K188" t="str">
        <f t="shared" si="48"/>
        <v/>
      </c>
      <c r="L188" s="3" t="str">
        <f t="shared" ref="L188:L251" si="62">IFERROR(INDEX(G:G,MATCH($J188,$B:$B,0),1),"")</f>
        <v/>
      </c>
      <c r="M188" t="str">
        <f t="shared" ca="1" si="50"/>
        <v/>
      </c>
      <c r="N188" s="3" t="str">
        <f t="shared" ref="N188:N251" si="63">IFERROR(INDEX(H:H,MATCH($J188,$B:$B,0),1),"")</f>
        <v/>
      </c>
      <c r="O188" t="str">
        <f t="shared" ca="1" si="51"/>
        <v/>
      </c>
      <c r="P188" s="3" t="str">
        <f t="shared" ref="P188:P251" ca="1" si="64">IF(O188="","",L188/N188)</f>
        <v/>
      </c>
      <c r="Q188" t="str">
        <f t="shared" ca="1" si="53"/>
        <v/>
      </c>
      <c r="R188" s="5" t="str">
        <f>IF(J188="","",SUMIFS('Filtered Data'!$E:$E,'Filtered Data'!$C:$C,sorting!$J188,'Filtered Data'!$W:$W,"&gt;"&amp;Dashboard!D$4)/$K188)</f>
        <v/>
      </c>
      <c r="S188" t="str">
        <f t="shared" ca="1" si="54"/>
        <v/>
      </c>
      <c r="T188" s="5" t="str">
        <f>IF(K188="","",SUMIFS('Filtered Data'!$E:$E,'Filtered Data'!$C:$C,sorting!$J188,'Filtered Data'!$W:$W,"&gt;"&amp;Dashboard!F$4)/$K188)</f>
        <v/>
      </c>
      <c r="U188" t="str">
        <f t="shared" ca="1" si="55"/>
        <v/>
      </c>
      <c r="V188" t="str">
        <f>IF($J188="","",COUNTIFS(R$2:R187,R188)/100000000)</f>
        <v/>
      </c>
      <c r="W188" t="str">
        <f>IF($J188="","",COUNTIFS(T$2:T187,T188)/100000000)</f>
        <v/>
      </c>
      <c r="X188" s="6" t="str">
        <f t="shared" si="56"/>
        <v/>
      </c>
      <c r="Y188" t="str">
        <f t="shared" ca="1" si="57"/>
        <v/>
      </c>
      <c r="Z188" s="6" t="str">
        <f t="shared" si="58"/>
        <v/>
      </c>
      <c r="AA188" t="str">
        <f t="shared" ca="1" si="59"/>
        <v/>
      </c>
      <c r="AB188" s="5" t="str">
        <f ca="1">IF(S188="","",SUMIFS('Filtered Data'!$E:$E,'Filtered Data'!$C:$C,sorting!$J188,'Filtered Data'!$W:$W,"&lt;"&amp;Dashboard!C$4)/$K188)</f>
        <v/>
      </c>
      <c r="AC188" t="str">
        <f t="shared" ca="1" si="60"/>
        <v/>
      </c>
      <c r="AD188" s="6" t="str">
        <f>IF($J188="","",(COUNTIFS(AB$2:AB187,AB188)/100000000)+AB188)</f>
        <v/>
      </c>
      <c r="AE188" t="str">
        <f t="shared" ca="1" si="61"/>
        <v/>
      </c>
    </row>
    <row r="189" spans="1:31" x14ac:dyDescent="0.35">
      <c r="A189" s="5">
        <f t="shared" si="46"/>
        <v>0.24125527839561978</v>
      </c>
      <c r="B189" t="str">
        <v>Victor Gonzalez</v>
      </c>
      <c r="C189">
        <f>SUMIFS('Filtered Data'!$E:$E,'Filtered Data'!$C:$C,sorting!$B189)</f>
        <v>1</v>
      </c>
      <c r="D189" s="4">
        <f>SUMIFS('Filtered Data'!$L:$L,'Filtered Data'!$C:$C,sorting!$B189)</f>
        <v>0.66666666666666663</v>
      </c>
      <c r="E189">
        <f>SUMIFS('Filtered Data'!$O:$O,'Filtered Data'!$C:$C,sorting!$B189)</f>
        <v>1</v>
      </c>
      <c r="F189" s="3">
        <f t="shared" si="47"/>
        <v>13.5</v>
      </c>
      <c r="G189" s="3" cm="1">
        <f t="array" ref="G189">AVERAGE(_xlfn._xlws.FILTER('Filtered Data'!$W:$W,'Filtered Data'!$C:$C=sorting!$B189))</f>
        <v>37</v>
      </c>
      <c r="H189" s="3" cm="1">
        <f t="array" ref="H189">_xlfn.STDEV.P(_xlfn._xlws.FILTER('Filtered Data'!$W:$W,'Filtered Data'!$C:$C=sorting!$B189))</f>
        <v>0</v>
      </c>
      <c r="I189" s="3"/>
      <c r="K189" t="str">
        <f t="shared" si="48"/>
        <v/>
      </c>
      <c r="L189" s="3" t="str">
        <f t="shared" si="62"/>
        <v/>
      </c>
      <c r="M189" t="str">
        <f t="shared" ca="1" si="50"/>
        <v/>
      </c>
      <c r="N189" s="3" t="str">
        <f t="shared" si="63"/>
        <v/>
      </c>
      <c r="O189" t="str">
        <f t="shared" ca="1" si="51"/>
        <v/>
      </c>
      <c r="P189" s="3" t="str">
        <f t="shared" ca="1" si="64"/>
        <v/>
      </c>
      <c r="Q189" t="str">
        <f t="shared" ca="1" si="53"/>
        <v/>
      </c>
      <c r="R189" s="5" t="str">
        <f>IF(J189="","",SUMIFS('Filtered Data'!$E:$E,'Filtered Data'!$C:$C,sorting!$J189,'Filtered Data'!$W:$W,"&gt;"&amp;Dashboard!D$4)/$K189)</f>
        <v/>
      </c>
      <c r="S189" t="str">
        <f t="shared" ca="1" si="54"/>
        <v/>
      </c>
      <c r="T189" s="5" t="str">
        <f>IF(K189="","",SUMIFS('Filtered Data'!$E:$E,'Filtered Data'!$C:$C,sorting!$J189,'Filtered Data'!$W:$W,"&gt;"&amp;Dashboard!F$4)/$K189)</f>
        <v/>
      </c>
      <c r="U189" t="str">
        <f t="shared" ca="1" si="55"/>
        <v/>
      </c>
      <c r="V189" t="str">
        <f>IF($J189="","",COUNTIFS(R$2:R188,R189)/100000000)</f>
        <v/>
      </c>
      <c r="W189" t="str">
        <f>IF($J189="","",COUNTIFS(T$2:T188,T189)/100000000)</f>
        <v/>
      </c>
      <c r="X189" s="6" t="str">
        <f t="shared" si="56"/>
        <v/>
      </c>
      <c r="Y189" t="str">
        <f t="shared" ca="1" si="57"/>
        <v/>
      </c>
      <c r="Z189" s="6" t="str">
        <f t="shared" si="58"/>
        <v/>
      </c>
      <c r="AA189" t="str">
        <f t="shared" ca="1" si="59"/>
        <v/>
      </c>
      <c r="AB189" s="5" t="str">
        <f ca="1">IF(S189="","",SUMIFS('Filtered Data'!$E:$E,'Filtered Data'!$C:$C,sorting!$J189,'Filtered Data'!$W:$W,"&lt;"&amp;Dashboard!C$4)/$K189)</f>
        <v/>
      </c>
      <c r="AC189" t="str">
        <f t="shared" ca="1" si="60"/>
        <v/>
      </c>
      <c r="AD189" s="6" t="str">
        <f>IF($J189="","",(COUNTIFS(AB$2:AB188,AB189)/100000000)+AB189)</f>
        <v/>
      </c>
      <c r="AE189" t="str">
        <f t="shared" ca="1" si="61"/>
        <v/>
      </c>
    </row>
    <row r="190" spans="1:31" x14ac:dyDescent="0.35">
      <c r="A190" s="5">
        <f t="shared" si="46"/>
        <v>0.43688518667183973</v>
      </c>
      <c r="B190" t="str">
        <v>Garrett Cleavinger</v>
      </c>
      <c r="C190">
        <f>SUMIFS('Filtered Data'!$E:$E,'Filtered Data'!$C:$C,sorting!$B190)</f>
        <v>1</v>
      </c>
      <c r="D190" s="4">
        <f>SUMIFS('Filtered Data'!$L:$L,'Filtered Data'!$C:$C,sorting!$B190)</f>
        <v>1</v>
      </c>
      <c r="E190">
        <f>SUMIFS('Filtered Data'!$O:$O,'Filtered Data'!$C:$C,sorting!$B190)</f>
        <v>0</v>
      </c>
      <c r="F190" s="3">
        <f t="shared" si="47"/>
        <v>0</v>
      </c>
      <c r="G190" s="3" cm="1">
        <f t="array" ref="G190">AVERAGE(_xlfn._xlws.FILTER('Filtered Data'!$W:$W,'Filtered Data'!$C:$C=sorting!$B190))</f>
        <v>43</v>
      </c>
      <c r="H190" s="3" cm="1">
        <f t="array" ref="H190">_xlfn.STDEV.P(_xlfn._xlws.FILTER('Filtered Data'!$W:$W,'Filtered Data'!$C:$C=sorting!$B190))</f>
        <v>0</v>
      </c>
      <c r="I190" s="3"/>
      <c r="K190" t="str">
        <f t="shared" si="48"/>
        <v/>
      </c>
      <c r="L190" s="3" t="str">
        <f t="shared" si="62"/>
        <v/>
      </c>
      <c r="M190" t="str">
        <f t="shared" ca="1" si="50"/>
        <v/>
      </c>
      <c r="N190" s="3" t="str">
        <f t="shared" si="63"/>
        <v/>
      </c>
      <c r="O190" t="str">
        <f t="shared" ca="1" si="51"/>
        <v/>
      </c>
      <c r="P190" s="3" t="str">
        <f t="shared" ca="1" si="64"/>
        <v/>
      </c>
      <c r="Q190" t="str">
        <f t="shared" ca="1" si="53"/>
        <v/>
      </c>
      <c r="R190" s="5" t="str">
        <f>IF(J190="","",SUMIFS('Filtered Data'!$E:$E,'Filtered Data'!$C:$C,sorting!$J190,'Filtered Data'!$W:$W,"&gt;"&amp;Dashboard!D$4)/$K190)</f>
        <v/>
      </c>
      <c r="S190" t="str">
        <f t="shared" ca="1" si="54"/>
        <v/>
      </c>
      <c r="T190" s="5" t="str">
        <f>IF(K190="","",SUMIFS('Filtered Data'!$E:$E,'Filtered Data'!$C:$C,sorting!$J190,'Filtered Data'!$W:$W,"&gt;"&amp;Dashboard!F$4)/$K190)</f>
        <v/>
      </c>
      <c r="U190" t="str">
        <f t="shared" ca="1" si="55"/>
        <v/>
      </c>
      <c r="V190" t="str">
        <f>IF($J190="","",COUNTIFS(R$2:R189,R190)/100000000)</f>
        <v/>
      </c>
      <c r="W190" t="str">
        <f>IF($J190="","",COUNTIFS(T$2:T189,T190)/100000000)</f>
        <v/>
      </c>
      <c r="X190" s="6" t="str">
        <f t="shared" si="56"/>
        <v/>
      </c>
      <c r="Y190" t="str">
        <f t="shared" ca="1" si="57"/>
        <v/>
      </c>
      <c r="Z190" s="6" t="str">
        <f t="shared" si="58"/>
        <v/>
      </c>
      <c r="AA190" t="str">
        <f t="shared" ca="1" si="59"/>
        <v/>
      </c>
      <c r="AB190" s="5" t="str">
        <f ca="1">IF(S190="","",SUMIFS('Filtered Data'!$E:$E,'Filtered Data'!$C:$C,sorting!$J190,'Filtered Data'!$W:$W,"&lt;"&amp;Dashboard!C$4)/$K190)</f>
        <v/>
      </c>
      <c r="AC190" t="str">
        <f t="shared" ca="1" si="60"/>
        <v/>
      </c>
      <c r="AD190" s="6" t="str">
        <f>IF($J190="","",(COUNTIFS(AB$2:AB189,AB190)/100000000)+AB190)</f>
        <v/>
      </c>
      <c r="AE190" t="str">
        <f t="shared" ca="1" si="61"/>
        <v/>
      </c>
    </row>
    <row r="191" spans="1:31" x14ac:dyDescent="0.35">
      <c r="A191" s="5">
        <f t="shared" si="46"/>
        <v>0.18850916115355185</v>
      </c>
      <c r="B191" t="str">
        <v>Jake Reed</v>
      </c>
      <c r="C191">
        <f>SUMIFS('Filtered Data'!$E:$E,'Filtered Data'!$C:$C,sorting!$B191)</f>
        <v>1</v>
      </c>
      <c r="D191" s="4">
        <f>SUMIFS('Filtered Data'!$L:$L,'Filtered Data'!$C:$C,sorting!$B191)</f>
        <v>1</v>
      </c>
      <c r="E191">
        <f>SUMIFS('Filtered Data'!$O:$O,'Filtered Data'!$C:$C,sorting!$B191)</f>
        <v>1</v>
      </c>
      <c r="F191" s="3">
        <f t="shared" si="47"/>
        <v>9</v>
      </c>
      <c r="G191" s="3" cm="1">
        <f t="array" ref="G191">AVERAGE(_xlfn._xlws.FILTER('Filtered Data'!$W:$W,'Filtered Data'!$C:$C=sorting!$B191))</f>
        <v>35</v>
      </c>
      <c r="H191" s="3" cm="1">
        <f t="array" ref="H191">_xlfn.STDEV.P(_xlfn._xlws.FILTER('Filtered Data'!$W:$W,'Filtered Data'!$C:$C=sorting!$B191))</f>
        <v>0</v>
      </c>
      <c r="I191" s="3"/>
      <c r="K191" t="str">
        <f t="shared" si="48"/>
        <v/>
      </c>
      <c r="L191" s="3" t="str">
        <f t="shared" si="62"/>
        <v/>
      </c>
      <c r="M191" t="str">
        <f t="shared" ca="1" si="50"/>
        <v/>
      </c>
      <c r="N191" s="3" t="str">
        <f t="shared" si="63"/>
        <v/>
      </c>
      <c r="O191" t="str">
        <f t="shared" ca="1" si="51"/>
        <v/>
      </c>
      <c r="P191" s="3" t="str">
        <f t="shared" ca="1" si="64"/>
        <v/>
      </c>
      <c r="Q191" t="str">
        <f t="shared" ca="1" si="53"/>
        <v/>
      </c>
      <c r="R191" s="5" t="str">
        <f>IF(J191="","",SUMIFS('Filtered Data'!$E:$E,'Filtered Data'!$C:$C,sorting!$J191,'Filtered Data'!$W:$W,"&gt;"&amp;Dashboard!D$4)/$K191)</f>
        <v/>
      </c>
      <c r="S191" t="str">
        <f t="shared" ca="1" si="54"/>
        <v/>
      </c>
      <c r="T191" s="5" t="str">
        <f>IF(K191="","",SUMIFS('Filtered Data'!$E:$E,'Filtered Data'!$C:$C,sorting!$J191,'Filtered Data'!$W:$W,"&gt;"&amp;Dashboard!F$4)/$K191)</f>
        <v/>
      </c>
      <c r="U191" t="str">
        <f t="shared" ca="1" si="55"/>
        <v/>
      </c>
      <c r="V191" t="str">
        <f>IF($J191="","",COUNTIFS(R$2:R190,R191)/100000000)</f>
        <v/>
      </c>
      <c r="W191" t="str">
        <f>IF($J191="","",COUNTIFS(T$2:T190,T191)/100000000)</f>
        <v/>
      </c>
      <c r="X191" s="6" t="str">
        <f t="shared" si="56"/>
        <v/>
      </c>
      <c r="Y191" t="str">
        <f t="shared" ca="1" si="57"/>
        <v/>
      </c>
      <c r="Z191" s="6" t="str">
        <f t="shared" si="58"/>
        <v/>
      </c>
      <c r="AA191" t="str">
        <f t="shared" ca="1" si="59"/>
        <v/>
      </c>
      <c r="AB191" s="5" t="str">
        <f ca="1">IF(S191="","",SUMIFS('Filtered Data'!$E:$E,'Filtered Data'!$C:$C,sorting!$J191,'Filtered Data'!$W:$W,"&lt;"&amp;Dashboard!C$4)/$K191)</f>
        <v/>
      </c>
      <c r="AC191" t="str">
        <f t="shared" ca="1" si="60"/>
        <v/>
      </c>
      <c r="AD191" s="6" t="str">
        <f>IF($J191="","",(COUNTIFS(AB$2:AB190,AB191)/100000000)+AB191)</f>
        <v/>
      </c>
      <c r="AE191" t="str">
        <f t="shared" ca="1" si="61"/>
        <v/>
      </c>
    </row>
    <row r="192" spans="1:31" x14ac:dyDescent="0.35">
      <c r="A192" s="5">
        <f t="shared" si="46"/>
        <v>0.21393642045745881</v>
      </c>
      <c r="B192" t="str">
        <v>Darien Nunez</v>
      </c>
      <c r="C192">
        <f>SUMIFS('Filtered Data'!$E:$E,'Filtered Data'!$C:$C,sorting!$B192)</f>
        <v>1</v>
      </c>
      <c r="D192" s="4">
        <f>SUMIFS('Filtered Data'!$L:$L,'Filtered Data'!$C:$C,sorting!$B192)</f>
        <v>2</v>
      </c>
      <c r="E192">
        <f>SUMIFS('Filtered Data'!$O:$O,'Filtered Data'!$C:$C,sorting!$B192)</f>
        <v>2</v>
      </c>
      <c r="F192" s="3">
        <f t="shared" si="47"/>
        <v>9</v>
      </c>
      <c r="G192" s="3" cm="1">
        <f t="array" ref="G192">AVERAGE(_xlfn._xlws.FILTER('Filtered Data'!$W:$W,'Filtered Data'!$C:$C=sorting!$B192))</f>
        <v>36</v>
      </c>
      <c r="H192" s="3" cm="1">
        <f t="array" ref="H192">_xlfn.STDEV.P(_xlfn._xlws.FILTER('Filtered Data'!$W:$W,'Filtered Data'!$C:$C=sorting!$B192))</f>
        <v>0</v>
      </c>
      <c r="I192" s="3"/>
      <c r="K192" t="str">
        <f t="shared" si="48"/>
        <v/>
      </c>
      <c r="L192" s="3" t="str">
        <f t="shared" si="62"/>
        <v/>
      </c>
      <c r="M192" t="str">
        <f t="shared" ca="1" si="50"/>
        <v/>
      </c>
      <c r="N192" s="3" t="str">
        <f t="shared" si="63"/>
        <v/>
      </c>
      <c r="O192" t="str">
        <f t="shared" ca="1" si="51"/>
        <v/>
      </c>
      <c r="P192" s="3" t="str">
        <f t="shared" ca="1" si="64"/>
        <v/>
      </c>
      <c r="Q192" t="str">
        <f t="shared" ca="1" si="53"/>
        <v/>
      </c>
      <c r="R192" s="5" t="str">
        <f>IF(J192="","",SUMIFS('Filtered Data'!$E:$E,'Filtered Data'!$C:$C,sorting!$J192,'Filtered Data'!$W:$W,"&gt;"&amp;Dashboard!D$4)/$K192)</f>
        <v/>
      </c>
      <c r="S192" t="str">
        <f t="shared" ca="1" si="54"/>
        <v/>
      </c>
      <c r="T192" s="5" t="str">
        <f>IF(K192="","",SUMIFS('Filtered Data'!$E:$E,'Filtered Data'!$C:$C,sorting!$J192,'Filtered Data'!$W:$W,"&gt;"&amp;Dashboard!F$4)/$K192)</f>
        <v/>
      </c>
      <c r="U192" t="str">
        <f t="shared" ca="1" si="55"/>
        <v/>
      </c>
      <c r="V192" t="str">
        <f>IF($J192="","",COUNTIFS(R$2:R191,R192)/100000000)</f>
        <v/>
      </c>
      <c r="W192" t="str">
        <f>IF($J192="","",COUNTIFS(T$2:T191,T192)/100000000)</f>
        <v/>
      </c>
      <c r="X192" s="6" t="str">
        <f t="shared" si="56"/>
        <v/>
      </c>
      <c r="Y192" t="str">
        <f t="shared" ca="1" si="57"/>
        <v/>
      </c>
      <c r="Z192" s="6" t="str">
        <f t="shared" si="58"/>
        <v/>
      </c>
      <c r="AA192" t="str">
        <f t="shared" ca="1" si="59"/>
        <v/>
      </c>
      <c r="AB192" s="5" t="str">
        <f ca="1">IF(S192="","",SUMIFS('Filtered Data'!$E:$E,'Filtered Data'!$C:$C,sorting!$J192,'Filtered Data'!$W:$W,"&lt;"&amp;Dashboard!C$4)/$K192)</f>
        <v/>
      </c>
      <c r="AC192" t="str">
        <f t="shared" ca="1" si="60"/>
        <v/>
      </c>
      <c r="AD192" s="6" t="str">
        <f>IF($J192="","",(COUNTIFS(AB$2:AB191,AB192)/100000000)+AB192)</f>
        <v/>
      </c>
      <c r="AE192" t="str">
        <f t="shared" ca="1" si="61"/>
        <v/>
      </c>
    </row>
    <row r="193" spans="1:31" x14ac:dyDescent="0.35">
      <c r="A193" s="5">
        <f t="shared" si="46"/>
        <v>0.52553950630323887</v>
      </c>
      <c r="B193" t="str">
        <v>Josiah Gray</v>
      </c>
      <c r="C193">
        <f>SUMIFS('Filtered Data'!$E:$E,'Filtered Data'!$C:$C,sorting!$B193)</f>
        <v>13</v>
      </c>
      <c r="D193" s="4">
        <f>SUMIFS('Filtered Data'!$L:$L,'Filtered Data'!$C:$C,sorting!$B193)</f>
        <v>66.666666666666671</v>
      </c>
      <c r="E193">
        <f>SUMIFS('Filtered Data'!$O:$O,'Filtered Data'!$C:$C,sorting!$B193)</f>
        <v>39</v>
      </c>
      <c r="F193" s="3">
        <f t="shared" si="47"/>
        <v>5.2649999999999997</v>
      </c>
      <c r="G193" s="3" cm="1">
        <f t="array" ref="G193">AVERAGE(_xlfn._xlws.FILTER('Filtered Data'!$W:$W,'Filtered Data'!$C:$C=sorting!$B193))</f>
        <v>45.46153846153846</v>
      </c>
      <c r="H193" s="3" cm="1">
        <f t="array" ref="H193">_xlfn.STDEV.P(_xlfn._xlws.FILTER('Filtered Data'!$W:$W,'Filtered Data'!$C:$C=sorting!$B193))</f>
        <v>14.499948989912316</v>
      </c>
      <c r="I193" s="3"/>
      <c r="K193" t="str">
        <f t="shared" si="48"/>
        <v/>
      </c>
      <c r="L193" s="3" t="str">
        <f t="shared" si="62"/>
        <v/>
      </c>
      <c r="M193" t="str">
        <f t="shared" ca="1" si="50"/>
        <v/>
      </c>
      <c r="N193" s="3" t="str">
        <f t="shared" si="63"/>
        <v/>
      </c>
      <c r="O193" t="str">
        <f t="shared" ca="1" si="51"/>
        <v/>
      </c>
      <c r="P193" s="3" t="str">
        <f t="shared" ca="1" si="64"/>
        <v/>
      </c>
      <c r="Q193" t="str">
        <f t="shared" ca="1" si="53"/>
        <v/>
      </c>
      <c r="R193" s="5" t="str">
        <f>IF(J193="","",SUMIFS('Filtered Data'!$E:$E,'Filtered Data'!$C:$C,sorting!$J193,'Filtered Data'!$W:$W,"&gt;"&amp;Dashboard!D$4)/$K193)</f>
        <v/>
      </c>
      <c r="S193" t="str">
        <f t="shared" ca="1" si="54"/>
        <v/>
      </c>
      <c r="T193" s="5" t="str">
        <f>IF(K193="","",SUMIFS('Filtered Data'!$E:$E,'Filtered Data'!$C:$C,sorting!$J193,'Filtered Data'!$W:$W,"&gt;"&amp;Dashboard!F$4)/$K193)</f>
        <v/>
      </c>
      <c r="U193" t="str">
        <f t="shared" ca="1" si="55"/>
        <v/>
      </c>
      <c r="V193" t="str">
        <f>IF($J193="","",COUNTIFS(R$2:R192,R193)/100000000)</f>
        <v/>
      </c>
      <c r="W193" t="str">
        <f>IF($J193="","",COUNTIFS(T$2:T192,T193)/100000000)</f>
        <v/>
      </c>
      <c r="X193" s="6" t="str">
        <f t="shared" si="56"/>
        <v/>
      </c>
      <c r="Y193" t="str">
        <f t="shared" ca="1" si="57"/>
        <v/>
      </c>
      <c r="Z193" s="6" t="str">
        <f t="shared" si="58"/>
        <v/>
      </c>
      <c r="AA193" t="str">
        <f t="shared" ca="1" si="59"/>
        <v/>
      </c>
      <c r="AB193" s="5" t="str">
        <f ca="1">IF(S193="","",SUMIFS('Filtered Data'!$E:$E,'Filtered Data'!$C:$C,sorting!$J193,'Filtered Data'!$W:$W,"&lt;"&amp;Dashboard!C$4)/$K193)</f>
        <v/>
      </c>
      <c r="AC193" t="str">
        <f t="shared" ca="1" si="60"/>
        <v/>
      </c>
      <c r="AD193" s="6" t="str">
        <f>IF($J193="","",(COUNTIFS(AB$2:AB192,AB193)/100000000)+AB193)</f>
        <v/>
      </c>
      <c r="AE193" t="str">
        <f t="shared" ca="1" si="61"/>
        <v/>
      </c>
    </row>
    <row r="194" spans="1:31" x14ac:dyDescent="0.35">
      <c r="A194" s="5">
        <f t="shared" si="46"/>
        <v>0.47277156670311632</v>
      </c>
      <c r="B194" t="str">
        <v>Mitchell White</v>
      </c>
      <c r="C194">
        <f>SUMIFS('Filtered Data'!$E:$E,'Filtered Data'!$C:$C,sorting!$B194)</f>
        <v>4</v>
      </c>
      <c r="D194" s="4">
        <f>SUMIFS('Filtered Data'!$L:$L,'Filtered Data'!$C:$C,sorting!$B194)</f>
        <v>16</v>
      </c>
      <c r="E194">
        <f>SUMIFS('Filtered Data'!$O:$O,'Filtered Data'!$C:$C,sorting!$B194)</f>
        <v>11</v>
      </c>
      <c r="F194" s="3">
        <f t="shared" si="47"/>
        <v>6.1875</v>
      </c>
      <c r="G194" s="3" cm="1">
        <f t="array" ref="G194">AVERAGE(_xlfn._xlws.FILTER('Filtered Data'!$W:$W,'Filtered Data'!$C:$C=sorting!$B194))</f>
        <v>44</v>
      </c>
      <c r="H194" s="3" cm="1">
        <f t="array" ref="H194">_xlfn.STDEV.P(_xlfn._xlws.FILTER('Filtered Data'!$W:$W,'Filtered Data'!$C:$C=sorting!$B194))</f>
        <v>5.5226805085936306</v>
      </c>
      <c r="I194" s="3"/>
      <c r="K194" t="str">
        <f t="shared" si="48"/>
        <v/>
      </c>
      <c r="L194" s="3" t="str">
        <f t="shared" si="62"/>
        <v/>
      </c>
      <c r="M194" t="str">
        <f t="shared" ca="1" si="50"/>
        <v/>
      </c>
      <c r="N194" s="3" t="str">
        <f t="shared" si="63"/>
        <v/>
      </c>
      <c r="O194" t="str">
        <f t="shared" ca="1" si="51"/>
        <v/>
      </c>
      <c r="P194" s="3" t="str">
        <f t="shared" ca="1" si="64"/>
        <v/>
      </c>
      <c r="Q194" t="str">
        <f t="shared" ca="1" si="53"/>
        <v/>
      </c>
      <c r="R194" s="5" t="str">
        <f>IF(J194="","",SUMIFS('Filtered Data'!$E:$E,'Filtered Data'!$C:$C,sorting!$J194,'Filtered Data'!$W:$W,"&gt;"&amp;Dashboard!D$4)/$K194)</f>
        <v/>
      </c>
      <c r="S194" t="str">
        <f t="shared" ca="1" si="54"/>
        <v/>
      </c>
      <c r="T194" s="5" t="str">
        <f>IF(K194="","",SUMIFS('Filtered Data'!$E:$E,'Filtered Data'!$C:$C,sorting!$J194,'Filtered Data'!$W:$W,"&gt;"&amp;Dashboard!F$4)/$K194)</f>
        <v/>
      </c>
      <c r="U194" t="str">
        <f t="shared" ca="1" si="55"/>
        <v/>
      </c>
      <c r="V194" t="str">
        <f>IF($J194="","",COUNTIFS(R$2:R193,R194)/100000000)</f>
        <v/>
      </c>
      <c r="W194" t="str">
        <f>IF($J194="","",COUNTIFS(T$2:T193,T194)/100000000)</f>
        <v/>
      </c>
      <c r="X194" s="6" t="str">
        <f t="shared" si="56"/>
        <v/>
      </c>
      <c r="Y194" t="str">
        <f t="shared" ca="1" si="57"/>
        <v/>
      </c>
      <c r="Z194" s="6" t="str">
        <f t="shared" si="58"/>
        <v/>
      </c>
      <c r="AA194" t="str">
        <f t="shared" ca="1" si="59"/>
        <v/>
      </c>
      <c r="AB194" s="5" t="str">
        <f ca="1">IF(S194="","",SUMIFS('Filtered Data'!$E:$E,'Filtered Data'!$C:$C,sorting!$J194,'Filtered Data'!$W:$W,"&lt;"&amp;Dashboard!C$4)/$K194)</f>
        <v/>
      </c>
      <c r="AC194" t="str">
        <f t="shared" ca="1" si="60"/>
        <v/>
      </c>
      <c r="AD194" s="6" t="str">
        <f>IF($J194="","",(COUNTIFS(AB$2:AB193,AB194)/100000000)+AB194)</f>
        <v/>
      </c>
      <c r="AE194" t="str">
        <f t="shared" ca="1" si="61"/>
        <v/>
      </c>
    </row>
    <row r="195" spans="1:31" x14ac:dyDescent="0.35">
      <c r="A195" s="5">
        <f t="shared" si="46"/>
        <v>0.95522184329443016</v>
      </c>
      <c r="B195" t="str">
        <v>Max Scherzer</v>
      </c>
      <c r="C195">
        <f>SUMIFS('Filtered Data'!$E:$E,'Filtered Data'!$C:$C,sorting!$B195)</f>
        <v>30</v>
      </c>
      <c r="D195" s="4">
        <f>SUMIFS('Filtered Data'!$L:$L,'Filtered Data'!$C:$C,sorting!$B195)</f>
        <v>179.33333333333331</v>
      </c>
      <c r="E195">
        <f>SUMIFS('Filtered Data'!$O:$O,'Filtered Data'!$C:$C,sorting!$B195)</f>
        <v>49</v>
      </c>
      <c r="F195" s="3">
        <f t="shared" si="47"/>
        <v>2.45910780669145</v>
      </c>
      <c r="G195" s="3" cm="1">
        <f t="array" ref="G195">AVERAGE(_xlfn._xlws.FILTER('Filtered Data'!$W:$W,'Filtered Data'!$C:$C=sorting!$B195))</f>
        <v>63.5</v>
      </c>
      <c r="H195" s="3" cm="1">
        <f t="array" ref="H195">_xlfn.STDEV.P(_xlfn._xlws.FILTER('Filtered Data'!$W:$W,'Filtered Data'!$C:$C=sorting!$B195))</f>
        <v>19.364486394772605</v>
      </c>
      <c r="I195" s="3"/>
      <c r="K195" t="str">
        <f t="shared" si="48"/>
        <v/>
      </c>
      <c r="L195" s="3" t="str">
        <f t="shared" si="62"/>
        <v/>
      </c>
      <c r="M195" t="str">
        <f t="shared" ca="1" si="50"/>
        <v/>
      </c>
      <c r="N195" s="3" t="str">
        <f t="shared" si="63"/>
        <v/>
      </c>
      <c r="O195" t="str">
        <f t="shared" ca="1" si="51"/>
        <v/>
      </c>
      <c r="P195" s="3" t="str">
        <f t="shared" ca="1" si="64"/>
        <v/>
      </c>
      <c r="Q195" t="str">
        <f t="shared" ca="1" si="53"/>
        <v/>
      </c>
      <c r="R195" s="5" t="str">
        <f>IF(J195="","",SUMIFS('Filtered Data'!$E:$E,'Filtered Data'!$C:$C,sorting!$J195,'Filtered Data'!$W:$W,"&gt;"&amp;Dashboard!D$4)/$K195)</f>
        <v/>
      </c>
      <c r="S195" t="str">
        <f t="shared" ca="1" si="54"/>
        <v/>
      </c>
      <c r="T195" s="5" t="str">
        <f>IF(K195="","",SUMIFS('Filtered Data'!$E:$E,'Filtered Data'!$C:$C,sorting!$J195,'Filtered Data'!$W:$W,"&gt;"&amp;Dashboard!F$4)/$K195)</f>
        <v/>
      </c>
      <c r="U195" t="str">
        <f t="shared" ca="1" si="55"/>
        <v/>
      </c>
      <c r="V195" t="str">
        <f>IF($J195="","",COUNTIFS(R$2:R194,R195)/100000000)</f>
        <v/>
      </c>
      <c r="W195" t="str">
        <f>IF($J195="","",COUNTIFS(T$2:T194,T195)/100000000)</f>
        <v/>
      </c>
      <c r="X195" s="6" t="str">
        <f t="shared" si="56"/>
        <v/>
      </c>
      <c r="Y195" t="str">
        <f t="shared" ca="1" si="57"/>
        <v/>
      </c>
      <c r="Z195" s="6" t="str">
        <f t="shared" si="58"/>
        <v/>
      </c>
      <c r="AA195" t="str">
        <f t="shared" ca="1" si="59"/>
        <v/>
      </c>
      <c r="AB195" s="5" t="str">
        <f ca="1">IF(S195="","",SUMIFS('Filtered Data'!$E:$E,'Filtered Data'!$C:$C,sorting!$J195,'Filtered Data'!$W:$W,"&lt;"&amp;Dashboard!C$4)/$K195)</f>
        <v/>
      </c>
      <c r="AC195" t="str">
        <f t="shared" ca="1" si="60"/>
        <v/>
      </c>
      <c r="AD195" s="6" t="str">
        <f>IF($J195="","",(COUNTIFS(AB$2:AB194,AB195)/100000000)+AB195)</f>
        <v/>
      </c>
      <c r="AE195" t="str">
        <f t="shared" ca="1" si="61"/>
        <v/>
      </c>
    </row>
    <row r="196" spans="1:31" x14ac:dyDescent="0.35">
      <c r="A196" s="5">
        <f t="shared" ref="A196:A259" si="65">+_xlfn.NORM.DIST(G196,AVERAGE($G$3:$G$398),STDEVPA($G$3:$G$398),TRUE)</f>
        <v>0.56281561063893193</v>
      </c>
      <c r="B196" t="str">
        <v>Justin Bruihl</v>
      </c>
      <c r="C196">
        <f>SUMIFS('Filtered Data'!$E:$E,'Filtered Data'!$C:$C,sorting!$B196)</f>
        <v>2</v>
      </c>
      <c r="D196" s="4">
        <f>SUMIFS('Filtered Data'!$L:$L,'Filtered Data'!$C:$C,sorting!$B196)</f>
        <v>2.6666666666666665</v>
      </c>
      <c r="E196">
        <f>SUMIFS('Filtered Data'!$O:$O,'Filtered Data'!$C:$C,sorting!$B196)</f>
        <v>0</v>
      </c>
      <c r="F196" s="3">
        <f t="shared" ref="F196:F259" si="66">E196/D196*9</f>
        <v>0</v>
      </c>
      <c r="G196" s="3" cm="1">
        <f t="array" ref="G196">AVERAGE(_xlfn._xlws.FILTER('Filtered Data'!$W:$W,'Filtered Data'!$C:$C=sorting!$B196))</f>
        <v>46.5</v>
      </c>
      <c r="H196" s="3" cm="1">
        <f t="array" ref="H196">_xlfn.STDEV.P(_xlfn._xlws.FILTER('Filtered Data'!$W:$W,'Filtered Data'!$C:$C=sorting!$B196))</f>
        <v>2.5</v>
      </c>
      <c r="I196" s="3"/>
      <c r="K196" t="str">
        <f t="shared" ref="K196:K259" si="67">IFERROR(INDEX($C:$C,MATCH($J196,$B:$B,0),1),"")</f>
        <v/>
      </c>
      <c r="L196" s="3" t="str">
        <f t="shared" si="62"/>
        <v/>
      </c>
      <c r="M196" t="str">
        <f t="shared" ref="M196:M259" ca="1" si="68">IFERROR(_xlfn.RANK.EQ(L196,INDIRECT("$L$3:$L$"&amp;(COUNT($L$3:$L$713)+2),1)),"")</f>
        <v/>
      </c>
      <c r="N196" s="3" t="str">
        <f t="shared" si="63"/>
        <v/>
      </c>
      <c r="O196" t="str">
        <f t="shared" ref="O196:O259" ca="1" si="69">IFERROR(_xlfn.RANK.EQ(N196,INDIRECT("$N$3:$N$"&amp;(COUNT($N$3:$N$713)+2)),1),"")</f>
        <v/>
      </c>
      <c r="P196" s="3" t="str">
        <f t="shared" ca="1" si="64"/>
        <v/>
      </c>
      <c r="Q196" t="str">
        <f t="shared" ref="Q196:Q259" ca="1" si="70">IFERROR(_xlfn.RANK.EQ(P196,INDIRECT("$P$3:$P$"&amp;(COUNT($P$3:$P$713)+2),1)),"")</f>
        <v/>
      </c>
      <c r="R196" s="5" t="str">
        <f>IF(J196="","",SUMIFS('Filtered Data'!$E:$E,'Filtered Data'!$C:$C,sorting!$J196,'Filtered Data'!$W:$W,"&gt;"&amp;Dashboard!D$4)/$K196)</f>
        <v/>
      </c>
      <c r="S196" t="str">
        <f t="shared" ref="S196:S259" ca="1" si="71">IFERROR(_xlfn.RANK.EQ(R196,INDIRECT("$R$3:$R$"&amp;(COUNT($R$3:$R$713)+2),1)),"")</f>
        <v/>
      </c>
      <c r="T196" s="5" t="str">
        <f>IF(K196="","",SUMIFS('Filtered Data'!$E:$E,'Filtered Data'!$C:$C,sorting!$J196,'Filtered Data'!$W:$W,"&gt;"&amp;Dashboard!F$4)/$K196)</f>
        <v/>
      </c>
      <c r="U196" t="str">
        <f t="shared" ref="U196:U259" ca="1" si="72">IFERROR(_xlfn.RANK.EQ(T196,INDIRECT("$T$3:$T$"&amp;(COUNT($T$3:$T$713)+2),1)),"")</f>
        <v/>
      </c>
      <c r="V196" t="str">
        <f>IF($J196="","",COUNTIFS(R$2:R195,R196)/100000000)</f>
        <v/>
      </c>
      <c r="W196" t="str">
        <f>IF($J196="","",COUNTIFS(T$2:T195,T196)/100000000)</f>
        <v/>
      </c>
      <c r="X196" s="6" t="str">
        <f t="shared" ref="X196:X259" si="73">IF($J196="","",V196+R196)</f>
        <v/>
      </c>
      <c r="Y196" t="str">
        <f t="shared" ref="Y196:Y259" ca="1" si="74">IFERROR(_xlfn.RANK.EQ(X196,INDIRECT("$X$3:$X$"&amp;(COUNT($X$3:$X$713)+2),1)),"")</f>
        <v/>
      </c>
      <c r="Z196" s="6" t="str">
        <f t="shared" ref="Z196:Z259" si="75">IF($J196="","",W196+T196)</f>
        <v/>
      </c>
      <c r="AA196" t="str">
        <f t="shared" ref="AA196:AA259" ca="1" si="76">IFERROR(_xlfn.RANK.EQ(Z196,INDIRECT("$Z$3:$Z$"&amp;(COUNT($Z$3:$Z$713)+2),1)),"")</f>
        <v/>
      </c>
      <c r="AB196" s="5" t="str">
        <f ca="1">IF(S196="","",SUMIFS('Filtered Data'!$E:$E,'Filtered Data'!$C:$C,sorting!$J196,'Filtered Data'!$W:$W,"&lt;"&amp;Dashboard!C$4)/$K196)</f>
        <v/>
      </c>
      <c r="AC196" t="str">
        <f t="shared" ref="AC196:AC259" ca="1" si="77">IFERROR(_xlfn.RANK.EQ(AB196,INDIRECT("$AB$3:$AB$"&amp;(COUNT($AB$3:$AB$713)+2),1)),"")</f>
        <v/>
      </c>
      <c r="AD196" s="6" t="str">
        <f>IF($J196="","",(COUNTIFS(AB$2:AB195,AB196)/100000000)+AB196)</f>
        <v/>
      </c>
      <c r="AE196" t="str">
        <f t="shared" ref="AE196:AE259" ca="1" si="78">IFERROR(_xlfn.RANK.EQ(AD196,INDIRECT("$AD$3:$AD$"&amp;(COUNT($AD$3:$AD$713)+2),1),1),"")</f>
        <v/>
      </c>
    </row>
    <row r="197" spans="1:31" x14ac:dyDescent="0.35">
      <c r="A197" s="5">
        <f t="shared" si="65"/>
        <v>0.53593061371834616</v>
      </c>
      <c r="B197" t="str">
        <v>Corey Knebel</v>
      </c>
      <c r="C197">
        <f>SUMIFS('Filtered Data'!$E:$E,'Filtered Data'!$C:$C,sorting!$B197)</f>
        <v>4</v>
      </c>
      <c r="D197" s="4">
        <f>SUMIFS('Filtered Data'!$L:$L,'Filtered Data'!$C:$C,sorting!$B197)</f>
        <v>5.6666666666666661</v>
      </c>
      <c r="E197">
        <f>SUMIFS('Filtered Data'!$O:$O,'Filtered Data'!$C:$C,sorting!$B197)</f>
        <v>1</v>
      </c>
      <c r="F197" s="3">
        <f t="shared" si="66"/>
        <v>1.5882352941176472</v>
      </c>
      <c r="G197" s="3" cm="1">
        <f t="array" ref="G197">AVERAGE(_xlfn._xlws.FILTER('Filtered Data'!$W:$W,'Filtered Data'!$C:$C=sorting!$B197))</f>
        <v>45.75</v>
      </c>
      <c r="H197" s="3" cm="1">
        <f t="array" ref="H197">_xlfn.STDEV.P(_xlfn._xlws.FILTER('Filtered Data'!$W:$W,'Filtered Data'!$C:$C=sorting!$B197))</f>
        <v>4.3229041164476456</v>
      </c>
      <c r="I197" s="3"/>
      <c r="K197" t="str">
        <f t="shared" si="67"/>
        <v/>
      </c>
      <c r="L197" s="3" t="str">
        <f t="shared" si="62"/>
        <v/>
      </c>
      <c r="M197" t="str">
        <f t="shared" ca="1" si="68"/>
        <v/>
      </c>
      <c r="N197" s="3" t="str">
        <f t="shared" si="63"/>
        <v/>
      </c>
      <c r="O197" t="str">
        <f t="shared" ca="1" si="69"/>
        <v/>
      </c>
      <c r="P197" s="3" t="str">
        <f t="shared" ca="1" si="64"/>
        <v/>
      </c>
      <c r="Q197" t="str">
        <f t="shared" ca="1" si="70"/>
        <v/>
      </c>
      <c r="R197" s="5" t="str">
        <f>IF(J197="","",SUMIFS('Filtered Data'!$E:$E,'Filtered Data'!$C:$C,sorting!$J197,'Filtered Data'!$W:$W,"&gt;"&amp;Dashboard!D$4)/$K197)</f>
        <v/>
      </c>
      <c r="S197" t="str">
        <f t="shared" ca="1" si="71"/>
        <v/>
      </c>
      <c r="T197" s="5" t="str">
        <f>IF(K197="","",SUMIFS('Filtered Data'!$E:$E,'Filtered Data'!$C:$C,sorting!$J197,'Filtered Data'!$W:$W,"&gt;"&amp;Dashboard!F$4)/$K197)</f>
        <v/>
      </c>
      <c r="U197" t="str">
        <f t="shared" ca="1" si="72"/>
        <v/>
      </c>
      <c r="V197" t="str">
        <f>IF($J197="","",COUNTIFS(R$2:R196,R197)/100000000)</f>
        <v/>
      </c>
      <c r="W197" t="str">
        <f>IF($J197="","",COUNTIFS(T$2:T196,T197)/100000000)</f>
        <v/>
      </c>
      <c r="X197" s="6" t="str">
        <f t="shared" si="73"/>
        <v/>
      </c>
      <c r="Y197" t="str">
        <f t="shared" ca="1" si="74"/>
        <v/>
      </c>
      <c r="Z197" s="6" t="str">
        <f t="shared" si="75"/>
        <v/>
      </c>
      <c r="AA197" t="str">
        <f t="shared" ca="1" si="76"/>
        <v/>
      </c>
      <c r="AB197" s="5" t="str">
        <f ca="1">IF(S197="","",SUMIFS('Filtered Data'!$E:$E,'Filtered Data'!$C:$C,sorting!$J197,'Filtered Data'!$W:$W,"&lt;"&amp;Dashboard!C$4)/$K197)</f>
        <v/>
      </c>
      <c r="AC197" t="str">
        <f t="shared" ca="1" si="77"/>
        <v/>
      </c>
      <c r="AD197" s="6" t="str">
        <f>IF($J197="","",(COUNTIFS(AB$2:AB196,AB197)/100000000)+AB197)</f>
        <v/>
      </c>
      <c r="AE197" t="str">
        <f t="shared" ca="1" si="78"/>
        <v/>
      </c>
    </row>
    <row r="198" spans="1:31" x14ac:dyDescent="0.35">
      <c r="A198" s="5">
        <f t="shared" si="65"/>
        <v>0.12402411118535669</v>
      </c>
      <c r="B198" t="str">
        <v>Brusdar Graterol</v>
      </c>
      <c r="C198">
        <f>SUMIFS('Filtered Data'!$E:$E,'Filtered Data'!$C:$C,sorting!$B198)</f>
        <v>1</v>
      </c>
      <c r="D198" s="4">
        <f>SUMIFS('Filtered Data'!$L:$L,'Filtered Data'!$C:$C,sorting!$B198)</f>
        <v>1</v>
      </c>
      <c r="E198">
        <f>SUMIFS('Filtered Data'!$O:$O,'Filtered Data'!$C:$C,sorting!$B198)</f>
        <v>2</v>
      </c>
      <c r="F198" s="3">
        <f t="shared" si="66"/>
        <v>18</v>
      </c>
      <c r="G198" s="3" cm="1">
        <f t="array" ref="G198">AVERAGE(_xlfn._xlws.FILTER('Filtered Data'!$W:$W,'Filtered Data'!$C:$C=sorting!$B198))</f>
        <v>32</v>
      </c>
      <c r="H198" s="3" cm="1">
        <f t="array" ref="H198">_xlfn.STDEV.P(_xlfn._xlws.FILTER('Filtered Data'!$W:$W,'Filtered Data'!$C:$C=sorting!$B198))</f>
        <v>0</v>
      </c>
      <c r="I198" s="3"/>
      <c r="K198" t="str">
        <f t="shared" si="67"/>
        <v/>
      </c>
      <c r="L198" s="3" t="str">
        <f t="shared" si="62"/>
        <v/>
      </c>
      <c r="M198" t="str">
        <f t="shared" ca="1" si="68"/>
        <v/>
      </c>
      <c r="N198" s="3" t="str">
        <f t="shared" si="63"/>
        <v/>
      </c>
      <c r="O198" t="str">
        <f t="shared" ca="1" si="69"/>
        <v/>
      </c>
      <c r="P198" s="3" t="str">
        <f t="shared" ca="1" si="64"/>
        <v/>
      </c>
      <c r="Q198" t="str">
        <f t="shared" ca="1" si="70"/>
        <v/>
      </c>
      <c r="R198" s="5" t="str">
        <f>IF(J198="","",SUMIFS('Filtered Data'!$E:$E,'Filtered Data'!$C:$C,sorting!$J198,'Filtered Data'!$W:$W,"&gt;"&amp;Dashboard!D$4)/$K198)</f>
        <v/>
      </c>
      <c r="S198" t="str">
        <f t="shared" ca="1" si="71"/>
        <v/>
      </c>
      <c r="T198" s="5" t="str">
        <f>IF(K198="","",SUMIFS('Filtered Data'!$E:$E,'Filtered Data'!$C:$C,sorting!$J198,'Filtered Data'!$W:$W,"&gt;"&amp;Dashboard!F$4)/$K198)</f>
        <v/>
      </c>
      <c r="U198" t="str">
        <f t="shared" ca="1" si="72"/>
        <v/>
      </c>
      <c r="V198" t="str">
        <f>IF($J198="","",COUNTIFS(R$2:R197,R198)/100000000)</f>
        <v/>
      </c>
      <c r="W198" t="str">
        <f>IF($J198="","",COUNTIFS(T$2:T197,T198)/100000000)</f>
        <v/>
      </c>
      <c r="X198" s="6" t="str">
        <f t="shared" si="73"/>
        <v/>
      </c>
      <c r="Y198" t="str">
        <f t="shared" ca="1" si="74"/>
        <v/>
      </c>
      <c r="Z198" s="6" t="str">
        <f t="shared" si="75"/>
        <v/>
      </c>
      <c r="AA198" t="str">
        <f t="shared" ca="1" si="76"/>
        <v/>
      </c>
      <c r="AB198" s="5" t="str">
        <f ca="1">IF(S198="","",SUMIFS('Filtered Data'!$E:$E,'Filtered Data'!$C:$C,sorting!$J198,'Filtered Data'!$W:$W,"&lt;"&amp;Dashboard!C$4)/$K198)</f>
        <v/>
      </c>
      <c r="AC198" t="str">
        <f t="shared" ca="1" si="77"/>
        <v/>
      </c>
      <c r="AD198" s="6" t="str">
        <f>IF($J198="","",(COUNTIFS(AB$2:AB197,AB198)/100000000)+AB198)</f>
        <v/>
      </c>
      <c r="AE198" t="str">
        <f t="shared" ca="1" si="78"/>
        <v/>
      </c>
    </row>
    <row r="199" spans="1:31" x14ac:dyDescent="0.35">
      <c r="A199" s="5">
        <f t="shared" si="65"/>
        <v>0.94465514491636593</v>
      </c>
      <c r="B199" t="str">
        <v>Brandon Woodruff</v>
      </c>
      <c r="C199">
        <f>SUMIFS('Filtered Data'!$E:$E,'Filtered Data'!$C:$C,sorting!$B199)</f>
        <v>30</v>
      </c>
      <c r="D199" s="4">
        <f>SUMIFS('Filtered Data'!$L:$L,'Filtered Data'!$C:$C,sorting!$B199)</f>
        <v>179.33333333333334</v>
      </c>
      <c r="E199">
        <f>SUMIFS('Filtered Data'!$O:$O,'Filtered Data'!$C:$C,sorting!$B199)</f>
        <v>51</v>
      </c>
      <c r="F199" s="3">
        <f t="shared" si="66"/>
        <v>2.5594795539033455</v>
      </c>
      <c r="G199" s="3" cm="1">
        <f t="array" ref="G199">AVERAGE(_xlfn._xlws.FILTER('Filtered Data'!$W:$W,'Filtered Data'!$C:$C=sorting!$B199))</f>
        <v>62.366666666666667</v>
      </c>
      <c r="H199" s="3" cm="1">
        <f t="array" ref="H199">_xlfn.STDEV.P(_xlfn._xlws.FILTER('Filtered Data'!$W:$W,'Filtered Data'!$C:$C=sorting!$B199))</f>
        <v>15.881820494585066</v>
      </c>
      <c r="I199" s="3"/>
      <c r="K199" t="str">
        <f t="shared" si="67"/>
        <v/>
      </c>
      <c r="L199" s="3" t="str">
        <f t="shared" si="62"/>
        <v/>
      </c>
      <c r="M199" t="str">
        <f t="shared" ca="1" si="68"/>
        <v/>
      </c>
      <c r="N199" s="3" t="str">
        <f t="shared" si="63"/>
        <v/>
      </c>
      <c r="O199" t="str">
        <f t="shared" ca="1" si="69"/>
        <v/>
      </c>
      <c r="P199" s="3" t="str">
        <f t="shared" ca="1" si="64"/>
        <v/>
      </c>
      <c r="Q199" t="str">
        <f t="shared" ca="1" si="70"/>
        <v/>
      </c>
      <c r="R199" s="5" t="str">
        <f>IF(J199="","",SUMIFS('Filtered Data'!$E:$E,'Filtered Data'!$C:$C,sorting!$J199,'Filtered Data'!$W:$W,"&gt;"&amp;Dashboard!D$4)/$K199)</f>
        <v/>
      </c>
      <c r="S199" t="str">
        <f t="shared" ca="1" si="71"/>
        <v/>
      </c>
      <c r="T199" s="5" t="str">
        <f>IF(K199="","",SUMIFS('Filtered Data'!$E:$E,'Filtered Data'!$C:$C,sorting!$J199,'Filtered Data'!$W:$W,"&gt;"&amp;Dashboard!F$4)/$K199)</f>
        <v/>
      </c>
      <c r="U199" t="str">
        <f t="shared" ca="1" si="72"/>
        <v/>
      </c>
      <c r="V199" t="str">
        <f>IF($J199="","",COUNTIFS(R$2:R198,R199)/100000000)</f>
        <v/>
      </c>
      <c r="W199" t="str">
        <f>IF($J199="","",COUNTIFS(T$2:T198,T199)/100000000)</f>
        <v/>
      </c>
      <c r="X199" s="6" t="str">
        <f t="shared" si="73"/>
        <v/>
      </c>
      <c r="Y199" t="str">
        <f t="shared" ca="1" si="74"/>
        <v/>
      </c>
      <c r="Z199" s="6" t="str">
        <f t="shared" si="75"/>
        <v/>
      </c>
      <c r="AA199" t="str">
        <f t="shared" ca="1" si="76"/>
        <v/>
      </c>
      <c r="AB199" s="5" t="str">
        <f ca="1">IF(S199="","",SUMIFS('Filtered Data'!$E:$E,'Filtered Data'!$C:$C,sorting!$J199,'Filtered Data'!$W:$W,"&lt;"&amp;Dashboard!C$4)/$K199)</f>
        <v/>
      </c>
      <c r="AC199" t="str">
        <f t="shared" ca="1" si="77"/>
        <v/>
      </c>
      <c r="AD199" s="6" t="str">
        <f>IF($J199="","",(COUNTIFS(AB$2:AB198,AB199)/100000000)+AB199)</f>
        <v/>
      </c>
      <c r="AE199" t="str">
        <f t="shared" ca="1" si="78"/>
        <v/>
      </c>
    </row>
    <row r="200" spans="1:31" x14ac:dyDescent="0.35">
      <c r="A200" s="5">
        <f t="shared" si="65"/>
        <v>0.97498683989463497</v>
      </c>
      <c r="B200" t="str">
        <v>Corbin Burnes</v>
      </c>
      <c r="C200">
        <f>SUMIFS('Filtered Data'!$E:$E,'Filtered Data'!$C:$C,sorting!$B200)</f>
        <v>28</v>
      </c>
      <c r="D200" s="4">
        <f>SUMIFS('Filtered Data'!$L:$L,'Filtered Data'!$C:$C,sorting!$B200)</f>
        <v>167</v>
      </c>
      <c r="E200">
        <f>SUMIFS('Filtered Data'!$O:$O,'Filtered Data'!$C:$C,sorting!$B200)</f>
        <v>45</v>
      </c>
      <c r="F200" s="3">
        <f t="shared" si="66"/>
        <v>2.4251497005988023</v>
      </c>
      <c r="G200" s="3" cm="1">
        <f t="array" ref="G200">AVERAGE(_xlfn._xlws.FILTER('Filtered Data'!$W:$W,'Filtered Data'!$C:$C=sorting!$B200))</f>
        <v>66.392857142857139</v>
      </c>
      <c r="H200" s="3" cm="1">
        <f t="array" ref="H200">_xlfn.STDEV.P(_xlfn._xlws.FILTER('Filtered Data'!$W:$W,'Filtered Data'!$C:$C=sorting!$B200))</f>
        <v>17.767022593466095</v>
      </c>
      <c r="I200" s="3"/>
      <c r="K200" t="str">
        <f t="shared" si="67"/>
        <v/>
      </c>
      <c r="L200" s="3" t="str">
        <f t="shared" si="62"/>
        <v/>
      </c>
      <c r="M200" t="str">
        <f t="shared" ca="1" si="68"/>
        <v/>
      </c>
      <c r="N200" s="3" t="str">
        <f t="shared" si="63"/>
        <v/>
      </c>
      <c r="O200" t="str">
        <f t="shared" ca="1" si="69"/>
        <v/>
      </c>
      <c r="P200" s="3" t="str">
        <f t="shared" ca="1" si="64"/>
        <v/>
      </c>
      <c r="Q200" t="str">
        <f t="shared" ca="1" si="70"/>
        <v/>
      </c>
      <c r="R200" s="5" t="str">
        <f>IF(J200="","",SUMIFS('Filtered Data'!$E:$E,'Filtered Data'!$C:$C,sorting!$J200,'Filtered Data'!$W:$W,"&gt;"&amp;Dashboard!D$4)/$K200)</f>
        <v/>
      </c>
      <c r="S200" t="str">
        <f t="shared" ca="1" si="71"/>
        <v/>
      </c>
      <c r="T200" s="5" t="str">
        <f>IF(K200="","",SUMIFS('Filtered Data'!$E:$E,'Filtered Data'!$C:$C,sorting!$J200,'Filtered Data'!$W:$W,"&gt;"&amp;Dashboard!F$4)/$K200)</f>
        <v/>
      </c>
      <c r="U200" t="str">
        <f t="shared" ca="1" si="72"/>
        <v/>
      </c>
      <c r="V200" t="str">
        <f>IF($J200="","",COUNTIFS(R$2:R199,R200)/100000000)</f>
        <v/>
      </c>
      <c r="W200" t="str">
        <f>IF($J200="","",COUNTIFS(T$2:T199,T200)/100000000)</f>
        <v/>
      </c>
      <c r="X200" s="6" t="str">
        <f t="shared" si="73"/>
        <v/>
      </c>
      <c r="Y200" t="str">
        <f t="shared" ca="1" si="74"/>
        <v/>
      </c>
      <c r="Z200" s="6" t="str">
        <f t="shared" si="75"/>
        <v/>
      </c>
      <c r="AA200" t="str">
        <f t="shared" ca="1" si="76"/>
        <v/>
      </c>
      <c r="AB200" s="5" t="str">
        <f ca="1">IF(S200="","",SUMIFS('Filtered Data'!$E:$E,'Filtered Data'!$C:$C,sorting!$J200,'Filtered Data'!$W:$W,"&lt;"&amp;Dashboard!C$4)/$K200)</f>
        <v/>
      </c>
      <c r="AC200" t="str">
        <f t="shared" ca="1" si="77"/>
        <v/>
      </c>
      <c r="AD200" s="6" t="str">
        <f>IF($J200="","",(COUNTIFS(AB$2:AB199,AB200)/100000000)+AB200)</f>
        <v/>
      </c>
      <c r="AE200" t="str">
        <f t="shared" ca="1" si="78"/>
        <v/>
      </c>
    </row>
    <row r="201" spans="1:31" x14ac:dyDescent="0.35">
      <c r="A201" s="5">
        <f t="shared" si="65"/>
        <v>0.75194115142570905</v>
      </c>
      <c r="B201" t="str">
        <v>Adrian Houser</v>
      </c>
      <c r="C201">
        <f>SUMIFS('Filtered Data'!$E:$E,'Filtered Data'!$C:$C,sorting!$B201)</f>
        <v>26</v>
      </c>
      <c r="D201" s="4">
        <f>SUMIFS('Filtered Data'!$L:$L,'Filtered Data'!$C:$C,sorting!$B201)</f>
        <v>135.33333333333331</v>
      </c>
      <c r="E201">
        <f>SUMIFS('Filtered Data'!$O:$O,'Filtered Data'!$C:$C,sorting!$B201)</f>
        <v>50</v>
      </c>
      <c r="F201" s="3">
        <f t="shared" si="66"/>
        <v>3.3251231527093599</v>
      </c>
      <c r="G201" s="3" cm="1">
        <f t="array" ref="G201">AVERAGE(_xlfn._xlws.FILTER('Filtered Data'!$W:$W,'Filtered Data'!$C:$C=sorting!$B201))</f>
        <v>52.269230769230766</v>
      </c>
      <c r="H201" s="3" cm="1">
        <f t="array" ref="H201">_xlfn.STDEV.P(_xlfn._xlws.FILTER('Filtered Data'!$W:$W,'Filtered Data'!$C:$C=sorting!$B201))</f>
        <v>15.66612634932131</v>
      </c>
      <c r="I201" s="3"/>
      <c r="K201" t="str">
        <f t="shared" si="67"/>
        <v/>
      </c>
      <c r="L201" s="3" t="str">
        <f t="shared" si="62"/>
        <v/>
      </c>
      <c r="M201" t="str">
        <f t="shared" ca="1" si="68"/>
        <v/>
      </c>
      <c r="N201" s="3" t="str">
        <f t="shared" si="63"/>
        <v/>
      </c>
      <c r="O201" t="str">
        <f t="shared" ca="1" si="69"/>
        <v/>
      </c>
      <c r="P201" s="3" t="str">
        <f t="shared" ca="1" si="64"/>
        <v/>
      </c>
      <c r="Q201" t="str">
        <f t="shared" ca="1" si="70"/>
        <v/>
      </c>
      <c r="R201" s="5" t="str">
        <f>IF(J201="","",SUMIFS('Filtered Data'!$E:$E,'Filtered Data'!$C:$C,sorting!$J201,'Filtered Data'!$W:$W,"&gt;"&amp;Dashboard!D$4)/$K201)</f>
        <v/>
      </c>
      <c r="S201" t="str">
        <f t="shared" ca="1" si="71"/>
        <v/>
      </c>
      <c r="T201" s="5" t="str">
        <f>IF(K201="","",SUMIFS('Filtered Data'!$E:$E,'Filtered Data'!$C:$C,sorting!$J201,'Filtered Data'!$W:$W,"&gt;"&amp;Dashboard!F$4)/$K201)</f>
        <v/>
      </c>
      <c r="U201" t="str">
        <f t="shared" ca="1" si="72"/>
        <v/>
      </c>
      <c r="V201" t="str">
        <f>IF($J201="","",COUNTIFS(R$2:R200,R201)/100000000)</f>
        <v/>
      </c>
      <c r="W201" t="str">
        <f>IF($J201="","",COUNTIFS(T$2:T200,T201)/100000000)</f>
        <v/>
      </c>
      <c r="X201" s="6" t="str">
        <f t="shared" si="73"/>
        <v/>
      </c>
      <c r="Y201" t="str">
        <f t="shared" ca="1" si="74"/>
        <v/>
      </c>
      <c r="Z201" s="6" t="str">
        <f t="shared" si="75"/>
        <v/>
      </c>
      <c r="AA201" t="str">
        <f t="shared" ca="1" si="76"/>
        <v/>
      </c>
      <c r="AB201" s="5" t="str">
        <f ca="1">IF(S201="","",SUMIFS('Filtered Data'!$E:$E,'Filtered Data'!$C:$C,sorting!$J201,'Filtered Data'!$W:$W,"&lt;"&amp;Dashboard!C$4)/$K201)</f>
        <v/>
      </c>
      <c r="AC201" t="str">
        <f t="shared" ca="1" si="77"/>
        <v/>
      </c>
      <c r="AD201" s="6" t="str">
        <f>IF($J201="","",(COUNTIFS(AB$2:AB200,AB201)/100000000)+AB201)</f>
        <v/>
      </c>
      <c r="AE201" t="str">
        <f t="shared" ca="1" si="78"/>
        <v/>
      </c>
    </row>
    <row r="202" spans="1:31" x14ac:dyDescent="0.35">
      <c r="A202" s="5">
        <f t="shared" si="65"/>
        <v>0.55686173324539556</v>
      </c>
      <c r="B202" t="str">
        <v>Brett Anderson</v>
      </c>
      <c r="C202">
        <f>SUMIFS('Filtered Data'!$E:$E,'Filtered Data'!$C:$C,sorting!$B202)</f>
        <v>24</v>
      </c>
      <c r="D202" s="4">
        <f>SUMIFS('Filtered Data'!$L:$L,'Filtered Data'!$C:$C,sorting!$B202)</f>
        <v>96</v>
      </c>
      <c r="E202">
        <f>SUMIFS('Filtered Data'!$O:$O,'Filtered Data'!$C:$C,sorting!$B202)</f>
        <v>45</v>
      </c>
      <c r="F202" s="3">
        <f t="shared" si="66"/>
        <v>4.21875</v>
      </c>
      <c r="G202" s="3" cm="1">
        <f t="array" ref="G202">AVERAGE(_xlfn._xlws.FILTER('Filtered Data'!$W:$W,'Filtered Data'!$C:$C=sorting!$B202))</f>
        <v>46.333333333333336</v>
      </c>
      <c r="H202" s="3" cm="1">
        <f t="array" ref="H202">_xlfn.STDEV.P(_xlfn._xlws.FILTER('Filtered Data'!$W:$W,'Filtered Data'!$C:$C=sorting!$B202))</f>
        <v>16.796990471179321</v>
      </c>
      <c r="I202" s="3"/>
      <c r="K202" t="str">
        <f t="shared" si="67"/>
        <v/>
      </c>
      <c r="L202" s="3" t="str">
        <f t="shared" si="62"/>
        <v/>
      </c>
      <c r="M202" t="str">
        <f t="shared" ca="1" si="68"/>
        <v/>
      </c>
      <c r="N202" s="3" t="str">
        <f t="shared" si="63"/>
        <v/>
      </c>
      <c r="O202" t="str">
        <f t="shared" ca="1" si="69"/>
        <v/>
      </c>
      <c r="P202" s="3" t="str">
        <f t="shared" ca="1" si="64"/>
        <v/>
      </c>
      <c r="Q202" t="str">
        <f t="shared" ca="1" si="70"/>
        <v/>
      </c>
      <c r="R202" s="5" t="str">
        <f>IF(J202="","",SUMIFS('Filtered Data'!$E:$E,'Filtered Data'!$C:$C,sorting!$J202,'Filtered Data'!$W:$W,"&gt;"&amp;Dashboard!D$4)/$K202)</f>
        <v/>
      </c>
      <c r="S202" t="str">
        <f t="shared" ca="1" si="71"/>
        <v/>
      </c>
      <c r="T202" s="5" t="str">
        <f>IF(K202="","",SUMIFS('Filtered Data'!$E:$E,'Filtered Data'!$C:$C,sorting!$J202,'Filtered Data'!$W:$W,"&gt;"&amp;Dashboard!F$4)/$K202)</f>
        <v/>
      </c>
      <c r="U202" t="str">
        <f t="shared" ca="1" si="72"/>
        <v/>
      </c>
      <c r="V202" t="str">
        <f>IF($J202="","",COUNTIFS(R$2:R201,R202)/100000000)</f>
        <v/>
      </c>
      <c r="W202" t="str">
        <f>IF($J202="","",COUNTIFS(T$2:T201,T202)/100000000)</f>
        <v/>
      </c>
      <c r="X202" s="6" t="str">
        <f t="shared" si="73"/>
        <v/>
      </c>
      <c r="Y202" t="str">
        <f t="shared" ca="1" si="74"/>
        <v/>
      </c>
      <c r="Z202" s="6" t="str">
        <f t="shared" si="75"/>
        <v/>
      </c>
      <c r="AA202" t="str">
        <f t="shared" ca="1" si="76"/>
        <v/>
      </c>
      <c r="AB202" s="5" t="str">
        <f ca="1">IF(S202="","",SUMIFS('Filtered Data'!$E:$E,'Filtered Data'!$C:$C,sorting!$J202,'Filtered Data'!$W:$W,"&lt;"&amp;Dashboard!C$4)/$K202)</f>
        <v/>
      </c>
      <c r="AC202" t="str">
        <f t="shared" ca="1" si="77"/>
        <v/>
      </c>
      <c r="AD202" s="6" t="str">
        <f>IF($J202="","",(COUNTIFS(AB$2:AB201,AB202)/100000000)+AB202)</f>
        <v/>
      </c>
      <c r="AE202" t="str">
        <f t="shared" ca="1" si="78"/>
        <v/>
      </c>
    </row>
    <row r="203" spans="1:31" x14ac:dyDescent="0.35">
      <c r="A203" s="5">
        <f t="shared" si="65"/>
        <v>0.92037440661486636</v>
      </c>
      <c r="B203" t="str">
        <v>Freddy Peralta</v>
      </c>
      <c r="C203">
        <f>SUMIFS('Filtered Data'!$E:$E,'Filtered Data'!$C:$C,sorting!$B203)</f>
        <v>27</v>
      </c>
      <c r="D203" s="4">
        <f>SUMIFS('Filtered Data'!$L:$L,'Filtered Data'!$C:$C,sorting!$B203)</f>
        <v>142.33333333333334</v>
      </c>
      <c r="E203">
        <f>SUMIFS('Filtered Data'!$O:$O,'Filtered Data'!$C:$C,sorting!$B203)</f>
        <v>45</v>
      </c>
      <c r="F203" s="3">
        <f t="shared" si="66"/>
        <v>2.8454332552693207</v>
      </c>
      <c r="G203" s="3" cm="1">
        <f t="array" ref="G203">AVERAGE(_xlfn._xlws.FILTER('Filtered Data'!$W:$W,'Filtered Data'!$C:$C=sorting!$B203))</f>
        <v>60.296296296296298</v>
      </c>
      <c r="H203" s="3" cm="1">
        <f t="array" ref="H203">_xlfn.STDEV.P(_xlfn._xlws.FILTER('Filtered Data'!$W:$W,'Filtered Data'!$C:$C=sorting!$B203))</f>
        <v>14.966171273203951</v>
      </c>
      <c r="I203" s="3"/>
      <c r="K203" t="str">
        <f t="shared" si="67"/>
        <v/>
      </c>
      <c r="L203" s="3" t="str">
        <f t="shared" si="62"/>
        <v/>
      </c>
      <c r="M203" t="str">
        <f t="shared" ca="1" si="68"/>
        <v/>
      </c>
      <c r="N203" s="3" t="str">
        <f t="shared" si="63"/>
        <v/>
      </c>
      <c r="O203" t="str">
        <f t="shared" ca="1" si="69"/>
        <v/>
      </c>
      <c r="P203" s="3" t="str">
        <f t="shared" ca="1" si="64"/>
        <v/>
      </c>
      <c r="Q203" t="str">
        <f t="shared" ca="1" si="70"/>
        <v/>
      </c>
      <c r="R203" s="5" t="str">
        <f>IF(J203="","",SUMIFS('Filtered Data'!$E:$E,'Filtered Data'!$C:$C,sorting!$J203,'Filtered Data'!$W:$W,"&gt;"&amp;Dashboard!D$4)/$K203)</f>
        <v/>
      </c>
      <c r="S203" t="str">
        <f t="shared" ca="1" si="71"/>
        <v/>
      </c>
      <c r="T203" s="5" t="str">
        <f>IF(K203="","",SUMIFS('Filtered Data'!$E:$E,'Filtered Data'!$C:$C,sorting!$J203,'Filtered Data'!$W:$W,"&gt;"&amp;Dashboard!F$4)/$K203)</f>
        <v/>
      </c>
      <c r="U203" t="str">
        <f t="shared" ca="1" si="72"/>
        <v/>
      </c>
      <c r="V203" t="str">
        <f>IF($J203="","",COUNTIFS(R$2:R202,R203)/100000000)</f>
        <v/>
      </c>
      <c r="W203" t="str">
        <f>IF($J203="","",COUNTIFS(T$2:T202,T203)/100000000)</f>
        <v/>
      </c>
      <c r="X203" s="6" t="str">
        <f t="shared" si="73"/>
        <v/>
      </c>
      <c r="Y203" t="str">
        <f t="shared" ca="1" si="74"/>
        <v/>
      </c>
      <c r="Z203" s="6" t="str">
        <f t="shared" si="75"/>
        <v/>
      </c>
      <c r="AA203" t="str">
        <f t="shared" ca="1" si="76"/>
        <v/>
      </c>
      <c r="AB203" s="5" t="str">
        <f ca="1">IF(S203="","",SUMIFS('Filtered Data'!$E:$E,'Filtered Data'!$C:$C,sorting!$J203,'Filtered Data'!$W:$W,"&lt;"&amp;Dashboard!C$4)/$K203)</f>
        <v/>
      </c>
      <c r="AC203" t="str">
        <f t="shared" ca="1" si="77"/>
        <v/>
      </c>
      <c r="AD203" s="6" t="str">
        <f>IF($J203="","",(COUNTIFS(AB$2:AB202,AB203)/100000000)+AB203)</f>
        <v/>
      </c>
      <c r="AE203" t="str">
        <f t="shared" ca="1" si="78"/>
        <v/>
      </c>
    </row>
    <row r="204" spans="1:31" x14ac:dyDescent="0.35">
      <c r="A204" s="5">
        <f t="shared" si="65"/>
        <v>0.30113555873399939</v>
      </c>
      <c r="B204" t="str">
        <v>Zachary Godley</v>
      </c>
      <c r="C204">
        <f>SUMIFS('Filtered Data'!$E:$E,'Filtered Data'!$C:$C,sorting!$B204)</f>
        <v>1</v>
      </c>
      <c r="D204" s="4">
        <f>SUMIFS('Filtered Data'!$L:$L,'Filtered Data'!$C:$C,sorting!$B204)</f>
        <v>3</v>
      </c>
      <c r="E204">
        <f>SUMIFS('Filtered Data'!$O:$O,'Filtered Data'!$C:$C,sorting!$B204)</f>
        <v>3</v>
      </c>
      <c r="F204" s="3">
        <f t="shared" si="66"/>
        <v>9</v>
      </c>
      <c r="G204" s="3" cm="1">
        <f t="array" ref="G204">AVERAGE(_xlfn._xlws.FILTER('Filtered Data'!$W:$W,'Filtered Data'!$C:$C=sorting!$B204))</f>
        <v>39</v>
      </c>
      <c r="H204" s="3" cm="1">
        <f t="array" ref="H204">_xlfn.STDEV.P(_xlfn._xlws.FILTER('Filtered Data'!$W:$W,'Filtered Data'!$C:$C=sorting!$B204))</f>
        <v>0</v>
      </c>
      <c r="I204" s="3"/>
      <c r="K204" t="str">
        <f t="shared" si="67"/>
        <v/>
      </c>
      <c r="L204" s="3" t="str">
        <f t="shared" si="62"/>
        <v/>
      </c>
      <c r="M204" t="str">
        <f t="shared" ca="1" si="68"/>
        <v/>
      </c>
      <c r="N204" s="3" t="str">
        <f t="shared" si="63"/>
        <v/>
      </c>
      <c r="O204" t="str">
        <f t="shared" ca="1" si="69"/>
        <v/>
      </c>
      <c r="P204" s="3" t="str">
        <f t="shared" ca="1" si="64"/>
        <v/>
      </c>
      <c r="Q204" t="str">
        <f t="shared" ca="1" si="70"/>
        <v/>
      </c>
      <c r="R204" s="5" t="str">
        <f>IF(J204="","",SUMIFS('Filtered Data'!$E:$E,'Filtered Data'!$C:$C,sorting!$J204,'Filtered Data'!$W:$W,"&gt;"&amp;Dashboard!D$4)/$K204)</f>
        <v/>
      </c>
      <c r="S204" t="str">
        <f t="shared" ca="1" si="71"/>
        <v/>
      </c>
      <c r="T204" s="5" t="str">
        <f>IF(K204="","",SUMIFS('Filtered Data'!$E:$E,'Filtered Data'!$C:$C,sorting!$J204,'Filtered Data'!$W:$W,"&gt;"&amp;Dashboard!F$4)/$K204)</f>
        <v/>
      </c>
      <c r="U204" t="str">
        <f t="shared" ca="1" si="72"/>
        <v/>
      </c>
      <c r="V204" t="str">
        <f>IF($J204="","",COUNTIFS(R$2:R203,R204)/100000000)</f>
        <v/>
      </c>
      <c r="W204" t="str">
        <f>IF($J204="","",COUNTIFS(T$2:T203,T204)/100000000)</f>
        <v/>
      </c>
      <c r="X204" s="6" t="str">
        <f t="shared" si="73"/>
        <v/>
      </c>
      <c r="Y204" t="str">
        <f t="shared" ca="1" si="74"/>
        <v/>
      </c>
      <c r="Z204" s="6" t="str">
        <f t="shared" si="75"/>
        <v/>
      </c>
      <c r="AA204" t="str">
        <f t="shared" ca="1" si="76"/>
        <v/>
      </c>
      <c r="AB204" s="5" t="str">
        <f ca="1">IF(S204="","",SUMIFS('Filtered Data'!$E:$E,'Filtered Data'!$C:$C,sorting!$J204,'Filtered Data'!$W:$W,"&lt;"&amp;Dashboard!C$4)/$K204)</f>
        <v/>
      </c>
      <c r="AC204" t="str">
        <f t="shared" ca="1" si="77"/>
        <v/>
      </c>
      <c r="AD204" s="6" t="str">
        <f>IF($J204="","",(COUNTIFS(AB$2:AB203,AB204)/100000000)+AB204)</f>
        <v/>
      </c>
      <c r="AE204" t="str">
        <f t="shared" ca="1" si="78"/>
        <v/>
      </c>
    </row>
    <row r="205" spans="1:31" x14ac:dyDescent="0.35">
      <c r="A205" s="5">
        <f t="shared" si="65"/>
        <v>0.82677878981339992</v>
      </c>
      <c r="B205" t="str">
        <v>Eric Lauer</v>
      </c>
      <c r="C205">
        <f>SUMIFS('Filtered Data'!$E:$E,'Filtered Data'!$C:$C,sorting!$B205)</f>
        <v>20</v>
      </c>
      <c r="D205" s="4">
        <f>SUMIFS('Filtered Data'!$L:$L,'Filtered Data'!$C:$C,sorting!$B205)</f>
        <v>106.66666666666667</v>
      </c>
      <c r="E205">
        <f>SUMIFS('Filtered Data'!$O:$O,'Filtered Data'!$C:$C,sorting!$B205)</f>
        <v>36</v>
      </c>
      <c r="F205" s="3">
        <f t="shared" si="66"/>
        <v>3.0374999999999996</v>
      </c>
      <c r="G205" s="3" cm="1">
        <f t="array" ref="G205">AVERAGE(_xlfn._xlws.FILTER('Filtered Data'!$W:$W,'Filtered Data'!$C:$C=sorting!$B205))</f>
        <v>55.15</v>
      </c>
      <c r="H205" s="3" cm="1">
        <f t="array" ref="H205">_xlfn.STDEV.P(_xlfn._xlws.FILTER('Filtered Data'!$W:$W,'Filtered Data'!$C:$C=sorting!$B205))</f>
        <v>18.692979965751849</v>
      </c>
      <c r="I205" s="3"/>
      <c r="K205" t="str">
        <f t="shared" si="67"/>
        <v/>
      </c>
      <c r="L205" s="3" t="str">
        <f t="shared" si="62"/>
        <v/>
      </c>
      <c r="M205" t="str">
        <f t="shared" ca="1" si="68"/>
        <v/>
      </c>
      <c r="N205" s="3" t="str">
        <f t="shared" si="63"/>
        <v/>
      </c>
      <c r="O205" t="str">
        <f t="shared" ca="1" si="69"/>
        <v/>
      </c>
      <c r="P205" s="3" t="str">
        <f t="shared" ca="1" si="64"/>
        <v/>
      </c>
      <c r="Q205" t="str">
        <f t="shared" ca="1" si="70"/>
        <v/>
      </c>
      <c r="R205" s="5" t="str">
        <f>IF(J205="","",SUMIFS('Filtered Data'!$E:$E,'Filtered Data'!$C:$C,sorting!$J205,'Filtered Data'!$W:$W,"&gt;"&amp;Dashboard!D$4)/$K205)</f>
        <v/>
      </c>
      <c r="S205" t="str">
        <f t="shared" ca="1" si="71"/>
        <v/>
      </c>
      <c r="T205" s="5" t="str">
        <f>IF(K205="","",SUMIFS('Filtered Data'!$E:$E,'Filtered Data'!$C:$C,sorting!$J205,'Filtered Data'!$W:$W,"&gt;"&amp;Dashboard!F$4)/$K205)</f>
        <v/>
      </c>
      <c r="U205" t="str">
        <f t="shared" ca="1" si="72"/>
        <v/>
      </c>
      <c r="V205" t="str">
        <f>IF($J205="","",COUNTIFS(R$2:R204,R205)/100000000)</f>
        <v/>
      </c>
      <c r="W205" t="str">
        <f>IF($J205="","",COUNTIFS(T$2:T204,T205)/100000000)</f>
        <v/>
      </c>
      <c r="X205" s="6" t="str">
        <f t="shared" si="73"/>
        <v/>
      </c>
      <c r="Y205" t="str">
        <f t="shared" ca="1" si="74"/>
        <v/>
      </c>
      <c r="Z205" s="6" t="str">
        <f t="shared" si="75"/>
        <v/>
      </c>
      <c r="AA205" t="str">
        <f t="shared" ca="1" si="76"/>
        <v/>
      </c>
      <c r="AB205" s="5" t="str">
        <f ca="1">IF(S205="","",SUMIFS('Filtered Data'!$E:$E,'Filtered Data'!$C:$C,sorting!$J205,'Filtered Data'!$W:$W,"&lt;"&amp;Dashboard!C$4)/$K205)</f>
        <v/>
      </c>
      <c r="AC205" t="str">
        <f t="shared" ca="1" si="77"/>
        <v/>
      </c>
      <c r="AD205" s="6" t="str">
        <f>IF($J205="","",(COUNTIFS(AB$2:AB204,AB205)/100000000)+AB205)</f>
        <v/>
      </c>
      <c r="AE205" t="str">
        <f t="shared" ca="1" si="78"/>
        <v/>
      </c>
    </row>
    <row r="206" spans="1:31" x14ac:dyDescent="0.35">
      <c r="A206" s="5">
        <f t="shared" si="65"/>
        <v>1.3848551049193838E-6</v>
      </c>
      <c r="B206" t="str">
        <v>Alec Bettinger</v>
      </c>
      <c r="C206">
        <f>SUMIFS('Filtered Data'!$E:$E,'Filtered Data'!$C:$C,sorting!$B206)</f>
        <v>1</v>
      </c>
      <c r="D206" s="4">
        <f>SUMIFS('Filtered Data'!$L:$L,'Filtered Data'!$C:$C,sorting!$B206)</f>
        <v>4</v>
      </c>
      <c r="E206">
        <f>SUMIFS('Filtered Data'!$O:$O,'Filtered Data'!$C:$C,sorting!$B206)</f>
        <v>11</v>
      </c>
      <c r="F206" s="3">
        <f t="shared" si="66"/>
        <v>24.75</v>
      </c>
      <c r="G206" s="3" cm="1">
        <f t="array" ref="G206">AVERAGE(_xlfn._xlws.FILTER('Filtered Data'!$W:$W,'Filtered Data'!$C:$C=sorting!$B206))</f>
        <v>-7</v>
      </c>
      <c r="H206" s="3" cm="1">
        <f t="array" ref="H206">_xlfn.STDEV.P(_xlfn._xlws.FILTER('Filtered Data'!$W:$W,'Filtered Data'!$C:$C=sorting!$B206))</f>
        <v>0</v>
      </c>
      <c r="I206" s="3"/>
      <c r="K206" t="str">
        <f t="shared" si="67"/>
        <v/>
      </c>
      <c r="L206" s="3" t="str">
        <f t="shared" si="62"/>
        <v/>
      </c>
      <c r="M206" t="str">
        <f t="shared" ca="1" si="68"/>
        <v/>
      </c>
      <c r="N206" s="3" t="str">
        <f t="shared" si="63"/>
        <v/>
      </c>
      <c r="O206" t="str">
        <f t="shared" ca="1" si="69"/>
        <v/>
      </c>
      <c r="P206" s="3" t="str">
        <f t="shared" ca="1" si="64"/>
        <v/>
      </c>
      <c r="Q206" t="str">
        <f t="shared" ca="1" si="70"/>
        <v/>
      </c>
      <c r="R206" s="5" t="str">
        <f>IF(J206="","",SUMIFS('Filtered Data'!$E:$E,'Filtered Data'!$C:$C,sorting!$J206,'Filtered Data'!$W:$W,"&gt;"&amp;Dashboard!D$4)/$K206)</f>
        <v/>
      </c>
      <c r="S206" t="str">
        <f t="shared" ca="1" si="71"/>
        <v/>
      </c>
      <c r="T206" s="5" t="str">
        <f>IF(K206="","",SUMIFS('Filtered Data'!$E:$E,'Filtered Data'!$C:$C,sorting!$J206,'Filtered Data'!$W:$W,"&gt;"&amp;Dashboard!F$4)/$K206)</f>
        <v/>
      </c>
      <c r="U206" t="str">
        <f t="shared" ca="1" si="72"/>
        <v/>
      </c>
      <c r="V206" t="str">
        <f>IF($J206="","",COUNTIFS(R$2:R205,R206)/100000000)</f>
        <v/>
      </c>
      <c r="W206" t="str">
        <f>IF($J206="","",COUNTIFS(T$2:T205,T206)/100000000)</f>
        <v/>
      </c>
      <c r="X206" s="6" t="str">
        <f t="shared" si="73"/>
        <v/>
      </c>
      <c r="Y206" t="str">
        <f t="shared" ca="1" si="74"/>
        <v/>
      </c>
      <c r="Z206" s="6" t="str">
        <f t="shared" si="75"/>
        <v/>
      </c>
      <c r="AA206" t="str">
        <f t="shared" ca="1" si="76"/>
        <v/>
      </c>
      <c r="AB206" s="5" t="str">
        <f ca="1">IF(S206="","",SUMIFS('Filtered Data'!$E:$E,'Filtered Data'!$C:$C,sorting!$J206,'Filtered Data'!$W:$W,"&lt;"&amp;Dashboard!C$4)/$K206)</f>
        <v/>
      </c>
      <c r="AC206" t="str">
        <f t="shared" ca="1" si="77"/>
        <v/>
      </c>
      <c r="AD206" s="6" t="str">
        <f>IF($J206="","",(COUNTIFS(AB$2:AB205,AB206)/100000000)+AB206)</f>
        <v/>
      </c>
      <c r="AE206" t="str">
        <f t="shared" ca="1" si="78"/>
        <v/>
      </c>
    </row>
    <row r="207" spans="1:31" x14ac:dyDescent="0.35">
      <c r="A207" s="5">
        <f t="shared" si="65"/>
        <v>0.24125527839561978</v>
      </c>
      <c r="B207" t="str">
        <v>Brent Suter</v>
      </c>
      <c r="C207">
        <f>SUMIFS('Filtered Data'!$E:$E,'Filtered Data'!$C:$C,sorting!$B207)</f>
        <v>1</v>
      </c>
      <c r="D207" s="4">
        <f>SUMIFS('Filtered Data'!$L:$L,'Filtered Data'!$C:$C,sorting!$B207)</f>
        <v>2.3333333333333335</v>
      </c>
      <c r="E207">
        <f>SUMIFS('Filtered Data'!$O:$O,'Filtered Data'!$C:$C,sorting!$B207)</f>
        <v>3</v>
      </c>
      <c r="F207" s="3">
        <f t="shared" si="66"/>
        <v>11.571428571428569</v>
      </c>
      <c r="G207" s="3" cm="1">
        <f t="array" ref="G207">AVERAGE(_xlfn._xlws.FILTER('Filtered Data'!$W:$W,'Filtered Data'!$C:$C=sorting!$B207))</f>
        <v>37</v>
      </c>
      <c r="H207" s="3" cm="1">
        <f t="array" ref="H207">_xlfn.STDEV.P(_xlfn._xlws.FILTER('Filtered Data'!$W:$W,'Filtered Data'!$C:$C=sorting!$B207))</f>
        <v>0</v>
      </c>
      <c r="I207" s="3"/>
      <c r="K207" t="str">
        <f t="shared" si="67"/>
        <v/>
      </c>
      <c r="L207" s="3" t="str">
        <f t="shared" si="62"/>
        <v/>
      </c>
      <c r="M207" t="str">
        <f t="shared" ca="1" si="68"/>
        <v/>
      </c>
      <c r="N207" s="3" t="str">
        <f t="shared" si="63"/>
        <v/>
      </c>
      <c r="O207" t="str">
        <f t="shared" ca="1" si="69"/>
        <v/>
      </c>
      <c r="P207" s="3" t="str">
        <f t="shared" ca="1" si="64"/>
        <v/>
      </c>
      <c r="Q207" t="str">
        <f t="shared" ca="1" si="70"/>
        <v/>
      </c>
      <c r="R207" s="5" t="str">
        <f>IF(J207="","",SUMIFS('Filtered Data'!$E:$E,'Filtered Data'!$C:$C,sorting!$J207,'Filtered Data'!$W:$W,"&gt;"&amp;Dashboard!D$4)/$K207)</f>
        <v/>
      </c>
      <c r="S207" t="str">
        <f t="shared" ca="1" si="71"/>
        <v/>
      </c>
      <c r="T207" s="5" t="str">
        <f>IF(K207="","",SUMIFS('Filtered Data'!$E:$E,'Filtered Data'!$C:$C,sorting!$J207,'Filtered Data'!$W:$W,"&gt;"&amp;Dashboard!F$4)/$K207)</f>
        <v/>
      </c>
      <c r="U207" t="str">
        <f t="shared" ca="1" si="72"/>
        <v/>
      </c>
      <c r="V207" t="str">
        <f>IF($J207="","",COUNTIFS(R$2:R206,R207)/100000000)</f>
        <v/>
      </c>
      <c r="W207" t="str">
        <f>IF($J207="","",COUNTIFS(T$2:T206,T207)/100000000)</f>
        <v/>
      </c>
      <c r="X207" s="6" t="str">
        <f t="shared" si="73"/>
        <v/>
      </c>
      <c r="Y207" t="str">
        <f t="shared" ca="1" si="74"/>
        <v/>
      </c>
      <c r="Z207" s="6" t="str">
        <f t="shared" si="75"/>
        <v/>
      </c>
      <c r="AA207" t="str">
        <f t="shared" ca="1" si="76"/>
        <v/>
      </c>
      <c r="AB207" s="5" t="str">
        <f ca="1">IF(S207="","",SUMIFS('Filtered Data'!$E:$E,'Filtered Data'!$C:$C,sorting!$J207,'Filtered Data'!$W:$W,"&lt;"&amp;Dashboard!C$4)/$K207)</f>
        <v/>
      </c>
      <c r="AC207" t="str">
        <f t="shared" ca="1" si="77"/>
        <v/>
      </c>
      <c r="AD207" s="6" t="str">
        <f>IF($J207="","",(COUNTIFS(AB$2:AB206,AB207)/100000000)+AB207)</f>
        <v/>
      </c>
      <c r="AE207" t="str">
        <f t="shared" ca="1" si="78"/>
        <v/>
      </c>
    </row>
    <row r="208" spans="1:31" x14ac:dyDescent="0.35">
      <c r="A208" s="5">
        <f t="shared" si="65"/>
        <v>0.45478223809543245</v>
      </c>
      <c r="B208" t="str">
        <v>Aaron Ashby</v>
      </c>
      <c r="C208">
        <f>SUMIFS('Filtered Data'!$E:$E,'Filtered Data'!$C:$C,sorting!$B208)</f>
        <v>4</v>
      </c>
      <c r="D208" s="4">
        <f>SUMIFS('Filtered Data'!$L:$L,'Filtered Data'!$C:$C,sorting!$B208)</f>
        <v>11.666666666666666</v>
      </c>
      <c r="E208">
        <f>SUMIFS('Filtered Data'!$O:$O,'Filtered Data'!$C:$C,sorting!$B208)</f>
        <v>6</v>
      </c>
      <c r="F208" s="3">
        <f t="shared" si="66"/>
        <v>4.628571428571429</v>
      </c>
      <c r="G208" s="3" cm="1">
        <f t="array" ref="G208">AVERAGE(_xlfn._xlws.FILTER('Filtered Data'!$W:$W,'Filtered Data'!$C:$C=sorting!$B208))</f>
        <v>43.5</v>
      </c>
      <c r="H208" s="3" cm="1">
        <f t="array" ref="H208">_xlfn.STDEV.P(_xlfn._xlws.FILTER('Filtered Data'!$W:$W,'Filtered Data'!$C:$C=sorting!$B208))</f>
        <v>20.451161336217559</v>
      </c>
      <c r="I208" s="3"/>
      <c r="K208" t="str">
        <f t="shared" si="67"/>
        <v/>
      </c>
      <c r="L208" s="3" t="str">
        <f t="shared" si="62"/>
        <v/>
      </c>
      <c r="M208" t="str">
        <f t="shared" ca="1" si="68"/>
        <v/>
      </c>
      <c r="N208" s="3" t="str">
        <f t="shared" si="63"/>
        <v/>
      </c>
      <c r="O208" t="str">
        <f t="shared" ca="1" si="69"/>
        <v/>
      </c>
      <c r="P208" s="3" t="str">
        <f t="shared" ca="1" si="64"/>
        <v/>
      </c>
      <c r="Q208" t="str">
        <f t="shared" ca="1" si="70"/>
        <v/>
      </c>
      <c r="R208" s="5" t="str">
        <f>IF(J208="","",SUMIFS('Filtered Data'!$E:$E,'Filtered Data'!$C:$C,sorting!$J208,'Filtered Data'!$W:$W,"&gt;"&amp;Dashboard!D$4)/$K208)</f>
        <v/>
      </c>
      <c r="S208" t="str">
        <f t="shared" ca="1" si="71"/>
        <v/>
      </c>
      <c r="T208" s="5" t="str">
        <f>IF(K208="","",SUMIFS('Filtered Data'!$E:$E,'Filtered Data'!$C:$C,sorting!$J208,'Filtered Data'!$W:$W,"&gt;"&amp;Dashboard!F$4)/$K208)</f>
        <v/>
      </c>
      <c r="U208" t="str">
        <f t="shared" ca="1" si="72"/>
        <v/>
      </c>
      <c r="V208" t="str">
        <f>IF($J208="","",COUNTIFS(R$2:R207,R208)/100000000)</f>
        <v/>
      </c>
      <c r="W208" t="str">
        <f>IF($J208="","",COUNTIFS(T$2:T207,T208)/100000000)</f>
        <v/>
      </c>
      <c r="X208" s="6" t="str">
        <f t="shared" si="73"/>
        <v/>
      </c>
      <c r="Y208" t="str">
        <f t="shared" ca="1" si="74"/>
        <v/>
      </c>
      <c r="Z208" s="6" t="str">
        <f t="shared" si="75"/>
        <v/>
      </c>
      <c r="AA208" t="str">
        <f t="shared" ca="1" si="76"/>
        <v/>
      </c>
      <c r="AB208" s="5" t="str">
        <f ca="1">IF(S208="","",SUMIFS('Filtered Data'!$E:$E,'Filtered Data'!$C:$C,sorting!$J208,'Filtered Data'!$W:$W,"&lt;"&amp;Dashboard!C$4)/$K208)</f>
        <v/>
      </c>
      <c r="AC208" t="str">
        <f t="shared" ca="1" si="77"/>
        <v/>
      </c>
      <c r="AD208" s="6" t="str">
        <f>IF($J208="","",(COUNTIFS(AB$2:AB207,AB208)/100000000)+AB208)</f>
        <v/>
      </c>
      <c r="AE208" t="str">
        <f t="shared" ca="1" si="78"/>
        <v/>
      </c>
    </row>
    <row r="209" spans="1:31" x14ac:dyDescent="0.35">
      <c r="A209" s="5">
        <f t="shared" si="65"/>
        <v>0.66554882884564637</v>
      </c>
      <c r="B209" t="str">
        <v>Kenta Maeda</v>
      </c>
      <c r="C209">
        <f>SUMIFS('Filtered Data'!$E:$E,'Filtered Data'!$C:$C,sorting!$B209)</f>
        <v>21</v>
      </c>
      <c r="D209" s="4">
        <f>SUMIFS('Filtered Data'!$L:$L,'Filtered Data'!$C:$C,sorting!$B209)</f>
        <v>106.33333333333331</v>
      </c>
      <c r="E209">
        <f>SUMIFS('Filtered Data'!$O:$O,'Filtered Data'!$C:$C,sorting!$B209)</f>
        <v>55</v>
      </c>
      <c r="F209" s="3">
        <f t="shared" si="66"/>
        <v>4.655172413793105</v>
      </c>
      <c r="G209" s="3" cm="1">
        <f t="array" ref="G209">AVERAGE(_xlfn._xlws.FILTER('Filtered Data'!$W:$W,'Filtered Data'!$C:$C=sorting!$B209))</f>
        <v>49.476190476190474</v>
      </c>
      <c r="H209" s="3" cm="1">
        <f t="array" ref="H209">_xlfn.STDEV.P(_xlfn._xlws.FILTER('Filtered Data'!$W:$W,'Filtered Data'!$C:$C=sorting!$B209))</f>
        <v>17.659798433889996</v>
      </c>
      <c r="I209" s="3"/>
      <c r="K209" t="str">
        <f t="shared" si="67"/>
        <v/>
      </c>
      <c r="L209" s="3" t="str">
        <f t="shared" si="62"/>
        <v/>
      </c>
      <c r="M209" t="str">
        <f t="shared" ca="1" si="68"/>
        <v/>
      </c>
      <c r="N209" s="3" t="str">
        <f t="shared" si="63"/>
        <v/>
      </c>
      <c r="O209" t="str">
        <f t="shared" ca="1" si="69"/>
        <v/>
      </c>
      <c r="P209" s="3" t="str">
        <f t="shared" ca="1" si="64"/>
        <v/>
      </c>
      <c r="Q209" t="str">
        <f t="shared" ca="1" si="70"/>
        <v/>
      </c>
      <c r="R209" s="5" t="str">
        <f>IF(J209="","",SUMIFS('Filtered Data'!$E:$E,'Filtered Data'!$C:$C,sorting!$J209,'Filtered Data'!$W:$W,"&gt;"&amp;Dashboard!D$4)/$K209)</f>
        <v/>
      </c>
      <c r="S209" t="str">
        <f t="shared" ca="1" si="71"/>
        <v/>
      </c>
      <c r="T209" s="5" t="str">
        <f>IF(K209="","",SUMIFS('Filtered Data'!$E:$E,'Filtered Data'!$C:$C,sorting!$J209,'Filtered Data'!$W:$W,"&gt;"&amp;Dashboard!F$4)/$K209)</f>
        <v/>
      </c>
      <c r="U209" t="str">
        <f t="shared" ca="1" si="72"/>
        <v/>
      </c>
      <c r="V209" t="str">
        <f>IF($J209="","",COUNTIFS(R$2:R208,R209)/100000000)</f>
        <v/>
      </c>
      <c r="W209" t="str">
        <f>IF($J209="","",COUNTIFS(T$2:T208,T209)/100000000)</f>
        <v/>
      </c>
      <c r="X209" s="6" t="str">
        <f t="shared" si="73"/>
        <v/>
      </c>
      <c r="Y209" t="str">
        <f t="shared" ca="1" si="74"/>
        <v/>
      </c>
      <c r="Z209" s="6" t="str">
        <f t="shared" si="75"/>
        <v/>
      </c>
      <c r="AA209" t="str">
        <f t="shared" ca="1" si="76"/>
        <v/>
      </c>
      <c r="AB209" s="5" t="str">
        <f ca="1">IF(S209="","",SUMIFS('Filtered Data'!$E:$E,'Filtered Data'!$C:$C,sorting!$J209,'Filtered Data'!$W:$W,"&lt;"&amp;Dashboard!C$4)/$K209)</f>
        <v/>
      </c>
      <c r="AC209" t="str">
        <f t="shared" ca="1" si="77"/>
        <v/>
      </c>
      <c r="AD209" s="6" t="str">
        <f>IF($J209="","",(COUNTIFS(AB$2:AB208,AB209)/100000000)+AB209)</f>
        <v/>
      </c>
      <c r="AE209" t="str">
        <f t="shared" ca="1" si="78"/>
        <v/>
      </c>
    </row>
    <row r="210" spans="1:31" x14ac:dyDescent="0.35">
      <c r="A210" s="5">
        <f t="shared" si="65"/>
        <v>0.87983353216661297</v>
      </c>
      <c r="B210" t="str">
        <v>Jose Berrios</v>
      </c>
      <c r="C210">
        <f>SUMIFS('Filtered Data'!$E:$E,'Filtered Data'!$C:$C,sorting!$B210)</f>
        <v>32</v>
      </c>
      <c r="D210" s="4">
        <f>SUMIFS('Filtered Data'!$L:$L,'Filtered Data'!$C:$C,sorting!$B210)</f>
        <v>192</v>
      </c>
      <c r="E210">
        <f>SUMIFS('Filtered Data'!$O:$O,'Filtered Data'!$C:$C,sorting!$B210)</f>
        <v>75</v>
      </c>
      <c r="F210" s="3">
        <f t="shared" si="66"/>
        <v>3.515625</v>
      </c>
      <c r="G210" s="3" cm="1">
        <f t="array" ref="G210">AVERAGE(_xlfn._xlws.FILTER('Filtered Data'!$W:$W,'Filtered Data'!$C:$C=sorting!$B210))</f>
        <v>57.71875</v>
      </c>
      <c r="H210" s="3" cm="1">
        <f t="array" ref="H210">_xlfn.STDEV.P(_xlfn._xlws.FILTER('Filtered Data'!$W:$W,'Filtered Data'!$C:$C=sorting!$B210))</f>
        <v>14.618554936706296</v>
      </c>
      <c r="I210" s="3"/>
      <c r="K210" t="str">
        <f t="shared" si="67"/>
        <v/>
      </c>
      <c r="L210" s="3" t="str">
        <f t="shared" si="62"/>
        <v/>
      </c>
      <c r="M210" t="str">
        <f t="shared" ca="1" si="68"/>
        <v/>
      </c>
      <c r="N210" s="3" t="str">
        <f t="shared" si="63"/>
        <v/>
      </c>
      <c r="O210" t="str">
        <f t="shared" ca="1" si="69"/>
        <v/>
      </c>
      <c r="P210" s="3" t="str">
        <f t="shared" ca="1" si="64"/>
        <v/>
      </c>
      <c r="Q210" t="str">
        <f t="shared" ca="1" si="70"/>
        <v/>
      </c>
      <c r="R210" s="5" t="str">
        <f>IF(J210="","",SUMIFS('Filtered Data'!$E:$E,'Filtered Data'!$C:$C,sorting!$J210,'Filtered Data'!$W:$W,"&gt;"&amp;Dashboard!D$4)/$K210)</f>
        <v/>
      </c>
      <c r="S210" t="str">
        <f t="shared" ca="1" si="71"/>
        <v/>
      </c>
      <c r="T210" s="5" t="str">
        <f>IF(K210="","",SUMIFS('Filtered Data'!$E:$E,'Filtered Data'!$C:$C,sorting!$J210,'Filtered Data'!$W:$W,"&gt;"&amp;Dashboard!F$4)/$K210)</f>
        <v/>
      </c>
      <c r="U210" t="str">
        <f t="shared" ca="1" si="72"/>
        <v/>
      </c>
      <c r="V210" t="str">
        <f>IF($J210="","",COUNTIFS(R$2:R209,R210)/100000000)</f>
        <v/>
      </c>
      <c r="W210" t="str">
        <f>IF($J210="","",COUNTIFS(T$2:T209,T210)/100000000)</f>
        <v/>
      </c>
      <c r="X210" s="6" t="str">
        <f t="shared" si="73"/>
        <v/>
      </c>
      <c r="Y210" t="str">
        <f t="shared" ca="1" si="74"/>
        <v/>
      </c>
      <c r="Z210" s="6" t="str">
        <f t="shared" si="75"/>
        <v/>
      </c>
      <c r="AA210" t="str">
        <f t="shared" ca="1" si="76"/>
        <v/>
      </c>
      <c r="AB210" s="5" t="str">
        <f ca="1">IF(S210="","",SUMIFS('Filtered Data'!$E:$E,'Filtered Data'!$C:$C,sorting!$J210,'Filtered Data'!$W:$W,"&lt;"&amp;Dashboard!C$4)/$K210)</f>
        <v/>
      </c>
      <c r="AC210" t="str">
        <f t="shared" ca="1" si="77"/>
        <v/>
      </c>
      <c r="AD210" s="6" t="str">
        <f>IF($J210="","",(COUNTIFS(AB$2:AB209,AB210)/100000000)+AB210)</f>
        <v/>
      </c>
      <c r="AE210" t="str">
        <f t="shared" ca="1" si="78"/>
        <v/>
      </c>
    </row>
    <row r="211" spans="1:31" x14ac:dyDescent="0.35">
      <c r="A211" s="5">
        <f t="shared" si="65"/>
        <v>0.68264021885925963</v>
      </c>
      <c r="B211" t="str">
        <v>Michael Pineda</v>
      </c>
      <c r="C211">
        <f>SUMIFS('Filtered Data'!$E:$E,'Filtered Data'!$C:$C,sorting!$B211)</f>
        <v>21</v>
      </c>
      <c r="D211" s="4">
        <f>SUMIFS('Filtered Data'!$L:$L,'Filtered Data'!$C:$C,sorting!$B211)</f>
        <v>106.33333333333336</v>
      </c>
      <c r="E211">
        <f>SUMIFS('Filtered Data'!$O:$O,'Filtered Data'!$C:$C,sorting!$B211)</f>
        <v>44</v>
      </c>
      <c r="F211" s="3">
        <f t="shared" si="66"/>
        <v>3.7241379310344818</v>
      </c>
      <c r="G211" s="3" cm="1">
        <f t="array" ref="G211">AVERAGE(_xlfn._xlws.FILTER('Filtered Data'!$W:$W,'Filtered Data'!$C:$C=sorting!$B211))</f>
        <v>50</v>
      </c>
      <c r="H211" s="3" cm="1">
        <f t="array" ref="H211">_xlfn.STDEV.P(_xlfn._xlws.FILTER('Filtered Data'!$W:$W,'Filtered Data'!$C:$C=sorting!$B211))</f>
        <v>13.901010583338724</v>
      </c>
      <c r="I211" s="3"/>
      <c r="K211" t="str">
        <f t="shared" si="67"/>
        <v/>
      </c>
      <c r="L211" s="3" t="str">
        <f t="shared" si="62"/>
        <v/>
      </c>
      <c r="M211" t="str">
        <f t="shared" ca="1" si="68"/>
        <v/>
      </c>
      <c r="N211" s="3" t="str">
        <f t="shared" si="63"/>
        <v/>
      </c>
      <c r="O211" t="str">
        <f t="shared" ca="1" si="69"/>
        <v/>
      </c>
      <c r="P211" s="3" t="str">
        <f t="shared" ca="1" si="64"/>
        <v/>
      </c>
      <c r="Q211" t="str">
        <f t="shared" ca="1" si="70"/>
        <v/>
      </c>
      <c r="R211" s="5" t="str">
        <f>IF(J211="","",SUMIFS('Filtered Data'!$E:$E,'Filtered Data'!$C:$C,sorting!$J211,'Filtered Data'!$W:$W,"&gt;"&amp;Dashboard!D$4)/$K211)</f>
        <v/>
      </c>
      <c r="S211" t="str">
        <f t="shared" ca="1" si="71"/>
        <v/>
      </c>
      <c r="T211" s="5" t="str">
        <f>IF(K211="","",SUMIFS('Filtered Data'!$E:$E,'Filtered Data'!$C:$C,sorting!$J211,'Filtered Data'!$W:$W,"&gt;"&amp;Dashboard!F$4)/$K211)</f>
        <v/>
      </c>
      <c r="U211" t="str">
        <f t="shared" ca="1" si="72"/>
        <v/>
      </c>
      <c r="V211" t="str">
        <f>IF($J211="","",COUNTIFS(R$2:R210,R211)/100000000)</f>
        <v/>
      </c>
      <c r="W211" t="str">
        <f>IF($J211="","",COUNTIFS(T$2:T210,T211)/100000000)</f>
        <v/>
      </c>
      <c r="X211" s="6" t="str">
        <f t="shared" si="73"/>
        <v/>
      </c>
      <c r="Y211" t="str">
        <f t="shared" ca="1" si="74"/>
        <v/>
      </c>
      <c r="Z211" s="6" t="str">
        <f t="shared" si="75"/>
        <v/>
      </c>
      <c r="AA211" t="str">
        <f t="shared" ca="1" si="76"/>
        <v/>
      </c>
      <c r="AB211" s="5" t="str">
        <f ca="1">IF(S211="","",SUMIFS('Filtered Data'!$E:$E,'Filtered Data'!$C:$C,sorting!$J211,'Filtered Data'!$W:$W,"&lt;"&amp;Dashboard!C$4)/$K211)</f>
        <v/>
      </c>
      <c r="AC211" t="str">
        <f t="shared" ca="1" si="77"/>
        <v/>
      </c>
      <c r="AD211" s="6" t="str">
        <f>IF($J211="","",(COUNTIFS(AB$2:AB210,AB211)/100000000)+AB211)</f>
        <v/>
      </c>
      <c r="AE211" t="str">
        <f t="shared" ca="1" si="78"/>
        <v/>
      </c>
    </row>
    <row r="212" spans="1:31" x14ac:dyDescent="0.35">
      <c r="A212" s="5">
        <f t="shared" si="65"/>
        <v>0.28415668425347973</v>
      </c>
      <c r="B212" t="str">
        <v>Matthew Shoemaker</v>
      </c>
      <c r="C212">
        <f>SUMIFS('Filtered Data'!$E:$E,'Filtered Data'!$C:$C,sorting!$B212)</f>
        <v>11</v>
      </c>
      <c r="D212" s="4">
        <f>SUMIFS('Filtered Data'!$L:$L,'Filtered Data'!$C:$C,sorting!$B212)</f>
        <v>50.666666666666671</v>
      </c>
      <c r="E212">
        <f>SUMIFS('Filtered Data'!$O:$O,'Filtered Data'!$C:$C,sorting!$B212)</f>
        <v>41</v>
      </c>
      <c r="F212" s="3">
        <f t="shared" si="66"/>
        <v>7.2828947368421044</v>
      </c>
      <c r="G212" s="3" cm="1">
        <f t="array" ref="G212">AVERAGE(_xlfn._xlws.FILTER('Filtered Data'!$W:$W,'Filtered Data'!$C:$C=sorting!$B212))</f>
        <v>38.454545454545453</v>
      </c>
      <c r="H212" s="3" cm="1">
        <f t="array" ref="H212">_xlfn.STDEV.P(_xlfn._xlws.FILTER('Filtered Data'!$W:$W,'Filtered Data'!$C:$C=sorting!$B212))</f>
        <v>23.898891706382294</v>
      </c>
      <c r="I212" s="3"/>
      <c r="K212" t="str">
        <f t="shared" si="67"/>
        <v/>
      </c>
      <c r="L212" s="3" t="str">
        <f t="shared" si="62"/>
        <v/>
      </c>
      <c r="M212" t="str">
        <f t="shared" ca="1" si="68"/>
        <v/>
      </c>
      <c r="N212" s="3" t="str">
        <f t="shared" si="63"/>
        <v/>
      </c>
      <c r="O212" t="str">
        <f t="shared" ca="1" si="69"/>
        <v/>
      </c>
      <c r="P212" s="3" t="str">
        <f t="shared" ca="1" si="64"/>
        <v/>
      </c>
      <c r="Q212" t="str">
        <f t="shared" ca="1" si="70"/>
        <v/>
      </c>
      <c r="R212" s="5" t="str">
        <f>IF(J212="","",SUMIFS('Filtered Data'!$E:$E,'Filtered Data'!$C:$C,sorting!$J212,'Filtered Data'!$W:$W,"&gt;"&amp;Dashboard!D$4)/$K212)</f>
        <v/>
      </c>
      <c r="S212" t="str">
        <f t="shared" ca="1" si="71"/>
        <v/>
      </c>
      <c r="T212" s="5" t="str">
        <f>IF(K212="","",SUMIFS('Filtered Data'!$E:$E,'Filtered Data'!$C:$C,sorting!$J212,'Filtered Data'!$W:$W,"&gt;"&amp;Dashboard!F$4)/$K212)</f>
        <v/>
      </c>
      <c r="U212" t="str">
        <f t="shared" ca="1" si="72"/>
        <v/>
      </c>
      <c r="V212" t="str">
        <f>IF($J212="","",COUNTIFS(R$2:R211,R212)/100000000)</f>
        <v/>
      </c>
      <c r="W212" t="str">
        <f>IF($J212="","",COUNTIFS(T$2:T211,T212)/100000000)</f>
        <v/>
      </c>
      <c r="X212" s="6" t="str">
        <f t="shared" si="73"/>
        <v/>
      </c>
      <c r="Y212" t="str">
        <f t="shared" ca="1" si="74"/>
        <v/>
      </c>
      <c r="Z212" s="6" t="str">
        <f t="shared" si="75"/>
        <v/>
      </c>
      <c r="AA212" t="str">
        <f t="shared" ca="1" si="76"/>
        <v/>
      </c>
      <c r="AB212" s="5" t="str">
        <f ca="1">IF(S212="","",SUMIFS('Filtered Data'!$E:$E,'Filtered Data'!$C:$C,sorting!$J212,'Filtered Data'!$W:$W,"&lt;"&amp;Dashboard!C$4)/$K212)</f>
        <v/>
      </c>
      <c r="AC212" t="str">
        <f t="shared" ca="1" si="77"/>
        <v/>
      </c>
      <c r="AD212" s="6" t="str">
        <f>IF($J212="","",(COUNTIFS(AB$2:AB211,AB212)/100000000)+AB212)</f>
        <v/>
      </c>
      <c r="AE212" t="str">
        <f t="shared" ca="1" si="78"/>
        <v/>
      </c>
    </row>
    <row r="213" spans="1:31" x14ac:dyDescent="0.35">
      <c r="A213" s="5">
        <f t="shared" si="65"/>
        <v>0.45597905769306935</v>
      </c>
      <c r="B213" t="str">
        <v>J.A. Happ</v>
      </c>
      <c r="C213">
        <f>SUMIFS('Filtered Data'!$E:$E,'Filtered Data'!$C:$C,sorting!$B213)</f>
        <v>30</v>
      </c>
      <c r="D213" s="4">
        <f>SUMIFS('Filtered Data'!$L:$L,'Filtered Data'!$C:$C,sorting!$B213)</f>
        <v>152.33333333333337</v>
      </c>
      <c r="E213">
        <f>SUMIFS('Filtered Data'!$O:$O,'Filtered Data'!$C:$C,sorting!$B213)</f>
        <v>98</v>
      </c>
      <c r="F213" s="3">
        <f t="shared" si="66"/>
        <v>5.7899343544857755</v>
      </c>
      <c r="G213" s="3" cm="1">
        <f t="array" ref="G213">AVERAGE(_xlfn._xlws.FILTER('Filtered Data'!$W:$W,'Filtered Data'!$C:$C=sorting!$B213))</f>
        <v>43.533333333333331</v>
      </c>
      <c r="H213" s="3" cm="1">
        <f t="array" ref="H213">_xlfn.STDEV.P(_xlfn._xlws.FILTER('Filtered Data'!$W:$W,'Filtered Data'!$C:$C=sorting!$B213))</f>
        <v>20.878590842189411</v>
      </c>
      <c r="I213" s="3"/>
      <c r="K213" t="str">
        <f t="shared" si="67"/>
        <v/>
      </c>
      <c r="L213" s="3" t="str">
        <f t="shared" si="62"/>
        <v/>
      </c>
      <c r="M213" t="str">
        <f t="shared" ca="1" si="68"/>
        <v/>
      </c>
      <c r="N213" s="3" t="str">
        <f t="shared" si="63"/>
        <v/>
      </c>
      <c r="O213" t="str">
        <f t="shared" ca="1" si="69"/>
        <v/>
      </c>
      <c r="P213" s="3" t="str">
        <f t="shared" ca="1" si="64"/>
        <v/>
      </c>
      <c r="Q213" t="str">
        <f t="shared" ca="1" si="70"/>
        <v/>
      </c>
      <c r="R213" s="5" t="str">
        <f>IF(J213="","",SUMIFS('Filtered Data'!$E:$E,'Filtered Data'!$C:$C,sorting!$J213,'Filtered Data'!$W:$W,"&gt;"&amp;Dashboard!D$4)/$K213)</f>
        <v/>
      </c>
      <c r="S213" t="str">
        <f t="shared" ca="1" si="71"/>
        <v/>
      </c>
      <c r="T213" s="5" t="str">
        <f>IF(K213="","",SUMIFS('Filtered Data'!$E:$E,'Filtered Data'!$C:$C,sorting!$J213,'Filtered Data'!$W:$W,"&gt;"&amp;Dashboard!F$4)/$K213)</f>
        <v/>
      </c>
      <c r="U213" t="str">
        <f t="shared" ca="1" si="72"/>
        <v/>
      </c>
      <c r="V213" t="str">
        <f>IF($J213="","",COUNTIFS(R$2:R212,R213)/100000000)</f>
        <v/>
      </c>
      <c r="W213" t="str">
        <f>IF($J213="","",COUNTIFS(T$2:T212,T213)/100000000)</f>
        <v/>
      </c>
      <c r="X213" s="6" t="str">
        <f t="shared" si="73"/>
        <v/>
      </c>
      <c r="Y213" t="str">
        <f t="shared" ca="1" si="74"/>
        <v/>
      </c>
      <c r="Z213" s="6" t="str">
        <f t="shared" si="75"/>
        <v/>
      </c>
      <c r="AA213" t="str">
        <f t="shared" ca="1" si="76"/>
        <v/>
      </c>
      <c r="AB213" s="5" t="str">
        <f ca="1">IF(S213="","",SUMIFS('Filtered Data'!$E:$E,'Filtered Data'!$C:$C,sorting!$J213,'Filtered Data'!$W:$W,"&lt;"&amp;Dashboard!C$4)/$K213)</f>
        <v/>
      </c>
      <c r="AC213" t="str">
        <f t="shared" ca="1" si="77"/>
        <v/>
      </c>
      <c r="AD213" s="6" t="str">
        <f>IF($J213="","",(COUNTIFS(AB$2:AB212,AB213)/100000000)+AB213)</f>
        <v/>
      </c>
      <c r="AE213" t="str">
        <f t="shared" ca="1" si="78"/>
        <v/>
      </c>
    </row>
    <row r="214" spans="1:31" x14ac:dyDescent="0.35">
      <c r="A214" s="5">
        <f t="shared" si="65"/>
        <v>0.36692666589790368</v>
      </c>
      <c r="B214" t="str">
        <v>Lewis Thorpe</v>
      </c>
      <c r="C214">
        <f>SUMIFS('Filtered Data'!$E:$E,'Filtered Data'!$C:$C,sorting!$B214)</f>
        <v>4</v>
      </c>
      <c r="D214" s="4">
        <f>SUMIFS('Filtered Data'!$L:$L,'Filtered Data'!$C:$C,sorting!$B214)</f>
        <v>14.333333333333334</v>
      </c>
      <c r="E214">
        <f>SUMIFS('Filtered Data'!$O:$O,'Filtered Data'!$C:$C,sorting!$B214)</f>
        <v>8</v>
      </c>
      <c r="F214" s="3">
        <f t="shared" si="66"/>
        <v>5.0232558139534884</v>
      </c>
      <c r="G214" s="3" cm="1">
        <f t="array" ref="G214">AVERAGE(_xlfn._xlws.FILTER('Filtered Data'!$W:$W,'Filtered Data'!$C:$C=sorting!$B214))</f>
        <v>41</v>
      </c>
      <c r="H214" s="3" cm="1">
        <f t="array" ref="H214">_xlfn.STDEV.P(_xlfn._xlws.FILTER('Filtered Data'!$W:$W,'Filtered Data'!$C:$C=sorting!$B214))</f>
        <v>10.559356040971437</v>
      </c>
      <c r="I214" s="3"/>
      <c r="K214" t="str">
        <f t="shared" si="67"/>
        <v/>
      </c>
      <c r="L214" s="3" t="str">
        <f t="shared" si="62"/>
        <v/>
      </c>
      <c r="M214" t="str">
        <f t="shared" ca="1" si="68"/>
        <v/>
      </c>
      <c r="N214" s="3" t="str">
        <f t="shared" si="63"/>
        <v/>
      </c>
      <c r="O214" t="str">
        <f t="shared" ca="1" si="69"/>
        <v/>
      </c>
      <c r="P214" s="3" t="str">
        <f t="shared" ca="1" si="64"/>
        <v/>
      </c>
      <c r="Q214" t="str">
        <f t="shared" ca="1" si="70"/>
        <v/>
      </c>
      <c r="R214" s="5" t="str">
        <f>IF(J214="","",SUMIFS('Filtered Data'!$E:$E,'Filtered Data'!$C:$C,sorting!$J214,'Filtered Data'!$W:$W,"&gt;"&amp;Dashboard!D$4)/$K214)</f>
        <v/>
      </c>
      <c r="S214" t="str">
        <f t="shared" ca="1" si="71"/>
        <v/>
      </c>
      <c r="T214" s="5" t="str">
        <f>IF(K214="","",SUMIFS('Filtered Data'!$E:$E,'Filtered Data'!$C:$C,sorting!$J214,'Filtered Data'!$W:$W,"&gt;"&amp;Dashboard!F$4)/$K214)</f>
        <v/>
      </c>
      <c r="U214" t="str">
        <f t="shared" ca="1" si="72"/>
        <v/>
      </c>
      <c r="V214" t="str">
        <f>IF($J214="","",COUNTIFS(R$2:R213,R214)/100000000)</f>
        <v/>
      </c>
      <c r="W214" t="str">
        <f>IF($J214="","",COUNTIFS(T$2:T213,T214)/100000000)</f>
        <v/>
      </c>
      <c r="X214" s="6" t="str">
        <f t="shared" si="73"/>
        <v/>
      </c>
      <c r="Y214" t="str">
        <f t="shared" ca="1" si="74"/>
        <v/>
      </c>
      <c r="Z214" s="6" t="str">
        <f t="shared" si="75"/>
        <v/>
      </c>
      <c r="AA214" t="str">
        <f t="shared" ca="1" si="76"/>
        <v/>
      </c>
      <c r="AB214" s="5" t="str">
        <f ca="1">IF(S214="","",SUMIFS('Filtered Data'!$E:$E,'Filtered Data'!$C:$C,sorting!$J214,'Filtered Data'!$W:$W,"&lt;"&amp;Dashboard!C$4)/$K214)</f>
        <v/>
      </c>
      <c r="AC214" t="str">
        <f t="shared" ca="1" si="77"/>
        <v/>
      </c>
      <c r="AD214" s="6" t="str">
        <f>IF($J214="","",(COUNTIFS(AB$2:AB213,AB214)/100000000)+AB214)</f>
        <v/>
      </c>
      <c r="AE214" t="str">
        <f t="shared" ca="1" si="78"/>
        <v/>
      </c>
    </row>
    <row r="215" spans="1:31" x14ac:dyDescent="0.35">
      <c r="A215" s="5">
        <f t="shared" si="65"/>
        <v>0.63789196252300606</v>
      </c>
      <c r="B215" t="str">
        <v>Bailey Ober</v>
      </c>
      <c r="C215">
        <f>SUMIFS('Filtered Data'!$E:$E,'Filtered Data'!$C:$C,sorting!$B215)</f>
        <v>20</v>
      </c>
      <c r="D215" s="4">
        <f>SUMIFS('Filtered Data'!$L:$L,'Filtered Data'!$C:$C,sorting!$B215)</f>
        <v>92.333333333333329</v>
      </c>
      <c r="E215">
        <f>SUMIFS('Filtered Data'!$O:$O,'Filtered Data'!$C:$C,sorting!$B215)</f>
        <v>43</v>
      </c>
      <c r="F215" s="3">
        <f t="shared" si="66"/>
        <v>4.1913357400722022</v>
      </c>
      <c r="G215" s="3" cm="1">
        <f t="array" ref="G215">AVERAGE(_xlfn._xlws.FILTER('Filtered Data'!$W:$W,'Filtered Data'!$C:$C=sorting!$B215))</f>
        <v>48.65</v>
      </c>
      <c r="H215" s="3" cm="1">
        <f t="array" ref="H215">_xlfn.STDEV.P(_xlfn._xlws.FILTER('Filtered Data'!$W:$W,'Filtered Data'!$C:$C=sorting!$B215))</f>
        <v>14.25578829809141</v>
      </c>
      <c r="I215" s="3"/>
      <c r="K215" t="str">
        <f t="shared" si="67"/>
        <v/>
      </c>
      <c r="L215" s="3" t="str">
        <f t="shared" si="62"/>
        <v/>
      </c>
      <c r="M215" t="str">
        <f t="shared" ca="1" si="68"/>
        <v/>
      </c>
      <c r="N215" s="3" t="str">
        <f t="shared" si="63"/>
        <v/>
      </c>
      <c r="O215" t="str">
        <f t="shared" ca="1" si="69"/>
        <v/>
      </c>
      <c r="P215" s="3" t="str">
        <f t="shared" ca="1" si="64"/>
        <v/>
      </c>
      <c r="Q215" t="str">
        <f t="shared" ca="1" si="70"/>
        <v/>
      </c>
      <c r="R215" s="5" t="str">
        <f>IF(J215="","",SUMIFS('Filtered Data'!$E:$E,'Filtered Data'!$C:$C,sorting!$J215,'Filtered Data'!$W:$W,"&gt;"&amp;Dashboard!D$4)/$K215)</f>
        <v/>
      </c>
      <c r="S215" t="str">
        <f t="shared" ca="1" si="71"/>
        <v/>
      </c>
      <c r="T215" s="5" t="str">
        <f>IF(K215="","",SUMIFS('Filtered Data'!$E:$E,'Filtered Data'!$C:$C,sorting!$J215,'Filtered Data'!$W:$W,"&gt;"&amp;Dashboard!F$4)/$K215)</f>
        <v/>
      </c>
      <c r="U215" t="str">
        <f t="shared" ca="1" si="72"/>
        <v/>
      </c>
      <c r="V215" t="str">
        <f>IF($J215="","",COUNTIFS(R$2:R214,R215)/100000000)</f>
        <v/>
      </c>
      <c r="W215" t="str">
        <f>IF($J215="","",COUNTIFS(T$2:T214,T215)/100000000)</f>
        <v/>
      </c>
      <c r="X215" s="6" t="str">
        <f t="shared" si="73"/>
        <v/>
      </c>
      <c r="Y215" t="str">
        <f t="shared" ca="1" si="74"/>
        <v/>
      </c>
      <c r="Z215" s="6" t="str">
        <f t="shared" si="75"/>
        <v/>
      </c>
      <c r="AA215" t="str">
        <f t="shared" ca="1" si="76"/>
        <v/>
      </c>
      <c r="AB215" s="5" t="str">
        <f ca="1">IF(S215="","",SUMIFS('Filtered Data'!$E:$E,'Filtered Data'!$C:$C,sorting!$J215,'Filtered Data'!$W:$W,"&lt;"&amp;Dashboard!C$4)/$K215)</f>
        <v/>
      </c>
      <c r="AC215" t="str">
        <f t="shared" ca="1" si="77"/>
        <v/>
      </c>
      <c r="AD215" s="6" t="str">
        <f>IF($J215="","",(COUNTIFS(AB$2:AB214,AB215)/100000000)+AB215)</f>
        <v/>
      </c>
      <c r="AE215" t="str">
        <f t="shared" ca="1" si="78"/>
        <v/>
      </c>
    </row>
    <row r="216" spans="1:31" x14ac:dyDescent="0.35">
      <c r="A216" s="5">
        <f t="shared" si="65"/>
        <v>0.40151110989034761</v>
      </c>
      <c r="B216" t="str">
        <v>Randy Dobnak</v>
      </c>
      <c r="C216">
        <f>SUMIFS('Filtered Data'!$E:$E,'Filtered Data'!$C:$C,sorting!$B216)</f>
        <v>6</v>
      </c>
      <c r="D216" s="4">
        <f>SUMIFS('Filtered Data'!$L:$L,'Filtered Data'!$C:$C,sorting!$B216)</f>
        <v>34.333333333333336</v>
      </c>
      <c r="E216">
        <f>SUMIFS('Filtered Data'!$O:$O,'Filtered Data'!$C:$C,sorting!$B216)</f>
        <v>24</v>
      </c>
      <c r="F216" s="3">
        <f t="shared" si="66"/>
        <v>6.2912621359223291</v>
      </c>
      <c r="G216" s="3" cm="1">
        <f t="array" ref="G216">AVERAGE(_xlfn._xlws.FILTER('Filtered Data'!$W:$W,'Filtered Data'!$C:$C=sorting!$B216))</f>
        <v>42</v>
      </c>
      <c r="H216" s="3" cm="1">
        <f t="array" ref="H216">_xlfn.STDEV.P(_xlfn._xlws.FILTER('Filtered Data'!$W:$W,'Filtered Data'!$C:$C=sorting!$B216))</f>
        <v>24.54927018602929</v>
      </c>
      <c r="I216" s="3"/>
      <c r="K216" t="str">
        <f t="shared" si="67"/>
        <v/>
      </c>
      <c r="L216" s="3" t="str">
        <f t="shared" si="62"/>
        <v/>
      </c>
      <c r="M216" t="str">
        <f t="shared" ca="1" si="68"/>
        <v/>
      </c>
      <c r="N216" s="3" t="str">
        <f t="shared" si="63"/>
        <v/>
      </c>
      <c r="O216" t="str">
        <f t="shared" ca="1" si="69"/>
        <v/>
      </c>
      <c r="P216" s="3" t="str">
        <f t="shared" ca="1" si="64"/>
        <v/>
      </c>
      <c r="Q216" t="str">
        <f t="shared" ca="1" si="70"/>
        <v/>
      </c>
      <c r="R216" s="5" t="str">
        <f>IF(J216="","",SUMIFS('Filtered Data'!$E:$E,'Filtered Data'!$C:$C,sorting!$J216,'Filtered Data'!$W:$W,"&gt;"&amp;Dashboard!D$4)/$K216)</f>
        <v/>
      </c>
      <c r="S216" t="str">
        <f t="shared" ca="1" si="71"/>
        <v/>
      </c>
      <c r="T216" s="5" t="str">
        <f>IF(K216="","",SUMIFS('Filtered Data'!$E:$E,'Filtered Data'!$C:$C,sorting!$J216,'Filtered Data'!$W:$W,"&gt;"&amp;Dashboard!F$4)/$K216)</f>
        <v/>
      </c>
      <c r="U216" t="str">
        <f t="shared" ca="1" si="72"/>
        <v/>
      </c>
      <c r="V216" t="str">
        <f>IF($J216="","",COUNTIFS(R$2:R215,R216)/100000000)</f>
        <v/>
      </c>
      <c r="W216" t="str">
        <f>IF($J216="","",COUNTIFS(T$2:T215,T216)/100000000)</f>
        <v/>
      </c>
      <c r="X216" s="6" t="str">
        <f t="shared" si="73"/>
        <v/>
      </c>
      <c r="Y216" t="str">
        <f t="shared" ca="1" si="74"/>
        <v/>
      </c>
      <c r="Z216" s="6" t="str">
        <f t="shared" si="75"/>
        <v/>
      </c>
      <c r="AA216" t="str">
        <f t="shared" ca="1" si="76"/>
        <v/>
      </c>
      <c r="AB216" s="5" t="str">
        <f ca="1">IF(S216="","",SUMIFS('Filtered Data'!$E:$E,'Filtered Data'!$C:$C,sorting!$J216,'Filtered Data'!$W:$W,"&lt;"&amp;Dashboard!C$4)/$K216)</f>
        <v/>
      </c>
      <c r="AC216" t="str">
        <f t="shared" ca="1" si="77"/>
        <v/>
      </c>
      <c r="AD216" s="6" t="str">
        <f>IF($J216="","",(COUNTIFS(AB$2:AB215,AB216)/100000000)+AB216)</f>
        <v/>
      </c>
      <c r="AE216" t="str">
        <f t="shared" ca="1" si="78"/>
        <v/>
      </c>
    </row>
    <row r="217" spans="1:31" x14ac:dyDescent="0.35">
      <c r="A217" s="5">
        <f t="shared" si="65"/>
        <v>5.3924625923826464E-2</v>
      </c>
      <c r="B217" t="str">
        <v>Daniel Coulombe</v>
      </c>
      <c r="C217">
        <f>SUMIFS('Filtered Data'!$E:$E,'Filtered Data'!$C:$C,sorting!$B217)</f>
        <v>1</v>
      </c>
      <c r="D217" s="4">
        <f>SUMIFS('Filtered Data'!$L:$L,'Filtered Data'!$C:$C,sorting!$B217)</f>
        <v>1.6666666666666665</v>
      </c>
      <c r="E217">
        <f>SUMIFS('Filtered Data'!$O:$O,'Filtered Data'!$C:$C,sorting!$B217)</f>
        <v>1</v>
      </c>
      <c r="F217" s="3">
        <f t="shared" si="66"/>
        <v>5.4</v>
      </c>
      <c r="G217" s="3" cm="1">
        <f t="array" ref="G217">AVERAGE(_xlfn._xlws.FILTER('Filtered Data'!$W:$W,'Filtered Data'!$C:$C=sorting!$B217))</f>
        <v>27</v>
      </c>
      <c r="H217" s="3" cm="1">
        <f t="array" ref="H217">_xlfn.STDEV.P(_xlfn._xlws.FILTER('Filtered Data'!$W:$W,'Filtered Data'!$C:$C=sorting!$B217))</f>
        <v>0</v>
      </c>
      <c r="I217" s="3"/>
      <c r="K217" t="str">
        <f t="shared" si="67"/>
        <v/>
      </c>
      <c r="L217" s="3" t="str">
        <f t="shared" si="62"/>
        <v/>
      </c>
      <c r="M217" t="str">
        <f t="shared" ca="1" si="68"/>
        <v/>
      </c>
      <c r="N217" s="3" t="str">
        <f t="shared" si="63"/>
        <v/>
      </c>
      <c r="O217" t="str">
        <f t="shared" ca="1" si="69"/>
        <v/>
      </c>
      <c r="P217" s="3" t="str">
        <f t="shared" ca="1" si="64"/>
        <v/>
      </c>
      <c r="Q217" t="str">
        <f t="shared" ca="1" si="70"/>
        <v/>
      </c>
      <c r="R217" s="5" t="str">
        <f>IF(J217="","",SUMIFS('Filtered Data'!$E:$E,'Filtered Data'!$C:$C,sorting!$J217,'Filtered Data'!$W:$W,"&gt;"&amp;Dashboard!D$4)/$K217)</f>
        <v/>
      </c>
      <c r="S217" t="str">
        <f t="shared" ca="1" si="71"/>
        <v/>
      </c>
      <c r="T217" s="5" t="str">
        <f>IF(K217="","",SUMIFS('Filtered Data'!$E:$E,'Filtered Data'!$C:$C,sorting!$J217,'Filtered Data'!$W:$W,"&gt;"&amp;Dashboard!F$4)/$K217)</f>
        <v/>
      </c>
      <c r="U217" t="str">
        <f t="shared" ca="1" si="72"/>
        <v/>
      </c>
      <c r="V217" t="str">
        <f>IF($J217="","",COUNTIFS(R$2:R216,R217)/100000000)</f>
        <v/>
      </c>
      <c r="W217" t="str">
        <f>IF($J217="","",COUNTIFS(T$2:T216,T217)/100000000)</f>
        <v/>
      </c>
      <c r="X217" s="6" t="str">
        <f t="shared" si="73"/>
        <v/>
      </c>
      <c r="Y217" t="str">
        <f t="shared" ca="1" si="74"/>
        <v/>
      </c>
      <c r="Z217" s="6" t="str">
        <f t="shared" si="75"/>
        <v/>
      </c>
      <c r="AA217" t="str">
        <f t="shared" ca="1" si="76"/>
        <v/>
      </c>
      <c r="AB217" s="5" t="str">
        <f ca="1">IF(S217="","",SUMIFS('Filtered Data'!$E:$E,'Filtered Data'!$C:$C,sorting!$J217,'Filtered Data'!$W:$W,"&lt;"&amp;Dashboard!C$4)/$K217)</f>
        <v/>
      </c>
      <c r="AC217" t="str">
        <f t="shared" ca="1" si="77"/>
        <v/>
      </c>
      <c r="AD217" s="6" t="str">
        <f>IF($J217="","",(COUNTIFS(AB$2:AB216,AB217)/100000000)+AB217)</f>
        <v/>
      </c>
      <c r="AE217" t="str">
        <f t="shared" ca="1" si="78"/>
        <v/>
      </c>
    </row>
    <row r="218" spans="1:31" x14ac:dyDescent="0.35">
      <c r="A218" s="5">
        <f t="shared" si="65"/>
        <v>0.3940245494437048</v>
      </c>
      <c r="B218" t="str">
        <v>Griffin Jax</v>
      </c>
      <c r="C218">
        <f>SUMIFS('Filtered Data'!$E:$E,'Filtered Data'!$C:$C,sorting!$B218)</f>
        <v>14</v>
      </c>
      <c r="D218" s="4">
        <f>SUMIFS('Filtered Data'!$L:$L,'Filtered Data'!$C:$C,sorting!$B218)</f>
        <v>69.333333333333329</v>
      </c>
      <c r="E218">
        <f>SUMIFS('Filtered Data'!$O:$O,'Filtered Data'!$C:$C,sorting!$B218)</f>
        <v>47</v>
      </c>
      <c r="F218" s="3">
        <f t="shared" si="66"/>
        <v>6.1009615384615383</v>
      </c>
      <c r="G218" s="3" cm="1">
        <f t="array" ref="G218">AVERAGE(_xlfn._xlws.FILTER('Filtered Data'!$W:$W,'Filtered Data'!$C:$C=sorting!$B218))</f>
        <v>41.785714285714285</v>
      </c>
      <c r="H218" s="3" cm="1">
        <f t="array" ref="H218">_xlfn.STDEV.P(_xlfn._xlws.FILTER('Filtered Data'!$W:$W,'Filtered Data'!$C:$C=sorting!$B218))</f>
        <v>16.067618596012878</v>
      </c>
      <c r="I218" s="3"/>
      <c r="K218" t="str">
        <f t="shared" si="67"/>
        <v/>
      </c>
      <c r="L218" s="3" t="str">
        <f t="shared" si="62"/>
        <v/>
      </c>
      <c r="M218" t="str">
        <f t="shared" ca="1" si="68"/>
        <v/>
      </c>
      <c r="N218" s="3" t="str">
        <f t="shared" si="63"/>
        <v/>
      </c>
      <c r="O218" t="str">
        <f t="shared" ca="1" si="69"/>
        <v/>
      </c>
      <c r="P218" s="3" t="str">
        <f t="shared" ca="1" si="64"/>
        <v/>
      </c>
      <c r="Q218" t="str">
        <f t="shared" ca="1" si="70"/>
        <v/>
      </c>
      <c r="R218" s="5" t="str">
        <f>IF(J218="","",SUMIFS('Filtered Data'!$E:$E,'Filtered Data'!$C:$C,sorting!$J218,'Filtered Data'!$W:$W,"&gt;"&amp;Dashboard!D$4)/$K218)</f>
        <v/>
      </c>
      <c r="S218" t="str">
        <f t="shared" ca="1" si="71"/>
        <v/>
      </c>
      <c r="T218" s="5" t="str">
        <f>IF(K218="","",SUMIFS('Filtered Data'!$E:$E,'Filtered Data'!$C:$C,sorting!$J218,'Filtered Data'!$W:$W,"&gt;"&amp;Dashboard!F$4)/$K218)</f>
        <v/>
      </c>
      <c r="U218" t="str">
        <f t="shared" ca="1" si="72"/>
        <v/>
      </c>
      <c r="V218" t="str">
        <f>IF($J218="","",COUNTIFS(R$2:R217,R218)/100000000)</f>
        <v/>
      </c>
      <c r="W218" t="str">
        <f>IF($J218="","",COUNTIFS(T$2:T217,T218)/100000000)</f>
        <v/>
      </c>
      <c r="X218" s="6" t="str">
        <f t="shared" si="73"/>
        <v/>
      </c>
      <c r="Y218" t="str">
        <f t="shared" ca="1" si="74"/>
        <v/>
      </c>
      <c r="Z218" s="6" t="str">
        <f t="shared" si="75"/>
        <v/>
      </c>
      <c r="AA218" t="str">
        <f t="shared" ca="1" si="76"/>
        <v/>
      </c>
      <c r="AB218" s="5" t="str">
        <f ca="1">IF(S218="","",SUMIFS('Filtered Data'!$E:$E,'Filtered Data'!$C:$C,sorting!$J218,'Filtered Data'!$W:$W,"&lt;"&amp;Dashboard!C$4)/$K218)</f>
        <v/>
      </c>
      <c r="AC218" t="str">
        <f t="shared" ca="1" si="77"/>
        <v/>
      </c>
      <c r="AD218" s="6" t="str">
        <f>IF($J218="","",(COUNTIFS(AB$2:AB217,AB218)/100000000)+AB218)</f>
        <v/>
      </c>
      <c r="AE218" t="str">
        <f t="shared" ca="1" si="78"/>
        <v/>
      </c>
    </row>
    <row r="219" spans="1:31" x14ac:dyDescent="0.35">
      <c r="A219" s="5">
        <f t="shared" si="65"/>
        <v>0.41469840041702843</v>
      </c>
      <c r="B219" t="str">
        <v>Charlie Barnes</v>
      </c>
      <c r="C219">
        <f>SUMIFS('Filtered Data'!$E:$E,'Filtered Data'!$C:$C,sorting!$B219)</f>
        <v>8</v>
      </c>
      <c r="D219" s="4">
        <f>SUMIFS('Filtered Data'!$L:$L,'Filtered Data'!$C:$C,sorting!$B219)</f>
        <v>33.333333333333336</v>
      </c>
      <c r="E219">
        <f>SUMIFS('Filtered Data'!$O:$O,'Filtered Data'!$C:$C,sorting!$B219)</f>
        <v>22</v>
      </c>
      <c r="F219" s="3">
        <f t="shared" si="66"/>
        <v>5.9399999999999995</v>
      </c>
      <c r="G219" s="3" cm="1">
        <f t="array" ref="G219">AVERAGE(_xlfn._xlws.FILTER('Filtered Data'!$W:$W,'Filtered Data'!$C:$C=sorting!$B219))</f>
        <v>42.375</v>
      </c>
      <c r="H219" s="3" cm="1">
        <f t="array" ref="H219">_xlfn.STDEV.P(_xlfn._xlws.FILTER('Filtered Data'!$W:$W,'Filtered Data'!$C:$C=sorting!$B219))</f>
        <v>12.072049328925061</v>
      </c>
      <c r="I219" s="3"/>
      <c r="K219" t="str">
        <f t="shared" si="67"/>
        <v/>
      </c>
      <c r="L219" s="3" t="str">
        <f t="shared" si="62"/>
        <v/>
      </c>
      <c r="M219" t="str">
        <f t="shared" ca="1" si="68"/>
        <v/>
      </c>
      <c r="N219" s="3" t="str">
        <f t="shared" si="63"/>
        <v/>
      </c>
      <c r="O219" t="str">
        <f t="shared" ca="1" si="69"/>
        <v/>
      </c>
      <c r="P219" s="3" t="str">
        <f t="shared" ca="1" si="64"/>
        <v/>
      </c>
      <c r="Q219" t="str">
        <f t="shared" ca="1" si="70"/>
        <v/>
      </c>
      <c r="R219" s="5" t="str">
        <f>IF(J219="","",SUMIFS('Filtered Data'!$E:$E,'Filtered Data'!$C:$C,sorting!$J219,'Filtered Data'!$W:$W,"&gt;"&amp;Dashboard!D$4)/$K219)</f>
        <v/>
      </c>
      <c r="S219" t="str">
        <f t="shared" ca="1" si="71"/>
        <v/>
      </c>
      <c r="T219" s="5" t="str">
        <f>IF(K219="","",SUMIFS('Filtered Data'!$E:$E,'Filtered Data'!$C:$C,sorting!$J219,'Filtered Data'!$W:$W,"&gt;"&amp;Dashboard!F$4)/$K219)</f>
        <v/>
      </c>
      <c r="U219" t="str">
        <f t="shared" ca="1" si="72"/>
        <v/>
      </c>
      <c r="V219" t="str">
        <f>IF($J219="","",COUNTIFS(R$2:R218,R219)/100000000)</f>
        <v/>
      </c>
      <c r="W219" t="str">
        <f>IF($J219="","",COUNTIFS(T$2:T218,T219)/100000000)</f>
        <v/>
      </c>
      <c r="X219" s="6" t="str">
        <f t="shared" si="73"/>
        <v/>
      </c>
      <c r="Y219" t="str">
        <f t="shared" ca="1" si="74"/>
        <v/>
      </c>
      <c r="Z219" s="6" t="str">
        <f t="shared" si="75"/>
        <v/>
      </c>
      <c r="AA219" t="str">
        <f t="shared" ca="1" si="76"/>
        <v/>
      </c>
      <c r="AB219" s="5" t="str">
        <f ca="1">IF(S219="","",SUMIFS('Filtered Data'!$E:$E,'Filtered Data'!$C:$C,sorting!$J219,'Filtered Data'!$W:$W,"&lt;"&amp;Dashboard!C$4)/$K219)</f>
        <v/>
      </c>
      <c r="AC219" t="str">
        <f t="shared" ca="1" si="77"/>
        <v/>
      </c>
      <c r="AD219" s="6" t="str">
        <f>IF($J219="","",(COUNTIFS(AB$2:AB218,AB219)/100000000)+AB219)</f>
        <v/>
      </c>
      <c r="AE219" t="str">
        <f t="shared" ca="1" si="78"/>
        <v/>
      </c>
    </row>
    <row r="220" spans="1:31" x14ac:dyDescent="0.35">
      <c r="A220" s="5">
        <f t="shared" si="65"/>
        <v>1.7079977452473331E-5</v>
      </c>
      <c r="B220" t="str">
        <v>Beau Burrows</v>
      </c>
      <c r="C220">
        <f>SUMIFS('Filtered Data'!$E:$E,'Filtered Data'!$C:$C,sorting!$B220)</f>
        <v>1</v>
      </c>
      <c r="D220" s="4">
        <f>SUMIFS('Filtered Data'!$L:$L,'Filtered Data'!$C:$C,sorting!$B220)</f>
        <v>2</v>
      </c>
      <c r="E220">
        <f>SUMIFS('Filtered Data'!$O:$O,'Filtered Data'!$C:$C,sorting!$B220)</f>
        <v>6</v>
      </c>
      <c r="F220" s="3">
        <f t="shared" si="66"/>
        <v>27</v>
      </c>
      <c r="G220" s="3" cm="1">
        <f t="array" ref="G220">AVERAGE(_xlfn._xlws.FILTER('Filtered Data'!$W:$W,'Filtered Data'!$C:$C=sorting!$B220))</f>
        <v>-1</v>
      </c>
      <c r="H220" s="3" cm="1">
        <f t="array" ref="H220">_xlfn.STDEV.P(_xlfn._xlws.FILTER('Filtered Data'!$W:$W,'Filtered Data'!$C:$C=sorting!$B220))</f>
        <v>0</v>
      </c>
      <c r="I220" s="3"/>
      <c r="K220" t="str">
        <f t="shared" si="67"/>
        <v/>
      </c>
      <c r="L220" s="3" t="str">
        <f t="shared" si="62"/>
        <v/>
      </c>
      <c r="M220" t="str">
        <f t="shared" ca="1" si="68"/>
        <v/>
      </c>
      <c r="N220" s="3" t="str">
        <f t="shared" si="63"/>
        <v/>
      </c>
      <c r="O220" t="str">
        <f t="shared" ca="1" si="69"/>
        <v/>
      </c>
      <c r="P220" s="3" t="str">
        <f t="shared" ca="1" si="64"/>
        <v/>
      </c>
      <c r="Q220" t="str">
        <f t="shared" ca="1" si="70"/>
        <v/>
      </c>
      <c r="R220" s="5" t="str">
        <f>IF(J220="","",SUMIFS('Filtered Data'!$E:$E,'Filtered Data'!$C:$C,sorting!$J220,'Filtered Data'!$W:$W,"&gt;"&amp;Dashboard!D$4)/$K220)</f>
        <v/>
      </c>
      <c r="S220" t="str">
        <f t="shared" ca="1" si="71"/>
        <v/>
      </c>
      <c r="T220" s="5" t="str">
        <f>IF(K220="","",SUMIFS('Filtered Data'!$E:$E,'Filtered Data'!$C:$C,sorting!$J220,'Filtered Data'!$W:$W,"&gt;"&amp;Dashboard!F$4)/$K220)</f>
        <v/>
      </c>
      <c r="U220" t="str">
        <f t="shared" ca="1" si="72"/>
        <v/>
      </c>
      <c r="V220" t="str">
        <f>IF($J220="","",COUNTIFS(R$2:R219,R220)/100000000)</f>
        <v/>
      </c>
      <c r="W220" t="str">
        <f>IF($J220="","",COUNTIFS(T$2:T219,T220)/100000000)</f>
        <v/>
      </c>
      <c r="X220" s="6" t="str">
        <f t="shared" si="73"/>
        <v/>
      </c>
      <c r="Y220" t="str">
        <f t="shared" ca="1" si="74"/>
        <v/>
      </c>
      <c r="Z220" s="6" t="str">
        <f t="shared" si="75"/>
        <v/>
      </c>
      <c r="AA220" t="str">
        <f t="shared" ca="1" si="76"/>
        <v/>
      </c>
      <c r="AB220" s="5" t="str">
        <f ca="1">IF(S220="","",SUMIFS('Filtered Data'!$E:$E,'Filtered Data'!$C:$C,sorting!$J220,'Filtered Data'!$W:$W,"&lt;"&amp;Dashboard!C$4)/$K220)</f>
        <v/>
      </c>
      <c r="AC220" t="str">
        <f t="shared" ca="1" si="77"/>
        <v/>
      </c>
      <c r="AD220" s="6" t="str">
        <f>IF($J220="","",(COUNTIFS(AB$2:AB219,AB220)/100000000)+AB220)</f>
        <v/>
      </c>
      <c r="AE220" t="str">
        <f t="shared" ca="1" si="78"/>
        <v/>
      </c>
    </row>
    <row r="221" spans="1:31" x14ac:dyDescent="0.35">
      <c r="A221" s="5">
        <f t="shared" si="65"/>
        <v>0.55345365532809887</v>
      </c>
      <c r="B221" t="str">
        <v>John Gant</v>
      </c>
      <c r="C221">
        <f>SUMIFS('Filtered Data'!$E:$E,'Filtered Data'!$C:$C,sorting!$B221)</f>
        <v>21</v>
      </c>
      <c r="D221" s="4">
        <f>SUMIFS('Filtered Data'!$L:$L,'Filtered Data'!$C:$C,sorting!$B221)</f>
        <v>89.666666666666671</v>
      </c>
      <c r="E221">
        <f>SUMIFS('Filtered Data'!$O:$O,'Filtered Data'!$C:$C,sorting!$B221)</f>
        <v>44</v>
      </c>
      <c r="F221" s="3">
        <f t="shared" si="66"/>
        <v>4.4163568773234196</v>
      </c>
      <c r="G221" s="3" cm="1">
        <f t="array" ref="G221">AVERAGE(_xlfn._xlws.FILTER('Filtered Data'!$W:$W,'Filtered Data'!$C:$C=sorting!$B221))</f>
        <v>46.238095238095241</v>
      </c>
      <c r="H221" s="3" cm="1">
        <f t="array" ref="H221">_xlfn.STDEV.P(_xlfn._xlws.FILTER('Filtered Data'!$W:$W,'Filtered Data'!$C:$C=sorting!$B221))</f>
        <v>14.49434951284305</v>
      </c>
      <c r="I221" s="3"/>
      <c r="K221" t="str">
        <f t="shared" si="67"/>
        <v/>
      </c>
      <c r="L221" s="3" t="str">
        <f t="shared" si="62"/>
        <v/>
      </c>
      <c r="M221" t="str">
        <f t="shared" ca="1" si="68"/>
        <v/>
      </c>
      <c r="N221" s="3" t="str">
        <f t="shared" si="63"/>
        <v/>
      </c>
      <c r="O221" t="str">
        <f t="shared" ca="1" si="69"/>
        <v/>
      </c>
      <c r="P221" s="3" t="str">
        <f t="shared" ca="1" si="64"/>
        <v/>
      </c>
      <c r="Q221" t="str">
        <f t="shared" ca="1" si="70"/>
        <v/>
      </c>
      <c r="R221" s="5" t="str">
        <f>IF(J221="","",SUMIFS('Filtered Data'!$E:$E,'Filtered Data'!$C:$C,sorting!$J221,'Filtered Data'!$W:$W,"&gt;"&amp;Dashboard!D$4)/$K221)</f>
        <v/>
      </c>
      <c r="S221" t="str">
        <f t="shared" ca="1" si="71"/>
        <v/>
      </c>
      <c r="T221" s="5" t="str">
        <f>IF(K221="","",SUMIFS('Filtered Data'!$E:$E,'Filtered Data'!$C:$C,sorting!$J221,'Filtered Data'!$W:$W,"&gt;"&amp;Dashboard!F$4)/$K221)</f>
        <v/>
      </c>
      <c r="U221" t="str">
        <f t="shared" ca="1" si="72"/>
        <v/>
      </c>
      <c r="V221" t="str">
        <f>IF($J221="","",COUNTIFS(R$2:R220,R221)/100000000)</f>
        <v/>
      </c>
      <c r="W221" t="str">
        <f>IF($J221="","",COUNTIFS(T$2:T220,T221)/100000000)</f>
        <v/>
      </c>
      <c r="X221" s="6" t="str">
        <f t="shared" si="73"/>
        <v/>
      </c>
      <c r="Y221" t="str">
        <f t="shared" ca="1" si="74"/>
        <v/>
      </c>
      <c r="Z221" s="6" t="str">
        <f t="shared" si="75"/>
        <v/>
      </c>
      <c r="AA221" t="str">
        <f t="shared" ca="1" si="76"/>
        <v/>
      </c>
      <c r="AB221" s="5" t="str">
        <f ca="1">IF(S221="","",SUMIFS('Filtered Data'!$E:$E,'Filtered Data'!$C:$C,sorting!$J221,'Filtered Data'!$W:$W,"&lt;"&amp;Dashboard!C$4)/$K221)</f>
        <v/>
      </c>
      <c r="AC221" t="str">
        <f t="shared" ca="1" si="77"/>
        <v/>
      </c>
      <c r="AD221" s="6" t="str">
        <f>IF($J221="","",(COUNTIFS(AB$2:AB220,AB221)/100000000)+AB221)</f>
        <v/>
      </c>
      <c r="AE221" t="str">
        <f t="shared" ca="1" si="78"/>
        <v/>
      </c>
    </row>
    <row r="222" spans="1:31" x14ac:dyDescent="0.35">
      <c r="A222" s="5">
        <f t="shared" si="65"/>
        <v>4.4706501129370434E-2</v>
      </c>
      <c r="B222" t="str">
        <v>Andrew Albers</v>
      </c>
      <c r="C222">
        <f>SUMIFS('Filtered Data'!$E:$E,'Filtered Data'!$C:$C,sorting!$B222)</f>
        <v>3</v>
      </c>
      <c r="D222" s="4">
        <f>SUMIFS('Filtered Data'!$L:$L,'Filtered Data'!$C:$C,sorting!$B222)</f>
        <v>12.333333333333332</v>
      </c>
      <c r="E222">
        <f>SUMIFS('Filtered Data'!$O:$O,'Filtered Data'!$C:$C,sorting!$B222)</f>
        <v>12</v>
      </c>
      <c r="F222" s="3">
        <f t="shared" si="66"/>
        <v>8.7567567567567579</v>
      </c>
      <c r="G222" s="3" cm="1">
        <f t="array" ref="G222">AVERAGE(_xlfn._xlws.FILTER('Filtered Data'!$W:$W,'Filtered Data'!$C:$C=sorting!$B222))</f>
        <v>26</v>
      </c>
      <c r="H222" s="3" cm="1">
        <f t="array" ref="H222">_xlfn.STDEV.P(_xlfn._xlws.FILTER('Filtered Data'!$W:$W,'Filtered Data'!$C:$C=sorting!$B222))</f>
        <v>32.259365565160557</v>
      </c>
      <c r="I222" s="3"/>
      <c r="K222" t="str">
        <f t="shared" si="67"/>
        <v/>
      </c>
      <c r="L222" s="3" t="str">
        <f t="shared" si="62"/>
        <v/>
      </c>
      <c r="M222" t="str">
        <f t="shared" ca="1" si="68"/>
        <v/>
      </c>
      <c r="N222" s="3" t="str">
        <f t="shared" si="63"/>
        <v/>
      </c>
      <c r="O222" t="str">
        <f t="shared" ca="1" si="69"/>
        <v/>
      </c>
      <c r="P222" s="3" t="str">
        <f t="shared" ca="1" si="64"/>
        <v/>
      </c>
      <c r="Q222" t="str">
        <f t="shared" ca="1" si="70"/>
        <v/>
      </c>
      <c r="R222" s="5" t="str">
        <f>IF(J222="","",SUMIFS('Filtered Data'!$E:$E,'Filtered Data'!$C:$C,sorting!$J222,'Filtered Data'!$W:$W,"&gt;"&amp;Dashboard!D$4)/$K222)</f>
        <v/>
      </c>
      <c r="S222" t="str">
        <f t="shared" ca="1" si="71"/>
        <v/>
      </c>
      <c r="T222" s="5" t="str">
        <f>IF(K222="","",SUMIFS('Filtered Data'!$E:$E,'Filtered Data'!$C:$C,sorting!$J222,'Filtered Data'!$W:$W,"&gt;"&amp;Dashboard!F$4)/$K222)</f>
        <v/>
      </c>
      <c r="U222" t="str">
        <f t="shared" ca="1" si="72"/>
        <v/>
      </c>
      <c r="V222" t="str">
        <f>IF($J222="","",COUNTIFS(R$2:R221,R222)/100000000)</f>
        <v/>
      </c>
      <c r="W222" t="str">
        <f>IF($J222="","",COUNTIFS(T$2:T221,T222)/100000000)</f>
        <v/>
      </c>
      <c r="X222" s="6" t="str">
        <f t="shared" si="73"/>
        <v/>
      </c>
      <c r="Y222" t="str">
        <f t="shared" ca="1" si="74"/>
        <v/>
      </c>
      <c r="Z222" s="6" t="str">
        <f t="shared" si="75"/>
        <v/>
      </c>
      <c r="AA222" t="str">
        <f t="shared" ca="1" si="76"/>
        <v/>
      </c>
      <c r="AB222" s="5" t="str">
        <f ca="1">IF(S222="","",SUMIFS('Filtered Data'!$E:$E,'Filtered Data'!$C:$C,sorting!$J222,'Filtered Data'!$W:$W,"&lt;"&amp;Dashboard!C$4)/$K222)</f>
        <v/>
      </c>
      <c r="AC222" t="str">
        <f t="shared" ca="1" si="77"/>
        <v/>
      </c>
      <c r="AD222" s="6" t="str">
        <f>IF($J222="","",(COUNTIFS(AB$2:AB221,AB222)/100000000)+AB222)</f>
        <v/>
      </c>
      <c r="AE222" t="str">
        <f t="shared" ca="1" si="78"/>
        <v/>
      </c>
    </row>
    <row r="223" spans="1:31" x14ac:dyDescent="0.35">
      <c r="A223" s="5">
        <f t="shared" si="65"/>
        <v>0.87766642626177593</v>
      </c>
      <c r="B223" t="str">
        <v>Joe Ryan</v>
      </c>
      <c r="C223">
        <f>SUMIFS('Filtered Data'!$E:$E,'Filtered Data'!$C:$C,sorting!$B223)</f>
        <v>5</v>
      </c>
      <c r="D223" s="4">
        <f>SUMIFS('Filtered Data'!$L:$L,'Filtered Data'!$C:$C,sorting!$B223)</f>
        <v>26.666666666666668</v>
      </c>
      <c r="E223">
        <f>SUMIFS('Filtered Data'!$O:$O,'Filtered Data'!$C:$C,sorting!$B223)</f>
        <v>12</v>
      </c>
      <c r="F223" s="3">
        <f t="shared" si="66"/>
        <v>4.05</v>
      </c>
      <c r="G223" s="3" cm="1">
        <f t="array" ref="G223">AVERAGE(_xlfn._xlws.FILTER('Filtered Data'!$W:$W,'Filtered Data'!$C:$C=sorting!$B223))</f>
        <v>57.6</v>
      </c>
      <c r="H223" s="3" cm="1">
        <f t="array" ref="H223">_xlfn.STDEV.P(_xlfn._xlws.FILTER('Filtered Data'!$W:$W,'Filtered Data'!$C:$C=sorting!$B223))</f>
        <v>18.725383841192681</v>
      </c>
      <c r="I223" s="3"/>
      <c r="K223" t="str">
        <f t="shared" si="67"/>
        <v/>
      </c>
      <c r="L223" s="3" t="str">
        <f t="shared" si="62"/>
        <v/>
      </c>
      <c r="M223" t="str">
        <f t="shared" ca="1" si="68"/>
        <v/>
      </c>
      <c r="N223" s="3" t="str">
        <f t="shared" si="63"/>
        <v/>
      </c>
      <c r="O223" t="str">
        <f t="shared" ca="1" si="69"/>
        <v/>
      </c>
      <c r="P223" s="3" t="str">
        <f t="shared" ca="1" si="64"/>
        <v/>
      </c>
      <c r="Q223" t="str">
        <f t="shared" ca="1" si="70"/>
        <v/>
      </c>
      <c r="R223" s="5" t="str">
        <f>IF(J223="","",SUMIFS('Filtered Data'!$E:$E,'Filtered Data'!$C:$C,sorting!$J223,'Filtered Data'!$W:$W,"&gt;"&amp;Dashboard!D$4)/$K223)</f>
        <v/>
      </c>
      <c r="S223" t="str">
        <f t="shared" ca="1" si="71"/>
        <v/>
      </c>
      <c r="T223" s="5" t="str">
        <f>IF(K223="","",SUMIFS('Filtered Data'!$E:$E,'Filtered Data'!$C:$C,sorting!$J223,'Filtered Data'!$W:$W,"&gt;"&amp;Dashboard!F$4)/$K223)</f>
        <v/>
      </c>
      <c r="U223" t="str">
        <f t="shared" ca="1" si="72"/>
        <v/>
      </c>
      <c r="V223" t="str">
        <f>IF($J223="","",COUNTIFS(R$2:R222,R223)/100000000)</f>
        <v/>
      </c>
      <c r="W223" t="str">
        <f>IF($J223="","",COUNTIFS(T$2:T222,T223)/100000000)</f>
        <v/>
      </c>
      <c r="X223" s="6" t="str">
        <f t="shared" si="73"/>
        <v/>
      </c>
      <c r="Y223" t="str">
        <f t="shared" ca="1" si="74"/>
        <v/>
      </c>
      <c r="Z223" s="6" t="str">
        <f t="shared" si="75"/>
        <v/>
      </c>
      <c r="AA223" t="str">
        <f t="shared" ca="1" si="76"/>
        <v/>
      </c>
      <c r="AB223" s="5" t="str">
        <f ca="1">IF(S223="","",SUMIFS('Filtered Data'!$E:$E,'Filtered Data'!$C:$C,sorting!$J223,'Filtered Data'!$W:$W,"&lt;"&amp;Dashboard!C$4)/$K223)</f>
        <v/>
      </c>
      <c r="AC223" t="str">
        <f t="shared" ca="1" si="77"/>
        <v/>
      </c>
      <c r="AD223" s="6" t="str">
        <f>IF($J223="","",(COUNTIFS(AB$2:AB222,AB223)/100000000)+AB223)</f>
        <v/>
      </c>
      <c r="AE223" t="str">
        <f t="shared" ca="1" si="78"/>
        <v/>
      </c>
    </row>
    <row r="224" spans="1:31" x14ac:dyDescent="0.35">
      <c r="A224" s="5">
        <f t="shared" si="65"/>
        <v>1.5063761352688489E-3</v>
      </c>
      <c r="B224" t="str">
        <v>Luke Farrell</v>
      </c>
      <c r="C224">
        <f>SUMIFS('Filtered Data'!$E:$E,'Filtered Data'!$C:$C,sorting!$B224)</f>
        <v>1</v>
      </c>
      <c r="D224" s="4">
        <f>SUMIFS('Filtered Data'!$L:$L,'Filtered Data'!$C:$C,sorting!$B224)</f>
        <v>1</v>
      </c>
      <c r="E224">
        <f>SUMIFS('Filtered Data'!$O:$O,'Filtered Data'!$C:$C,sorting!$B224)</f>
        <v>5</v>
      </c>
      <c r="F224" s="3">
        <f t="shared" si="66"/>
        <v>45</v>
      </c>
      <c r="G224" s="3" cm="1">
        <f t="array" ref="G224">AVERAGE(_xlfn._xlws.FILTER('Filtered Data'!$W:$W,'Filtered Data'!$C:$C=sorting!$B224))</f>
        <v>12</v>
      </c>
      <c r="H224" s="3" cm="1">
        <f t="array" ref="H224">_xlfn.STDEV.P(_xlfn._xlws.FILTER('Filtered Data'!$W:$W,'Filtered Data'!$C:$C=sorting!$B224))</f>
        <v>0</v>
      </c>
      <c r="I224" s="3"/>
      <c r="K224" t="str">
        <f t="shared" si="67"/>
        <v/>
      </c>
      <c r="L224" s="3" t="str">
        <f t="shared" si="62"/>
        <v/>
      </c>
      <c r="M224" t="str">
        <f t="shared" ca="1" si="68"/>
        <v/>
      </c>
      <c r="N224" s="3" t="str">
        <f t="shared" si="63"/>
        <v/>
      </c>
      <c r="O224" t="str">
        <f t="shared" ca="1" si="69"/>
        <v/>
      </c>
      <c r="P224" s="3" t="str">
        <f t="shared" ca="1" si="64"/>
        <v/>
      </c>
      <c r="Q224" t="str">
        <f t="shared" ca="1" si="70"/>
        <v/>
      </c>
      <c r="R224" s="5" t="str">
        <f>IF(J224="","",SUMIFS('Filtered Data'!$E:$E,'Filtered Data'!$C:$C,sorting!$J224,'Filtered Data'!$W:$W,"&gt;"&amp;Dashboard!D$4)/$K224)</f>
        <v/>
      </c>
      <c r="S224" t="str">
        <f t="shared" ca="1" si="71"/>
        <v/>
      </c>
      <c r="T224" s="5" t="str">
        <f>IF(K224="","",SUMIFS('Filtered Data'!$E:$E,'Filtered Data'!$C:$C,sorting!$J224,'Filtered Data'!$W:$W,"&gt;"&amp;Dashboard!F$4)/$K224)</f>
        <v/>
      </c>
      <c r="U224" t="str">
        <f t="shared" ca="1" si="72"/>
        <v/>
      </c>
      <c r="V224" t="str">
        <f>IF($J224="","",COUNTIFS(R$2:R223,R224)/100000000)</f>
        <v/>
      </c>
      <c r="W224" t="str">
        <f>IF($J224="","",COUNTIFS(T$2:T223,T224)/100000000)</f>
        <v/>
      </c>
      <c r="X224" s="6" t="str">
        <f t="shared" si="73"/>
        <v/>
      </c>
      <c r="Y224" t="str">
        <f t="shared" ca="1" si="74"/>
        <v/>
      </c>
      <c r="Z224" s="6" t="str">
        <f t="shared" si="75"/>
        <v/>
      </c>
      <c r="AA224" t="str">
        <f t="shared" ca="1" si="76"/>
        <v/>
      </c>
      <c r="AB224" s="5" t="str">
        <f ca="1">IF(S224="","",SUMIFS('Filtered Data'!$E:$E,'Filtered Data'!$C:$C,sorting!$J224,'Filtered Data'!$W:$W,"&lt;"&amp;Dashboard!C$4)/$K224)</f>
        <v/>
      </c>
      <c r="AC224" t="str">
        <f t="shared" ca="1" si="77"/>
        <v/>
      </c>
      <c r="AD224" s="6" t="str">
        <f>IF($J224="","",(COUNTIFS(AB$2:AB223,AB224)/100000000)+AB224)</f>
        <v/>
      </c>
      <c r="AE224" t="str">
        <f t="shared" ca="1" si="78"/>
        <v/>
      </c>
    </row>
    <row r="225" spans="1:31" x14ac:dyDescent="0.35">
      <c r="A225" s="5">
        <f t="shared" si="65"/>
        <v>0.52625854494434865</v>
      </c>
      <c r="B225" t="str">
        <v>Erick Fedde</v>
      </c>
      <c r="C225">
        <f>SUMIFS('Filtered Data'!$E:$E,'Filtered Data'!$C:$C,sorting!$B225)</f>
        <v>27</v>
      </c>
      <c r="D225" s="4">
        <f>SUMIFS('Filtered Data'!$L:$L,'Filtered Data'!$C:$C,sorting!$B225)</f>
        <v>131.66666666666666</v>
      </c>
      <c r="E225">
        <f>SUMIFS('Filtered Data'!$O:$O,'Filtered Data'!$C:$C,sorting!$B225)</f>
        <v>77</v>
      </c>
      <c r="F225" s="3">
        <f t="shared" si="66"/>
        <v>5.263291139240506</v>
      </c>
      <c r="G225" s="3" cm="1">
        <f t="array" ref="G225">AVERAGE(_xlfn._xlws.FILTER('Filtered Data'!$W:$W,'Filtered Data'!$C:$C=sorting!$B225))</f>
        <v>45.481481481481481</v>
      </c>
      <c r="H225" s="3" cm="1">
        <f t="array" ref="H225">_xlfn.STDEV.P(_xlfn._xlws.FILTER('Filtered Data'!$W:$W,'Filtered Data'!$C:$C=sorting!$B225))</f>
        <v>18.671369190148919</v>
      </c>
      <c r="I225" s="3"/>
      <c r="K225" t="str">
        <f t="shared" si="67"/>
        <v/>
      </c>
      <c r="L225" s="3" t="str">
        <f t="shared" si="62"/>
        <v/>
      </c>
      <c r="M225" t="str">
        <f t="shared" ca="1" si="68"/>
        <v/>
      </c>
      <c r="N225" s="3" t="str">
        <f t="shared" si="63"/>
        <v/>
      </c>
      <c r="O225" t="str">
        <f t="shared" ca="1" si="69"/>
        <v/>
      </c>
      <c r="P225" s="3" t="str">
        <f t="shared" ca="1" si="64"/>
        <v/>
      </c>
      <c r="Q225" t="str">
        <f t="shared" ca="1" si="70"/>
        <v/>
      </c>
      <c r="R225" s="5" t="str">
        <f>IF(J225="","",SUMIFS('Filtered Data'!$E:$E,'Filtered Data'!$C:$C,sorting!$J225,'Filtered Data'!$W:$W,"&gt;"&amp;Dashboard!D$4)/$K225)</f>
        <v/>
      </c>
      <c r="S225" t="str">
        <f t="shared" ca="1" si="71"/>
        <v/>
      </c>
      <c r="T225" s="5" t="str">
        <f>IF(K225="","",SUMIFS('Filtered Data'!$E:$E,'Filtered Data'!$C:$C,sorting!$J225,'Filtered Data'!$W:$W,"&gt;"&amp;Dashboard!F$4)/$K225)</f>
        <v/>
      </c>
      <c r="U225" t="str">
        <f t="shared" ca="1" si="72"/>
        <v/>
      </c>
      <c r="V225" t="str">
        <f>IF($J225="","",COUNTIFS(R$2:R224,R225)/100000000)</f>
        <v/>
      </c>
      <c r="W225" t="str">
        <f>IF($J225="","",COUNTIFS(T$2:T224,T225)/100000000)</f>
        <v/>
      </c>
      <c r="X225" s="6" t="str">
        <f t="shared" si="73"/>
        <v/>
      </c>
      <c r="Y225" t="str">
        <f t="shared" ca="1" si="74"/>
        <v/>
      </c>
      <c r="Z225" s="6" t="str">
        <f t="shared" si="75"/>
        <v/>
      </c>
      <c r="AA225" t="str">
        <f t="shared" ca="1" si="76"/>
        <v/>
      </c>
      <c r="AB225" s="5" t="str">
        <f ca="1">IF(S225="","",SUMIFS('Filtered Data'!$E:$E,'Filtered Data'!$C:$C,sorting!$J225,'Filtered Data'!$W:$W,"&lt;"&amp;Dashboard!C$4)/$K225)</f>
        <v/>
      </c>
      <c r="AC225" t="str">
        <f t="shared" ca="1" si="77"/>
        <v/>
      </c>
      <c r="AD225" s="6" t="str">
        <f>IF($J225="","",(COUNTIFS(AB$2:AB224,AB225)/100000000)+AB225)</f>
        <v/>
      </c>
      <c r="AE225" t="str">
        <f t="shared" ca="1" si="78"/>
        <v/>
      </c>
    </row>
    <row r="226" spans="1:31" x14ac:dyDescent="0.35">
      <c r="A226" s="5">
        <f t="shared" si="65"/>
        <v>0.55208930340835027</v>
      </c>
      <c r="B226" t="str">
        <v>Stephen Strasburg</v>
      </c>
      <c r="C226">
        <f>SUMIFS('Filtered Data'!$E:$E,'Filtered Data'!$C:$C,sorting!$B226)</f>
        <v>5</v>
      </c>
      <c r="D226" s="4">
        <f>SUMIFS('Filtered Data'!$L:$L,'Filtered Data'!$C:$C,sorting!$B226)</f>
        <v>21.666666666666664</v>
      </c>
      <c r="E226">
        <f>SUMIFS('Filtered Data'!$O:$O,'Filtered Data'!$C:$C,sorting!$B226)</f>
        <v>11</v>
      </c>
      <c r="F226" s="3">
        <f t="shared" si="66"/>
        <v>4.5692307692307699</v>
      </c>
      <c r="G226" s="3" cm="1">
        <f t="array" ref="G226">AVERAGE(_xlfn._xlws.FILTER('Filtered Data'!$W:$W,'Filtered Data'!$C:$C=sorting!$B226))</f>
        <v>46.2</v>
      </c>
      <c r="H226" s="3" cm="1">
        <f t="array" ref="H226">_xlfn.STDEV.P(_xlfn._xlws.FILTER('Filtered Data'!$W:$W,'Filtered Data'!$C:$C=sorting!$B226))</f>
        <v>27.102767386375877</v>
      </c>
      <c r="I226" s="3"/>
      <c r="K226" t="str">
        <f t="shared" si="67"/>
        <v/>
      </c>
      <c r="L226" s="3" t="str">
        <f t="shared" si="62"/>
        <v/>
      </c>
      <c r="M226" t="str">
        <f t="shared" ca="1" si="68"/>
        <v/>
      </c>
      <c r="N226" s="3" t="str">
        <f t="shared" si="63"/>
        <v/>
      </c>
      <c r="O226" t="str">
        <f t="shared" ca="1" si="69"/>
        <v/>
      </c>
      <c r="P226" s="3" t="str">
        <f t="shared" ca="1" si="64"/>
        <v/>
      </c>
      <c r="Q226" t="str">
        <f t="shared" ca="1" si="70"/>
        <v/>
      </c>
      <c r="R226" s="5" t="str">
        <f>IF(J226="","",SUMIFS('Filtered Data'!$E:$E,'Filtered Data'!$C:$C,sorting!$J226,'Filtered Data'!$W:$W,"&gt;"&amp;Dashboard!D$4)/$K226)</f>
        <v/>
      </c>
      <c r="S226" t="str">
        <f t="shared" ca="1" si="71"/>
        <v/>
      </c>
      <c r="T226" s="5" t="str">
        <f>IF(K226="","",SUMIFS('Filtered Data'!$E:$E,'Filtered Data'!$C:$C,sorting!$J226,'Filtered Data'!$W:$W,"&gt;"&amp;Dashboard!F$4)/$K226)</f>
        <v/>
      </c>
      <c r="U226" t="str">
        <f t="shared" ca="1" si="72"/>
        <v/>
      </c>
      <c r="V226" t="str">
        <f>IF($J226="","",COUNTIFS(R$2:R225,R226)/100000000)</f>
        <v/>
      </c>
      <c r="W226" t="str">
        <f>IF($J226="","",COUNTIFS(T$2:T225,T226)/100000000)</f>
        <v/>
      </c>
      <c r="X226" s="6" t="str">
        <f t="shared" si="73"/>
        <v/>
      </c>
      <c r="Y226" t="str">
        <f t="shared" ca="1" si="74"/>
        <v/>
      </c>
      <c r="Z226" s="6" t="str">
        <f t="shared" si="75"/>
        <v/>
      </c>
      <c r="AA226" t="str">
        <f t="shared" ca="1" si="76"/>
        <v/>
      </c>
      <c r="AB226" s="5" t="str">
        <f ca="1">IF(S226="","",SUMIFS('Filtered Data'!$E:$E,'Filtered Data'!$C:$C,sorting!$J226,'Filtered Data'!$W:$W,"&lt;"&amp;Dashboard!C$4)/$K226)</f>
        <v/>
      </c>
      <c r="AC226" t="str">
        <f t="shared" ca="1" si="77"/>
        <v/>
      </c>
      <c r="AD226" s="6" t="str">
        <f>IF($J226="","",(COUNTIFS(AB$2:AB225,AB226)/100000000)+AB226)</f>
        <v/>
      </c>
      <c r="AE226" t="str">
        <f t="shared" ca="1" si="78"/>
        <v/>
      </c>
    </row>
    <row r="227" spans="1:31" x14ac:dyDescent="0.35">
      <c r="A227" s="5">
        <f t="shared" si="65"/>
        <v>0.72223517078047539</v>
      </c>
      <c r="B227" t="str">
        <v>Joe Ross</v>
      </c>
      <c r="C227">
        <f>SUMIFS('Filtered Data'!$E:$E,'Filtered Data'!$C:$C,sorting!$B227)</f>
        <v>19</v>
      </c>
      <c r="D227" s="4">
        <f>SUMIFS('Filtered Data'!$L:$L,'Filtered Data'!$C:$C,sorting!$B227)</f>
        <v>102.99999999999999</v>
      </c>
      <c r="E227">
        <f>SUMIFS('Filtered Data'!$O:$O,'Filtered Data'!$C:$C,sorting!$B227)</f>
        <v>46</v>
      </c>
      <c r="F227" s="3">
        <f t="shared" si="66"/>
        <v>4.0194174757281562</v>
      </c>
      <c r="G227" s="3" cm="1">
        <f t="array" ref="G227">AVERAGE(_xlfn._xlws.FILTER('Filtered Data'!$W:$W,'Filtered Data'!$C:$C=sorting!$B227))</f>
        <v>51.263157894736842</v>
      </c>
      <c r="H227" s="3" cm="1">
        <f t="array" ref="H227">_xlfn.STDEV.P(_xlfn._xlws.FILTER('Filtered Data'!$W:$W,'Filtered Data'!$C:$C=sorting!$B227))</f>
        <v>20.814575119279326</v>
      </c>
      <c r="I227" s="3"/>
      <c r="K227" t="str">
        <f t="shared" si="67"/>
        <v/>
      </c>
      <c r="L227" s="3" t="str">
        <f t="shared" si="62"/>
        <v/>
      </c>
      <c r="M227" t="str">
        <f t="shared" ca="1" si="68"/>
        <v/>
      </c>
      <c r="N227" s="3" t="str">
        <f t="shared" si="63"/>
        <v/>
      </c>
      <c r="O227" t="str">
        <f t="shared" ca="1" si="69"/>
        <v/>
      </c>
      <c r="P227" s="3" t="str">
        <f t="shared" ca="1" si="64"/>
        <v/>
      </c>
      <c r="Q227" t="str">
        <f t="shared" ca="1" si="70"/>
        <v/>
      </c>
      <c r="R227" s="5" t="str">
        <f>IF(J227="","",SUMIFS('Filtered Data'!$E:$E,'Filtered Data'!$C:$C,sorting!$J227,'Filtered Data'!$W:$W,"&gt;"&amp;Dashboard!D$4)/$K227)</f>
        <v/>
      </c>
      <c r="S227" t="str">
        <f t="shared" ca="1" si="71"/>
        <v/>
      </c>
      <c r="T227" s="5" t="str">
        <f>IF(K227="","",SUMIFS('Filtered Data'!$E:$E,'Filtered Data'!$C:$C,sorting!$J227,'Filtered Data'!$W:$W,"&gt;"&amp;Dashboard!F$4)/$K227)</f>
        <v/>
      </c>
      <c r="U227" t="str">
        <f t="shared" ca="1" si="72"/>
        <v/>
      </c>
      <c r="V227" t="str">
        <f>IF($J227="","",COUNTIFS(R$2:R226,R227)/100000000)</f>
        <v/>
      </c>
      <c r="W227" t="str">
        <f>IF($J227="","",COUNTIFS(T$2:T226,T227)/100000000)</f>
        <v/>
      </c>
      <c r="X227" s="6" t="str">
        <f t="shared" si="73"/>
        <v/>
      </c>
      <c r="Y227" t="str">
        <f t="shared" ca="1" si="74"/>
        <v/>
      </c>
      <c r="Z227" s="6" t="str">
        <f t="shared" si="75"/>
        <v/>
      </c>
      <c r="AA227" t="str">
        <f t="shared" ca="1" si="76"/>
        <v/>
      </c>
      <c r="AB227" s="5" t="str">
        <f ca="1">IF(S227="","",SUMIFS('Filtered Data'!$E:$E,'Filtered Data'!$C:$C,sorting!$J227,'Filtered Data'!$W:$W,"&lt;"&amp;Dashboard!C$4)/$K227)</f>
        <v/>
      </c>
      <c r="AC227" t="str">
        <f t="shared" ca="1" si="77"/>
        <v/>
      </c>
      <c r="AD227" s="6" t="str">
        <f>IF($J227="","",(COUNTIFS(AB$2:AB226,AB227)/100000000)+AB227)</f>
        <v/>
      </c>
      <c r="AE227" t="str">
        <f t="shared" ca="1" si="78"/>
        <v/>
      </c>
    </row>
    <row r="228" spans="1:31" x14ac:dyDescent="0.35">
      <c r="A228" s="5">
        <f t="shared" si="65"/>
        <v>0.45073160652844357</v>
      </c>
      <c r="B228" t="str">
        <v>Patrick Corbin</v>
      </c>
      <c r="C228">
        <f>SUMIFS('Filtered Data'!$E:$E,'Filtered Data'!$C:$C,sorting!$B228)</f>
        <v>31</v>
      </c>
      <c r="D228" s="4">
        <f>SUMIFS('Filtered Data'!$L:$L,'Filtered Data'!$C:$C,sorting!$B228)</f>
        <v>171.66666666666666</v>
      </c>
      <c r="E228">
        <f>SUMIFS('Filtered Data'!$O:$O,'Filtered Data'!$C:$C,sorting!$B228)</f>
        <v>111</v>
      </c>
      <c r="F228" s="3">
        <f t="shared" si="66"/>
        <v>5.819417475728156</v>
      </c>
      <c r="G228" s="3" cm="1">
        <f t="array" ref="G228">AVERAGE(_xlfn._xlws.FILTER('Filtered Data'!$W:$W,'Filtered Data'!$C:$C=sorting!$B228))</f>
        <v>43.387096774193552</v>
      </c>
      <c r="H228" s="3" cm="1">
        <f t="array" ref="H228">_xlfn.STDEV.P(_xlfn._xlws.FILTER('Filtered Data'!$W:$W,'Filtered Data'!$C:$C=sorting!$B228))</f>
        <v>20.787212910910831</v>
      </c>
      <c r="I228" s="3"/>
      <c r="K228" t="str">
        <f t="shared" si="67"/>
        <v/>
      </c>
      <c r="L228" s="3" t="str">
        <f t="shared" si="62"/>
        <v/>
      </c>
      <c r="M228" t="str">
        <f t="shared" ca="1" si="68"/>
        <v/>
      </c>
      <c r="N228" s="3" t="str">
        <f t="shared" si="63"/>
        <v/>
      </c>
      <c r="O228" t="str">
        <f t="shared" ca="1" si="69"/>
        <v/>
      </c>
      <c r="P228" s="3" t="str">
        <f t="shared" ca="1" si="64"/>
        <v/>
      </c>
      <c r="Q228" t="str">
        <f t="shared" ca="1" si="70"/>
        <v/>
      </c>
      <c r="R228" s="5" t="str">
        <f>IF(J228="","",SUMIFS('Filtered Data'!$E:$E,'Filtered Data'!$C:$C,sorting!$J228,'Filtered Data'!$W:$W,"&gt;"&amp;Dashboard!D$4)/$K228)</f>
        <v/>
      </c>
      <c r="S228" t="str">
        <f t="shared" ca="1" si="71"/>
        <v/>
      </c>
      <c r="T228" s="5" t="str">
        <f>IF(K228="","",SUMIFS('Filtered Data'!$E:$E,'Filtered Data'!$C:$C,sorting!$J228,'Filtered Data'!$W:$W,"&gt;"&amp;Dashboard!F$4)/$K228)</f>
        <v/>
      </c>
      <c r="U228" t="str">
        <f t="shared" ca="1" si="72"/>
        <v/>
      </c>
      <c r="V228" t="str">
        <f>IF($J228="","",COUNTIFS(R$2:R227,R228)/100000000)</f>
        <v/>
      </c>
      <c r="W228" t="str">
        <f>IF($J228="","",COUNTIFS(T$2:T227,T228)/100000000)</f>
        <v/>
      </c>
      <c r="X228" s="6" t="str">
        <f t="shared" si="73"/>
        <v/>
      </c>
      <c r="Y228" t="str">
        <f t="shared" ca="1" si="74"/>
        <v/>
      </c>
      <c r="Z228" s="6" t="str">
        <f t="shared" si="75"/>
        <v/>
      </c>
      <c r="AA228" t="str">
        <f t="shared" ca="1" si="76"/>
        <v/>
      </c>
      <c r="AB228" s="5" t="str">
        <f ca="1">IF(S228="","",SUMIFS('Filtered Data'!$E:$E,'Filtered Data'!$C:$C,sorting!$J228,'Filtered Data'!$W:$W,"&lt;"&amp;Dashboard!C$4)/$K228)</f>
        <v/>
      </c>
      <c r="AC228" t="str">
        <f t="shared" ca="1" si="77"/>
        <v/>
      </c>
      <c r="AD228" s="6" t="str">
        <f>IF($J228="","",(COUNTIFS(AB$2:AB227,AB228)/100000000)+AB228)</f>
        <v/>
      </c>
      <c r="AE228" t="str">
        <f t="shared" ca="1" si="78"/>
        <v/>
      </c>
    </row>
    <row r="229" spans="1:31" x14ac:dyDescent="0.35">
      <c r="A229" s="5">
        <f t="shared" si="65"/>
        <v>0.59542713774590994</v>
      </c>
      <c r="B229" t="str">
        <v>Paolo Espino</v>
      </c>
      <c r="C229">
        <f>SUMIFS('Filtered Data'!$E:$E,'Filtered Data'!$C:$C,sorting!$B229)</f>
        <v>19</v>
      </c>
      <c r="D229" s="4">
        <f>SUMIFS('Filtered Data'!$L:$L,'Filtered Data'!$C:$C,sorting!$B229)</f>
        <v>86.000000000000014</v>
      </c>
      <c r="E229">
        <f>SUMIFS('Filtered Data'!$O:$O,'Filtered Data'!$C:$C,sorting!$B229)</f>
        <v>43</v>
      </c>
      <c r="F229" s="3">
        <f t="shared" si="66"/>
        <v>4.4999999999999991</v>
      </c>
      <c r="G229" s="3" cm="1">
        <f t="array" ref="G229">AVERAGE(_xlfn._xlws.FILTER('Filtered Data'!$W:$W,'Filtered Data'!$C:$C=sorting!$B229))</f>
        <v>47.421052631578945</v>
      </c>
      <c r="H229" s="3" cm="1">
        <f t="array" ref="H229">_xlfn.STDEV.P(_xlfn._xlws.FILTER('Filtered Data'!$W:$W,'Filtered Data'!$C:$C=sorting!$B229))</f>
        <v>15.819095021935338</v>
      </c>
      <c r="I229" s="3"/>
      <c r="K229" t="str">
        <f t="shared" si="67"/>
        <v/>
      </c>
      <c r="L229" s="3" t="str">
        <f t="shared" si="62"/>
        <v/>
      </c>
      <c r="M229" t="str">
        <f t="shared" ca="1" si="68"/>
        <v/>
      </c>
      <c r="N229" s="3" t="str">
        <f t="shared" si="63"/>
        <v/>
      </c>
      <c r="O229" t="str">
        <f t="shared" ca="1" si="69"/>
        <v/>
      </c>
      <c r="P229" s="3" t="str">
        <f t="shared" ca="1" si="64"/>
        <v/>
      </c>
      <c r="Q229" t="str">
        <f t="shared" ca="1" si="70"/>
        <v/>
      </c>
      <c r="R229" s="5" t="str">
        <f>IF(J229="","",SUMIFS('Filtered Data'!$E:$E,'Filtered Data'!$C:$C,sorting!$J229,'Filtered Data'!$W:$W,"&gt;"&amp;Dashboard!D$4)/$K229)</f>
        <v/>
      </c>
      <c r="S229" t="str">
        <f t="shared" ca="1" si="71"/>
        <v/>
      </c>
      <c r="T229" s="5" t="str">
        <f>IF(K229="","",SUMIFS('Filtered Data'!$E:$E,'Filtered Data'!$C:$C,sorting!$J229,'Filtered Data'!$W:$W,"&gt;"&amp;Dashboard!F$4)/$K229)</f>
        <v/>
      </c>
      <c r="U229" t="str">
        <f t="shared" ca="1" si="72"/>
        <v/>
      </c>
      <c r="V229" t="str">
        <f>IF($J229="","",COUNTIFS(R$2:R228,R229)/100000000)</f>
        <v/>
      </c>
      <c r="W229" t="str">
        <f>IF($J229="","",COUNTIFS(T$2:T228,T229)/100000000)</f>
        <v/>
      </c>
      <c r="X229" s="6" t="str">
        <f t="shared" si="73"/>
        <v/>
      </c>
      <c r="Y229" t="str">
        <f t="shared" ca="1" si="74"/>
        <v/>
      </c>
      <c r="Z229" s="6" t="str">
        <f t="shared" si="75"/>
        <v/>
      </c>
      <c r="AA229" t="str">
        <f t="shared" ca="1" si="76"/>
        <v/>
      </c>
      <c r="AB229" s="5" t="str">
        <f ca="1">IF(S229="","",SUMIFS('Filtered Data'!$E:$E,'Filtered Data'!$C:$C,sorting!$J229,'Filtered Data'!$W:$W,"&lt;"&amp;Dashboard!C$4)/$K229)</f>
        <v/>
      </c>
      <c r="AC229" t="str">
        <f t="shared" ca="1" si="77"/>
        <v/>
      </c>
      <c r="AD229" s="6" t="str">
        <f>IF($J229="","",(COUNTIFS(AB$2:AB228,AB229)/100000000)+AB229)</f>
        <v/>
      </c>
      <c r="AE229" t="str">
        <f t="shared" ca="1" si="78"/>
        <v/>
      </c>
    </row>
    <row r="230" spans="1:31" x14ac:dyDescent="0.35">
      <c r="A230" s="5">
        <f t="shared" si="65"/>
        <v>0.46891076755104677</v>
      </c>
      <c r="B230" t="str">
        <v>Jon Lester</v>
      </c>
      <c r="C230">
        <f>SUMIFS('Filtered Data'!$E:$E,'Filtered Data'!$C:$C,sorting!$B230)</f>
        <v>28</v>
      </c>
      <c r="D230" s="4">
        <f>SUMIFS('Filtered Data'!$L:$L,'Filtered Data'!$C:$C,sorting!$B230)</f>
        <v>141.33333333333331</v>
      </c>
      <c r="E230">
        <f>SUMIFS('Filtered Data'!$O:$O,'Filtered Data'!$C:$C,sorting!$B230)</f>
        <v>74</v>
      </c>
      <c r="F230" s="3">
        <f t="shared" si="66"/>
        <v>4.7122641509433967</v>
      </c>
      <c r="G230" s="3" cm="1">
        <f t="array" ref="G230">AVERAGE(_xlfn._xlws.FILTER('Filtered Data'!$W:$W,'Filtered Data'!$C:$C=sorting!$B230))</f>
        <v>43.892857142857146</v>
      </c>
      <c r="H230" s="3" cm="1">
        <f t="array" ref="H230">_xlfn.STDEV.P(_xlfn._xlws.FILTER('Filtered Data'!$W:$W,'Filtered Data'!$C:$C=sorting!$B230))</f>
        <v>15.870771170646385</v>
      </c>
      <c r="I230" s="3"/>
      <c r="K230" t="str">
        <f t="shared" si="67"/>
        <v/>
      </c>
      <c r="L230" s="3" t="str">
        <f t="shared" si="62"/>
        <v/>
      </c>
      <c r="M230" t="str">
        <f t="shared" ca="1" si="68"/>
        <v/>
      </c>
      <c r="N230" s="3" t="str">
        <f t="shared" si="63"/>
        <v/>
      </c>
      <c r="O230" t="str">
        <f t="shared" ca="1" si="69"/>
        <v/>
      </c>
      <c r="P230" s="3" t="str">
        <f t="shared" ca="1" si="64"/>
        <v/>
      </c>
      <c r="Q230" t="str">
        <f t="shared" ca="1" si="70"/>
        <v/>
      </c>
      <c r="R230" s="5" t="str">
        <f>IF(J230="","",SUMIFS('Filtered Data'!$E:$E,'Filtered Data'!$C:$C,sorting!$J230,'Filtered Data'!$W:$W,"&gt;"&amp;Dashboard!D$4)/$K230)</f>
        <v/>
      </c>
      <c r="S230" t="str">
        <f t="shared" ca="1" si="71"/>
        <v/>
      </c>
      <c r="T230" s="5" t="str">
        <f>IF(K230="","",SUMIFS('Filtered Data'!$E:$E,'Filtered Data'!$C:$C,sorting!$J230,'Filtered Data'!$W:$W,"&gt;"&amp;Dashboard!F$4)/$K230)</f>
        <v/>
      </c>
      <c r="U230" t="str">
        <f t="shared" ca="1" si="72"/>
        <v/>
      </c>
      <c r="V230" t="str">
        <f>IF($J230="","",COUNTIFS(R$2:R229,R230)/100000000)</f>
        <v/>
      </c>
      <c r="W230" t="str">
        <f>IF($J230="","",COUNTIFS(T$2:T229,T230)/100000000)</f>
        <v/>
      </c>
      <c r="X230" s="6" t="str">
        <f t="shared" si="73"/>
        <v/>
      </c>
      <c r="Y230" t="str">
        <f t="shared" ca="1" si="74"/>
        <v/>
      </c>
      <c r="Z230" s="6" t="str">
        <f t="shared" si="75"/>
        <v/>
      </c>
      <c r="AA230" t="str">
        <f t="shared" ca="1" si="76"/>
        <v/>
      </c>
      <c r="AB230" s="5" t="str">
        <f ca="1">IF(S230="","",SUMIFS('Filtered Data'!$E:$E,'Filtered Data'!$C:$C,sorting!$J230,'Filtered Data'!$W:$W,"&lt;"&amp;Dashboard!C$4)/$K230)</f>
        <v/>
      </c>
      <c r="AC230" t="str">
        <f t="shared" ca="1" si="77"/>
        <v/>
      </c>
      <c r="AD230" s="6" t="str">
        <f>IF($J230="","",(COUNTIFS(AB$2:AB229,AB230)/100000000)+AB230)</f>
        <v/>
      </c>
      <c r="AE230" t="str">
        <f t="shared" ca="1" si="78"/>
        <v/>
      </c>
    </row>
    <row r="231" spans="1:31" x14ac:dyDescent="0.35">
      <c r="A231" s="5">
        <f t="shared" si="65"/>
        <v>0.79880508169367226</v>
      </c>
      <c r="B231" t="str">
        <v>Austin Voth</v>
      </c>
      <c r="C231">
        <f>SUMIFS('Filtered Data'!$E:$E,'Filtered Data'!$C:$C,sorting!$B231)</f>
        <v>1</v>
      </c>
      <c r="D231" s="4">
        <f>SUMIFS('Filtered Data'!$L:$L,'Filtered Data'!$C:$C,sorting!$B231)</f>
        <v>2</v>
      </c>
      <c r="E231">
        <f>SUMIFS('Filtered Data'!$O:$O,'Filtered Data'!$C:$C,sorting!$B231)</f>
        <v>0</v>
      </c>
      <c r="F231" s="3">
        <f t="shared" si="66"/>
        <v>0</v>
      </c>
      <c r="G231" s="3" cm="1">
        <f t="array" ref="G231">AVERAGE(_xlfn._xlws.FILTER('Filtered Data'!$W:$W,'Filtered Data'!$C:$C=sorting!$B231))</f>
        <v>54</v>
      </c>
      <c r="H231" s="3" cm="1">
        <f t="array" ref="H231">_xlfn.STDEV.P(_xlfn._xlws.FILTER('Filtered Data'!$W:$W,'Filtered Data'!$C:$C=sorting!$B231))</f>
        <v>0</v>
      </c>
      <c r="I231" s="3"/>
      <c r="K231" t="str">
        <f t="shared" si="67"/>
        <v/>
      </c>
      <c r="L231" s="3" t="str">
        <f t="shared" si="62"/>
        <v/>
      </c>
      <c r="M231" t="str">
        <f t="shared" ca="1" si="68"/>
        <v/>
      </c>
      <c r="N231" s="3" t="str">
        <f t="shared" si="63"/>
        <v/>
      </c>
      <c r="O231" t="str">
        <f t="shared" ca="1" si="69"/>
        <v/>
      </c>
      <c r="P231" s="3" t="str">
        <f t="shared" ca="1" si="64"/>
        <v/>
      </c>
      <c r="Q231" t="str">
        <f t="shared" ca="1" si="70"/>
        <v/>
      </c>
      <c r="R231" s="5" t="str">
        <f>IF(J231="","",SUMIFS('Filtered Data'!$E:$E,'Filtered Data'!$C:$C,sorting!$J231,'Filtered Data'!$W:$W,"&gt;"&amp;Dashboard!D$4)/$K231)</f>
        <v/>
      </c>
      <c r="S231" t="str">
        <f t="shared" ca="1" si="71"/>
        <v/>
      </c>
      <c r="T231" s="5" t="str">
        <f>IF(K231="","",SUMIFS('Filtered Data'!$E:$E,'Filtered Data'!$C:$C,sorting!$J231,'Filtered Data'!$W:$W,"&gt;"&amp;Dashboard!F$4)/$K231)</f>
        <v/>
      </c>
      <c r="U231" t="str">
        <f t="shared" ca="1" si="72"/>
        <v/>
      </c>
      <c r="V231" t="str">
        <f>IF($J231="","",COUNTIFS(R$2:R230,R231)/100000000)</f>
        <v/>
      </c>
      <c r="W231" t="str">
        <f>IF($J231="","",COUNTIFS(T$2:T230,T231)/100000000)</f>
        <v/>
      </c>
      <c r="X231" s="6" t="str">
        <f t="shared" si="73"/>
        <v/>
      </c>
      <c r="Y231" t="str">
        <f t="shared" ca="1" si="74"/>
        <v/>
      </c>
      <c r="Z231" s="6" t="str">
        <f t="shared" si="75"/>
        <v/>
      </c>
      <c r="AA231" t="str">
        <f t="shared" ca="1" si="76"/>
        <v/>
      </c>
      <c r="AB231" s="5" t="str">
        <f ca="1">IF(S231="","",SUMIFS('Filtered Data'!$E:$E,'Filtered Data'!$C:$C,sorting!$J231,'Filtered Data'!$W:$W,"&lt;"&amp;Dashboard!C$4)/$K231)</f>
        <v/>
      </c>
      <c r="AC231" t="str">
        <f t="shared" ca="1" si="77"/>
        <v/>
      </c>
      <c r="AD231" s="6" t="str">
        <f>IF($J231="","",(COUNTIFS(AB$2:AB230,AB231)/100000000)+AB231)</f>
        <v/>
      </c>
      <c r="AE231" t="str">
        <f t="shared" ca="1" si="78"/>
        <v/>
      </c>
    </row>
    <row r="232" spans="1:31" x14ac:dyDescent="0.35">
      <c r="A232" s="5">
        <f t="shared" si="65"/>
        <v>0.8848578561458269</v>
      </c>
      <c r="B232" t="str">
        <v>Jefry Rodriguez</v>
      </c>
      <c r="C232">
        <f>SUMIFS('Filtered Data'!$E:$E,'Filtered Data'!$C:$C,sorting!$B232)</f>
        <v>1</v>
      </c>
      <c r="D232" s="4">
        <f>SUMIFS('Filtered Data'!$L:$L,'Filtered Data'!$C:$C,sorting!$B232)</f>
        <v>4</v>
      </c>
      <c r="E232">
        <f>SUMIFS('Filtered Data'!$O:$O,'Filtered Data'!$C:$C,sorting!$B232)</f>
        <v>0</v>
      </c>
      <c r="F232" s="3">
        <f t="shared" si="66"/>
        <v>0</v>
      </c>
      <c r="G232" s="3" cm="1">
        <f t="array" ref="G232">AVERAGE(_xlfn._xlws.FILTER('Filtered Data'!$W:$W,'Filtered Data'!$C:$C=sorting!$B232))</f>
        <v>58</v>
      </c>
      <c r="H232" s="3" cm="1">
        <f t="array" ref="H232">_xlfn.STDEV.P(_xlfn._xlws.FILTER('Filtered Data'!$W:$W,'Filtered Data'!$C:$C=sorting!$B232))</f>
        <v>0</v>
      </c>
      <c r="I232" s="3"/>
      <c r="K232" t="str">
        <f t="shared" si="67"/>
        <v/>
      </c>
      <c r="L232" s="3" t="str">
        <f t="shared" si="62"/>
        <v/>
      </c>
      <c r="M232" t="str">
        <f t="shared" ca="1" si="68"/>
        <v/>
      </c>
      <c r="N232" s="3" t="str">
        <f t="shared" si="63"/>
        <v/>
      </c>
      <c r="O232" t="str">
        <f t="shared" ca="1" si="69"/>
        <v/>
      </c>
      <c r="P232" s="3" t="str">
        <f t="shared" ca="1" si="64"/>
        <v/>
      </c>
      <c r="Q232" t="str">
        <f t="shared" ca="1" si="70"/>
        <v/>
      </c>
      <c r="R232" s="5" t="str">
        <f>IF(J232="","",SUMIFS('Filtered Data'!$E:$E,'Filtered Data'!$C:$C,sorting!$J232,'Filtered Data'!$W:$W,"&gt;"&amp;Dashboard!D$4)/$K232)</f>
        <v/>
      </c>
      <c r="S232" t="str">
        <f t="shared" ca="1" si="71"/>
        <v/>
      </c>
      <c r="T232" s="5" t="str">
        <f>IF(K232="","",SUMIFS('Filtered Data'!$E:$E,'Filtered Data'!$C:$C,sorting!$J232,'Filtered Data'!$W:$W,"&gt;"&amp;Dashboard!F$4)/$K232)</f>
        <v/>
      </c>
      <c r="U232" t="str">
        <f t="shared" ca="1" si="72"/>
        <v/>
      </c>
      <c r="V232" t="str">
        <f>IF($J232="","",COUNTIFS(R$2:R231,R232)/100000000)</f>
        <v/>
      </c>
      <c r="W232" t="str">
        <f>IF($J232="","",COUNTIFS(T$2:T231,T232)/100000000)</f>
        <v/>
      </c>
      <c r="X232" s="6" t="str">
        <f t="shared" si="73"/>
        <v/>
      </c>
      <c r="Y232" t="str">
        <f t="shared" ca="1" si="74"/>
        <v/>
      </c>
      <c r="Z232" s="6" t="str">
        <f t="shared" si="75"/>
        <v/>
      </c>
      <c r="AA232" t="str">
        <f t="shared" ca="1" si="76"/>
        <v/>
      </c>
      <c r="AB232" s="5" t="str">
        <f ca="1">IF(S232="","",SUMIFS('Filtered Data'!$E:$E,'Filtered Data'!$C:$C,sorting!$J232,'Filtered Data'!$W:$W,"&lt;"&amp;Dashboard!C$4)/$K232)</f>
        <v/>
      </c>
      <c r="AC232" t="str">
        <f t="shared" ca="1" si="77"/>
        <v/>
      </c>
      <c r="AD232" s="6" t="str">
        <f>IF($J232="","",(COUNTIFS(AB$2:AB231,AB232)/100000000)+AB232)</f>
        <v/>
      </c>
      <c r="AE232" t="str">
        <f t="shared" ca="1" si="78"/>
        <v/>
      </c>
    </row>
    <row r="233" spans="1:31" x14ac:dyDescent="0.35">
      <c r="A233" s="5">
        <f t="shared" si="65"/>
        <v>0.36692666589790368</v>
      </c>
      <c r="B233" t="str">
        <v>Sean Nolin</v>
      </c>
      <c r="C233">
        <f>SUMIFS('Filtered Data'!$E:$E,'Filtered Data'!$C:$C,sorting!$B233)</f>
        <v>5</v>
      </c>
      <c r="D233" s="4">
        <f>SUMIFS('Filtered Data'!$L:$L,'Filtered Data'!$C:$C,sorting!$B233)</f>
        <v>17.666666666666664</v>
      </c>
      <c r="E233">
        <f>SUMIFS('Filtered Data'!$O:$O,'Filtered Data'!$C:$C,sorting!$B233)</f>
        <v>11</v>
      </c>
      <c r="F233" s="3">
        <f t="shared" si="66"/>
        <v>5.6037735849056611</v>
      </c>
      <c r="G233" s="3" cm="1">
        <f t="array" ref="G233">AVERAGE(_xlfn._xlws.FILTER('Filtered Data'!$W:$W,'Filtered Data'!$C:$C=sorting!$B233))</f>
        <v>41</v>
      </c>
      <c r="H233" s="3" cm="1">
        <f t="array" ref="H233">_xlfn.STDEV.P(_xlfn._xlws.FILTER('Filtered Data'!$W:$W,'Filtered Data'!$C:$C=sorting!$B233))</f>
        <v>9.9599196783909854</v>
      </c>
      <c r="I233" s="3"/>
      <c r="K233" t="str">
        <f t="shared" si="67"/>
        <v/>
      </c>
      <c r="L233" s="3" t="str">
        <f t="shared" si="62"/>
        <v/>
      </c>
      <c r="M233" t="str">
        <f t="shared" ca="1" si="68"/>
        <v/>
      </c>
      <c r="N233" s="3" t="str">
        <f t="shared" si="63"/>
        <v/>
      </c>
      <c r="O233" t="str">
        <f t="shared" ca="1" si="69"/>
        <v/>
      </c>
      <c r="P233" s="3" t="str">
        <f t="shared" ca="1" si="64"/>
        <v/>
      </c>
      <c r="Q233" t="str">
        <f t="shared" ca="1" si="70"/>
        <v/>
      </c>
      <c r="R233" s="5" t="str">
        <f>IF(J233="","",SUMIFS('Filtered Data'!$E:$E,'Filtered Data'!$C:$C,sorting!$J233,'Filtered Data'!$W:$W,"&gt;"&amp;Dashboard!D$4)/$K233)</f>
        <v/>
      </c>
      <c r="S233" t="str">
        <f t="shared" ca="1" si="71"/>
        <v/>
      </c>
      <c r="T233" s="5" t="str">
        <f>IF(K233="","",SUMIFS('Filtered Data'!$E:$E,'Filtered Data'!$C:$C,sorting!$J233,'Filtered Data'!$W:$W,"&gt;"&amp;Dashboard!F$4)/$K233)</f>
        <v/>
      </c>
      <c r="U233" t="str">
        <f t="shared" ca="1" si="72"/>
        <v/>
      </c>
      <c r="V233" t="str">
        <f>IF($J233="","",COUNTIFS(R$2:R232,R233)/100000000)</f>
        <v/>
      </c>
      <c r="W233" t="str">
        <f>IF($J233="","",COUNTIFS(T$2:T232,T233)/100000000)</f>
        <v/>
      </c>
      <c r="X233" s="6" t="str">
        <f t="shared" si="73"/>
        <v/>
      </c>
      <c r="Y233" t="str">
        <f t="shared" ca="1" si="74"/>
        <v/>
      </c>
      <c r="Z233" s="6" t="str">
        <f t="shared" si="75"/>
        <v/>
      </c>
      <c r="AA233" t="str">
        <f t="shared" ca="1" si="76"/>
        <v/>
      </c>
      <c r="AB233" s="5" t="str">
        <f ca="1">IF(S233="","",SUMIFS('Filtered Data'!$E:$E,'Filtered Data'!$C:$C,sorting!$J233,'Filtered Data'!$W:$W,"&lt;"&amp;Dashboard!C$4)/$K233)</f>
        <v/>
      </c>
      <c r="AC233" t="str">
        <f t="shared" ca="1" si="77"/>
        <v/>
      </c>
      <c r="AD233" s="6" t="str">
        <f>IF($J233="","",(COUNTIFS(AB$2:AB232,AB233)/100000000)+AB233)</f>
        <v/>
      </c>
      <c r="AE233" t="str">
        <f t="shared" ca="1" si="78"/>
        <v/>
      </c>
    </row>
    <row r="234" spans="1:31" x14ac:dyDescent="0.35">
      <c r="A234" s="5">
        <f t="shared" si="65"/>
        <v>0.69859987631603393</v>
      </c>
      <c r="B234" t="str">
        <v>Josh Rogers</v>
      </c>
      <c r="C234">
        <f>SUMIFS('Filtered Data'!$E:$E,'Filtered Data'!$C:$C,sorting!$B234)</f>
        <v>6</v>
      </c>
      <c r="D234" s="4">
        <f>SUMIFS('Filtered Data'!$L:$L,'Filtered Data'!$C:$C,sorting!$B234)</f>
        <v>35.666666666666671</v>
      </c>
      <c r="E234">
        <f>SUMIFS('Filtered Data'!$O:$O,'Filtered Data'!$C:$C,sorting!$B234)</f>
        <v>13</v>
      </c>
      <c r="F234" s="3">
        <f t="shared" si="66"/>
        <v>3.2803738317757003</v>
      </c>
      <c r="G234" s="3" cm="1">
        <f t="array" ref="G234">AVERAGE(_xlfn._xlws.FILTER('Filtered Data'!$W:$W,'Filtered Data'!$C:$C=sorting!$B234))</f>
        <v>50.5</v>
      </c>
      <c r="H234" s="3" cm="1">
        <f t="array" ref="H234">_xlfn.STDEV.P(_xlfn._xlws.FILTER('Filtered Data'!$W:$W,'Filtered Data'!$C:$C=sorting!$B234))</f>
        <v>15.713582235335986</v>
      </c>
      <c r="I234" s="3"/>
      <c r="K234" t="str">
        <f t="shared" si="67"/>
        <v/>
      </c>
      <c r="L234" s="3" t="str">
        <f t="shared" si="62"/>
        <v/>
      </c>
      <c r="M234" t="str">
        <f t="shared" ca="1" si="68"/>
        <v/>
      </c>
      <c r="N234" s="3" t="str">
        <f t="shared" si="63"/>
        <v/>
      </c>
      <c r="O234" t="str">
        <f t="shared" ca="1" si="69"/>
        <v/>
      </c>
      <c r="P234" s="3" t="str">
        <f t="shared" ca="1" si="64"/>
        <v/>
      </c>
      <c r="Q234" t="str">
        <f t="shared" ca="1" si="70"/>
        <v/>
      </c>
      <c r="R234" s="5" t="str">
        <f>IF(J234="","",SUMIFS('Filtered Data'!$E:$E,'Filtered Data'!$C:$C,sorting!$J234,'Filtered Data'!$W:$W,"&gt;"&amp;Dashboard!D$4)/$K234)</f>
        <v/>
      </c>
      <c r="S234" t="str">
        <f t="shared" ca="1" si="71"/>
        <v/>
      </c>
      <c r="T234" s="5" t="str">
        <f>IF(K234="","",SUMIFS('Filtered Data'!$E:$E,'Filtered Data'!$C:$C,sorting!$J234,'Filtered Data'!$W:$W,"&gt;"&amp;Dashboard!F$4)/$K234)</f>
        <v/>
      </c>
      <c r="U234" t="str">
        <f t="shared" ca="1" si="72"/>
        <v/>
      </c>
      <c r="V234" t="str">
        <f>IF($J234="","",COUNTIFS(R$2:R233,R234)/100000000)</f>
        <v/>
      </c>
      <c r="W234" t="str">
        <f>IF($J234="","",COUNTIFS(T$2:T233,T234)/100000000)</f>
        <v/>
      </c>
      <c r="X234" s="6" t="str">
        <f t="shared" si="73"/>
        <v/>
      </c>
      <c r="Y234" t="str">
        <f t="shared" ca="1" si="74"/>
        <v/>
      </c>
      <c r="Z234" s="6" t="str">
        <f t="shared" si="75"/>
        <v/>
      </c>
      <c r="AA234" t="str">
        <f t="shared" ca="1" si="76"/>
        <v/>
      </c>
      <c r="AB234" s="5" t="str">
        <f ca="1">IF(S234="","",SUMIFS('Filtered Data'!$E:$E,'Filtered Data'!$C:$C,sorting!$J234,'Filtered Data'!$W:$W,"&lt;"&amp;Dashboard!C$4)/$K234)</f>
        <v/>
      </c>
      <c r="AC234" t="str">
        <f t="shared" ca="1" si="77"/>
        <v/>
      </c>
      <c r="AD234" s="6" t="str">
        <f>IF($J234="","",(COUNTIFS(AB$2:AB233,AB234)/100000000)+AB234)</f>
        <v/>
      </c>
      <c r="AE234" t="str">
        <f t="shared" ca="1" si="78"/>
        <v/>
      </c>
    </row>
    <row r="235" spans="1:31" x14ac:dyDescent="0.35">
      <c r="A235" s="5">
        <f t="shared" si="65"/>
        <v>0.7141879130824984</v>
      </c>
      <c r="B235" t="str">
        <v>Joan Adon</v>
      </c>
      <c r="C235">
        <f>SUMIFS('Filtered Data'!$E:$E,'Filtered Data'!$C:$C,sorting!$B235)</f>
        <v>1</v>
      </c>
      <c r="D235" s="4">
        <f>SUMIFS('Filtered Data'!$L:$L,'Filtered Data'!$C:$C,sorting!$B235)</f>
        <v>5.333333333333333</v>
      </c>
      <c r="E235">
        <f>SUMIFS('Filtered Data'!$O:$O,'Filtered Data'!$C:$C,sorting!$B235)</f>
        <v>2</v>
      </c>
      <c r="F235" s="3">
        <f t="shared" si="66"/>
        <v>3.375</v>
      </c>
      <c r="G235" s="3" cm="1">
        <f t="array" ref="G235">AVERAGE(_xlfn._xlws.FILTER('Filtered Data'!$W:$W,'Filtered Data'!$C:$C=sorting!$B235))</f>
        <v>51</v>
      </c>
      <c r="H235" s="3" cm="1">
        <f t="array" ref="H235">_xlfn.STDEV.P(_xlfn._xlws.FILTER('Filtered Data'!$W:$W,'Filtered Data'!$C:$C=sorting!$B235))</f>
        <v>0</v>
      </c>
      <c r="I235" s="3"/>
      <c r="K235" t="str">
        <f t="shared" si="67"/>
        <v/>
      </c>
      <c r="L235" s="3" t="str">
        <f t="shared" si="62"/>
        <v/>
      </c>
      <c r="M235" t="str">
        <f t="shared" ca="1" si="68"/>
        <v/>
      </c>
      <c r="N235" s="3" t="str">
        <f t="shared" si="63"/>
        <v/>
      </c>
      <c r="O235" t="str">
        <f t="shared" ca="1" si="69"/>
        <v/>
      </c>
      <c r="P235" s="3" t="str">
        <f t="shared" ca="1" si="64"/>
        <v/>
      </c>
      <c r="Q235" t="str">
        <f t="shared" ca="1" si="70"/>
        <v/>
      </c>
      <c r="R235" s="5" t="str">
        <f>IF(J235="","",SUMIFS('Filtered Data'!$E:$E,'Filtered Data'!$C:$C,sorting!$J235,'Filtered Data'!$W:$W,"&gt;"&amp;Dashboard!D$4)/$K235)</f>
        <v/>
      </c>
      <c r="S235" t="str">
        <f t="shared" ca="1" si="71"/>
        <v/>
      </c>
      <c r="T235" s="5" t="str">
        <f>IF(K235="","",SUMIFS('Filtered Data'!$E:$E,'Filtered Data'!$C:$C,sorting!$J235,'Filtered Data'!$W:$W,"&gt;"&amp;Dashboard!F$4)/$K235)</f>
        <v/>
      </c>
      <c r="U235" t="str">
        <f t="shared" ca="1" si="72"/>
        <v/>
      </c>
      <c r="V235" t="str">
        <f>IF($J235="","",COUNTIFS(R$2:R234,R235)/100000000)</f>
        <v/>
      </c>
      <c r="W235" t="str">
        <f>IF($J235="","",COUNTIFS(T$2:T234,T235)/100000000)</f>
        <v/>
      </c>
      <c r="X235" s="6" t="str">
        <f t="shared" si="73"/>
        <v/>
      </c>
      <c r="Y235" t="str">
        <f t="shared" ca="1" si="74"/>
        <v/>
      </c>
      <c r="Z235" s="6" t="str">
        <f t="shared" si="75"/>
        <v/>
      </c>
      <c r="AA235" t="str">
        <f t="shared" ca="1" si="76"/>
        <v/>
      </c>
      <c r="AB235" s="5" t="str">
        <f ca="1">IF(S235="","",SUMIFS('Filtered Data'!$E:$E,'Filtered Data'!$C:$C,sorting!$J235,'Filtered Data'!$W:$W,"&lt;"&amp;Dashboard!C$4)/$K235)</f>
        <v/>
      </c>
      <c r="AC235" t="str">
        <f t="shared" ca="1" si="77"/>
        <v/>
      </c>
      <c r="AD235" s="6" t="str">
        <f>IF($J235="","",(COUNTIFS(AB$2:AB234,AB235)/100000000)+AB235)</f>
        <v/>
      </c>
      <c r="AE235" t="str">
        <f t="shared" ca="1" si="78"/>
        <v/>
      </c>
    </row>
    <row r="236" spans="1:31" x14ac:dyDescent="0.35">
      <c r="A236" s="5">
        <f t="shared" si="65"/>
        <v>0.99650156917043864</v>
      </c>
      <c r="B236" t="str">
        <v>Jacob deGrom</v>
      </c>
      <c r="C236">
        <f>SUMIFS('Filtered Data'!$E:$E,'Filtered Data'!$C:$C,sorting!$B236)</f>
        <v>15</v>
      </c>
      <c r="D236" s="4">
        <f>SUMIFS('Filtered Data'!$L:$L,'Filtered Data'!$C:$C,sorting!$B236)</f>
        <v>92</v>
      </c>
      <c r="E236">
        <f>SUMIFS('Filtered Data'!$O:$O,'Filtered Data'!$C:$C,sorting!$B236)</f>
        <v>11</v>
      </c>
      <c r="F236" s="3">
        <f t="shared" si="66"/>
        <v>1.0760869565217392</v>
      </c>
      <c r="G236" s="3" cm="1">
        <f t="array" ref="G236">AVERAGE(_xlfn._xlws.FILTER('Filtered Data'!$W:$W,'Filtered Data'!$C:$C=sorting!$B236))</f>
        <v>74.533333333333331</v>
      </c>
      <c r="H236" s="3" cm="1">
        <f t="array" ref="H236">_xlfn.STDEV.P(_xlfn._xlws.FILTER('Filtered Data'!$W:$W,'Filtered Data'!$C:$C=sorting!$B236))</f>
        <v>10.831230565155353</v>
      </c>
      <c r="I236" s="3"/>
      <c r="K236" t="str">
        <f t="shared" si="67"/>
        <v/>
      </c>
      <c r="L236" s="3" t="str">
        <f t="shared" si="62"/>
        <v/>
      </c>
      <c r="M236" t="str">
        <f t="shared" ca="1" si="68"/>
        <v/>
      </c>
      <c r="N236" s="3" t="str">
        <f t="shared" si="63"/>
        <v/>
      </c>
      <c r="O236" t="str">
        <f t="shared" ca="1" si="69"/>
        <v/>
      </c>
      <c r="P236" s="3" t="str">
        <f t="shared" ca="1" si="64"/>
        <v/>
      </c>
      <c r="Q236" t="str">
        <f t="shared" ca="1" si="70"/>
        <v/>
      </c>
      <c r="R236" s="5" t="str">
        <f>IF(J236="","",SUMIFS('Filtered Data'!$E:$E,'Filtered Data'!$C:$C,sorting!$J236,'Filtered Data'!$W:$W,"&gt;"&amp;Dashboard!D$4)/$K236)</f>
        <v/>
      </c>
      <c r="S236" t="str">
        <f t="shared" ca="1" si="71"/>
        <v/>
      </c>
      <c r="T236" s="5" t="str">
        <f>IF(K236="","",SUMIFS('Filtered Data'!$E:$E,'Filtered Data'!$C:$C,sorting!$J236,'Filtered Data'!$W:$W,"&gt;"&amp;Dashboard!F$4)/$K236)</f>
        <v/>
      </c>
      <c r="U236" t="str">
        <f t="shared" ca="1" si="72"/>
        <v/>
      </c>
      <c r="V236" t="str">
        <f>IF($J236="","",COUNTIFS(R$2:R235,R236)/100000000)</f>
        <v/>
      </c>
      <c r="W236" t="str">
        <f>IF($J236="","",COUNTIFS(T$2:T235,T236)/100000000)</f>
        <v/>
      </c>
      <c r="X236" s="6" t="str">
        <f t="shared" si="73"/>
        <v/>
      </c>
      <c r="Y236" t="str">
        <f t="shared" ca="1" si="74"/>
        <v/>
      </c>
      <c r="Z236" s="6" t="str">
        <f t="shared" si="75"/>
        <v/>
      </c>
      <c r="AA236" t="str">
        <f t="shared" ca="1" si="76"/>
        <v/>
      </c>
      <c r="AB236" s="5" t="str">
        <f ca="1">IF(S236="","",SUMIFS('Filtered Data'!$E:$E,'Filtered Data'!$C:$C,sorting!$J236,'Filtered Data'!$W:$W,"&lt;"&amp;Dashboard!C$4)/$K236)</f>
        <v/>
      </c>
      <c r="AC236" t="str">
        <f t="shared" ca="1" si="77"/>
        <v/>
      </c>
      <c r="AD236" s="6" t="str">
        <f>IF($J236="","",(COUNTIFS(AB$2:AB235,AB236)/100000000)+AB236)</f>
        <v/>
      </c>
      <c r="AE236" t="str">
        <f t="shared" ca="1" si="78"/>
        <v/>
      </c>
    </row>
    <row r="237" spans="1:31" x14ac:dyDescent="0.35">
      <c r="A237" s="5">
        <f t="shared" si="65"/>
        <v>0.83375082093976738</v>
      </c>
      <c r="B237" t="str">
        <v>Marcus Stroman</v>
      </c>
      <c r="C237">
        <f>SUMIFS('Filtered Data'!$E:$E,'Filtered Data'!$C:$C,sorting!$B237)</f>
        <v>33</v>
      </c>
      <c r="D237" s="4">
        <f>SUMIFS('Filtered Data'!$L:$L,'Filtered Data'!$C:$C,sorting!$B237)</f>
        <v>179</v>
      </c>
      <c r="E237">
        <f>SUMIFS('Filtered Data'!$O:$O,'Filtered Data'!$C:$C,sorting!$B237)</f>
        <v>60</v>
      </c>
      <c r="F237" s="3">
        <f t="shared" si="66"/>
        <v>3.0167597765363126</v>
      </c>
      <c r="G237" s="3" cm="1">
        <f t="array" ref="G237">AVERAGE(_xlfn._xlws.FILTER('Filtered Data'!$W:$W,'Filtered Data'!$C:$C=sorting!$B237))</f>
        <v>55.454545454545453</v>
      </c>
      <c r="H237" s="3" cm="1">
        <f t="array" ref="H237">_xlfn.STDEV.P(_xlfn._xlws.FILTER('Filtered Data'!$W:$W,'Filtered Data'!$C:$C=sorting!$B237))</f>
        <v>15.051610019772895</v>
      </c>
      <c r="I237" s="3"/>
      <c r="K237" t="str">
        <f t="shared" si="67"/>
        <v/>
      </c>
      <c r="L237" s="3" t="str">
        <f t="shared" si="62"/>
        <v/>
      </c>
      <c r="M237" t="str">
        <f t="shared" ca="1" si="68"/>
        <v/>
      </c>
      <c r="N237" s="3" t="str">
        <f t="shared" si="63"/>
        <v/>
      </c>
      <c r="O237" t="str">
        <f t="shared" ca="1" si="69"/>
        <v/>
      </c>
      <c r="P237" s="3" t="str">
        <f t="shared" ca="1" si="64"/>
        <v/>
      </c>
      <c r="Q237" t="str">
        <f t="shared" ca="1" si="70"/>
        <v/>
      </c>
      <c r="R237" s="5" t="str">
        <f>IF(J237="","",SUMIFS('Filtered Data'!$E:$E,'Filtered Data'!$C:$C,sorting!$J237,'Filtered Data'!$W:$W,"&gt;"&amp;Dashboard!D$4)/$K237)</f>
        <v/>
      </c>
      <c r="S237" t="str">
        <f t="shared" ca="1" si="71"/>
        <v/>
      </c>
      <c r="T237" s="5" t="str">
        <f>IF(K237="","",SUMIFS('Filtered Data'!$E:$E,'Filtered Data'!$C:$C,sorting!$J237,'Filtered Data'!$W:$W,"&gt;"&amp;Dashboard!F$4)/$K237)</f>
        <v/>
      </c>
      <c r="U237" t="str">
        <f t="shared" ca="1" si="72"/>
        <v/>
      </c>
      <c r="V237" t="str">
        <f>IF($J237="","",COUNTIFS(R$2:R236,R237)/100000000)</f>
        <v/>
      </c>
      <c r="W237" t="str">
        <f>IF($J237="","",COUNTIFS(T$2:T236,T237)/100000000)</f>
        <v/>
      </c>
      <c r="X237" s="6" t="str">
        <f t="shared" si="73"/>
        <v/>
      </c>
      <c r="Y237" t="str">
        <f t="shared" ca="1" si="74"/>
        <v/>
      </c>
      <c r="Z237" s="6" t="str">
        <f t="shared" si="75"/>
        <v/>
      </c>
      <c r="AA237" t="str">
        <f t="shared" ca="1" si="76"/>
        <v/>
      </c>
      <c r="AB237" s="5" t="str">
        <f ca="1">IF(S237="","",SUMIFS('Filtered Data'!$E:$E,'Filtered Data'!$C:$C,sorting!$J237,'Filtered Data'!$W:$W,"&lt;"&amp;Dashboard!C$4)/$K237)</f>
        <v/>
      </c>
      <c r="AC237" t="str">
        <f t="shared" ca="1" si="77"/>
        <v/>
      </c>
      <c r="AD237" s="6" t="str">
        <f>IF($J237="","",(COUNTIFS(AB$2:AB236,AB237)/100000000)+AB237)</f>
        <v/>
      </c>
      <c r="AE237" t="str">
        <f t="shared" ca="1" si="78"/>
        <v/>
      </c>
    </row>
    <row r="238" spans="1:31" x14ac:dyDescent="0.35">
      <c r="A238" s="5">
        <f t="shared" si="65"/>
        <v>0.53293093969167282</v>
      </c>
      <c r="B238" t="str">
        <v>David Peterson</v>
      </c>
      <c r="C238">
        <f>SUMIFS('Filtered Data'!$E:$E,'Filtered Data'!$C:$C,sorting!$B238)</f>
        <v>15</v>
      </c>
      <c r="D238" s="4">
        <f>SUMIFS('Filtered Data'!$L:$L,'Filtered Data'!$C:$C,sorting!$B238)</f>
        <v>66.666666666666657</v>
      </c>
      <c r="E238">
        <f>SUMIFS('Filtered Data'!$O:$O,'Filtered Data'!$C:$C,sorting!$B238)</f>
        <v>41</v>
      </c>
      <c r="F238" s="3">
        <f t="shared" si="66"/>
        <v>5.535000000000001</v>
      </c>
      <c r="G238" s="3" cm="1">
        <f t="array" ref="G238">AVERAGE(_xlfn._xlws.FILTER('Filtered Data'!$W:$W,'Filtered Data'!$C:$C=sorting!$B238))</f>
        <v>45.666666666666664</v>
      </c>
      <c r="H238" s="3" cm="1">
        <f t="array" ref="H238">_xlfn.STDEV.P(_xlfn._xlws.FILTER('Filtered Data'!$W:$W,'Filtered Data'!$C:$C=sorting!$B238))</f>
        <v>20.025539249224284</v>
      </c>
      <c r="I238" s="3"/>
      <c r="K238" t="str">
        <f t="shared" si="67"/>
        <v/>
      </c>
      <c r="L238" s="3" t="str">
        <f t="shared" si="62"/>
        <v/>
      </c>
      <c r="M238" t="str">
        <f t="shared" ca="1" si="68"/>
        <v/>
      </c>
      <c r="N238" s="3" t="str">
        <f t="shared" si="63"/>
        <v/>
      </c>
      <c r="O238" t="str">
        <f t="shared" ca="1" si="69"/>
        <v/>
      </c>
      <c r="P238" s="3" t="str">
        <f t="shared" ca="1" si="64"/>
        <v/>
      </c>
      <c r="Q238" t="str">
        <f t="shared" ca="1" si="70"/>
        <v/>
      </c>
      <c r="R238" s="5" t="str">
        <f>IF(J238="","",SUMIFS('Filtered Data'!$E:$E,'Filtered Data'!$C:$C,sorting!$J238,'Filtered Data'!$W:$W,"&gt;"&amp;Dashboard!D$4)/$K238)</f>
        <v/>
      </c>
      <c r="S238" t="str">
        <f t="shared" ca="1" si="71"/>
        <v/>
      </c>
      <c r="T238" s="5" t="str">
        <f>IF(K238="","",SUMIFS('Filtered Data'!$E:$E,'Filtered Data'!$C:$C,sorting!$J238,'Filtered Data'!$W:$W,"&gt;"&amp;Dashboard!F$4)/$K238)</f>
        <v/>
      </c>
      <c r="U238" t="str">
        <f t="shared" ca="1" si="72"/>
        <v/>
      </c>
      <c r="V238" t="str">
        <f>IF($J238="","",COUNTIFS(R$2:R237,R238)/100000000)</f>
        <v/>
      </c>
      <c r="W238" t="str">
        <f>IF($J238="","",COUNTIFS(T$2:T237,T238)/100000000)</f>
        <v/>
      </c>
      <c r="X238" s="6" t="str">
        <f t="shared" si="73"/>
        <v/>
      </c>
      <c r="Y238" t="str">
        <f t="shared" ca="1" si="74"/>
        <v/>
      </c>
      <c r="Z238" s="6" t="str">
        <f t="shared" si="75"/>
        <v/>
      </c>
      <c r="AA238" t="str">
        <f t="shared" ca="1" si="76"/>
        <v/>
      </c>
      <c r="AB238" s="5" t="str">
        <f ca="1">IF(S238="","",SUMIFS('Filtered Data'!$E:$E,'Filtered Data'!$C:$C,sorting!$J238,'Filtered Data'!$W:$W,"&lt;"&amp;Dashboard!C$4)/$K238)</f>
        <v/>
      </c>
      <c r="AC238" t="str">
        <f t="shared" ca="1" si="77"/>
        <v/>
      </c>
      <c r="AD238" s="6" t="str">
        <f>IF($J238="","",(COUNTIFS(AB$2:AB237,AB238)/100000000)+AB238)</f>
        <v/>
      </c>
      <c r="AE238" t="str">
        <f t="shared" ca="1" si="78"/>
        <v/>
      </c>
    </row>
    <row r="239" spans="1:31" x14ac:dyDescent="0.35">
      <c r="A239" s="5">
        <f t="shared" si="65"/>
        <v>0.69914371643547812</v>
      </c>
      <c r="B239" t="str">
        <v>Taijuan Walker</v>
      </c>
      <c r="C239">
        <f>SUMIFS('Filtered Data'!$E:$E,'Filtered Data'!$C:$C,sorting!$B239)</f>
        <v>29</v>
      </c>
      <c r="D239" s="4">
        <f>SUMIFS('Filtered Data'!$L:$L,'Filtered Data'!$C:$C,sorting!$B239)</f>
        <v>154.33333333333337</v>
      </c>
      <c r="E239">
        <f>SUMIFS('Filtered Data'!$O:$O,'Filtered Data'!$C:$C,sorting!$B239)</f>
        <v>76</v>
      </c>
      <c r="F239" s="3">
        <f t="shared" si="66"/>
        <v>4.4319654427645778</v>
      </c>
      <c r="G239" s="3" cm="1">
        <f t="array" ref="G239">AVERAGE(_xlfn._xlws.FILTER('Filtered Data'!$W:$W,'Filtered Data'!$C:$C=sorting!$B239))</f>
        <v>50.517241379310342</v>
      </c>
      <c r="H239" s="3" cm="1">
        <f t="array" ref="H239">_xlfn.STDEV.P(_xlfn._xlws.FILTER('Filtered Data'!$W:$W,'Filtered Data'!$C:$C=sorting!$B239))</f>
        <v>20.853546278511285</v>
      </c>
      <c r="I239" s="3"/>
      <c r="K239" t="str">
        <f t="shared" si="67"/>
        <v/>
      </c>
      <c r="L239" s="3" t="str">
        <f t="shared" si="62"/>
        <v/>
      </c>
      <c r="M239" t="str">
        <f t="shared" ca="1" si="68"/>
        <v/>
      </c>
      <c r="N239" s="3" t="str">
        <f t="shared" si="63"/>
        <v/>
      </c>
      <c r="O239" t="str">
        <f t="shared" ca="1" si="69"/>
        <v/>
      </c>
      <c r="P239" s="3" t="str">
        <f t="shared" ca="1" si="64"/>
        <v/>
      </c>
      <c r="Q239" t="str">
        <f t="shared" ca="1" si="70"/>
        <v/>
      </c>
      <c r="R239" s="5" t="str">
        <f>IF(J239="","",SUMIFS('Filtered Data'!$E:$E,'Filtered Data'!$C:$C,sorting!$J239,'Filtered Data'!$W:$W,"&gt;"&amp;Dashboard!D$4)/$K239)</f>
        <v/>
      </c>
      <c r="S239" t="str">
        <f t="shared" ca="1" si="71"/>
        <v/>
      </c>
      <c r="T239" s="5" t="str">
        <f>IF(K239="","",SUMIFS('Filtered Data'!$E:$E,'Filtered Data'!$C:$C,sorting!$J239,'Filtered Data'!$W:$W,"&gt;"&amp;Dashboard!F$4)/$K239)</f>
        <v/>
      </c>
      <c r="U239" t="str">
        <f t="shared" ca="1" si="72"/>
        <v/>
      </c>
      <c r="V239" t="str">
        <f>IF($J239="","",COUNTIFS(R$2:R238,R239)/100000000)</f>
        <v/>
      </c>
      <c r="W239" t="str">
        <f>IF($J239="","",COUNTIFS(T$2:T238,T239)/100000000)</f>
        <v/>
      </c>
      <c r="X239" s="6" t="str">
        <f t="shared" si="73"/>
        <v/>
      </c>
      <c r="Y239" t="str">
        <f t="shared" ca="1" si="74"/>
        <v/>
      </c>
      <c r="Z239" s="6" t="str">
        <f t="shared" si="75"/>
        <v/>
      </c>
      <c r="AA239" t="str">
        <f t="shared" ca="1" si="76"/>
        <v/>
      </c>
      <c r="AB239" s="5" t="str">
        <f ca="1">IF(S239="","",SUMIFS('Filtered Data'!$E:$E,'Filtered Data'!$C:$C,sorting!$J239,'Filtered Data'!$W:$W,"&lt;"&amp;Dashboard!C$4)/$K239)</f>
        <v/>
      </c>
      <c r="AC239" t="str">
        <f t="shared" ca="1" si="77"/>
        <v/>
      </c>
      <c r="AD239" s="6" t="str">
        <f>IF($J239="","",(COUNTIFS(AB$2:AB238,AB239)/100000000)+AB239)</f>
        <v/>
      </c>
      <c r="AE239" t="str">
        <f t="shared" ca="1" si="78"/>
        <v/>
      </c>
    </row>
    <row r="240" spans="1:31" x14ac:dyDescent="0.35">
      <c r="A240" s="5">
        <f t="shared" si="65"/>
        <v>0.6745286437082465</v>
      </c>
      <c r="B240" t="str">
        <v>Joey Lucchesi</v>
      </c>
      <c r="C240">
        <f>SUMIFS('Filtered Data'!$E:$E,'Filtered Data'!$C:$C,sorting!$B240)</f>
        <v>8</v>
      </c>
      <c r="D240" s="4">
        <f>SUMIFS('Filtered Data'!$L:$L,'Filtered Data'!$C:$C,sorting!$B240)</f>
        <v>31.333333333333332</v>
      </c>
      <c r="E240">
        <f>SUMIFS('Filtered Data'!$O:$O,'Filtered Data'!$C:$C,sorting!$B240)</f>
        <v>15</v>
      </c>
      <c r="F240" s="3">
        <f t="shared" si="66"/>
        <v>4.3085106382978724</v>
      </c>
      <c r="G240" s="3" cm="1">
        <f t="array" ref="G240">AVERAGE(_xlfn._xlws.FILTER('Filtered Data'!$W:$W,'Filtered Data'!$C:$C=sorting!$B240))</f>
        <v>49.75</v>
      </c>
      <c r="H240" s="3" cm="1">
        <f t="array" ref="H240">_xlfn.STDEV.P(_xlfn._xlws.FILTER('Filtered Data'!$W:$W,'Filtered Data'!$C:$C=sorting!$B240))</f>
        <v>16.820746119004355</v>
      </c>
      <c r="I240" s="3"/>
      <c r="K240" t="str">
        <f t="shared" si="67"/>
        <v/>
      </c>
      <c r="L240" s="3" t="str">
        <f t="shared" si="62"/>
        <v/>
      </c>
      <c r="M240" t="str">
        <f t="shared" ca="1" si="68"/>
        <v/>
      </c>
      <c r="N240" s="3" t="str">
        <f t="shared" si="63"/>
        <v/>
      </c>
      <c r="O240" t="str">
        <f t="shared" ca="1" si="69"/>
        <v/>
      </c>
      <c r="P240" s="3" t="str">
        <f t="shared" ca="1" si="64"/>
        <v/>
      </c>
      <c r="Q240" t="str">
        <f t="shared" ca="1" si="70"/>
        <v/>
      </c>
      <c r="R240" s="5" t="str">
        <f>IF(J240="","",SUMIFS('Filtered Data'!$E:$E,'Filtered Data'!$C:$C,sorting!$J240,'Filtered Data'!$W:$W,"&gt;"&amp;Dashboard!D$4)/$K240)</f>
        <v/>
      </c>
      <c r="S240" t="str">
        <f t="shared" ca="1" si="71"/>
        <v/>
      </c>
      <c r="T240" s="5" t="str">
        <f>IF(K240="","",SUMIFS('Filtered Data'!$E:$E,'Filtered Data'!$C:$C,sorting!$J240,'Filtered Data'!$W:$W,"&gt;"&amp;Dashboard!F$4)/$K240)</f>
        <v/>
      </c>
      <c r="U240" t="str">
        <f t="shared" ca="1" si="72"/>
        <v/>
      </c>
      <c r="V240" t="str">
        <f>IF($J240="","",COUNTIFS(R$2:R239,R240)/100000000)</f>
        <v/>
      </c>
      <c r="W240" t="str">
        <f>IF($J240="","",COUNTIFS(T$2:T239,T240)/100000000)</f>
        <v/>
      </c>
      <c r="X240" s="6" t="str">
        <f t="shared" si="73"/>
        <v/>
      </c>
      <c r="Y240" t="str">
        <f t="shared" ca="1" si="74"/>
        <v/>
      </c>
      <c r="Z240" s="6" t="str">
        <f t="shared" si="75"/>
        <v/>
      </c>
      <c r="AA240" t="str">
        <f t="shared" ca="1" si="76"/>
        <v/>
      </c>
      <c r="AB240" s="5" t="str">
        <f ca="1">IF(S240="","",SUMIFS('Filtered Data'!$E:$E,'Filtered Data'!$C:$C,sorting!$J240,'Filtered Data'!$W:$W,"&lt;"&amp;Dashboard!C$4)/$K240)</f>
        <v/>
      </c>
      <c r="AC240" t="str">
        <f t="shared" ca="1" si="77"/>
        <v/>
      </c>
      <c r="AD240" s="6" t="str">
        <f>IF($J240="","",(COUNTIFS(AB$2:AB239,AB240)/100000000)+AB240)</f>
        <v/>
      </c>
      <c r="AE240" t="str">
        <f t="shared" ca="1" si="78"/>
        <v/>
      </c>
    </row>
    <row r="241" spans="1:31" x14ac:dyDescent="0.35">
      <c r="A241" s="5">
        <f t="shared" si="65"/>
        <v>0.50888047941161296</v>
      </c>
      <c r="B241" t="str">
        <v>Miguel Castro</v>
      </c>
      <c r="C241">
        <f>SUMIFS('Filtered Data'!$E:$E,'Filtered Data'!$C:$C,sorting!$B241)</f>
        <v>2</v>
      </c>
      <c r="D241" s="4">
        <f>SUMIFS('Filtered Data'!$L:$L,'Filtered Data'!$C:$C,sorting!$B241)</f>
        <v>2</v>
      </c>
      <c r="E241">
        <f>SUMIFS('Filtered Data'!$O:$O,'Filtered Data'!$C:$C,sorting!$B241)</f>
        <v>0</v>
      </c>
      <c r="F241" s="3">
        <f t="shared" si="66"/>
        <v>0</v>
      </c>
      <c r="G241" s="3" cm="1">
        <f t="array" ref="G241">AVERAGE(_xlfn._xlws.FILTER('Filtered Data'!$W:$W,'Filtered Data'!$C:$C=sorting!$B241))</f>
        <v>45</v>
      </c>
      <c r="H241" s="3" cm="1">
        <f t="array" ref="H241">_xlfn.STDEV.P(_xlfn._xlws.FILTER('Filtered Data'!$W:$W,'Filtered Data'!$C:$C=sorting!$B241))</f>
        <v>2</v>
      </c>
      <c r="I241" s="3"/>
      <c r="K241" t="str">
        <f t="shared" si="67"/>
        <v/>
      </c>
      <c r="L241" s="3" t="str">
        <f t="shared" si="62"/>
        <v/>
      </c>
      <c r="M241" t="str">
        <f t="shared" ca="1" si="68"/>
        <v/>
      </c>
      <c r="N241" s="3" t="str">
        <f t="shared" si="63"/>
        <v/>
      </c>
      <c r="O241" t="str">
        <f t="shared" ca="1" si="69"/>
        <v/>
      </c>
      <c r="P241" s="3" t="str">
        <f t="shared" ca="1" si="64"/>
        <v/>
      </c>
      <c r="Q241" t="str">
        <f t="shared" ca="1" si="70"/>
        <v/>
      </c>
      <c r="R241" s="5" t="str">
        <f>IF(J241="","",SUMIFS('Filtered Data'!$E:$E,'Filtered Data'!$C:$C,sorting!$J241,'Filtered Data'!$W:$W,"&gt;"&amp;Dashboard!D$4)/$K241)</f>
        <v/>
      </c>
      <c r="S241" t="str">
        <f t="shared" ca="1" si="71"/>
        <v/>
      </c>
      <c r="T241" s="5" t="str">
        <f>IF(K241="","",SUMIFS('Filtered Data'!$E:$E,'Filtered Data'!$C:$C,sorting!$J241,'Filtered Data'!$W:$W,"&gt;"&amp;Dashboard!F$4)/$K241)</f>
        <v/>
      </c>
      <c r="U241" t="str">
        <f t="shared" ca="1" si="72"/>
        <v/>
      </c>
      <c r="V241" t="str">
        <f>IF($J241="","",COUNTIFS(R$2:R240,R241)/100000000)</f>
        <v/>
      </c>
      <c r="W241" t="str">
        <f>IF($J241="","",COUNTIFS(T$2:T240,T241)/100000000)</f>
        <v/>
      </c>
      <c r="X241" s="6" t="str">
        <f t="shared" si="73"/>
        <v/>
      </c>
      <c r="Y241" t="str">
        <f t="shared" ca="1" si="74"/>
        <v/>
      </c>
      <c r="Z241" s="6" t="str">
        <f t="shared" si="75"/>
        <v/>
      </c>
      <c r="AA241" t="str">
        <f t="shared" ca="1" si="76"/>
        <v/>
      </c>
      <c r="AB241" s="5" t="str">
        <f ca="1">IF(S241="","",SUMIFS('Filtered Data'!$E:$E,'Filtered Data'!$C:$C,sorting!$J241,'Filtered Data'!$W:$W,"&lt;"&amp;Dashboard!C$4)/$K241)</f>
        <v/>
      </c>
      <c r="AC241" t="str">
        <f t="shared" ca="1" si="77"/>
        <v/>
      </c>
      <c r="AD241" s="6" t="str">
        <f>IF($J241="","",(COUNTIFS(AB$2:AB240,AB241)/100000000)+AB241)</f>
        <v/>
      </c>
      <c r="AE241" t="str">
        <f t="shared" ca="1" si="78"/>
        <v/>
      </c>
    </row>
    <row r="242" spans="1:31" x14ac:dyDescent="0.35">
      <c r="A242" s="5">
        <f t="shared" si="65"/>
        <v>0.77240609735730559</v>
      </c>
      <c r="B242" t="str">
        <v>Tommy Hunter</v>
      </c>
      <c r="C242">
        <f>SUMIFS('Filtered Data'!$E:$E,'Filtered Data'!$C:$C,sorting!$B242)</f>
        <v>1</v>
      </c>
      <c r="D242" s="4">
        <f>SUMIFS('Filtered Data'!$L:$L,'Filtered Data'!$C:$C,sorting!$B242)</f>
        <v>2</v>
      </c>
      <c r="E242">
        <f>SUMIFS('Filtered Data'!$O:$O,'Filtered Data'!$C:$C,sorting!$B242)</f>
        <v>0</v>
      </c>
      <c r="F242" s="3">
        <f t="shared" si="66"/>
        <v>0</v>
      </c>
      <c r="G242" s="3" cm="1">
        <f t="array" ref="G242">AVERAGE(_xlfn._xlws.FILTER('Filtered Data'!$W:$W,'Filtered Data'!$C:$C=sorting!$B242))</f>
        <v>53</v>
      </c>
      <c r="H242" s="3" cm="1">
        <f t="array" ref="H242">_xlfn.STDEV.P(_xlfn._xlws.FILTER('Filtered Data'!$W:$W,'Filtered Data'!$C:$C=sorting!$B242))</f>
        <v>0</v>
      </c>
      <c r="I242" s="3"/>
      <c r="K242" t="str">
        <f t="shared" si="67"/>
        <v/>
      </c>
      <c r="L242" s="3" t="str">
        <f t="shared" si="62"/>
        <v/>
      </c>
      <c r="M242" t="str">
        <f t="shared" ca="1" si="68"/>
        <v/>
      </c>
      <c r="N242" s="3" t="str">
        <f t="shared" si="63"/>
        <v/>
      </c>
      <c r="O242" t="str">
        <f t="shared" ca="1" si="69"/>
        <v/>
      </c>
      <c r="P242" s="3" t="str">
        <f t="shared" ca="1" si="64"/>
        <v/>
      </c>
      <c r="Q242" t="str">
        <f t="shared" ca="1" si="70"/>
        <v/>
      </c>
      <c r="R242" s="5" t="str">
        <f>IF(J242="","",SUMIFS('Filtered Data'!$E:$E,'Filtered Data'!$C:$C,sorting!$J242,'Filtered Data'!$W:$W,"&gt;"&amp;Dashboard!D$4)/$K242)</f>
        <v/>
      </c>
      <c r="S242" t="str">
        <f t="shared" ca="1" si="71"/>
        <v/>
      </c>
      <c r="T242" s="5" t="str">
        <f>IF(K242="","",SUMIFS('Filtered Data'!$E:$E,'Filtered Data'!$C:$C,sorting!$J242,'Filtered Data'!$W:$W,"&gt;"&amp;Dashboard!F$4)/$K242)</f>
        <v/>
      </c>
      <c r="U242" t="str">
        <f t="shared" ca="1" si="72"/>
        <v/>
      </c>
      <c r="V242" t="str">
        <f>IF($J242="","",COUNTIFS(R$2:R241,R242)/100000000)</f>
        <v/>
      </c>
      <c r="W242" t="str">
        <f>IF($J242="","",COUNTIFS(T$2:T241,T242)/100000000)</f>
        <v/>
      </c>
      <c r="X242" s="6" t="str">
        <f t="shared" si="73"/>
        <v/>
      </c>
      <c r="Y242" t="str">
        <f t="shared" ca="1" si="74"/>
        <v/>
      </c>
      <c r="Z242" s="6" t="str">
        <f t="shared" si="75"/>
        <v/>
      </c>
      <c r="AA242" t="str">
        <f t="shared" ca="1" si="76"/>
        <v/>
      </c>
      <c r="AB242" s="5" t="str">
        <f ca="1">IF(S242="","",SUMIFS('Filtered Data'!$E:$E,'Filtered Data'!$C:$C,sorting!$J242,'Filtered Data'!$W:$W,"&lt;"&amp;Dashboard!C$4)/$K242)</f>
        <v/>
      </c>
      <c r="AC242" t="str">
        <f t="shared" ca="1" si="77"/>
        <v/>
      </c>
      <c r="AD242" s="6" t="str">
        <f>IF($J242="","",(COUNTIFS(AB$2:AB241,AB242)/100000000)+AB242)</f>
        <v/>
      </c>
      <c r="AE242" t="str">
        <f t="shared" ca="1" si="78"/>
        <v/>
      </c>
    </row>
    <row r="243" spans="1:31" x14ac:dyDescent="0.35">
      <c r="A243" s="5">
        <f t="shared" si="65"/>
        <v>0.61560634133449144</v>
      </c>
      <c r="B243" t="str">
        <v>Drew Smith</v>
      </c>
      <c r="C243">
        <f>SUMIFS('Filtered Data'!$E:$E,'Filtered Data'!$C:$C,sorting!$B243)</f>
        <v>1</v>
      </c>
      <c r="D243" s="4">
        <f>SUMIFS('Filtered Data'!$L:$L,'Filtered Data'!$C:$C,sorting!$B243)</f>
        <v>2</v>
      </c>
      <c r="E243">
        <f>SUMIFS('Filtered Data'!$O:$O,'Filtered Data'!$C:$C,sorting!$B243)</f>
        <v>0</v>
      </c>
      <c r="F243" s="3">
        <f t="shared" si="66"/>
        <v>0</v>
      </c>
      <c r="G243" s="3" cm="1">
        <f t="array" ref="G243">AVERAGE(_xlfn._xlws.FILTER('Filtered Data'!$W:$W,'Filtered Data'!$C:$C=sorting!$B243))</f>
        <v>48</v>
      </c>
      <c r="H243" s="3" cm="1">
        <f t="array" ref="H243">_xlfn.STDEV.P(_xlfn._xlws.FILTER('Filtered Data'!$W:$W,'Filtered Data'!$C:$C=sorting!$B243))</f>
        <v>0</v>
      </c>
      <c r="I243" s="3"/>
      <c r="K243" t="str">
        <f t="shared" si="67"/>
        <v/>
      </c>
      <c r="L243" s="3" t="str">
        <f t="shared" si="62"/>
        <v/>
      </c>
      <c r="M243" t="str">
        <f t="shared" ca="1" si="68"/>
        <v/>
      </c>
      <c r="N243" s="3" t="str">
        <f t="shared" si="63"/>
        <v/>
      </c>
      <c r="O243" t="str">
        <f t="shared" ca="1" si="69"/>
        <v/>
      </c>
      <c r="P243" s="3" t="str">
        <f t="shared" ca="1" si="64"/>
        <v/>
      </c>
      <c r="Q243" t="str">
        <f t="shared" ca="1" si="70"/>
        <v/>
      </c>
      <c r="R243" s="5" t="str">
        <f>IF(J243="","",SUMIFS('Filtered Data'!$E:$E,'Filtered Data'!$C:$C,sorting!$J243,'Filtered Data'!$W:$W,"&gt;"&amp;Dashboard!D$4)/$K243)</f>
        <v/>
      </c>
      <c r="S243" t="str">
        <f t="shared" ca="1" si="71"/>
        <v/>
      </c>
      <c r="T243" s="5" t="str">
        <f>IF(K243="","",SUMIFS('Filtered Data'!$E:$E,'Filtered Data'!$C:$C,sorting!$J243,'Filtered Data'!$W:$W,"&gt;"&amp;Dashboard!F$4)/$K243)</f>
        <v/>
      </c>
      <c r="U243" t="str">
        <f t="shared" ca="1" si="72"/>
        <v/>
      </c>
      <c r="V243" t="str">
        <f>IF($J243="","",COUNTIFS(R$2:R242,R243)/100000000)</f>
        <v/>
      </c>
      <c r="W243" t="str">
        <f>IF($J243="","",COUNTIFS(T$2:T242,T243)/100000000)</f>
        <v/>
      </c>
      <c r="X243" s="6" t="str">
        <f t="shared" si="73"/>
        <v/>
      </c>
      <c r="Y243" t="str">
        <f t="shared" ca="1" si="74"/>
        <v/>
      </c>
      <c r="Z243" s="6" t="str">
        <f t="shared" si="75"/>
        <v/>
      </c>
      <c r="AA243" t="str">
        <f t="shared" ca="1" si="76"/>
        <v/>
      </c>
      <c r="AB243" s="5" t="str">
        <f ca="1">IF(S243="","",SUMIFS('Filtered Data'!$E:$E,'Filtered Data'!$C:$C,sorting!$J243,'Filtered Data'!$W:$W,"&lt;"&amp;Dashboard!C$4)/$K243)</f>
        <v/>
      </c>
      <c r="AC243" t="str">
        <f t="shared" ca="1" si="77"/>
        <v/>
      </c>
      <c r="AD243" s="6" t="str">
        <f>IF($J243="","",(COUNTIFS(AB$2:AB242,AB243)/100000000)+AB243)</f>
        <v/>
      </c>
      <c r="AE243" t="str">
        <f t="shared" ca="1" si="78"/>
        <v/>
      </c>
    </row>
    <row r="244" spans="1:31" x14ac:dyDescent="0.35">
      <c r="A244" s="5">
        <f t="shared" si="65"/>
        <v>0.18850916115355185</v>
      </c>
      <c r="B244" t="str">
        <v>Jordan Yamamoto</v>
      </c>
      <c r="C244">
        <f>SUMIFS('Filtered Data'!$E:$E,'Filtered Data'!$C:$C,sorting!$B244)</f>
        <v>1</v>
      </c>
      <c r="D244" s="4">
        <f>SUMIFS('Filtered Data'!$L:$L,'Filtered Data'!$C:$C,sorting!$B244)</f>
        <v>4</v>
      </c>
      <c r="E244">
        <f>SUMIFS('Filtered Data'!$O:$O,'Filtered Data'!$C:$C,sorting!$B244)</f>
        <v>2</v>
      </c>
      <c r="F244" s="3">
        <f t="shared" si="66"/>
        <v>4.5</v>
      </c>
      <c r="G244" s="3" cm="1">
        <f t="array" ref="G244">AVERAGE(_xlfn._xlws.FILTER('Filtered Data'!$W:$W,'Filtered Data'!$C:$C=sorting!$B244))</f>
        <v>35</v>
      </c>
      <c r="H244" s="3" cm="1">
        <f t="array" ref="H244">_xlfn.STDEV.P(_xlfn._xlws.FILTER('Filtered Data'!$W:$W,'Filtered Data'!$C:$C=sorting!$B244))</f>
        <v>0</v>
      </c>
      <c r="I244" s="3"/>
      <c r="K244" t="str">
        <f t="shared" si="67"/>
        <v/>
      </c>
      <c r="L244" s="3" t="str">
        <f t="shared" si="62"/>
        <v/>
      </c>
      <c r="M244" t="str">
        <f t="shared" ca="1" si="68"/>
        <v/>
      </c>
      <c r="N244" s="3" t="str">
        <f t="shared" si="63"/>
        <v/>
      </c>
      <c r="O244" t="str">
        <f t="shared" ca="1" si="69"/>
        <v/>
      </c>
      <c r="P244" s="3" t="str">
        <f t="shared" ca="1" si="64"/>
        <v/>
      </c>
      <c r="Q244" t="str">
        <f t="shared" ca="1" si="70"/>
        <v/>
      </c>
      <c r="R244" s="5" t="str">
        <f>IF(J244="","",SUMIFS('Filtered Data'!$E:$E,'Filtered Data'!$C:$C,sorting!$J244,'Filtered Data'!$W:$W,"&gt;"&amp;Dashboard!D$4)/$K244)</f>
        <v/>
      </c>
      <c r="S244" t="str">
        <f t="shared" ca="1" si="71"/>
        <v/>
      </c>
      <c r="T244" s="5" t="str">
        <f>IF(K244="","",SUMIFS('Filtered Data'!$E:$E,'Filtered Data'!$C:$C,sorting!$J244,'Filtered Data'!$W:$W,"&gt;"&amp;Dashboard!F$4)/$K244)</f>
        <v/>
      </c>
      <c r="U244" t="str">
        <f t="shared" ca="1" si="72"/>
        <v/>
      </c>
      <c r="V244" t="str">
        <f>IF($J244="","",COUNTIFS(R$2:R243,R244)/100000000)</f>
        <v/>
      </c>
      <c r="W244" t="str">
        <f>IF($J244="","",COUNTIFS(T$2:T243,T244)/100000000)</f>
        <v/>
      </c>
      <c r="X244" s="6" t="str">
        <f t="shared" si="73"/>
        <v/>
      </c>
      <c r="Y244" t="str">
        <f t="shared" ca="1" si="74"/>
        <v/>
      </c>
      <c r="Z244" s="6" t="str">
        <f t="shared" si="75"/>
        <v/>
      </c>
      <c r="AA244" t="str">
        <f t="shared" ca="1" si="76"/>
        <v/>
      </c>
      <c r="AB244" s="5" t="str">
        <f ca="1">IF(S244="","",SUMIFS('Filtered Data'!$E:$E,'Filtered Data'!$C:$C,sorting!$J244,'Filtered Data'!$W:$W,"&lt;"&amp;Dashboard!C$4)/$K244)</f>
        <v/>
      </c>
      <c r="AC244" t="str">
        <f t="shared" ca="1" si="77"/>
        <v/>
      </c>
      <c r="AD244" s="6" t="str">
        <f>IF($J244="","",(COUNTIFS(AB$2:AB243,AB244)/100000000)+AB244)</f>
        <v/>
      </c>
      <c r="AE244" t="str">
        <f t="shared" ca="1" si="78"/>
        <v/>
      </c>
    </row>
    <row r="245" spans="1:31" x14ac:dyDescent="0.35">
      <c r="A245" s="5">
        <f t="shared" si="65"/>
        <v>0.24125527839561978</v>
      </c>
      <c r="B245" t="str">
        <v>Robert Gsellman</v>
      </c>
      <c r="C245">
        <f>SUMIFS('Filtered Data'!$E:$E,'Filtered Data'!$C:$C,sorting!$B245)</f>
        <v>1</v>
      </c>
      <c r="D245" s="4">
        <f>SUMIFS('Filtered Data'!$L:$L,'Filtered Data'!$C:$C,sorting!$B245)</f>
        <v>2</v>
      </c>
      <c r="E245">
        <f>SUMIFS('Filtered Data'!$O:$O,'Filtered Data'!$C:$C,sorting!$B245)</f>
        <v>1</v>
      </c>
      <c r="F245" s="3">
        <f t="shared" si="66"/>
        <v>4.5</v>
      </c>
      <c r="G245" s="3" cm="1">
        <f t="array" ref="G245">AVERAGE(_xlfn._xlws.FILTER('Filtered Data'!$W:$W,'Filtered Data'!$C:$C=sorting!$B245))</f>
        <v>37</v>
      </c>
      <c r="H245" s="3" cm="1">
        <f t="array" ref="H245">_xlfn.STDEV.P(_xlfn._xlws.FILTER('Filtered Data'!$W:$W,'Filtered Data'!$C:$C=sorting!$B245))</f>
        <v>0</v>
      </c>
      <c r="I245" s="3"/>
      <c r="K245" t="str">
        <f t="shared" si="67"/>
        <v/>
      </c>
      <c r="L245" s="3" t="str">
        <f t="shared" si="62"/>
        <v/>
      </c>
      <c r="M245" t="str">
        <f t="shared" ca="1" si="68"/>
        <v/>
      </c>
      <c r="N245" s="3" t="str">
        <f t="shared" si="63"/>
        <v/>
      </c>
      <c r="O245" t="str">
        <f t="shared" ca="1" si="69"/>
        <v/>
      </c>
      <c r="P245" s="3" t="str">
        <f t="shared" ca="1" si="64"/>
        <v/>
      </c>
      <c r="Q245" t="str">
        <f t="shared" ca="1" si="70"/>
        <v/>
      </c>
      <c r="R245" s="5" t="str">
        <f>IF(J245="","",SUMIFS('Filtered Data'!$E:$E,'Filtered Data'!$C:$C,sorting!$J245,'Filtered Data'!$W:$W,"&gt;"&amp;Dashboard!D$4)/$K245)</f>
        <v/>
      </c>
      <c r="S245" t="str">
        <f t="shared" ca="1" si="71"/>
        <v/>
      </c>
      <c r="T245" s="5" t="str">
        <f>IF(K245="","",SUMIFS('Filtered Data'!$E:$E,'Filtered Data'!$C:$C,sorting!$J245,'Filtered Data'!$W:$W,"&gt;"&amp;Dashboard!F$4)/$K245)</f>
        <v/>
      </c>
      <c r="U245" t="str">
        <f t="shared" ca="1" si="72"/>
        <v/>
      </c>
      <c r="V245" t="str">
        <f>IF($J245="","",COUNTIFS(R$2:R244,R245)/100000000)</f>
        <v/>
      </c>
      <c r="W245" t="str">
        <f>IF($J245="","",COUNTIFS(T$2:T244,T245)/100000000)</f>
        <v/>
      </c>
      <c r="X245" s="6" t="str">
        <f t="shared" si="73"/>
        <v/>
      </c>
      <c r="Y245" t="str">
        <f t="shared" ca="1" si="74"/>
        <v/>
      </c>
      <c r="Z245" s="6" t="str">
        <f t="shared" si="75"/>
        <v/>
      </c>
      <c r="AA245" t="str">
        <f t="shared" ca="1" si="76"/>
        <v/>
      </c>
      <c r="AB245" s="5" t="str">
        <f ca="1">IF(S245="","",SUMIFS('Filtered Data'!$E:$E,'Filtered Data'!$C:$C,sorting!$J245,'Filtered Data'!$W:$W,"&lt;"&amp;Dashboard!C$4)/$K245)</f>
        <v/>
      </c>
      <c r="AC245" t="str">
        <f t="shared" ca="1" si="77"/>
        <v/>
      </c>
      <c r="AD245" s="6" t="str">
        <f>IF($J245="","",(COUNTIFS(AB$2:AB244,AB245)/100000000)+AB245)</f>
        <v/>
      </c>
      <c r="AE245" t="str">
        <f t="shared" ca="1" si="78"/>
        <v/>
      </c>
    </row>
    <row r="246" spans="1:31" x14ac:dyDescent="0.35">
      <c r="A246" s="5">
        <f t="shared" si="65"/>
        <v>3.5015473864349708E-2</v>
      </c>
      <c r="B246" t="str">
        <v>Jerad Eickhoff</v>
      </c>
      <c r="C246">
        <f>SUMIFS('Filtered Data'!$E:$E,'Filtered Data'!$C:$C,sorting!$B246)</f>
        <v>4</v>
      </c>
      <c r="D246" s="4">
        <f>SUMIFS('Filtered Data'!$L:$L,'Filtered Data'!$C:$C,sorting!$B246)</f>
        <v>17</v>
      </c>
      <c r="E246">
        <f>SUMIFS('Filtered Data'!$O:$O,'Filtered Data'!$C:$C,sorting!$B246)</f>
        <v>17</v>
      </c>
      <c r="F246" s="3">
        <f t="shared" si="66"/>
        <v>9</v>
      </c>
      <c r="G246" s="3" cm="1">
        <f t="array" ref="G246">AVERAGE(_xlfn._xlws.FILTER('Filtered Data'!$W:$W,'Filtered Data'!$C:$C=sorting!$B246))</f>
        <v>24.75</v>
      </c>
      <c r="H246" s="3" cm="1">
        <f t="array" ref="H246">_xlfn.STDEV.P(_xlfn._xlws.FILTER('Filtered Data'!$W:$W,'Filtered Data'!$C:$C=sorting!$B246))</f>
        <v>22.487496525847426</v>
      </c>
      <c r="I246" s="3"/>
      <c r="K246" t="str">
        <f t="shared" si="67"/>
        <v/>
      </c>
      <c r="L246" s="3" t="str">
        <f t="shared" si="62"/>
        <v/>
      </c>
      <c r="M246" t="str">
        <f t="shared" ca="1" si="68"/>
        <v/>
      </c>
      <c r="N246" s="3" t="str">
        <f t="shared" si="63"/>
        <v/>
      </c>
      <c r="O246" t="str">
        <f t="shared" ca="1" si="69"/>
        <v/>
      </c>
      <c r="P246" s="3" t="str">
        <f t="shared" ca="1" si="64"/>
        <v/>
      </c>
      <c r="Q246" t="str">
        <f t="shared" ca="1" si="70"/>
        <v/>
      </c>
      <c r="R246" s="5" t="str">
        <f>IF(J246="","",SUMIFS('Filtered Data'!$E:$E,'Filtered Data'!$C:$C,sorting!$J246,'Filtered Data'!$W:$W,"&gt;"&amp;Dashboard!D$4)/$K246)</f>
        <v/>
      </c>
      <c r="S246" t="str">
        <f t="shared" ca="1" si="71"/>
        <v/>
      </c>
      <c r="T246" s="5" t="str">
        <f>IF(K246="","",SUMIFS('Filtered Data'!$E:$E,'Filtered Data'!$C:$C,sorting!$J246,'Filtered Data'!$W:$W,"&gt;"&amp;Dashboard!F$4)/$K246)</f>
        <v/>
      </c>
      <c r="U246" t="str">
        <f t="shared" ca="1" si="72"/>
        <v/>
      </c>
      <c r="V246" t="str">
        <f>IF($J246="","",COUNTIFS(R$2:R245,R246)/100000000)</f>
        <v/>
      </c>
      <c r="W246" t="str">
        <f>IF($J246="","",COUNTIFS(T$2:T245,T246)/100000000)</f>
        <v/>
      </c>
      <c r="X246" s="6" t="str">
        <f t="shared" si="73"/>
        <v/>
      </c>
      <c r="Y246" t="str">
        <f t="shared" ca="1" si="74"/>
        <v/>
      </c>
      <c r="Z246" s="6" t="str">
        <f t="shared" si="75"/>
        <v/>
      </c>
      <c r="AA246" t="str">
        <f t="shared" ca="1" si="76"/>
        <v/>
      </c>
      <c r="AB246" s="5" t="str">
        <f ca="1">IF(S246="","",SUMIFS('Filtered Data'!$E:$E,'Filtered Data'!$C:$C,sorting!$J246,'Filtered Data'!$W:$W,"&lt;"&amp;Dashboard!C$4)/$K246)</f>
        <v/>
      </c>
      <c r="AC246" t="str">
        <f t="shared" ca="1" si="77"/>
        <v/>
      </c>
      <c r="AD246" s="6" t="str">
        <f>IF($J246="","",(COUNTIFS(AB$2:AB245,AB246)/100000000)+AB246)</f>
        <v/>
      </c>
      <c r="AE246" t="str">
        <f t="shared" ca="1" si="78"/>
        <v/>
      </c>
    </row>
    <row r="247" spans="1:31" x14ac:dyDescent="0.35">
      <c r="A247" s="5">
        <f t="shared" si="65"/>
        <v>0.63657084965175592</v>
      </c>
      <c r="B247" t="str">
        <v>Tylor Megill</v>
      </c>
      <c r="C247">
        <f>SUMIFS('Filtered Data'!$E:$E,'Filtered Data'!$C:$C,sorting!$B247)</f>
        <v>18</v>
      </c>
      <c r="D247" s="4">
        <f>SUMIFS('Filtered Data'!$L:$L,'Filtered Data'!$C:$C,sorting!$B247)</f>
        <v>89.666666666666657</v>
      </c>
      <c r="E247">
        <f>SUMIFS('Filtered Data'!$O:$O,'Filtered Data'!$C:$C,sorting!$B247)</f>
        <v>45</v>
      </c>
      <c r="F247" s="3">
        <f t="shared" si="66"/>
        <v>4.5167286245353164</v>
      </c>
      <c r="G247" s="3" cm="1">
        <f t="array" ref="G247">AVERAGE(_xlfn._xlws.FILTER('Filtered Data'!$W:$W,'Filtered Data'!$C:$C=sorting!$B247))</f>
        <v>48.611111111111114</v>
      </c>
      <c r="H247" s="3" cm="1">
        <f t="array" ref="H247">_xlfn.STDEV.P(_xlfn._xlws.FILTER('Filtered Data'!$W:$W,'Filtered Data'!$C:$C=sorting!$B247))</f>
        <v>19.891759569365203</v>
      </c>
      <c r="I247" s="3"/>
      <c r="K247" t="str">
        <f t="shared" si="67"/>
        <v/>
      </c>
      <c r="L247" s="3" t="str">
        <f t="shared" si="62"/>
        <v/>
      </c>
      <c r="M247" t="str">
        <f t="shared" ca="1" si="68"/>
        <v/>
      </c>
      <c r="N247" s="3" t="str">
        <f t="shared" si="63"/>
        <v/>
      </c>
      <c r="O247" t="str">
        <f t="shared" ca="1" si="69"/>
        <v/>
      </c>
      <c r="P247" s="3" t="str">
        <f t="shared" ca="1" si="64"/>
        <v/>
      </c>
      <c r="Q247" t="str">
        <f t="shared" ca="1" si="70"/>
        <v/>
      </c>
      <c r="R247" s="5" t="str">
        <f>IF(J247="","",SUMIFS('Filtered Data'!$E:$E,'Filtered Data'!$C:$C,sorting!$J247,'Filtered Data'!$W:$W,"&gt;"&amp;Dashboard!D$4)/$K247)</f>
        <v/>
      </c>
      <c r="S247" t="str">
        <f t="shared" ca="1" si="71"/>
        <v/>
      </c>
      <c r="T247" s="5" t="str">
        <f>IF(K247="","",SUMIFS('Filtered Data'!$E:$E,'Filtered Data'!$C:$C,sorting!$J247,'Filtered Data'!$W:$W,"&gt;"&amp;Dashboard!F$4)/$K247)</f>
        <v/>
      </c>
      <c r="U247" t="str">
        <f t="shared" ca="1" si="72"/>
        <v/>
      </c>
      <c r="V247" t="str">
        <f>IF($J247="","",COUNTIFS(R$2:R246,R247)/100000000)</f>
        <v/>
      </c>
      <c r="W247" t="str">
        <f>IF($J247="","",COUNTIFS(T$2:T246,T247)/100000000)</f>
        <v/>
      </c>
      <c r="X247" s="6" t="str">
        <f t="shared" si="73"/>
        <v/>
      </c>
      <c r="Y247" t="str">
        <f t="shared" ca="1" si="74"/>
        <v/>
      </c>
      <c r="Z247" s="6" t="str">
        <f t="shared" si="75"/>
        <v/>
      </c>
      <c r="AA247" t="str">
        <f t="shared" ca="1" si="76"/>
        <v/>
      </c>
      <c r="AB247" s="5" t="str">
        <f ca="1">IF(S247="","",SUMIFS('Filtered Data'!$E:$E,'Filtered Data'!$C:$C,sorting!$J247,'Filtered Data'!$W:$W,"&lt;"&amp;Dashboard!C$4)/$K247)</f>
        <v/>
      </c>
      <c r="AC247" t="str">
        <f t="shared" ca="1" si="77"/>
        <v/>
      </c>
      <c r="AD247" s="6" t="str">
        <f>IF($J247="","",(COUNTIFS(AB$2:AB246,AB247)/100000000)+AB247)</f>
        <v/>
      </c>
      <c r="AE247" t="str">
        <f t="shared" ca="1" si="78"/>
        <v/>
      </c>
    </row>
    <row r="248" spans="1:31" x14ac:dyDescent="0.35">
      <c r="A248" s="5">
        <f t="shared" si="65"/>
        <v>0.43688518667183973</v>
      </c>
      <c r="B248" t="str">
        <v>Corey Oswalt</v>
      </c>
      <c r="C248">
        <f>SUMIFS('Filtered Data'!$E:$E,'Filtered Data'!$C:$C,sorting!$B248)</f>
        <v>1</v>
      </c>
      <c r="D248" s="4">
        <f>SUMIFS('Filtered Data'!$L:$L,'Filtered Data'!$C:$C,sorting!$B248)</f>
        <v>4</v>
      </c>
      <c r="E248">
        <f>SUMIFS('Filtered Data'!$O:$O,'Filtered Data'!$C:$C,sorting!$B248)</f>
        <v>3</v>
      </c>
      <c r="F248" s="3">
        <f t="shared" si="66"/>
        <v>6.75</v>
      </c>
      <c r="G248" s="3" cm="1">
        <f t="array" ref="G248">AVERAGE(_xlfn._xlws.FILTER('Filtered Data'!$W:$W,'Filtered Data'!$C:$C=sorting!$B248))</f>
        <v>43</v>
      </c>
      <c r="H248" s="3" cm="1">
        <f t="array" ref="H248">_xlfn.STDEV.P(_xlfn._xlws.FILTER('Filtered Data'!$W:$W,'Filtered Data'!$C:$C=sorting!$B248))</f>
        <v>0</v>
      </c>
      <c r="I248" s="3"/>
      <c r="K248" t="str">
        <f t="shared" si="67"/>
        <v/>
      </c>
      <c r="L248" s="3" t="str">
        <f t="shared" si="62"/>
        <v/>
      </c>
      <c r="M248" t="str">
        <f t="shared" ca="1" si="68"/>
        <v/>
      </c>
      <c r="N248" s="3" t="str">
        <f t="shared" si="63"/>
        <v/>
      </c>
      <c r="O248" t="str">
        <f t="shared" ca="1" si="69"/>
        <v/>
      </c>
      <c r="P248" s="3" t="str">
        <f t="shared" ca="1" si="64"/>
        <v/>
      </c>
      <c r="Q248" t="str">
        <f t="shared" ca="1" si="70"/>
        <v/>
      </c>
      <c r="R248" s="5" t="str">
        <f>IF(J248="","",SUMIFS('Filtered Data'!$E:$E,'Filtered Data'!$C:$C,sorting!$J248,'Filtered Data'!$W:$W,"&gt;"&amp;Dashboard!D$4)/$K248)</f>
        <v/>
      </c>
      <c r="S248" t="str">
        <f t="shared" ca="1" si="71"/>
        <v/>
      </c>
      <c r="T248" s="5" t="str">
        <f>IF(K248="","",SUMIFS('Filtered Data'!$E:$E,'Filtered Data'!$C:$C,sorting!$J248,'Filtered Data'!$W:$W,"&gt;"&amp;Dashboard!F$4)/$K248)</f>
        <v/>
      </c>
      <c r="U248" t="str">
        <f t="shared" ca="1" si="72"/>
        <v/>
      </c>
      <c r="V248" t="str">
        <f>IF($J248="","",COUNTIFS(R$2:R247,R248)/100000000)</f>
        <v/>
      </c>
      <c r="W248" t="str">
        <f>IF($J248="","",COUNTIFS(T$2:T247,T248)/100000000)</f>
        <v/>
      </c>
      <c r="X248" s="6" t="str">
        <f t="shared" si="73"/>
        <v/>
      </c>
      <c r="Y248" t="str">
        <f t="shared" ca="1" si="74"/>
        <v/>
      </c>
      <c r="Z248" s="6" t="str">
        <f t="shared" si="75"/>
        <v/>
      </c>
      <c r="AA248" t="str">
        <f t="shared" ca="1" si="76"/>
        <v/>
      </c>
      <c r="AB248" s="5" t="str">
        <f ca="1">IF(S248="","",SUMIFS('Filtered Data'!$E:$E,'Filtered Data'!$C:$C,sorting!$J248,'Filtered Data'!$W:$W,"&lt;"&amp;Dashboard!C$4)/$K248)</f>
        <v/>
      </c>
      <c r="AC248" t="str">
        <f t="shared" ca="1" si="77"/>
        <v/>
      </c>
      <c r="AD248" s="6" t="str">
        <f>IF($J248="","",(COUNTIFS(AB$2:AB247,AB248)/100000000)+AB248)</f>
        <v/>
      </c>
      <c r="AE248" t="str">
        <f t="shared" ca="1" si="78"/>
        <v/>
      </c>
    </row>
    <row r="249" spans="1:31" x14ac:dyDescent="0.35">
      <c r="A249" s="5">
        <f t="shared" si="65"/>
        <v>0.63278732930021842</v>
      </c>
      <c r="B249" t="str">
        <v>Aaron Loup</v>
      </c>
      <c r="C249">
        <f>SUMIFS('Filtered Data'!$E:$E,'Filtered Data'!$C:$C,sorting!$B249)</f>
        <v>2</v>
      </c>
      <c r="D249" s="4">
        <f>SUMIFS('Filtered Data'!$L:$L,'Filtered Data'!$C:$C,sorting!$B249)</f>
        <v>3</v>
      </c>
      <c r="E249">
        <f>SUMIFS('Filtered Data'!$O:$O,'Filtered Data'!$C:$C,sorting!$B249)</f>
        <v>0</v>
      </c>
      <c r="F249" s="3">
        <f t="shared" si="66"/>
        <v>0</v>
      </c>
      <c r="G249" s="3" cm="1">
        <f t="array" ref="G249">AVERAGE(_xlfn._xlws.FILTER('Filtered Data'!$W:$W,'Filtered Data'!$C:$C=sorting!$B249))</f>
        <v>48.5</v>
      </c>
      <c r="H249" s="3" cm="1">
        <f t="array" ref="H249">_xlfn.STDEV.P(_xlfn._xlws.FILTER('Filtered Data'!$W:$W,'Filtered Data'!$C:$C=sorting!$B249))</f>
        <v>1.5</v>
      </c>
      <c r="I249" s="3"/>
      <c r="K249" t="str">
        <f t="shared" si="67"/>
        <v/>
      </c>
      <c r="L249" s="3" t="str">
        <f t="shared" si="62"/>
        <v/>
      </c>
      <c r="M249" t="str">
        <f t="shared" ca="1" si="68"/>
        <v/>
      </c>
      <c r="N249" s="3" t="str">
        <f t="shared" si="63"/>
        <v/>
      </c>
      <c r="O249" t="str">
        <f t="shared" ca="1" si="69"/>
        <v/>
      </c>
      <c r="P249" s="3" t="str">
        <f t="shared" ca="1" si="64"/>
        <v/>
      </c>
      <c r="Q249" t="str">
        <f t="shared" ca="1" si="70"/>
        <v/>
      </c>
      <c r="R249" s="5" t="str">
        <f>IF(J249="","",SUMIFS('Filtered Data'!$E:$E,'Filtered Data'!$C:$C,sorting!$J249,'Filtered Data'!$W:$W,"&gt;"&amp;Dashboard!D$4)/$K249)</f>
        <v/>
      </c>
      <c r="S249" t="str">
        <f t="shared" ca="1" si="71"/>
        <v/>
      </c>
      <c r="T249" s="5" t="str">
        <f>IF(K249="","",SUMIFS('Filtered Data'!$E:$E,'Filtered Data'!$C:$C,sorting!$J249,'Filtered Data'!$W:$W,"&gt;"&amp;Dashboard!F$4)/$K249)</f>
        <v/>
      </c>
      <c r="U249" t="str">
        <f t="shared" ca="1" si="72"/>
        <v/>
      </c>
      <c r="V249" t="str">
        <f>IF($J249="","",COUNTIFS(R$2:R248,R249)/100000000)</f>
        <v/>
      </c>
      <c r="W249" t="str">
        <f>IF($J249="","",COUNTIFS(T$2:T248,T249)/100000000)</f>
        <v/>
      </c>
      <c r="X249" s="6" t="str">
        <f t="shared" si="73"/>
        <v/>
      </c>
      <c r="Y249" t="str">
        <f t="shared" ca="1" si="74"/>
        <v/>
      </c>
      <c r="Z249" s="6" t="str">
        <f t="shared" si="75"/>
        <v/>
      </c>
      <c r="AA249" t="str">
        <f t="shared" ca="1" si="76"/>
        <v/>
      </c>
      <c r="AB249" s="5" t="str">
        <f ca="1">IF(S249="","",SUMIFS('Filtered Data'!$E:$E,'Filtered Data'!$C:$C,sorting!$J249,'Filtered Data'!$W:$W,"&lt;"&amp;Dashboard!C$4)/$K249)</f>
        <v/>
      </c>
      <c r="AC249" t="str">
        <f t="shared" ca="1" si="77"/>
        <v/>
      </c>
      <c r="AD249" s="6" t="str">
        <f>IF($J249="","",(COUNTIFS(AB$2:AB248,AB249)/100000000)+AB249)</f>
        <v/>
      </c>
      <c r="AE249" t="str">
        <f t="shared" ca="1" si="78"/>
        <v/>
      </c>
    </row>
    <row r="250" spans="1:31" x14ac:dyDescent="0.35">
      <c r="A250" s="5">
        <f t="shared" si="65"/>
        <v>0.75438825735814852</v>
      </c>
      <c r="B250" t="str">
        <v>Rich Hill</v>
      </c>
      <c r="C250">
        <f>SUMIFS('Filtered Data'!$E:$E,'Filtered Data'!$C:$C,sorting!$B250)</f>
        <v>31</v>
      </c>
      <c r="D250" s="4">
        <f>SUMIFS('Filtered Data'!$L:$L,'Filtered Data'!$C:$C,sorting!$B250)</f>
        <v>155.66666666666666</v>
      </c>
      <c r="E250">
        <f>SUMIFS('Filtered Data'!$O:$O,'Filtered Data'!$C:$C,sorting!$B250)</f>
        <v>65</v>
      </c>
      <c r="F250" s="3">
        <f t="shared" si="66"/>
        <v>3.7580299785867242</v>
      </c>
      <c r="G250" s="3" cm="1">
        <f t="array" ref="G250">AVERAGE(_xlfn._xlws.FILTER('Filtered Data'!$W:$W,'Filtered Data'!$C:$C=sorting!$B250))</f>
        <v>52.354838709677416</v>
      </c>
      <c r="H250" s="3" cm="1">
        <f t="array" ref="H250">_xlfn.STDEV.P(_xlfn._xlws.FILTER('Filtered Data'!$W:$W,'Filtered Data'!$C:$C=sorting!$B250))</f>
        <v>14.340442219070567</v>
      </c>
      <c r="I250" s="3"/>
      <c r="K250" t="str">
        <f t="shared" si="67"/>
        <v/>
      </c>
      <c r="L250" s="3" t="str">
        <f t="shared" si="62"/>
        <v/>
      </c>
      <c r="M250" t="str">
        <f t="shared" ca="1" si="68"/>
        <v/>
      </c>
      <c r="N250" s="3" t="str">
        <f t="shared" si="63"/>
        <v/>
      </c>
      <c r="O250" t="str">
        <f t="shared" ca="1" si="69"/>
        <v/>
      </c>
      <c r="P250" s="3" t="str">
        <f t="shared" ca="1" si="64"/>
        <v/>
      </c>
      <c r="Q250" t="str">
        <f t="shared" ca="1" si="70"/>
        <v/>
      </c>
      <c r="R250" s="5" t="str">
        <f>IF(J250="","",SUMIFS('Filtered Data'!$E:$E,'Filtered Data'!$C:$C,sorting!$J250,'Filtered Data'!$W:$W,"&gt;"&amp;Dashboard!D$4)/$K250)</f>
        <v/>
      </c>
      <c r="S250" t="str">
        <f t="shared" ca="1" si="71"/>
        <v/>
      </c>
      <c r="T250" s="5" t="str">
        <f>IF(K250="","",SUMIFS('Filtered Data'!$E:$E,'Filtered Data'!$C:$C,sorting!$J250,'Filtered Data'!$W:$W,"&gt;"&amp;Dashboard!F$4)/$K250)</f>
        <v/>
      </c>
      <c r="U250" t="str">
        <f t="shared" ca="1" si="72"/>
        <v/>
      </c>
      <c r="V250" t="str">
        <f>IF($J250="","",COUNTIFS(R$2:R249,R250)/100000000)</f>
        <v/>
      </c>
      <c r="W250" t="str">
        <f>IF($J250="","",COUNTIFS(T$2:T249,T250)/100000000)</f>
        <v/>
      </c>
      <c r="X250" s="6" t="str">
        <f t="shared" si="73"/>
        <v/>
      </c>
      <c r="Y250" t="str">
        <f t="shared" ca="1" si="74"/>
        <v/>
      </c>
      <c r="Z250" s="6" t="str">
        <f t="shared" si="75"/>
        <v/>
      </c>
      <c r="AA250" t="str">
        <f t="shared" ca="1" si="76"/>
        <v/>
      </c>
      <c r="AB250" s="5" t="str">
        <f ca="1">IF(S250="","",SUMIFS('Filtered Data'!$E:$E,'Filtered Data'!$C:$C,sorting!$J250,'Filtered Data'!$W:$W,"&lt;"&amp;Dashboard!C$4)/$K250)</f>
        <v/>
      </c>
      <c r="AC250" t="str">
        <f t="shared" ca="1" si="77"/>
        <v/>
      </c>
      <c r="AD250" s="6" t="str">
        <f>IF($J250="","",(COUNTIFS(AB$2:AB249,AB250)/100000000)+AB250)</f>
        <v/>
      </c>
      <c r="AE250" t="str">
        <f t="shared" ca="1" si="78"/>
        <v/>
      </c>
    </row>
    <row r="251" spans="1:31" x14ac:dyDescent="0.35">
      <c r="A251" s="5">
        <f t="shared" si="65"/>
        <v>0.41616989975684948</v>
      </c>
      <c r="B251" t="str">
        <v>Carlos Carrasco</v>
      </c>
      <c r="C251">
        <f>SUMIFS('Filtered Data'!$E:$E,'Filtered Data'!$C:$C,sorting!$B251)</f>
        <v>12</v>
      </c>
      <c r="D251" s="4">
        <f>SUMIFS('Filtered Data'!$L:$L,'Filtered Data'!$C:$C,sorting!$B251)</f>
        <v>53.666666666666664</v>
      </c>
      <c r="E251">
        <f>SUMIFS('Filtered Data'!$O:$O,'Filtered Data'!$C:$C,sorting!$B251)</f>
        <v>36</v>
      </c>
      <c r="F251" s="3">
        <f t="shared" si="66"/>
        <v>6.0372670807453419</v>
      </c>
      <c r="G251" s="3" cm="1">
        <f t="array" ref="G251">AVERAGE(_xlfn._xlws.FILTER('Filtered Data'!$W:$W,'Filtered Data'!$C:$C=sorting!$B251))</f>
        <v>42.416666666666664</v>
      </c>
      <c r="H251" s="3" cm="1">
        <f t="array" ref="H251">_xlfn.STDEV.P(_xlfn._xlws.FILTER('Filtered Data'!$W:$W,'Filtered Data'!$C:$C=sorting!$B251))</f>
        <v>18.011377577026757</v>
      </c>
      <c r="I251" s="3"/>
      <c r="K251" t="str">
        <f t="shared" si="67"/>
        <v/>
      </c>
      <c r="L251" s="3" t="str">
        <f t="shared" si="62"/>
        <v/>
      </c>
      <c r="M251" t="str">
        <f t="shared" ca="1" si="68"/>
        <v/>
      </c>
      <c r="N251" s="3" t="str">
        <f t="shared" si="63"/>
        <v/>
      </c>
      <c r="O251" t="str">
        <f t="shared" ca="1" si="69"/>
        <v/>
      </c>
      <c r="P251" s="3" t="str">
        <f t="shared" ca="1" si="64"/>
        <v/>
      </c>
      <c r="Q251" t="str">
        <f t="shared" ca="1" si="70"/>
        <v/>
      </c>
      <c r="R251" s="5" t="str">
        <f>IF(J251="","",SUMIFS('Filtered Data'!$E:$E,'Filtered Data'!$C:$C,sorting!$J251,'Filtered Data'!$W:$W,"&gt;"&amp;Dashboard!D$4)/$K251)</f>
        <v/>
      </c>
      <c r="S251" t="str">
        <f t="shared" ca="1" si="71"/>
        <v/>
      </c>
      <c r="T251" s="5" t="str">
        <f>IF(K251="","",SUMIFS('Filtered Data'!$E:$E,'Filtered Data'!$C:$C,sorting!$J251,'Filtered Data'!$W:$W,"&gt;"&amp;Dashboard!F$4)/$K251)</f>
        <v/>
      </c>
      <c r="U251" t="str">
        <f t="shared" ca="1" si="72"/>
        <v/>
      </c>
      <c r="V251" t="str">
        <f>IF($J251="","",COUNTIFS(R$2:R250,R251)/100000000)</f>
        <v/>
      </c>
      <c r="W251" t="str">
        <f>IF($J251="","",COUNTIFS(T$2:T250,T251)/100000000)</f>
        <v/>
      </c>
      <c r="X251" s="6" t="str">
        <f t="shared" si="73"/>
        <v/>
      </c>
      <c r="Y251" t="str">
        <f t="shared" ca="1" si="74"/>
        <v/>
      </c>
      <c r="Z251" s="6" t="str">
        <f t="shared" si="75"/>
        <v/>
      </c>
      <c r="AA251" t="str">
        <f t="shared" ca="1" si="76"/>
        <v/>
      </c>
      <c r="AB251" s="5" t="str">
        <f ca="1">IF(S251="","",SUMIFS('Filtered Data'!$E:$E,'Filtered Data'!$C:$C,sorting!$J251,'Filtered Data'!$W:$W,"&lt;"&amp;Dashboard!C$4)/$K251)</f>
        <v/>
      </c>
      <c r="AC251" t="str">
        <f t="shared" ca="1" si="77"/>
        <v/>
      </c>
      <c r="AD251" s="6" t="str">
        <f>IF($J251="","",(COUNTIFS(AB$2:AB250,AB251)/100000000)+AB251)</f>
        <v/>
      </c>
      <c r="AE251" t="str">
        <f t="shared" ca="1" si="78"/>
        <v/>
      </c>
    </row>
    <row r="252" spans="1:31" x14ac:dyDescent="0.35">
      <c r="A252" s="5">
        <f t="shared" si="65"/>
        <v>0.27036685650166548</v>
      </c>
      <c r="B252" t="str">
        <v>Noah Syndergaard</v>
      </c>
      <c r="C252">
        <f>SUMIFS('Filtered Data'!$E:$E,'Filtered Data'!$C:$C,sorting!$B252)</f>
        <v>2</v>
      </c>
      <c r="D252" s="4">
        <f>SUMIFS('Filtered Data'!$L:$L,'Filtered Data'!$C:$C,sorting!$B252)</f>
        <v>2</v>
      </c>
      <c r="E252">
        <f>SUMIFS('Filtered Data'!$O:$O,'Filtered Data'!$C:$C,sorting!$B252)</f>
        <v>2</v>
      </c>
      <c r="F252" s="3">
        <f t="shared" si="66"/>
        <v>9</v>
      </c>
      <c r="G252" s="3" cm="1">
        <f t="array" ref="G252">AVERAGE(_xlfn._xlws.FILTER('Filtered Data'!$W:$W,'Filtered Data'!$C:$C=sorting!$B252))</f>
        <v>38</v>
      </c>
      <c r="H252" s="3" cm="1">
        <f t="array" ref="H252">_xlfn.STDEV.P(_xlfn._xlws.FILTER('Filtered Data'!$W:$W,'Filtered Data'!$C:$C=sorting!$B252))</f>
        <v>10</v>
      </c>
      <c r="I252" s="3"/>
      <c r="K252" t="str">
        <f t="shared" si="67"/>
        <v/>
      </c>
      <c r="L252" s="3" t="str">
        <f t="shared" ref="L252:L315" si="79">IFERROR(INDEX(G:G,MATCH($J252,$B:$B,0),1),"")</f>
        <v/>
      </c>
      <c r="M252" t="str">
        <f t="shared" ca="1" si="68"/>
        <v/>
      </c>
      <c r="N252" s="3" t="str">
        <f t="shared" ref="N252:N315" si="80">IFERROR(INDEX(H:H,MATCH($J252,$B:$B,0),1),"")</f>
        <v/>
      </c>
      <c r="O252" t="str">
        <f t="shared" ca="1" si="69"/>
        <v/>
      </c>
      <c r="P252" s="3" t="str">
        <f t="shared" ref="P252:P315" ca="1" si="81">IF(O252="","",L252/N252)</f>
        <v/>
      </c>
      <c r="Q252" t="str">
        <f t="shared" ca="1" si="70"/>
        <v/>
      </c>
      <c r="R252" s="5" t="str">
        <f>IF(J252="","",SUMIFS('Filtered Data'!$E:$E,'Filtered Data'!$C:$C,sorting!$J252,'Filtered Data'!$W:$W,"&gt;"&amp;Dashboard!D$4)/$K252)</f>
        <v/>
      </c>
      <c r="S252" t="str">
        <f t="shared" ca="1" si="71"/>
        <v/>
      </c>
      <c r="T252" s="5" t="str">
        <f>IF(K252="","",SUMIFS('Filtered Data'!$E:$E,'Filtered Data'!$C:$C,sorting!$J252,'Filtered Data'!$W:$W,"&gt;"&amp;Dashboard!F$4)/$K252)</f>
        <v/>
      </c>
      <c r="U252" t="str">
        <f t="shared" ca="1" si="72"/>
        <v/>
      </c>
      <c r="V252" t="str">
        <f>IF($J252="","",COUNTIFS(R$2:R251,R252)/100000000)</f>
        <v/>
      </c>
      <c r="W252" t="str">
        <f>IF($J252="","",COUNTIFS(T$2:T251,T252)/100000000)</f>
        <v/>
      </c>
      <c r="X252" s="6" t="str">
        <f t="shared" si="73"/>
        <v/>
      </c>
      <c r="Y252" t="str">
        <f t="shared" ca="1" si="74"/>
        <v/>
      </c>
      <c r="Z252" s="6" t="str">
        <f t="shared" si="75"/>
        <v/>
      </c>
      <c r="AA252" t="str">
        <f t="shared" ca="1" si="76"/>
        <v/>
      </c>
      <c r="AB252" s="5" t="str">
        <f ca="1">IF(S252="","",SUMIFS('Filtered Data'!$E:$E,'Filtered Data'!$C:$C,sorting!$J252,'Filtered Data'!$W:$W,"&lt;"&amp;Dashboard!C$4)/$K252)</f>
        <v/>
      </c>
      <c r="AC252" t="str">
        <f t="shared" ca="1" si="77"/>
        <v/>
      </c>
      <c r="AD252" s="6" t="str">
        <f>IF($J252="","",(COUNTIFS(AB$2:AB251,AB252)/100000000)+AB252)</f>
        <v/>
      </c>
      <c r="AE252" t="str">
        <f t="shared" ca="1" si="78"/>
        <v/>
      </c>
    </row>
    <row r="253" spans="1:31" x14ac:dyDescent="0.35">
      <c r="A253" s="5">
        <f t="shared" si="65"/>
        <v>0.9144510255858006</v>
      </c>
      <c r="B253" t="str">
        <v>Gerrit Cole</v>
      </c>
      <c r="C253">
        <f>SUMIFS('Filtered Data'!$E:$E,'Filtered Data'!$C:$C,sorting!$B253)</f>
        <v>30</v>
      </c>
      <c r="D253" s="4">
        <f>SUMIFS('Filtered Data'!$L:$L,'Filtered Data'!$C:$C,sorting!$B253)</f>
        <v>181.33333333333329</v>
      </c>
      <c r="E253">
        <f>SUMIFS('Filtered Data'!$O:$O,'Filtered Data'!$C:$C,sorting!$B253)</f>
        <v>65</v>
      </c>
      <c r="F253" s="3">
        <f t="shared" si="66"/>
        <v>3.2261029411764715</v>
      </c>
      <c r="G253" s="3" cm="1">
        <f t="array" ref="G253">AVERAGE(_xlfn._xlws.FILTER('Filtered Data'!$W:$W,'Filtered Data'!$C:$C=sorting!$B253))</f>
        <v>59.866666666666667</v>
      </c>
      <c r="H253" s="3" cm="1">
        <f t="array" ref="H253">_xlfn.STDEV.P(_xlfn._xlws.FILTER('Filtered Data'!$W:$W,'Filtered Data'!$C:$C=sorting!$B253))</f>
        <v>20.298987385800526</v>
      </c>
      <c r="I253" s="3"/>
      <c r="K253" t="str">
        <f t="shared" si="67"/>
        <v/>
      </c>
      <c r="L253" s="3" t="str">
        <f t="shared" si="79"/>
        <v/>
      </c>
      <c r="M253" t="str">
        <f t="shared" ca="1" si="68"/>
        <v/>
      </c>
      <c r="N253" s="3" t="str">
        <f t="shared" si="80"/>
        <v/>
      </c>
      <c r="O253" t="str">
        <f t="shared" ca="1" si="69"/>
        <v/>
      </c>
      <c r="P253" s="3" t="str">
        <f t="shared" ca="1" si="81"/>
        <v/>
      </c>
      <c r="Q253" t="str">
        <f t="shared" ca="1" si="70"/>
        <v/>
      </c>
      <c r="R253" s="5" t="str">
        <f>IF(J253="","",SUMIFS('Filtered Data'!$E:$E,'Filtered Data'!$C:$C,sorting!$J253,'Filtered Data'!$W:$W,"&gt;"&amp;Dashboard!D$4)/$K253)</f>
        <v/>
      </c>
      <c r="S253" t="str">
        <f t="shared" ca="1" si="71"/>
        <v/>
      </c>
      <c r="T253" s="5" t="str">
        <f>IF(K253="","",SUMIFS('Filtered Data'!$E:$E,'Filtered Data'!$C:$C,sorting!$J253,'Filtered Data'!$W:$W,"&gt;"&amp;Dashboard!F$4)/$K253)</f>
        <v/>
      </c>
      <c r="U253" t="str">
        <f t="shared" ca="1" si="72"/>
        <v/>
      </c>
      <c r="V253" t="str">
        <f>IF($J253="","",COUNTIFS(R$2:R252,R253)/100000000)</f>
        <v/>
      </c>
      <c r="W253" t="str">
        <f>IF($J253="","",COUNTIFS(T$2:T252,T253)/100000000)</f>
        <v/>
      </c>
      <c r="X253" s="6" t="str">
        <f t="shared" si="73"/>
        <v/>
      </c>
      <c r="Y253" t="str">
        <f t="shared" ca="1" si="74"/>
        <v/>
      </c>
      <c r="Z253" s="6" t="str">
        <f t="shared" si="75"/>
        <v/>
      </c>
      <c r="AA253" t="str">
        <f t="shared" ca="1" si="76"/>
        <v/>
      </c>
      <c r="AB253" s="5" t="str">
        <f ca="1">IF(S253="","",SUMIFS('Filtered Data'!$E:$E,'Filtered Data'!$C:$C,sorting!$J253,'Filtered Data'!$W:$W,"&lt;"&amp;Dashboard!C$4)/$K253)</f>
        <v/>
      </c>
      <c r="AC253" t="str">
        <f t="shared" ca="1" si="77"/>
        <v/>
      </c>
      <c r="AD253" s="6" t="str">
        <f>IF($J253="","",(COUNTIFS(AB$2:AB252,AB253)/100000000)+AB253)</f>
        <v/>
      </c>
      <c r="AE253" t="str">
        <f t="shared" ca="1" si="78"/>
        <v/>
      </c>
    </row>
    <row r="254" spans="1:31" x14ac:dyDescent="0.35">
      <c r="A254" s="5">
        <f t="shared" si="65"/>
        <v>0.73866868252541296</v>
      </c>
      <c r="B254" t="str">
        <v>Corey Kluber</v>
      </c>
      <c r="C254">
        <f>SUMIFS('Filtered Data'!$E:$E,'Filtered Data'!$C:$C,sorting!$B254)</f>
        <v>16</v>
      </c>
      <c r="D254" s="4">
        <f>SUMIFS('Filtered Data'!$L:$L,'Filtered Data'!$C:$C,sorting!$B254)</f>
        <v>80</v>
      </c>
      <c r="E254">
        <f>SUMIFS('Filtered Data'!$O:$O,'Filtered Data'!$C:$C,sorting!$B254)</f>
        <v>34</v>
      </c>
      <c r="F254" s="3">
        <f t="shared" si="66"/>
        <v>3.8249999999999997</v>
      </c>
      <c r="G254" s="3" cm="1">
        <f t="array" ref="G254">AVERAGE(_xlfn._xlws.FILTER('Filtered Data'!$W:$W,'Filtered Data'!$C:$C=sorting!$B254))</f>
        <v>51.8125</v>
      </c>
      <c r="H254" s="3" cm="1">
        <f t="array" ref="H254">_xlfn.STDEV.P(_xlfn._xlws.FILTER('Filtered Data'!$W:$W,'Filtered Data'!$C:$C=sorting!$B254))</f>
        <v>20.053736403722873</v>
      </c>
      <c r="I254" s="3"/>
      <c r="K254" t="str">
        <f t="shared" si="67"/>
        <v/>
      </c>
      <c r="L254" s="3" t="str">
        <f t="shared" si="79"/>
        <v/>
      </c>
      <c r="M254" t="str">
        <f t="shared" ca="1" si="68"/>
        <v/>
      </c>
      <c r="N254" s="3" t="str">
        <f t="shared" si="80"/>
        <v/>
      </c>
      <c r="O254" t="str">
        <f t="shared" ca="1" si="69"/>
        <v/>
      </c>
      <c r="P254" s="3" t="str">
        <f t="shared" ca="1" si="81"/>
        <v/>
      </c>
      <c r="Q254" t="str">
        <f t="shared" ca="1" si="70"/>
        <v/>
      </c>
      <c r="R254" s="5" t="str">
        <f>IF(J254="","",SUMIFS('Filtered Data'!$E:$E,'Filtered Data'!$C:$C,sorting!$J254,'Filtered Data'!$W:$W,"&gt;"&amp;Dashboard!D$4)/$K254)</f>
        <v/>
      </c>
      <c r="S254" t="str">
        <f t="shared" ca="1" si="71"/>
        <v/>
      </c>
      <c r="T254" s="5" t="str">
        <f>IF(K254="","",SUMIFS('Filtered Data'!$E:$E,'Filtered Data'!$C:$C,sorting!$J254,'Filtered Data'!$W:$W,"&gt;"&amp;Dashboard!F$4)/$K254)</f>
        <v/>
      </c>
      <c r="U254" t="str">
        <f t="shared" ca="1" si="72"/>
        <v/>
      </c>
      <c r="V254" t="str">
        <f>IF($J254="","",COUNTIFS(R$2:R253,R254)/100000000)</f>
        <v/>
      </c>
      <c r="W254" t="str">
        <f>IF($J254="","",COUNTIFS(T$2:T253,T254)/100000000)</f>
        <v/>
      </c>
      <c r="X254" s="6" t="str">
        <f t="shared" si="73"/>
        <v/>
      </c>
      <c r="Y254" t="str">
        <f t="shared" ca="1" si="74"/>
        <v/>
      </c>
      <c r="Z254" s="6" t="str">
        <f t="shared" si="75"/>
        <v/>
      </c>
      <c r="AA254" t="str">
        <f t="shared" ca="1" si="76"/>
        <v/>
      </c>
      <c r="AB254" s="5" t="str">
        <f ca="1">IF(S254="","",SUMIFS('Filtered Data'!$E:$E,'Filtered Data'!$C:$C,sorting!$J254,'Filtered Data'!$W:$W,"&lt;"&amp;Dashboard!C$4)/$K254)</f>
        <v/>
      </c>
      <c r="AC254" t="str">
        <f t="shared" ca="1" si="77"/>
        <v/>
      </c>
      <c r="AD254" s="6" t="str">
        <f>IF($J254="","",(COUNTIFS(AB$2:AB253,AB254)/100000000)+AB254)</f>
        <v/>
      </c>
      <c r="AE254" t="str">
        <f t="shared" ca="1" si="78"/>
        <v/>
      </c>
    </row>
    <row r="255" spans="1:31" x14ac:dyDescent="0.35">
      <c r="A255" s="5">
        <f t="shared" si="65"/>
        <v>0.7020968262509435</v>
      </c>
      <c r="B255" t="str">
        <v>Domingo German</v>
      </c>
      <c r="C255">
        <f>SUMIFS('Filtered Data'!$E:$E,'Filtered Data'!$C:$C,sorting!$B255)</f>
        <v>18</v>
      </c>
      <c r="D255" s="4">
        <f>SUMIFS('Filtered Data'!$L:$L,'Filtered Data'!$C:$C,sorting!$B255)</f>
        <v>90.999999999999986</v>
      </c>
      <c r="E255">
        <f>SUMIFS('Filtered Data'!$O:$O,'Filtered Data'!$C:$C,sorting!$B255)</f>
        <v>43</v>
      </c>
      <c r="F255" s="3">
        <f t="shared" si="66"/>
        <v>4.2527472527472536</v>
      </c>
      <c r="G255" s="3" cm="1">
        <f t="array" ref="G255">AVERAGE(_xlfn._xlws.FILTER('Filtered Data'!$W:$W,'Filtered Data'!$C:$C=sorting!$B255))</f>
        <v>50.611111111111114</v>
      </c>
      <c r="H255" s="3" cm="1">
        <f t="array" ref="H255">_xlfn.STDEV.P(_xlfn._xlws.FILTER('Filtered Data'!$W:$W,'Filtered Data'!$C:$C=sorting!$B255))</f>
        <v>17.861003110093382</v>
      </c>
      <c r="I255" s="3"/>
      <c r="K255" t="str">
        <f t="shared" si="67"/>
        <v/>
      </c>
      <c r="L255" s="3" t="str">
        <f t="shared" si="79"/>
        <v/>
      </c>
      <c r="M255" t="str">
        <f t="shared" ca="1" si="68"/>
        <v/>
      </c>
      <c r="N255" s="3" t="str">
        <f t="shared" si="80"/>
        <v/>
      </c>
      <c r="O255" t="str">
        <f t="shared" ca="1" si="69"/>
        <v/>
      </c>
      <c r="P255" s="3" t="str">
        <f t="shared" ca="1" si="81"/>
        <v/>
      </c>
      <c r="Q255" t="str">
        <f t="shared" ca="1" si="70"/>
        <v/>
      </c>
      <c r="R255" s="5" t="str">
        <f>IF(J255="","",SUMIFS('Filtered Data'!$E:$E,'Filtered Data'!$C:$C,sorting!$J255,'Filtered Data'!$W:$W,"&gt;"&amp;Dashboard!D$4)/$K255)</f>
        <v/>
      </c>
      <c r="S255" t="str">
        <f t="shared" ca="1" si="71"/>
        <v/>
      </c>
      <c r="T255" s="5" t="str">
        <f>IF(K255="","",SUMIFS('Filtered Data'!$E:$E,'Filtered Data'!$C:$C,sorting!$J255,'Filtered Data'!$W:$W,"&gt;"&amp;Dashboard!F$4)/$K255)</f>
        <v/>
      </c>
      <c r="U255" t="str">
        <f t="shared" ca="1" si="72"/>
        <v/>
      </c>
      <c r="V255" t="str">
        <f>IF($J255="","",COUNTIFS(R$2:R254,R255)/100000000)</f>
        <v/>
      </c>
      <c r="W255" t="str">
        <f>IF($J255="","",COUNTIFS(T$2:T254,T255)/100000000)</f>
        <v/>
      </c>
      <c r="X255" s="6" t="str">
        <f t="shared" si="73"/>
        <v/>
      </c>
      <c r="Y255" t="str">
        <f t="shared" ca="1" si="74"/>
        <v/>
      </c>
      <c r="Z255" s="6" t="str">
        <f t="shared" si="75"/>
        <v/>
      </c>
      <c r="AA255" t="str">
        <f t="shared" ca="1" si="76"/>
        <v/>
      </c>
      <c r="AB255" s="5" t="str">
        <f ca="1">IF(S255="","",SUMIFS('Filtered Data'!$E:$E,'Filtered Data'!$C:$C,sorting!$J255,'Filtered Data'!$W:$W,"&lt;"&amp;Dashboard!C$4)/$K255)</f>
        <v/>
      </c>
      <c r="AC255" t="str">
        <f t="shared" ca="1" si="77"/>
        <v/>
      </c>
      <c r="AD255" s="6" t="str">
        <f>IF($J255="","",(COUNTIFS(AB$2:AB254,AB255)/100000000)+AB255)</f>
        <v/>
      </c>
      <c r="AE255" t="str">
        <f t="shared" ca="1" si="78"/>
        <v/>
      </c>
    </row>
    <row r="256" spans="1:31" x14ac:dyDescent="0.35">
      <c r="A256" s="5">
        <f t="shared" si="65"/>
        <v>0.75472533751060666</v>
      </c>
      <c r="B256" t="str">
        <v>Jordan Montgomery</v>
      </c>
      <c r="C256">
        <f>SUMIFS('Filtered Data'!$E:$E,'Filtered Data'!$C:$C,sorting!$B256)</f>
        <v>30</v>
      </c>
      <c r="D256" s="4">
        <f>SUMIFS('Filtered Data'!$L:$L,'Filtered Data'!$C:$C,sorting!$B256)</f>
        <v>157.33333333333331</v>
      </c>
      <c r="E256">
        <f>SUMIFS('Filtered Data'!$O:$O,'Filtered Data'!$C:$C,sorting!$B256)</f>
        <v>67</v>
      </c>
      <c r="F256" s="3">
        <f t="shared" si="66"/>
        <v>3.8326271186440679</v>
      </c>
      <c r="G256" s="3" cm="1">
        <f t="array" ref="G256">AVERAGE(_xlfn._xlws.FILTER('Filtered Data'!$W:$W,'Filtered Data'!$C:$C=sorting!$B256))</f>
        <v>52.366666666666667</v>
      </c>
      <c r="H256" s="3" cm="1">
        <f t="array" ref="H256">_xlfn.STDEV.P(_xlfn._xlws.FILTER('Filtered Data'!$W:$W,'Filtered Data'!$C:$C=sorting!$B256))</f>
        <v>16.185350028824079</v>
      </c>
      <c r="I256" s="3"/>
      <c r="K256" t="str">
        <f t="shared" si="67"/>
        <v/>
      </c>
      <c r="L256" s="3" t="str">
        <f t="shared" si="79"/>
        <v/>
      </c>
      <c r="M256" t="str">
        <f t="shared" ca="1" si="68"/>
        <v/>
      </c>
      <c r="N256" s="3" t="str">
        <f t="shared" si="80"/>
        <v/>
      </c>
      <c r="O256" t="str">
        <f t="shared" ca="1" si="69"/>
        <v/>
      </c>
      <c r="P256" s="3" t="str">
        <f t="shared" ca="1" si="81"/>
        <v/>
      </c>
      <c r="Q256" t="str">
        <f t="shared" ca="1" si="70"/>
        <v/>
      </c>
      <c r="R256" s="5" t="str">
        <f>IF(J256="","",SUMIFS('Filtered Data'!$E:$E,'Filtered Data'!$C:$C,sorting!$J256,'Filtered Data'!$W:$W,"&gt;"&amp;Dashboard!D$4)/$K256)</f>
        <v/>
      </c>
      <c r="S256" t="str">
        <f t="shared" ca="1" si="71"/>
        <v/>
      </c>
      <c r="T256" s="5" t="str">
        <f>IF(K256="","",SUMIFS('Filtered Data'!$E:$E,'Filtered Data'!$C:$C,sorting!$J256,'Filtered Data'!$W:$W,"&gt;"&amp;Dashboard!F$4)/$K256)</f>
        <v/>
      </c>
      <c r="U256" t="str">
        <f t="shared" ca="1" si="72"/>
        <v/>
      </c>
      <c r="V256" t="str">
        <f>IF($J256="","",COUNTIFS(R$2:R255,R256)/100000000)</f>
        <v/>
      </c>
      <c r="W256" t="str">
        <f>IF($J256="","",COUNTIFS(T$2:T255,T256)/100000000)</f>
        <v/>
      </c>
      <c r="X256" s="6" t="str">
        <f t="shared" si="73"/>
        <v/>
      </c>
      <c r="Y256" t="str">
        <f t="shared" ca="1" si="74"/>
        <v/>
      </c>
      <c r="Z256" s="6" t="str">
        <f t="shared" si="75"/>
        <v/>
      </c>
      <c r="AA256" t="str">
        <f t="shared" ca="1" si="76"/>
        <v/>
      </c>
      <c r="AB256" s="5" t="str">
        <f ca="1">IF(S256="","",SUMIFS('Filtered Data'!$E:$E,'Filtered Data'!$C:$C,sorting!$J256,'Filtered Data'!$W:$W,"&lt;"&amp;Dashboard!C$4)/$K256)</f>
        <v/>
      </c>
      <c r="AC256" t="str">
        <f t="shared" ca="1" si="77"/>
        <v/>
      </c>
      <c r="AD256" s="6" t="str">
        <f>IF($J256="","",(COUNTIFS(AB$2:AB255,AB256)/100000000)+AB256)</f>
        <v/>
      </c>
      <c r="AE256" t="str">
        <f t="shared" ca="1" si="78"/>
        <v/>
      </c>
    </row>
    <row r="257" spans="1:31" x14ac:dyDescent="0.35">
      <c r="A257" s="5">
        <f t="shared" si="65"/>
        <v>0.68818403641643922</v>
      </c>
      <c r="B257" t="str">
        <v>Jameson Taillon</v>
      </c>
      <c r="C257">
        <f>SUMIFS('Filtered Data'!$E:$E,'Filtered Data'!$C:$C,sorting!$B257)</f>
        <v>29</v>
      </c>
      <c r="D257" s="4">
        <f>SUMIFS('Filtered Data'!$L:$L,'Filtered Data'!$C:$C,sorting!$B257)</f>
        <v>144.33333333333334</v>
      </c>
      <c r="E257">
        <f>SUMIFS('Filtered Data'!$O:$O,'Filtered Data'!$C:$C,sorting!$B257)</f>
        <v>69</v>
      </c>
      <c r="F257" s="3">
        <f t="shared" si="66"/>
        <v>4.3025404157043878</v>
      </c>
      <c r="G257" s="3" cm="1">
        <f t="array" ref="G257">AVERAGE(_xlfn._xlws.FILTER('Filtered Data'!$W:$W,'Filtered Data'!$C:$C=sorting!$B257))</f>
        <v>50.172413793103445</v>
      </c>
      <c r="H257" s="3" cm="1">
        <f t="array" ref="H257">_xlfn.STDEV.P(_xlfn._xlws.FILTER('Filtered Data'!$W:$W,'Filtered Data'!$C:$C=sorting!$B257))</f>
        <v>14.543795846404016</v>
      </c>
      <c r="I257" s="3"/>
      <c r="K257" t="str">
        <f t="shared" si="67"/>
        <v/>
      </c>
      <c r="L257" s="3" t="str">
        <f t="shared" si="79"/>
        <v/>
      </c>
      <c r="M257" t="str">
        <f t="shared" ca="1" si="68"/>
        <v/>
      </c>
      <c r="N257" s="3" t="str">
        <f t="shared" si="80"/>
        <v/>
      </c>
      <c r="O257" t="str">
        <f t="shared" ca="1" si="69"/>
        <v/>
      </c>
      <c r="P257" s="3" t="str">
        <f t="shared" ca="1" si="81"/>
        <v/>
      </c>
      <c r="Q257" t="str">
        <f t="shared" ca="1" si="70"/>
        <v/>
      </c>
      <c r="R257" s="5" t="str">
        <f>IF(J257="","",SUMIFS('Filtered Data'!$E:$E,'Filtered Data'!$C:$C,sorting!$J257,'Filtered Data'!$W:$W,"&gt;"&amp;Dashboard!D$4)/$K257)</f>
        <v/>
      </c>
      <c r="S257" t="str">
        <f t="shared" ca="1" si="71"/>
        <v/>
      </c>
      <c r="T257" s="5" t="str">
        <f>IF(K257="","",SUMIFS('Filtered Data'!$E:$E,'Filtered Data'!$C:$C,sorting!$J257,'Filtered Data'!$W:$W,"&gt;"&amp;Dashboard!F$4)/$K257)</f>
        <v/>
      </c>
      <c r="U257" t="str">
        <f t="shared" ca="1" si="72"/>
        <v/>
      </c>
      <c r="V257" t="str">
        <f>IF($J257="","",COUNTIFS(R$2:R256,R257)/100000000)</f>
        <v/>
      </c>
      <c r="W257" t="str">
        <f>IF($J257="","",COUNTIFS(T$2:T256,T257)/100000000)</f>
        <v/>
      </c>
      <c r="X257" s="6" t="str">
        <f t="shared" si="73"/>
        <v/>
      </c>
      <c r="Y257" t="str">
        <f t="shared" ca="1" si="74"/>
        <v/>
      </c>
      <c r="Z257" s="6" t="str">
        <f t="shared" si="75"/>
        <v/>
      </c>
      <c r="AA257" t="str">
        <f t="shared" ca="1" si="76"/>
        <v/>
      </c>
      <c r="AB257" s="5" t="str">
        <f ca="1">IF(S257="","",SUMIFS('Filtered Data'!$E:$E,'Filtered Data'!$C:$C,sorting!$J257,'Filtered Data'!$W:$W,"&lt;"&amp;Dashboard!C$4)/$K257)</f>
        <v/>
      </c>
      <c r="AC257" t="str">
        <f t="shared" ca="1" si="77"/>
        <v/>
      </c>
      <c r="AD257" s="6" t="str">
        <f>IF($J257="","",(COUNTIFS(AB$2:AB256,AB257)/100000000)+AB257)</f>
        <v/>
      </c>
      <c r="AE257" t="str">
        <f t="shared" ca="1" si="78"/>
        <v/>
      </c>
    </row>
    <row r="258" spans="1:31" x14ac:dyDescent="0.35">
      <c r="A258" s="5">
        <f t="shared" si="65"/>
        <v>0.18850916115355185</v>
      </c>
      <c r="B258" t="str">
        <v>Nick Nelson</v>
      </c>
      <c r="C258">
        <f>SUMIFS('Filtered Data'!$E:$E,'Filtered Data'!$C:$C,sorting!$B258)</f>
        <v>2</v>
      </c>
      <c r="D258" s="4">
        <f>SUMIFS('Filtered Data'!$L:$L,'Filtered Data'!$C:$C,sorting!$B258)</f>
        <v>1.6666666666666665</v>
      </c>
      <c r="E258">
        <f>SUMIFS('Filtered Data'!$O:$O,'Filtered Data'!$C:$C,sorting!$B258)</f>
        <v>3</v>
      </c>
      <c r="F258" s="3">
        <f t="shared" si="66"/>
        <v>16.200000000000003</v>
      </c>
      <c r="G258" s="3" cm="1">
        <f t="array" ref="G258">AVERAGE(_xlfn._xlws.FILTER('Filtered Data'!$W:$W,'Filtered Data'!$C:$C=sorting!$B258))</f>
        <v>35</v>
      </c>
      <c r="H258" s="3" cm="1">
        <f t="array" ref="H258">_xlfn.STDEV.P(_xlfn._xlws.FILTER('Filtered Data'!$W:$W,'Filtered Data'!$C:$C=sorting!$B258))</f>
        <v>1</v>
      </c>
      <c r="I258" s="3"/>
      <c r="K258" t="str">
        <f t="shared" si="67"/>
        <v/>
      </c>
      <c r="L258" s="3" t="str">
        <f t="shared" si="79"/>
        <v/>
      </c>
      <c r="M258" t="str">
        <f t="shared" ca="1" si="68"/>
        <v/>
      </c>
      <c r="N258" s="3" t="str">
        <f t="shared" si="80"/>
        <v/>
      </c>
      <c r="O258" t="str">
        <f t="shared" ca="1" si="69"/>
        <v/>
      </c>
      <c r="P258" s="3" t="str">
        <f t="shared" ca="1" si="81"/>
        <v/>
      </c>
      <c r="Q258" t="str">
        <f t="shared" ca="1" si="70"/>
        <v/>
      </c>
      <c r="R258" s="5" t="str">
        <f>IF(J258="","",SUMIFS('Filtered Data'!$E:$E,'Filtered Data'!$C:$C,sorting!$J258,'Filtered Data'!$W:$W,"&gt;"&amp;Dashboard!D$4)/$K258)</f>
        <v/>
      </c>
      <c r="S258" t="str">
        <f t="shared" ca="1" si="71"/>
        <v/>
      </c>
      <c r="T258" s="5" t="str">
        <f>IF(K258="","",SUMIFS('Filtered Data'!$E:$E,'Filtered Data'!$C:$C,sorting!$J258,'Filtered Data'!$W:$W,"&gt;"&amp;Dashboard!F$4)/$K258)</f>
        <v/>
      </c>
      <c r="U258" t="str">
        <f t="shared" ca="1" si="72"/>
        <v/>
      </c>
      <c r="V258" t="str">
        <f>IF($J258="","",COUNTIFS(R$2:R257,R258)/100000000)</f>
        <v/>
      </c>
      <c r="W258" t="str">
        <f>IF($J258="","",COUNTIFS(T$2:T257,T258)/100000000)</f>
        <v/>
      </c>
      <c r="X258" s="6" t="str">
        <f t="shared" si="73"/>
        <v/>
      </c>
      <c r="Y258" t="str">
        <f t="shared" ca="1" si="74"/>
        <v/>
      </c>
      <c r="Z258" s="6" t="str">
        <f t="shared" si="75"/>
        <v/>
      </c>
      <c r="AA258" t="str">
        <f t="shared" ca="1" si="76"/>
        <v/>
      </c>
      <c r="AB258" s="5" t="str">
        <f ca="1">IF(S258="","",SUMIFS('Filtered Data'!$E:$E,'Filtered Data'!$C:$C,sorting!$J258,'Filtered Data'!$W:$W,"&lt;"&amp;Dashboard!C$4)/$K258)</f>
        <v/>
      </c>
      <c r="AC258" t="str">
        <f t="shared" ca="1" si="77"/>
        <v/>
      </c>
      <c r="AD258" s="6" t="str">
        <f>IF($J258="","",(COUNTIFS(AB$2:AB257,AB258)/100000000)+AB258)</f>
        <v/>
      </c>
      <c r="AE258" t="str">
        <f t="shared" ca="1" si="78"/>
        <v/>
      </c>
    </row>
    <row r="259" spans="1:31" x14ac:dyDescent="0.35">
      <c r="A259" s="5">
        <f t="shared" si="65"/>
        <v>0.43688518667183973</v>
      </c>
      <c r="B259" t="str">
        <v>Deivi Garcia</v>
      </c>
      <c r="C259">
        <f>SUMIFS('Filtered Data'!$E:$E,'Filtered Data'!$C:$C,sorting!$B259)</f>
        <v>2</v>
      </c>
      <c r="D259" s="4">
        <f>SUMIFS('Filtered Data'!$L:$L,'Filtered Data'!$C:$C,sorting!$B259)</f>
        <v>8.3333333333333321</v>
      </c>
      <c r="E259">
        <f>SUMIFS('Filtered Data'!$O:$O,'Filtered Data'!$C:$C,sorting!$B259)</f>
        <v>6</v>
      </c>
      <c r="F259" s="3">
        <f t="shared" si="66"/>
        <v>6.48</v>
      </c>
      <c r="G259" s="3" cm="1">
        <f t="array" ref="G259">AVERAGE(_xlfn._xlws.FILTER('Filtered Data'!$W:$W,'Filtered Data'!$C:$C=sorting!$B259))</f>
        <v>43</v>
      </c>
      <c r="H259" s="3" cm="1">
        <f t="array" ref="H259">_xlfn.STDEV.P(_xlfn._xlws.FILTER('Filtered Data'!$W:$W,'Filtered Data'!$C:$C=sorting!$B259))</f>
        <v>1</v>
      </c>
      <c r="I259" s="3"/>
      <c r="K259" t="str">
        <f t="shared" si="67"/>
        <v/>
      </c>
      <c r="L259" s="3" t="str">
        <f t="shared" si="79"/>
        <v/>
      </c>
      <c r="M259" t="str">
        <f t="shared" ca="1" si="68"/>
        <v/>
      </c>
      <c r="N259" s="3" t="str">
        <f t="shared" si="80"/>
        <v/>
      </c>
      <c r="O259" t="str">
        <f t="shared" ca="1" si="69"/>
        <v/>
      </c>
      <c r="P259" s="3" t="str">
        <f t="shared" ca="1" si="81"/>
        <v/>
      </c>
      <c r="Q259" t="str">
        <f t="shared" ca="1" si="70"/>
        <v/>
      </c>
      <c r="R259" s="5" t="str">
        <f>IF(J259="","",SUMIFS('Filtered Data'!$E:$E,'Filtered Data'!$C:$C,sorting!$J259,'Filtered Data'!$W:$W,"&gt;"&amp;Dashboard!D$4)/$K259)</f>
        <v/>
      </c>
      <c r="S259" t="str">
        <f t="shared" ca="1" si="71"/>
        <v/>
      </c>
      <c r="T259" s="5" t="str">
        <f>IF(K259="","",SUMIFS('Filtered Data'!$E:$E,'Filtered Data'!$C:$C,sorting!$J259,'Filtered Data'!$W:$W,"&gt;"&amp;Dashboard!F$4)/$K259)</f>
        <v/>
      </c>
      <c r="U259" t="str">
        <f t="shared" ca="1" si="72"/>
        <v/>
      </c>
      <c r="V259" t="str">
        <f>IF($J259="","",COUNTIFS(R$2:R258,R259)/100000000)</f>
        <v/>
      </c>
      <c r="W259" t="str">
        <f>IF($J259="","",COUNTIFS(T$2:T258,T259)/100000000)</f>
        <v/>
      </c>
      <c r="X259" s="6" t="str">
        <f t="shared" si="73"/>
        <v/>
      </c>
      <c r="Y259" t="str">
        <f t="shared" ca="1" si="74"/>
        <v/>
      </c>
      <c r="Z259" s="6" t="str">
        <f t="shared" si="75"/>
        <v/>
      </c>
      <c r="AA259" t="str">
        <f t="shared" ca="1" si="76"/>
        <v/>
      </c>
      <c r="AB259" s="5" t="str">
        <f ca="1">IF(S259="","",SUMIFS('Filtered Data'!$E:$E,'Filtered Data'!$C:$C,sorting!$J259,'Filtered Data'!$W:$W,"&lt;"&amp;Dashboard!C$4)/$K259)</f>
        <v/>
      </c>
      <c r="AC259" t="str">
        <f t="shared" ca="1" si="77"/>
        <v/>
      </c>
      <c r="AD259" s="6" t="str">
        <f>IF($J259="","",(COUNTIFS(AB$2:AB258,AB259)/100000000)+AB259)</f>
        <v/>
      </c>
      <c r="AE259" t="str">
        <f t="shared" ca="1" si="78"/>
        <v/>
      </c>
    </row>
    <row r="260" spans="1:31" x14ac:dyDescent="0.35">
      <c r="A260" s="5">
        <f t="shared" ref="A260:A323" si="82">+_xlfn.NORM.DIST(G260,AVERAGE($G$3:$G$398),STDEVPA($G$3:$G$398),TRUE)</f>
        <v>0.43688518667183973</v>
      </c>
      <c r="B260" t="str">
        <v>Michael King</v>
      </c>
      <c r="C260">
        <f>SUMIFS('Filtered Data'!$E:$E,'Filtered Data'!$C:$C,sorting!$B260)</f>
        <v>6</v>
      </c>
      <c r="D260" s="4">
        <f>SUMIFS('Filtered Data'!$L:$L,'Filtered Data'!$C:$C,sorting!$B260)</f>
        <v>24.666666666666664</v>
      </c>
      <c r="E260">
        <f>SUMIFS('Filtered Data'!$O:$O,'Filtered Data'!$C:$C,sorting!$B260)</f>
        <v>15</v>
      </c>
      <c r="F260" s="3">
        <f t="shared" ref="F260:F323" si="83">E260/D260*9</f>
        <v>5.4729729729729728</v>
      </c>
      <c r="G260" s="3" cm="1">
        <f t="array" ref="G260">AVERAGE(_xlfn._xlws.FILTER('Filtered Data'!$W:$W,'Filtered Data'!$C:$C=sorting!$B260))</f>
        <v>43</v>
      </c>
      <c r="H260" s="3" cm="1">
        <f t="array" ref="H260">_xlfn.STDEV.P(_xlfn._xlws.FILTER('Filtered Data'!$W:$W,'Filtered Data'!$C:$C=sorting!$B260))</f>
        <v>5.0662280511902216</v>
      </c>
      <c r="I260" s="3"/>
      <c r="K260" t="str">
        <f t="shared" ref="K260:K323" si="84">IFERROR(INDEX($C:$C,MATCH($J260,$B:$B,0),1),"")</f>
        <v/>
      </c>
      <c r="L260" s="3" t="str">
        <f t="shared" si="79"/>
        <v/>
      </c>
      <c r="M260" t="str">
        <f t="shared" ref="M260:M323" ca="1" si="85">IFERROR(_xlfn.RANK.EQ(L260,INDIRECT("$L$3:$L$"&amp;(COUNT($L$3:$L$713)+2),1)),"")</f>
        <v/>
      </c>
      <c r="N260" s="3" t="str">
        <f t="shared" si="80"/>
        <v/>
      </c>
      <c r="O260" t="str">
        <f t="shared" ref="O260:O323" ca="1" si="86">IFERROR(_xlfn.RANK.EQ(N260,INDIRECT("$N$3:$N$"&amp;(COUNT($N$3:$N$713)+2)),1),"")</f>
        <v/>
      </c>
      <c r="P260" s="3" t="str">
        <f t="shared" ca="1" si="81"/>
        <v/>
      </c>
      <c r="Q260" t="str">
        <f t="shared" ref="Q260:Q323" ca="1" si="87">IFERROR(_xlfn.RANK.EQ(P260,INDIRECT("$P$3:$P$"&amp;(COUNT($P$3:$P$713)+2),1)),"")</f>
        <v/>
      </c>
      <c r="R260" s="5" t="str">
        <f>IF(J260="","",SUMIFS('Filtered Data'!$E:$E,'Filtered Data'!$C:$C,sorting!$J260,'Filtered Data'!$W:$W,"&gt;"&amp;Dashboard!D$4)/$K260)</f>
        <v/>
      </c>
      <c r="S260" t="str">
        <f t="shared" ref="S260:S323" ca="1" si="88">IFERROR(_xlfn.RANK.EQ(R260,INDIRECT("$R$3:$R$"&amp;(COUNT($R$3:$R$713)+2),1)),"")</f>
        <v/>
      </c>
      <c r="T260" s="5" t="str">
        <f>IF(K260="","",SUMIFS('Filtered Data'!$E:$E,'Filtered Data'!$C:$C,sorting!$J260,'Filtered Data'!$W:$W,"&gt;"&amp;Dashboard!F$4)/$K260)</f>
        <v/>
      </c>
      <c r="U260" t="str">
        <f t="shared" ref="U260:U323" ca="1" si="89">IFERROR(_xlfn.RANK.EQ(T260,INDIRECT("$T$3:$T$"&amp;(COUNT($T$3:$T$713)+2),1)),"")</f>
        <v/>
      </c>
      <c r="V260" t="str">
        <f>IF($J260="","",COUNTIFS(R$2:R259,R260)/100000000)</f>
        <v/>
      </c>
      <c r="W260" t="str">
        <f>IF($J260="","",COUNTIFS(T$2:T259,T260)/100000000)</f>
        <v/>
      </c>
      <c r="X260" s="6" t="str">
        <f t="shared" ref="X260:X323" si="90">IF($J260="","",V260+R260)</f>
        <v/>
      </c>
      <c r="Y260" t="str">
        <f t="shared" ref="Y260:Y323" ca="1" si="91">IFERROR(_xlfn.RANK.EQ(X260,INDIRECT("$X$3:$X$"&amp;(COUNT($X$3:$X$713)+2),1)),"")</f>
        <v/>
      </c>
      <c r="Z260" s="6" t="str">
        <f t="shared" ref="Z260:Z323" si="92">IF($J260="","",W260+T260)</f>
        <v/>
      </c>
      <c r="AA260" t="str">
        <f t="shared" ref="AA260:AA323" ca="1" si="93">IFERROR(_xlfn.RANK.EQ(Z260,INDIRECT("$Z$3:$Z$"&amp;(COUNT($Z$3:$Z$713)+2),1)),"")</f>
        <v/>
      </c>
      <c r="AB260" s="5" t="str">
        <f ca="1">IF(S260="","",SUMIFS('Filtered Data'!$E:$E,'Filtered Data'!$C:$C,sorting!$J260,'Filtered Data'!$W:$W,"&lt;"&amp;Dashboard!C$4)/$K260)</f>
        <v/>
      </c>
      <c r="AC260" t="str">
        <f t="shared" ref="AC260:AC323" ca="1" si="94">IFERROR(_xlfn.RANK.EQ(AB260,INDIRECT("$AB$3:$AB$"&amp;(COUNT($AB$3:$AB$713)+2),1)),"")</f>
        <v/>
      </c>
      <c r="AD260" s="6" t="str">
        <f>IF($J260="","",(COUNTIFS(AB$2:AB259,AB260)/100000000)+AB260)</f>
        <v/>
      </c>
      <c r="AE260" t="str">
        <f t="shared" ref="AE260:AE323" ca="1" si="95">IFERROR(_xlfn.RANK.EQ(AD260,INDIRECT("$AD$3:$AD$"&amp;(COUNT($AD$3:$AD$713)+2),1),1),"")</f>
        <v/>
      </c>
    </row>
    <row r="261" spans="1:31" x14ac:dyDescent="0.35">
      <c r="A261" s="5">
        <f t="shared" si="82"/>
        <v>0.81128567363362392</v>
      </c>
      <c r="B261" t="str">
        <v>Nestor Cortes</v>
      </c>
      <c r="C261">
        <f>SUMIFS('Filtered Data'!$E:$E,'Filtered Data'!$C:$C,sorting!$B261)</f>
        <v>14</v>
      </c>
      <c r="D261" s="4">
        <f>SUMIFS('Filtered Data'!$L:$L,'Filtered Data'!$C:$C,sorting!$B261)</f>
        <v>73.333333333333343</v>
      </c>
      <c r="E261">
        <f>SUMIFS('Filtered Data'!$O:$O,'Filtered Data'!$C:$C,sorting!$B261)</f>
        <v>25</v>
      </c>
      <c r="F261" s="3">
        <f t="shared" si="83"/>
        <v>3.0681818181818179</v>
      </c>
      <c r="G261" s="3" cm="1">
        <f t="array" ref="G261">AVERAGE(_xlfn._xlws.FILTER('Filtered Data'!$W:$W,'Filtered Data'!$C:$C=sorting!$B261))</f>
        <v>54.5</v>
      </c>
      <c r="H261" s="3" cm="1">
        <f t="array" ref="H261">_xlfn.STDEV.P(_xlfn._xlws.FILTER('Filtered Data'!$W:$W,'Filtered Data'!$C:$C=sorting!$B261))</f>
        <v>9.1865585037519431</v>
      </c>
      <c r="I261" s="3"/>
      <c r="K261" t="str">
        <f t="shared" si="84"/>
        <v/>
      </c>
      <c r="L261" s="3" t="str">
        <f t="shared" si="79"/>
        <v/>
      </c>
      <c r="M261" t="str">
        <f t="shared" ca="1" si="85"/>
        <v/>
      </c>
      <c r="N261" s="3" t="str">
        <f t="shared" si="80"/>
        <v/>
      </c>
      <c r="O261" t="str">
        <f t="shared" ca="1" si="86"/>
        <v/>
      </c>
      <c r="P261" s="3" t="str">
        <f t="shared" ca="1" si="81"/>
        <v/>
      </c>
      <c r="Q261" t="str">
        <f t="shared" ca="1" si="87"/>
        <v/>
      </c>
      <c r="R261" s="5" t="str">
        <f>IF(J261="","",SUMIFS('Filtered Data'!$E:$E,'Filtered Data'!$C:$C,sorting!$J261,'Filtered Data'!$W:$W,"&gt;"&amp;Dashboard!D$4)/$K261)</f>
        <v/>
      </c>
      <c r="S261" t="str">
        <f t="shared" ca="1" si="88"/>
        <v/>
      </c>
      <c r="T261" s="5" t="str">
        <f>IF(K261="","",SUMIFS('Filtered Data'!$E:$E,'Filtered Data'!$C:$C,sorting!$J261,'Filtered Data'!$W:$W,"&gt;"&amp;Dashboard!F$4)/$K261)</f>
        <v/>
      </c>
      <c r="U261" t="str">
        <f t="shared" ca="1" si="89"/>
        <v/>
      </c>
      <c r="V261" t="str">
        <f>IF($J261="","",COUNTIFS(R$2:R260,R261)/100000000)</f>
        <v/>
      </c>
      <c r="W261" t="str">
        <f>IF($J261="","",COUNTIFS(T$2:T260,T261)/100000000)</f>
        <v/>
      </c>
      <c r="X261" s="6" t="str">
        <f t="shared" si="90"/>
        <v/>
      </c>
      <c r="Y261" t="str">
        <f t="shared" ca="1" si="91"/>
        <v/>
      </c>
      <c r="Z261" s="6" t="str">
        <f t="shared" si="92"/>
        <v/>
      </c>
      <c r="AA261" t="str">
        <f t="shared" ca="1" si="93"/>
        <v/>
      </c>
      <c r="AB261" s="5" t="str">
        <f ca="1">IF(S261="","",SUMIFS('Filtered Data'!$E:$E,'Filtered Data'!$C:$C,sorting!$J261,'Filtered Data'!$W:$W,"&lt;"&amp;Dashboard!C$4)/$K261)</f>
        <v/>
      </c>
      <c r="AC261" t="str">
        <f t="shared" ca="1" si="94"/>
        <v/>
      </c>
      <c r="AD261" s="6" t="str">
        <f>IF($J261="","",(COUNTIFS(AB$2:AB260,AB261)/100000000)+AB261)</f>
        <v/>
      </c>
      <c r="AE261" t="str">
        <f t="shared" ca="1" si="95"/>
        <v/>
      </c>
    </row>
    <row r="262" spans="1:31" x14ac:dyDescent="0.35">
      <c r="A262" s="5">
        <f t="shared" si="82"/>
        <v>0.47277156670311632</v>
      </c>
      <c r="B262" t="str">
        <v>Asher Wojciechowski</v>
      </c>
      <c r="C262">
        <f>SUMIFS('Filtered Data'!$E:$E,'Filtered Data'!$C:$C,sorting!$B262)</f>
        <v>1</v>
      </c>
      <c r="D262" s="4">
        <f>SUMIFS('Filtered Data'!$L:$L,'Filtered Data'!$C:$C,sorting!$B262)</f>
        <v>4</v>
      </c>
      <c r="E262">
        <f>SUMIFS('Filtered Data'!$O:$O,'Filtered Data'!$C:$C,sorting!$B262)</f>
        <v>2</v>
      </c>
      <c r="F262" s="3">
        <f t="shared" si="83"/>
        <v>4.5</v>
      </c>
      <c r="G262" s="3" cm="1">
        <f t="array" ref="G262">AVERAGE(_xlfn._xlws.FILTER('Filtered Data'!$W:$W,'Filtered Data'!$C:$C=sorting!$B262))</f>
        <v>44</v>
      </c>
      <c r="H262" s="3" cm="1">
        <f t="array" ref="H262">_xlfn.STDEV.P(_xlfn._xlws.FILTER('Filtered Data'!$W:$W,'Filtered Data'!$C:$C=sorting!$B262))</f>
        <v>0</v>
      </c>
      <c r="I262" s="3"/>
      <c r="K262" t="str">
        <f t="shared" si="84"/>
        <v/>
      </c>
      <c r="L262" s="3" t="str">
        <f t="shared" si="79"/>
        <v/>
      </c>
      <c r="M262" t="str">
        <f t="shared" ca="1" si="85"/>
        <v/>
      </c>
      <c r="N262" s="3" t="str">
        <f t="shared" si="80"/>
        <v/>
      </c>
      <c r="O262" t="str">
        <f t="shared" ca="1" si="86"/>
        <v/>
      </c>
      <c r="P262" s="3" t="str">
        <f t="shared" ca="1" si="81"/>
        <v/>
      </c>
      <c r="Q262" t="str">
        <f t="shared" ca="1" si="87"/>
        <v/>
      </c>
      <c r="R262" s="5" t="str">
        <f>IF(J262="","",SUMIFS('Filtered Data'!$E:$E,'Filtered Data'!$C:$C,sorting!$J262,'Filtered Data'!$W:$W,"&gt;"&amp;Dashboard!D$4)/$K262)</f>
        <v/>
      </c>
      <c r="S262" t="str">
        <f t="shared" ca="1" si="88"/>
        <v/>
      </c>
      <c r="T262" s="5" t="str">
        <f>IF(K262="","",SUMIFS('Filtered Data'!$E:$E,'Filtered Data'!$C:$C,sorting!$J262,'Filtered Data'!$W:$W,"&gt;"&amp;Dashboard!F$4)/$K262)</f>
        <v/>
      </c>
      <c r="U262" t="str">
        <f t="shared" ca="1" si="89"/>
        <v/>
      </c>
      <c r="V262" t="str">
        <f>IF($J262="","",COUNTIFS(R$2:R261,R262)/100000000)</f>
        <v/>
      </c>
      <c r="W262" t="str">
        <f>IF($J262="","",COUNTIFS(T$2:T261,T262)/100000000)</f>
        <v/>
      </c>
      <c r="X262" s="6" t="str">
        <f t="shared" si="90"/>
        <v/>
      </c>
      <c r="Y262" t="str">
        <f t="shared" ca="1" si="91"/>
        <v/>
      </c>
      <c r="Z262" s="6" t="str">
        <f t="shared" si="92"/>
        <v/>
      </c>
      <c r="AA262" t="str">
        <f t="shared" ca="1" si="93"/>
        <v/>
      </c>
      <c r="AB262" s="5" t="str">
        <f ca="1">IF(S262="","",SUMIFS('Filtered Data'!$E:$E,'Filtered Data'!$C:$C,sorting!$J262,'Filtered Data'!$W:$W,"&lt;"&amp;Dashboard!C$4)/$K262)</f>
        <v/>
      </c>
      <c r="AC262" t="str">
        <f t="shared" ca="1" si="94"/>
        <v/>
      </c>
      <c r="AD262" s="6" t="str">
        <f>IF($J262="","",(COUNTIFS(AB$2:AB261,AB262)/100000000)+AB262)</f>
        <v/>
      </c>
      <c r="AE262" t="str">
        <f t="shared" ca="1" si="95"/>
        <v/>
      </c>
    </row>
    <row r="263" spans="1:31" x14ac:dyDescent="0.35">
      <c r="A263" s="5">
        <f t="shared" si="82"/>
        <v>0.77693675551536034</v>
      </c>
      <c r="B263" t="str">
        <v>Luis Gil</v>
      </c>
      <c r="C263">
        <f>SUMIFS('Filtered Data'!$E:$E,'Filtered Data'!$C:$C,sorting!$B263)</f>
        <v>6</v>
      </c>
      <c r="D263" s="4">
        <f>SUMIFS('Filtered Data'!$L:$L,'Filtered Data'!$C:$C,sorting!$B263)</f>
        <v>29.333333333333332</v>
      </c>
      <c r="E263">
        <f>SUMIFS('Filtered Data'!$O:$O,'Filtered Data'!$C:$C,sorting!$B263)</f>
        <v>10</v>
      </c>
      <c r="F263" s="3">
        <f t="shared" si="83"/>
        <v>3.0681818181818183</v>
      </c>
      <c r="G263" s="3" cm="1">
        <f t="array" ref="G263">AVERAGE(_xlfn._xlws.FILTER('Filtered Data'!$W:$W,'Filtered Data'!$C:$C=sorting!$B263))</f>
        <v>53.166666666666664</v>
      </c>
      <c r="H263" s="3" cm="1">
        <f t="array" ref="H263">_xlfn.STDEV.P(_xlfn._xlws.FILTER('Filtered Data'!$W:$W,'Filtered Data'!$C:$C=sorting!$B263))</f>
        <v>14.392320483121855</v>
      </c>
      <c r="I263" s="3"/>
      <c r="K263" t="str">
        <f t="shared" si="84"/>
        <v/>
      </c>
      <c r="L263" s="3" t="str">
        <f t="shared" si="79"/>
        <v/>
      </c>
      <c r="M263" t="str">
        <f t="shared" ca="1" si="85"/>
        <v/>
      </c>
      <c r="N263" s="3" t="str">
        <f t="shared" si="80"/>
        <v/>
      </c>
      <c r="O263" t="str">
        <f t="shared" ca="1" si="86"/>
        <v/>
      </c>
      <c r="P263" s="3" t="str">
        <f t="shared" ca="1" si="81"/>
        <v/>
      </c>
      <c r="Q263" t="str">
        <f t="shared" ca="1" si="87"/>
        <v/>
      </c>
      <c r="R263" s="5" t="str">
        <f>IF(J263="","",SUMIFS('Filtered Data'!$E:$E,'Filtered Data'!$C:$C,sorting!$J263,'Filtered Data'!$W:$W,"&gt;"&amp;Dashboard!D$4)/$K263)</f>
        <v/>
      </c>
      <c r="S263" t="str">
        <f t="shared" ca="1" si="88"/>
        <v/>
      </c>
      <c r="T263" s="5" t="str">
        <f>IF(K263="","",SUMIFS('Filtered Data'!$E:$E,'Filtered Data'!$C:$C,sorting!$J263,'Filtered Data'!$W:$W,"&gt;"&amp;Dashboard!F$4)/$K263)</f>
        <v/>
      </c>
      <c r="U263" t="str">
        <f t="shared" ca="1" si="89"/>
        <v/>
      </c>
      <c r="V263" t="str">
        <f>IF($J263="","",COUNTIFS(R$2:R262,R263)/100000000)</f>
        <v/>
      </c>
      <c r="W263" t="str">
        <f>IF($J263="","",COUNTIFS(T$2:T262,T263)/100000000)</f>
        <v/>
      </c>
      <c r="X263" s="6" t="str">
        <f t="shared" si="90"/>
        <v/>
      </c>
      <c r="Y263" t="str">
        <f t="shared" ca="1" si="91"/>
        <v/>
      </c>
      <c r="Z263" s="6" t="str">
        <f t="shared" si="92"/>
        <v/>
      </c>
      <c r="AA263" t="str">
        <f t="shared" ca="1" si="93"/>
        <v/>
      </c>
      <c r="AB263" s="5" t="str">
        <f ca="1">IF(S263="","",SUMIFS('Filtered Data'!$E:$E,'Filtered Data'!$C:$C,sorting!$J263,'Filtered Data'!$W:$W,"&lt;"&amp;Dashboard!C$4)/$K263)</f>
        <v/>
      </c>
      <c r="AC263" t="str">
        <f t="shared" ca="1" si="94"/>
        <v/>
      </c>
      <c r="AD263" s="6" t="str">
        <f>IF($J263="","",(COUNTIFS(AB$2:AB262,AB263)/100000000)+AB263)</f>
        <v/>
      </c>
      <c r="AE263" t="str">
        <f t="shared" ca="1" si="95"/>
        <v/>
      </c>
    </row>
    <row r="264" spans="1:31" x14ac:dyDescent="0.35">
      <c r="A264" s="5">
        <f t="shared" si="82"/>
        <v>0.61560634133449144</v>
      </c>
      <c r="B264" t="str">
        <v>Wandy Peralta</v>
      </c>
      <c r="C264">
        <f>SUMIFS('Filtered Data'!$E:$E,'Filtered Data'!$C:$C,sorting!$B264)</f>
        <v>1</v>
      </c>
      <c r="D264" s="4">
        <f>SUMIFS('Filtered Data'!$L:$L,'Filtered Data'!$C:$C,sorting!$B264)</f>
        <v>1.6666666666666665</v>
      </c>
      <c r="E264">
        <f>SUMIFS('Filtered Data'!$O:$O,'Filtered Data'!$C:$C,sorting!$B264)</f>
        <v>0</v>
      </c>
      <c r="F264" s="3">
        <f t="shared" si="83"/>
        <v>0</v>
      </c>
      <c r="G264" s="3" cm="1">
        <f t="array" ref="G264">AVERAGE(_xlfn._xlws.FILTER('Filtered Data'!$W:$W,'Filtered Data'!$C:$C=sorting!$B264))</f>
        <v>48</v>
      </c>
      <c r="H264" s="3" cm="1">
        <f t="array" ref="H264">_xlfn.STDEV.P(_xlfn._xlws.FILTER('Filtered Data'!$W:$W,'Filtered Data'!$C:$C=sorting!$B264))</f>
        <v>0</v>
      </c>
      <c r="I264" s="3"/>
      <c r="K264" t="str">
        <f t="shared" si="84"/>
        <v/>
      </c>
      <c r="L264" s="3" t="str">
        <f t="shared" si="79"/>
        <v/>
      </c>
      <c r="M264" t="str">
        <f t="shared" ca="1" si="85"/>
        <v/>
      </c>
      <c r="N264" s="3" t="str">
        <f t="shared" si="80"/>
        <v/>
      </c>
      <c r="O264" t="str">
        <f t="shared" ca="1" si="86"/>
        <v/>
      </c>
      <c r="P264" s="3" t="str">
        <f t="shared" ca="1" si="81"/>
        <v/>
      </c>
      <c r="Q264" t="str">
        <f t="shared" ca="1" si="87"/>
        <v/>
      </c>
      <c r="R264" s="5" t="str">
        <f>IF(J264="","",SUMIFS('Filtered Data'!$E:$E,'Filtered Data'!$C:$C,sorting!$J264,'Filtered Data'!$W:$W,"&gt;"&amp;Dashboard!D$4)/$K264)</f>
        <v/>
      </c>
      <c r="S264" t="str">
        <f t="shared" ca="1" si="88"/>
        <v/>
      </c>
      <c r="T264" s="5" t="str">
        <f>IF(K264="","",SUMIFS('Filtered Data'!$E:$E,'Filtered Data'!$C:$C,sorting!$J264,'Filtered Data'!$W:$W,"&gt;"&amp;Dashboard!F$4)/$K264)</f>
        <v/>
      </c>
      <c r="U264" t="str">
        <f t="shared" ca="1" si="89"/>
        <v/>
      </c>
      <c r="V264" t="str">
        <f>IF($J264="","",COUNTIFS(R$2:R263,R264)/100000000)</f>
        <v/>
      </c>
      <c r="W264" t="str">
        <f>IF($J264="","",COUNTIFS(T$2:T263,T264)/100000000)</f>
        <v/>
      </c>
      <c r="X264" s="6" t="str">
        <f t="shared" si="90"/>
        <v/>
      </c>
      <c r="Y264" t="str">
        <f t="shared" ca="1" si="91"/>
        <v/>
      </c>
      <c r="Z264" s="6" t="str">
        <f t="shared" si="92"/>
        <v/>
      </c>
      <c r="AA264" t="str">
        <f t="shared" ca="1" si="93"/>
        <v/>
      </c>
      <c r="AB264" s="5" t="str">
        <f ca="1">IF(S264="","",SUMIFS('Filtered Data'!$E:$E,'Filtered Data'!$C:$C,sorting!$J264,'Filtered Data'!$W:$W,"&lt;"&amp;Dashboard!C$4)/$K264)</f>
        <v/>
      </c>
      <c r="AC264" t="str">
        <f t="shared" ca="1" si="94"/>
        <v/>
      </c>
      <c r="AD264" s="6" t="str">
        <f>IF($J264="","",(COUNTIFS(AB$2:AB263,AB264)/100000000)+AB264)</f>
        <v/>
      </c>
      <c r="AE264" t="str">
        <f t="shared" ca="1" si="95"/>
        <v/>
      </c>
    </row>
    <row r="265" spans="1:31" x14ac:dyDescent="0.35">
      <c r="A265" s="5">
        <f t="shared" si="82"/>
        <v>0.5449167129302479</v>
      </c>
      <c r="B265" t="str">
        <v>Lucas Luetge</v>
      </c>
      <c r="C265">
        <f>SUMIFS('Filtered Data'!$E:$E,'Filtered Data'!$C:$C,sorting!$B265)</f>
        <v>1</v>
      </c>
      <c r="D265" s="4">
        <f>SUMIFS('Filtered Data'!$L:$L,'Filtered Data'!$C:$C,sorting!$B265)</f>
        <v>2</v>
      </c>
      <c r="E265">
        <f>SUMIFS('Filtered Data'!$O:$O,'Filtered Data'!$C:$C,sorting!$B265)</f>
        <v>1</v>
      </c>
      <c r="F265" s="3">
        <f t="shared" si="83"/>
        <v>4.5</v>
      </c>
      <c r="G265" s="3" cm="1">
        <f t="array" ref="G265">AVERAGE(_xlfn._xlws.FILTER('Filtered Data'!$W:$W,'Filtered Data'!$C:$C=sorting!$B265))</f>
        <v>46</v>
      </c>
      <c r="H265" s="3" cm="1">
        <f t="array" ref="H265">_xlfn.STDEV.P(_xlfn._xlws.FILTER('Filtered Data'!$W:$W,'Filtered Data'!$C:$C=sorting!$B265))</f>
        <v>0</v>
      </c>
      <c r="I265" s="3"/>
      <c r="K265" t="str">
        <f t="shared" si="84"/>
        <v/>
      </c>
      <c r="L265" s="3" t="str">
        <f t="shared" si="79"/>
        <v/>
      </c>
      <c r="M265" t="str">
        <f t="shared" ca="1" si="85"/>
        <v/>
      </c>
      <c r="N265" s="3" t="str">
        <f t="shared" si="80"/>
        <v/>
      </c>
      <c r="O265" t="str">
        <f t="shared" ca="1" si="86"/>
        <v/>
      </c>
      <c r="P265" s="3" t="str">
        <f t="shared" ca="1" si="81"/>
        <v/>
      </c>
      <c r="Q265" t="str">
        <f t="shared" ca="1" si="87"/>
        <v/>
      </c>
      <c r="R265" s="5" t="str">
        <f>IF(J265="","",SUMIFS('Filtered Data'!$E:$E,'Filtered Data'!$C:$C,sorting!$J265,'Filtered Data'!$W:$W,"&gt;"&amp;Dashboard!D$4)/$K265)</f>
        <v/>
      </c>
      <c r="S265" t="str">
        <f t="shared" ca="1" si="88"/>
        <v/>
      </c>
      <c r="T265" s="5" t="str">
        <f>IF(K265="","",SUMIFS('Filtered Data'!$E:$E,'Filtered Data'!$C:$C,sorting!$J265,'Filtered Data'!$W:$W,"&gt;"&amp;Dashboard!F$4)/$K265)</f>
        <v/>
      </c>
      <c r="U265" t="str">
        <f t="shared" ca="1" si="89"/>
        <v/>
      </c>
      <c r="V265" t="str">
        <f>IF($J265="","",COUNTIFS(R$2:R264,R265)/100000000)</f>
        <v/>
      </c>
      <c r="W265" t="str">
        <f>IF($J265="","",COUNTIFS(T$2:T264,T265)/100000000)</f>
        <v/>
      </c>
      <c r="X265" s="6" t="str">
        <f t="shared" si="90"/>
        <v/>
      </c>
      <c r="Y265" t="str">
        <f t="shared" ca="1" si="91"/>
        <v/>
      </c>
      <c r="Z265" s="6" t="str">
        <f t="shared" si="92"/>
        <v/>
      </c>
      <c r="AA265" t="str">
        <f t="shared" ca="1" si="93"/>
        <v/>
      </c>
      <c r="AB265" s="5" t="str">
        <f ca="1">IF(S265="","",SUMIFS('Filtered Data'!$E:$E,'Filtered Data'!$C:$C,sorting!$J265,'Filtered Data'!$W:$W,"&lt;"&amp;Dashboard!C$4)/$K265)</f>
        <v/>
      </c>
      <c r="AC265" t="str">
        <f t="shared" ca="1" si="94"/>
        <v/>
      </c>
      <c r="AD265" s="6" t="str">
        <f>IF($J265="","",(COUNTIFS(AB$2:AB264,AB265)/100000000)+AB265)</f>
        <v/>
      </c>
      <c r="AE265" t="str">
        <f t="shared" ca="1" si="95"/>
        <v/>
      </c>
    </row>
    <row r="266" spans="1:31" x14ac:dyDescent="0.35">
      <c r="A266" s="5">
        <f t="shared" si="82"/>
        <v>5.3924625923826464E-2</v>
      </c>
      <c r="B266" t="str">
        <v>Clarke Schmidt</v>
      </c>
      <c r="C266">
        <f>SUMIFS('Filtered Data'!$E:$E,'Filtered Data'!$C:$C,sorting!$B266)</f>
        <v>1</v>
      </c>
      <c r="D266" s="4">
        <f>SUMIFS('Filtered Data'!$L:$L,'Filtered Data'!$C:$C,sorting!$B266)</f>
        <v>4.333333333333333</v>
      </c>
      <c r="E266">
        <f>SUMIFS('Filtered Data'!$O:$O,'Filtered Data'!$C:$C,sorting!$B266)</f>
        <v>2</v>
      </c>
      <c r="F266" s="3">
        <f t="shared" si="83"/>
        <v>4.1538461538461542</v>
      </c>
      <c r="G266" s="3" cm="1">
        <f t="array" ref="G266">AVERAGE(_xlfn._xlws.FILTER('Filtered Data'!$W:$W,'Filtered Data'!$C:$C=sorting!$B266))</f>
        <v>27</v>
      </c>
      <c r="H266" s="3" cm="1">
        <f t="array" ref="H266">_xlfn.STDEV.P(_xlfn._xlws.FILTER('Filtered Data'!$W:$W,'Filtered Data'!$C:$C=sorting!$B266))</f>
        <v>0</v>
      </c>
      <c r="I266" s="3"/>
      <c r="K266" t="str">
        <f t="shared" si="84"/>
        <v/>
      </c>
      <c r="L266" s="3" t="str">
        <f t="shared" si="79"/>
        <v/>
      </c>
      <c r="M266" t="str">
        <f t="shared" ca="1" si="85"/>
        <v/>
      </c>
      <c r="N266" s="3" t="str">
        <f t="shared" si="80"/>
        <v/>
      </c>
      <c r="O266" t="str">
        <f t="shared" ca="1" si="86"/>
        <v/>
      </c>
      <c r="P266" s="3" t="str">
        <f t="shared" ca="1" si="81"/>
        <v/>
      </c>
      <c r="Q266" t="str">
        <f t="shared" ca="1" si="87"/>
        <v/>
      </c>
      <c r="R266" s="5" t="str">
        <f>IF(J266="","",SUMIFS('Filtered Data'!$E:$E,'Filtered Data'!$C:$C,sorting!$J266,'Filtered Data'!$W:$W,"&gt;"&amp;Dashboard!D$4)/$K266)</f>
        <v/>
      </c>
      <c r="S266" t="str">
        <f t="shared" ca="1" si="88"/>
        <v/>
      </c>
      <c r="T266" s="5" t="str">
        <f>IF(K266="","",SUMIFS('Filtered Data'!$E:$E,'Filtered Data'!$C:$C,sorting!$J266,'Filtered Data'!$W:$W,"&gt;"&amp;Dashboard!F$4)/$K266)</f>
        <v/>
      </c>
      <c r="U266" t="str">
        <f t="shared" ca="1" si="89"/>
        <v/>
      </c>
      <c r="V266" t="str">
        <f>IF($J266="","",COUNTIFS(R$2:R265,R266)/100000000)</f>
        <v/>
      </c>
      <c r="W266" t="str">
        <f>IF($J266="","",COUNTIFS(T$2:T265,T266)/100000000)</f>
        <v/>
      </c>
      <c r="X266" s="6" t="str">
        <f t="shared" si="90"/>
        <v/>
      </c>
      <c r="Y266" t="str">
        <f t="shared" ca="1" si="91"/>
        <v/>
      </c>
      <c r="Z266" s="6" t="str">
        <f t="shared" si="92"/>
        <v/>
      </c>
      <c r="AA266" t="str">
        <f t="shared" ca="1" si="93"/>
        <v/>
      </c>
      <c r="AB266" s="5" t="str">
        <f ca="1">IF(S266="","",SUMIFS('Filtered Data'!$E:$E,'Filtered Data'!$C:$C,sorting!$J266,'Filtered Data'!$W:$W,"&lt;"&amp;Dashboard!C$4)/$K266)</f>
        <v/>
      </c>
      <c r="AC266" t="str">
        <f t="shared" ca="1" si="94"/>
        <v/>
      </c>
      <c r="AD266" s="6" t="str">
        <f>IF($J266="","",(COUNTIFS(AB$2:AB265,AB266)/100000000)+AB266)</f>
        <v/>
      </c>
      <c r="AE266" t="str">
        <f t="shared" ca="1" si="95"/>
        <v/>
      </c>
    </row>
    <row r="267" spans="1:31" x14ac:dyDescent="0.35">
      <c r="A267" s="5">
        <f t="shared" si="82"/>
        <v>0.90324343849726407</v>
      </c>
      <c r="B267" t="str">
        <v>Chris Bassitt</v>
      </c>
      <c r="C267">
        <f>SUMIFS('Filtered Data'!$E:$E,'Filtered Data'!$C:$C,sorting!$B267)</f>
        <v>27</v>
      </c>
      <c r="D267" s="4">
        <f>SUMIFS('Filtered Data'!$L:$L,'Filtered Data'!$C:$C,sorting!$B267)</f>
        <v>157.33333333333334</v>
      </c>
      <c r="E267">
        <f>SUMIFS('Filtered Data'!$O:$O,'Filtered Data'!$C:$C,sorting!$B267)</f>
        <v>55</v>
      </c>
      <c r="F267" s="3">
        <f t="shared" si="83"/>
        <v>3.1461864406779658</v>
      </c>
      <c r="G267" s="3" cm="1">
        <f t="array" ref="G267">AVERAGE(_xlfn._xlws.FILTER('Filtered Data'!$W:$W,'Filtered Data'!$C:$C=sorting!$B267))</f>
        <v>59.111111111111114</v>
      </c>
      <c r="H267" s="3" cm="1">
        <f t="array" ref="H267">_xlfn.STDEV.P(_xlfn._xlws.FILTER('Filtered Data'!$W:$W,'Filtered Data'!$C:$C=sorting!$B267))</f>
        <v>16.971290208997804</v>
      </c>
      <c r="I267" s="3"/>
      <c r="K267" t="str">
        <f t="shared" si="84"/>
        <v/>
      </c>
      <c r="L267" s="3" t="str">
        <f t="shared" si="79"/>
        <v/>
      </c>
      <c r="M267" t="str">
        <f t="shared" ca="1" si="85"/>
        <v/>
      </c>
      <c r="N267" s="3" t="str">
        <f t="shared" si="80"/>
        <v/>
      </c>
      <c r="O267" t="str">
        <f t="shared" ca="1" si="86"/>
        <v/>
      </c>
      <c r="P267" s="3" t="str">
        <f t="shared" ca="1" si="81"/>
        <v/>
      </c>
      <c r="Q267" t="str">
        <f t="shared" ca="1" si="87"/>
        <v/>
      </c>
      <c r="R267" s="5" t="str">
        <f>IF(J267="","",SUMIFS('Filtered Data'!$E:$E,'Filtered Data'!$C:$C,sorting!$J267,'Filtered Data'!$W:$W,"&gt;"&amp;Dashboard!D$4)/$K267)</f>
        <v/>
      </c>
      <c r="S267" t="str">
        <f t="shared" ca="1" si="88"/>
        <v/>
      </c>
      <c r="T267" s="5" t="str">
        <f>IF(K267="","",SUMIFS('Filtered Data'!$E:$E,'Filtered Data'!$C:$C,sorting!$J267,'Filtered Data'!$W:$W,"&gt;"&amp;Dashboard!F$4)/$K267)</f>
        <v/>
      </c>
      <c r="U267" t="str">
        <f t="shared" ca="1" si="89"/>
        <v/>
      </c>
      <c r="V267" t="str">
        <f>IF($J267="","",COUNTIFS(R$2:R266,R267)/100000000)</f>
        <v/>
      </c>
      <c r="W267" t="str">
        <f>IF($J267="","",COUNTIFS(T$2:T266,T267)/100000000)</f>
        <v/>
      </c>
      <c r="X267" s="6" t="str">
        <f t="shared" si="90"/>
        <v/>
      </c>
      <c r="Y267" t="str">
        <f t="shared" ca="1" si="91"/>
        <v/>
      </c>
      <c r="Z267" s="6" t="str">
        <f t="shared" si="92"/>
        <v/>
      </c>
      <c r="AA267" t="str">
        <f t="shared" ca="1" si="93"/>
        <v/>
      </c>
      <c r="AB267" s="5" t="str">
        <f ca="1">IF(S267="","",SUMIFS('Filtered Data'!$E:$E,'Filtered Data'!$C:$C,sorting!$J267,'Filtered Data'!$W:$W,"&lt;"&amp;Dashboard!C$4)/$K267)</f>
        <v/>
      </c>
      <c r="AC267" t="str">
        <f t="shared" ca="1" si="94"/>
        <v/>
      </c>
      <c r="AD267" s="6" t="str">
        <f>IF($J267="","",(COUNTIFS(AB$2:AB266,AB267)/100000000)+AB267)</f>
        <v/>
      </c>
      <c r="AE267" t="str">
        <f t="shared" ca="1" si="95"/>
        <v/>
      </c>
    </row>
    <row r="268" spans="1:31" x14ac:dyDescent="0.35">
      <c r="A268" s="5">
        <f t="shared" si="82"/>
        <v>0.66323954100786187</v>
      </c>
      <c r="B268" t="str">
        <v>Cole Irvin</v>
      </c>
      <c r="C268">
        <f>SUMIFS('Filtered Data'!$E:$E,'Filtered Data'!$C:$C,sorting!$B268)</f>
        <v>32</v>
      </c>
      <c r="D268" s="4">
        <f>SUMIFS('Filtered Data'!$L:$L,'Filtered Data'!$C:$C,sorting!$B268)</f>
        <v>178.33333333333331</v>
      </c>
      <c r="E268">
        <f>SUMIFS('Filtered Data'!$O:$O,'Filtered Data'!$C:$C,sorting!$B268)</f>
        <v>84</v>
      </c>
      <c r="F268" s="3">
        <f t="shared" si="83"/>
        <v>4.2392523364485983</v>
      </c>
      <c r="G268" s="3" cm="1">
        <f t="array" ref="G268">AVERAGE(_xlfn._xlws.FILTER('Filtered Data'!$W:$W,'Filtered Data'!$C:$C=sorting!$B268))</f>
        <v>49.40625</v>
      </c>
      <c r="H268" s="3" cm="1">
        <f t="array" ref="H268">_xlfn.STDEV.P(_xlfn._xlws.FILTER('Filtered Data'!$W:$W,'Filtered Data'!$C:$C=sorting!$B268))</f>
        <v>17.779657222159823</v>
      </c>
      <c r="I268" s="3"/>
      <c r="K268" t="str">
        <f t="shared" si="84"/>
        <v/>
      </c>
      <c r="L268" s="3" t="str">
        <f t="shared" si="79"/>
        <v/>
      </c>
      <c r="M268" t="str">
        <f t="shared" ca="1" si="85"/>
        <v/>
      </c>
      <c r="N268" s="3" t="str">
        <f t="shared" si="80"/>
        <v/>
      </c>
      <c r="O268" t="str">
        <f t="shared" ca="1" si="86"/>
        <v/>
      </c>
      <c r="P268" s="3" t="str">
        <f t="shared" ca="1" si="81"/>
        <v/>
      </c>
      <c r="Q268" t="str">
        <f t="shared" ca="1" si="87"/>
        <v/>
      </c>
      <c r="R268" s="5" t="str">
        <f>IF(J268="","",SUMIFS('Filtered Data'!$E:$E,'Filtered Data'!$C:$C,sorting!$J268,'Filtered Data'!$W:$W,"&gt;"&amp;Dashboard!D$4)/$K268)</f>
        <v/>
      </c>
      <c r="S268" t="str">
        <f t="shared" ca="1" si="88"/>
        <v/>
      </c>
      <c r="T268" s="5" t="str">
        <f>IF(K268="","",SUMIFS('Filtered Data'!$E:$E,'Filtered Data'!$C:$C,sorting!$J268,'Filtered Data'!$W:$W,"&gt;"&amp;Dashboard!F$4)/$K268)</f>
        <v/>
      </c>
      <c r="U268" t="str">
        <f t="shared" ca="1" si="89"/>
        <v/>
      </c>
      <c r="V268" t="str">
        <f>IF($J268="","",COUNTIFS(R$2:R267,R268)/100000000)</f>
        <v/>
      </c>
      <c r="W268" t="str">
        <f>IF($J268="","",COUNTIFS(T$2:T267,T268)/100000000)</f>
        <v/>
      </c>
      <c r="X268" s="6" t="str">
        <f t="shared" si="90"/>
        <v/>
      </c>
      <c r="Y268" t="str">
        <f t="shared" ca="1" si="91"/>
        <v/>
      </c>
      <c r="Z268" s="6" t="str">
        <f t="shared" si="92"/>
        <v/>
      </c>
      <c r="AA268" t="str">
        <f t="shared" ca="1" si="93"/>
        <v/>
      </c>
      <c r="AB268" s="5" t="str">
        <f ca="1">IF(S268="","",SUMIFS('Filtered Data'!$E:$E,'Filtered Data'!$C:$C,sorting!$J268,'Filtered Data'!$W:$W,"&lt;"&amp;Dashboard!C$4)/$K268)</f>
        <v/>
      </c>
      <c r="AC268" t="str">
        <f t="shared" ca="1" si="94"/>
        <v/>
      </c>
      <c r="AD268" s="6" t="str">
        <f>IF($J268="","",(COUNTIFS(AB$2:AB267,AB268)/100000000)+AB268)</f>
        <v/>
      </c>
      <c r="AE268" t="str">
        <f t="shared" ca="1" si="95"/>
        <v/>
      </c>
    </row>
    <row r="269" spans="1:31" x14ac:dyDescent="0.35">
      <c r="A269" s="5">
        <f t="shared" si="82"/>
        <v>0.79480562349390393</v>
      </c>
      <c r="B269" t="str">
        <v>Sean Manaea</v>
      </c>
      <c r="C269">
        <f>SUMIFS('Filtered Data'!$E:$E,'Filtered Data'!$C:$C,sorting!$B269)</f>
        <v>32</v>
      </c>
      <c r="D269" s="4">
        <f>SUMIFS('Filtered Data'!$L:$L,'Filtered Data'!$C:$C,sorting!$B269)</f>
        <v>179.33333333333331</v>
      </c>
      <c r="E269">
        <f>SUMIFS('Filtered Data'!$O:$O,'Filtered Data'!$C:$C,sorting!$B269)</f>
        <v>78</v>
      </c>
      <c r="F269" s="3">
        <f t="shared" si="83"/>
        <v>3.914498141263941</v>
      </c>
      <c r="G269" s="3" cm="1">
        <f t="array" ref="G269">AVERAGE(_xlfn._xlws.FILTER('Filtered Data'!$W:$W,'Filtered Data'!$C:$C=sorting!$B269))</f>
        <v>53.84375</v>
      </c>
      <c r="H269" s="3" cm="1">
        <f t="array" ref="H269">_xlfn.STDEV.P(_xlfn._xlws.FILTER('Filtered Data'!$W:$W,'Filtered Data'!$C:$C=sorting!$B269))</f>
        <v>21.188306584942083</v>
      </c>
      <c r="I269" s="3"/>
      <c r="K269" t="str">
        <f t="shared" si="84"/>
        <v/>
      </c>
      <c r="L269" s="3" t="str">
        <f t="shared" si="79"/>
        <v/>
      </c>
      <c r="M269" t="str">
        <f t="shared" ca="1" si="85"/>
        <v/>
      </c>
      <c r="N269" s="3" t="str">
        <f t="shared" si="80"/>
        <v/>
      </c>
      <c r="O269" t="str">
        <f t="shared" ca="1" si="86"/>
        <v/>
      </c>
      <c r="P269" s="3" t="str">
        <f t="shared" ca="1" si="81"/>
        <v/>
      </c>
      <c r="Q269" t="str">
        <f t="shared" ca="1" si="87"/>
        <v/>
      </c>
      <c r="R269" s="5" t="str">
        <f>IF(J269="","",SUMIFS('Filtered Data'!$E:$E,'Filtered Data'!$C:$C,sorting!$J269,'Filtered Data'!$W:$W,"&gt;"&amp;Dashboard!D$4)/$K269)</f>
        <v/>
      </c>
      <c r="S269" t="str">
        <f t="shared" ca="1" si="88"/>
        <v/>
      </c>
      <c r="T269" s="5" t="str">
        <f>IF(K269="","",SUMIFS('Filtered Data'!$E:$E,'Filtered Data'!$C:$C,sorting!$J269,'Filtered Data'!$W:$W,"&gt;"&amp;Dashboard!F$4)/$K269)</f>
        <v/>
      </c>
      <c r="U269" t="str">
        <f t="shared" ca="1" si="89"/>
        <v/>
      </c>
      <c r="V269" t="str">
        <f>IF($J269="","",COUNTIFS(R$2:R268,R269)/100000000)</f>
        <v/>
      </c>
      <c r="W269" t="str">
        <f>IF($J269="","",COUNTIFS(T$2:T268,T269)/100000000)</f>
        <v/>
      </c>
      <c r="X269" s="6" t="str">
        <f t="shared" si="90"/>
        <v/>
      </c>
      <c r="Y269" t="str">
        <f t="shared" ca="1" si="91"/>
        <v/>
      </c>
      <c r="Z269" s="6" t="str">
        <f t="shared" si="92"/>
        <v/>
      </c>
      <c r="AA269" t="str">
        <f t="shared" ca="1" si="93"/>
        <v/>
      </c>
      <c r="AB269" s="5" t="str">
        <f ca="1">IF(S269="","",SUMIFS('Filtered Data'!$E:$E,'Filtered Data'!$C:$C,sorting!$J269,'Filtered Data'!$W:$W,"&lt;"&amp;Dashboard!C$4)/$K269)</f>
        <v/>
      </c>
      <c r="AC269" t="str">
        <f t="shared" ca="1" si="94"/>
        <v/>
      </c>
      <c r="AD269" s="6" t="str">
        <f>IF($J269="","",(COUNTIFS(AB$2:AB268,AB269)/100000000)+AB269)</f>
        <v/>
      </c>
      <c r="AE269" t="str">
        <f t="shared" ca="1" si="95"/>
        <v/>
      </c>
    </row>
    <row r="270" spans="1:31" x14ac:dyDescent="0.35">
      <c r="A270" s="5">
        <f t="shared" si="82"/>
        <v>0.85756370473466159</v>
      </c>
      <c r="B270" t="str">
        <v>Frankie Montas</v>
      </c>
      <c r="C270">
        <f>SUMIFS('Filtered Data'!$E:$E,'Filtered Data'!$C:$C,sorting!$B270)</f>
        <v>32</v>
      </c>
      <c r="D270" s="4">
        <f>SUMIFS('Filtered Data'!$L:$L,'Filtered Data'!$C:$C,sorting!$B270)</f>
        <v>187</v>
      </c>
      <c r="E270">
        <f>SUMIFS('Filtered Data'!$O:$O,'Filtered Data'!$C:$C,sorting!$B270)</f>
        <v>70</v>
      </c>
      <c r="F270" s="3">
        <f t="shared" si="83"/>
        <v>3.3689839572192515</v>
      </c>
      <c r="G270" s="3" cm="1">
        <f t="array" ref="G270">AVERAGE(_xlfn._xlws.FILTER('Filtered Data'!$W:$W,'Filtered Data'!$C:$C=sorting!$B270))</f>
        <v>56.5625</v>
      </c>
      <c r="H270" s="3" cm="1">
        <f t="array" ref="H270">_xlfn.STDEV.P(_xlfn._xlws.FILTER('Filtered Data'!$W:$W,'Filtered Data'!$C:$C=sorting!$B270))</f>
        <v>18.089944548007878</v>
      </c>
      <c r="I270" s="3"/>
      <c r="K270" t="str">
        <f t="shared" si="84"/>
        <v/>
      </c>
      <c r="L270" s="3" t="str">
        <f t="shared" si="79"/>
        <v/>
      </c>
      <c r="M270" t="str">
        <f t="shared" ca="1" si="85"/>
        <v/>
      </c>
      <c r="N270" s="3" t="str">
        <f t="shared" si="80"/>
        <v/>
      </c>
      <c r="O270" t="str">
        <f t="shared" ca="1" si="86"/>
        <v/>
      </c>
      <c r="P270" s="3" t="str">
        <f t="shared" ca="1" si="81"/>
        <v/>
      </c>
      <c r="Q270" t="str">
        <f t="shared" ca="1" si="87"/>
        <v/>
      </c>
      <c r="R270" s="5" t="str">
        <f>IF(J270="","",SUMIFS('Filtered Data'!$E:$E,'Filtered Data'!$C:$C,sorting!$J270,'Filtered Data'!$W:$W,"&gt;"&amp;Dashboard!D$4)/$K270)</f>
        <v/>
      </c>
      <c r="S270" t="str">
        <f t="shared" ca="1" si="88"/>
        <v/>
      </c>
      <c r="T270" s="5" t="str">
        <f>IF(K270="","",SUMIFS('Filtered Data'!$E:$E,'Filtered Data'!$C:$C,sorting!$J270,'Filtered Data'!$W:$W,"&gt;"&amp;Dashboard!F$4)/$K270)</f>
        <v/>
      </c>
      <c r="U270" t="str">
        <f t="shared" ca="1" si="89"/>
        <v/>
      </c>
      <c r="V270" t="str">
        <f>IF($J270="","",COUNTIFS(R$2:R269,R270)/100000000)</f>
        <v/>
      </c>
      <c r="W270" t="str">
        <f>IF($J270="","",COUNTIFS(T$2:T269,T270)/100000000)</f>
        <v/>
      </c>
      <c r="X270" s="6" t="str">
        <f t="shared" si="90"/>
        <v/>
      </c>
      <c r="Y270" t="str">
        <f t="shared" ca="1" si="91"/>
        <v/>
      </c>
      <c r="Z270" s="6" t="str">
        <f t="shared" si="92"/>
        <v/>
      </c>
      <c r="AA270" t="str">
        <f t="shared" ca="1" si="93"/>
        <v/>
      </c>
      <c r="AB270" s="5" t="str">
        <f ca="1">IF(S270="","",SUMIFS('Filtered Data'!$E:$E,'Filtered Data'!$C:$C,sorting!$J270,'Filtered Data'!$W:$W,"&lt;"&amp;Dashboard!C$4)/$K270)</f>
        <v/>
      </c>
      <c r="AC270" t="str">
        <f t="shared" ca="1" si="94"/>
        <v/>
      </c>
      <c r="AD270" s="6" t="str">
        <f>IF($J270="","",(COUNTIFS(AB$2:AB269,AB270)/100000000)+AB270)</f>
        <v/>
      </c>
      <c r="AE270" t="str">
        <f t="shared" ca="1" si="95"/>
        <v/>
      </c>
    </row>
    <row r="271" spans="1:31" x14ac:dyDescent="0.35">
      <c r="A271" s="5">
        <f t="shared" si="82"/>
        <v>5.9067178788084325E-2</v>
      </c>
      <c r="B271" t="str">
        <v>Michael Fiers</v>
      </c>
      <c r="C271">
        <f>SUMIFS('Filtered Data'!$E:$E,'Filtered Data'!$C:$C,sorting!$B271)</f>
        <v>2</v>
      </c>
      <c r="D271" s="4">
        <f>SUMIFS('Filtered Data'!$L:$L,'Filtered Data'!$C:$C,sorting!$B271)</f>
        <v>9.3333333333333339</v>
      </c>
      <c r="E271">
        <f>SUMIFS('Filtered Data'!$O:$O,'Filtered Data'!$C:$C,sorting!$B271)</f>
        <v>8</v>
      </c>
      <c r="F271" s="3">
        <f t="shared" si="83"/>
        <v>7.7142857142857135</v>
      </c>
      <c r="G271" s="3" cm="1">
        <f t="array" ref="G271">AVERAGE(_xlfn._xlws.FILTER('Filtered Data'!$W:$W,'Filtered Data'!$C:$C=sorting!$B271))</f>
        <v>27.5</v>
      </c>
      <c r="H271" s="3" cm="1">
        <f t="array" ref="H271">_xlfn.STDEV.P(_xlfn._xlws.FILTER('Filtered Data'!$W:$W,'Filtered Data'!$C:$C=sorting!$B271))</f>
        <v>14.5</v>
      </c>
      <c r="I271" s="3"/>
      <c r="K271" t="str">
        <f t="shared" si="84"/>
        <v/>
      </c>
      <c r="L271" s="3" t="str">
        <f t="shared" si="79"/>
        <v/>
      </c>
      <c r="M271" t="str">
        <f t="shared" ca="1" si="85"/>
        <v/>
      </c>
      <c r="N271" s="3" t="str">
        <f t="shared" si="80"/>
        <v/>
      </c>
      <c r="O271" t="str">
        <f t="shared" ca="1" si="86"/>
        <v/>
      </c>
      <c r="P271" s="3" t="str">
        <f t="shared" ca="1" si="81"/>
        <v/>
      </c>
      <c r="Q271" t="str">
        <f t="shared" ca="1" si="87"/>
        <v/>
      </c>
      <c r="R271" s="5" t="str">
        <f>IF(J271="","",SUMIFS('Filtered Data'!$E:$E,'Filtered Data'!$C:$C,sorting!$J271,'Filtered Data'!$W:$W,"&gt;"&amp;Dashboard!D$4)/$K271)</f>
        <v/>
      </c>
      <c r="S271" t="str">
        <f t="shared" ca="1" si="88"/>
        <v/>
      </c>
      <c r="T271" s="5" t="str">
        <f>IF(K271="","",SUMIFS('Filtered Data'!$E:$E,'Filtered Data'!$C:$C,sorting!$J271,'Filtered Data'!$W:$W,"&gt;"&amp;Dashboard!F$4)/$K271)</f>
        <v/>
      </c>
      <c r="U271" t="str">
        <f t="shared" ca="1" si="89"/>
        <v/>
      </c>
      <c r="V271" t="str">
        <f>IF($J271="","",COUNTIFS(R$2:R270,R271)/100000000)</f>
        <v/>
      </c>
      <c r="W271" t="str">
        <f>IF($J271="","",COUNTIFS(T$2:T270,T271)/100000000)</f>
        <v/>
      </c>
      <c r="X271" s="6" t="str">
        <f t="shared" si="90"/>
        <v/>
      </c>
      <c r="Y271" t="str">
        <f t="shared" ca="1" si="91"/>
        <v/>
      </c>
      <c r="Z271" s="6" t="str">
        <f t="shared" si="92"/>
        <v/>
      </c>
      <c r="AA271" t="str">
        <f t="shared" ca="1" si="93"/>
        <v/>
      </c>
      <c r="AB271" s="5" t="str">
        <f ca="1">IF(S271="","",SUMIFS('Filtered Data'!$E:$E,'Filtered Data'!$C:$C,sorting!$J271,'Filtered Data'!$W:$W,"&lt;"&amp;Dashboard!C$4)/$K271)</f>
        <v/>
      </c>
      <c r="AC271" t="str">
        <f t="shared" ca="1" si="94"/>
        <v/>
      </c>
      <c r="AD271" s="6" t="str">
        <f>IF($J271="","",(COUNTIFS(AB$2:AB270,AB271)/100000000)+AB271)</f>
        <v/>
      </c>
      <c r="AE271" t="str">
        <f t="shared" ca="1" si="95"/>
        <v/>
      </c>
    </row>
    <row r="272" spans="1:31" x14ac:dyDescent="0.35">
      <c r="A272" s="5">
        <f t="shared" si="82"/>
        <v>0.76319117609648035</v>
      </c>
      <c r="B272" t="str">
        <v>James Kaprielian</v>
      </c>
      <c r="C272">
        <f>SUMIFS('Filtered Data'!$E:$E,'Filtered Data'!$C:$C,sorting!$B272)</f>
        <v>21</v>
      </c>
      <c r="D272" s="4">
        <f>SUMIFS('Filtered Data'!$L:$L,'Filtered Data'!$C:$C,sorting!$B272)</f>
        <v>111.33333333333333</v>
      </c>
      <c r="E272">
        <f>SUMIFS('Filtered Data'!$O:$O,'Filtered Data'!$C:$C,sorting!$B272)</f>
        <v>47</v>
      </c>
      <c r="F272" s="3">
        <f t="shared" si="83"/>
        <v>3.7994011976047903</v>
      </c>
      <c r="G272" s="3" cm="1">
        <f t="array" ref="G272">AVERAGE(_xlfn._xlws.FILTER('Filtered Data'!$W:$W,'Filtered Data'!$C:$C=sorting!$B272))</f>
        <v>52.666666666666664</v>
      </c>
      <c r="H272" s="3" cm="1">
        <f t="array" ref="H272">_xlfn.STDEV.P(_xlfn._xlws.FILTER('Filtered Data'!$W:$W,'Filtered Data'!$C:$C=sorting!$B272))</f>
        <v>15.557369508748772</v>
      </c>
      <c r="I272" s="3"/>
      <c r="K272" t="str">
        <f t="shared" si="84"/>
        <v/>
      </c>
      <c r="L272" s="3" t="str">
        <f t="shared" si="79"/>
        <v/>
      </c>
      <c r="M272" t="str">
        <f t="shared" ca="1" si="85"/>
        <v/>
      </c>
      <c r="N272" s="3" t="str">
        <f t="shared" si="80"/>
        <v/>
      </c>
      <c r="O272" t="str">
        <f t="shared" ca="1" si="86"/>
        <v/>
      </c>
      <c r="P272" s="3" t="str">
        <f t="shared" ca="1" si="81"/>
        <v/>
      </c>
      <c r="Q272" t="str">
        <f t="shared" ca="1" si="87"/>
        <v/>
      </c>
      <c r="R272" s="5" t="str">
        <f>IF(J272="","",SUMIFS('Filtered Data'!$E:$E,'Filtered Data'!$C:$C,sorting!$J272,'Filtered Data'!$W:$W,"&gt;"&amp;Dashboard!D$4)/$K272)</f>
        <v/>
      </c>
      <c r="S272" t="str">
        <f t="shared" ca="1" si="88"/>
        <v/>
      </c>
      <c r="T272" s="5" t="str">
        <f>IF(K272="","",SUMIFS('Filtered Data'!$E:$E,'Filtered Data'!$C:$C,sorting!$J272,'Filtered Data'!$W:$W,"&gt;"&amp;Dashboard!F$4)/$K272)</f>
        <v/>
      </c>
      <c r="U272" t="str">
        <f t="shared" ca="1" si="89"/>
        <v/>
      </c>
      <c r="V272" t="str">
        <f>IF($J272="","",COUNTIFS(R$2:R271,R272)/100000000)</f>
        <v/>
      </c>
      <c r="W272" t="str">
        <f>IF($J272="","",COUNTIFS(T$2:T271,T272)/100000000)</f>
        <v/>
      </c>
      <c r="X272" s="6" t="str">
        <f t="shared" si="90"/>
        <v/>
      </c>
      <c r="Y272" t="str">
        <f t="shared" ca="1" si="91"/>
        <v/>
      </c>
      <c r="Z272" s="6" t="str">
        <f t="shared" si="92"/>
        <v/>
      </c>
      <c r="AA272" t="str">
        <f t="shared" ca="1" si="93"/>
        <v/>
      </c>
      <c r="AB272" s="5" t="str">
        <f ca="1">IF(S272="","",SUMIFS('Filtered Data'!$E:$E,'Filtered Data'!$C:$C,sorting!$J272,'Filtered Data'!$W:$W,"&lt;"&amp;Dashboard!C$4)/$K272)</f>
        <v/>
      </c>
      <c r="AC272" t="str">
        <f t="shared" ca="1" si="94"/>
        <v/>
      </c>
      <c r="AD272" s="6" t="str">
        <f>IF($J272="","",(COUNTIFS(AB$2:AB271,AB272)/100000000)+AB272)</f>
        <v/>
      </c>
      <c r="AE272" t="str">
        <f t="shared" ca="1" si="95"/>
        <v/>
      </c>
    </row>
    <row r="273" spans="1:31" x14ac:dyDescent="0.35">
      <c r="A273" s="5">
        <f t="shared" si="82"/>
        <v>0.5449167129302479</v>
      </c>
      <c r="B273" t="str">
        <v>Daulton Jefferies</v>
      </c>
      <c r="C273">
        <f>SUMIFS('Filtered Data'!$E:$E,'Filtered Data'!$C:$C,sorting!$B273)</f>
        <v>1</v>
      </c>
      <c r="D273" s="4">
        <f>SUMIFS('Filtered Data'!$L:$L,'Filtered Data'!$C:$C,sorting!$B273)</f>
        <v>5</v>
      </c>
      <c r="E273">
        <f>SUMIFS('Filtered Data'!$O:$O,'Filtered Data'!$C:$C,sorting!$B273)</f>
        <v>3</v>
      </c>
      <c r="F273" s="3">
        <f t="shared" si="83"/>
        <v>5.3999999999999995</v>
      </c>
      <c r="G273" s="3" cm="1">
        <f t="array" ref="G273">AVERAGE(_xlfn._xlws.FILTER('Filtered Data'!$W:$W,'Filtered Data'!$C:$C=sorting!$B273))</f>
        <v>46</v>
      </c>
      <c r="H273" s="3" cm="1">
        <f t="array" ref="H273">_xlfn.STDEV.P(_xlfn._xlws.FILTER('Filtered Data'!$W:$W,'Filtered Data'!$C:$C=sorting!$B273))</f>
        <v>0</v>
      </c>
      <c r="I273" s="3"/>
      <c r="K273" t="str">
        <f t="shared" si="84"/>
        <v/>
      </c>
      <c r="L273" s="3" t="str">
        <f t="shared" si="79"/>
        <v/>
      </c>
      <c r="M273" t="str">
        <f t="shared" ca="1" si="85"/>
        <v/>
      </c>
      <c r="N273" s="3" t="str">
        <f t="shared" si="80"/>
        <v/>
      </c>
      <c r="O273" t="str">
        <f t="shared" ca="1" si="86"/>
        <v/>
      </c>
      <c r="P273" s="3" t="str">
        <f t="shared" ca="1" si="81"/>
        <v/>
      </c>
      <c r="Q273" t="str">
        <f t="shared" ca="1" si="87"/>
        <v/>
      </c>
      <c r="R273" s="5" t="str">
        <f>IF(J273="","",SUMIFS('Filtered Data'!$E:$E,'Filtered Data'!$C:$C,sorting!$J273,'Filtered Data'!$W:$W,"&gt;"&amp;Dashboard!D$4)/$K273)</f>
        <v/>
      </c>
      <c r="S273" t="str">
        <f t="shared" ca="1" si="88"/>
        <v/>
      </c>
      <c r="T273" s="5" t="str">
        <f>IF(K273="","",SUMIFS('Filtered Data'!$E:$E,'Filtered Data'!$C:$C,sorting!$J273,'Filtered Data'!$W:$W,"&gt;"&amp;Dashboard!F$4)/$K273)</f>
        <v/>
      </c>
      <c r="U273" t="str">
        <f t="shared" ca="1" si="89"/>
        <v/>
      </c>
      <c r="V273" t="str">
        <f>IF($J273="","",COUNTIFS(R$2:R272,R273)/100000000)</f>
        <v/>
      </c>
      <c r="W273" t="str">
        <f>IF($J273="","",COUNTIFS(T$2:T272,T273)/100000000)</f>
        <v/>
      </c>
      <c r="X273" s="6" t="str">
        <f t="shared" si="90"/>
        <v/>
      </c>
      <c r="Y273" t="str">
        <f t="shared" ca="1" si="91"/>
        <v/>
      </c>
      <c r="Z273" s="6" t="str">
        <f t="shared" si="92"/>
        <v/>
      </c>
      <c r="AA273" t="str">
        <f t="shared" ca="1" si="93"/>
        <v/>
      </c>
      <c r="AB273" s="5" t="str">
        <f ca="1">IF(S273="","",SUMIFS('Filtered Data'!$E:$E,'Filtered Data'!$C:$C,sorting!$J273,'Filtered Data'!$W:$W,"&lt;"&amp;Dashboard!C$4)/$K273)</f>
        <v/>
      </c>
      <c r="AC273" t="str">
        <f t="shared" ca="1" si="94"/>
        <v/>
      </c>
      <c r="AD273" s="6" t="str">
        <f>IF($J273="","",(COUNTIFS(AB$2:AB272,AB273)/100000000)+AB273)</f>
        <v/>
      </c>
      <c r="AE273" t="str">
        <f t="shared" ca="1" si="95"/>
        <v/>
      </c>
    </row>
    <row r="274" spans="1:31" x14ac:dyDescent="0.35">
      <c r="A274" s="5">
        <f t="shared" si="82"/>
        <v>0.35561931263321811</v>
      </c>
      <c r="B274" t="str">
        <v>Paul Blackburn</v>
      </c>
      <c r="C274">
        <f>SUMIFS('Filtered Data'!$E:$E,'Filtered Data'!$C:$C,sorting!$B274)</f>
        <v>9</v>
      </c>
      <c r="D274" s="4">
        <f>SUMIFS('Filtered Data'!$L:$L,'Filtered Data'!$C:$C,sorting!$B274)</f>
        <v>38.333333333333336</v>
      </c>
      <c r="E274">
        <f>SUMIFS('Filtered Data'!$O:$O,'Filtered Data'!$C:$C,sorting!$B274)</f>
        <v>25</v>
      </c>
      <c r="F274" s="3">
        <f t="shared" si="83"/>
        <v>5.8695652173913047</v>
      </c>
      <c r="G274" s="3" cm="1">
        <f t="array" ref="G274">AVERAGE(_xlfn._xlws.FILTER('Filtered Data'!$W:$W,'Filtered Data'!$C:$C=sorting!$B274))</f>
        <v>40.666666666666664</v>
      </c>
      <c r="H274" s="3" cm="1">
        <f t="array" ref="H274">_xlfn.STDEV.P(_xlfn._xlws.FILTER('Filtered Data'!$W:$W,'Filtered Data'!$C:$C=sorting!$B274))</f>
        <v>18.862072467726811</v>
      </c>
      <c r="I274" s="3"/>
      <c r="K274" t="str">
        <f t="shared" si="84"/>
        <v/>
      </c>
      <c r="L274" s="3" t="str">
        <f t="shared" si="79"/>
        <v/>
      </c>
      <c r="M274" t="str">
        <f t="shared" ca="1" si="85"/>
        <v/>
      </c>
      <c r="N274" s="3" t="str">
        <f t="shared" si="80"/>
        <v/>
      </c>
      <c r="O274" t="str">
        <f t="shared" ca="1" si="86"/>
        <v/>
      </c>
      <c r="P274" s="3" t="str">
        <f t="shared" ca="1" si="81"/>
        <v/>
      </c>
      <c r="Q274" t="str">
        <f t="shared" ca="1" si="87"/>
        <v/>
      </c>
      <c r="R274" s="5" t="str">
        <f>IF(J274="","",SUMIFS('Filtered Data'!$E:$E,'Filtered Data'!$C:$C,sorting!$J274,'Filtered Data'!$W:$W,"&gt;"&amp;Dashboard!D$4)/$K274)</f>
        <v/>
      </c>
      <c r="S274" t="str">
        <f t="shared" ca="1" si="88"/>
        <v/>
      </c>
      <c r="T274" s="5" t="str">
        <f>IF(K274="","",SUMIFS('Filtered Data'!$E:$E,'Filtered Data'!$C:$C,sorting!$J274,'Filtered Data'!$W:$W,"&gt;"&amp;Dashboard!F$4)/$K274)</f>
        <v/>
      </c>
      <c r="U274" t="str">
        <f t="shared" ca="1" si="89"/>
        <v/>
      </c>
      <c r="V274" t="str">
        <f>IF($J274="","",COUNTIFS(R$2:R273,R274)/100000000)</f>
        <v/>
      </c>
      <c r="W274" t="str">
        <f>IF($J274="","",COUNTIFS(T$2:T273,T274)/100000000)</f>
        <v/>
      </c>
      <c r="X274" s="6" t="str">
        <f t="shared" si="90"/>
        <v/>
      </c>
      <c r="Y274" t="str">
        <f t="shared" ca="1" si="91"/>
        <v/>
      </c>
      <c r="Z274" s="6" t="str">
        <f t="shared" si="92"/>
        <v/>
      </c>
      <c r="AA274" t="str">
        <f t="shared" ca="1" si="93"/>
        <v/>
      </c>
      <c r="AB274" s="5" t="str">
        <f ca="1">IF(S274="","",SUMIFS('Filtered Data'!$E:$E,'Filtered Data'!$C:$C,sorting!$J274,'Filtered Data'!$W:$W,"&lt;"&amp;Dashboard!C$4)/$K274)</f>
        <v/>
      </c>
      <c r="AC274" t="str">
        <f t="shared" ca="1" si="94"/>
        <v/>
      </c>
      <c r="AD274" s="6" t="str">
        <f>IF($J274="","",(COUNTIFS(AB$2:AB273,AB274)/100000000)+AB274)</f>
        <v/>
      </c>
      <c r="AE274" t="str">
        <f t="shared" ca="1" si="95"/>
        <v/>
      </c>
    </row>
    <row r="275" spans="1:31" x14ac:dyDescent="0.35">
      <c r="A275" s="5">
        <f t="shared" si="82"/>
        <v>0.80666243751117683</v>
      </c>
      <c r="B275" t="str">
        <v>Aaron Nola</v>
      </c>
      <c r="C275">
        <f>SUMIFS('Filtered Data'!$E:$E,'Filtered Data'!$C:$C,sorting!$B275)</f>
        <v>32</v>
      </c>
      <c r="D275" s="4">
        <f>SUMIFS('Filtered Data'!$L:$L,'Filtered Data'!$C:$C,sorting!$B275)</f>
        <v>180.66666666666669</v>
      </c>
      <c r="E275">
        <f>SUMIFS('Filtered Data'!$O:$O,'Filtered Data'!$C:$C,sorting!$B275)</f>
        <v>93</v>
      </c>
      <c r="F275" s="3">
        <f t="shared" si="83"/>
        <v>4.6328413284132832</v>
      </c>
      <c r="G275" s="3" cm="1">
        <f t="array" ref="G275">AVERAGE(_xlfn._xlws.FILTER('Filtered Data'!$W:$W,'Filtered Data'!$C:$C=sorting!$B275))</f>
        <v>54.3125</v>
      </c>
      <c r="H275" s="3" cm="1">
        <f t="array" ref="H275">_xlfn.STDEV.P(_xlfn._xlws.FILTER('Filtered Data'!$W:$W,'Filtered Data'!$C:$C=sorting!$B275))</f>
        <v>20.221333876626439</v>
      </c>
      <c r="I275" s="3"/>
      <c r="K275" t="str">
        <f t="shared" si="84"/>
        <v/>
      </c>
      <c r="L275" s="3" t="str">
        <f t="shared" si="79"/>
        <v/>
      </c>
      <c r="M275" t="str">
        <f t="shared" ca="1" si="85"/>
        <v/>
      </c>
      <c r="N275" s="3" t="str">
        <f t="shared" si="80"/>
        <v/>
      </c>
      <c r="O275" t="str">
        <f t="shared" ca="1" si="86"/>
        <v/>
      </c>
      <c r="P275" s="3" t="str">
        <f t="shared" ca="1" si="81"/>
        <v/>
      </c>
      <c r="Q275" t="str">
        <f t="shared" ca="1" si="87"/>
        <v/>
      </c>
      <c r="R275" s="5" t="str">
        <f>IF(J275="","",SUMIFS('Filtered Data'!$E:$E,'Filtered Data'!$C:$C,sorting!$J275,'Filtered Data'!$W:$W,"&gt;"&amp;Dashboard!D$4)/$K275)</f>
        <v/>
      </c>
      <c r="S275" t="str">
        <f t="shared" ca="1" si="88"/>
        <v/>
      </c>
      <c r="T275" s="5" t="str">
        <f>IF(K275="","",SUMIFS('Filtered Data'!$E:$E,'Filtered Data'!$C:$C,sorting!$J275,'Filtered Data'!$W:$W,"&gt;"&amp;Dashboard!F$4)/$K275)</f>
        <v/>
      </c>
      <c r="U275" t="str">
        <f t="shared" ca="1" si="89"/>
        <v/>
      </c>
      <c r="V275" t="str">
        <f>IF($J275="","",COUNTIFS(R$2:R274,R275)/100000000)</f>
        <v/>
      </c>
      <c r="W275" t="str">
        <f>IF($J275="","",COUNTIFS(T$2:T274,T275)/100000000)</f>
        <v/>
      </c>
      <c r="X275" s="6" t="str">
        <f t="shared" si="90"/>
        <v/>
      </c>
      <c r="Y275" t="str">
        <f t="shared" ca="1" si="91"/>
        <v/>
      </c>
      <c r="Z275" s="6" t="str">
        <f t="shared" si="92"/>
        <v/>
      </c>
      <c r="AA275" t="str">
        <f t="shared" ca="1" si="93"/>
        <v/>
      </c>
      <c r="AB275" s="5" t="str">
        <f ca="1">IF(S275="","",SUMIFS('Filtered Data'!$E:$E,'Filtered Data'!$C:$C,sorting!$J275,'Filtered Data'!$W:$W,"&lt;"&amp;Dashboard!C$4)/$K275)</f>
        <v/>
      </c>
      <c r="AC275" t="str">
        <f t="shared" ca="1" si="94"/>
        <v/>
      </c>
      <c r="AD275" s="6" t="str">
        <f>IF($J275="","",(COUNTIFS(AB$2:AB274,AB275)/100000000)+AB275)</f>
        <v/>
      </c>
      <c r="AE275" t="str">
        <f t="shared" ca="1" si="95"/>
        <v/>
      </c>
    </row>
    <row r="276" spans="1:31" x14ac:dyDescent="0.35">
      <c r="A276" s="5">
        <f t="shared" si="82"/>
        <v>0.96336454836683549</v>
      </c>
      <c r="B276" t="str">
        <v>Zack Wheeler</v>
      </c>
      <c r="C276">
        <f>SUMIFS('Filtered Data'!$E:$E,'Filtered Data'!$C:$C,sorting!$B276)</f>
        <v>32</v>
      </c>
      <c r="D276" s="4">
        <f>SUMIFS('Filtered Data'!$L:$L,'Filtered Data'!$C:$C,sorting!$B276)</f>
        <v>213.33333333333334</v>
      </c>
      <c r="E276">
        <f>SUMIFS('Filtered Data'!$O:$O,'Filtered Data'!$C:$C,sorting!$B276)</f>
        <v>66</v>
      </c>
      <c r="F276" s="3">
        <f t="shared" si="83"/>
        <v>2.7843750000000003</v>
      </c>
      <c r="G276" s="3" cm="1">
        <f t="array" ref="G276">AVERAGE(_xlfn._xlws.FILTER('Filtered Data'!$W:$W,'Filtered Data'!$C:$C=sorting!$B276))</f>
        <v>64.53125</v>
      </c>
      <c r="H276" s="3" cm="1">
        <f t="array" ref="H276">_xlfn.STDEV.P(_xlfn._xlws.FILTER('Filtered Data'!$W:$W,'Filtered Data'!$C:$C=sorting!$B276))</f>
        <v>17.991290210474066</v>
      </c>
      <c r="I276" s="3"/>
      <c r="K276" t="str">
        <f t="shared" si="84"/>
        <v/>
      </c>
      <c r="L276" s="3" t="str">
        <f t="shared" si="79"/>
        <v/>
      </c>
      <c r="M276" t="str">
        <f t="shared" ca="1" si="85"/>
        <v/>
      </c>
      <c r="N276" s="3" t="str">
        <f t="shared" si="80"/>
        <v/>
      </c>
      <c r="O276" t="str">
        <f t="shared" ca="1" si="86"/>
        <v/>
      </c>
      <c r="P276" s="3" t="str">
        <f t="shared" ca="1" si="81"/>
        <v/>
      </c>
      <c r="Q276" t="str">
        <f t="shared" ca="1" si="87"/>
        <v/>
      </c>
      <c r="R276" s="5" t="str">
        <f>IF(J276="","",SUMIFS('Filtered Data'!$E:$E,'Filtered Data'!$C:$C,sorting!$J276,'Filtered Data'!$W:$W,"&gt;"&amp;Dashboard!D$4)/$K276)</f>
        <v/>
      </c>
      <c r="S276" t="str">
        <f t="shared" ca="1" si="88"/>
        <v/>
      </c>
      <c r="T276" s="5" t="str">
        <f>IF(K276="","",SUMIFS('Filtered Data'!$E:$E,'Filtered Data'!$C:$C,sorting!$J276,'Filtered Data'!$W:$W,"&gt;"&amp;Dashboard!F$4)/$K276)</f>
        <v/>
      </c>
      <c r="U276" t="str">
        <f t="shared" ca="1" si="89"/>
        <v/>
      </c>
      <c r="V276" t="str">
        <f>IF($J276="","",COUNTIFS(R$2:R275,R276)/100000000)</f>
        <v/>
      </c>
      <c r="W276" t="str">
        <f>IF($J276="","",COUNTIFS(T$2:T275,T276)/100000000)</f>
        <v/>
      </c>
      <c r="X276" s="6" t="str">
        <f t="shared" si="90"/>
        <v/>
      </c>
      <c r="Y276" t="str">
        <f t="shared" ca="1" si="91"/>
        <v/>
      </c>
      <c r="Z276" s="6" t="str">
        <f t="shared" si="92"/>
        <v/>
      </c>
      <c r="AA276" t="str">
        <f t="shared" ca="1" si="93"/>
        <v/>
      </c>
      <c r="AB276" s="5" t="str">
        <f ca="1">IF(S276="","",SUMIFS('Filtered Data'!$E:$E,'Filtered Data'!$C:$C,sorting!$J276,'Filtered Data'!$W:$W,"&lt;"&amp;Dashboard!C$4)/$K276)</f>
        <v/>
      </c>
      <c r="AC276" t="str">
        <f t="shared" ca="1" si="94"/>
        <v/>
      </c>
      <c r="AD276" s="6" t="str">
        <f>IF($J276="","",(COUNTIFS(AB$2:AB275,AB276)/100000000)+AB276)</f>
        <v/>
      </c>
      <c r="AE276" t="str">
        <f t="shared" ca="1" si="95"/>
        <v/>
      </c>
    </row>
    <row r="277" spans="1:31" x14ac:dyDescent="0.35">
      <c r="A277" s="5">
        <f t="shared" si="82"/>
        <v>0.7553579664761767</v>
      </c>
      <c r="B277" t="str">
        <v>Zach Eflin</v>
      </c>
      <c r="C277">
        <f>SUMIFS('Filtered Data'!$E:$E,'Filtered Data'!$C:$C,sorting!$B277)</f>
        <v>18</v>
      </c>
      <c r="D277" s="4">
        <f>SUMIFS('Filtered Data'!$L:$L,'Filtered Data'!$C:$C,sorting!$B277)</f>
        <v>105.66666666666667</v>
      </c>
      <c r="E277">
        <f>SUMIFS('Filtered Data'!$O:$O,'Filtered Data'!$C:$C,sorting!$B277)</f>
        <v>49</v>
      </c>
      <c r="F277" s="3">
        <f t="shared" si="83"/>
        <v>4.1735015772870661</v>
      </c>
      <c r="G277" s="3" cm="1">
        <f t="array" ref="G277">AVERAGE(_xlfn._xlws.FILTER('Filtered Data'!$W:$W,'Filtered Data'!$C:$C=sorting!$B277))</f>
        <v>52.388888888888886</v>
      </c>
      <c r="H277" s="3" cm="1">
        <f t="array" ref="H277">_xlfn.STDEV.P(_xlfn._xlws.FILTER('Filtered Data'!$W:$W,'Filtered Data'!$C:$C=sorting!$B277))</f>
        <v>14.926259071734727</v>
      </c>
      <c r="I277" s="3"/>
      <c r="K277" t="str">
        <f t="shared" si="84"/>
        <v/>
      </c>
      <c r="L277" s="3" t="str">
        <f t="shared" si="79"/>
        <v/>
      </c>
      <c r="M277" t="str">
        <f t="shared" ca="1" si="85"/>
        <v/>
      </c>
      <c r="N277" s="3" t="str">
        <f t="shared" si="80"/>
        <v/>
      </c>
      <c r="O277" t="str">
        <f t="shared" ca="1" si="86"/>
        <v/>
      </c>
      <c r="P277" s="3" t="str">
        <f t="shared" ca="1" si="81"/>
        <v/>
      </c>
      <c r="Q277" t="str">
        <f t="shared" ca="1" si="87"/>
        <v/>
      </c>
      <c r="R277" s="5" t="str">
        <f>IF(J277="","",SUMIFS('Filtered Data'!$E:$E,'Filtered Data'!$C:$C,sorting!$J277,'Filtered Data'!$W:$W,"&gt;"&amp;Dashboard!D$4)/$K277)</f>
        <v/>
      </c>
      <c r="S277" t="str">
        <f t="shared" ca="1" si="88"/>
        <v/>
      </c>
      <c r="T277" s="5" t="str">
        <f>IF(K277="","",SUMIFS('Filtered Data'!$E:$E,'Filtered Data'!$C:$C,sorting!$J277,'Filtered Data'!$W:$W,"&gt;"&amp;Dashboard!F$4)/$K277)</f>
        <v/>
      </c>
      <c r="U277" t="str">
        <f t="shared" ca="1" si="89"/>
        <v/>
      </c>
      <c r="V277" t="str">
        <f>IF($J277="","",COUNTIFS(R$2:R276,R277)/100000000)</f>
        <v/>
      </c>
      <c r="W277" t="str">
        <f>IF($J277="","",COUNTIFS(T$2:T276,T277)/100000000)</f>
        <v/>
      </c>
      <c r="X277" s="6" t="str">
        <f t="shared" si="90"/>
        <v/>
      </c>
      <c r="Y277" t="str">
        <f t="shared" ca="1" si="91"/>
        <v/>
      </c>
      <c r="Z277" s="6" t="str">
        <f t="shared" si="92"/>
        <v/>
      </c>
      <c r="AA277" t="str">
        <f t="shared" ca="1" si="93"/>
        <v/>
      </c>
      <c r="AB277" s="5" t="str">
        <f ca="1">IF(S277="","",SUMIFS('Filtered Data'!$E:$E,'Filtered Data'!$C:$C,sorting!$J277,'Filtered Data'!$W:$W,"&lt;"&amp;Dashboard!C$4)/$K277)</f>
        <v/>
      </c>
      <c r="AC277" t="str">
        <f t="shared" ca="1" si="94"/>
        <v/>
      </c>
      <c r="AD277" s="6" t="str">
        <f>IF($J277="","",(COUNTIFS(AB$2:AB276,AB277)/100000000)+AB277)</f>
        <v/>
      </c>
      <c r="AE277" t="str">
        <f t="shared" ca="1" si="95"/>
        <v/>
      </c>
    </row>
    <row r="278" spans="1:31" x14ac:dyDescent="0.35">
      <c r="A278" s="5">
        <f t="shared" si="82"/>
        <v>0.31584931826260204</v>
      </c>
      <c r="B278" t="str">
        <v>Matt Moore</v>
      </c>
      <c r="C278">
        <f>SUMIFS('Filtered Data'!$E:$E,'Filtered Data'!$C:$C,sorting!$B278)</f>
        <v>13</v>
      </c>
      <c r="D278" s="4">
        <f>SUMIFS('Filtered Data'!$L:$L,'Filtered Data'!$C:$C,sorting!$B278)</f>
        <v>56.333333333333336</v>
      </c>
      <c r="E278">
        <f>SUMIFS('Filtered Data'!$O:$O,'Filtered Data'!$C:$C,sorting!$B278)</f>
        <v>41</v>
      </c>
      <c r="F278" s="3">
        <f t="shared" si="83"/>
        <v>6.5502958579881652</v>
      </c>
      <c r="G278" s="3" cm="1">
        <f t="array" ref="G278">AVERAGE(_xlfn._xlws.FILTER('Filtered Data'!$W:$W,'Filtered Data'!$C:$C=sorting!$B278))</f>
        <v>39.46153846153846</v>
      </c>
      <c r="H278" s="3" cm="1">
        <f t="array" ref="H278">_xlfn.STDEV.P(_xlfn._xlws.FILTER('Filtered Data'!$W:$W,'Filtered Data'!$C:$C=sorting!$B278))</f>
        <v>18.566369035748416</v>
      </c>
      <c r="I278" s="3"/>
      <c r="K278" t="str">
        <f t="shared" si="84"/>
        <v/>
      </c>
      <c r="L278" s="3" t="str">
        <f t="shared" si="79"/>
        <v/>
      </c>
      <c r="M278" t="str">
        <f t="shared" ca="1" si="85"/>
        <v/>
      </c>
      <c r="N278" s="3" t="str">
        <f t="shared" si="80"/>
        <v/>
      </c>
      <c r="O278" t="str">
        <f t="shared" ca="1" si="86"/>
        <v/>
      </c>
      <c r="P278" s="3" t="str">
        <f t="shared" ca="1" si="81"/>
        <v/>
      </c>
      <c r="Q278" t="str">
        <f t="shared" ca="1" si="87"/>
        <v/>
      </c>
      <c r="R278" s="5" t="str">
        <f>IF(J278="","",SUMIFS('Filtered Data'!$E:$E,'Filtered Data'!$C:$C,sorting!$J278,'Filtered Data'!$W:$W,"&gt;"&amp;Dashboard!D$4)/$K278)</f>
        <v/>
      </c>
      <c r="S278" t="str">
        <f t="shared" ca="1" si="88"/>
        <v/>
      </c>
      <c r="T278" s="5" t="str">
        <f>IF(K278="","",SUMIFS('Filtered Data'!$E:$E,'Filtered Data'!$C:$C,sorting!$J278,'Filtered Data'!$W:$W,"&gt;"&amp;Dashboard!F$4)/$K278)</f>
        <v/>
      </c>
      <c r="U278" t="str">
        <f t="shared" ca="1" si="89"/>
        <v/>
      </c>
      <c r="V278" t="str">
        <f>IF($J278="","",COUNTIFS(R$2:R277,R278)/100000000)</f>
        <v/>
      </c>
      <c r="W278" t="str">
        <f>IF($J278="","",COUNTIFS(T$2:T277,T278)/100000000)</f>
        <v/>
      </c>
      <c r="X278" s="6" t="str">
        <f t="shared" si="90"/>
        <v/>
      </c>
      <c r="Y278" t="str">
        <f t="shared" ca="1" si="91"/>
        <v/>
      </c>
      <c r="Z278" s="6" t="str">
        <f t="shared" si="92"/>
        <v/>
      </c>
      <c r="AA278" t="str">
        <f t="shared" ca="1" si="93"/>
        <v/>
      </c>
      <c r="AB278" s="5" t="str">
        <f ca="1">IF(S278="","",SUMIFS('Filtered Data'!$E:$E,'Filtered Data'!$C:$C,sorting!$J278,'Filtered Data'!$W:$W,"&lt;"&amp;Dashboard!C$4)/$K278)</f>
        <v/>
      </c>
      <c r="AC278" t="str">
        <f t="shared" ca="1" si="94"/>
        <v/>
      </c>
      <c r="AD278" s="6" t="str">
        <f>IF($J278="","",(COUNTIFS(AB$2:AB277,AB278)/100000000)+AB278)</f>
        <v/>
      </c>
      <c r="AE278" t="str">
        <f t="shared" ca="1" si="95"/>
        <v/>
      </c>
    </row>
    <row r="279" spans="1:31" x14ac:dyDescent="0.35">
      <c r="A279" s="5">
        <f t="shared" si="82"/>
        <v>0.29416308635850763</v>
      </c>
      <c r="B279" t="str">
        <v>Chase Anderson</v>
      </c>
      <c r="C279">
        <f>SUMIFS('Filtered Data'!$E:$E,'Filtered Data'!$C:$C,sorting!$B279)</f>
        <v>9</v>
      </c>
      <c r="D279" s="4">
        <f>SUMIFS('Filtered Data'!$L:$L,'Filtered Data'!$C:$C,sorting!$B279)</f>
        <v>36.333333333333336</v>
      </c>
      <c r="E279">
        <f>SUMIFS('Filtered Data'!$O:$O,'Filtered Data'!$C:$C,sorting!$B279)</f>
        <v>28</v>
      </c>
      <c r="F279" s="3">
        <f t="shared" si="83"/>
        <v>6.9357798165137607</v>
      </c>
      <c r="G279" s="3" cm="1">
        <f t="array" ref="G279">AVERAGE(_xlfn._xlws.FILTER('Filtered Data'!$W:$W,'Filtered Data'!$C:$C=sorting!$B279))</f>
        <v>38.777777777777779</v>
      </c>
      <c r="H279" s="3" cm="1">
        <f t="array" ref="H279">_xlfn.STDEV.P(_xlfn._xlws.FILTER('Filtered Data'!$W:$W,'Filtered Data'!$C:$C=sorting!$B279))</f>
        <v>17.955363035271525</v>
      </c>
      <c r="I279" s="3"/>
      <c r="K279" t="str">
        <f t="shared" si="84"/>
        <v/>
      </c>
      <c r="L279" s="3" t="str">
        <f t="shared" si="79"/>
        <v/>
      </c>
      <c r="M279" t="str">
        <f t="shared" ca="1" si="85"/>
        <v/>
      </c>
      <c r="N279" s="3" t="str">
        <f t="shared" si="80"/>
        <v/>
      </c>
      <c r="O279" t="str">
        <f t="shared" ca="1" si="86"/>
        <v/>
      </c>
      <c r="P279" s="3" t="str">
        <f t="shared" ca="1" si="81"/>
        <v/>
      </c>
      <c r="Q279" t="str">
        <f t="shared" ca="1" si="87"/>
        <v/>
      </c>
      <c r="R279" s="5" t="str">
        <f>IF(J279="","",SUMIFS('Filtered Data'!$E:$E,'Filtered Data'!$C:$C,sorting!$J279,'Filtered Data'!$W:$W,"&gt;"&amp;Dashboard!D$4)/$K279)</f>
        <v/>
      </c>
      <c r="S279" t="str">
        <f t="shared" ca="1" si="88"/>
        <v/>
      </c>
      <c r="T279" s="5" t="str">
        <f>IF(K279="","",SUMIFS('Filtered Data'!$E:$E,'Filtered Data'!$C:$C,sorting!$J279,'Filtered Data'!$W:$W,"&gt;"&amp;Dashboard!F$4)/$K279)</f>
        <v/>
      </c>
      <c r="U279" t="str">
        <f t="shared" ca="1" si="89"/>
        <v/>
      </c>
      <c r="V279" t="str">
        <f>IF($J279="","",COUNTIFS(R$2:R278,R279)/100000000)</f>
        <v/>
      </c>
      <c r="W279" t="str">
        <f>IF($J279="","",COUNTIFS(T$2:T278,T279)/100000000)</f>
        <v/>
      </c>
      <c r="X279" s="6" t="str">
        <f t="shared" si="90"/>
        <v/>
      </c>
      <c r="Y279" t="str">
        <f t="shared" ca="1" si="91"/>
        <v/>
      </c>
      <c r="Z279" s="6" t="str">
        <f t="shared" si="92"/>
        <v/>
      </c>
      <c r="AA279" t="str">
        <f t="shared" ca="1" si="93"/>
        <v/>
      </c>
      <c r="AB279" s="5" t="str">
        <f ca="1">IF(S279="","",SUMIFS('Filtered Data'!$E:$E,'Filtered Data'!$C:$C,sorting!$J279,'Filtered Data'!$W:$W,"&lt;"&amp;Dashboard!C$4)/$K279)</f>
        <v/>
      </c>
      <c r="AC279" t="str">
        <f t="shared" ca="1" si="94"/>
        <v/>
      </c>
      <c r="AD279" s="6" t="str">
        <f>IF($J279="","",(COUNTIFS(AB$2:AB278,AB279)/100000000)+AB279)</f>
        <v/>
      </c>
      <c r="AE279" t="str">
        <f t="shared" ca="1" si="95"/>
        <v/>
      </c>
    </row>
    <row r="280" spans="1:31" x14ac:dyDescent="0.35">
      <c r="A280" s="5">
        <f t="shared" si="82"/>
        <v>0.3898820163501201</v>
      </c>
      <c r="B280" t="str">
        <v>Vincent Velasquez</v>
      </c>
      <c r="C280">
        <f>SUMIFS('Filtered Data'!$E:$E,'Filtered Data'!$C:$C,sorting!$B280)</f>
        <v>21</v>
      </c>
      <c r="D280" s="4">
        <f>SUMIFS('Filtered Data'!$L:$L,'Filtered Data'!$C:$C,sorting!$B280)</f>
        <v>88.999999999999986</v>
      </c>
      <c r="E280">
        <f>SUMIFS('Filtered Data'!$O:$O,'Filtered Data'!$C:$C,sorting!$B280)</f>
        <v>62</v>
      </c>
      <c r="F280" s="3">
        <f t="shared" si="83"/>
        <v>6.2696629213483162</v>
      </c>
      <c r="G280" s="3" cm="1">
        <f t="array" ref="G280">AVERAGE(_xlfn._xlws.FILTER('Filtered Data'!$W:$W,'Filtered Data'!$C:$C=sorting!$B280))</f>
        <v>41.666666666666664</v>
      </c>
      <c r="H280" s="3" cm="1">
        <f t="array" ref="H280">_xlfn.STDEV.P(_xlfn._xlws.FILTER('Filtered Data'!$W:$W,'Filtered Data'!$C:$C=sorting!$B280))</f>
        <v>20.956493102964608</v>
      </c>
      <c r="I280" s="3"/>
      <c r="K280" t="str">
        <f t="shared" si="84"/>
        <v/>
      </c>
      <c r="L280" s="3" t="str">
        <f t="shared" si="79"/>
        <v/>
      </c>
      <c r="M280" t="str">
        <f t="shared" ca="1" si="85"/>
        <v/>
      </c>
      <c r="N280" s="3" t="str">
        <f t="shared" si="80"/>
        <v/>
      </c>
      <c r="O280" t="str">
        <f t="shared" ca="1" si="86"/>
        <v/>
      </c>
      <c r="P280" s="3" t="str">
        <f t="shared" ca="1" si="81"/>
        <v/>
      </c>
      <c r="Q280" t="str">
        <f t="shared" ca="1" si="87"/>
        <v/>
      </c>
      <c r="R280" s="5" t="str">
        <f>IF(J280="","",SUMIFS('Filtered Data'!$E:$E,'Filtered Data'!$C:$C,sorting!$J280,'Filtered Data'!$W:$W,"&gt;"&amp;Dashboard!D$4)/$K280)</f>
        <v/>
      </c>
      <c r="S280" t="str">
        <f t="shared" ca="1" si="88"/>
        <v/>
      </c>
      <c r="T280" s="5" t="str">
        <f>IF(K280="","",SUMIFS('Filtered Data'!$E:$E,'Filtered Data'!$C:$C,sorting!$J280,'Filtered Data'!$W:$W,"&gt;"&amp;Dashboard!F$4)/$K280)</f>
        <v/>
      </c>
      <c r="U280" t="str">
        <f t="shared" ca="1" si="89"/>
        <v/>
      </c>
      <c r="V280" t="str">
        <f>IF($J280="","",COUNTIFS(R$2:R279,R280)/100000000)</f>
        <v/>
      </c>
      <c r="W280" t="str">
        <f>IF($J280="","",COUNTIFS(T$2:T279,T280)/100000000)</f>
        <v/>
      </c>
      <c r="X280" s="6" t="str">
        <f t="shared" si="90"/>
        <v/>
      </c>
      <c r="Y280" t="str">
        <f t="shared" ca="1" si="91"/>
        <v/>
      </c>
      <c r="Z280" s="6" t="str">
        <f t="shared" si="92"/>
        <v/>
      </c>
      <c r="AA280" t="str">
        <f t="shared" ca="1" si="93"/>
        <v/>
      </c>
      <c r="AB280" s="5" t="str">
        <f ca="1">IF(S280="","",SUMIFS('Filtered Data'!$E:$E,'Filtered Data'!$C:$C,sorting!$J280,'Filtered Data'!$W:$W,"&lt;"&amp;Dashboard!C$4)/$K280)</f>
        <v/>
      </c>
      <c r="AC280" t="str">
        <f t="shared" ca="1" si="94"/>
        <v/>
      </c>
      <c r="AD280" s="6" t="str">
        <f>IF($J280="","",(COUNTIFS(AB$2:AB279,AB280)/100000000)+AB280)</f>
        <v/>
      </c>
      <c r="AE280" t="str">
        <f t="shared" ca="1" si="95"/>
        <v/>
      </c>
    </row>
    <row r="281" spans="1:31" x14ac:dyDescent="0.35">
      <c r="A281" s="5">
        <f t="shared" si="82"/>
        <v>0.58058683498134955</v>
      </c>
      <c r="B281" t="str">
        <v>David Hale</v>
      </c>
      <c r="C281">
        <f>SUMIFS('Filtered Data'!$E:$E,'Filtered Data'!$C:$C,sorting!$B281)</f>
        <v>1</v>
      </c>
      <c r="D281" s="4">
        <f>SUMIFS('Filtered Data'!$L:$L,'Filtered Data'!$C:$C,sorting!$B281)</f>
        <v>3</v>
      </c>
      <c r="E281">
        <f>SUMIFS('Filtered Data'!$O:$O,'Filtered Data'!$C:$C,sorting!$B281)</f>
        <v>1</v>
      </c>
      <c r="F281" s="3">
        <f t="shared" si="83"/>
        <v>3</v>
      </c>
      <c r="G281" s="3" cm="1">
        <f t="array" ref="G281">AVERAGE(_xlfn._xlws.FILTER('Filtered Data'!$W:$W,'Filtered Data'!$C:$C=sorting!$B281))</f>
        <v>47</v>
      </c>
      <c r="H281" s="3" cm="1">
        <f t="array" ref="H281">_xlfn.STDEV.P(_xlfn._xlws.FILTER('Filtered Data'!$W:$W,'Filtered Data'!$C:$C=sorting!$B281))</f>
        <v>0</v>
      </c>
      <c r="I281" s="3"/>
      <c r="K281" t="str">
        <f t="shared" si="84"/>
        <v/>
      </c>
      <c r="L281" s="3" t="str">
        <f t="shared" si="79"/>
        <v/>
      </c>
      <c r="M281" t="str">
        <f t="shared" ca="1" si="85"/>
        <v/>
      </c>
      <c r="N281" s="3" t="str">
        <f t="shared" si="80"/>
        <v/>
      </c>
      <c r="O281" t="str">
        <f t="shared" ca="1" si="86"/>
        <v/>
      </c>
      <c r="P281" s="3" t="str">
        <f t="shared" ca="1" si="81"/>
        <v/>
      </c>
      <c r="Q281" t="str">
        <f t="shared" ca="1" si="87"/>
        <v/>
      </c>
      <c r="R281" s="5" t="str">
        <f>IF(J281="","",SUMIFS('Filtered Data'!$E:$E,'Filtered Data'!$C:$C,sorting!$J281,'Filtered Data'!$W:$W,"&gt;"&amp;Dashboard!D$4)/$K281)</f>
        <v/>
      </c>
      <c r="S281" t="str">
        <f t="shared" ca="1" si="88"/>
        <v/>
      </c>
      <c r="T281" s="5" t="str">
        <f>IF(K281="","",SUMIFS('Filtered Data'!$E:$E,'Filtered Data'!$C:$C,sorting!$J281,'Filtered Data'!$W:$W,"&gt;"&amp;Dashboard!F$4)/$K281)</f>
        <v/>
      </c>
      <c r="U281" t="str">
        <f t="shared" ca="1" si="89"/>
        <v/>
      </c>
      <c r="V281" t="str">
        <f>IF($J281="","",COUNTIFS(R$2:R280,R281)/100000000)</f>
        <v/>
      </c>
      <c r="W281" t="str">
        <f>IF($J281="","",COUNTIFS(T$2:T280,T281)/100000000)</f>
        <v/>
      </c>
      <c r="X281" s="6" t="str">
        <f t="shared" si="90"/>
        <v/>
      </c>
      <c r="Y281" t="str">
        <f t="shared" ca="1" si="91"/>
        <v/>
      </c>
      <c r="Z281" s="6" t="str">
        <f t="shared" si="92"/>
        <v/>
      </c>
      <c r="AA281" t="str">
        <f t="shared" ca="1" si="93"/>
        <v/>
      </c>
      <c r="AB281" s="5" t="str">
        <f ca="1">IF(S281="","",SUMIFS('Filtered Data'!$E:$E,'Filtered Data'!$C:$C,sorting!$J281,'Filtered Data'!$W:$W,"&lt;"&amp;Dashboard!C$4)/$K281)</f>
        <v/>
      </c>
      <c r="AC281" t="str">
        <f t="shared" ca="1" si="94"/>
        <v/>
      </c>
      <c r="AD281" s="6" t="str">
        <f>IF($J281="","",(COUNTIFS(AB$2:AB280,AB281)/100000000)+AB281)</f>
        <v/>
      </c>
      <c r="AE281" t="str">
        <f t="shared" ca="1" si="95"/>
        <v/>
      </c>
    </row>
    <row r="282" spans="1:31" x14ac:dyDescent="0.35">
      <c r="A282" s="5">
        <f t="shared" si="82"/>
        <v>0.35561931263321811</v>
      </c>
      <c r="B282" t="str">
        <v>Spencer Howard</v>
      </c>
      <c r="C282">
        <f>SUMIFS('Filtered Data'!$E:$E,'Filtered Data'!$C:$C,sorting!$B282)</f>
        <v>15</v>
      </c>
      <c r="D282" s="4">
        <f>SUMIFS('Filtered Data'!$L:$L,'Filtered Data'!$C:$C,sorting!$B282)</f>
        <v>43.666666666666664</v>
      </c>
      <c r="E282">
        <f>SUMIFS('Filtered Data'!$O:$O,'Filtered Data'!$C:$C,sorting!$B282)</f>
        <v>35</v>
      </c>
      <c r="F282" s="3">
        <f t="shared" si="83"/>
        <v>7.2137404580152671</v>
      </c>
      <c r="G282" s="3" cm="1">
        <f t="array" ref="G282">AVERAGE(_xlfn._xlws.FILTER('Filtered Data'!$W:$W,'Filtered Data'!$C:$C=sorting!$B282))</f>
        <v>40.666666666666664</v>
      </c>
      <c r="H282" s="3" cm="1">
        <f t="array" ref="H282">_xlfn.STDEV.P(_xlfn._xlws.FILTER('Filtered Data'!$W:$W,'Filtered Data'!$C:$C=sorting!$B282))</f>
        <v>13.811428440083798</v>
      </c>
      <c r="I282" s="3"/>
      <c r="K282" t="str">
        <f t="shared" si="84"/>
        <v/>
      </c>
      <c r="L282" s="3" t="str">
        <f t="shared" si="79"/>
        <v/>
      </c>
      <c r="M282" t="str">
        <f t="shared" ca="1" si="85"/>
        <v/>
      </c>
      <c r="N282" s="3" t="str">
        <f t="shared" si="80"/>
        <v/>
      </c>
      <c r="O282" t="str">
        <f t="shared" ca="1" si="86"/>
        <v/>
      </c>
      <c r="P282" s="3" t="str">
        <f t="shared" ca="1" si="81"/>
        <v/>
      </c>
      <c r="Q282" t="str">
        <f t="shared" ca="1" si="87"/>
        <v/>
      </c>
      <c r="R282" s="5" t="str">
        <f>IF(J282="","",SUMIFS('Filtered Data'!$E:$E,'Filtered Data'!$C:$C,sorting!$J282,'Filtered Data'!$W:$W,"&gt;"&amp;Dashboard!D$4)/$K282)</f>
        <v/>
      </c>
      <c r="S282" t="str">
        <f t="shared" ca="1" si="88"/>
        <v/>
      </c>
      <c r="T282" s="5" t="str">
        <f>IF(K282="","",SUMIFS('Filtered Data'!$E:$E,'Filtered Data'!$C:$C,sorting!$J282,'Filtered Data'!$W:$W,"&gt;"&amp;Dashboard!F$4)/$K282)</f>
        <v/>
      </c>
      <c r="U282" t="str">
        <f t="shared" ca="1" si="89"/>
        <v/>
      </c>
      <c r="V282" t="str">
        <f>IF($J282="","",COUNTIFS(R$2:R281,R282)/100000000)</f>
        <v/>
      </c>
      <c r="W282" t="str">
        <f>IF($J282="","",COUNTIFS(T$2:T281,T282)/100000000)</f>
        <v/>
      </c>
      <c r="X282" s="6" t="str">
        <f t="shared" si="90"/>
        <v/>
      </c>
      <c r="Y282" t="str">
        <f t="shared" ca="1" si="91"/>
        <v/>
      </c>
      <c r="Z282" s="6" t="str">
        <f t="shared" si="92"/>
        <v/>
      </c>
      <c r="AA282" t="str">
        <f t="shared" ca="1" si="93"/>
        <v/>
      </c>
      <c r="AB282" s="5" t="str">
        <f ca="1">IF(S282="","",SUMIFS('Filtered Data'!$E:$E,'Filtered Data'!$C:$C,sorting!$J282,'Filtered Data'!$W:$W,"&lt;"&amp;Dashboard!C$4)/$K282)</f>
        <v/>
      </c>
      <c r="AC282" t="str">
        <f t="shared" ca="1" si="94"/>
        <v/>
      </c>
      <c r="AD282" s="6" t="str">
        <f>IF($J282="","",(COUNTIFS(AB$2:AB281,AB282)/100000000)+AB282)</f>
        <v/>
      </c>
      <c r="AE282" t="str">
        <f t="shared" ca="1" si="95"/>
        <v/>
      </c>
    </row>
    <row r="283" spans="1:31" x14ac:dyDescent="0.35">
      <c r="A283" s="5">
        <f t="shared" si="82"/>
        <v>0.18850916115355185</v>
      </c>
      <c r="B283" t="str">
        <v>Brandon Kintzler</v>
      </c>
      <c r="C283">
        <f>SUMIFS('Filtered Data'!$E:$E,'Filtered Data'!$C:$C,sorting!$B283)</f>
        <v>1</v>
      </c>
      <c r="D283" s="4">
        <f>SUMIFS('Filtered Data'!$L:$L,'Filtered Data'!$C:$C,sorting!$B283)</f>
        <v>1</v>
      </c>
      <c r="E283">
        <f>SUMIFS('Filtered Data'!$O:$O,'Filtered Data'!$C:$C,sorting!$B283)</f>
        <v>1</v>
      </c>
      <c r="F283" s="3">
        <f t="shared" si="83"/>
        <v>9</v>
      </c>
      <c r="G283" s="3" cm="1">
        <f t="array" ref="G283">AVERAGE(_xlfn._xlws.FILTER('Filtered Data'!$W:$W,'Filtered Data'!$C:$C=sorting!$B283))</f>
        <v>35</v>
      </c>
      <c r="H283" s="3" cm="1">
        <f t="array" ref="H283">_xlfn.STDEV.P(_xlfn._xlws.FILTER('Filtered Data'!$W:$W,'Filtered Data'!$C:$C=sorting!$B283))</f>
        <v>0</v>
      </c>
      <c r="I283" s="3"/>
      <c r="K283" t="str">
        <f t="shared" si="84"/>
        <v/>
      </c>
      <c r="L283" s="3" t="str">
        <f t="shared" si="79"/>
        <v/>
      </c>
      <c r="M283" t="str">
        <f t="shared" ca="1" si="85"/>
        <v/>
      </c>
      <c r="N283" s="3" t="str">
        <f t="shared" si="80"/>
        <v/>
      </c>
      <c r="O283" t="str">
        <f t="shared" ca="1" si="86"/>
        <v/>
      </c>
      <c r="P283" s="3" t="str">
        <f t="shared" ca="1" si="81"/>
        <v/>
      </c>
      <c r="Q283" t="str">
        <f t="shared" ca="1" si="87"/>
        <v/>
      </c>
      <c r="R283" s="5" t="str">
        <f>IF(J283="","",SUMIFS('Filtered Data'!$E:$E,'Filtered Data'!$C:$C,sorting!$J283,'Filtered Data'!$W:$W,"&gt;"&amp;Dashboard!D$4)/$K283)</f>
        <v/>
      </c>
      <c r="S283" t="str">
        <f t="shared" ca="1" si="88"/>
        <v/>
      </c>
      <c r="T283" s="5" t="str">
        <f>IF(K283="","",SUMIFS('Filtered Data'!$E:$E,'Filtered Data'!$C:$C,sorting!$J283,'Filtered Data'!$W:$W,"&gt;"&amp;Dashboard!F$4)/$K283)</f>
        <v/>
      </c>
      <c r="U283" t="str">
        <f t="shared" ca="1" si="89"/>
        <v/>
      </c>
      <c r="V283" t="str">
        <f>IF($J283="","",COUNTIFS(R$2:R282,R283)/100000000)</f>
        <v/>
      </c>
      <c r="W283" t="str">
        <f>IF($J283="","",COUNTIFS(T$2:T282,T283)/100000000)</f>
        <v/>
      </c>
      <c r="X283" s="6" t="str">
        <f t="shared" si="90"/>
        <v/>
      </c>
      <c r="Y283" t="str">
        <f t="shared" ca="1" si="91"/>
        <v/>
      </c>
      <c r="Z283" s="6" t="str">
        <f t="shared" si="92"/>
        <v/>
      </c>
      <c r="AA283" t="str">
        <f t="shared" ca="1" si="93"/>
        <v/>
      </c>
      <c r="AB283" s="5" t="str">
        <f ca="1">IF(S283="","",SUMIFS('Filtered Data'!$E:$E,'Filtered Data'!$C:$C,sorting!$J283,'Filtered Data'!$W:$W,"&lt;"&amp;Dashboard!C$4)/$K283)</f>
        <v/>
      </c>
      <c r="AC283" t="str">
        <f t="shared" ca="1" si="94"/>
        <v/>
      </c>
      <c r="AD283" s="6" t="str">
        <f>IF($J283="","",(COUNTIFS(AB$2:AB282,AB283)/100000000)+AB283)</f>
        <v/>
      </c>
      <c r="AE283" t="str">
        <f t="shared" ca="1" si="95"/>
        <v/>
      </c>
    </row>
    <row r="284" spans="1:31" x14ac:dyDescent="0.35">
      <c r="A284" s="5">
        <f t="shared" si="82"/>
        <v>2.4407618508837527E-2</v>
      </c>
      <c r="B284" t="str">
        <v>Cristopher Sanchez</v>
      </c>
      <c r="C284">
        <f>SUMIFS('Filtered Data'!$E:$E,'Filtered Data'!$C:$C,sorting!$B284)</f>
        <v>1</v>
      </c>
      <c r="D284" s="4">
        <f>SUMIFS('Filtered Data'!$L:$L,'Filtered Data'!$C:$C,sorting!$B284)</f>
        <v>0.33333333333333331</v>
      </c>
      <c r="E284">
        <f>SUMIFS('Filtered Data'!$O:$O,'Filtered Data'!$C:$C,sorting!$B284)</f>
        <v>4</v>
      </c>
      <c r="F284" s="3">
        <f t="shared" si="83"/>
        <v>108</v>
      </c>
      <c r="G284" s="3" cm="1">
        <f t="array" ref="G284">AVERAGE(_xlfn._xlws.FILTER('Filtered Data'!$W:$W,'Filtered Data'!$C:$C=sorting!$B284))</f>
        <v>23</v>
      </c>
      <c r="H284" s="3" cm="1">
        <f t="array" ref="H284">_xlfn.STDEV.P(_xlfn._xlws.FILTER('Filtered Data'!$W:$W,'Filtered Data'!$C:$C=sorting!$B284))</f>
        <v>0</v>
      </c>
      <c r="I284" s="3"/>
      <c r="K284" t="str">
        <f t="shared" si="84"/>
        <v/>
      </c>
      <c r="L284" s="3" t="str">
        <f t="shared" si="79"/>
        <v/>
      </c>
      <c r="M284" t="str">
        <f t="shared" ca="1" si="85"/>
        <v/>
      </c>
      <c r="N284" s="3" t="str">
        <f t="shared" si="80"/>
        <v/>
      </c>
      <c r="O284" t="str">
        <f t="shared" ca="1" si="86"/>
        <v/>
      </c>
      <c r="P284" s="3" t="str">
        <f t="shared" ca="1" si="81"/>
        <v/>
      </c>
      <c r="Q284" t="str">
        <f t="shared" ca="1" si="87"/>
        <v/>
      </c>
      <c r="R284" s="5" t="str">
        <f>IF(J284="","",SUMIFS('Filtered Data'!$E:$E,'Filtered Data'!$C:$C,sorting!$J284,'Filtered Data'!$W:$W,"&gt;"&amp;Dashboard!D$4)/$K284)</f>
        <v/>
      </c>
      <c r="S284" t="str">
        <f t="shared" ca="1" si="88"/>
        <v/>
      </c>
      <c r="T284" s="5" t="str">
        <f>IF(K284="","",SUMIFS('Filtered Data'!$E:$E,'Filtered Data'!$C:$C,sorting!$J284,'Filtered Data'!$W:$W,"&gt;"&amp;Dashboard!F$4)/$K284)</f>
        <v/>
      </c>
      <c r="U284" t="str">
        <f t="shared" ca="1" si="89"/>
        <v/>
      </c>
      <c r="V284" t="str">
        <f>IF($J284="","",COUNTIFS(R$2:R283,R284)/100000000)</f>
        <v/>
      </c>
      <c r="W284" t="str">
        <f>IF($J284="","",COUNTIFS(T$2:T283,T284)/100000000)</f>
        <v/>
      </c>
      <c r="X284" s="6" t="str">
        <f t="shared" si="90"/>
        <v/>
      </c>
      <c r="Y284" t="str">
        <f t="shared" ca="1" si="91"/>
        <v/>
      </c>
      <c r="Z284" s="6" t="str">
        <f t="shared" si="92"/>
        <v/>
      </c>
      <c r="AA284" t="str">
        <f t="shared" ca="1" si="93"/>
        <v/>
      </c>
      <c r="AB284" s="5" t="str">
        <f ca="1">IF(S284="","",SUMIFS('Filtered Data'!$E:$E,'Filtered Data'!$C:$C,sorting!$J284,'Filtered Data'!$W:$W,"&lt;"&amp;Dashboard!C$4)/$K284)</f>
        <v/>
      </c>
      <c r="AC284" t="str">
        <f t="shared" ca="1" si="94"/>
        <v/>
      </c>
      <c r="AD284" s="6" t="str">
        <f>IF($J284="","",(COUNTIFS(AB$2:AB283,AB284)/100000000)+AB284)</f>
        <v/>
      </c>
      <c r="AE284" t="str">
        <f t="shared" ca="1" si="95"/>
        <v/>
      </c>
    </row>
    <row r="285" spans="1:31" x14ac:dyDescent="0.35">
      <c r="A285" s="5">
        <f t="shared" si="82"/>
        <v>0.84720786478560739</v>
      </c>
      <c r="B285" t="str">
        <v>Kyle Gibson</v>
      </c>
      <c r="C285">
        <f>SUMIFS('Filtered Data'!$E:$E,'Filtered Data'!$C:$C,sorting!$B285)</f>
        <v>30</v>
      </c>
      <c r="D285" s="4">
        <f>SUMIFS('Filtered Data'!$L:$L,'Filtered Data'!$C:$C,sorting!$B285)</f>
        <v>177.66666666666669</v>
      </c>
      <c r="E285">
        <f>SUMIFS('Filtered Data'!$O:$O,'Filtered Data'!$C:$C,sorting!$B285)</f>
        <v>69</v>
      </c>
      <c r="F285" s="3">
        <f t="shared" si="83"/>
        <v>3.4953095684802999</v>
      </c>
      <c r="G285" s="3" cm="1">
        <f t="array" ref="G285">AVERAGE(_xlfn._xlws.FILTER('Filtered Data'!$W:$W,'Filtered Data'!$C:$C=sorting!$B285))</f>
        <v>56.06666666666667</v>
      </c>
      <c r="H285" s="3" cm="1">
        <f t="array" ref="H285">_xlfn.STDEV.P(_xlfn._xlws.FILTER('Filtered Data'!$W:$W,'Filtered Data'!$C:$C=sorting!$B285))</f>
        <v>17.046863510791525</v>
      </c>
      <c r="I285" s="3"/>
      <c r="K285" t="str">
        <f t="shared" si="84"/>
        <v/>
      </c>
      <c r="L285" s="3" t="str">
        <f t="shared" si="79"/>
        <v/>
      </c>
      <c r="M285" t="str">
        <f t="shared" ca="1" si="85"/>
        <v/>
      </c>
      <c r="N285" s="3" t="str">
        <f t="shared" si="80"/>
        <v/>
      </c>
      <c r="O285" t="str">
        <f t="shared" ca="1" si="86"/>
        <v/>
      </c>
      <c r="P285" s="3" t="str">
        <f t="shared" ca="1" si="81"/>
        <v/>
      </c>
      <c r="Q285" t="str">
        <f t="shared" ca="1" si="87"/>
        <v/>
      </c>
      <c r="R285" s="5" t="str">
        <f>IF(J285="","",SUMIFS('Filtered Data'!$E:$E,'Filtered Data'!$C:$C,sorting!$J285,'Filtered Data'!$W:$W,"&gt;"&amp;Dashboard!D$4)/$K285)</f>
        <v/>
      </c>
      <c r="S285" t="str">
        <f t="shared" ca="1" si="88"/>
        <v/>
      </c>
      <c r="T285" s="5" t="str">
        <f>IF(K285="","",SUMIFS('Filtered Data'!$E:$E,'Filtered Data'!$C:$C,sorting!$J285,'Filtered Data'!$W:$W,"&gt;"&amp;Dashboard!F$4)/$K285)</f>
        <v/>
      </c>
      <c r="U285" t="str">
        <f t="shared" ca="1" si="89"/>
        <v/>
      </c>
      <c r="V285" t="str">
        <f>IF($J285="","",COUNTIFS(R$2:R284,R285)/100000000)</f>
        <v/>
      </c>
      <c r="W285" t="str">
        <f>IF($J285="","",COUNTIFS(T$2:T284,T285)/100000000)</f>
        <v/>
      </c>
      <c r="X285" s="6" t="str">
        <f t="shared" si="90"/>
        <v/>
      </c>
      <c r="Y285" t="str">
        <f t="shared" ca="1" si="91"/>
        <v/>
      </c>
      <c r="Z285" s="6" t="str">
        <f t="shared" si="92"/>
        <v/>
      </c>
      <c r="AA285" t="str">
        <f t="shared" ca="1" si="93"/>
        <v/>
      </c>
      <c r="AB285" s="5" t="str">
        <f ca="1">IF(S285="","",SUMIFS('Filtered Data'!$E:$E,'Filtered Data'!$C:$C,sorting!$J285,'Filtered Data'!$W:$W,"&lt;"&amp;Dashboard!C$4)/$K285)</f>
        <v/>
      </c>
      <c r="AC285" t="str">
        <f t="shared" ca="1" si="94"/>
        <v/>
      </c>
      <c r="AD285" s="6" t="str">
        <f>IF($J285="","",(COUNTIFS(AB$2:AB284,AB285)/100000000)+AB285)</f>
        <v/>
      </c>
      <c r="AE285" t="str">
        <f t="shared" ca="1" si="95"/>
        <v/>
      </c>
    </row>
    <row r="286" spans="1:31" x14ac:dyDescent="0.35">
      <c r="A286" s="5">
        <f t="shared" si="82"/>
        <v>0.9522978486957393</v>
      </c>
      <c r="B286" t="str">
        <v>Ranger Suarez</v>
      </c>
      <c r="C286">
        <f>SUMIFS('Filtered Data'!$E:$E,'Filtered Data'!$C:$C,sorting!$B286)</f>
        <v>12</v>
      </c>
      <c r="D286" s="4">
        <f>SUMIFS('Filtered Data'!$L:$L,'Filtered Data'!$C:$C,sorting!$B286)</f>
        <v>65.666666666666671</v>
      </c>
      <c r="E286">
        <f>SUMIFS('Filtered Data'!$O:$O,'Filtered Data'!$C:$C,sorting!$B286)</f>
        <v>11</v>
      </c>
      <c r="F286" s="3">
        <f t="shared" si="83"/>
        <v>1.5076142131979693</v>
      </c>
      <c r="G286" s="3" cm="1">
        <f t="array" ref="G286">AVERAGE(_xlfn._xlws.FILTER('Filtered Data'!$W:$W,'Filtered Data'!$C:$C=sorting!$B286))</f>
        <v>63.166666666666664</v>
      </c>
      <c r="H286" s="3" cm="1">
        <f t="array" ref="H286">_xlfn.STDEV.P(_xlfn._xlws.FILTER('Filtered Data'!$W:$W,'Filtered Data'!$C:$C=sorting!$B286))</f>
        <v>13.151890442906762</v>
      </c>
      <c r="I286" s="3"/>
      <c r="K286" t="str">
        <f t="shared" si="84"/>
        <v/>
      </c>
      <c r="L286" s="3" t="str">
        <f t="shared" si="79"/>
        <v/>
      </c>
      <c r="M286" t="str">
        <f t="shared" ca="1" si="85"/>
        <v/>
      </c>
      <c r="N286" s="3" t="str">
        <f t="shared" si="80"/>
        <v/>
      </c>
      <c r="O286" t="str">
        <f t="shared" ca="1" si="86"/>
        <v/>
      </c>
      <c r="P286" s="3" t="str">
        <f t="shared" ca="1" si="81"/>
        <v/>
      </c>
      <c r="Q286" t="str">
        <f t="shared" ca="1" si="87"/>
        <v/>
      </c>
      <c r="R286" s="5" t="str">
        <f>IF(J286="","",SUMIFS('Filtered Data'!$E:$E,'Filtered Data'!$C:$C,sorting!$J286,'Filtered Data'!$W:$W,"&gt;"&amp;Dashboard!D$4)/$K286)</f>
        <v/>
      </c>
      <c r="S286" t="str">
        <f t="shared" ca="1" si="88"/>
        <v/>
      </c>
      <c r="T286" s="5" t="str">
        <f>IF(K286="","",SUMIFS('Filtered Data'!$E:$E,'Filtered Data'!$C:$C,sorting!$J286,'Filtered Data'!$W:$W,"&gt;"&amp;Dashboard!F$4)/$K286)</f>
        <v/>
      </c>
      <c r="U286" t="str">
        <f t="shared" ca="1" si="89"/>
        <v/>
      </c>
      <c r="V286" t="str">
        <f>IF($J286="","",COUNTIFS(R$2:R285,R286)/100000000)</f>
        <v/>
      </c>
      <c r="W286" t="str">
        <f>IF($J286="","",COUNTIFS(T$2:T285,T286)/100000000)</f>
        <v/>
      </c>
      <c r="X286" s="6" t="str">
        <f t="shared" si="90"/>
        <v/>
      </c>
      <c r="Y286" t="str">
        <f t="shared" ca="1" si="91"/>
        <v/>
      </c>
      <c r="Z286" s="6" t="str">
        <f t="shared" si="92"/>
        <v/>
      </c>
      <c r="AA286" t="str">
        <f t="shared" ca="1" si="93"/>
        <v/>
      </c>
      <c r="AB286" s="5" t="str">
        <f ca="1">IF(S286="","",SUMIFS('Filtered Data'!$E:$E,'Filtered Data'!$C:$C,sorting!$J286,'Filtered Data'!$W:$W,"&lt;"&amp;Dashboard!C$4)/$K286)</f>
        <v/>
      </c>
      <c r="AC286" t="str">
        <f t="shared" ca="1" si="94"/>
        <v/>
      </c>
      <c r="AD286" s="6" t="str">
        <f>IF($J286="","",(COUNTIFS(AB$2:AB285,AB286)/100000000)+AB286)</f>
        <v/>
      </c>
      <c r="AE286" t="str">
        <f t="shared" ca="1" si="95"/>
        <v/>
      </c>
    </row>
    <row r="287" spans="1:31" x14ac:dyDescent="0.35">
      <c r="A287" s="5">
        <f t="shared" si="82"/>
        <v>0.40151110989034761</v>
      </c>
      <c r="B287" t="str">
        <v>Connor Brogdon</v>
      </c>
      <c r="C287">
        <f>SUMIFS('Filtered Data'!$E:$E,'Filtered Data'!$C:$C,sorting!$B287)</f>
        <v>1</v>
      </c>
      <c r="D287" s="4">
        <f>SUMIFS('Filtered Data'!$L:$L,'Filtered Data'!$C:$C,sorting!$B287)</f>
        <v>1</v>
      </c>
      <c r="E287">
        <f>SUMIFS('Filtered Data'!$O:$O,'Filtered Data'!$C:$C,sorting!$B287)</f>
        <v>0</v>
      </c>
      <c r="F287" s="3">
        <f t="shared" si="83"/>
        <v>0</v>
      </c>
      <c r="G287" s="3" cm="1">
        <f t="array" ref="G287">AVERAGE(_xlfn._xlws.FILTER('Filtered Data'!$W:$W,'Filtered Data'!$C:$C=sorting!$B287))</f>
        <v>42</v>
      </c>
      <c r="H287" s="3" cm="1">
        <f t="array" ref="H287">_xlfn.STDEV.P(_xlfn._xlws.FILTER('Filtered Data'!$W:$W,'Filtered Data'!$C:$C=sorting!$B287))</f>
        <v>0</v>
      </c>
      <c r="I287" s="3"/>
      <c r="K287" t="str">
        <f t="shared" si="84"/>
        <v/>
      </c>
      <c r="L287" s="3" t="str">
        <f t="shared" si="79"/>
        <v/>
      </c>
      <c r="M287" t="str">
        <f t="shared" ca="1" si="85"/>
        <v/>
      </c>
      <c r="N287" s="3" t="str">
        <f t="shared" si="80"/>
        <v/>
      </c>
      <c r="O287" t="str">
        <f t="shared" ca="1" si="86"/>
        <v/>
      </c>
      <c r="P287" s="3" t="str">
        <f t="shared" ca="1" si="81"/>
        <v/>
      </c>
      <c r="Q287" t="str">
        <f t="shared" ca="1" si="87"/>
        <v/>
      </c>
      <c r="R287" s="5" t="str">
        <f>IF(J287="","",SUMIFS('Filtered Data'!$E:$E,'Filtered Data'!$C:$C,sorting!$J287,'Filtered Data'!$W:$W,"&gt;"&amp;Dashboard!D$4)/$K287)</f>
        <v/>
      </c>
      <c r="S287" t="str">
        <f t="shared" ca="1" si="88"/>
        <v/>
      </c>
      <c r="T287" s="5" t="str">
        <f>IF(K287="","",SUMIFS('Filtered Data'!$E:$E,'Filtered Data'!$C:$C,sorting!$J287,'Filtered Data'!$W:$W,"&gt;"&amp;Dashboard!F$4)/$K287)</f>
        <v/>
      </c>
      <c r="U287" t="str">
        <f t="shared" ca="1" si="89"/>
        <v/>
      </c>
      <c r="V287" t="str">
        <f>IF($J287="","",COUNTIFS(R$2:R286,R287)/100000000)</f>
        <v/>
      </c>
      <c r="W287" t="str">
        <f>IF($J287="","",COUNTIFS(T$2:T286,T287)/100000000)</f>
        <v/>
      </c>
      <c r="X287" s="6" t="str">
        <f t="shared" si="90"/>
        <v/>
      </c>
      <c r="Y287" t="str">
        <f t="shared" ca="1" si="91"/>
        <v/>
      </c>
      <c r="Z287" s="6" t="str">
        <f t="shared" si="92"/>
        <v/>
      </c>
      <c r="AA287" t="str">
        <f t="shared" ca="1" si="93"/>
        <v/>
      </c>
      <c r="AB287" s="5" t="str">
        <f ca="1">IF(S287="","",SUMIFS('Filtered Data'!$E:$E,'Filtered Data'!$C:$C,sorting!$J287,'Filtered Data'!$W:$W,"&lt;"&amp;Dashboard!C$4)/$K287)</f>
        <v/>
      </c>
      <c r="AC287" t="str">
        <f t="shared" ca="1" si="94"/>
        <v/>
      </c>
      <c r="AD287" s="6" t="str">
        <f>IF($J287="","",(COUNTIFS(AB$2:AB286,AB287)/100000000)+AB287)</f>
        <v/>
      </c>
      <c r="AE287" t="str">
        <f t="shared" ca="1" si="95"/>
        <v/>
      </c>
    </row>
    <row r="288" spans="1:31" x14ac:dyDescent="0.35">
      <c r="A288" s="5">
        <f t="shared" si="82"/>
        <v>0.52692614714081132</v>
      </c>
      <c r="B288" t="str">
        <v>Sam Coonrod</v>
      </c>
      <c r="C288">
        <f>SUMIFS('Filtered Data'!$E:$E,'Filtered Data'!$C:$C,sorting!$B288)</f>
        <v>2</v>
      </c>
      <c r="D288" s="4">
        <f>SUMIFS('Filtered Data'!$L:$L,'Filtered Data'!$C:$C,sorting!$B288)</f>
        <v>2.333333333333333</v>
      </c>
      <c r="E288">
        <f>SUMIFS('Filtered Data'!$O:$O,'Filtered Data'!$C:$C,sorting!$B288)</f>
        <v>1</v>
      </c>
      <c r="F288" s="3">
        <f t="shared" si="83"/>
        <v>3.8571428571428577</v>
      </c>
      <c r="G288" s="3" cm="1">
        <f t="array" ref="G288">AVERAGE(_xlfn._xlws.FILTER('Filtered Data'!$W:$W,'Filtered Data'!$C:$C=sorting!$B288))</f>
        <v>45.5</v>
      </c>
      <c r="H288" s="3" cm="1">
        <f t="array" ref="H288">_xlfn.STDEV.P(_xlfn._xlws.FILTER('Filtered Data'!$W:$W,'Filtered Data'!$C:$C=sorting!$B288))</f>
        <v>1.5</v>
      </c>
      <c r="I288" s="3"/>
      <c r="K288" t="str">
        <f t="shared" si="84"/>
        <v/>
      </c>
      <c r="L288" s="3" t="str">
        <f t="shared" si="79"/>
        <v/>
      </c>
      <c r="M288" t="str">
        <f t="shared" ca="1" si="85"/>
        <v/>
      </c>
      <c r="N288" s="3" t="str">
        <f t="shared" si="80"/>
        <v/>
      </c>
      <c r="O288" t="str">
        <f t="shared" ca="1" si="86"/>
        <v/>
      </c>
      <c r="P288" s="3" t="str">
        <f t="shared" ca="1" si="81"/>
        <v/>
      </c>
      <c r="Q288" t="str">
        <f t="shared" ca="1" si="87"/>
        <v/>
      </c>
      <c r="R288" s="5" t="str">
        <f>IF(J288="","",SUMIFS('Filtered Data'!$E:$E,'Filtered Data'!$C:$C,sorting!$J288,'Filtered Data'!$W:$W,"&gt;"&amp;Dashboard!D$4)/$K288)</f>
        <v/>
      </c>
      <c r="S288" t="str">
        <f t="shared" ca="1" si="88"/>
        <v/>
      </c>
      <c r="T288" s="5" t="str">
        <f>IF(K288="","",SUMIFS('Filtered Data'!$E:$E,'Filtered Data'!$C:$C,sorting!$J288,'Filtered Data'!$W:$W,"&gt;"&amp;Dashboard!F$4)/$K288)</f>
        <v/>
      </c>
      <c r="U288" t="str">
        <f t="shared" ca="1" si="89"/>
        <v/>
      </c>
      <c r="V288" t="str">
        <f>IF($J288="","",COUNTIFS(R$2:R287,R288)/100000000)</f>
        <v/>
      </c>
      <c r="W288" t="str">
        <f>IF($J288="","",COUNTIFS(T$2:T287,T288)/100000000)</f>
        <v/>
      </c>
      <c r="X288" s="6" t="str">
        <f t="shared" si="90"/>
        <v/>
      </c>
      <c r="Y288" t="str">
        <f t="shared" ca="1" si="91"/>
        <v/>
      </c>
      <c r="Z288" s="6" t="str">
        <f t="shared" si="92"/>
        <v/>
      </c>
      <c r="AA288" t="str">
        <f t="shared" ca="1" si="93"/>
        <v/>
      </c>
      <c r="AB288" s="5" t="str">
        <f ca="1">IF(S288="","",SUMIFS('Filtered Data'!$E:$E,'Filtered Data'!$C:$C,sorting!$J288,'Filtered Data'!$W:$W,"&lt;"&amp;Dashboard!C$4)/$K288)</f>
        <v/>
      </c>
      <c r="AC288" t="str">
        <f t="shared" ca="1" si="94"/>
        <v/>
      </c>
      <c r="AD288" s="6" t="str">
        <f>IF($J288="","",(COUNTIFS(AB$2:AB287,AB288)/100000000)+AB288)</f>
        <v/>
      </c>
      <c r="AE288" t="str">
        <f t="shared" ca="1" si="95"/>
        <v/>
      </c>
    </row>
    <row r="289" spans="1:31" x14ac:dyDescent="0.35">
      <c r="A289" s="5">
        <f t="shared" si="82"/>
        <v>0.61560634133449144</v>
      </c>
      <c r="B289" t="str">
        <v>Cam Bedrosian</v>
      </c>
      <c r="C289">
        <f>SUMIFS('Filtered Data'!$E:$E,'Filtered Data'!$C:$C,sorting!$B289)</f>
        <v>1</v>
      </c>
      <c r="D289" s="4">
        <f>SUMIFS('Filtered Data'!$L:$L,'Filtered Data'!$C:$C,sorting!$B289)</f>
        <v>1.3333333333333333</v>
      </c>
      <c r="E289">
        <f>SUMIFS('Filtered Data'!$O:$O,'Filtered Data'!$C:$C,sorting!$B289)</f>
        <v>0</v>
      </c>
      <c r="F289" s="3">
        <f t="shared" si="83"/>
        <v>0</v>
      </c>
      <c r="G289" s="3" cm="1">
        <f t="array" ref="G289">AVERAGE(_xlfn._xlws.FILTER('Filtered Data'!$W:$W,'Filtered Data'!$C:$C=sorting!$B289))</f>
        <v>48</v>
      </c>
      <c r="H289" s="3" cm="1">
        <f t="array" ref="H289">_xlfn.STDEV.P(_xlfn._xlws.FILTER('Filtered Data'!$W:$W,'Filtered Data'!$C:$C=sorting!$B289))</f>
        <v>0</v>
      </c>
      <c r="I289" s="3"/>
      <c r="K289" t="str">
        <f t="shared" si="84"/>
        <v/>
      </c>
      <c r="L289" s="3" t="str">
        <f t="shared" si="79"/>
        <v/>
      </c>
      <c r="M289" t="str">
        <f t="shared" ca="1" si="85"/>
        <v/>
      </c>
      <c r="N289" s="3" t="str">
        <f t="shared" si="80"/>
        <v/>
      </c>
      <c r="O289" t="str">
        <f t="shared" ca="1" si="86"/>
        <v/>
      </c>
      <c r="P289" s="3" t="str">
        <f t="shared" ca="1" si="81"/>
        <v/>
      </c>
      <c r="Q289" t="str">
        <f t="shared" ca="1" si="87"/>
        <v/>
      </c>
      <c r="R289" s="5" t="str">
        <f>IF(J289="","",SUMIFS('Filtered Data'!$E:$E,'Filtered Data'!$C:$C,sorting!$J289,'Filtered Data'!$W:$W,"&gt;"&amp;Dashboard!D$4)/$K289)</f>
        <v/>
      </c>
      <c r="S289" t="str">
        <f t="shared" ca="1" si="88"/>
        <v/>
      </c>
      <c r="T289" s="5" t="str">
        <f>IF(K289="","",SUMIFS('Filtered Data'!$E:$E,'Filtered Data'!$C:$C,sorting!$J289,'Filtered Data'!$W:$W,"&gt;"&amp;Dashboard!F$4)/$K289)</f>
        <v/>
      </c>
      <c r="U289" t="str">
        <f t="shared" ca="1" si="89"/>
        <v/>
      </c>
      <c r="V289" t="str">
        <f>IF($J289="","",COUNTIFS(R$2:R288,R289)/100000000)</f>
        <v/>
      </c>
      <c r="W289" t="str">
        <f>IF($J289="","",COUNTIFS(T$2:T288,T289)/100000000)</f>
        <v/>
      </c>
      <c r="X289" s="6" t="str">
        <f t="shared" si="90"/>
        <v/>
      </c>
      <c r="Y289" t="str">
        <f t="shared" ca="1" si="91"/>
        <v/>
      </c>
      <c r="Z289" s="6" t="str">
        <f t="shared" si="92"/>
        <v/>
      </c>
      <c r="AA289" t="str">
        <f t="shared" ca="1" si="93"/>
        <v/>
      </c>
      <c r="AB289" s="5" t="str">
        <f ca="1">IF(S289="","",SUMIFS('Filtered Data'!$E:$E,'Filtered Data'!$C:$C,sorting!$J289,'Filtered Data'!$W:$W,"&lt;"&amp;Dashboard!C$4)/$K289)</f>
        <v/>
      </c>
      <c r="AC289" t="str">
        <f t="shared" ca="1" si="94"/>
        <v/>
      </c>
      <c r="AD289" s="6" t="str">
        <f>IF($J289="","",(COUNTIFS(AB$2:AB288,AB289)/100000000)+AB289)</f>
        <v/>
      </c>
      <c r="AE289" t="str">
        <f t="shared" ca="1" si="95"/>
        <v/>
      </c>
    </row>
    <row r="290" spans="1:31" x14ac:dyDescent="0.35">
      <c r="A290" s="5">
        <f t="shared" si="82"/>
        <v>0.68264021885925963</v>
      </c>
      <c r="B290" t="str">
        <v>Adonis Medina</v>
      </c>
      <c r="C290">
        <f>SUMIFS('Filtered Data'!$E:$E,'Filtered Data'!$C:$C,sorting!$B290)</f>
        <v>1</v>
      </c>
      <c r="D290" s="4">
        <f>SUMIFS('Filtered Data'!$L:$L,'Filtered Data'!$C:$C,sorting!$B290)</f>
        <v>3.6666666666666665</v>
      </c>
      <c r="E290">
        <f>SUMIFS('Filtered Data'!$O:$O,'Filtered Data'!$C:$C,sorting!$B290)</f>
        <v>1</v>
      </c>
      <c r="F290" s="3">
        <f t="shared" si="83"/>
        <v>2.454545454545455</v>
      </c>
      <c r="G290" s="3" cm="1">
        <f t="array" ref="G290">AVERAGE(_xlfn._xlws.FILTER('Filtered Data'!$W:$W,'Filtered Data'!$C:$C=sorting!$B290))</f>
        <v>50</v>
      </c>
      <c r="H290" s="3" cm="1">
        <f t="array" ref="H290">_xlfn.STDEV.P(_xlfn._xlws.FILTER('Filtered Data'!$W:$W,'Filtered Data'!$C:$C=sorting!$B290))</f>
        <v>0</v>
      </c>
      <c r="I290" s="3"/>
      <c r="K290" t="str">
        <f t="shared" si="84"/>
        <v/>
      </c>
      <c r="L290" s="3" t="str">
        <f t="shared" si="79"/>
        <v/>
      </c>
      <c r="M290" t="str">
        <f t="shared" ca="1" si="85"/>
        <v/>
      </c>
      <c r="N290" s="3" t="str">
        <f t="shared" si="80"/>
        <v/>
      </c>
      <c r="O290" t="str">
        <f t="shared" ca="1" si="86"/>
        <v/>
      </c>
      <c r="P290" s="3" t="str">
        <f t="shared" ca="1" si="81"/>
        <v/>
      </c>
      <c r="Q290" t="str">
        <f t="shared" ca="1" si="87"/>
        <v/>
      </c>
      <c r="R290" s="5" t="str">
        <f>IF(J290="","",SUMIFS('Filtered Data'!$E:$E,'Filtered Data'!$C:$C,sorting!$J290,'Filtered Data'!$W:$W,"&gt;"&amp;Dashboard!D$4)/$K290)</f>
        <v/>
      </c>
      <c r="S290" t="str">
        <f t="shared" ca="1" si="88"/>
        <v/>
      </c>
      <c r="T290" s="5" t="str">
        <f>IF(K290="","",SUMIFS('Filtered Data'!$E:$E,'Filtered Data'!$C:$C,sorting!$J290,'Filtered Data'!$W:$W,"&gt;"&amp;Dashboard!F$4)/$K290)</f>
        <v/>
      </c>
      <c r="U290" t="str">
        <f t="shared" ca="1" si="89"/>
        <v/>
      </c>
      <c r="V290" t="str">
        <f>IF($J290="","",COUNTIFS(R$2:R289,R290)/100000000)</f>
        <v/>
      </c>
      <c r="W290" t="str">
        <f>IF($J290="","",COUNTIFS(T$2:T289,T290)/100000000)</f>
        <v/>
      </c>
      <c r="X290" s="6" t="str">
        <f t="shared" si="90"/>
        <v/>
      </c>
      <c r="Y290" t="str">
        <f t="shared" ca="1" si="91"/>
        <v/>
      </c>
      <c r="Z290" s="6" t="str">
        <f t="shared" si="92"/>
        <v/>
      </c>
      <c r="AA290" t="str">
        <f t="shared" ca="1" si="93"/>
        <v/>
      </c>
      <c r="AB290" s="5" t="str">
        <f ca="1">IF(S290="","",SUMIFS('Filtered Data'!$E:$E,'Filtered Data'!$C:$C,sorting!$J290,'Filtered Data'!$W:$W,"&lt;"&amp;Dashboard!C$4)/$K290)</f>
        <v/>
      </c>
      <c r="AC290" t="str">
        <f t="shared" ca="1" si="94"/>
        <v/>
      </c>
      <c r="AD290" s="6" t="str">
        <f>IF($J290="","",(COUNTIFS(AB$2:AB289,AB290)/100000000)+AB290)</f>
        <v/>
      </c>
      <c r="AE290" t="str">
        <f t="shared" ca="1" si="95"/>
        <v/>
      </c>
    </row>
    <row r="291" spans="1:31" x14ac:dyDescent="0.35">
      <c r="A291" s="5">
        <f t="shared" si="82"/>
        <v>0.30113555873399939</v>
      </c>
      <c r="B291" t="str">
        <v>Hans Crouse</v>
      </c>
      <c r="C291">
        <f>SUMIFS('Filtered Data'!$E:$E,'Filtered Data'!$C:$C,sorting!$B291)</f>
        <v>2</v>
      </c>
      <c r="D291" s="4">
        <f>SUMIFS('Filtered Data'!$L:$L,'Filtered Data'!$C:$C,sorting!$B291)</f>
        <v>7</v>
      </c>
      <c r="E291">
        <f>SUMIFS('Filtered Data'!$O:$O,'Filtered Data'!$C:$C,sorting!$B291)</f>
        <v>4</v>
      </c>
      <c r="F291" s="3">
        <f t="shared" si="83"/>
        <v>5.1428571428571423</v>
      </c>
      <c r="G291" s="3" cm="1">
        <f t="array" ref="G291">AVERAGE(_xlfn._xlws.FILTER('Filtered Data'!$W:$W,'Filtered Data'!$C:$C=sorting!$B291))</f>
        <v>39</v>
      </c>
      <c r="H291" s="3" cm="1">
        <f t="array" ref="H291">_xlfn.STDEV.P(_xlfn._xlws.FILTER('Filtered Data'!$W:$W,'Filtered Data'!$C:$C=sorting!$B291))</f>
        <v>1</v>
      </c>
      <c r="I291" s="3"/>
      <c r="K291" t="str">
        <f t="shared" si="84"/>
        <v/>
      </c>
      <c r="L291" s="3" t="str">
        <f t="shared" si="79"/>
        <v/>
      </c>
      <c r="M291" t="str">
        <f t="shared" ca="1" si="85"/>
        <v/>
      </c>
      <c r="N291" s="3" t="str">
        <f t="shared" si="80"/>
        <v/>
      </c>
      <c r="O291" t="str">
        <f t="shared" ca="1" si="86"/>
        <v/>
      </c>
      <c r="P291" s="3" t="str">
        <f t="shared" ca="1" si="81"/>
        <v/>
      </c>
      <c r="Q291" t="str">
        <f t="shared" ca="1" si="87"/>
        <v/>
      </c>
      <c r="R291" s="5" t="str">
        <f>IF(J291="","",SUMIFS('Filtered Data'!$E:$E,'Filtered Data'!$C:$C,sorting!$J291,'Filtered Data'!$W:$W,"&gt;"&amp;Dashboard!D$4)/$K291)</f>
        <v/>
      </c>
      <c r="S291" t="str">
        <f t="shared" ca="1" si="88"/>
        <v/>
      </c>
      <c r="T291" s="5" t="str">
        <f>IF(K291="","",SUMIFS('Filtered Data'!$E:$E,'Filtered Data'!$C:$C,sorting!$J291,'Filtered Data'!$W:$W,"&gt;"&amp;Dashboard!F$4)/$K291)</f>
        <v/>
      </c>
      <c r="U291" t="str">
        <f t="shared" ca="1" si="89"/>
        <v/>
      </c>
      <c r="V291" t="str">
        <f>IF($J291="","",COUNTIFS(R$2:R290,R291)/100000000)</f>
        <v/>
      </c>
      <c r="W291" t="str">
        <f>IF($J291="","",COUNTIFS(T$2:T290,T291)/100000000)</f>
        <v/>
      </c>
      <c r="X291" s="6" t="str">
        <f t="shared" si="90"/>
        <v/>
      </c>
      <c r="Y291" t="str">
        <f t="shared" ca="1" si="91"/>
        <v/>
      </c>
      <c r="Z291" s="6" t="str">
        <f t="shared" si="92"/>
        <v/>
      </c>
      <c r="AA291" t="str">
        <f t="shared" ca="1" si="93"/>
        <v/>
      </c>
      <c r="AB291" s="5" t="str">
        <f ca="1">IF(S291="","",SUMIFS('Filtered Data'!$E:$E,'Filtered Data'!$C:$C,sorting!$J291,'Filtered Data'!$W:$W,"&lt;"&amp;Dashboard!C$4)/$K291)</f>
        <v/>
      </c>
      <c r="AC291" t="str">
        <f t="shared" ca="1" si="94"/>
        <v/>
      </c>
      <c r="AD291" s="6" t="str">
        <f>IF($J291="","",(COUNTIFS(AB$2:AB290,AB291)/100000000)+AB291)</f>
        <v/>
      </c>
      <c r="AE291" t="str">
        <f t="shared" ca="1" si="95"/>
        <v/>
      </c>
    </row>
    <row r="292" spans="1:31" x14ac:dyDescent="0.35">
      <c r="A292" s="5">
        <f t="shared" si="82"/>
        <v>0.14354285723820617</v>
      </c>
      <c r="B292" t="str">
        <v>Bailey Falter</v>
      </c>
      <c r="C292">
        <f>SUMIFS('Filtered Data'!$E:$E,'Filtered Data'!$C:$C,sorting!$B292)</f>
        <v>1</v>
      </c>
      <c r="D292" s="4">
        <f>SUMIFS('Filtered Data'!$L:$L,'Filtered Data'!$C:$C,sorting!$B292)</f>
        <v>2</v>
      </c>
      <c r="E292">
        <f>SUMIFS('Filtered Data'!$O:$O,'Filtered Data'!$C:$C,sorting!$B292)</f>
        <v>3</v>
      </c>
      <c r="F292" s="3">
        <f t="shared" si="83"/>
        <v>13.5</v>
      </c>
      <c r="G292" s="3" cm="1">
        <f t="array" ref="G292">AVERAGE(_xlfn._xlws.FILTER('Filtered Data'!$W:$W,'Filtered Data'!$C:$C=sorting!$B292))</f>
        <v>33</v>
      </c>
      <c r="H292" s="3" cm="1">
        <f t="array" ref="H292">_xlfn.STDEV.P(_xlfn._xlws.FILTER('Filtered Data'!$W:$W,'Filtered Data'!$C:$C=sorting!$B292))</f>
        <v>0</v>
      </c>
      <c r="I292" s="3"/>
      <c r="K292" t="str">
        <f t="shared" si="84"/>
        <v/>
      </c>
      <c r="L292" s="3" t="str">
        <f t="shared" si="79"/>
        <v/>
      </c>
      <c r="M292" t="str">
        <f t="shared" ca="1" si="85"/>
        <v/>
      </c>
      <c r="N292" s="3" t="str">
        <f t="shared" si="80"/>
        <v/>
      </c>
      <c r="O292" t="str">
        <f t="shared" ca="1" si="86"/>
        <v/>
      </c>
      <c r="P292" s="3" t="str">
        <f t="shared" ca="1" si="81"/>
        <v/>
      </c>
      <c r="Q292" t="str">
        <f t="shared" ca="1" si="87"/>
        <v/>
      </c>
      <c r="R292" s="5" t="str">
        <f>IF(J292="","",SUMIFS('Filtered Data'!$E:$E,'Filtered Data'!$C:$C,sorting!$J292,'Filtered Data'!$W:$W,"&gt;"&amp;Dashboard!D$4)/$K292)</f>
        <v/>
      </c>
      <c r="S292" t="str">
        <f t="shared" ca="1" si="88"/>
        <v/>
      </c>
      <c r="T292" s="5" t="str">
        <f>IF(K292="","",SUMIFS('Filtered Data'!$E:$E,'Filtered Data'!$C:$C,sorting!$J292,'Filtered Data'!$W:$W,"&gt;"&amp;Dashboard!F$4)/$K292)</f>
        <v/>
      </c>
      <c r="U292" t="str">
        <f t="shared" ca="1" si="89"/>
        <v/>
      </c>
      <c r="V292" t="str">
        <f>IF($J292="","",COUNTIFS(R$2:R291,R292)/100000000)</f>
        <v/>
      </c>
      <c r="W292" t="str">
        <f>IF($J292="","",COUNTIFS(T$2:T291,T292)/100000000)</f>
        <v/>
      </c>
      <c r="X292" s="6" t="str">
        <f t="shared" si="90"/>
        <v/>
      </c>
      <c r="Y292" t="str">
        <f t="shared" ca="1" si="91"/>
        <v/>
      </c>
      <c r="Z292" s="6" t="str">
        <f t="shared" si="92"/>
        <v/>
      </c>
      <c r="AA292" t="str">
        <f t="shared" ca="1" si="93"/>
        <v/>
      </c>
      <c r="AB292" s="5" t="str">
        <f ca="1">IF(S292="","",SUMIFS('Filtered Data'!$E:$E,'Filtered Data'!$C:$C,sorting!$J292,'Filtered Data'!$W:$W,"&lt;"&amp;Dashboard!C$4)/$K292)</f>
        <v/>
      </c>
      <c r="AC292" t="str">
        <f t="shared" ca="1" si="94"/>
        <v/>
      </c>
      <c r="AD292" s="6" t="str">
        <f>IF($J292="","",(COUNTIFS(AB$2:AB291,AB292)/100000000)+AB292)</f>
        <v/>
      </c>
      <c r="AE292" t="str">
        <f t="shared" ca="1" si="95"/>
        <v/>
      </c>
    </row>
    <row r="293" spans="1:31" x14ac:dyDescent="0.35">
      <c r="A293" s="5">
        <f t="shared" si="82"/>
        <v>0.60319136806198426</v>
      </c>
      <c r="B293" t="str">
        <v>Chad Kuhl</v>
      </c>
      <c r="C293">
        <f>SUMIFS('Filtered Data'!$E:$E,'Filtered Data'!$C:$C,sorting!$B293)</f>
        <v>14</v>
      </c>
      <c r="D293" s="4">
        <f>SUMIFS('Filtered Data'!$L:$L,'Filtered Data'!$C:$C,sorting!$B293)</f>
        <v>67</v>
      </c>
      <c r="E293">
        <f>SUMIFS('Filtered Data'!$O:$O,'Filtered Data'!$C:$C,sorting!$B293)</f>
        <v>33</v>
      </c>
      <c r="F293" s="3">
        <f t="shared" si="83"/>
        <v>4.4328358208955221</v>
      </c>
      <c r="G293" s="3" cm="1">
        <f t="array" ref="G293">AVERAGE(_xlfn._xlws.FILTER('Filtered Data'!$W:$W,'Filtered Data'!$C:$C=sorting!$B293))</f>
        <v>47.642857142857146</v>
      </c>
      <c r="H293" s="3" cm="1">
        <f t="array" ref="H293">_xlfn.STDEV.P(_xlfn._xlws.FILTER('Filtered Data'!$W:$W,'Filtered Data'!$C:$C=sorting!$B293))</f>
        <v>13.226635156041025</v>
      </c>
      <c r="I293" s="3"/>
      <c r="K293" t="str">
        <f t="shared" si="84"/>
        <v/>
      </c>
      <c r="L293" s="3" t="str">
        <f t="shared" si="79"/>
        <v/>
      </c>
      <c r="M293" t="str">
        <f t="shared" ca="1" si="85"/>
        <v/>
      </c>
      <c r="N293" s="3" t="str">
        <f t="shared" si="80"/>
        <v/>
      </c>
      <c r="O293" t="str">
        <f t="shared" ca="1" si="86"/>
        <v/>
      </c>
      <c r="P293" s="3" t="str">
        <f t="shared" ca="1" si="81"/>
        <v/>
      </c>
      <c r="Q293" t="str">
        <f t="shared" ca="1" si="87"/>
        <v/>
      </c>
      <c r="R293" s="5" t="str">
        <f>IF(J293="","",SUMIFS('Filtered Data'!$E:$E,'Filtered Data'!$C:$C,sorting!$J293,'Filtered Data'!$W:$W,"&gt;"&amp;Dashboard!D$4)/$K293)</f>
        <v/>
      </c>
      <c r="S293" t="str">
        <f t="shared" ca="1" si="88"/>
        <v/>
      </c>
      <c r="T293" s="5" t="str">
        <f>IF(K293="","",SUMIFS('Filtered Data'!$E:$E,'Filtered Data'!$C:$C,sorting!$J293,'Filtered Data'!$W:$W,"&gt;"&amp;Dashboard!F$4)/$K293)</f>
        <v/>
      </c>
      <c r="U293" t="str">
        <f t="shared" ca="1" si="89"/>
        <v/>
      </c>
      <c r="V293" t="str">
        <f>IF($J293="","",COUNTIFS(R$2:R292,R293)/100000000)</f>
        <v/>
      </c>
      <c r="W293" t="str">
        <f>IF($J293="","",COUNTIFS(T$2:T292,T293)/100000000)</f>
        <v/>
      </c>
      <c r="X293" s="6" t="str">
        <f t="shared" si="90"/>
        <v/>
      </c>
      <c r="Y293" t="str">
        <f t="shared" ca="1" si="91"/>
        <v/>
      </c>
      <c r="Z293" s="6" t="str">
        <f t="shared" si="92"/>
        <v/>
      </c>
      <c r="AA293" t="str">
        <f t="shared" ca="1" si="93"/>
        <v/>
      </c>
      <c r="AB293" s="5" t="str">
        <f ca="1">IF(S293="","",SUMIFS('Filtered Data'!$E:$E,'Filtered Data'!$C:$C,sorting!$J293,'Filtered Data'!$W:$W,"&lt;"&amp;Dashboard!C$4)/$K293)</f>
        <v/>
      </c>
      <c r="AC293" t="str">
        <f t="shared" ca="1" si="94"/>
        <v/>
      </c>
      <c r="AD293" s="6" t="str">
        <f>IF($J293="","",(COUNTIFS(AB$2:AB292,AB293)/100000000)+AB293)</f>
        <v/>
      </c>
      <c r="AE293" t="str">
        <f t="shared" ca="1" si="95"/>
        <v/>
      </c>
    </row>
    <row r="294" spans="1:31" x14ac:dyDescent="0.35">
      <c r="A294" s="5">
        <f t="shared" si="82"/>
        <v>0.6689860484206771</v>
      </c>
      <c r="B294" t="str">
        <v>Tyler Anderson</v>
      </c>
      <c r="C294">
        <f>SUMIFS('Filtered Data'!$E:$E,'Filtered Data'!$C:$C,sorting!$B294)</f>
        <v>31</v>
      </c>
      <c r="D294" s="4">
        <f>SUMIFS('Filtered Data'!$L:$L,'Filtered Data'!$C:$C,sorting!$B294)</f>
        <v>166.99999999999997</v>
      </c>
      <c r="E294">
        <f>SUMIFS('Filtered Data'!$O:$O,'Filtered Data'!$C:$C,sorting!$B294)</f>
        <v>84</v>
      </c>
      <c r="F294" s="3">
        <f t="shared" si="83"/>
        <v>4.5269461077844317</v>
      </c>
      <c r="G294" s="3" cm="1">
        <f t="array" ref="G294">AVERAGE(_xlfn._xlws.FILTER('Filtered Data'!$W:$W,'Filtered Data'!$C:$C=sorting!$B294))</f>
        <v>49.58064516129032</v>
      </c>
      <c r="H294" s="3" cm="1">
        <f t="array" ref="H294">_xlfn.STDEV.P(_xlfn._xlws.FILTER('Filtered Data'!$W:$W,'Filtered Data'!$C:$C=sorting!$B294))</f>
        <v>18.396658521184147</v>
      </c>
      <c r="I294" s="3"/>
      <c r="K294" t="str">
        <f t="shared" si="84"/>
        <v/>
      </c>
      <c r="L294" s="3" t="str">
        <f t="shared" si="79"/>
        <v/>
      </c>
      <c r="M294" t="str">
        <f t="shared" ca="1" si="85"/>
        <v/>
      </c>
      <c r="N294" s="3" t="str">
        <f t="shared" si="80"/>
        <v/>
      </c>
      <c r="O294" t="str">
        <f t="shared" ca="1" si="86"/>
        <v/>
      </c>
      <c r="P294" s="3" t="str">
        <f t="shared" ca="1" si="81"/>
        <v/>
      </c>
      <c r="Q294" t="str">
        <f t="shared" ca="1" si="87"/>
        <v/>
      </c>
      <c r="R294" s="5" t="str">
        <f>IF(J294="","",SUMIFS('Filtered Data'!$E:$E,'Filtered Data'!$C:$C,sorting!$J294,'Filtered Data'!$W:$W,"&gt;"&amp;Dashboard!D$4)/$K294)</f>
        <v/>
      </c>
      <c r="S294" t="str">
        <f t="shared" ca="1" si="88"/>
        <v/>
      </c>
      <c r="T294" s="5" t="str">
        <f>IF(K294="","",SUMIFS('Filtered Data'!$E:$E,'Filtered Data'!$C:$C,sorting!$J294,'Filtered Data'!$W:$W,"&gt;"&amp;Dashboard!F$4)/$K294)</f>
        <v/>
      </c>
      <c r="U294" t="str">
        <f t="shared" ca="1" si="89"/>
        <v/>
      </c>
      <c r="V294" t="str">
        <f>IF($J294="","",COUNTIFS(R$2:R293,R294)/100000000)</f>
        <v/>
      </c>
      <c r="W294" t="str">
        <f>IF($J294="","",COUNTIFS(T$2:T293,T294)/100000000)</f>
        <v/>
      </c>
      <c r="X294" s="6" t="str">
        <f t="shared" si="90"/>
        <v/>
      </c>
      <c r="Y294" t="str">
        <f t="shared" ca="1" si="91"/>
        <v/>
      </c>
      <c r="Z294" s="6" t="str">
        <f t="shared" si="92"/>
        <v/>
      </c>
      <c r="AA294" t="str">
        <f t="shared" ca="1" si="93"/>
        <v/>
      </c>
      <c r="AB294" s="5" t="str">
        <f ca="1">IF(S294="","",SUMIFS('Filtered Data'!$E:$E,'Filtered Data'!$C:$C,sorting!$J294,'Filtered Data'!$W:$W,"&lt;"&amp;Dashboard!C$4)/$K294)</f>
        <v/>
      </c>
      <c r="AC294" t="str">
        <f t="shared" ca="1" si="94"/>
        <v/>
      </c>
      <c r="AD294" s="6" t="str">
        <f>IF($J294="","",(COUNTIFS(AB$2:AB293,AB294)/100000000)+AB294)</f>
        <v/>
      </c>
      <c r="AE294" t="str">
        <f t="shared" ca="1" si="95"/>
        <v/>
      </c>
    </row>
    <row r="295" spans="1:31" x14ac:dyDescent="0.35">
      <c r="A295" s="5">
        <f t="shared" si="82"/>
        <v>0.43688518667183973</v>
      </c>
      <c r="B295" t="str">
        <v>Mitch Keller</v>
      </c>
      <c r="C295">
        <f>SUMIFS('Filtered Data'!$E:$E,'Filtered Data'!$C:$C,sorting!$B295)</f>
        <v>23</v>
      </c>
      <c r="D295" s="4">
        <f>SUMIFS('Filtered Data'!$L:$L,'Filtered Data'!$C:$C,sorting!$B295)</f>
        <v>100.66666666666667</v>
      </c>
      <c r="E295">
        <f>SUMIFS('Filtered Data'!$O:$O,'Filtered Data'!$C:$C,sorting!$B295)</f>
        <v>69</v>
      </c>
      <c r="F295" s="3">
        <f t="shared" si="83"/>
        <v>6.1688741721854301</v>
      </c>
      <c r="G295" s="3" cm="1">
        <f t="array" ref="G295">AVERAGE(_xlfn._xlws.FILTER('Filtered Data'!$W:$W,'Filtered Data'!$C:$C=sorting!$B295))</f>
        <v>43</v>
      </c>
      <c r="H295" s="3" cm="1">
        <f t="array" ref="H295">_xlfn.STDEV.P(_xlfn._xlws.FILTER('Filtered Data'!$W:$W,'Filtered Data'!$C:$C=sorting!$B295))</f>
        <v>17.197067495209254</v>
      </c>
      <c r="I295" s="3"/>
      <c r="K295" t="str">
        <f t="shared" si="84"/>
        <v/>
      </c>
      <c r="L295" s="3" t="str">
        <f t="shared" si="79"/>
        <v/>
      </c>
      <c r="M295" t="str">
        <f t="shared" ca="1" si="85"/>
        <v/>
      </c>
      <c r="N295" s="3" t="str">
        <f t="shared" si="80"/>
        <v/>
      </c>
      <c r="O295" t="str">
        <f t="shared" ca="1" si="86"/>
        <v/>
      </c>
      <c r="P295" s="3" t="str">
        <f t="shared" ca="1" si="81"/>
        <v/>
      </c>
      <c r="Q295" t="str">
        <f t="shared" ca="1" si="87"/>
        <v/>
      </c>
      <c r="R295" s="5" t="str">
        <f>IF(J295="","",SUMIFS('Filtered Data'!$E:$E,'Filtered Data'!$C:$C,sorting!$J295,'Filtered Data'!$W:$W,"&gt;"&amp;Dashboard!D$4)/$K295)</f>
        <v/>
      </c>
      <c r="S295" t="str">
        <f t="shared" ca="1" si="88"/>
        <v/>
      </c>
      <c r="T295" s="5" t="str">
        <f>IF(K295="","",SUMIFS('Filtered Data'!$E:$E,'Filtered Data'!$C:$C,sorting!$J295,'Filtered Data'!$W:$W,"&gt;"&amp;Dashboard!F$4)/$K295)</f>
        <v/>
      </c>
      <c r="U295" t="str">
        <f t="shared" ca="1" si="89"/>
        <v/>
      </c>
      <c r="V295" t="str">
        <f>IF($J295="","",COUNTIFS(R$2:R294,R295)/100000000)</f>
        <v/>
      </c>
      <c r="W295" t="str">
        <f>IF($J295="","",COUNTIFS(T$2:T294,T295)/100000000)</f>
        <v/>
      </c>
      <c r="X295" s="6" t="str">
        <f t="shared" si="90"/>
        <v/>
      </c>
      <c r="Y295" t="str">
        <f t="shared" ca="1" si="91"/>
        <v/>
      </c>
      <c r="Z295" s="6" t="str">
        <f t="shared" si="92"/>
        <v/>
      </c>
      <c r="AA295" t="str">
        <f t="shared" ca="1" si="93"/>
        <v/>
      </c>
      <c r="AB295" s="5" t="str">
        <f ca="1">IF(S295="","",SUMIFS('Filtered Data'!$E:$E,'Filtered Data'!$C:$C,sorting!$J295,'Filtered Data'!$W:$W,"&lt;"&amp;Dashboard!C$4)/$K295)</f>
        <v/>
      </c>
      <c r="AC295" t="str">
        <f t="shared" ca="1" si="94"/>
        <v/>
      </c>
      <c r="AD295" s="6" t="str">
        <f>IF($J295="","",(COUNTIFS(AB$2:AB294,AB295)/100000000)+AB295)</f>
        <v/>
      </c>
      <c r="AE295" t="str">
        <f t="shared" ca="1" si="95"/>
        <v/>
      </c>
    </row>
    <row r="296" spans="1:31" x14ac:dyDescent="0.35">
      <c r="A296" s="5">
        <f t="shared" si="82"/>
        <v>0.5687552956916162</v>
      </c>
      <c r="B296" t="str">
        <v>Jonathan Brubaker</v>
      </c>
      <c r="C296">
        <f>SUMIFS('Filtered Data'!$E:$E,'Filtered Data'!$C:$C,sorting!$B296)</f>
        <v>24</v>
      </c>
      <c r="D296" s="4">
        <f>SUMIFS('Filtered Data'!$L:$L,'Filtered Data'!$C:$C,sorting!$B296)</f>
        <v>124.33333333333334</v>
      </c>
      <c r="E296">
        <f>SUMIFS('Filtered Data'!$O:$O,'Filtered Data'!$C:$C,sorting!$B296)</f>
        <v>74</v>
      </c>
      <c r="F296" s="3">
        <f t="shared" si="83"/>
        <v>5.3565683646112596</v>
      </c>
      <c r="G296" s="3" cm="1">
        <f t="array" ref="G296">AVERAGE(_xlfn._xlws.FILTER('Filtered Data'!$W:$W,'Filtered Data'!$C:$C=sorting!$B296))</f>
        <v>46.666666666666664</v>
      </c>
      <c r="H296" s="3" cm="1">
        <f t="array" ref="H296">_xlfn.STDEV.P(_xlfn._xlws.FILTER('Filtered Data'!$W:$W,'Filtered Data'!$C:$C=sorting!$B296))</f>
        <v>16.858891488535722</v>
      </c>
      <c r="I296" s="3"/>
      <c r="K296" t="str">
        <f t="shared" si="84"/>
        <v/>
      </c>
      <c r="L296" s="3" t="str">
        <f t="shared" si="79"/>
        <v/>
      </c>
      <c r="M296" t="str">
        <f t="shared" ca="1" si="85"/>
        <v/>
      </c>
      <c r="N296" s="3" t="str">
        <f t="shared" si="80"/>
        <v/>
      </c>
      <c r="O296" t="str">
        <f t="shared" ca="1" si="86"/>
        <v/>
      </c>
      <c r="P296" s="3" t="str">
        <f t="shared" ca="1" si="81"/>
        <v/>
      </c>
      <c r="Q296" t="str">
        <f t="shared" ca="1" si="87"/>
        <v/>
      </c>
      <c r="R296" s="5" t="str">
        <f>IF(J296="","",SUMIFS('Filtered Data'!$E:$E,'Filtered Data'!$C:$C,sorting!$J296,'Filtered Data'!$W:$W,"&gt;"&amp;Dashboard!D$4)/$K296)</f>
        <v/>
      </c>
      <c r="S296" t="str">
        <f t="shared" ca="1" si="88"/>
        <v/>
      </c>
      <c r="T296" s="5" t="str">
        <f>IF(K296="","",SUMIFS('Filtered Data'!$E:$E,'Filtered Data'!$C:$C,sorting!$J296,'Filtered Data'!$W:$W,"&gt;"&amp;Dashboard!F$4)/$K296)</f>
        <v/>
      </c>
      <c r="U296" t="str">
        <f t="shared" ca="1" si="89"/>
        <v/>
      </c>
      <c r="V296" t="str">
        <f>IF($J296="","",COUNTIFS(R$2:R295,R296)/100000000)</f>
        <v/>
      </c>
      <c r="W296" t="str">
        <f>IF($J296="","",COUNTIFS(T$2:T295,T296)/100000000)</f>
        <v/>
      </c>
      <c r="X296" s="6" t="str">
        <f t="shared" si="90"/>
        <v/>
      </c>
      <c r="Y296" t="str">
        <f t="shared" ca="1" si="91"/>
        <v/>
      </c>
      <c r="Z296" s="6" t="str">
        <f t="shared" si="92"/>
        <v/>
      </c>
      <c r="AA296" t="str">
        <f t="shared" ca="1" si="93"/>
        <v/>
      </c>
      <c r="AB296" s="5" t="str">
        <f ca="1">IF(S296="","",SUMIFS('Filtered Data'!$E:$E,'Filtered Data'!$C:$C,sorting!$J296,'Filtered Data'!$W:$W,"&lt;"&amp;Dashboard!C$4)/$K296)</f>
        <v/>
      </c>
      <c r="AC296" t="str">
        <f t="shared" ca="1" si="94"/>
        <v/>
      </c>
      <c r="AD296" s="6" t="str">
        <f>IF($J296="","",(COUNTIFS(AB$2:AB295,AB296)/100000000)+AB296)</f>
        <v/>
      </c>
      <c r="AE296" t="str">
        <f t="shared" ca="1" si="95"/>
        <v/>
      </c>
    </row>
    <row r="297" spans="1:31" x14ac:dyDescent="0.35">
      <c r="A297" s="5">
        <f t="shared" si="82"/>
        <v>0.4458199123022627</v>
      </c>
      <c r="B297" t="str">
        <v>Trevor Cahill</v>
      </c>
      <c r="C297">
        <f>SUMIFS('Filtered Data'!$E:$E,'Filtered Data'!$C:$C,sorting!$B297)</f>
        <v>8</v>
      </c>
      <c r="D297" s="4">
        <f>SUMIFS('Filtered Data'!$L:$L,'Filtered Data'!$C:$C,sorting!$B297)</f>
        <v>35.666666666666664</v>
      </c>
      <c r="E297">
        <f>SUMIFS('Filtered Data'!$O:$O,'Filtered Data'!$C:$C,sorting!$B297)</f>
        <v>27</v>
      </c>
      <c r="F297" s="3">
        <f t="shared" si="83"/>
        <v>6.8130841121495331</v>
      </c>
      <c r="G297" s="3" cm="1">
        <f t="array" ref="G297">AVERAGE(_xlfn._xlws.FILTER('Filtered Data'!$W:$W,'Filtered Data'!$C:$C=sorting!$B297))</f>
        <v>43.25</v>
      </c>
      <c r="H297" s="3" cm="1">
        <f t="array" ref="H297">_xlfn.STDEV.P(_xlfn._xlws.FILTER('Filtered Data'!$W:$W,'Filtered Data'!$C:$C=sorting!$B297))</f>
        <v>17.347550259330568</v>
      </c>
      <c r="I297" s="3"/>
      <c r="K297" t="str">
        <f t="shared" si="84"/>
        <v/>
      </c>
      <c r="L297" s="3" t="str">
        <f t="shared" si="79"/>
        <v/>
      </c>
      <c r="M297" t="str">
        <f t="shared" ca="1" si="85"/>
        <v/>
      </c>
      <c r="N297" s="3" t="str">
        <f t="shared" si="80"/>
        <v/>
      </c>
      <c r="O297" t="str">
        <f t="shared" ca="1" si="86"/>
        <v/>
      </c>
      <c r="P297" s="3" t="str">
        <f t="shared" ca="1" si="81"/>
        <v/>
      </c>
      <c r="Q297" t="str">
        <f t="shared" ca="1" si="87"/>
        <v/>
      </c>
      <c r="R297" s="5" t="str">
        <f>IF(J297="","",SUMIFS('Filtered Data'!$E:$E,'Filtered Data'!$C:$C,sorting!$J297,'Filtered Data'!$W:$W,"&gt;"&amp;Dashboard!D$4)/$K297)</f>
        <v/>
      </c>
      <c r="S297" t="str">
        <f t="shared" ca="1" si="88"/>
        <v/>
      </c>
      <c r="T297" s="5" t="str">
        <f>IF(K297="","",SUMIFS('Filtered Data'!$E:$E,'Filtered Data'!$C:$C,sorting!$J297,'Filtered Data'!$W:$W,"&gt;"&amp;Dashboard!F$4)/$K297)</f>
        <v/>
      </c>
      <c r="U297" t="str">
        <f t="shared" ca="1" si="89"/>
        <v/>
      </c>
      <c r="V297" t="str">
        <f>IF($J297="","",COUNTIFS(R$2:R296,R297)/100000000)</f>
        <v/>
      </c>
      <c r="W297" t="str">
        <f>IF($J297="","",COUNTIFS(T$2:T296,T297)/100000000)</f>
        <v/>
      </c>
      <c r="X297" s="6" t="str">
        <f t="shared" si="90"/>
        <v/>
      </c>
      <c r="Y297" t="str">
        <f t="shared" ca="1" si="91"/>
        <v/>
      </c>
      <c r="Z297" s="6" t="str">
        <f t="shared" si="92"/>
        <v/>
      </c>
      <c r="AA297" t="str">
        <f t="shared" ca="1" si="93"/>
        <v/>
      </c>
      <c r="AB297" s="5" t="str">
        <f ca="1">IF(S297="","",SUMIFS('Filtered Data'!$E:$E,'Filtered Data'!$C:$C,sorting!$J297,'Filtered Data'!$W:$W,"&lt;"&amp;Dashboard!C$4)/$K297)</f>
        <v/>
      </c>
      <c r="AC297" t="str">
        <f t="shared" ca="1" si="94"/>
        <v/>
      </c>
      <c r="AD297" s="6" t="str">
        <f>IF($J297="","",(COUNTIFS(AB$2:AB296,AB297)/100000000)+AB297)</f>
        <v/>
      </c>
      <c r="AE297" t="str">
        <f t="shared" ca="1" si="95"/>
        <v/>
      </c>
    </row>
    <row r="298" spans="1:31" x14ac:dyDescent="0.35">
      <c r="A298" s="5">
        <f t="shared" si="82"/>
        <v>0.19677015025878858</v>
      </c>
      <c r="B298" t="str">
        <v>Miguel Yajure</v>
      </c>
      <c r="C298">
        <f>SUMIFS('Filtered Data'!$E:$E,'Filtered Data'!$C:$C,sorting!$B298)</f>
        <v>3</v>
      </c>
      <c r="D298" s="4">
        <f>SUMIFS('Filtered Data'!$L:$L,'Filtered Data'!$C:$C,sorting!$B298)</f>
        <v>11.333333333333332</v>
      </c>
      <c r="E298">
        <f>SUMIFS('Filtered Data'!$O:$O,'Filtered Data'!$C:$C,sorting!$B298)</f>
        <v>11</v>
      </c>
      <c r="F298" s="3">
        <f t="shared" si="83"/>
        <v>8.7352941176470598</v>
      </c>
      <c r="G298" s="3" cm="1">
        <f t="array" ref="G298">AVERAGE(_xlfn._xlws.FILTER('Filtered Data'!$W:$W,'Filtered Data'!$C:$C=sorting!$B298))</f>
        <v>35.333333333333336</v>
      </c>
      <c r="H298" s="3" cm="1">
        <f t="array" ref="H298">_xlfn.STDEV.P(_xlfn._xlws.FILTER('Filtered Data'!$W:$W,'Filtered Data'!$C:$C=sorting!$B298))</f>
        <v>27.776888874666213</v>
      </c>
      <c r="I298" s="3"/>
      <c r="K298" t="str">
        <f t="shared" si="84"/>
        <v/>
      </c>
      <c r="L298" s="3" t="str">
        <f t="shared" si="79"/>
        <v/>
      </c>
      <c r="M298" t="str">
        <f t="shared" ca="1" si="85"/>
        <v/>
      </c>
      <c r="N298" s="3" t="str">
        <f t="shared" si="80"/>
        <v/>
      </c>
      <c r="O298" t="str">
        <f t="shared" ca="1" si="86"/>
        <v/>
      </c>
      <c r="P298" s="3" t="str">
        <f t="shared" ca="1" si="81"/>
        <v/>
      </c>
      <c r="Q298" t="str">
        <f t="shared" ca="1" si="87"/>
        <v/>
      </c>
      <c r="R298" s="5" t="str">
        <f>IF(J298="","",SUMIFS('Filtered Data'!$E:$E,'Filtered Data'!$C:$C,sorting!$J298,'Filtered Data'!$W:$W,"&gt;"&amp;Dashboard!D$4)/$K298)</f>
        <v/>
      </c>
      <c r="S298" t="str">
        <f t="shared" ca="1" si="88"/>
        <v/>
      </c>
      <c r="T298" s="5" t="str">
        <f>IF(K298="","",SUMIFS('Filtered Data'!$E:$E,'Filtered Data'!$C:$C,sorting!$J298,'Filtered Data'!$W:$W,"&gt;"&amp;Dashboard!F$4)/$K298)</f>
        <v/>
      </c>
      <c r="U298" t="str">
        <f t="shared" ca="1" si="89"/>
        <v/>
      </c>
      <c r="V298" t="str">
        <f>IF($J298="","",COUNTIFS(R$2:R297,R298)/100000000)</f>
        <v/>
      </c>
      <c r="W298" t="str">
        <f>IF($J298="","",COUNTIFS(T$2:T297,T298)/100000000)</f>
        <v/>
      </c>
      <c r="X298" s="6" t="str">
        <f t="shared" si="90"/>
        <v/>
      </c>
      <c r="Y298" t="str">
        <f t="shared" ca="1" si="91"/>
        <v/>
      </c>
      <c r="Z298" s="6" t="str">
        <f t="shared" si="92"/>
        <v/>
      </c>
      <c r="AA298" t="str">
        <f t="shared" ca="1" si="93"/>
        <v/>
      </c>
      <c r="AB298" s="5" t="str">
        <f ca="1">IF(S298="","",SUMIFS('Filtered Data'!$E:$E,'Filtered Data'!$C:$C,sorting!$J298,'Filtered Data'!$W:$W,"&lt;"&amp;Dashboard!C$4)/$K298)</f>
        <v/>
      </c>
      <c r="AC298" t="str">
        <f t="shared" ca="1" si="94"/>
        <v/>
      </c>
      <c r="AD298" s="6" t="str">
        <f>IF($J298="","",(COUNTIFS(AB$2:AB297,AB298)/100000000)+AB298)</f>
        <v/>
      </c>
      <c r="AE298" t="str">
        <f t="shared" ca="1" si="95"/>
        <v/>
      </c>
    </row>
    <row r="299" spans="1:31" x14ac:dyDescent="0.35">
      <c r="A299" s="5">
        <f t="shared" si="82"/>
        <v>0.43403263660715591</v>
      </c>
      <c r="B299" t="str">
        <v>Wil Crowe</v>
      </c>
      <c r="C299">
        <f>SUMIFS('Filtered Data'!$E:$E,'Filtered Data'!$C:$C,sorting!$B299)</f>
        <v>25</v>
      </c>
      <c r="D299" s="4">
        <f>SUMIFS('Filtered Data'!$L:$L,'Filtered Data'!$C:$C,sorting!$B299)</f>
        <v>116</v>
      </c>
      <c r="E299">
        <f>SUMIFS('Filtered Data'!$O:$O,'Filtered Data'!$C:$C,sorting!$B299)</f>
        <v>70</v>
      </c>
      <c r="F299" s="3">
        <f t="shared" si="83"/>
        <v>5.431034482758621</v>
      </c>
      <c r="G299" s="3" cm="1">
        <f t="array" ref="G299">AVERAGE(_xlfn._xlws.FILTER('Filtered Data'!$W:$W,'Filtered Data'!$C:$C=sorting!$B299))</f>
        <v>42.92</v>
      </c>
      <c r="H299" s="3" cm="1">
        <f t="array" ref="H299">_xlfn.STDEV.P(_xlfn._xlws.FILTER('Filtered Data'!$W:$W,'Filtered Data'!$C:$C=sorting!$B299))</f>
        <v>19.301647598067891</v>
      </c>
      <c r="I299" s="3"/>
      <c r="K299" t="str">
        <f t="shared" si="84"/>
        <v/>
      </c>
      <c r="L299" s="3" t="str">
        <f t="shared" si="79"/>
        <v/>
      </c>
      <c r="M299" t="str">
        <f t="shared" ca="1" si="85"/>
        <v/>
      </c>
      <c r="N299" s="3" t="str">
        <f t="shared" si="80"/>
        <v/>
      </c>
      <c r="O299" t="str">
        <f t="shared" ca="1" si="86"/>
        <v/>
      </c>
      <c r="P299" s="3" t="str">
        <f t="shared" ca="1" si="81"/>
        <v/>
      </c>
      <c r="Q299" t="str">
        <f t="shared" ca="1" si="87"/>
        <v/>
      </c>
      <c r="R299" s="5" t="str">
        <f>IF(J299="","",SUMIFS('Filtered Data'!$E:$E,'Filtered Data'!$C:$C,sorting!$J299,'Filtered Data'!$W:$W,"&gt;"&amp;Dashboard!D$4)/$K299)</f>
        <v/>
      </c>
      <c r="S299" t="str">
        <f t="shared" ca="1" si="88"/>
        <v/>
      </c>
      <c r="T299" s="5" t="str">
        <f>IF(K299="","",SUMIFS('Filtered Data'!$E:$E,'Filtered Data'!$C:$C,sorting!$J299,'Filtered Data'!$W:$W,"&gt;"&amp;Dashboard!F$4)/$K299)</f>
        <v/>
      </c>
      <c r="U299" t="str">
        <f t="shared" ca="1" si="89"/>
        <v/>
      </c>
      <c r="V299" t="str">
        <f>IF($J299="","",COUNTIFS(R$2:R298,R299)/100000000)</f>
        <v/>
      </c>
      <c r="W299" t="str">
        <f>IF($J299="","",COUNTIFS(T$2:T298,T299)/100000000)</f>
        <v/>
      </c>
      <c r="X299" s="6" t="str">
        <f t="shared" si="90"/>
        <v/>
      </c>
      <c r="Y299" t="str">
        <f t="shared" ca="1" si="91"/>
        <v/>
      </c>
      <c r="Z299" s="6" t="str">
        <f t="shared" si="92"/>
        <v/>
      </c>
      <c r="AA299" t="str">
        <f t="shared" ca="1" si="93"/>
        <v/>
      </c>
      <c r="AB299" s="5" t="str">
        <f ca="1">IF(S299="","",SUMIFS('Filtered Data'!$E:$E,'Filtered Data'!$C:$C,sorting!$J299,'Filtered Data'!$W:$W,"&lt;"&amp;Dashboard!C$4)/$K299)</f>
        <v/>
      </c>
      <c r="AC299" t="str">
        <f t="shared" ca="1" si="94"/>
        <v/>
      </c>
      <c r="AD299" s="6" t="str">
        <f>IF($J299="","",(COUNTIFS(AB$2:AB298,AB299)/100000000)+AB299)</f>
        <v/>
      </c>
      <c r="AE299" t="str">
        <f t="shared" ca="1" si="95"/>
        <v/>
      </c>
    </row>
    <row r="300" spans="1:31" x14ac:dyDescent="0.35">
      <c r="A300" s="5">
        <f t="shared" si="82"/>
        <v>3.0078895739479673E-2</v>
      </c>
      <c r="B300" t="str">
        <v>Cody Ponce</v>
      </c>
      <c r="C300">
        <f>SUMIFS('Filtered Data'!$E:$E,'Filtered Data'!$C:$C,sorting!$B300)</f>
        <v>2</v>
      </c>
      <c r="D300" s="4">
        <f>SUMIFS('Filtered Data'!$L:$L,'Filtered Data'!$C:$C,sorting!$B300)</f>
        <v>6.6666666666666661</v>
      </c>
      <c r="E300">
        <f>SUMIFS('Filtered Data'!$O:$O,'Filtered Data'!$C:$C,sorting!$B300)</f>
        <v>9</v>
      </c>
      <c r="F300" s="3">
        <f t="shared" si="83"/>
        <v>12.15</v>
      </c>
      <c r="G300" s="3" cm="1">
        <f t="array" ref="G300">AVERAGE(_xlfn._xlws.FILTER('Filtered Data'!$W:$W,'Filtered Data'!$C:$C=sorting!$B300))</f>
        <v>24</v>
      </c>
      <c r="H300" s="3" cm="1">
        <f t="array" ref="H300">_xlfn.STDEV.P(_xlfn._xlws.FILTER('Filtered Data'!$W:$W,'Filtered Data'!$C:$C=sorting!$B300))</f>
        <v>4</v>
      </c>
      <c r="I300" s="3"/>
      <c r="K300" t="str">
        <f t="shared" si="84"/>
        <v/>
      </c>
      <c r="L300" s="3" t="str">
        <f t="shared" si="79"/>
        <v/>
      </c>
      <c r="M300" t="str">
        <f t="shared" ca="1" si="85"/>
        <v/>
      </c>
      <c r="N300" s="3" t="str">
        <f t="shared" si="80"/>
        <v/>
      </c>
      <c r="O300" t="str">
        <f t="shared" ca="1" si="86"/>
        <v/>
      </c>
      <c r="P300" s="3" t="str">
        <f t="shared" ca="1" si="81"/>
        <v/>
      </c>
      <c r="Q300" t="str">
        <f t="shared" ca="1" si="87"/>
        <v/>
      </c>
      <c r="R300" s="5" t="str">
        <f>IF(J300="","",SUMIFS('Filtered Data'!$E:$E,'Filtered Data'!$C:$C,sorting!$J300,'Filtered Data'!$W:$W,"&gt;"&amp;Dashboard!D$4)/$K300)</f>
        <v/>
      </c>
      <c r="S300" t="str">
        <f t="shared" ca="1" si="88"/>
        <v/>
      </c>
      <c r="T300" s="5" t="str">
        <f>IF(K300="","",SUMIFS('Filtered Data'!$E:$E,'Filtered Data'!$C:$C,sorting!$J300,'Filtered Data'!$W:$W,"&gt;"&amp;Dashboard!F$4)/$K300)</f>
        <v/>
      </c>
      <c r="U300" t="str">
        <f t="shared" ca="1" si="89"/>
        <v/>
      </c>
      <c r="V300" t="str">
        <f>IF($J300="","",COUNTIFS(R$2:R299,R300)/100000000)</f>
        <v/>
      </c>
      <c r="W300" t="str">
        <f>IF($J300="","",COUNTIFS(T$2:T299,T300)/100000000)</f>
        <v/>
      </c>
      <c r="X300" s="6" t="str">
        <f t="shared" si="90"/>
        <v/>
      </c>
      <c r="Y300" t="str">
        <f t="shared" ca="1" si="91"/>
        <v/>
      </c>
      <c r="Z300" s="6" t="str">
        <f t="shared" si="92"/>
        <v/>
      </c>
      <c r="AA300" t="str">
        <f t="shared" ca="1" si="93"/>
        <v/>
      </c>
      <c r="AB300" s="5" t="str">
        <f ca="1">IF(S300="","",SUMIFS('Filtered Data'!$E:$E,'Filtered Data'!$C:$C,sorting!$J300,'Filtered Data'!$W:$W,"&lt;"&amp;Dashboard!C$4)/$K300)</f>
        <v/>
      </c>
      <c r="AC300" t="str">
        <f t="shared" ca="1" si="94"/>
        <v/>
      </c>
      <c r="AD300" s="6" t="str">
        <f>IF($J300="","",(COUNTIFS(AB$2:AB299,AB300)/100000000)+AB300)</f>
        <v/>
      </c>
      <c r="AE300" t="str">
        <f t="shared" ca="1" si="95"/>
        <v/>
      </c>
    </row>
    <row r="301" spans="1:31" x14ac:dyDescent="0.35">
      <c r="A301" s="5">
        <f t="shared" si="82"/>
        <v>0.3898820163501201</v>
      </c>
      <c r="B301" t="str">
        <v>Chase De Jong</v>
      </c>
      <c r="C301">
        <f>SUMIFS('Filtered Data'!$E:$E,'Filtered Data'!$C:$C,sorting!$B301)</f>
        <v>9</v>
      </c>
      <c r="D301" s="4">
        <f>SUMIFS('Filtered Data'!$L:$L,'Filtered Data'!$C:$C,sorting!$B301)</f>
        <v>43.666666666666671</v>
      </c>
      <c r="E301">
        <f>SUMIFS('Filtered Data'!$O:$O,'Filtered Data'!$C:$C,sorting!$B301)</f>
        <v>28</v>
      </c>
      <c r="F301" s="3">
        <f t="shared" si="83"/>
        <v>5.7709923664122131</v>
      </c>
      <c r="G301" s="3" cm="1">
        <f t="array" ref="G301">AVERAGE(_xlfn._xlws.FILTER('Filtered Data'!$W:$W,'Filtered Data'!$C:$C=sorting!$B301))</f>
        <v>41.666666666666664</v>
      </c>
      <c r="H301" s="3" cm="1">
        <f t="array" ref="H301">_xlfn.STDEV.P(_xlfn._xlws.FILTER('Filtered Data'!$W:$W,'Filtered Data'!$C:$C=sorting!$B301))</f>
        <v>12.274635093014645</v>
      </c>
      <c r="I301" s="3"/>
      <c r="K301" t="str">
        <f t="shared" si="84"/>
        <v/>
      </c>
      <c r="L301" s="3" t="str">
        <f t="shared" si="79"/>
        <v/>
      </c>
      <c r="M301" t="str">
        <f t="shared" ca="1" si="85"/>
        <v/>
      </c>
      <c r="N301" s="3" t="str">
        <f t="shared" si="80"/>
        <v/>
      </c>
      <c r="O301" t="str">
        <f t="shared" ca="1" si="86"/>
        <v/>
      </c>
      <c r="P301" s="3" t="str">
        <f t="shared" ca="1" si="81"/>
        <v/>
      </c>
      <c r="Q301" t="str">
        <f t="shared" ca="1" si="87"/>
        <v/>
      </c>
      <c r="R301" s="5" t="str">
        <f>IF(J301="","",SUMIFS('Filtered Data'!$E:$E,'Filtered Data'!$C:$C,sorting!$J301,'Filtered Data'!$W:$W,"&gt;"&amp;Dashboard!D$4)/$K301)</f>
        <v/>
      </c>
      <c r="S301" t="str">
        <f t="shared" ca="1" si="88"/>
        <v/>
      </c>
      <c r="T301" s="5" t="str">
        <f>IF(K301="","",SUMIFS('Filtered Data'!$E:$E,'Filtered Data'!$C:$C,sorting!$J301,'Filtered Data'!$W:$W,"&gt;"&amp;Dashboard!F$4)/$K301)</f>
        <v/>
      </c>
      <c r="U301" t="str">
        <f t="shared" ca="1" si="89"/>
        <v/>
      </c>
      <c r="V301" t="str">
        <f>IF($J301="","",COUNTIFS(R$2:R300,R301)/100000000)</f>
        <v/>
      </c>
      <c r="W301" t="str">
        <f>IF($J301="","",COUNTIFS(T$2:T300,T301)/100000000)</f>
        <v/>
      </c>
      <c r="X301" s="6" t="str">
        <f t="shared" si="90"/>
        <v/>
      </c>
      <c r="Y301" t="str">
        <f t="shared" ca="1" si="91"/>
        <v/>
      </c>
      <c r="Z301" s="6" t="str">
        <f t="shared" si="92"/>
        <v/>
      </c>
      <c r="AA301" t="str">
        <f t="shared" ca="1" si="93"/>
        <v/>
      </c>
      <c r="AB301" s="5" t="str">
        <f ca="1">IF(S301="","",SUMIFS('Filtered Data'!$E:$E,'Filtered Data'!$C:$C,sorting!$J301,'Filtered Data'!$W:$W,"&lt;"&amp;Dashboard!C$4)/$K301)</f>
        <v/>
      </c>
      <c r="AC301" t="str">
        <f t="shared" ca="1" si="94"/>
        <v/>
      </c>
      <c r="AD301" s="6" t="str">
        <f>IF($J301="","",(COUNTIFS(AB$2:AB300,AB301)/100000000)+AB301)</f>
        <v/>
      </c>
      <c r="AE301" t="str">
        <f t="shared" ca="1" si="95"/>
        <v/>
      </c>
    </row>
    <row r="302" spans="1:31" x14ac:dyDescent="0.35">
      <c r="A302" s="5">
        <f t="shared" si="82"/>
        <v>0.42502288880649458</v>
      </c>
      <c r="B302" t="str">
        <v>Max Kranick</v>
      </c>
      <c r="C302">
        <f>SUMIFS('Filtered Data'!$E:$E,'Filtered Data'!$C:$C,sorting!$B302)</f>
        <v>9</v>
      </c>
      <c r="D302" s="4">
        <f>SUMIFS('Filtered Data'!$L:$L,'Filtered Data'!$C:$C,sorting!$B302)</f>
        <v>38.666666666666671</v>
      </c>
      <c r="E302">
        <f>SUMIFS('Filtered Data'!$O:$O,'Filtered Data'!$C:$C,sorting!$B302)</f>
        <v>27</v>
      </c>
      <c r="F302" s="3">
        <f t="shared" si="83"/>
        <v>6.2844827586206886</v>
      </c>
      <c r="G302" s="3" cm="1">
        <f t="array" ref="G302">AVERAGE(_xlfn._xlws.FILTER('Filtered Data'!$W:$W,'Filtered Data'!$C:$C=sorting!$B302))</f>
        <v>42.666666666666664</v>
      </c>
      <c r="H302" s="3" cm="1">
        <f t="array" ref="H302">_xlfn.STDEV.P(_xlfn._xlws.FILTER('Filtered Data'!$W:$W,'Filtered Data'!$C:$C=sorting!$B302))</f>
        <v>14.567848922274772</v>
      </c>
      <c r="I302" s="3"/>
      <c r="K302" t="str">
        <f t="shared" si="84"/>
        <v/>
      </c>
      <c r="L302" s="3" t="str">
        <f t="shared" si="79"/>
        <v/>
      </c>
      <c r="M302" t="str">
        <f t="shared" ca="1" si="85"/>
        <v/>
      </c>
      <c r="N302" s="3" t="str">
        <f t="shared" si="80"/>
        <v/>
      </c>
      <c r="O302" t="str">
        <f t="shared" ca="1" si="86"/>
        <v/>
      </c>
      <c r="P302" s="3" t="str">
        <f t="shared" ca="1" si="81"/>
        <v/>
      </c>
      <c r="Q302" t="str">
        <f t="shared" ca="1" si="87"/>
        <v/>
      </c>
      <c r="R302" s="5" t="str">
        <f>IF(J302="","",SUMIFS('Filtered Data'!$E:$E,'Filtered Data'!$C:$C,sorting!$J302,'Filtered Data'!$W:$W,"&gt;"&amp;Dashboard!D$4)/$K302)</f>
        <v/>
      </c>
      <c r="S302" t="str">
        <f t="shared" ca="1" si="88"/>
        <v/>
      </c>
      <c r="T302" s="5" t="str">
        <f>IF(K302="","",SUMIFS('Filtered Data'!$E:$E,'Filtered Data'!$C:$C,sorting!$J302,'Filtered Data'!$W:$W,"&gt;"&amp;Dashboard!F$4)/$K302)</f>
        <v/>
      </c>
      <c r="U302" t="str">
        <f t="shared" ca="1" si="89"/>
        <v/>
      </c>
      <c r="V302" t="str">
        <f>IF($J302="","",COUNTIFS(R$2:R301,R302)/100000000)</f>
        <v/>
      </c>
      <c r="W302" t="str">
        <f>IF($J302="","",COUNTIFS(T$2:T301,T302)/100000000)</f>
        <v/>
      </c>
      <c r="X302" s="6" t="str">
        <f t="shared" si="90"/>
        <v/>
      </c>
      <c r="Y302" t="str">
        <f t="shared" ca="1" si="91"/>
        <v/>
      </c>
      <c r="Z302" s="6" t="str">
        <f t="shared" si="92"/>
        <v/>
      </c>
      <c r="AA302" t="str">
        <f t="shared" ca="1" si="93"/>
        <v/>
      </c>
      <c r="AB302" s="5" t="str">
        <f ca="1">IF(S302="","",SUMIFS('Filtered Data'!$E:$E,'Filtered Data'!$C:$C,sorting!$J302,'Filtered Data'!$W:$W,"&lt;"&amp;Dashboard!C$4)/$K302)</f>
        <v/>
      </c>
      <c r="AC302" t="str">
        <f t="shared" ca="1" si="94"/>
        <v/>
      </c>
      <c r="AD302" s="6" t="str">
        <f>IF($J302="","",(COUNTIFS(AB$2:AB301,AB302)/100000000)+AB302)</f>
        <v/>
      </c>
      <c r="AE302" t="str">
        <f t="shared" ca="1" si="95"/>
        <v/>
      </c>
    </row>
    <row r="303" spans="1:31" x14ac:dyDescent="0.35">
      <c r="A303" s="5">
        <f t="shared" si="82"/>
        <v>5.3951020901652749E-5</v>
      </c>
      <c r="B303" t="str">
        <v>Luis Oviedo</v>
      </c>
      <c r="C303">
        <f>SUMIFS('Filtered Data'!$E:$E,'Filtered Data'!$C:$C,sorting!$B303)</f>
        <v>1</v>
      </c>
      <c r="D303" s="4">
        <f>SUMIFS('Filtered Data'!$L:$L,'Filtered Data'!$C:$C,sorting!$B303)</f>
        <v>1</v>
      </c>
      <c r="E303">
        <f>SUMIFS('Filtered Data'!$O:$O,'Filtered Data'!$C:$C,sorting!$B303)</f>
        <v>6</v>
      </c>
      <c r="F303" s="3">
        <f t="shared" si="83"/>
        <v>54</v>
      </c>
      <c r="G303" s="3" cm="1">
        <f t="array" ref="G303">AVERAGE(_xlfn._xlws.FILTER('Filtered Data'!$W:$W,'Filtered Data'!$C:$C=sorting!$B303))</f>
        <v>2</v>
      </c>
      <c r="H303" s="3" cm="1">
        <f t="array" ref="H303">_xlfn.STDEV.P(_xlfn._xlws.FILTER('Filtered Data'!$W:$W,'Filtered Data'!$C:$C=sorting!$B303))</f>
        <v>0</v>
      </c>
      <c r="I303" s="3"/>
      <c r="K303" t="str">
        <f t="shared" si="84"/>
        <v/>
      </c>
      <c r="L303" s="3" t="str">
        <f t="shared" si="79"/>
        <v/>
      </c>
      <c r="M303" t="str">
        <f t="shared" ca="1" si="85"/>
        <v/>
      </c>
      <c r="N303" s="3" t="str">
        <f t="shared" si="80"/>
        <v/>
      </c>
      <c r="O303" t="str">
        <f t="shared" ca="1" si="86"/>
        <v/>
      </c>
      <c r="P303" s="3" t="str">
        <f t="shared" ca="1" si="81"/>
        <v/>
      </c>
      <c r="Q303" t="str">
        <f t="shared" ca="1" si="87"/>
        <v/>
      </c>
      <c r="R303" s="5" t="str">
        <f>IF(J303="","",SUMIFS('Filtered Data'!$E:$E,'Filtered Data'!$C:$C,sorting!$J303,'Filtered Data'!$W:$W,"&gt;"&amp;Dashboard!D$4)/$K303)</f>
        <v/>
      </c>
      <c r="S303" t="str">
        <f t="shared" ca="1" si="88"/>
        <v/>
      </c>
      <c r="T303" s="5" t="str">
        <f>IF(K303="","",SUMIFS('Filtered Data'!$E:$E,'Filtered Data'!$C:$C,sorting!$J303,'Filtered Data'!$W:$W,"&gt;"&amp;Dashboard!F$4)/$K303)</f>
        <v/>
      </c>
      <c r="U303" t="str">
        <f t="shared" ca="1" si="89"/>
        <v/>
      </c>
      <c r="V303" t="str">
        <f>IF($J303="","",COUNTIFS(R$2:R302,R303)/100000000)</f>
        <v/>
      </c>
      <c r="W303" t="str">
        <f>IF($J303="","",COUNTIFS(T$2:T302,T303)/100000000)</f>
        <v/>
      </c>
      <c r="X303" s="6" t="str">
        <f t="shared" si="90"/>
        <v/>
      </c>
      <c r="Y303" t="str">
        <f t="shared" ca="1" si="91"/>
        <v/>
      </c>
      <c r="Z303" s="6" t="str">
        <f t="shared" si="92"/>
        <v/>
      </c>
      <c r="AA303" t="str">
        <f t="shared" ca="1" si="93"/>
        <v/>
      </c>
      <c r="AB303" s="5" t="str">
        <f ca="1">IF(S303="","",SUMIFS('Filtered Data'!$E:$E,'Filtered Data'!$C:$C,sorting!$J303,'Filtered Data'!$W:$W,"&lt;"&amp;Dashboard!C$4)/$K303)</f>
        <v/>
      </c>
      <c r="AC303" t="str">
        <f t="shared" ca="1" si="94"/>
        <v/>
      </c>
      <c r="AD303" s="6" t="str">
        <f>IF($J303="","",(COUNTIFS(AB$2:AB302,AB303)/100000000)+AB303)</f>
        <v/>
      </c>
      <c r="AE303" t="str">
        <f t="shared" ca="1" si="95"/>
        <v/>
      </c>
    </row>
    <row r="304" spans="1:31" x14ac:dyDescent="0.35">
      <c r="A304" s="5">
        <f t="shared" si="82"/>
        <v>0.44709865979759922</v>
      </c>
      <c r="B304" t="str">
        <v>Steven Brault</v>
      </c>
      <c r="C304">
        <f>SUMIFS('Filtered Data'!$E:$E,'Filtered Data'!$C:$C,sorting!$B304)</f>
        <v>7</v>
      </c>
      <c r="D304" s="4">
        <f>SUMIFS('Filtered Data'!$L:$L,'Filtered Data'!$C:$C,sorting!$B304)</f>
        <v>27.666666666666668</v>
      </c>
      <c r="E304">
        <f>SUMIFS('Filtered Data'!$O:$O,'Filtered Data'!$C:$C,sorting!$B304)</f>
        <v>18</v>
      </c>
      <c r="F304" s="3">
        <f t="shared" si="83"/>
        <v>5.8554216867469879</v>
      </c>
      <c r="G304" s="3" cm="1">
        <f t="array" ref="G304">AVERAGE(_xlfn._xlws.FILTER('Filtered Data'!$W:$W,'Filtered Data'!$C:$C=sorting!$B304))</f>
        <v>43.285714285714285</v>
      </c>
      <c r="H304" s="3" cm="1">
        <f t="array" ref="H304">_xlfn.STDEV.P(_xlfn._xlws.FILTER('Filtered Data'!$W:$W,'Filtered Data'!$C:$C=sorting!$B304))</f>
        <v>16.420494909144015</v>
      </c>
      <c r="I304" s="3"/>
      <c r="K304" t="str">
        <f t="shared" si="84"/>
        <v/>
      </c>
      <c r="L304" s="3" t="str">
        <f t="shared" si="79"/>
        <v/>
      </c>
      <c r="M304" t="str">
        <f t="shared" ca="1" si="85"/>
        <v/>
      </c>
      <c r="N304" s="3" t="str">
        <f t="shared" si="80"/>
        <v/>
      </c>
      <c r="O304" t="str">
        <f t="shared" ca="1" si="86"/>
        <v/>
      </c>
      <c r="P304" s="3" t="str">
        <f t="shared" ca="1" si="81"/>
        <v/>
      </c>
      <c r="Q304" t="str">
        <f t="shared" ca="1" si="87"/>
        <v/>
      </c>
      <c r="R304" s="5" t="str">
        <f>IF(J304="","",SUMIFS('Filtered Data'!$E:$E,'Filtered Data'!$C:$C,sorting!$J304,'Filtered Data'!$W:$W,"&gt;"&amp;Dashboard!D$4)/$K304)</f>
        <v/>
      </c>
      <c r="S304" t="str">
        <f t="shared" ca="1" si="88"/>
        <v/>
      </c>
      <c r="T304" s="5" t="str">
        <f>IF(K304="","",SUMIFS('Filtered Data'!$E:$E,'Filtered Data'!$C:$C,sorting!$J304,'Filtered Data'!$W:$W,"&gt;"&amp;Dashboard!F$4)/$K304)</f>
        <v/>
      </c>
      <c r="U304" t="str">
        <f t="shared" ca="1" si="89"/>
        <v/>
      </c>
      <c r="V304" t="str">
        <f>IF($J304="","",COUNTIFS(R$2:R303,R304)/100000000)</f>
        <v/>
      </c>
      <c r="W304" t="str">
        <f>IF($J304="","",COUNTIFS(T$2:T303,T304)/100000000)</f>
        <v/>
      </c>
      <c r="X304" s="6" t="str">
        <f t="shared" si="90"/>
        <v/>
      </c>
      <c r="Y304" t="str">
        <f t="shared" ca="1" si="91"/>
        <v/>
      </c>
      <c r="Z304" s="6" t="str">
        <f t="shared" si="92"/>
        <v/>
      </c>
      <c r="AA304" t="str">
        <f t="shared" ca="1" si="93"/>
        <v/>
      </c>
      <c r="AB304" s="5" t="str">
        <f ca="1">IF(S304="","",SUMIFS('Filtered Data'!$E:$E,'Filtered Data'!$C:$C,sorting!$J304,'Filtered Data'!$W:$W,"&lt;"&amp;Dashboard!C$4)/$K304)</f>
        <v/>
      </c>
      <c r="AC304" t="str">
        <f t="shared" ca="1" si="94"/>
        <v/>
      </c>
      <c r="AD304" s="6" t="str">
        <f>IF($J304="","",(COUNTIFS(AB$2:AB303,AB304)/100000000)+AB304)</f>
        <v/>
      </c>
      <c r="AE304" t="str">
        <f t="shared" ca="1" si="95"/>
        <v/>
      </c>
    </row>
    <row r="305" spans="1:31" x14ac:dyDescent="0.35">
      <c r="A305" s="5">
        <f t="shared" si="82"/>
        <v>0.69859987631603393</v>
      </c>
      <c r="B305" t="str">
        <v>Dillon Peters</v>
      </c>
      <c r="C305">
        <f>SUMIFS('Filtered Data'!$E:$E,'Filtered Data'!$C:$C,sorting!$B305)</f>
        <v>6</v>
      </c>
      <c r="D305" s="4">
        <f>SUMIFS('Filtered Data'!$L:$L,'Filtered Data'!$C:$C,sorting!$B305)</f>
        <v>26.666666666666668</v>
      </c>
      <c r="E305">
        <f>SUMIFS('Filtered Data'!$O:$O,'Filtered Data'!$C:$C,sorting!$B305)</f>
        <v>11</v>
      </c>
      <c r="F305" s="3">
        <f t="shared" si="83"/>
        <v>3.7124999999999999</v>
      </c>
      <c r="G305" s="3" cm="1">
        <f t="array" ref="G305">AVERAGE(_xlfn._xlws.FILTER('Filtered Data'!$W:$W,'Filtered Data'!$C:$C=sorting!$B305))</f>
        <v>50.5</v>
      </c>
      <c r="H305" s="3" cm="1">
        <f t="array" ref="H305">_xlfn.STDEV.P(_xlfn._xlws.FILTER('Filtered Data'!$W:$W,'Filtered Data'!$C:$C=sorting!$B305))</f>
        <v>10.673175097723576</v>
      </c>
      <c r="I305" s="3"/>
      <c r="K305" t="str">
        <f t="shared" si="84"/>
        <v/>
      </c>
      <c r="L305" s="3" t="str">
        <f t="shared" si="79"/>
        <v/>
      </c>
      <c r="M305" t="str">
        <f t="shared" ca="1" si="85"/>
        <v/>
      </c>
      <c r="N305" s="3" t="str">
        <f t="shared" si="80"/>
        <v/>
      </c>
      <c r="O305" t="str">
        <f t="shared" ca="1" si="86"/>
        <v/>
      </c>
      <c r="P305" s="3" t="str">
        <f t="shared" ca="1" si="81"/>
        <v/>
      </c>
      <c r="Q305" t="str">
        <f t="shared" ca="1" si="87"/>
        <v/>
      </c>
      <c r="R305" s="5" t="str">
        <f>IF(J305="","",SUMIFS('Filtered Data'!$E:$E,'Filtered Data'!$C:$C,sorting!$J305,'Filtered Data'!$W:$W,"&gt;"&amp;Dashboard!D$4)/$K305)</f>
        <v/>
      </c>
      <c r="S305" t="str">
        <f t="shared" ca="1" si="88"/>
        <v/>
      </c>
      <c r="T305" s="5" t="str">
        <f>IF(K305="","",SUMIFS('Filtered Data'!$E:$E,'Filtered Data'!$C:$C,sorting!$J305,'Filtered Data'!$W:$W,"&gt;"&amp;Dashboard!F$4)/$K305)</f>
        <v/>
      </c>
      <c r="U305" t="str">
        <f t="shared" ca="1" si="89"/>
        <v/>
      </c>
      <c r="V305" t="str">
        <f>IF($J305="","",COUNTIFS(R$2:R304,R305)/100000000)</f>
        <v/>
      </c>
      <c r="W305" t="str">
        <f>IF($J305="","",COUNTIFS(T$2:T304,T305)/100000000)</f>
        <v/>
      </c>
      <c r="X305" s="6" t="str">
        <f t="shared" si="90"/>
        <v/>
      </c>
      <c r="Y305" t="str">
        <f t="shared" ca="1" si="91"/>
        <v/>
      </c>
      <c r="Z305" s="6" t="str">
        <f t="shared" si="92"/>
        <v/>
      </c>
      <c r="AA305" t="str">
        <f t="shared" ca="1" si="93"/>
        <v/>
      </c>
      <c r="AB305" s="5" t="str">
        <f ca="1">IF(S305="","",SUMIFS('Filtered Data'!$E:$E,'Filtered Data'!$C:$C,sorting!$J305,'Filtered Data'!$W:$W,"&lt;"&amp;Dashboard!C$4)/$K305)</f>
        <v/>
      </c>
      <c r="AC305" t="str">
        <f t="shared" ca="1" si="94"/>
        <v/>
      </c>
      <c r="AD305" s="6" t="str">
        <f>IF($J305="","",(COUNTIFS(AB$2:AB304,AB305)/100000000)+AB305)</f>
        <v/>
      </c>
      <c r="AE305" t="str">
        <f t="shared" ca="1" si="95"/>
        <v/>
      </c>
    </row>
    <row r="306" spans="1:31" x14ac:dyDescent="0.35">
      <c r="A306" s="5">
        <f t="shared" si="82"/>
        <v>0.20524666980446338</v>
      </c>
      <c r="B306" t="str">
        <v>Connor Overton</v>
      </c>
      <c r="C306">
        <f>SUMIFS('Filtered Data'!$E:$E,'Filtered Data'!$C:$C,sorting!$B306)</f>
        <v>3</v>
      </c>
      <c r="D306" s="4">
        <f>SUMIFS('Filtered Data'!$L:$L,'Filtered Data'!$C:$C,sorting!$B306)</f>
        <v>6.6666666666666661</v>
      </c>
      <c r="E306">
        <f>SUMIFS('Filtered Data'!$O:$O,'Filtered Data'!$C:$C,sorting!$B306)</f>
        <v>8</v>
      </c>
      <c r="F306" s="3">
        <f t="shared" si="83"/>
        <v>10.8</v>
      </c>
      <c r="G306" s="3" cm="1">
        <f t="array" ref="G306">AVERAGE(_xlfn._xlws.FILTER('Filtered Data'!$W:$W,'Filtered Data'!$C:$C=sorting!$B306))</f>
        <v>35.666666666666664</v>
      </c>
      <c r="H306" s="3" cm="1">
        <f t="array" ref="H306">_xlfn.STDEV.P(_xlfn._xlws.FILTER('Filtered Data'!$W:$W,'Filtered Data'!$C:$C=sorting!$B306))</f>
        <v>15.151090903151349</v>
      </c>
      <c r="I306" s="3"/>
      <c r="K306" t="str">
        <f t="shared" si="84"/>
        <v/>
      </c>
      <c r="L306" s="3" t="str">
        <f t="shared" si="79"/>
        <v/>
      </c>
      <c r="M306" t="str">
        <f t="shared" ca="1" si="85"/>
        <v/>
      </c>
      <c r="N306" s="3" t="str">
        <f t="shared" si="80"/>
        <v/>
      </c>
      <c r="O306" t="str">
        <f t="shared" ca="1" si="86"/>
        <v/>
      </c>
      <c r="P306" s="3" t="str">
        <f t="shared" ca="1" si="81"/>
        <v/>
      </c>
      <c r="Q306" t="str">
        <f t="shared" ca="1" si="87"/>
        <v/>
      </c>
      <c r="R306" s="5" t="str">
        <f>IF(J306="","",SUMIFS('Filtered Data'!$E:$E,'Filtered Data'!$C:$C,sorting!$J306,'Filtered Data'!$W:$W,"&gt;"&amp;Dashboard!D$4)/$K306)</f>
        <v/>
      </c>
      <c r="S306" t="str">
        <f t="shared" ca="1" si="88"/>
        <v/>
      </c>
      <c r="T306" s="5" t="str">
        <f>IF(K306="","",SUMIFS('Filtered Data'!$E:$E,'Filtered Data'!$C:$C,sorting!$J306,'Filtered Data'!$W:$W,"&gt;"&amp;Dashboard!F$4)/$K306)</f>
        <v/>
      </c>
      <c r="U306" t="str">
        <f t="shared" ca="1" si="89"/>
        <v/>
      </c>
      <c r="V306" t="str">
        <f>IF($J306="","",COUNTIFS(R$2:R305,R306)/100000000)</f>
        <v/>
      </c>
      <c r="W306" t="str">
        <f>IF($J306="","",COUNTIFS(T$2:T305,T306)/100000000)</f>
        <v/>
      </c>
      <c r="X306" s="6" t="str">
        <f t="shared" si="90"/>
        <v/>
      </c>
      <c r="Y306" t="str">
        <f t="shared" ca="1" si="91"/>
        <v/>
      </c>
      <c r="Z306" s="6" t="str">
        <f t="shared" si="92"/>
        <v/>
      </c>
      <c r="AA306" t="str">
        <f t="shared" ca="1" si="93"/>
        <v/>
      </c>
      <c r="AB306" s="5" t="str">
        <f ca="1">IF(S306="","",SUMIFS('Filtered Data'!$E:$E,'Filtered Data'!$C:$C,sorting!$J306,'Filtered Data'!$W:$W,"&lt;"&amp;Dashboard!C$4)/$K306)</f>
        <v/>
      </c>
      <c r="AC306" t="str">
        <f t="shared" ca="1" si="94"/>
        <v/>
      </c>
      <c r="AD306" s="6" t="str">
        <f>IF($J306="","",(COUNTIFS(AB$2:AB305,AB306)/100000000)+AB306)</f>
        <v/>
      </c>
      <c r="AE306" t="str">
        <f t="shared" ca="1" si="95"/>
        <v/>
      </c>
    </row>
    <row r="307" spans="1:31" x14ac:dyDescent="0.35">
      <c r="A307" s="5">
        <f t="shared" si="82"/>
        <v>0.64970644238244568</v>
      </c>
      <c r="B307" t="str">
        <v>Sam Howard</v>
      </c>
      <c r="C307">
        <f>SUMIFS('Filtered Data'!$E:$E,'Filtered Data'!$C:$C,sorting!$B307)</f>
        <v>1</v>
      </c>
      <c r="D307" s="4">
        <f>SUMIFS('Filtered Data'!$L:$L,'Filtered Data'!$C:$C,sorting!$B307)</f>
        <v>1</v>
      </c>
      <c r="E307">
        <f>SUMIFS('Filtered Data'!$O:$O,'Filtered Data'!$C:$C,sorting!$B307)</f>
        <v>0</v>
      </c>
      <c r="F307" s="3">
        <f t="shared" si="83"/>
        <v>0</v>
      </c>
      <c r="G307" s="3" cm="1">
        <f t="array" ref="G307">AVERAGE(_xlfn._xlws.FILTER('Filtered Data'!$W:$W,'Filtered Data'!$C:$C=sorting!$B307))</f>
        <v>49</v>
      </c>
      <c r="H307" s="3" cm="1">
        <f t="array" ref="H307">_xlfn.STDEV.P(_xlfn._xlws.FILTER('Filtered Data'!$W:$W,'Filtered Data'!$C:$C=sorting!$B307))</f>
        <v>0</v>
      </c>
      <c r="I307" s="3"/>
      <c r="K307" t="str">
        <f t="shared" si="84"/>
        <v/>
      </c>
      <c r="L307" s="3" t="str">
        <f t="shared" si="79"/>
        <v/>
      </c>
      <c r="M307" t="str">
        <f t="shared" ca="1" si="85"/>
        <v/>
      </c>
      <c r="N307" s="3" t="str">
        <f t="shared" si="80"/>
        <v/>
      </c>
      <c r="O307" t="str">
        <f t="shared" ca="1" si="86"/>
        <v/>
      </c>
      <c r="P307" s="3" t="str">
        <f t="shared" ca="1" si="81"/>
        <v/>
      </c>
      <c r="Q307" t="str">
        <f t="shared" ca="1" si="87"/>
        <v/>
      </c>
      <c r="R307" s="5" t="str">
        <f>IF(J307="","",SUMIFS('Filtered Data'!$E:$E,'Filtered Data'!$C:$C,sorting!$J307,'Filtered Data'!$W:$W,"&gt;"&amp;Dashboard!D$4)/$K307)</f>
        <v/>
      </c>
      <c r="S307" t="str">
        <f t="shared" ca="1" si="88"/>
        <v/>
      </c>
      <c r="T307" s="5" t="str">
        <f>IF(K307="","",SUMIFS('Filtered Data'!$E:$E,'Filtered Data'!$C:$C,sorting!$J307,'Filtered Data'!$W:$W,"&gt;"&amp;Dashboard!F$4)/$K307)</f>
        <v/>
      </c>
      <c r="U307" t="str">
        <f t="shared" ca="1" si="89"/>
        <v/>
      </c>
      <c r="V307" t="str">
        <f>IF($J307="","",COUNTIFS(R$2:R306,R307)/100000000)</f>
        <v/>
      </c>
      <c r="W307" t="str">
        <f>IF($J307="","",COUNTIFS(T$2:T306,T307)/100000000)</f>
        <v/>
      </c>
      <c r="X307" s="6" t="str">
        <f t="shared" si="90"/>
        <v/>
      </c>
      <c r="Y307" t="str">
        <f t="shared" ca="1" si="91"/>
        <v/>
      </c>
      <c r="Z307" s="6" t="str">
        <f t="shared" si="92"/>
        <v/>
      </c>
      <c r="AA307" t="str">
        <f t="shared" ca="1" si="93"/>
        <v/>
      </c>
      <c r="AB307" s="5" t="str">
        <f ca="1">IF(S307="","",SUMIFS('Filtered Data'!$E:$E,'Filtered Data'!$C:$C,sorting!$J307,'Filtered Data'!$W:$W,"&lt;"&amp;Dashboard!C$4)/$K307)</f>
        <v/>
      </c>
      <c r="AC307" t="str">
        <f t="shared" ca="1" si="94"/>
        <v/>
      </c>
      <c r="AD307" s="6" t="str">
        <f>IF($J307="","",(COUNTIFS(AB$2:AB306,AB307)/100000000)+AB307)</f>
        <v/>
      </c>
      <c r="AE307" t="str">
        <f t="shared" ca="1" si="95"/>
        <v/>
      </c>
    </row>
    <row r="308" spans="1:31" x14ac:dyDescent="0.35">
      <c r="A308" s="5">
        <f t="shared" si="82"/>
        <v>0.79880508169367226</v>
      </c>
      <c r="B308" t="str">
        <v>Roansy Contreras</v>
      </c>
      <c r="C308">
        <f>SUMIFS('Filtered Data'!$E:$E,'Filtered Data'!$C:$C,sorting!$B308)</f>
        <v>1</v>
      </c>
      <c r="D308" s="4">
        <f>SUMIFS('Filtered Data'!$L:$L,'Filtered Data'!$C:$C,sorting!$B308)</f>
        <v>3</v>
      </c>
      <c r="E308">
        <f>SUMIFS('Filtered Data'!$O:$O,'Filtered Data'!$C:$C,sorting!$B308)</f>
        <v>0</v>
      </c>
      <c r="F308" s="3">
        <f t="shared" si="83"/>
        <v>0</v>
      </c>
      <c r="G308" s="3" cm="1">
        <f t="array" ref="G308">AVERAGE(_xlfn._xlws.FILTER('Filtered Data'!$W:$W,'Filtered Data'!$C:$C=sorting!$B308))</f>
        <v>54</v>
      </c>
      <c r="H308" s="3" cm="1">
        <f t="array" ref="H308">_xlfn.STDEV.P(_xlfn._xlws.FILTER('Filtered Data'!$W:$W,'Filtered Data'!$C:$C=sorting!$B308))</f>
        <v>0</v>
      </c>
      <c r="I308" s="3"/>
      <c r="K308" t="str">
        <f t="shared" si="84"/>
        <v/>
      </c>
      <c r="L308" s="3" t="str">
        <f t="shared" si="79"/>
        <v/>
      </c>
      <c r="M308" t="str">
        <f t="shared" ca="1" si="85"/>
        <v/>
      </c>
      <c r="N308" s="3" t="str">
        <f t="shared" si="80"/>
        <v/>
      </c>
      <c r="O308" t="str">
        <f t="shared" ca="1" si="86"/>
        <v/>
      </c>
      <c r="P308" s="3" t="str">
        <f t="shared" ca="1" si="81"/>
        <v/>
      </c>
      <c r="Q308" t="str">
        <f t="shared" ca="1" si="87"/>
        <v/>
      </c>
      <c r="R308" s="5" t="str">
        <f>IF(J308="","",SUMIFS('Filtered Data'!$E:$E,'Filtered Data'!$C:$C,sorting!$J308,'Filtered Data'!$W:$W,"&gt;"&amp;Dashboard!D$4)/$K308)</f>
        <v/>
      </c>
      <c r="S308" t="str">
        <f t="shared" ca="1" si="88"/>
        <v/>
      </c>
      <c r="T308" s="5" t="str">
        <f>IF(K308="","",SUMIFS('Filtered Data'!$E:$E,'Filtered Data'!$C:$C,sorting!$J308,'Filtered Data'!$W:$W,"&gt;"&amp;Dashboard!F$4)/$K308)</f>
        <v/>
      </c>
      <c r="U308" t="str">
        <f t="shared" ca="1" si="89"/>
        <v/>
      </c>
      <c r="V308" t="str">
        <f>IF($J308="","",COUNTIFS(R$2:R307,R308)/100000000)</f>
        <v/>
      </c>
      <c r="W308" t="str">
        <f>IF($J308="","",COUNTIFS(T$2:T307,T308)/100000000)</f>
        <v/>
      </c>
      <c r="X308" s="6" t="str">
        <f t="shared" si="90"/>
        <v/>
      </c>
      <c r="Y308" t="str">
        <f t="shared" ca="1" si="91"/>
        <v/>
      </c>
      <c r="Z308" s="6" t="str">
        <f t="shared" si="92"/>
        <v/>
      </c>
      <c r="AA308" t="str">
        <f t="shared" ca="1" si="93"/>
        <v/>
      </c>
      <c r="AB308" s="5" t="str">
        <f ca="1">IF(S308="","",SUMIFS('Filtered Data'!$E:$E,'Filtered Data'!$C:$C,sorting!$J308,'Filtered Data'!$W:$W,"&lt;"&amp;Dashboard!C$4)/$K308)</f>
        <v/>
      </c>
      <c r="AC308" t="str">
        <f t="shared" ca="1" si="94"/>
        <v/>
      </c>
      <c r="AD308" s="6" t="str">
        <f>IF($J308="","",(COUNTIFS(AB$2:AB307,AB308)/100000000)+AB308)</f>
        <v/>
      </c>
      <c r="AE308" t="str">
        <f t="shared" ca="1" si="95"/>
        <v/>
      </c>
    </row>
    <row r="309" spans="1:31" x14ac:dyDescent="0.35">
      <c r="A309" s="5">
        <f t="shared" si="82"/>
        <v>0.78319255141358701</v>
      </c>
      <c r="B309" t="str">
        <v>Jack Flaherty</v>
      </c>
      <c r="C309">
        <f>SUMIFS('Filtered Data'!$E:$E,'Filtered Data'!$C:$C,sorting!$B309)</f>
        <v>15</v>
      </c>
      <c r="D309" s="4">
        <f>SUMIFS('Filtered Data'!$L:$L,'Filtered Data'!$C:$C,sorting!$B309)</f>
        <v>76.333333333333329</v>
      </c>
      <c r="E309">
        <f>SUMIFS('Filtered Data'!$O:$O,'Filtered Data'!$C:$C,sorting!$B309)</f>
        <v>28</v>
      </c>
      <c r="F309" s="3">
        <f t="shared" si="83"/>
        <v>3.3013100436681224</v>
      </c>
      <c r="G309" s="3" cm="1">
        <f t="array" ref="G309">AVERAGE(_xlfn._xlws.FILTER('Filtered Data'!$W:$W,'Filtered Data'!$C:$C=sorting!$B309))</f>
        <v>53.4</v>
      </c>
      <c r="H309" s="3" cm="1">
        <f t="array" ref="H309">_xlfn.STDEV.P(_xlfn._xlws.FILTER('Filtered Data'!$W:$W,'Filtered Data'!$C:$C=sorting!$B309))</f>
        <v>21.061180720304673</v>
      </c>
      <c r="I309" s="3"/>
      <c r="K309" t="str">
        <f t="shared" si="84"/>
        <v/>
      </c>
      <c r="L309" s="3" t="str">
        <f t="shared" si="79"/>
        <v/>
      </c>
      <c r="M309" t="str">
        <f t="shared" ca="1" si="85"/>
        <v/>
      </c>
      <c r="N309" s="3" t="str">
        <f t="shared" si="80"/>
        <v/>
      </c>
      <c r="O309" t="str">
        <f t="shared" ca="1" si="86"/>
        <v/>
      </c>
      <c r="P309" s="3" t="str">
        <f t="shared" ca="1" si="81"/>
        <v/>
      </c>
      <c r="Q309" t="str">
        <f t="shared" ca="1" si="87"/>
        <v/>
      </c>
      <c r="R309" s="5" t="str">
        <f>IF(J309="","",SUMIFS('Filtered Data'!$E:$E,'Filtered Data'!$C:$C,sorting!$J309,'Filtered Data'!$W:$W,"&gt;"&amp;Dashboard!D$4)/$K309)</f>
        <v/>
      </c>
      <c r="S309" t="str">
        <f t="shared" ca="1" si="88"/>
        <v/>
      </c>
      <c r="T309" s="5" t="str">
        <f>IF(K309="","",SUMIFS('Filtered Data'!$E:$E,'Filtered Data'!$C:$C,sorting!$J309,'Filtered Data'!$W:$W,"&gt;"&amp;Dashboard!F$4)/$K309)</f>
        <v/>
      </c>
      <c r="U309" t="str">
        <f t="shared" ca="1" si="89"/>
        <v/>
      </c>
      <c r="V309" t="str">
        <f>IF($J309="","",COUNTIFS(R$2:R308,R309)/100000000)</f>
        <v/>
      </c>
      <c r="W309" t="str">
        <f>IF($J309="","",COUNTIFS(T$2:T308,T309)/100000000)</f>
        <v/>
      </c>
      <c r="X309" s="6" t="str">
        <f t="shared" si="90"/>
        <v/>
      </c>
      <c r="Y309" t="str">
        <f t="shared" ca="1" si="91"/>
        <v/>
      </c>
      <c r="Z309" s="6" t="str">
        <f t="shared" si="92"/>
        <v/>
      </c>
      <c r="AA309" t="str">
        <f t="shared" ca="1" si="93"/>
        <v/>
      </c>
      <c r="AB309" s="5" t="str">
        <f ca="1">IF(S309="","",SUMIFS('Filtered Data'!$E:$E,'Filtered Data'!$C:$C,sorting!$J309,'Filtered Data'!$W:$W,"&lt;"&amp;Dashboard!C$4)/$K309)</f>
        <v/>
      </c>
      <c r="AC309" t="str">
        <f t="shared" ca="1" si="94"/>
        <v/>
      </c>
      <c r="AD309" s="6" t="str">
        <f>IF($J309="","",(COUNTIFS(AB$2:AB308,AB309)/100000000)+AB309)</f>
        <v/>
      </c>
      <c r="AE309" t="str">
        <f t="shared" ca="1" si="95"/>
        <v/>
      </c>
    </row>
    <row r="310" spans="1:31" x14ac:dyDescent="0.35">
      <c r="A310" s="5">
        <f t="shared" si="82"/>
        <v>0.91368138895123041</v>
      </c>
      <c r="B310" t="str">
        <v>Adam Wainwright</v>
      </c>
      <c r="C310">
        <f>SUMIFS('Filtered Data'!$E:$E,'Filtered Data'!$C:$C,sorting!$B310)</f>
        <v>32</v>
      </c>
      <c r="D310" s="4">
        <f>SUMIFS('Filtered Data'!$L:$L,'Filtered Data'!$C:$C,sorting!$B310)</f>
        <v>206.33333333333334</v>
      </c>
      <c r="E310">
        <f>SUMIFS('Filtered Data'!$O:$O,'Filtered Data'!$C:$C,sorting!$B310)</f>
        <v>70</v>
      </c>
      <c r="F310" s="3">
        <f t="shared" si="83"/>
        <v>3.0533117932148626</v>
      </c>
      <c r="G310" s="3" cm="1">
        <f t="array" ref="G310">AVERAGE(_xlfn._xlws.FILTER('Filtered Data'!$W:$W,'Filtered Data'!$C:$C=sorting!$B310))</f>
        <v>59.8125</v>
      </c>
      <c r="H310" s="3" cm="1">
        <f t="array" ref="H310">_xlfn.STDEV.P(_xlfn._xlws.FILTER('Filtered Data'!$W:$W,'Filtered Data'!$C:$C=sorting!$B310))</f>
        <v>20.157872996673039</v>
      </c>
      <c r="I310" s="3"/>
      <c r="K310" t="str">
        <f t="shared" si="84"/>
        <v/>
      </c>
      <c r="L310" s="3" t="str">
        <f t="shared" si="79"/>
        <v/>
      </c>
      <c r="M310" t="str">
        <f t="shared" ca="1" si="85"/>
        <v/>
      </c>
      <c r="N310" s="3" t="str">
        <f t="shared" si="80"/>
        <v/>
      </c>
      <c r="O310" t="str">
        <f t="shared" ca="1" si="86"/>
        <v/>
      </c>
      <c r="P310" s="3" t="str">
        <f t="shared" ca="1" si="81"/>
        <v/>
      </c>
      <c r="Q310" t="str">
        <f t="shared" ca="1" si="87"/>
        <v/>
      </c>
      <c r="R310" s="5" t="str">
        <f>IF(J310="","",SUMIFS('Filtered Data'!$E:$E,'Filtered Data'!$C:$C,sorting!$J310,'Filtered Data'!$W:$W,"&gt;"&amp;Dashboard!D$4)/$K310)</f>
        <v/>
      </c>
      <c r="S310" t="str">
        <f t="shared" ca="1" si="88"/>
        <v/>
      </c>
      <c r="T310" s="5" t="str">
        <f>IF(K310="","",SUMIFS('Filtered Data'!$E:$E,'Filtered Data'!$C:$C,sorting!$J310,'Filtered Data'!$W:$W,"&gt;"&amp;Dashboard!F$4)/$K310)</f>
        <v/>
      </c>
      <c r="U310" t="str">
        <f t="shared" ca="1" si="89"/>
        <v/>
      </c>
      <c r="V310" t="str">
        <f>IF($J310="","",COUNTIFS(R$2:R309,R310)/100000000)</f>
        <v/>
      </c>
      <c r="W310" t="str">
        <f>IF($J310="","",COUNTIFS(T$2:T309,T310)/100000000)</f>
        <v/>
      </c>
      <c r="X310" s="6" t="str">
        <f t="shared" si="90"/>
        <v/>
      </c>
      <c r="Y310" t="str">
        <f t="shared" ca="1" si="91"/>
        <v/>
      </c>
      <c r="Z310" s="6" t="str">
        <f t="shared" si="92"/>
        <v/>
      </c>
      <c r="AA310" t="str">
        <f t="shared" ca="1" si="93"/>
        <v/>
      </c>
      <c r="AB310" s="5" t="str">
        <f ca="1">IF(S310="","",SUMIFS('Filtered Data'!$E:$E,'Filtered Data'!$C:$C,sorting!$J310,'Filtered Data'!$W:$W,"&lt;"&amp;Dashboard!C$4)/$K310)</f>
        <v/>
      </c>
      <c r="AC310" t="str">
        <f t="shared" ca="1" si="94"/>
        <v/>
      </c>
      <c r="AD310" s="6" t="str">
        <f>IF($J310="","",(COUNTIFS(AB$2:AB309,AB310)/100000000)+AB310)</f>
        <v/>
      </c>
      <c r="AE310" t="str">
        <f t="shared" ca="1" si="95"/>
        <v/>
      </c>
    </row>
    <row r="311" spans="1:31" x14ac:dyDescent="0.35">
      <c r="A311" s="5">
        <f t="shared" si="82"/>
        <v>0.56058449877798822</v>
      </c>
      <c r="B311" t="str">
        <v>Carlos Martinez</v>
      </c>
      <c r="C311">
        <f>SUMIFS('Filtered Data'!$E:$E,'Filtered Data'!$C:$C,sorting!$B311)</f>
        <v>16</v>
      </c>
      <c r="D311" s="4">
        <f>SUMIFS('Filtered Data'!$L:$L,'Filtered Data'!$C:$C,sorting!$B311)</f>
        <v>82.333333333333329</v>
      </c>
      <c r="E311">
        <f>SUMIFS('Filtered Data'!$O:$O,'Filtered Data'!$C:$C,sorting!$B311)</f>
        <v>57</v>
      </c>
      <c r="F311" s="3">
        <f t="shared" si="83"/>
        <v>6.2307692307692317</v>
      </c>
      <c r="G311" s="3" cm="1">
        <f t="array" ref="G311">AVERAGE(_xlfn._xlws.FILTER('Filtered Data'!$W:$W,'Filtered Data'!$C:$C=sorting!$B311))</f>
        <v>46.4375</v>
      </c>
      <c r="H311" s="3" cm="1">
        <f t="array" ref="H311">_xlfn.STDEV.P(_xlfn._xlws.FILTER('Filtered Data'!$W:$W,'Filtered Data'!$C:$C=sorting!$B311))</f>
        <v>23.62458663659536</v>
      </c>
      <c r="I311" s="3"/>
      <c r="K311" t="str">
        <f t="shared" si="84"/>
        <v/>
      </c>
      <c r="L311" s="3" t="str">
        <f t="shared" si="79"/>
        <v/>
      </c>
      <c r="M311" t="str">
        <f t="shared" ca="1" si="85"/>
        <v/>
      </c>
      <c r="N311" s="3" t="str">
        <f t="shared" si="80"/>
        <v/>
      </c>
      <c r="O311" t="str">
        <f t="shared" ca="1" si="86"/>
        <v/>
      </c>
      <c r="P311" s="3" t="str">
        <f t="shared" ca="1" si="81"/>
        <v/>
      </c>
      <c r="Q311" t="str">
        <f t="shared" ca="1" si="87"/>
        <v/>
      </c>
      <c r="R311" s="5" t="str">
        <f>IF(J311="","",SUMIFS('Filtered Data'!$E:$E,'Filtered Data'!$C:$C,sorting!$J311,'Filtered Data'!$W:$W,"&gt;"&amp;Dashboard!D$4)/$K311)</f>
        <v/>
      </c>
      <c r="S311" t="str">
        <f t="shared" ca="1" si="88"/>
        <v/>
      </c>
      <c r="T311" s="5" t="str">
        <f>IF(K311="","",SUMIFS('Filtered Data'!$E:$E,'Filtered Data'!$C:$C,sorting!$J311,'Filtered Data'!$W:$W,"&gt;"&amp;Dashboard!F$4)/$K311)</f>
        <v/>
      </c>
      <c r="U311" t="str">
        <f t="shared" ca="1" si="89"/>
        <v/>
      </c>
      <c r="V311" t="str">
        <f>IF($J311="","",COUNTIFS(R$2:R310,R311)/100000000)</f>
        <v/>
      </c>
      <c r="W311" t="str">
        <f>IF($J311="","",COUNTIFS(T$2:T310,T311)/100000000)</f>
        <v/>
      </c>
      <c r="X311" s="6" t="str">
        <f t="shared" si="90"/>
        <v/>
      </c>
      <c r="Y311" t="str">
        <f t="shared" ca="1" si="91"/>
        <v/>
      </c>
      <c r="Z311" s="6" t="str">
        <f t="shared" si="92"/>
        <v/>
      </c>
      <c r="AA311" t="str">
        <f t="shared" ca="1" si="93"/>
        <v/>
      </c>
      <c r="AB311" s="5" t="str">
        <f ca="1">IF(S311="","",SUMIFS('Filtered Data'!$E:$E,'Filtered Data'!$C:$C,sorting!$J311,'Filtered Data'!$W:$W,"&lt;"&amp;Dashboard!C$4)/$K311)</f>
        <v/>
      </c>
      <c r="AC311" t="str">
        <f t="shared" ca="1" si="94"/>
        <v/>
      </c>
      <c r="AD311" s="6" t="str">
        <f>IF($J311="","",(COUNTIFS(AB$2:AB310,AB311)/100000000)+AB311)</f>
        <v/>
      </c>
      <c r="AE311" t="str">
        <f t="shared" ca="1" si="95"/>
        <v/>
      </c>
    </row>
    <row r="312" spans="1:31" x14ac:dyDescent="0.35">
      <c r="A312" s="5">
        <f t="shared" si="82"/>
        <v>7.0498835508409824E-2</v>
      </c>
      <c r="B312" t="str">
        <v>Daniel Poncedeleon</v>
      </c>
      <c r="C312">
        <f>SUMIFS('Filtered Data'!$E:$E,'Filtered Data'!$C:$C,sorting!$B312)</f>
        <v>2</v>
      </c>
      <c r="D312" s="4">
        <f>SUMIFS('Filtered Data'!$L:$L,'Filtered Data'!$C:$C,sorting!$B312)</f>
        <v>6.333333333333333</v>
      </c>
      <c r="E312">
        <f>SUMIFS('Filtered Data'!$O:$O,'Filtered Data'!$C:$C,sorting!$B312)</f>
        <v>8</v>
      </c>
      <c r="F312" s="3">
        <f t="shared" si="83"/>
        <v>11.368421052631581</v>
      </c>
      <c r="G312" s="3" cm="1">
        <f t="array" ref="G312">AVERAGE(_xlfn._xlws.FILTER('Filtered Data'!$W:$W,'Filtered Data'!$C:$C=sorting!$B312))</f>
        <v>28.5</v>
      </c>
      <c r="H312" s="3" cm="1">
        <f t="array" ref="H312">_xlfn.STDEV.P(_xlfn._xlws.FILTER('Filtered Data'!$W:$W,'Filtered Data'!$C:$C=sorting!$B312))</f>
        <v>33.5</v>
      </c>
      <c r="I312" s="3"/>
      <c r="K312" t="str">
        <f t="shared" si="84"/>
        <v/>
      </c>
      <c r="L312" s="3" t="str">
        <f t="shared" si="79"/>
        <v/>
      </c>
      <c r="M312" t="str">
        <f t="shared" ca="1" si="85"/>
        <v/>
      </c>
      <c r="N312" s="3" t="str">
        <f t="shared" si="80"/>
        <v/>
      </c>
      <c r="O312" t="str">
        <f t="shared" ca="1" si="86"/>
        <v/>
      </c>
      <c r="P312" s="3" t="str">
        <f t="shared" ca="1" si="81"/>
        <v/>
      </c>
      <c r="Q312" t="str">
        <f t="shared" ca="1" si="87"/>
        <v/>
      </c>
      <c r="R312" s="5" t="str">
        <f>IF(J312="","",SUMIFS('Filtered Data'!$E:$E,'Filtered Data'!$C:$C,sorting!$J312,'Filtered Data'!$W:$W,"&gt;"&amp;Dashboard!D$4)/$K312)</f>
        <v/>
      </c>
      <c r="S312" t="str">
        <f t="shared" ca="1" si="88"/>
        <v/>
      </c>
      <c r="T312" s="5" t="str">
        <f>IF(K312="","",SUMIFS('Filtered Data'!$E:$E,'Filtered Data'!$C:$C,sorting!$J312,'Filtered Data'!$W:$W,"&gt;"&amp;Dashboard!F$4)/$K312)</f>
        <v/>
      </c>
      <c r="U312" t="str">
        <f t="shared" ca="1" si="89"/>
        <v/>
      </c>
      <c r="V312" t="str">
        <f>IF($J312="","",COUNTIFS(R$2:R311,R312)/100000000)</f>
        <v/>
      </c>
      <c r="W312" t="str">
        <f>IF($J312="","",COUNTIFS(T$2:T311,T312)/100000000)</f>
        <v/>
      </c>
      <c r="X312" s="6" t="str">
        <f t="shared" si="90"/>
        <v/>
      </c>
      <c r="Y312" t="str">
        <f t="shared" ca="1" si="91"/>
        <v/>
      </c>
      <c r="Z312" s="6" t="str">
        <f t="shared" si="92"/>
        <v/>
      </c>
      <c r="AA312" t="str">
        <f t="shared" ca="1" si="93"/>
        <v/>
      </c>
      <c r="AB312" s="5" t="str">
        <f ca="1">IF(S312="","",SUMIFS('Filtered Data'!$E:$E,'Filtered Data'!$C:$C,sorting!$J312,'Filtered Data'!$W:$W,"&lt;"&amp;Dashboard!C$4)/$K312)</f>
        <v/>
      </c>
      <c r="AC312" t="str">
        <f t="shared" ca="1" si="94"/>
        <v/>
      </c>
      <c r="AD312" s="6" t="str">
        <f>IF($J312="","",(COUNTIFS(AB$2:AB311,AB312)/100000000)+AB312)</f>
        <v/>
      </c>
      <c r="AE312" t="str">
        <f t="shared" ca="1" si="95"/>
        <v/>
      </c>
    </row>
    <row r="313" spans="1:31" x14ac:dyDescent="0.35">
      <c r="A313" s="5">
        <f t="shared" si="82"/>
        <v>0.69180413938165364</v>
      </c>
      <c r="B313" t="str">
        <v>Kwang-hyun Kim</v>
      </c>
      <c r="C313">
        <f>SUMIFS('Filtered Data'!$E:$E,'Filtered Data'!$C:$C,sorting!$B313)</f>
        <v>21</v>
      </c>
      <c r="D313" s="4">
        <f>SUMIFS('Filtered Data'!$L:$L,'Filtered Data'!$C:$C,sorting!$B313)</f>
        <v>96.666666666666686</v>
      </c>
      <c r="E313">
        <f>SUMIFS('Filtered Data'!$O:$O,'Filtered Data'!$C:$C,sorting!$B313)</f>
        <v>39</v>
      </c>
      <c r="F313" s="3">
        <f t="shared" si="83"/>
        <v>3.6310344827586198</v>
      </c>
      <c r="G313" s="3" cm="1">
        <f t="array" ref="G313">AVERAGE(_xlfn._xlws.FILTER('Filtered Data'!$W:$W,'Filtered Data'!$C:$C=sorting!$B313))</f>
        <v>50.285714285714285</v>
      </c>
      <c r="H313" s="3" cm="1">
        <f t="array" ref="H313">_xlfn.STDEV.P(_xlfn._xlws.FILTER('Filtered Data'!$W:$W,'Filtered Data'!$C:$C=sorting!$B313))</f>
        <v>17.367574760490438</v>
      </c>
      <c r="I313" s="3"/>
      <c r="K313" t="str">
        <f t="shared" si="84"/>
        <v/>
      </c>
      <c r="L313" s="3" t="str">
        <f t="shared" si="79"/>
        <v/>
      </c>
      <c r="M313" t="str">
        <f t="shared" ca="1" si="85"/>
        <v/>
      </c>
      <c r="N313" s="3" t="str">
        <f t="shared" si="80"/>
        <v/>
      </c>
      <c r="O313" t="str">
        <f t="shared" ca="1" si="86"/>
        <v/>
      </c>
      <c r="P313" s="3" t="str">
        <f t="shared" ca="1" si="81"/>
        <v/>
      </c>
      <c r="Q313" t="str">
        <f t="shared" ca="1" si="87"/>
        <v/>
      </c>
      <c r="R313" s="5" t="str">
        <f>IF(J313="","",SUMIFS('Filtered Data'!$E:$E,'Filtered Data'!$C:$C,sorting!$J313,'Filtered Data'!$W:$W,"&gt;"&amp;Dashboard!D$4)/$K313)</f>
        <v/>
      </c>
      <c r="S313" t="str">
        <f t="shared" ca="1" si="88"/>
        <v/>
      </c>
      <c r="T313" s="5" t="str">
        <f>IF(K313="","",SUMIFS('Filtered Data'!$E:$E,'Filtered Data'!$C:$C,sorting!$J313,'Filtered Data'!$W:$W,"&gt;"&amp;Dashboard!F$4)/$K313)</f>
        <v/>
      </c>
      <c r="U313" t="str">
        <f t="shared" ca="1" si="89"/>
        <v/>
      </c>
      <c r="V313" t="str">
        <f>IF($J313="","",COUNTIFS(R$2:R312,R313)/100000000)</f>
        <v/>
      </c>
      <c r="W313" t="str">
        <f>IF($J313="","",COUNTIFS(T$2:T312,T313)/100000000)</f>
        <v/>
      </c>
      <c r="X313" s="6" t="str">
        <f t="shared" si="90"/>
        <v/>
      </c>
      <c r="Y313" t="str">
        <f t="shared" ca="1" si="91"/>
        <v/>
      </c>
      <c r="Z313" s="6" t="str">
        <f t="shared" si="92"/>
        <v/>
      </c>
      <c r="AA313" t="str">
        <f t="shared" ca="1" si="93"/>
        <v/>
      </c>
      <c r="AB313" s="5" t="str">
        <f ca="1">IF(S313="","",SUMIFS('Filtered Data'!$E:$E,'Filtered Data'!$C:$C,sorting!$J313,'Filtered Data'!$W:$W,"&lt;"&amp;Dashboard!C$4)/$K313)</f>
        <v/>
      </c>
      <c r="AC313" t="str">
        <f t="shared" ca="1" si="94"/>
        <v/>
      </c>
      <c r="AD313" s="6" t="str">
        <f>IF($J313="","",(COUNTIFS(AB$2:AB312,AB313)/100000000)+AB313)</f>
        <v/>
      </c>
      <c r="AE313" t="str">
        <f t="shared" ca="1" si="95"/>
        <v/>
      </c>
    </row>
    <row r="314" spans="1:31" x14ac:dyDescent="0.35">
      <c r="A314" s="5">
        <f t="shared" si="82"/>
        <v>0.439631123298523</v>
      </c>
      <c r="B314" t="str">
        <v>Johan Oviedo</v>
      </c>
      <c r="C314">
        <f>SUMIFS('Filtered Data'!$E:$E,'Filtered Data'!$C:$C,sorting!$B314)</f>
        <v>13</v>
      </c>
      <c r="D314" s="4">
        <f>SUMIFS('Filtered Data'!$L:$L,'Filtered Data'!$C:$C,sorting!$B314)</f>
        <v>57.666666666666664</v>
      </c>
      <c r="E314">
        <f>SUMIFS('Filtered Data'!$O:$O,'Filtered Data'!$C:$C,sorting!$B314)</f>
        <v>34</v>
      </c>
      <c r="F314" s="3">
        <f t="shared" si="83"/>
        <v>5.306358381502891</v>
      </c>
      <c r="G314" s="3" cm="1">
        <f t="array" ref="G314">AVERAGE(_xlfn._xlws.FILTER('Filtered Data'!$W:$W,'Filtered Data'!$C:$C=sorting!$B314))</f>
        <v>43.07692307692308</v>
      </c>
      <c r="H314" s="3" cm="1">
        <f t="array" ref="H314">_xlfn.STDEV.P(_xlfn._xlws.FILTER('Filtered Data'!$W:$W,'Filtered Data'!$C:$C=sorting!$B314))</f>
        <v>13.864517736690516</v>
      </c>
      <c r="I314" s="3"/>
      <c r="K314" t="str">
        <f t="shared" si="84"/>
        <v/>
      </c>
      <c r="L314" s="3" t="str">
        <f t="shared" si="79"/>
        <v/>
      </c>
      <c r="M314" t="str">
        <f t="shared" ca="1" si="85"/>
        <v/>
      </c>
      <c r="N314" s="3" t="str">
        <f t="shared" si="80"/>
        <v/>
      </c>
      <c r="O314" t="str">
        <f t="shared" ca="1" si="86"/>
        <v/>
      </c>
      <c r="P314" s="3" t="str">
        <f t="shared" ca="1" si="81"/>
        <v/>
      </c>
      <c r="Q314" t="str">
        <f t="shared" ca="1" si="87"/>
        <v/>
      </c>
      <c r="R314" s="5" t="str">
        <f>IF(J314="","",SUMIFS('Filtered Data'!$E:$E,'Filtered Data'!$C:$C,sorting!$J314,'Filtered Data'!$W:$W,"&gt;"&amp;Dashboard!D$4)/$K314)</f>
        <v/>
      </c>
      <c r="S314" t="str">
        <f t="shared" ca="1" si="88"/>
        <v/>
      </c>
      <c r="T314" s="5" t="str">
        <f>IF(K314="","",SUMIFS('Filtered Data'!$E:$E,'Filtered Data'!$C:$C,sorting!$J314,'Filtered Data'!$W:$W,"&gt;"&amp;Dashboard!F$4)/$K314)</f>
        <v/>
      </c>
      <c r="U314" t="str">
        <f t="shared" ca="1" si="89"/>
        <v/>
      </c>
      <c r="V314" t="str">
        <f>IF($J314="","",COUNTIFS(R$2:R313,R314)/100000000)</f>
        <v/>
      </c>
      <c r="W314" t="str">
        <f>IF($J314="","",COUNTIFS(T$2:T313,T314)/100000000)</f>
        <v/>
      </c>
      <c r="X314" s="6" t="str">
        <f t="shared" si="90"/>
        <v/>
      </c>
      <c r="Y314" t="str">
        <f t="shared" ca="1" si="91"/>
        <v/>
      </c>
      <c r="Z314" s="6" t="str">
        <f t="shared" si="92"/>
        <v/>
      </c>
      <c r="AA314" t="str">
        <f t="shared" ca="1" si="93"/>
        <v/>
      </c>
      <c r="AB314" s="5" t="str">
        <f ca="1">IF(S314="","",SUMIFS('Filtered Data'!$E:$E,'Filtered Data'!$C:$C,sorting!$J314,'Filtered Data'!$W:$W,"&lt;"&amp;Dashboard!C$4)/$K314)</f>
        <v/>
      </c>
      <c r="AC314" t="str">
        <f t="shared" ca="1" si="94"/>
        <v/>
      </c>
      <c r="AD314" s="6" t="str">
        <f>IF($J314="","",(COUNTIFS(AB$2:AB313,AB314)/100000000)+AB314)</f>
        <v/>
      </c>
      <c r="AE314" t="str">
        <f t="shared" ca="1" si="95"/>
        <v/>
      </c>
    </row>
    <row r="315" spans="1:31" x14ac:dyDescent="0.35">
      <c r="A315" s="5">
        <f t="shared" si="82"/>
        <v>0.65713404823197663</v>
      </c>
      <c r="B315" t="str">
        <v>Miles Mikolas</v>
      </c>
      <c r="C315">
        <f>SUMIFS('Filtered Data'!$E:$E,'Filtered Data'!$C:$C,sorting!$B315)</f>
        <v>9</v>
      </c>
      <c r="D315" s="4">
        <f>SUMIFS('Filtered Data'!$L:$L,'Filtered Data'!$C:$C,sorting!$B315)</f>
        <v>44.666666666666664</v>
      </c>
      <c r="E315">
        <f>SUMIFS('Filtered Data'!$O:$O,'Filtered Data'!$C:$C,sorting!$B315)</f>
        <v>21</v>
      </c>
      <c r="F315" s="3">
        <f t="shared" si="83"/>
        <v>4.2313432835820901</v>
      </c>
      <c r="G315" s="3" cm="1">
        <f t="array" ref="G315">AVERAGE(_xlfn._xlws.FILTER('Filtered Data'!$W:$W,'Filtered Data'!$C:$C=sorting!$B315))</f>
        <v>49.222222222222221</v>
      </c>
      <c r="H315" s="3" cm="1">
        <f t="array" ref="H315">_xlfn.STDEV.P(_xlfn._xlws.FILTER('Filtered Data'!$W:$W,'Filtered Data'!$C:$C=sorting!$B315))</f>
        <v>12.75214820924762</v>
      </c>
      <c r="I315" s="3"/>
      <c r="K315" t="str">
        <f t="shared" si="84"/>
        <v/>
      </c>
      <c r="L315" s="3" t="str">
        <f t="shared" si="79"/>
        <v/>
      </c>
      <c r="M315" t="str">
        <f t="shared" ca="1" si="85"/>
        <v/>
      </c>
      <c r="N315" s="3" t="str">
        <f t="shared" si="80"/>
        <v/>
      </c>
      <c r="O315" t="str">
        <f t="shared" ca="1" si="86"/>
        <v/>
      </c>
      <c r="P315" s="3" t="str">
        <f t="shared" ca="1" si="81"/>
        <v/>
      </c>
      <c r="Q315" t="str">
        <f t="shared" ca="1" si="87"/>
        <v/>
      </c>
      <c r="R315" s="5" t="str">
        <f>IF(J315="","",SUMIFS('Filtered Data'!$E:$E,'Filtered Data'!$C:$C,sorting!$J315,'Filtered Data'!$W:$W,"&gt;"&amp;Dashboard!D$4)/$K315)</f>
        <v/>
      </c>
      <c r="S315" t="str">
        <f t="shared" ca="1" si="88"/>
        <v/>
      </c>
      <c r="T315" s="5" t="str">
        <f>IF(K315="","",SUMIFS('Filtered Data'!$E:$E,'Filtered Data'!$C:$C,sorting!$J315,'Filtered Data'!$W:$W,"&gt;"&amp;Dashboard!F$4)/$K315)</f>
        <v/>
      </c>
      <c r="U315" t="str">
        <f t="shared" ca="1" si="89"/>
        <v/>
      </c>
      <c r="V315" t="str">
        <f>IF($J315="","",COUNTIFS(R$2:R314,R315)/100000000)</f>
        <v/>
      </c>
      <c r="W315" t="str">
        <f>IF($J315="","",COUNTIFS(T$2:T314,T315)/100000000)</f>
        <v/>
      </c>
      <c r="X315" s="6" t="str">
        <f t="shared" si="90"/>
        <v/>
      </c>
      <c r="Y315" t="str">
        <f t="shared" ca="1" si="91"/>
        <v/>
      </c>
      <c r="Z315" s="6" t="str">
        <f t="shared" si="92"/>
        <v/>
      </c>
      <c r="AA315" t="str">
        <f t="shared" ca="1" si="93"/>
        <v/>
      </c>
      <c r="AB315" s="5" t="str">
        <f ca="1">IF(S315="","",SUMIFS('Filtered Data'!$E:$E,'Filtered Data'!$C:$C,sorting!$J315,'Filtered Data'!$W:$W,"&lt;"&amp;Dashboard!C$4)/$K315)</f>
        <v/>
      </c>
      <c r="AC315" t="str">
        <f t="shared" ca="1" si="94"/>
        <v/>
      </c>
      <c r="AD315" s="6" t="str">
        <f>IF($J315="","",(COUNTIFS(AB$2:AB314,AB315)/100000000)+AB315)</f>
        <v/>
      </c>
      <c r="AE315" t="str">
        <f t="shared" ca="1" si="95"/>
        <v/>
      </c>
    </row>
    <row r="316" spans="1:31" x14ac:dyDescent="0.35">
      <c r="A316" s="5">
        <f t="shared" si="82"/>
        <v>0.65389173519246846</v>
      </c>
      <c r="B316" t="str">
        <v>Jake Woodford</v>
      </c>
      <c r="C316">
        <f>SUMIFS('Filtered Data'!$E:$E,'Filtered Data'!$C:$C,sorting!$B316)</f>
        <v>8</v>
      </c>
      <c r="D316" s="4">
        <f>SUMIFS('Filtered Data'!$L:$L,'Filtered Data'!$C:$C,sorting!$B316)</f>
        <v>37</v>
      </c>
      <c r="E316">
        <f>SUMIFS('Filtered Data'!$O:$O,'Filtered Data'!$C:$C,sorting!$B316)</f>
        <v>17</v>
      </c>
      <c r="F316" s="3">
        <f t="shared" si="83"/>
        <v>4.1351351351351351</v>
      </c>
      <c r="G316" s="3" cm="1">
        <f t="array" ref="G316">AVERAGE(_xlfn._xlws.FILTER('Filtered Data'!$W:$W,'Filtered Data'!$C:$C=sorting!$B316))</f>
        <v>49.125</v>
      </c>
      <c r="H316" s="3" cm="1">
        <f t="array" ref="H316">_xlfn.STDEV.P(_xlfn._xlws.FILTER('Filtered Data'!$W:$W,'Filtered Data'!$C:$C=sorting!$B316))</f>
        <v>14.827655748634037</v>
      </c>
      <c r="I316" s="3"/>
      <c r="K316" t="str">
        <f t="shared" si="84"/>
        <v/>
      </c>
      <c r="L316" s="3" t="str">
        <f t="shared" ref="L316:L379" si="96">IFERROR(INDEX(G:G,MATCH($J316,$B:$B,0),1),"")</f>
        <v/>
      </c>
      <c r="M316" t="str">
        <f t="shared" ca="1" si="85"/>
        <v/>
      </c>
      <c r="N316" s="3" t="str">
        <f t="shared" ref="N316:N379" si="97">IFERROR(INDEX(H:H,MATCH($J316,$B:$B,0),1),"")</f>
        <v/>
      </c>
      <c r="O316" t="str">
        <f t="shared" ca="1" si="86"/>
        <v/>
      </c>
      <c r="P316" s="3" t="str">
        <f t="shared" ref="P316:P379" ca="1" si="98">IF(O316="","",L316/N316)</f>
        <v/>
      </c>
      <c r="Q316" t="str">
        <f t="shared" ca="1" si="87"/>
        <v/>
      </c>
      <c r="R316" s="5" t="str">
        <f>IF(J316="","",SUMIFS('Filtered Data'!$E:$E,'Filtered Data'!$C:$C,sorting!$J316,'Filtered Data'!$W:$W,"&gt;"&amp;Dashboard!D$4)/$K316)</f>
        <v/>
      </c>
      <c r="S316" t="str">
        <f t="shared" ca="1" si="88"/>
        <v/>
      </c>
      <c r="T316" s="5" t="str">
        <f>IF(K316="","",SUMIFS('Filtered Data'!$E:$E,'Filtered Data'!$C:$C,sorting!$J316,'Filtered Data'!$W:$W,"&gt;"&amp;Dashboard!F$4)/$K316)</f>
        <v/>
      </c>
      <c r="U316" t="str">
        <f t="shared" ca="1" si="89"/>
        <v/>
      </c>
      <c r="V316" t="str">
        <f>IF($J316="","",COUNTIFS(R$2:R315,R316)/100000000)</f>
        <v/>
      </c>
      <c r="W316" t="str">
        <f>IF($J316="","",COUNTIFS(T$2:T315,T316)/100000000)</f>
        <v/>
      </c>
      <c r="X316" s="6" t="str">
        <f t="shared" si="90"/>
        <v/>
      </c>
      <c r="Y316" t="str">
        <f t="shared" ca="1" si="91"/>
        <v/>
      </c>
      <c r="Z316" s="6" t="str">
        <f t="shared" si="92"/>
        <v/>
      </c>
      <c r="AA316" t="str">
        <f t="shared" ca="1" si="93"/>
        <v/>
      </c>
      <c r="AB316" s="5" t="str">
        <f ca="1">IF(S316="","",SUMIFS('Filtered Data'!$E:$E,'Filtered Data'!$C:$C,sorting!$J316,'Filtered Data'!$W:$W,"&lt;"&amp;Dashboard!C$4)/$K316)</f>
        <v/>
      </c>
      <c r="AC316" t="str">
        <f t="shared" ca="1" si="94"/>
        <v/>
      </c>
      <c r="AD316" s="6" t="str">
        <f>IF($J316="","",(COUNTIFS(AB$2:AB315,AB316)/100000000)+AB316)</f>
        <v/>
      </c>
      <c r="AE316" t="str">
        <f t="shared" ca="1" si="95"/>
        <v/>
      </c>
    </row>
    <row r="317" spans="1:31" x14ac:dyDescent="0.35">
      <c r="A317" s="5">
        <f t="shared" si="82"/>
        <v>0.97283268132668232</v>
      </c>
      <c r="B317" t="str">
        <v>Dakota Hudson</v>
      </c>
      <c r="C317">
        <f>SUMIFS('Filtered Data'!$E:$E,'Filtered Data'!$C:$C,sorting!$B317)</f>
        <v>1</v>
      </c>
      <c r="D317" s="4">
        <f>SUMIFS('Filtered Data'!$L:$L,'Filtered Data'!$C:$C,sorting!$B317)</f>
        <v>5</v>
      </c>
      <c r="E317">
        <f>SUMIFS('Filtered Data'!$O:$O,'Filtered Data'!$C:$C,sorting!$B317)</f>
        <v>0</v>
      </c>
      <c r="F317" s="3">
        <f t="shared" si="83"/>
        <v>0</v>
      </c>
      <c r="G317" s="3" cm="1">
        <f t="array" ref="G317">AVERAGE(_xlfn._xlws.FILTER('Filtered Data'!$W:$W,'Filtered Data'!$C:$C=sorting!$B317))</f>
        <v>66</v>
      </c>
      <c r="H317" s="3" cm="1">
        <f t="array" ref="H317">_xlfn.STDEV.P(_xlfn._xlws.FILTER('Filtered Data'!$W:$W,'Filtered Data'!$C:$C=sorting!$B317))</f>
        <v>0</v>
      </c>
      <c r="I317" s="3"/>
      <c r="K317" t="str">
        <f t="shared" si="84"/>
        <v/>
      </c>
      <c r="L317" s="3" t="str">
        <f t="shared" si="96"/>
        <v/>
      </c>
      <c r="M317" t="str">
        <f t="shared" ca="1" si="85"/>
        <v/>
      </c>
      <c r="N317" s="3" t="str">
        <f t="shared" si="97"/>
        <v/>
      </c>
      <c r="O317" t="str">
        <f t="shared" ca="1" si="86"/>
        <v/>
      </c>
      <c r="P317" s="3" t="str">
        <f t="shared" ca="1" si="98"/>
        <v/>
      </c>
      <c r="Q317" t="str">
        <f t="shared" ca="1" si="87"/>
        <v/>
      </c>
      <c r="R317" s="5" t="str">
        <f>IF(J317="","",SUMIFS('Filtered Data'!$E:$E,'Filtered Data'!$C:$C,sorting!$J317,'Filtered Data'!$W:$W,"&gt;"&amp;Dashboard!D$4)/$K317)</f>
        <v/>
      </c>
      <c r="S317" t="str">
        <f t="shared" ca="1" si="88"/>
        <v/>
      </c>
      <c r="T317" s="5" t="str">
        <f>IF(K317="","",SUMIFS('Filtered Data'!$E:$E,'Filtered Data'!$C:$C,sorting!$J317,'Filtered Data'!$W:$W,"&gt;"&amp;Dashboard!F$4)/$K317)</f>
        <v/>
      </c>
      <c r="U317" t="str">
        <f t="shared" ca="1" si="89"/>
        <v/>
      </c>
      <c r="V317" t="str">
        <f>IF($J317="","",COUNTIFS(R$2:R316,R317)/100000000)</f>
        <v/>
      </c>
      <c r="W317" t="str">
        <f>IF($J317="","",COUNTIFS(T$2:T316,T317)/100000000)</f>
        <v/>
      </c>
      <c r="X317" s="6" t="str">
        <f t="shared" si="90"/>
        <v/>
      </c>
      <c r="Y317" t="str">
        <f t="shared" ca="1" si="91"/>
        <v/>
      </c>
      <c r="Z317" s="6" t="str">
        <f t="shared" si="92"/>
        <v/>
      </c>
      <c r="AA317" t="str">
        <f t="shared" ca="1" si="93"/>
        <v/>
      </c>
      <c r="AB317" s="5" t="str">
        <f ca="1">IF(S317="","",SUMIFS('Filtered Data'!$E:$E,'Filtered Data'!$C:$C,sorting!$J317,'Filtered Data'!$W:$W,"&lt;"&amp;Dashboard!C$4)/$K317)</f>
        <v/>
      </c>
      <c r="AC317" t="str">
        <f t="shared" ca="1" si="94"/>
        <v/>
      </c>
      <c r="AD317" s="6" t="str">
        <f>IF($J317="","",(COUNTIFS(AB$2:AB316,AB317)/100000000)+AB317)</f>
        <v/>
      </c>
      <c r="AE317" t="str">
        <f t="shared" ca="1" si="95"/>
        <v/>
      </c>
    </row>
    <row r="318" spans="1:31" x14ac:dyDescent="0.35">
      <c r="A318" s="5">
        <f t="shared" si="82"/>
        <v>0.80049719235436823</v>
      </c>
      <c r="B318" t="str">
        <v>Yu Darvish</v>
      </c>
      <c r="C318">
        <f>SUMIFS('Filtered Data'!$E:$E,'Filtered Data'!$C:$C,sorting!$B318)</f>
        <v>30</v>
      </c>
      <c r="D318" s="4">
        <f>SUMIFS('Filtered Data'!$L:$L,'Filtered Data'!$C:$C,sorting!$B318)</f>
        <v>166.33333333333331</v>
      </c>
      <c r="E318">
        <f>SUMIFS('Filtered Data'!$O:$O,'Filtered Data'!$C:$C,sorting!$B318)</f>
        <v>78</v>
      </c>
      <c r="F318" s="3">
        <f t="shared" si="83"/>
        <v>4.2204408817635279</v>
      </c>
      <c r="G318" s="3" cm="1">
        <f t="array" ref="G318">AVERAGE(_xlfn._xlws.FILTER('Filtered Data'!$W:$W,'Filtered Data'!$C:$C=sorting!$B318))</f>
        <v>54.06666666666667</v>
      </c>
      <c r="H318" s="3" cm="1">
        <f t="array" ref="H318">_xlfn.STDEV.P(_xlfn._xlws.FILTER('Filtered Data'!$W:$W,'Filtered Data'!$C:$C=sorting!$B318))</f>
        <v>20.890082708202847</v>
      </c>
      <c r="I318" s="3"/>
      <c r="K318" t="str">
        <f t="shared" si="84"/>
        <v/>
      </c>
      <c r="L318" s="3" t="str">
        <f t="shared" si="96"/>
        <v/>
      </c>
      <c r="M318" t="str">
        <f t="shared" ca="1" si="85"/>
        <v/>
      </c>
      <c r="N318" s="3" t="str">
        <f t="shared" si="97"/>
        <v/>
      </c>
      <c r="O318" t="str">
        <f t="shared" ca="1" si="86"/>
        <v/>
      </c>
      <c r="P318" s="3" t="str">
        <f t="shared" ca="1" si="98"/>
        <v/>
      </c>
      <c r="Q318" t="str">
        <f t="shared" ca="1" si="87"/>
        <v/>
      </c>
      <c r="R318" s="5" t="str">
        <f>IF(J318="","",SUMIFS('Filtered Data'!$E:$E,'Filtered Data'!$C:$C,sorting!$J318,'Filtered Data'!$W:$W,"&gt;"&amp;Dashboard!D$4)/$K318)</f>
        <v/>
      </c>
      <c r="S318" t="str">
        <f t="shared" ca="1" si="88"/>
        <v/>
      </c>
      <c r="T318" s="5" t="str">
        <f>IF(K318="","",SUMIFS('Filtered Data'!$E:$E,'Filtered Data'!$C:$C,sorting!$J318,'Filtered Data'!$W:$W,"&gt;"&amp;Dashboard!F$4)/$K318)</f>
        <v/>
      </c>
      <c r="U318" t="str">
        <f t="shared" ca="1" si="89"/>
        <v/>
      </c>
      <c r="V318" t="str">
        <f>IF($J318="","",COUNTIFS(R$2:R317,R318)/100000000)</f>
        <v/>
      </c>
      <c r="W318" t="str">
        <f>IF($J318="","",COUNTIFS(T$2:T317,T318)/100000000)</f>
        <v/>
      </c>
      <c r="X318" s="6" t="str">
        <f t="shared" si="90"/>
        <v/>
      </c>
      <c r="Y318" t="str">
        <f t="shared" ca="1" si="91"/>
        <v/>
      </c>
      <c r="Z318" s="6" t="str">
        <f t="shared" si="92"/>
        <v/>
      </c>
      <c r="AA318" t="str">
        <f t="shared" ca="1" si="93"/>
        <v/>
      </c>
      <c r="AB318" s="5" t="str">
        <f ca="1">IF(S318="","",SUMIFS('Filtered Data'!$E:$E,'Filtered Data'!$C:$C,sorting!$J318,'Filtered Data'!$W:$W,"&lt;"&amp;Dashboard!C$4)/$K318)</f>
        <v/>
      </c>
      <c r="AC318" t="str">
        <f t="shared" ca="1" si="94"/>
        <v/>
      </c>
      <c r="AD318" s="6" t="str">
        <f>IF($J318="","",(COUNTIFS(AB$2:AB317,AB318)/100000000)+AB318)</f>
        <v/>
      </c>
      <c r="AE318" t="str">
        <f t="shared" ca="1" si="95"/>
        <v/>
      </c>
    </row>
    <row r="319" spans="1:31" x14ac:dyDescent="0.35">
      <c r="A319" s="5">
        <f t="shared" si="82"/>
        <v>0.74308102949397803</v>
      </c>
      <c r="B319" t="str">
        <v>Blake Snell</v>
      </c>
      <c r="C319">
        <f>SUMIFS('Filtered Data'!$E:$E,'Filtered Data'!$C:$C,sorting!$B319)</f>
        <v>27</v>
      </c>
      <c r="D319" s="4">
        <f>SUMIFS('Filtered Data'!$L:$L,'Filtered Data'!$C:$C,sorting!$B319)</f>
        <v>128.66666666666666</v>
      </c>
      <c r="E319">
        <f>SUMIFS('Filtered Data'!$O:$O,'Filtered Data'!$C:$C,sorting!$B319)</f>
        <v>60</v>
      </c>
      <c r="F319" s="3">
        <f t="shared" si="83"/>
        <v>4.1968911917098453</v>
      </c>
      <c r="G319" s="3" cm="1">
        <f t="array" ref="G319">AVERAGE(_xlfn._xlws.FILTER('Filtered Data'!$W:$W,'Filtered Data'!$C:$C=sorting!$B319))</f>
        <v>51.962962962962962</v>
      </c>
      <c r="H319" s="3" cm="1">
        <f t="array" ref="H319">_xlfn.STDEV.P(_xlfn._xlws.FILTER('Filtered Data'!$W:$W,'Filtered Data'!$C:$C=sorting!$B319))</f>
        <v>22.091529265646699</v>
      </c>
      <c r="I319" s="3"/>
      <c r="K319" t="str">
        <f t="shared" si="84"/>
        <v/>
      </c>
      <c r="L319" s="3" t="str">
        <f t="shared" si="96"/>
        <v/>
      </c>
      <c r="M319" t="str">
        <f t="shared" ca="1" si="85"/>
        <v/>
      </c>
      <c r="N319" s="3" t="str">
        <f t="shared" si="97"/>
        <v/>
      </c>
      <c r="O319" t="str">
        <f t="shared" ca="1" si="86"/>
        <v/>
      </c>
      <c r="P319" s="3" t="str">
        <f t="shared" ca="1" si="98"/>
        <v/>
      </c>
      <c r="Q319" t="str">
        <f t="shared" ca="1" si="87"/>
        <v/>
      </c>
      <c r="R319" s="5" t="str">
        <f>IF(J319="","",SUMIFS('Filtered Data'!$E:$E,'Filtered Data'!$C:$C,sorting!$J319,'Filtered Data'!$W:$W,"&gt;"&amp;Dashboard!D$4)/$K319)</f>
        <v/>
      </c>
      <c r="S319" t="str">
        <f t="shared" ca="1" si="88"/>
        <v/>
      </c>
      <c r="T319" s="5" t="str">
        <f>IF(K319="","",SUMIFS('Filtered Data'!$E:$E,'Filtered Data'!$C:$C,sorting!$J319,'Filtered Data'!$W:$W,"&gt;"&amp;Dashboard!F$4)/$K319)</f>
        <v/>
      </c>
      <c r="U319" t="str">
        <f t="shared" ca="1" si="89"/>
        <v/>
      </c>
      <c r="V319" t="str">
        <f>IF($J319="","",COUNTIFS(R$2:R318,R319)/100000000)</f>
        <v/>
      </c>
      <c r="W319" t="str">
        <f>IF($J319="","",COUNTIFS(T$2:T318,T319)/100000000)</f>
        <v/>
      </c>
      <c r="X319" s="6" t="str">
        <f t="shared" si="90"/>
        <v/>
      </c>
      <c r="Y319" t="str">
        <f t="shared" ca="1" si="91"/>
        <v/>
      </c>
      <c r="Z319" s="6" t="str">
        <f t="shared" si="92"/>
        <v/>
      </c>
      <c r="AA319" t="str">
        <f t="shared" ca="1" si="93"/>
        <v/>
      </c>
      <c r="AB319" s="5" t="str">
        <f ca="1">IF(S319="","",SUMIFS('Filtered Data'!$E:$E,'Filtered Data'!$C:$C,sorting!$J319,'Filtered Data'!$W:$W,"&lt;"&amp;Dashboard!C$4)/$K319)</f>
        <v/>
      </c>
      <c r="AC319" t="str">
        <f t="shared" ca="1" si="94"/>
        <v/>
      </c>
      <c r="AD319" s="6" t="str">
        <f>IF($J319="","",(COUNTIFS(AB$2:AB318,AB319)/100000000)+AB319)</f>
        <v/>
      </c>
      <c r="AE319" t="str">
        <f t="shared" ca="1" si="95"/>
        <v/>
      </c>
    </row>
    <row r="320" spans="1:31" x14ac:dyDescent="0.35">
      <c r="A320" s="5">
        <f t="shared" si="82"/>
        <v>0.86817909348372124</v>
      </c>
      <c r="B320" t="str">
        <v>Joe Musgrove</v>
      </c>
      <c r="C320">
        <f>SUMIFS('Filtered Data'!$E:$E,'Filtered Data'!$C:$C,sorting!$B320)</f>
        <v>31</v>
      </c>
      <c r="D320" s="4">
        <f>SUMIFS('Filtered Data'!$L:$L,'Filtered Data'!$C:$C,sorting!$B320)</f>
        <v>176.33333333333331</v>
      </c>
      <c r="E320">
        <f>SUMIFS('Filtered Data'!$O:$O,'Filtered Data'!$C:$C,sorting!$B320)</f>
        <v>64</v>
      </c>
      <c r="F320" s="3">
        <f t="shared" si="83"/>
        <v>3.2665406427221173</v>
      </c>
      <c r="G320" s="3" cm="1">
        <f t="array" ref="G320">AVERAGE(_xlfn._xlws.FILTER('Filtered Data'!$W:$W,'Filtered Data'!$C:$C=sorting!$B320))</f>
        <v>57.096774193548384</v>
      </c>
      <c r="H320" s="3" cm="1">
        <f t="array" ref="H320">_xlfn.STDEV.P(_xlfn._xlws.FILTER('Filtered Data'!$W:$W,'Filtered Data'!$C:$C=sorting!$B320))</f>
        <v>19.059084428995853</v>
      </c>
      <c r="I320" s="3"/>
      <c r="K320" t="str">
        <f t="shared" si="84"/>
        <v/>
      </c>
      <c r="L320" s="3" t="str">
        <f t="shared" si="96"/>
        <v/>
      </c>
      <c r="M320" t="str">
        <f t="shared" ca="1" si="85"/>
        <v/>
      </c>
      <c r="N320" s="3" t="str">
        <f t="shared" si="97"/>
        <v/>
      </c>
      <c r="O320" t="str">
        <f t="shared" ca="1" si="86"/>
        <v/>
      </c>
      <c r="P320" s="3" t="str">
        <f t="shared" ca="1" si="98"/>
        <v/>
      </c>
      <c r="Q320" t="str">
        <f t="shared" ca="1" si="87"/>
        <v/>
      </c>
      <c r="R320" s="5" t="str">
        <f>IF(J320="","",SUMIFS('Filtered Data'!$E:$E,'Filtered Data'!$C:$C,sorting!$J320,'Filtered Data'!$W:$W,"&gt;"&amp;Dashboard!D$4)/$K320)</f>
        <v/>
      </c>
      <c r="S320" t="str">
        <f t="shared" ca="1" si="88"/>
        <v/>
      </c>
      <c r="T320" s="5" t="str">
        <f>IF(K320="","",SUMIFS('Filtered Data'!$E:$E,'Filtered Data'!$C:$C,sorting!$J320,'Filtered Data'!$W:$W,"&gt;"&amp;Dashboard!F$4)/$K320)</f>
        <v/>
      </c>
      <c r="U320" t="str">
        <f t="shared" ca="1" si="89"/>
        <v/>
      </c>
      <c r="V320" t="str">
        <f>IF($J320="","",COUNTIFS(R$2:R319,R320)/100000000)</f>
        <v/>
      </c>
      <c r="W320" t="str">
        <f>IF($J320="","",COUNTIFS(T$2:T319,T320)/100000000)</f>
        <v/>
      </c>
      <c r="X320" s="6" t="str">
        <f t="shared" si="90"/>
        <v/>
      </c>
      <c r="Y320" t="str">
        <f t="shared" ca="1" si="91"/>
        <v/>
      </c>
      <c r="Z320" s="6" t="str">
        <f t="shared" si="92"/>
        <v/>
      </c>
      <c r="AA320" t="str">
        <f t="shared" ca="1" si="93"/>
        <v/>
      </c>
      <c r="AB320" s="5" t="str">
        <f ca="1">IF(S320="","",SUMIFS('Filtered Data'!$E:$E,'Filtered Data'!$C:$C,sorting!$J320,'Filtered Data'!$W:$W,"&lt;"&amp;Dashboard!C$4)/$K320)</f>
        <v/>
      </c>
      <c r="AC320" t="str">
        <f t="shared" ca="1" si="94"/>
        <v/>
      </c>
      <c r="AD320" s="6" t="str">
        <f>IF($J320="","",(COUNTIFS(AB$2:AB319,AB320)/100000000)+AB320)</f>
        <v/>
      </c>
      <c r="AE320" t="str">
        <f t="shared" ca="1" si="95"/>
        <v/>
      </c>
    </row>
    <row r="321" spans="1:31" x14ac:dyDescent="0.35">
      <c r="A321" s="5">
        <f t="shared" si="82"/>
        <v>0.62968208297502104</v>
      </c>
      <c r="B321" t="str">
        <v>Chris Paddack</v>
      </c>
      <c r="C321">
        <f>SUMIFS('Filtered Data'!$E:$E,'Filtered Data'!$C:$C,sorting!$B321)</f>
        <v>22</v>
      </c>
      <c r="D321" s="4">
        <f>SUMIFS('Filtered Data'!$L:$L,'Filtered Data'!$C:$C,sorting!$B321)</f>
        <v>106.33333333333334</v>
      </c>
      <c r="E321">
        <f>SUMIFS('Filtered Data'!$O:$O,'Filtered Data'!$C:$C,sorting!$B321)</f>
        <v>60</v>
      </c>
      <c r="F321" s="3">
        <f t="shared" si="83"/>
        <v>5.0783699059561123</v>
      </c>
      <c r="G321" s="3" cm="1">
        <f t="array" ref="G321">AVERAGE(_xlfn._xlws.FILTER('Filtered Data'!$W:$W,'Filtered Data'!$C:$C=sorting!$B321))</f>
        <v>48.409090909090907</v>
      </c>
      <c r="H321" s="3" cm="1">
        <f t="array" ref="H321">_xlfn.STDEV.P(_xlfn._xlws.FILTER('Filtered Data'!$W:$W,'Filtered Data'!$C:$C=sorting!$B321))</f>
        <v>15.784512233397679</v>
      </c>
      <c r="I321" s="3"/>
      <c r="K321" t="str">
        <f t="shared" si="84"/>
        <v/>
      </c>
      <c r="L321" s="3" t="str">
        <f t="shared" si="96"/>
        <v/>
      </c>
      <c r="M321" t="str">
        <f t="shared" ca="1" si="85"/>
        <v/>
      </c>
      <c r="N321" s="3" t="str">
        <f t="shared" si="97"/>
        <v/>
      </c>
      <c r="O321" t="str">
        <f t="shared" ca="1" si="86"/>
        <v/>
      </c>
      <c r="P321" s="3" t="str">
        <f t="shared" ca="1" si="98"/>
        <v/>
      </c>
      <c r="Q321" t="str">
        <f t="shared" ca="1" si="87"/>
        <v/>
      </c>
      <c r="R321" s="5" t="str">
        <f>IF(J321="","",SUMIFS('Filtered Data'!$E:$E,'Filtered Data'!$C:$C,sorting!$J321,'Filtered Data'!$W:$W,"&gt;"&amp;Dashboard!D$4)/$K321)</f>
        <v/>
      </c>
      <c r="S321" t="str">
        <f t="shared" ca="1" si="88"/>
        <v/>
      </c>
      <c r="T321" s="5" t="str">
        <f>IF(K321="","",SUMIFS('Filtered Data'!$E:$E,'Filtered Data'!$C:$C,sorting!$J321,'Filtered Data'!$W:$W,"&gt;"&amp;Dashboard!F$4)/$K321)</f>
        <v/>
      </c>
      <c r="U321" t="str">
        <f t="shared" ca="1" si="89"/>
        <v/>
      </c>
      <c r="V321" t="str">
        <f>IF($J321="","",COUNTIFS(R$2:R320,R321)/100000000)</f>
        <v/>
      </c>
      <c r="W321" t="str">
        <f>IF($J321="","",COUNTIFS(T$2:T320,T321)/100000000)</f>
        <v/>
      </c>
      <c r="X321" s="6" t="str">
        <f t="shared" si="90"/>
        <v/>
      </c>
      <c r="Y321" t="str">
        <f t="shared" ca="1" si="91"/>
        <v/>
      </c>
      <c r="Z321" s="6" t="str">
        <f t="shared" si="92"/>
        <v/>
      </c>
      <c r="AA321" t="str">
        <f t="shared" ca="1" si="93"/>
        <v/>
      </c>
      <c r="AB321" s="5" t="str">
        <f ca="1">IF(S321="","",SUMIFS('Filtered Data'!$E:$E,'Filtered Data'!$C:$C,sorting!$J321,'Filtered Data'!$W:$W,"&lt;"&amp;Dashboard!C$4)/$K321)</f>
        <v/>
      </c>
      <c r="AC321" t="str">
        <f t="shared" ca="1" si="94"/>
        <v/>
      </c>
      <c r="AD321" s="6" t="str">
        <f>IF($J321="","",(COUNTIFS(AB$2:AB320,AB321)/100000000)+AB321)</f>
        <v/>
      </c>
      <c r="AE321" t="str">
        <f t="shared" ca="1" si="95"/>
        <v/>
      </c>
    </row>
    <row r="322" spans="1:31" x14ac:dyDescent="0.35">
      <c r="A322" s="5">
        <f t="shared" si="82"/>
        <v>0.31708918076737225</v>
      </c>
      <c r="B322" t="str">
        <v>Adrian Morejon</v>
      </c>
      <c r="C322">
        <f>SUMIFS('Filtered Data'!$E:$E,'Filtered Data'!$C:$C,sorting!$B322)</f>
        <v>2</v>
      </c>
      <c r="D322" s="4">
        <f>SUMIFS('Filtered Data'!$L:$L,'Filtered Data'!$C:$C,sorting!$B322)</f>
        <v>4.666666666666667</v>
      </c>
      <c r="E322">
        <f>SUMIFS('Filtered Data'!$O:$O,'Filtered Data'!$C:$C,sorting!$B322)</f>
        <v>2</v>
      </c>
      <c r="F322" s="3">
        <f t="shared" si="83"/>
        <v>3.8571428571428568</v>
      </c>
      <c r="G322" s="3" cm="1">
        <f t="array" ref="G322">AVERAGE(_xlfn._xlws.FILTER('Filtered Data'!$W:$W,'Filtered Data'!$C:$C=sorting!$B322))</f>
        <v>39.5</v>
      </c>
      <c r="H322" s="3" cm="1">
        <f t="array" ref="H322">_xlfn.STDEV.P(_xlfn._xlws.FILTER('Filtered Data'!$W:$W,'Filtered Data'!$C:$C=sorting!$B322))</f>
        <v>3.5</v>
      </c>
      <c r="I322" s="3"/>
      <c r="K322" t="str">
        <f t="shared" si="84"/>
        <v/>
      </c>
      <c r="L322" s="3" t="str">
        <f t="shared" si="96"/>
        <v/>
      </c>
      <c r="M322" t="str">
        <f t="shared" ca="1" si="85"/>
        <v/>
      </c>
      <c r="N322" s="3" t="str">
        <f t="shared" si="97"/>
        <v/>
      </c>
      <c r="O322" t="str">
        <f t="shared" ca="1" si="86"/>
        <v/>
      </c>
      <c r="P322" s="3" t="str">
        <f t="shared" ca="1" si="98"/>
        <v/>
      </c>
      <c r="Q322" t="str">
        <f t="shared" ca="1" si="87"/>
        <v/>
      </c>
      <c r="R322" s="5" t="str">
        <f>IF(J322="","",SUMIFS('Filtered Data'!$E:$E,'Filtered Data'!$C:$C,sorting!$J322,'Filtered Data'!$W:$W,"&gt;"&amp;Dashboard!D$4)/$K322)</f>
        <v/>
      </c>
      <c r="S322" t="str">
        <f t="shared" ca="1" si="88"/>
        <v/>
      </c>
      <c r="T322" s="5" t="str">
        <f>IF(K322="","",SUMIFS('Filtered Data'!$E:$E,'Filtered Data'!$C:$C,sorting!$J322,'Filtered Data'!$W:$W,"&gt;"&amp;Dashboard!F$4)/$K322)</f>
        <v/>
      </c>
      <c r="U322" t="str">
        <f t="shared" ca="1" si="89"/>
        <v/>
      </c>
      <c r="V322" t="str">
        <f>IF($J322="","",COUNTIFS(R$2:R321,R322)/100000000)</f>
        <v/>
      </c>
      <c r="W322" t="str">
        <f>IF($J322="","",COUNTIFS(T$2:T321,T322)/100000000)</f>
        <v/>
      </c>
      <c r="X322" s="6" t="str">
        <f t="shared" si="90"/>
        <v/>
      </c>
      <c r="Y322" t="str">
        <f t="shared" ca="1" si="91"/>
        <v/>
      </c>
      <c r="Z322" s="6" t="str">
        <f t="shared" si="92"/>
        <v/>
      </c>
      <c r="AA322" t="str">
        <f t="shared" ca="1" si="93"/>
        <v/>
      </c>
      <c r="AB322" s="5" t="str">
        <f ca="1">IF(S322="","",SUMIFS('Filtered Data'!$E:$E,'Filtered Data'!$C:$C,sorting!$J322,'Filtered Data'!$W:$W,"&lt;"&amp;Dashboard!C$4)/$K322)</f>
        <v/>
      </c>
      <c r="AC322" t="str">
        <f t="shared" ca="1" si="94"/>
        <v/>
      </c>
      <c r="AD322" s="6" t="str">
        <f>IF($J322="","",(COUNTIFS(AB$2:AB321,AB322)/100000000)+AB322)</f>
        <v/>
      </c>
      <c r="AE322" t="str">
        <f t="shared" ca="1" si="95"/>
        <v/>
      </c>
    </row>
    <row r="323" spans="1:31" x14ac:dyDescent="0.35">
      <c r="A323" s="5">
        <f t="shared" si="82"/>
        <v>0.34258682811995383</v>
      </c>
      <c r="B323" t="str">
        <v>Ryan Weathers</v>
      </c>
      <c r="C323">
        <f>SUMIFS('Filtered Data'!$E:$E,'Filtered Data'!$C:$C,sorting!$B323)</f>
        <v>18</v>
      </c>
      <c r="D323" s="4">
        <f>SUMIFS('Filtered Data'!$L:$L,'Filtered Data'!$C:$C,sorting!$B323)</f>
        <v>69.333333333333343</v>
      </c>
      <c r="E323">
        <f>SUMIFS('Filtered Data'!$O:$O,'Filtered Data'!$C:$C,sorting!$B323)</f>
        <v>49</v>
      </c>
      <c r="F323" s="3">
        <f t="shared" si="83"/>
        <v>6.3605769230769225</v>
      </c>
      <c r="G323" s="3" cm="1">
        <f t="array" ref="G323">AVERAGE(_xlfn._xlws.FILTER('Filtered Data'!$W:$W,'Filtered Data'!$C:$C=sorting!$B323))</f>
        <v>40.277777777777779</v>
      </c>
      <c r="H323" s="3" cm="1">
        <f t="array" ref="H323">_xlfn.STDEV.P(_xlfn._xlws.FILTER('Filtered Data'!$W:$W,'Filtered Data'!$C:$C=sorting!$B323))</f>
        <v>17.4286021481789</v>
      </c>
      <c r="I323" s="3"/>
      <c r="K323" t="str">
        <f t="shared" si="84"/>
        <v/>
      </c>
      <c r="L323" s="3" t="str">
        <f t="shared" si="96"/>
        <v/>
      </c>
      <c r="M323" t="str">
        <f t="shared" ca="1" si="85"/>
        <v/>
      </c>
      <c r="N323" s="3" t="str">
        <f t="shared" si="97"/>
        <v/>
      </c>
      <c r="O323" t="str">
        <f t="shared" ca="1" si="86"/>
        <v/>
      </c>
      <c r="P323" s="3" t="str">
        <f t="shared" ca="1" si="98"/>
        <v/>
      </c>
      <c r="Q323" t="str">
        <f t="shared" ca="1" si="87"/>
        <v/>
      </c>
      <c r="R323" s="5" t="str">
        <f>IF(J323="","",SUMIFS('Filtered Data'!$E:$E,'Filtered Data'!$C:$C,sorting!$J323,'Filtered Data'!$W:$W,"&gt;"&amp;Dashboard!D$4)/$K323)</f>
        <v/>
      </c>
      <c r="S323" t="str">
        <f t="shared" ca="1" si="88"/>
        <v/>
      </c>
      <c r="T323" s="5" t="str">
        <f>IF(K323="","",SUMIFS('Filtered Data'!$E:$E,'Filtered Data'!$C:$C,sorting!$J323,'Filtered Data'!$W:$W,"&gt;"&amp;Dashboard!F$4)/$K323)</f>
        <v/>
      </c>
      <c r="U323" t="str">
        <f t="shared" ca="1" si="89"/>
        <v/>
      </c>
      <c r="V323" t="str">
        <f>IF($J323="","",COUNTIFS(R$2:R322,R323)/100000000)</f>
        <v/>
      </c>
      <c r="W323" t="str">
        <f>IF($J323="","",COUNTIFS(T$2:T322,T323)/100000000)</f>
        <v/>
      </c>
      <c r="X323" s="6" t="str">
        <f t="shared" si="90"/>
        <v/>
      </c>
      <c r="Y323" t="str">
        <f t="shared" ca="1" si="91"/>
        <v/>
      </c>
      <c r="Z323" s="6" t="str">
        <f t="shared" si="92"/>
        <v/>
      </c>
      <c r="AA323" t="str">
        <f t="shared" ca="1" si="93"/>
        <v/>
      </c>
      <c r="AB323" s="5" t="str">
        <f ca="1">IF(S323="","",SUMIFS('Filtered Data'!$E:$E,'Filtered Data'!$C:$C,sorting!$J323,'Filtered Data'!$W:$W,"&lt;"&amp;Dashboard!C$4)/$K323)</f>
        <v/>
      </c>
      <c r="AC323" t="str">
        <f t="shared" ca="1" si="94"/>
        <v/>
      </c>
      <c r="AD323" s="6" t="str">
        <f>IF($J323="","",(COUNTIFS(AB$2:AB322,AB323)/100000000)+AB323)</f>
        <v/>
      </c>
      <c r="AE323" t="str">
        <f t="shared" ca="1" si="95"/>
        <v/>
      </c>
    </row>
    <row r="324" spans="1:31" x14ac:dyDescent="0.35">
      <c r="A324" s="5">
        <f t="shared" ref="A324:A387" si="99">+_xlfn.NORM.DIST(G324,AVERAGE($G$3:$G$398),STDEVPA($G$3:$G$398),TRUE)</f>
        <v>0.5687552956916162</v>
      </c>
      <c r="B324" t="str">
        <v>Dinelson Lamet</v>
      </c>
      <c r="C324">
        <f>SUMIFS('Filtered Data'!$E:$E,'Filtered Data'!$C:$C,sorting!$B324)</f>
        <v>9</v>
      </c>
      <c r="D324" s="4">
        <f>SUMIFS('Filtered Data'!$L:$L,'Filtered Data'!$C:$C,sorting!$B324)</f>
        <v>29.333333333333332</v>
      </c>
      <c r="E324">
        <f>SUMIFS('Filtered Data'!$O:$O,'Filtered Data'!$C:$C,sorting!$B324)</f>
        <v>13</v>
      </c>
      <c r="F324" s="3">
        <f t="shared" ref="F324:F387" si="100">E324/D324*9</f>
        <v>3.9886363636363638</v>
      </c>
      <c r="G324" s="3" cm="1">
        <f t="array" ref="G324">AVERAGE(_xlfn._xlws.FILTER('Filtered Data'!$W:$W,'Filtered Data'!$C:$C=sorting!$B324))</f>
        <v>46.666666666666664</v>
      </c>
      <c r="H324" s="3" cm="1">
        <f t="array" ref="H324">_xlfn.STDEV.P(_xlfn._xlws.FILTER('Filtered Data'!$W:$W,'Filtered Data'!$C:$C=sorting!$B324))</f>
        <v>12.858201014657274</v>
      </c>
      <c r="I324" s="3"/>
      <c r="K324" t="str">
        <f t="shared" ref="K324:K387" si="101">IFERROR(INDEX($C:$C,MATCH($J324,$B:$B,0),1),"")</f>
        <v/>
      </c>
      <c r="L324" s="3" t="str">
        <f t="shared" si="96"/>
        <v/>
      </c>
      <c r="M324" t="str">
        <f t="shared" ref="M324:M387" ca="1" si="102">IFERROR(_xlfn.RANK.EQ(L324,INDIRECT("$L$3:$L$"&amp;(COUNT($L$3:$L$713)+2),1)),"")</f>
        <v/>
      </c>
      <c r="N324" s="3" t="str">
        <f t="shared" si="97"/>
        <v/>
      </c>
      <c r="O324" t="str">
        <f t="shared" ref="O324:O387" ca="1" si="103">IFERROR(_xlfn.RANK.EQ(N324,INDIRECT("$N$3:$N$"&amp;(COUNT($N$3:$N$713)+2)),1),"")</f>
        <v/>
      </c>
      <c r="P324" s="3" t="str">
        <f t="shared" ca="1" si="98"/>
        <v/>
      </c>
      <c r="Q324" t="str">
        <f t="shared" ref="Q324:Q387" ca="1" si="104">IFERROR(_xlfn.RANK.EQ(P324,INDIRECT("$P$3:$P$"&amp;(COUNT($P$3:$P$713)+2),1)),"")</f>
        <v/>
      </c>
      <c r="R324" s="5" t="str">
        <f>IF(J324="","",SUMIFS('Filtered Data'!$E:$E,'Filtered Data'!$C:$C,sorting!$J324,'Filtered Data'!$W:$W,"&gt;"&amp;Dashboard!D$4)/$K324)</f>
        <v/>
      </c>
      <c r="S324" t="str">
        <f t="shared" ref="S324:S387" ca="1" si="105">IFERROR(_xlfn.RANK.EQ(R324,INDIRECT("$R$3:$R$"&amp;(COUNT($R$3:$R$713)+2),1)),"")</f>
        <v/>
      </c>
      <c r="T324" s="5" t="str">
        <f>IF(K324="","",SUMIFS('Filtered Data'!$E:$E,'Filtered Data'!$C:$C,sorting!$J324,'Filtered Data'!$W:$W,"&gt;"&amp;Dashboard!F$4)/$K324)</f>
        <v/>
      </c>
      <c r="U324" t="str">
        <f t="shared" ref="U324:U387" ca="1" si="106">IFERROR(_xlfn.RANK.EQ(T324,INDIRECT("$T$3:$T$"&amp;(COUNT($T$3:$T$713)+2),1)),"")</f>
        <v/>
      </c>
      <c r="V324" t="str">
        <f>IF($J324="","",COUNTIFS(R$2:R323,R324)/100000000)</f>
        <v/>
      </c>
      <c r="W324" t="str">
        <f>IF($J324="","",COUNTIFS(T$2:T323,T324)/100000000)</f>
        <v/>
      </c>
      <c r="X324" s="6" t="str">
        <f t="shared" ref="X324:X387" si="107">IF($J324="","",V324+R324)</f>
        <v/>
      </c>
      <c r="Y324" t="str">
        <f t="shared" ref="Y324:Y387" ca="1" si="108">IFERROR(_xlfn.RANK.EQ(X324,INDIRECT("$X$3:$X$"&amp;(COUNT($X$3:$X$713)+2),1)),"")</f>
        <v/>
      </c>
      <c r="Z324" s="6" t="str">
        <f t="shared" ref="Z324:Z387" si="109">IF($J324="","",W324+T324)</f>
        <v/>
      </c>
      <c r="AA324" t="str">
        <f t="shared" ref="AA324:AA387" ca="1" si="110">IFERROR(_xlfn.RANK.EQ(Z324,INDIRECT("$Z$3:$Z$"&amp;(COUNT($Z$3:$Z$713)+2),1)),"")</f>
        <v/>
      </c>
      <c r="AB324" s="5" t="str">
        <f ca="1">IF(S324="","",SUMIFS('Filtered Data'!$E:$E,'Filtered Data'!$C:$C,sorting!$J324,'Filtered Data'!$W:$W,"&lt;"&amp;Dashboard!C$4)/$K324)</f>
        <v/>
      </c>
      <c r="AC324" t="str">
        <f t="shared" ref="AC324:AC387" ca="1" si="111">IFERROR(_xlfn.RANK.EQ(AB324,INDIRECT("$AB$3:$AB$"&amp;(COUNT($AB$3:$AB$713)+2),1)),"")</f>
        <v/>
      </c>
      <c r="AD324" s="6" t="str">
        <f>IF($J324="","",(COUNTIFS(AB$2:AB323,AB324)/100000000)+AB324)</f>
        <v/>
      </c>
      <c r="AE324" t="str">
        <f t="shared" ref="AE324:AE387" ca="1" si="112">IFERROR(_xlfn.RANK.EQ(AD324,INDIRECT("$AD$3:$AD$"&amp;(COUNT($AD$3:$AD$713)+2),1),1),"")</f>
        <v/>
      </c>
    </row>
    <row r="325" spans="1:31" x14ac:dyDescent="0.35">
      <c r="A325" s="5">
        <f t="shared" si="99"/>
        <v>0.59819515861521722</v>
      </c>
      <c r="B325" t="str">
        <v>Miguel Diaz</v>
      </c>
      <c r="C325">
        <f>SUMIFS('Filtered Data'!$E:$E,'Filtered Data'!$C:$C,sorting!$B325)</f>
        <v>2</v>
      </c>
      <c r="D325" s="4">
        <f>SUMIFS('Filtered Data'!$L:$L,'Filtered Data'!$C:$C,sorting!$B325)</f>
        <v>5</v>
      </c>
      <c r="E325">
        <f>SUMIFS('Filtered Data'!$O:$O,'Filtered Data'!$C:$C,sorting!$B325)</f>
        <v>2</v>
      </c>
      <c r="F325" s="3">
        <f t="shared" si="100"/>
        <v>3.6</v>
      </c>
      <c r="G325" s="3" cm="1">
        <f t="array" ref="G325">AVERAGE(_xlfn._xlws.FILTER('Filtered Data'!$W:$W,'Filtered Data'!$C:$C=sorting!$B325))</f>
        <v>47.5</v>
      </c>
      <c r="H325" s="3" cm="1">
        <f t="array" ref="H325">_xlfn.STDEV.P(_xlfn._xlws.FILTER('Filtered Data'!$W:$W,'Filtered Data'!$C:$C=sorting!$B325))</f>
        <v>7.5</v>
      </c>
      <c r="I325" s="3"/>
      <c r="K325" t="str">
        <f t="shared" si="101"/>
        <v/>
      </c>
      <c r="L325" s="3" t="str">
        <f t="shared" si="96"/>
        <v/>
      </c>
      <c r="M325" t="str">
        <f t="shared" ca="1" si="102"/>
        <v/>
      </c>
      <c r="N325" s="3" t="str">
        <f t="shared" si="97"/>
        <v/>
      </c>
      <c r="O325" t="str">
        <f t="shared" ca="1" si="103"/>
        <v/>
      </c>
      <c r="P325" s="3" t="str">
        <f t="shared" ca="1" si="98"/>
        <v/>
      </c>
      <c r="Q325" t="str">
        <f t="shared" ca="1" si="104"/>
        <v/>
      </c>
      <c r="R325" s="5" t="str">
        <f>IF(J325="","",SUMIFS('Filtered Data'!$E:$E,'Filtered Data'!$C:$C,sorting!$J325,'Filtered Data'!$W:$W,"&gt;"&amp;Dashboard!D$4)/$K325)</f>
        <v/>
      </c>
      <c r="S325" t="str">
        <f t="shared" ca="1" si="105"/>
        <v/>
      </c>
      <c r="T325" s="5" t="str">
        <f>IF(K325="","",SUMIFS('Filtered Data'!$E:$E,'Filtered Data'!$C:$C,sorting!$J325,'Filtered Data'!$W:$W,"&gt;"&amp;Dashboard!F$4)/$K325)</f>
        <v/>
      </c>
      <c r="U325" t="str">
        <f t="shared" ca="1" si="106"/>
        <v/>
      </c>
      <c r="V325" t="str">
        <f>IF($J325="","",COUNTIFS(R$2:R324,R325)/100000000)</f>
        <v/>
      </c>
      <c r="W325" t="str">
        <f>IF($J325="","",COUNTIFS(T$2:T324,T325)/100000000)</f>
        <v/>
      </c>
      <c r="X325" s="6" t="str">
        <f t="shared" si="107"/>
        <v/>
      </c>
      <c r="Y325" t="str">
        <f t="shared" ca="1" si="108"/>
        <v/>
      </c>
      <c r="Z325" s="6" t="str">
        <f t="shared" si="109"/>
        <v/>
      </c>
      <c r="AA325" t="str">
        <f t="shared" ca="1" si="110"/>
        <v/>
      </c>
      <c r="AB325" s="5" t="str">
        <f ca="1">IF(S325="","",SUMIFS('Filtered Data'!$E:$E,'Filtered Data'!$C:$C,sorting!$J325,'Filtered Data'!$W:$W,"&lt;"&amp;Dashboard!C$4)/$K325)</f>
        <v/>
      </c>
      <c r="AC325" t="str">
        <f t="shared" ca="1" si="111"/>
        <v/>
      </c>
      <c r="AD325" s="6" t="str">
        <f>IF($J325="","",(COUNTIFS(AB$2:AB324,AB325)/100000000)+AB325)</f>
        <v/>
      </c>
      <c r="AE325" t="str">
        <f t="shared" ca="1" si="112"/>
        <v/>
      </c>
    </row>
    <row r="326" spans="1:31" x14ac:dyDescent="0.35">
      <c r="A326" s="5">
        <f t="shared" si="99"/>
        <v>0.38410351893964656</v>
      </c>
      <c r="B326" t="str">
        <v>Craig Stammen</v>
      </c>
      <c r="C326">
        <f>SUMIFS('Filtered Data'!$E:$E,'Filtered Data'!$C:$C,sorting!$B326)</f>
        <v>4</v>
      </c>
      <c r="D326" s="4">
        <f>SUMIFS('Filtered Data'!$L:$L,'Filtered Data'!$C:$C,sorting!$B326)</f>
        <v>8</v>
      </c>
      <c r="E326">
        <f>SUMIFS('Filtered Data'!$O:$O,'Filtered Data'!$C:$C,sorting!$B326)</f>
        <v>5</v>
      </c>
      <c r="F326" s="3">
        <f t="shared" si="100"/>
        <v>5.625</v>
      </c>
      <c r="G326" s="3" cm="1">
        <f t="array" ref="G326">AVERAGE(_xlfn._xlws.FILTER('Filtered Data'!$W:$W,'Filtered Data'!$C:$C=sorting!$B326))</f>
        <v>41.5</v>
      </c>
      <c r="H326" s="3" cm="1">
        <f t="array" ref="H326">_xlfn.STDEV.P(_xlfn._xlws.FILTER('Filtered Data'!$W:$W,'Filtered Data'!$C:$C=sorting!$B326))</f>
        <v>7.0887234393789127</v>
      </c>
      <c r="I326" s="3"/>
      <c r="K326" t="str">
        <f t="shared" si="101"/>
        <v/>
      </c>
      <c r="L326" s="3" t="str">
        <f t="shared" si="96"/>
        <v/>
      </c>
      <c r="M326" t="str">
        <f t="shared" ca="1" si="102"/>
        <v/>
      </c>
      <c r="N326" s="3" t="str">
        <f t="shared" si="97"/>
        <v/>
      </c>
      <c r="O326" t="str">
        <f t="shared" ca="1" si="103"/>
        <v/>
      </c>
      <c r="P326" s="3" t="str">
        <f t="shared" ca="1" si="98"/>
        <v/>
      </c>
      <c r="Q326" t="str">
        <f t="shared" ca="1" si="104"/>
        <v/>
      </c>
      <c r="R326" s="5" t="str">
        <f>IF(J326="","",SUMIFS('Filtered Data'!$E:$E,'Filtered Data'!$C:$C,sorting!$J326,'Filtered Data'!$W:$W,"&gt;"&amp;Dashboard!D$4)/$K326)</f>
        <v/>
      </c>
      <c r="S326" t="str">
        <f t="shared" ca="1" si="105"/>
        <v/>
      </c>
      <c r="T326" s="5" t="str">
        <f>IF(K326="","",SUMIFS('Filtered Data'!$E:$E,'Filtered Data'!$C:$C,sorting!$J326,'Filtered Data'!$W:$W,"&gt;"&amp;Dashboard!F$4)/$K326)</f>
        <v/>
      </c>
      <c r="U326" t="str">
        <f t="shared" ca="1" si="106"/>
        <v/>
      </c>
      <c r="V326" t="str">
        <f>IF($J326="","",COUNTIFS(R$2:R325,R326)/100000000)</f>
        <v/>
      </c>
      <c r="W326" t="str">
        <f>IF($J326="","",COUNTIFS(T$2:T325,T326)/100000000)</f>
        <v/>
      </c>
      <c r="X326" s="6" t="str">
        <f t="shared" si="107"/>
        <v/>
      </c>
      <c r="Y326" t="str">
        <f t="shared" ca="1" si="108"/>
        <v/>
      </c>
      <c r="Z326" s="6" t="str">
        <f t="shared" si="109"/>
        <v/>
      </c>
      <c r="AA326" t="str">
        <f t="shared" ca="1" si="110"/>
        <v/>
      </c>
      <c r="AB326" s="5" t="str">
        <f ca="1">IF(S326="","",SUMIFS('Filtered Data'!$E:$E,'Filtered Data'!$C:$C,sorting!$J326,'Filtered Data'!$W:$W,"&lt;"&amp;Dashboard!C$4)/$K326)</f>
        <v/>
      </c>
      <c r="AC326" t="str">
        <f t="shared" ca="1" si="111"/>
        <v/>
      </c>
      <c r="AD326" s="6" t="str">
        <f>IF($J326="","",(COUNTIFS(AB$2:AB325,AB326)/100000000)+AB326)</f>
        <v/>
      </c>
      <c r="AE326" t="str">
        <f t="shared" ca="1" si="112"/>
        <v/>
      </c>
    </row>
    <row r="327" spans="1:31" x14ac:dyDescent="0.35">
      <c r="A327" s="5">
        <f t="shared" si="99"/>
        <v>0.41558115777779459</v>
      </c>
      <c r="B327" t="str">
        <v>Reiss Knehr</v>
      </c>
      <c r="C327">
        <f>SUMIFS('Filtered Data'!$E:$E,'Filtered Data'!$C:$C,sorting!$B327)</f>
        <v>5</v>
      </c>
      <c r="D327" s="4">
        <f>SUMIFS('Filtered Data'!$L:$L,'Filtered Data'!$C:$C,sorting!$B327)</f>
        <v>15.333333333333332</v>
      </c>
      <c r="E327">
        <f>SUMIFS('Filtered Data'!$O:$O,'Filtered Data'!$C:$C,sorting!$B327)</f>
        <v>11</v>
      </c>
      <c r="F327" s="3">
        <f t="shared" si="100"/>
        <v>6.4565217391304355</v>
      </c>
      <c r="G327" s="3" cm="1">
        <f t="array" ref="G327">AVERAGE(_xlfn._xlws.FILTER('Filtered Data'!$W:$W,'Filtered Data'!$C:$C=sorting!$B327))</f>
        <v>42.4</v>
      </c>
      <c r="H327" s="3" cm="1">
        <f t="array" ref="H327">_xlfn.STDEV.P(_xlfn._xlws.FILTER('Filtered Data'!$W:$W,'Filtered Data'!$C:$C=sorting!$B327))</f>
        <v>3.9293765408776999</v>
      </c>
      <c r="I327" s="3"/>
      <c r="K327" t="str">
        <f t="shared" si="101"/>
        <v/>
      </c>
      <c r="L327" s="3" t="str">
        <f t="shared" si="96"/>
        <v/>
      </c>
      <c r="M327" t="str">
        <f t="shared" ca="1" si="102"/>
        <v/>
      </c>
      <c r="N327" s="3" t="str">
        <f t="shared" si="97"/>
        <v/>
      </c>
      <c r="O327" t="str">
        <f t="shared" ca="1" si="103"/>
        <v/>
      </c>
      <c r="P327" s="3" t="str">
        <f t="shared" ca="1" si="98"/>
        <v/>
      </c>
      <c r="Q327" t="str">
        <f t="shared" ca="1" si="104"/>
        <v/>
      </c>
      <c r="R327" s="5" t="str">
        <f>IF(J327="","",SUMIFS('Filtered Data'!$E:$E,'Filtered Data'!$C:$C,sorting!$J327,'Filtered Data'!$W:$W,"&gt;"&amp;Dashboard!D$4)/$K327)</f>
        <v/>
      </c>
      <c r="S327" t="str">
        <f t="shared" ca="1" si="105"/>
        <v/>
      </c>
      <c r="T327" s="5" t="str">
        <f>IF(K327="","",SUMIFS('Filtered Data'!$E:$E,'Filtered Data'!$C:$C,sorting!$J327,'Filtered Data'!$W:$W,"&gt;"&amp;Dashboard!F$4)/$K327)</f>
        <v/>
      </c>
      <c r="U327" t="str">
        <f t="shared" ca="1" si="106"/>
        <v/>
      </c>
      <c r="V327" t="str">
        <f>IF($J327="","",COUNTIFS(R$2:R326,R327)/100000000)</f>
        <v/>
      </c>
      <c r="W327" t="str">
        <f>IF($J327="","",COUNTIFS(T$2:T326,T327)/100000000)</f>
        <v/>
      </c>
      <c r="X327" s="6" t="str">
        <f t="shared" si="107"/>
        <v/>
      </c>
      <c r="Y327" t="str">
        <f t="shared" ca="1" si="108"/>
        <v/>
      </c>
      <c r="Z327" s="6" t="str">
        <f t="shared" si="109"/>
        <v/>
      </c>
      <c r="AA327" t="str">
        <f t="shared" ca="1" si="110"/>
        <v/>
      </c>
      <c r="AB327" s="5" t="str">
        <f ca="1">IF(S327="","",SUMIFS('Filtered Data'!$E:$E,'Filtered Data'!$C:$C,sorting!$J327,'Filtered Data'!$W:$W,"&lt;"&amp;Dashboard!C$4)/$K327)</f>
        <v/>
      </c>
      <c r="AC327" t="str">
        <f t="shared" ca="1" si="111"/>
        <v/>
      </c>
      <c r="AD327" s="6" t="str">
        <f>IF($J327="","",(COUNTIFS(AB$2:AB326,AB327)/100000000)+AB327)</f>
        <v/>
      </c>
      <c r="AE327" t="str">
        <f t="shared" ca="1" si="112"/>
        <v/>
      </c>
    </row>
    <row r="328" spans="1:31" x14ac:dyDescent="0.35">
      <c r="A328" s="5">
        <f t="shared" si="99"/>
        <v>0.27036685650166548</v>
      </c>
      <c r="B328" t="str">
        <v>Matt Strahm</v>
      </c>
      <c r="C328">
        <f>SUMIFS('Filtered Data'!$E:$E,'Filtered Data'!$C:$C,sorting!$B328)</f>
        <v>1</v>
      </c>
      <c r="D328" s="4">
        <f>SUMIFS('Filtered Data'!$L:$L,'Filtered Data'!$C:$C,sorting!$B328)</f>
        <v>1.3333333333333333</v>
      </c>
      <c r="E328">
        <f>SUMIFS('Filtered Data'!$O:$O,'Filtered Data'!$C:$C,sorting!$B328)</f>
        <v>1</v>
      </c>
      <c r="F328" s="3">
        <f t="shared" si="100"/>
        <v>6.75</v>
      </c>
      <c r="G328" s="3" cm="1">
        <f t="array" ref="G328">AVERAGE(_xlfn._xlws.FILTER('Filtered Data'!$W:$W,'Filtered Data'!$C:$C=sorting!$B328))</f>
        <v>38</v>
      </c>
      <c r="H328" s="3" cm="1">
        <f t="array" ref="H328">_xlfn.STDEV.P(_xlfn._xlws.FILTER('Filtered Data'!$W:$W,'Filtered Data'!$C:$C=sorting!$B328))</f>
        <v>0</v>
      </c>
      <c r="I328" s="3"/>
      <c r="K328" t="str">
        <f t="shared" si="101"/>
        <v/>
      </c>
      <c r="L328" s="3" t="str">
        <f t="shared" si="96"/>
        <v/>
      </c>
      <c r="M328" t="str">
        <f t="shared" ca="1" si="102"/>
        <v/>
      </c>
      <c r="N328" s="3" t="str">
        <f t="shared" si="97"/>
        <v/>
      </c>
      <c r="O328" t="str">
        <f t="shared" ca="1" si="103"/>
        <v/>
      </c>
      <c r="P328" s="3" t="str">
        <f t="shared" ca="1" si="98"/>
        <v/>
      </c>
      <c r="Q328" t="str">
        <f t="shared" ca="1" si="104"/>
        <v/>
      </c>
      <c r="R328" s="5" t="str">
        <f>IF(J328="","",SUMIFS('Filtered Data'!$E:$E,'Filtered Data'!$C:$C,sorting!$J328,'Filtered Data'!$W:$W,"&gt;"&amp;Dashboard!D$4)/$K328)</f>
        <v/>
      </c>
      <c r="S328" t="str">
        <f t="shared" ca="1" si="105"/>
        <v/>
      </c>
      <c r="T328" s="5" t="str">
        <f>IF(K328="","",SUMIFS('Filtered Data'!$E:$E,'Filtered Data'!$C:$C,sorting!$J328,'Filtered Data'!$W:$W,"&gt;"&amp;Dashboard!F$4)/$K328)</f>
        <v/>
      </c>
      <c r="U328" t="str">
        <f t="shared" ca="1" si="106"/>
        <v/>
      </c>
      <c r="V328" t="str">
        <f>IF($J328="","",COUNTIFS(R$2:R327,R328)/100000000)</f>
        <v/>
      </c>
      <c r="W328" t="str">
        <f>IF($J328="","",COUNTIFS(T$2:T327,T328)/100000000)</f>
        <v/>
      </c>
      <c r="X328" s="6" t="str">
        <f t="shared" si="107"/>
        <v/>
      </c>
      <c r="Y328" t="str">
        <f t="shared" ca="1" si="108"/>
        <v/>
      </c>
      <c r="Z328" s="6" t="str">
        <f t="shared" si="109"/>
        <v/>
      </c>
      <c r="AA328" t="str">
        <f t="shared" ca="1" si="110"/>
        <v/>
      </c>
      <c r="AB328" s="5" t="str">
        <f ca="1">IF(S328="","",SUMIFS('Filtered Data'!$E:$E,'Filtered Data'!$C:$C,sorting!$J328,'Filtered Data'!$W:$W,"&lt;"&amp;Dashboard!C$4)/$K328)</f>
        <v/>
      </c>
      <c r="AC328" t="str">
        <f t="shared" ca="1" si="111"/>
        <v/>
      </c>
      <c r="AD328" s="6" t="str">
        <f>IF($J328="","",(COUNTIFS(AB$2:AB327,AB328)/100000000)+AB328)</f>
        <v/>
      </c>
      <c r="AE328" t="str">
        <f t="shared" ca="1" si="112"/>
        <v/>
      </c>
    </row>
    <row r="329" spans="1:31" x14ac:dyDescent="0.35">
      <c r="A329" s="5">
        <f t="shared" si="99"/>
        <v>0.35001220633444796</v>
      </c>
      <c r="B329" t="str">
        <v>Pierce Johnson</v>
      </c>
      <c r="C329">
        <f>SUMIFS('Filtered Data'!$E:$E,'Filtered Data'!$C:$C,sorting!$B329)</f>
        <v>2</v>
      </c>
      <c r="D329" s="4">
        <f>SUMIFS('Filtered Data'!$L:$L,'Filtered Data'!$C:$C,sorting!$B329)</f>
        <v>2</v>
      </c>
      <c r="E329">
        <f>SUMIFS('Filtered Data'!$O:$O,'Filtered Data'!$C:$C,sorting!$B329)</f>
        <v>1</v>
      </c>
      <c r="F329" s="3">
        <f t="shared" si="100"/>
        <v>4.5</v>
      </c>
      <c r="G329" s="3" cm="1">
        <f t="array" ref="G329">AVERAGE(_xlfn._xlws.FILTER('Filtered Data'!$W:$W,'Filtered Data'!$C:$C=sorting!$B329))</f>
        <v>40.5</v>
      </c>
      <c r="H329" s="3" cm="1">
        <f t="array" ref="H329">_xlfn.STDEV.P(_xlfn._xlws.FILTER('Filtered Data'!$W:$W,'Filtered Data'!$C:$C=sorting!$B329))</f>
        <v>5.5</v>
      </c>
      <c r="I329" s="3"/>
      <c r="K329" t="str">
        <f t="shared" si="101"/>
        <v/>
      </c>
      <c r="L329" s="3" t="str">
        <f t="shared" si="96"/>
        <v/>
      </c>
      <c r="M329" t="str">
        <f t="shared" ca="1" si="102"/>
        <v/>
      </c>
      <c r="N329" s="3" t="str">
        <f t="shared" si="97"/>
        <v/>
      </c>
      <c r="O329" t="str">
        <f t="shared" ca="1" si="103"/>
        <v/>
      </c>
      <c r="P329" s="3" t="str">
        <f t="shared" ca="1" si="98"/>
        <v/>
      </c>
      <c r="Q329" t="str">
        <f t="shared" ca="1" si="104"/>
        <v/>
      </c>
      <c r="R329" s="5" t="str">
        <f>IF(J329="","",SUMIFS('Filtered Data'!$E:$E,'Filtered Data'!$C:$C,sorting!$J329,'Filtered Data'!$W:$W,"&gt;"&amp;Dashboard!D$4)/$K329)</f>
        <v/>
      </c>
      <c r="S329" t="str">
        <f t="shared" ca="1" si="105"/>
        <v/>
      </c>
      <c r="T329" s="5" t="str">
        <f>IF(K329="","",SUMIFS('Filtered Data'!$E:$E,'Filtered Data'!$C:$C,sorting!$J329,'Filtered Data'!$W:$W,"&gt;"&amp;Dashboard!F$4)/$K329)</f>
        <v/>
      </c>
      <c r="U329" t="str">
        <f t="shared" ca="1" si="106"/>
        <v/>
      </c>
      <c r="V329" t="str">
        <f>IF($J329="","",COUNTIFS(R$2:R328,R329)/100000000)</f>
        <v/>
      </c>
      <c r="W329" t="str">
        <f>IF($J329="","",COUNTIFS(T$2:T328,T329)/100000000)</f>
        <v/>
      </c>
      <c r="X329" s="6" t="str">
        <f t="shared" si="107"/>
        <v/>
      </c>
      <c r="Y329" t="str">
        <f t="shared" ca="1" si="108"/>
        <v/>
      </c>
      <c r="Z329" s="6" t="str">
        <f t="shared" si="109"/>
        <v/>
      </c>
      <c r="AA329" t="str">
        <f t="shared" ca="1" si="110"/>
        <v/>
      </c>
      <c r="AB329" s="5" t="str">
        <f ca="1">IF(S329="","",SUMIFS('Filtered Data'!$E:$E,'Filtered Data'!$C:$C,sorting!$J329,'Filtered Data'!$W:$W,"&lt;"&amp;Dashboard!C$4)/$K329)</f>
        <v/>
      </c>
      <c r="AC329" t="str">
        <f t="shared" ca="1" si="111"/>
        <v/>
      </c>
      <c r="AD329" s="6" t="str">
        <f>IF($J329="","",(COUNTIFS(AB$2:AB328,AB329)/100000000)+AB329)</f>
        <v/>
      </c>
      <c r="AE329" t="str">
        <f t="shared" ca="1" si="112"/>
        <v/>
      </c>
    </row>
    <row r="330" spans="1:31" x14ac:dyDescent="0.35">
      <c r="A330" s="5">
        <f t="shared" si="99"/>
        <v>0.43688518667183973</v>
      </c>
      <c r="B330" t="str">
        <v>Pedro Avila</v>
      </c>
      <c r="C330">
        <f>SUMIFS('Filtered Data'!$E:$E,'Filtered Data'!$C:$C,sorting!$B330)</f>
        <v>1</v>
      </c>
      <c r="D330" s="4">
        <f>SUMIFS('Filtered Data'!$L:$L,'Filtered Data'!$C:$C,sorting!$B330)</f>
        <v>4</v>
      </c>
      <c r="E330">
        <f>SUMIFS('Filtered Data'!$O:$O,'Filtered Data'!$C:$C,sorting!$B330)</f>
        <v>1</v>
      </c>
      <c r="F330" s="3">
        <f t="shared" si="100"/>
        <v>2.25</v>
      </c>
      <c r="G330" s="3" cm="1">
        <f t="array" ref="G330">AVERAGE(_xlfn._xlws.FILTER('Filtered Data'!$W:$W,'Filtered Data'!$C:$C=sorting!$B330))</f>
        <v>43</v>
      </c>
      <c r="H330" s="3" cm="1">
        <f t="array" ref="H330">_xlfn.STDEV.P(_xlfn._xlws.FILTER('Filtered Data'!$W:$W,'Filtered Data'!$C:$C=sorting!$B330))</f>
        <v>0</v>
      </c>
      <c r="I330" s="3"/>
      <c r="K330" t="str">
        <f t="shared" si="101"/>
        <v/>
      </c>
      <c r="L330" s="3" t="str">
        <f t="shared" si="96"/>
        <v/>
      </c>
      <c r="M330" t="str">
        <f t="shared" ca="1" si="102"/>
        <v/>
      </c>
      <c r="N330" s="3" t="str">
        <f t="shared" si="97"/>
        <v/>
      </c>
      <c r="O330" t="str">
        <f t="shared" ca="1" si="103"/>
        <v/>
      </c>
      <c r="P330" s="3" t="str">
        <f t="shared" ca="1" si="98"/>
        <v/>
      </c>
      <c r="Q330" t="str">
        <f t="shared" ca="1" si="104"/>
        <v/>
      </c>
      <c r="R330" s="5" t="str">
        <f>IF(J330="","",SUMIFS('Filtered Data'!$E:$E,'Filtered Data'!$C:$C,sorting!$J330,'Filtered Data'!$W:$W,"&gt;"&amp;Dashboard!D$4)/$K330)</f>
        <v/>
      </c>
      <c r="S330" t="str">
        <f t="shared" ca="1" si="105"/>
        <v/>
      </c>
      <c r="T330" s="5" t="str">
        <f>IF(K330="","",SUMIFS('Filtered Data'!$E:$E,'Filtered Data'!$C:$C,sorting!$J330,'Filtered Data'!$W:$W,"&gt;"&amp;Dashboard!F$4)/$K330)</f>
        <v/>
      </c>
      <c r="U330" t="str">
        <f t="shared" ca="1" si="106"/>
        <v/>
      </c>
      <c r="V330" t="str">
        <f>IF($J330="","",COUNTIFS(R$2:R329,R330)/100000000)</f>
        <v/>
      </c>
      <c r="W330" t="str">
        <f>IF($J330="","",COUNTIFS(T$2:T329,T330)/100000000)</f>
        <v/>
      </c>
      <c r="X330" s="6" t="str">
        <f t="shared" si="107"/>
        <v/>
      </c>
      <c r="Y330" t="str">
        <f t="shared" ca="1" si="108"/>
        <v/>
      </c>
      <c r="Z330" s="6" t="str">
        <f t="shared" si="109"/>
        <v/>
      </c>
      <c r="AA330" t="str">
        <f t="shared" ca="1" si="110"/>
        <v/>
      </c>
      <c r="AB330" s="5" t="str">
        <f ca="1">IF(S330="","",SUMIFS('Filtered Data'!$E:$E,'Filtered Data'!$C:$C,sorting!$J330,'Filtered Data'!$W:$W,"&lt;"&amp;Dashboard!C$4)/$K330)</f>
        <v/>
      </c>
      <c r="AC330" t="str">
        <f t="shared" ca="1" si="111"/>
        <v/>
      </c>
      <c r="AD330" s="6" t="str">
        <f>IF($J330="","",(COUNTIFS(AB$2:AB329,AB330)/100000000)+AB330)</f>
        <v/>
      </c>
      <c r="AE330" t="str">
        <f t="shared" ca="1" si="112"/>
        <v/>
      </c>
    </row>
    <row r="331" spans="1:31" x14ac:dyDescent="0.35">
      <c r="A331" s="5">
        <f t="shared" si="99"/>
        <v>0.91674486711728886</v>
      </c>
      <c r="B331" t="str">
        <v>Kevin Gausman</v>
      </c>
      <c r="C331">
        <f>SUMIFS('Filtered Data'!$E:$E,'Filtered Data'!$C:$C,sorting!$B331)</f>
        <v>33</v>
      </c>
      <c r="D331" s="4">
        <f>SUMIFS('Filtered Data'!$L:$L,'Filtered Data'!$C:$C,sorting!$B331)</f>
        <v>191.99999999999997</v>
      </c>
      <c r="E331">
        <f>SUMIFS('Filtered Data'!$O:$O,'Filtered Data'!$C:$C,sorting!$B331)</f>
        <v>60</v>
      </c>
      <c r="F331" s="3">
        <f t="shared" si="100"/>
        <v>2.8125000000000004</v>
      </c>
      <c r="G331" s="3" cm="1">
        <f t="array" ref="G331">AVERAGE(_xlfn._xlws.FILTER('Filtered Data'!$W:$W,'Filtered Data'!$C:$C=sorting!$B331))</f>
        <v>60.030303030303031</v>
      </c>
      <c r="H331" s="3" cm="1">
        <f t="array" ref="H331">_xlfn.STDEV.P(_xlfn._xlws.FILTER('Filtered Data'!$W:$W,'Filtered Data'!$C:$C=sorting!$B331))</f>
        <v>17.282825331042496</v>
      </c>
      <c r="I331" s="3"/>
      <c r="K331" t="str">
        <f t="shared" si="101"/>
        <v/>
      </c>
      <c r="L331" s="3" t="str">
        <f t="shared" si="96"/>
        <v/>
      </c>
      <c r="M331" t="str">
        <f t="shared" ca="1" si="102"/>
        <v/>
      </c>
      <c r="N331" s="3" t="str">
        <f t="shared" si="97"/>
        <v/>
      </c>
      <c r="O331" t="str">
        <f t="shared" ca="1" si="103"/>
        <v/>
      </c>
      <c r="P331" s="3" t="str">
        <f t="shared" ca="1" si="98"/>
        <v/>
      </c>
      <c r="Q331" t="str">
        <f t="shared" ca="1" si="104"/>
        <v/>
      </c>
      <c r="R331" s="5" t="str">
        <f>IF(J331="","",SUMIFS('Filtered Data'!$E:$E,'Filtered Data'!$C:$C,sorting!$J331,'Filtered Data'!$W:$W,"&gt;"&amp;Dashboard!D$4)/$K331)</f>
        <v/>
      </c>
      <c r="S331" t="str">
        <f t="shared" ca="1" si="105"/>
        <v/>
      </c>
      <c r="T331" s="5" t="str">
        <f>IF(K331="","",SUMIFS('Filtered Data'!$E:$E,'Filtered Data'!$C:$C,sorting!$J331,'Filtered Data'!$W:$W,"&gt;"&amp;Dashboard!F$4)/$K331)</f>
        <v/>
      </c>
      <c r="U331" t="str">
        <f t="shared" ca="1" si="106"/>
        <v/>
      </c>
      <c r="V331" t="str">
        <f>IF($J331="","",COUNTIFS(R$2:R330,R331)/100000000)</f>
        <v/>
      </c>
      <c r="W331" t="str">
        <f>IF($J331="","",COUNTIFS(T$2:T330,T331)/100000000)</f>
        <v/>
      </c>
      <c r="X331" s="6" t="str">
        <f t="shared" si="107"/>
        <v/>
      </c>
      <c r="Y331" t="str">
        <f t="shared" ca="1" si="108"/>
        <v/>
      </c>
      <c r="Z331" s="6" t="str">
        <f t="shared" si="109"/>
        <v/>
      </c>
      <c r="AA331" t="str">
        <f t="shared" ca="1" si="110"/>
        <v/>
      </c>
      <c r="AB331" s="5" t="str">
        <f ca="1">IF(S331="","",SUMIFS('Filtered Data'!$E:$E,'Filtered Data'!$C:$C,sorting!$J331,'Filtered Data'!$W:$W,"&lt;"&amp;Dashboard!C$4)/$K331)</f>
        <v/>
      </c>
      <c r="AC331" t="str">
        <f t="shared" ca="1" si="111"/>
        <v/>
      </c>
      <c r="AD331" s="6" t="str">
        <f>IF($J331="","",(COUNTIFS(AB$2:AB330,AB331)/100000000)+AB331)</f>
        <v/>
      </c>
      <c r="AE331" t="str">
        <f t="shared" ca="1" si="112"/>
        <v/>
      </c>
    </row>
    <row r="332" spans="1:31" x14ac:dyDescent="0.35">
      <c r="A332" s="5">
        <f t="shared" si="99"/>
        <v>0.67491682939605036</v>
      </c>
      <c r="B332" t="str">
        <v>Johnny Cueto</v>
      </c>
      <c r="C332">
        <f>SUMIFS('Filtered Data'!$E:$E,'Filtered Data'!$C:$C,sorting!$B332)</f>
        <v>21</v>
      </c>
      <c r="D332" s="4">
        <f>SUMIFS('Filtered Data'!$L:$L,'Filtered Data'!$C:$C,sorting!$B332)</f>
        <v>112.33333333333334</v>
      </c>
      <c r="E332">
        <f>SUMIFS('Filtered Data'!$O:$O,'Filtered Data'!$C:$C,sorting!$B332)</f>
        <v>51</v>
      </c>
      <c r="F332" s="3">
        <f t="shared" si="100"/>
        <v>4.086053412462908</v>
      </c>
      <c r="G332" s="3" cm="1">
        <f t="array" ref="G332">AVERAGE(_xlfn._xlws.FILTER('Filtered Data'!$W:$W,'Filtered Data'!$C:$C=sorting!$B332))</f>
        <v>49.761904761904759</v>
      </c>
      <c r="H332" s="3" cm="1">
        <f t="array" ref="H332">_xlfn.STDEV.P(_xlfn._xlws.FILTER('Filtered Data'!$W:$W,'Filtered Data'!$C:$C=sorting!$B332))</f>
        <v>19.018549245920447</v>
      </c>
      <c r="I332" s="3"/>
      <c r="K332" t="str">
        <f t="shared" si="101"/>
        <v/>
      </c>
      <c r="L332" s="3" t="str">
        <f t="shared" si="96"/>
        <v/>
      </c>
      <c r="M332" t="str">
        <f t="shared" ca="1" si="102"/>
        <v/>
      </c>
      <c r="N332" s="3" t="str">
        <f t="shared" si="97"/>
        <v/>
      </c>
      <c r="O332" t="str">
        <f t="shared" ca="1" si="103"/>
        <v/>
      </c>
      <c r="P332" s="3" t="str">
        <f t="shared" ca="1" si="98"/>
        <v/>
      </c>
      <c r="Q332" t="str">
        <f t="shared" ca="1" si="104"/>
        <v/>
      </c>
      <c r="R332" s="5" t="str">
        <f>IF(J332="","",SUMIFS('Filtered Data'!$E:$E,'Filtered Data'!$C:$C,sorting!$J332,'Filtered Data'!$W:$W,"&gt;"&amp;Dashboard!D$4)/$K332)</f>
        <v/>
      </c>
      <c r="S332" t="str">
        <f t="shared" ca="1" si="105"/>
        <v/>
      </c>
      <c r="T332" s="5" t="str">
        <f>IF(K332="","",SUMIFS('Filtered Data'!$E:$E,'Filtered Data'!$C:$C,sorting!$J332,'Filtered Data'!$W:$W,"&gt;"&amp;Dashboard!F$4)/$K332)</f>
        <v/>
      </c>
      <c r="U332" t="str">
        <f t="shared" ca="1" si="106"/>
        <v/>
      </c>
      <c r="V332" t="str">
        <f>IF($J332="","",COUNTIFS(R$2:R331,R332)/100000000)</f>
        <v/>
      </c>
      <c r="W332" t="str">
        <f>IF($J332="","",COUNTIFS(T$2:T331,T332)/100000000)</f>
        <v/>
      </c>
      <c r="X332" s="6" t="str">
        <f t="shared" si="107"/>
        <v/>
      </c>
      <c r="Y332" t="str">
        <f t="shared" ca="1" si="108"/>
        <v/>
      </c>
      <c r="Z332" s="6" t="str">
        <f t="shared" si="109"/>
        <v/>
      </c>
      <c r="AA332" t="str">
        <f t="shared" ca="1" si="110"/>
        <v/>
      </c>
      <c r="AB332" s="5" t="str">
        <f ca="1">IF(S332="","",SUMIFS('Filtered Data'!$E:$E,'Filtered Data'!$C:$C,sorting!$J332,'Filtered Data'!$W:$W,"&lt;"&amp;Dashboard!C$4)/$K332)</f>
        <v/>
      </c>
      <c r="AC332" t="str">
        <f t="shared" ca="1" si="111"/>
        <v/>
      </c>
      <c r="AD332" s="6" t="str">
        <f>IF($J332="","",(COUNTIFS(AB$2:AB331,AB332)/100000000)+AB332)</f>
        <v/>
      </c>
      <c r="AE332" t="str">
        <f t="shared" ca="1" si="112"/>
        <v/>
      </c>
    </row>
    <row r="333" spans="1:31" x14ac:dyDescent="0.35">
      <c r="A333" s="5">
        <f t="shared" si="99"/>
        <v>0.90508689007664322</v>
      </c>
      <c r="B333" t="str">
        <v>Logan Webb</v>
      </c>
      <c r="C333">
        <f>SUMIFS('Filtered Data'!$E:$E,'Filtered Data'!$C:$C,sorting!$B333)</f>
        <v>26</v>
      </c>
      <c r="D333" s="4">
        <f>SUMIFS('Filtered Data'!$L:$L,'Filtered Data'!$C:$C,sorting!$B333)</f>
        <v>147.33333333333331</v>
      </c>
      <c r="E333">
        <f>SUMIFS('Filtered Data'!$O:$O,'Filtered Data'!$C:$C,sorting!$B333)</f>
        <v>50</v>
      </c>
      <c r="F333" s="3">
        <f t="shared" si="100"/>
        <v>3.0542986425339373</v>
      </c>
      <c r="G333" s="3" cm="1">
        <f t="array" ref="G333">AVERAGE(_xlfn._xlws.FILTER('Filtered Data'!$W:$W,'Filtered Data'!$C:$C=sorting!$B333))</f>
        <v>59.230769230769234</v>
      </c>
      <c r="H333" s="3" cm="1">
        <f t="array" ref="H333">_xlfn.STDEV.P(_xlfn._xlws.FILTER('Filtered Data'!$W:$W,'Filtered Data'!$C:$C=sorting!$B333))</f>
        <v>13.31369362235073</v>
      </c>
      <c r="I333" s="3"/>
      <c r="K333" t="str">
        <f t="shared" si="101"/>
        <v/>
      </c>
      <c r="L333" s="3" t="str">
        <f t="shared" si="96"/>
        <v/>
      </c>
      <c r="M333" t="str">
        <f t="shared" ca="1" si="102"/>
        <v/>
      </c>
      <c r="N333" s="3" t="str">
        <f t="shared" si="97"/>
        <v/>
      </c>
      <c r="O333" t="str">
        <f t="shared" ca="1" si="103"/>
        <v/>
      </c>
      <c r="P333" s="3" t="str">
        <f t="shared" ca="1" si="98"/>
        <v/>
      </c>
      <c r="Q333" t="str">
        <f t="shared" ca="1" si="104"/>
        <v/>
      </c>
      <c r="R333" s="5" t="str">
        <f>IF(J333="","",SUMIFS('Filtered Data'!$E:$E,'Filtered Data'!$C:$C,sorting!$J333,'Filtered Data'!$W:$W,"&gt;"&amp;Dashboard!D$4)/$K333)</f>
        <v/>
      </c>
      <c r="S333" t="str">
        <f t="shared" ca="1" si="105"/>
        <v/>
      </c>
      <c r="T333" s="5" t="str">
        <f>IF(K333="","",SUMIFS('Filtered Data'!$E:$E,'Filtered Data'!$C:$C,sorting!$J333,'Filtered Data'!$W:$W,"&gt;"&amp;Dashboard!F$4)/$K333)</f>
        <v/>
      </c>
      <c r="U333" t="str">
        <f t="shared" ca="1" si="106"/>
        <v/>
      </c>
      <c r="V333" t="str">
        <f>IF($J333="","",COUNTIFS(R$2:R332,R333)/100000000)</f>
        <v/>
      </c>
      <c r="W333" t="str">
        <f>IF($J333="","",COUNTIFS(T$2:T332,T333)/100000000)</f>
        <v/>
      </c>
      <c r="X333" s="6" t="str">
        <f t="shared" si="107"/>
        <v/>
      </c>
      <c r="Y333" t="str">
        <f t="shared" ca="1" si="108"/>
        <v/>
      </c>
      <c r="Z333" s="6" t="str">
        <f t="shared" si="109"/>
        <v/>
      </c>
      <c r="AA333" t="str">
        <f t="shared" ca="1" si="110"/>
        <v/>
      </c>
      <c r="AB333" s="5" t="str">
        <f ca="1">IF(S333="","",SUMIFS('Filtered Data'!$E:$E,'Filtered Data'!$C:$C,sorting!$J333,'Filtered Data'!$W:$W,"&lt;"&amp;Dashboard!C$4)/$K333)</f>
        <v/>
      </c>
      <c r="AC333" t="str">
        <f t="shared" ca="1" si="111"/>
        <v/>
      </c>
      <c r="AD333" s="6" t="str">
        <f>IF($J333="","",(COUNTIFS(AB$2:AB332,AB333)/100000000)+AB333)</f>
        <v/>
      </c>
      <c r="AE333" t="str">
        <f t="shared" ca="1" si="112"/>
        <v/>
      </c>
    </row>
    <row r="334" spans="1:31" x14ac:dyDescent="0.35">
      <c r="A334" s="5">
        <f t="shared" si="99"/>
        <v>0.84508344779188671</v>
      </c>
      <c r="B334" t="str">
        <v>Anthony DeSclafani</v>
      </c>
      <c r="C334">
        <f>SUMIFS('Filtered Data'!$E:$E,'Filtered Data'!$C:$C,sorting!$B334)</f>
        <v>31</v>
      </c>
      <c r="D334" s="4">
        <f>SUMIFS('Filtered Data'!$L:$L,'Filtered Data'!$C:$C,sorting!$B334)</f>
        <v>167.66666666666666</v>
      </c>
      <c r="E334">
        <f>SUMIFS('Filtered Data'!$O:$O,'Filtered Data'!$C:$C,sorting!$B334)</f>
        <v>59</v>
      </c>
      <c r="F334" s="3">
        <f t="shared" si="100"/>
        <v>3.1669980119284293</v>
      </c>
      <c r="G334" s="3" cm="1">
        <f t="array" ref="G334">AVERAGE(_xlfn._xlws.FILTER('Filtered Data'!$W:$W,'Filtered Data'!$C:$C=sorting!$B334))</f>
        <v>55.967741935483872</v>
      </c>
      <c r="H334" s="3" cm="1">
        <f t="array" ref="H334">_xlfn.STDEV.P(_xlfn._xlws.FILTER('Filtered Data'!$W:$W,'Filtered Data'!$C:$C=sorting!$B334))</f>
        <v>19.923213678727674</v>
      </c>
      <c r="I334" s="3"/>
      <c r="K334" t="str">
        <f t="shared" si="101"/>
        <v/>
      </c>
      <c r="L334" s="3" t="str">
        <f t="shared" si="96"/>
        <v/>
      </c>
      <c r="M334" t="str">
        <f t="shared" ca="1" si="102"/>
        <v/>
      </c>
      <c r="N334" s="3" t="str">
        <f t="shared" si="97"/>
        <v/>
      </c>
      <c r="O334" t="str">
        <f t="shared" ca="1" si="103"/>
        <v/>
      </c>
      <c r="P334" s="3" t="str">
        <f t="shared" ca="1" si="98"/>
        <v/>
      </c>
      <c r="Q334" t="str">
        <f t="shared" ca="1" si="104"/>
        <v/>
      </c>
      <c r="R334" s="5" t="str">
        <f>IF(J334="","",SUMIFS('Filtered Data'!$E:$E,'Filtered Data'!$C:$C,sorting!$J334,'Filtered Data'!$W:$W,"&gt;"&amp;Dashboard!D$4)/$K334)</f>
        <v/>
      </c>
      <c r="S334" t="str">
        <f t="shared" ca="1" si="105"/>
        <v/>
      </c>
      <c r="T334" s="5" t="str">
        <f>IF(K334="","",SUMIFS('Filtered Data'!$E:$E,'Filtered Data'!$C:$C,sorting!$J334,'Filtered Data'!$W:$W,"&gt;"&amp;Dashboard!F$4)/$K334)</f>
        <v/>
      </c>
      <c r="U334" t="str">
        <f t="shared" ca="1" si="106"/>
        <v/>
      </c>
      <c r="V334" t="str">
        <f>IF($J334="","",COUNTIFS(R$2:R333,R334)/100000000)</f>
        <v/>
      </c>
      <c r="W334" t="str">
        <f>IF($J334="","",COUNTIFS(T$2:T333,T334)/100000000)</f>
        <v/>
      </c>
      <c r="X334" s="6" t="str">
        <f t="shared" si="107"/>
        <v/>
      </c>
      <c r="Y334" t="str">
        <f t="shared" ca="1" si="108"/>
        <v/>
      </c>
      <c r="Z334" s="6" t="str">
        <f t="shared" si="109"/>
        <v/>
      </c>
      <c r="AA334" t="str">
        <f t="shared" ca="1" si="110"/>
        <v/>
      </c>
      <c r="AB334" s="5" t="str">
        <f ca="1">IF(S334="","",SUMIFS('Filtered Data'!$E:$E,'Filtered Data'!$C:$C,sorting!$J334,'Filtered Data'!$W:$W,"&lt;"&amp;Dashboard!C$4)/$K334)</f>
        <v/>
      </c>
      <c r="AC334" t="str">
        <f t="shared" ca="1" si="111"/>
        <v/>
      </c>
      <c r="AD334" s="6" t="str">
        <f>IF($J334="","",(COUNTIFS(AB$2:AB333,AB334)/100000000)+AB334)</f>
        <v/>
      </c>
      <c r="AE334" t="str">
        <f t="shared" ca="1" si="112"/>
        <v/>
      </c>
    </row>
    <row r="335" spans="1:31" x14ac:dyDescent="0.35">
      <c r="A335" s="5">
        <f t="shared" si="99"/>
        <v>0.73998188995861247</v>
      </c>
      <c r="B335" t="str">
        <v>Aaron Sanchez</v>
      </c>
      <c r="C335">
        <f>SUMIFS('Filtered Data'!$E:$E,'Filtered Data'!$C:$C,sorting!$B335)</f>
        <v>7</v>
      </c>
      <c r="D335" s="4">
        <f>SUMIFS('Filtered Data'!$L:$L,'Filtered Data'!$C:$C,sorting!$B335)</f>
        <v>30.333333333333336</v>
      </c>
      <c r="E335">
        <f>SUMIFS('Filtered Data'!$O:$O,'Filtered Data'!$C:$C,sorting!$B335)</f>
        <v>11</v>
      </c>
      <c r="F335" s="3">
        <f t="shared" si="100"/>
        <v>3.2637362637362637</v>
      </c>
      <c r="G335" s="3" cm="1">
        <f t="array" ref="G335">AVERAGE(_xlfn._xlws.FILTER('Filtered Data'!$W:$W,'Filtered Data'!$C:$C=sorting!$B335))</f>
        <v>51.857142857142854</v>
      </c>
      <c r="H335" s="3" cm="1">
        <f t="array" ref="H335">_xlfn.STDEV.P(_xlfn._xlws.FILTER('Filtered Data'!$W:$W,'Filtered Data'!$C:$C=sorting!$B335))</f>
        <v>10.815710417570115</v>
      </c>
      <c r="I335" s="3"/>
      <c r="K335" t="str">
        <f t="shared" si="101"/>
        <v/>
      </c>
      <c r="L335" s="3" t="str">
        <f t="shared" si="96"/>
        <v/>
      </c>
      <c r="M335" t="str">
        <f t="shared" ca="1" si="102"/>
        <v/>
      </c>
      <c r="N335" s="3" t="str">
        <f t="shared" si="97"/>
        <v/>
      </c>
      <c r="O335" t="str">
        <f t="shared" ca="1" si="103"/>
        <v/>
      </c>
      <c r="P335" s="3" t="str">
        <f t="shared" ca="1" si="98"/>
        <v/>
      </c>
      <c r="Q335" t="str">
        <f t="shared" ca="1" si="104"/>
        <v/>
      </c>
      <c r="R335" s="5" t="str">
        <f>IF(J335="","",SUMIFS('Filtered Data'!$E:$E,'Filtered Data'!$C:$C,sorting!$J335,'Filtered Data'!$W:$W,"&gt;"&amp;Dashboard!D$4)/$K335)</f>
        <v/>
      </c>
      <c r="S335" t="str">
        <f t="shared" ca="1" si="105"/>
        <v/>
      </c>
      <c r="T335" s="5" t="str">
        <f>IF(K335="","",SUMIFS('Filtered Data'!$E:$E,'Filtered Data'!$C:$C,sorting!$J335,'Filtered Data'!$W:$W,"&gt;"&amp;Dashboard!F$4)/$K335)</f>
        <v/>
      </c>
      <c r="U335" t="str">
        <f t="shared" ca="1" si="106"/>
        <v/>
      </c>
      <c r="V335" t="str">
        <f>IF($J335="","",COUNTIFS(R$2:R334,R335)/100000000)</f>
        <v/>
      </c>
      <c r="W335" t="str">
        <f>IF($J335="","",COUNTIFS(T$2:T334,T335)/100000000)</f>
        <v/>
      </c>
      <c r="X335" s="6" t="str">
        <f t="shared" si="107"/>
        <v/>
      </c>
      <c r="Y335" t="str">
        <f t="shared" ca="1" si="108"/>
        <v/>
      </c>
      <c r="Z335" s="6" t="str">
        <f t="shared" si="109"/>
        <v/>
      </c>
      <c r="AA335" t="str">
        <f t="shared" ca="1" si="110"/>
        <v/>
      </c>
      <c r="AB335" s="5" t="str">
        <f ca="1">IF(S335="","",SUMIFS('Filtered Data'!$E:$E,'Filtered Data'!$C:$C,sorting!$J335,'Filtered Data'!$W:$W,"&lt;"&amp;Dashboard!C$4)/$K335)</f>
        <v/>
      </c>
      <c r="AC335" t="str">
        <f t="shared" ca="1" si="111"/>
        <v/>
      </c>
      <c r="AD335" s="6" t="str">
        <f>IF($J335="","",(COUNTIFS(AB$2:AB334,AB335)/100000000)+AB335)</f>
        <v/>
      </c>
      <c r="AE335" t="str">
        <f t="shared" ca="1" si="112"/>
        <v/>
      </c>
    </row>
    <row r="336" spans="1:31" x14ac:dyDescent="0.35">
      <c r="A336" s="5">
        <f t="shared" si="99"/>
        <v>0.81688136595744842</v>
      </c>
      <c r="B336" t="str">
        <v>Alex Wood</v>
      </c>
      <c r="C336">
        <f>SUMIFS('Filtered Data'!$E:$E,'Filtered Data'!$C:$C,sorting!$B336)</f>
        <v>26</v>
      </c>
      <c r="D336" s="4">
        <f>SUMIFS('Filtered Data'!$L:$L,'Filtered Data'!$C:$C,sorting!$B336)</f>
        <v>138.66666666666666</v>
      </c>
      <c r="E336">
        <f>SUMIFS('Filtered Data'!$O:$O,'Filtered Data'!$C:$C,sorting!$B336)</f>
        <v>59</v>
      </c>
      <c r="F336" s="3">
        <f t="shared" si="100"/>
        <v>3.8293269230769234</v>
      </c>
      <c r="G336" s="3" cm="1">
        <f t="array" ref="G336">AVERAGE(_xlfn._xlws.FILTER('Filtered Data'!$W:$W,'Filtered Data'!$C:$C=sorting!$B336))</f>
        <v>54.730769230769234</v>
      </c>
      <c r="H336" s="3" cm="1">
        <f t="array" ref="H336">_xlfn.STDEV.P(_xlfn._xlws.FILTER('Filtered Data'!$W:$W,'Filtered Data'!$C:$C=sorting!$B336))</f>
        <v>14.635461918304122</v>
      </c>
      <c r="I336" s="3"/>
      <c r="K336" t="str">
        <f t="shared" si="101"/>
        <v/>
      </c>
      <c r="L336" s="3" t="str">
        <f t="shared" si="96"/>
        <v/>
      </c>
      <c r="M336" t="str">
        <f t="shared" ca="1" si="102"/>
        <v/>
      </c>
      <c r="N336" s="3" t="str">
        <f t="shared" si="97"/>
        <v/>
      </c>
      <c r="O336" t="str">
        <f t="shared" ca="1" si="103"/>
        <v/>
      </c>
      <c r="P336" s="3" t="str">
        <f t="shared" ca="1" si="98"/>
        <v/>
      </c>
      <c r="Q336" t="str">
        <f t="shared" ca="1" si="104"/>
        <v/>
      </c>
      <c r="R336" s="5" t="str">
        <f>IF(J336="","",SUMIFS('Filtered Data'!$E:$E,'Filtered Data'!$C:$C,sorting!$J336,'Filtered Data'!$W:$W,"&gt;"&amp;Dashboard!D$4)/$K336)</f>
        <v/>
      </c>
      <c r="S336" t="str">
        <f t="shared" ca="1" si="105"/>
        <v/>
      </c>
      <c r="T336" s="5" t="str">
        <f>IF(K336="","",SUMIFS('Filtered Data'!$E:$E,'Filtered Data'!$C:$C,sorting!$J336,'Filtered Data'!$W:$W,"&gt;"&amp;Dashboard!F$4)/$K336)</f>
        <v/>
      </c>
      <c r="U336" t="str">
        <f t="shared" ca="1" si="106"/>
        <v/>
      </c>
      <c r="V336" t="str">
        <f>IF($J336="","",COUNTIFS(R$2:R335,R336)/100000000)</f>
        <v/>
      </c>
      <c r="W336" t="str">
        <f>IF($J336="","",COUNTIFS(T$2:T335,T336)/100000000)</f>
        <v/>
      </c>
      <c r="X336" s="6" t="str">
        <f t="shared" si="107"/>
        <v/>
      </c>
      <c r="Y336" t="str">
        <f t="shared" ca="1" si="108"/>
        <v/>
      </c>
      <c r="Z336" s="6" t="str">
        <f t="shared" si="109"/>
        <v/>
      </c>
      <c r="AA336" t="str">
        <f t="shared" ca="1" si="110"/>
        <v/>
      </c>
      <c r="AB336" s="5" t="str">
        <f ca="1">IF(S336="","",SUMIFS('Filtered Data'!$E:$E,'Filtered Data'!$C:$C,sorting!$J336,'Filtered Data'!$W:$W,"&lt;"&amp;Dashboard!C$4)/$K336)</f>
        <v/>
      </c>
      <c r="AC336" t="str">
        <f t="shared" ca="1" si="111"/>
        <v/>
      </c>
      <c r="AD336" s="6" t="str">
        <f>IF($J336="","",(COUNTIFS(AB$2:AB335,AB336)/100000000)+AB336)</f>
        <v/>
      </c>
      <c r="AE336" t="str">
        <f t="shared" ca="1" si="112"/>
        <v/>
      </c>
    </row>
    <row r="337" spans="1:31" x14ac:dyDescent="0.35">
      <c r="A337" s="5">
        <f t="shared" si="99"/>
        <v>0.35843471708061914</v>
      </c>
      <c r="B337" t="str">
        <v>Scott Kazmir</v>
      </c>
      <c r="C337">
        <f>SUMIFS('Filtered Data'!$E:$E,'Filtered Data'!$C:$C,sorting!$B337)</f>
        <v>4</v>
      </c>
      <c r="D337" s="4">
        <f>SUMIFS('Filtered Data'!$L:$L,'Filtered Data'!$C:$C,sorting!$B337)</f>
        <v>10.333333333333334</v>
      </c>
      <c r="E337">
        <f>SUMIFS('Filtered Data'!$O:$O,'Filtered Data'!$C:$C,sorting!$B337)</f>
        <v>6</v>
      </c>
      <c r="F337" s="3">
        <f t="shared" si="100"/>
        <v>5.2258064516129021</v>
      </c>
      <c r="G337" s="3" cm="1">
        <f t="array" ref="G337">AVERAGE(_xlfn._xlws.FILTER('Filtered Data'!$W:$W,'Filtered Data'!$C:$C=sorting!$B337))</f>
        <v>40.75</v>
      </c>
      <c r="H337" s="3" cm="1">
        <f t="array" ref="H337">_xlfn.STDEV.P(_xlfn._xlws.FILTER('Filtered Data'!$W:$W,'Filtered Data'!$C:$C=sorting!$B337))</f>
        <v>11.882234638316145</v>
      </c>
      <c r="I337" s="3"/>
      <c r="K337" t="str">
        <f t="shared" si="101"/>
        <v/>
      </c>
      <c r="L337" s="3" t="str">
        <f t="shared" si="96"/>
        <v/>
      </c>
      <c r="M337" t="str">
        <f t="shared" ca="1" si="102"/>
        <v/>
      </c>
      <c r="N337" s="3" t="str">
        <f t="shared" si="97"/>
        <v/>
      </c>
      <c r="O337" t="str">
        <f t="shared" ca="1" si="103"/>
        <v/>
      </c>
      <c r="P337" s="3" t="str">
        <f t="shared" ca="1" si="98"/>
        <v/>
      </c>
      <c r="Q337" t="str">
        <f t="shared" ca="1" si="104"/>
        <v/>
      </c>
      <c r="R337" s="5" t="str">
        <f>IF(J337="","",SUMIFS('Filtered Data'!$E:$E,'Filtered Data'!$C:$C,sorting!$J337,'Filtered Data'!$W:$W,"&gt;"&amp;Dashboard!D$4)/$K337)</f>
        <v/>
      </c>
      <c r="S337" t="str">
        <f t="shared" ca="1" si="105"/>
        <v/>
      </c>
      <c r="T337" s="5" t="str">
        <f>IF(K337="","",SUMIFS('Filtered Data'!$E:$E,'Filtered Data'!$C:$C,sorting!$J337,'Filtered Data'!$W:$W,"&gt;"&amp;Dashboard!F$4)/$K337)</f>
        <v/>
      </c>
      <c r="U337" t="str">
        <f t="shared" ca="1" si="106"/>
        <v/>
      </c>
      <c r="V337" t="str">
        <f>IF($J337="","",COUNTIFS(R$2:R336,R337)/100000000)</f>
        <v/>
      </c>
      <c r="W337" t="str">
        <f>IF($J337="","",COUNTIFS(T$2:T336,T337)/100000000)</f>
        <v/>
      </c>
      <c r="X337" s="6" t="str">
        <f t="shared" si="107"/>
        <v/>
      </c>
      <c r="Y337" t="str">
        <f t="shared" ca="1" si="108"/>
        <v/>
      </c>
      <c r="Z337" s="6" t="str">
        <f t="shared" si="109"/>
        <v/>
      </c>
      <c r="AA337" t="str">
        <f t="shared" ca="1" si="110"/>
        <v/>
      </c>
      <c r="AB337" s="5" t="str">
        <f ca="1">IF(S337="","",SUMIFS('Filtered Data'!$E:$E,'Filtered Data'!$C:$C,sorting!$J337,'Filtered Data'!$W:$W,"&lt;"&amp;Dashboard!C$4)/$K337)</f>
        <v/>
      </c>
      <c r="AC337" t="str">
        <f t="shared" ca="1" si="111"/>
        <v/>
      </c>
      <c r="AD337" s="6" t="str">
        <f>IF($J337="","",(COUNTIFS(AB$2:AB336,AB337)/100000000)+AB337)</f>
        <v/>
      </c>
      <c r="AE337" t="str">
        <f t="shared" ca="1" si="112"/>
        <v/>
      </c>
    </row>
    <row r="338" spans="1:31" x14ac:dyDescent="0.35">
      <c r="A338" s="5">
        <f t="shared" si="99"/>
        <v>9.8360010157309552E-2</v>
      </c>
      <c r="B338" t="str">
        <v>Zack Littell</v>
      </c>
      <c r="C338">
        <f>SUMIFS('Filtered Data'!$E:$E,'Filtered Data'!$C:$C,sorting!$B338)</f>
        <v>2</v>
      </c>
      <c r="D338" s="4">
        <f>SUMIFS('Filtered Data'!$L:$L,'Filtered Data'!$C:$C,sorting!$B338)</f>
        <v>1</v>
      </c>
      <c r="E338">
        <f>SUMIFS('Filtered Data'!$O:$O,'Filtered Data'!$C:$C,sorting!$B338)</f>
        <v>4</v>
      </c>
      <c r="F338" s="3">
        <f t="shared" si="100"/>
        <v>36</v>
      </c>
      <c r="G338" s="3" cm="1">
        <f t="array" ref="G338">AVERAGE(_xlfn._xlws.FILTER('Filtered Data'!$W:$W,'Filtered Data'!$C:$C=sorting!$B338))</f>
        <v>30.5</v>
      </c>
      <c r="H338" s="3" cm="1">
        <f t="array" ref="H338">_xlfn.STDEV.P(_xlfn._xlws.FILTER('Filtered Data'!$W:$W,'Filtered Data'!$C:$C=sorting!$B338))</f>
        <v>14.5</v>
      </c>
      <c r="I338" s="3"/>
      <c r="K338" t="str">
        <f t="shared" si="101"/>
        <v/>
      </c>
      <c r="L338" s="3" t="str">
        <f t="shared" si="96"/>
        <v/>
      </c>
      <c r="M338" t="str">
        <f t="shared" ca="1" si="102"/>
        <v/>
      </c>
      <c r="N338" s="3" t="str">
        <f t="shared" si="97"/>
        <v/>
      </c>
      <c r="O338" t="str">
        <f t="shared" ca="1" si="103"/>
        <v/>
      </c>
      <c r="P338" s="3" t="str">
        <f t="shared" ca="1" si="98"/>
        <v/>
      </c>
      <c r="Q338" t="str">
        <f t="shared" ca="1" si="104"/>
        <v/>
      </c>
      <c r="R338" s="5" t="str">
        <f>IF(J338="","",SUMIFS('Filtered Data'!$E:$E,'Filtered Data'!$C:$C,sorting!$J338,'Filtered Data'!$W:$W,"&gt;"&amp;Dashboard!D$4)/$K338)</f>
        <v/>
      </c>
      <c r="S338" t="str">
        <f t="shared" ca="1" si="105"/>
        <v/>
      </c>
      <c r="T338" s="5" t="str">
        <f>IF(K338="","",SUMIFS('Filtered Data'!$E:$E,'Filtered Data'!$C:$C,sorting!$J338,'Filtered Data'!$W:$W,"&gt;"&amp;Dashboard!F$4)/$K338)</f>
        <v/>
      </c>
      <c r="U338" t="str">
        <f t="shared" ca="1" si="106"/>
        <v/>
      </c>
      <c r="V338" t="str">
        <f>IF($J338="","",COUNTIFS(R$2:R337,R338)/100000000)</f>
        <v/>
      </c>
      <c r="W338" t="str">
        <f>IF($J338="","",COUNTIFS(T$2:T337,T338)/100000000)</f>
        <v/>
      </c>
      <c r="X338" s="6" t="str">
        <f t="shared" si="107"/>
        <v/>
      </c>
      <c r="Y338" t="str">
        <f t="shared" ca="1" si="108"/>
        <v/>
      </c>
      <c r="Z338" s="6" t="str">
        <f t="shared" si="109"/>
        <v/>
      </c>
      <c r="AA338" t="str">
        <f t="shared" ca="1" si="110"/>
        <v/>
      </c>
      <c r="AB338" s="5" t="str">
        <f ca="1">IF(S338="","",SUMIFS('Filtered Data'!$E:$E,'Filtered Data'!$C:$C,sorting!$J338,'Filtered Data'!$W:$W,"&lt;"&amp;Dashboard!C$4)/$K338)</f>
        <v/>
      </c>
      <c r="AC338" t="str">
        <f t="shared" ca="1" si="111"/>
        <v/>
      </c>
      <c r="AD338" s="6" t="str">
        <f>IF($J338="","",(COUNTIFS(AB$2:AB337,AB338)/100000000)+AB338)</f>
        <v/>
      </c>
      <c r="AE338" t="str">
        <f t="shared" ca="1" si="112"/>
        <v/>
      </c>
    </row>
    <row r="339" spans="1:31" x14ac:dyDescent="0.35">
      <c r="A339" s="5">
        <f t="shared" si="99"/>
        <v>0.64970644238244568</v>
      </c>
      <c r="B339" t="str">
        <v>Conner Menez</v>
      </c>
      <c r="C339">
        <f>SUMIFS('Filtered Data'!$E:$E,'Filtered Data'!$C:$C,sorting!$B339)</f>
        <v>1</v>
      </c>
      <c r="D339" s="4">
        <f>SUMIFS('Filtered Data'!$L:$L,'Filtered Data'!$C:$C,sorting!$B339)</f>
        <v>2</v>
      </c>
      <c r="E339">
        <f>SUMIFS('Filtered Data'!$O:$O,'Filtered Data'!$C:$C,sorting!$B339)</f>
        <v>0</v>
      </c>
      <c r="F339" s="3">
        <f t="shared" si="100"/>
        <v>0</v>
      </c>
      <c r="G339" s="3" cm="1">
        <f t="array" ref="G339">AVERAGE(_xlfn._xlws.FILTER('Filtered Data'!$W:$W,'Filtered Data'!$C:$C=sorting!$B339))</f>
        <v>49</v>
      </c>
      <c r="H339" s="3" cm="1">
        <f t="array" ref="H339">_xlfn.STDEV.P(_xlfn._xlws.FILTER('Filtered Data'!$W:$W,'Filtered Data'!$C:$C=sorting!$B339))</f>
        <v>0</v>
      </c>
      <c r="I339" s="3"/>
      <c r="K339" t="str">
        <f t="shared" si="101"/>
        <v/>
      </c>
      <c r="L339" s="3" t="str">
        <f t="shared" si="96"/>
        <v/>
      </c>
      <c r="M339" t="str">
        <f t="shared" ca="1" si="102"/>
        <v/>
      </c>
      <c r="N339" s="3" t="str">
        <f t="shared" si="97"/>
        <v/>
      </c>
      <c r="O339" t="str">
        <f t="shared" ca="1" si="103"/>
        <v/>
      </c>
      <c r="P339" s="3" t="str">
        <f t="shared" ca="1" si="98"/>
        <v/>
      </c>
      <c r="Q339" t="str">
        <f t="shared" ca="1" si="104"/>
        <v/>
      </c>
      <c r="R339" s="5" t="str">
        <f>IF(J339="","",SUMIFS('Filtered Data'!$E:$E,'Filtered Data'!$C:$C,sorting!$J339,'Filtered Data'!$W:$W,"&gt;"&amp;Dashboard!D$4)/$K339)</f>
        <v/>
      </c>
      <c r="S339" t="str">
        <f t="shared" ca="1" si="105"/>
        <v/>
      </c>
      <c r="T339" s="5" t="str">
        <f>IF(K339="","",SUMIFS('Filtered Data'!$E:$E,'Filtered Data'!$C:$C,sorting!$J339,'Filtered Data'!$W:$W,"&gt;"&amp;Dashboard!F$4)/$K339)</f>
        <v/>
      </c>
      <c r="U339" t="str">
        <f t="shared" ca="1" si="106"/>
        <v/>
      </c>
      <c r="V339" t="str">
        <f>IF($J339="","",COUNTIFS(R$2:R338,R339)/100000000)</f>
        <v/>
      </c>
      <c r="W339" t="str">
        <f>IF($J339="","",COUNTIFS(T$2:T338,T339)/100000000)</f>
        <v/>
      </c>
      <c r="X339" s="6" t="str">
        <f t="shared" si="107"/>
        <v/>
      </c>
      <c r="Y339" t="str">
        <f t="shared" ca="1" si="108"/>
        <v/>
      </c>
      <c r="Z339" s="6" t="str">
        <f t="shared" si="109"/>
        <v/>
      </c>
      <c r="AA339" t="str">
        <f t="shared" ca="1" si="110"/>
        <v/>
      </c>
      <c r="AB339" s="5" t="str">
        <f ca="1">IF(S339="","",SUMIFS('Filtered Data'!$E:$E,'Filtered Data'!$C:$C,sorting!$J339,'Filtered Data'!$W:$W,"&lt;"&amp;Dashboard!C$4)/$K339)</f>
        <v/>
      </c>
      <c r="AC339" t="str">
        <f t="shared" ca="1" si="111"/>
        <v/>
      </c>
      <c r="AD339" s="6" t="str">
        <f>IF($J339="","",(COUNTIFS(AB$2:AB338,AB339)/100000000)+AB339)</f>
        <v/>
      </c>
      <c r="AE339" t="str">
        <f t="shared" ca="1" si="112"/>
        <v/>
      </c>
    </row>
    <row r="340" spans="1:31" x14ac:dyDescent="0.35">
      <c r="A340" s="5">
        <f t="shared" si="99"/>
        <v>0.69543691635488136</v>
      </c>
      <c r="B340" t="str">
        <v>Sam Long</v>
      </c>
      <c r="C340">
        <f>SUMIFS('Filtered Data'!$E:$E,'Filtered Data'!$C:$C,sorting!$B340)</f>
        <v>5</v>
      </c>
      <c r="D340" s="4">
        <f>SUMIFS('Filtered Data'!$L:$L,'Filtered Data'!$C:$C,sorting!$B340)</f>
        <v>22.333333333333332</v>
      </c>
      <c r="E340">
        <f>SUMIFS('Filtered Data'!$O:$O,'Filtered Data'!$C:$C,sorting!$B340)</f>
        <v>11</v>
      </c>
      <c r="F340" s="3">
        <f t="shared" si="100"/>
        <v>4.432835820895523</v>
      </c>
      <c r="G340" s="3" cm="1">
        <f t="array" ref="G340">AVERAGE(_xlfn._xlws.FILTER('Filtered Data'!$W:$W,'Filtered Data'!$C:$C=sorting!$B340))</f>
        <v>50.4</v>
      </c>
      <c r="H340" s="3" cm="1">
        <f t="array" ref="H340">_xlfn.STDEV.P(_xlfn._xlws.FILTER('Filtered Data'!$W:$W,'Filtered Data'!$C:$C=sorting!$B340))</f>
        <v>11.909659944767524</v>
      </c>
      <c r="I340" s="3"/>
      <c r="K340" t="str">
        <f t="shared" si="101"/>
        <v/>
      </c>
      <c r="L340" s="3" t="str">
        <f t="shared" si="96"/>
        <v/>
      </c>
      <c r="M340" t="str">
        <f t="shared" ca="1" si="102"/>
        <v/>
      </c>
      <c r="N340" s="3" t="str">
        <f t="shared" si="97"/>
        <v/>
      </c>
      <c r="O340" t="str">
        <f t="shared" ca="1" si="103"/>
        <v/>
      </c>
      <c r="P340" s="3" t="str">
        <f t="shared" ca="1" si="98"/>
        <v/>
      </c>
      <c r="Q340" t="str">
        <f t="shared" ca="1" si="104"/>
        <v/>
      </c>
      <c r="R340" s="5" t="str">
        <f>IF(J340="","",SUMIFS('Filtered Data'!$E:$E,'Filtered Data'!$C:$C,sorting!$J340,'Filtered Data'!$W:$W,"&gt;"&amp;Dashboard!D$4)/$K340)</f>
        <v/>
      </c>
      <c r="S340" t="str">
        <f t="shared" ca="1" si="105"/>
        <v/>
      </c>
      <c r="T340" s="5" t="str">
        <f>IF(K340="","",SUMIFS('Filtered Data'!$E:$E,'Filtered Data'!$C:$C,sorting!$J340,'Filtered Data'!$W:$W,"&gt;"&amp;Dashboard!F$4)/$K340)</f>
        <v/>
      </c>
      <c r="U340" t="str">
        <f t="shared" ca="1" si="106"/>
        <v/>
      </c>
      <c r="V340" t="str">
        <f>IF($J340="","",COUNTIFS(R$2:R339,R340)/100000000)</f>
        <v/>
      </c>
      <c r="W340" t="str">
        <f>IF($J340="","",COUNTIFS(T$2:T339,T340)/100000000)</f>
        <v/>
      </c>
      <c r="X340" s="6" t="str">
        <f t="shared" si="107"/>
        <v/>
      </c>
      <c r="Y340" t="str">
        <f t="shared" ca="1" si="108"/>
        <v/>
      </c>
      <c r="Z340" s="6" t="str">
        <f t="shared" si="109"/>
        <v/>
      </c>
      <c r="AA340" t="str">
        <f t="shared" ca="1" si="110"/>
        <v/>
      </c>
      <c r="AB340" s="5" t="str">
        <f ca="1">IF(S340="","",SUMIFS('Filtered Data'!$E:$E,'Filtered Data'!$C:$C,sorting!$J340,'Filtered Data'!$W:$W,"&lt;"&amp;Dashboard!C$4)/$K340)</f>
        <v/>
      </c>
      <c r="AC340" t="str">
        <f t="shared" ca="1" si="111"/>
        <v/>
      </c>
      <c r="AD340" s="6" t="str">
        <f>IF($J340="","",(COUNTIFS(AB$2:AB339,AB340)/100000000)+AB340)</f>
        <v/>
      </c>
      <c r="AE340" t="str">
        <f t="shared" ca="1" si="112"/>
        <v/>
      </c>
    </row>
    <row r="341" spans="1:31" x14ac:dyDescent="0.35">
      <c r="A341" s="5">
        <f t="shared" si="99"/>
        <v>0.12402411118535669</v>
      </c>
      <c r="B341" t="str">
        <v>Jose Alvarez</v>
      </c>
      <c r="C341">
        <f>SUMIFS('Filtered Data'!$E:$E,'Filtered Data'!$C:$C,sorting!$B341)</f>
        <v>1</v>
      </c>
      <c r="D341" s="4">
        <f>SUMIFS('Filtered Data'!$L:$L,'Filtered Data'!$C:$C,sorting!$B341)</f>
        <v>1.6666666666666665</v>
      </c>
      <c r="E341">
        <f>SUMIFS('Filtered Data'!$O:$O,'Filtered Data'!$C:$C,sorting!$B341)</f>
        <v>2</v>
      </c>
      <c r="F341" s="3">
        <f t="shared" si="100"/>
        <v>10.8</v>
      </c>
      <c r="G341" s="3" cm="1">
        <f t="array" ref="G341">AVERAGE(_xlfn._xlws.FILTER('Filtered Data'!$W:$W,'Filtered Data'!$C:$C=sorting!$B341))</f>
        <v>32</v>
      </c>
      <c r="H341" s="3" cm="1">
        <f t="array" ref="H341">_xlfn.STDEV.P(_xlfn._xlws.FILTER('Filtered Data'!$W:$W,'Filtered Data'!$C:$C=sorting!$B341))</f>
        <v>0</v>
      </c>
      <c r="I341" s="3"/>
      <c r="K341" t="str">
        <f t="shared" si="101"/>
        <v/>
      </c>
      <c r="L341" s="3" t="str">
        <f t="shared" si="96"/>
        <v/>
      </c>
      <c r="M341" t="str">
        <f t="shared" ca="1" si="102"/>
        <v/>
      </c>
      <c r="N341" s="3" t="str">
        <f t="shared" si="97"/>
        <v/>
      </c>
      <c r="O341" t="str">
        <f t="shared" ca="1" si="103"/>
        <v/>
      </c>
      <c r="P341" s="3" t="str">
        <f t="shared" ca="1" si="98"/>
        <v/>
      </c>
      <c r="Q341" t="str">
        <f t="shared" ca="1" si="104"/>
        <v/>
      </c>
      <c r="R341" s="5" t="str">
        <f>IF(J341="","",SUMIFS('Filtered Data'!$E:$E,'Filtered Data'!$C:$C,sorting!$J341,'Filtered Data'!$W:$W,"&gt;"&amp;Dashboard!D$4)/$K341)</f>
        <v/>
      </c>
      <c r="S341" t="str">
        <f t="shared" ca="1" si="105"/>
        <v/>
      </c>
      <c r="T341" s="5" t="str">
        <f>IF(K341="","",SUMIFS('Filtered Data'!$E:$E,'Filtered Data'!$C:$C,sorting!$J341,'Filtered Data'!$W:$W,"&gt;"&amp;Dashboard!F$4)/$K341)</f>
        <v/>
      </c>
      <c r="U341" t="str">
        <f t="shared" ca="1" si="106"/>
        <v/>
      </c>
      <c r="V341" t="str">
        <f>IF($J341="","",COUNTIFS(R$2:R340,R341)/100000000)</f>
        <v/>
      </c>
      <c r="W341" t="str">
        <f>IF($J341="","",COUNTIFS(T$2:T340,T341)/100000000)</f>
        <v/>
      </c>
      <c r="X341" s="6" t="str">
        <f t="shared" si="107"/>
        <v/>
      </c>
      <c r="Y341" t="str">
        <f t="shared" ca="1" si="108"/>
        <v/>
      </c>
      <c r="Z341" s="6" t="str">
        <f t="shared" si="109"/>
        <v/>
      </c>
      <c r="AA341" t="str">
        <f t="shared" ca="1" si="110"/>
        <v/>
      </c>
      <c r="AB341" s="5" t="str">
        <f ca="1">IF(S341="","",SUMIFS('Filtered Data'!$E:$E,'Filtered Data'!$C:$C,sorting!$J341,'Filtered Data'!$W:$W,"&lt;"&amp;Dashboard!C$4)/$K341)</f>
        <v/>
      </c>
      <c r="AC341" t="str">
        <f t="shared" ca="1" si="111"/>
        <v/>
      </c>
      <c r="AD341" s="6" t="str">
        <f>IF($J341="","",(COUNTIFS(AB$2:AB340,AB341)/100000000)+AB341)</f>
        <v/>
      </c>
      <c r="AE341" t="str">
        <f t="shared" ca="1" si="112"/>
        <v/>
      </c>
    </row>
    <row r="342" spans="1:31" x14ac:dyDescent="0.35">
      <c r="A342" s="5">
        <f t="shared" si="99"/>
        <v>1.9662569029827097E-2</v>
      </c>
      <c r="B342" t="str">
        <v>Randy Jackson</v>
      </c>
      <c r="C342">
        <f>SUMIFS('Filtered Data'!$E:$E,'Filtered Data'!$C:$C,sorting!$B342)</f>
        <v>1</v>
      </c>
      <c r="D342" s="4">
        <f>SUMIFS('Filtered Data'!$L:$L,'Filtered Data'!$C:$C,sorting!$B342)</f>
        <v>0.33333333333333331</v>
      </c>
      <c r="E342">
        <f>SUMIFS('Filtered Data'!$O:$O,'Filtered Data'!$C:$C,sorting!$B342)</f>
        <v>3</v>
      </c>
      <c r="F342" s="3">
        <f t="shared" si="100"/>
        <v>81</v>
      </c>
      <c r="G342" s="3" cm="1">
        <f t="array" ref="G342">AVERAGE(_xlfn._xlws.FILTER('Filtered Data'!$W:$W,'Filtered Data'!$C:$C=sorting!$B342))</f>
        <v>22</v>
      </c>
      <c r="H342" s="3" cm="1">
        <f t="array" ref="H342">_xlfn.STDEV.P(_xlfn._xlws.FILTER('Filtered Data'!$W:$W,'Filtered Data'!$C:$C=sorting!$B342))</f>
        <v>0</v>
      </c>
      <c r="I342" s="3"/>
      <c r="K342" t="str">
        <f t="shared" si="101"/>
        <v/>
      </c>
      <c r="L342" s="3" t="str">
        <f t="shared" si="96"/>
        <v/>
      </c>
      <c r="M342" t="str">
        <f t="shared" ca="1" si="102"/>
        <v/>
      </c>
      <c r="N342" s="3" t="str">
        <f t="shared" si="97"/>
        <v/>
      </c>
      <c r="O342" t="str">
        <f t="shared" ca="1" si="103"/>
        <v/>
      </c>
      <c r="P342" s="3" t="str">
        <f t="shared" ca="1" si="98"/>
        <v/>
      </c>
      <c r="Q342" t="str">
        <f t="shared" ca="1" si="104"/>
        <v/>
      </c>
      <c r="R342" s="5" t="str">
        <f>IF(J342="","",SUMIFS('Filtered Data'!$E:$E,'Filtered Data'!$C:$C,sorting!$J342,'Filtered Data'!$W:$W,"&gt;"&amp;Dashboard!D$4)/$K342)</f>
        <v/>
      </c>
      <c r="S342" t="str">
        <f t="shared" ca="1" si="105"/>
        <v/>
      </c>
      <c r="T342" s="5" t="str">
        <f>IF(K342="","",SUMIFS('Filtered Data'!$E:$E,'Filtered Data'!$C:$C,sorting!$J342,'Filtered Data'!$W:$W,"&gt;"&amp;Dashboard!F$4)/$K342)</f>
        <v/>
      </c>
      <c r="U342" t="str">
        <f t="shared" ca="1" si="106"/>
        <v/>
      </c>
      <c r="V342" t="str">
        <f>IF($J342="","",COUNTIFS(R$2:R341,R342)/100000000)</f>
        <v/>
      </c>
      <c r="W342" t="str">
        <f>IF($J342="","",COUNTIFS(T$2:T341,T342)/100000000)</f>
        <v/>
      </c>
      <c r="X342" s="6" t="str">
        <f t="shared" si="107"/>
        <v/>
      </c>
      <c r="Y342" t="str">
        <f t="shared" ca="1" si="108"/>
        <v/>
      </c>
      <c r="Z342" s="6" t="str">
        <f t="shared" si="109"/>
        <v/>
      </c>
      <c r="AA342" t="str">
        <f t="shared" ca="1" si="110"/>
        <v/>
      </c>
      <c r="AB342" s="5" t="str">
        <f ca="1">IF(S342="","",SUMIFS('Filtered Data'!$E:$E,'Filtered Data'!$C:$C,sorting!$J342,'Filtered Data'!$W:$W,"&lt;"&amp;Dashboard!C$4)/$K342)</f>
        <v/>
      </c>
      <c r="AC342" t="str">
        <f t="shared" ca="1" si="111"/>
        <v/>
      </c>
      <c r="AD342" s="6" t="str">
        <f>IF($J342="","",(COUNTIFS(AB$2:AB341,AB342)/100000000)+AB342)</f>
        <v/>
      </c>
      <c r="AE342" t="str">
        <f t="shared" ca="1" si="112"/>
        <v/>
      </c>
    </row>
    <row r="343" spans="1:31" x14ac:dyDescent="0.35">
      <c r="A343" s="5">
        <f t="shared" si="99"/>
        <v>0.5449167129302479</v>
      </c>
      <c r="B343" t="str">
        <v>Dominic Leone</v>
      </c>
      <c r="C343">
        <f>SUMIFS('Filtered Data'!$E:$E,'Filtered Data'!$C:$C,sorting!$B343)</f>
        <v>4</v>
      </c>
      <c r="D343" s="4">
        <f>SUMIFS('Filtered Data'!$L:$L,'Filtered Data'!$C:$C,sorting!$B343)</f>
        <v>5.333333333333333</v>
      </c>
      <c r="E343">
        <f>SUMIFS('Filtered Data'!$O:$O,'Filtered Data'!$C:$C,sorting!$B343)</f>
        <v>2</v>
      </c>
      <c r="F343" s="3">
        <f t="shared" si="100"/>
        <v>3.375</v>
      </c>
      <c r="G343" s="3" cm="1">
        <f t="array" ref="G343">AVERAGE(_xlfn._xlws.FILTER('Filtered Data'!$W:$W,'Filtered Data'!$C:$C=sorting!$B343))</f>
        <v>46</v>
      </c>
      <c r="H343" s="3" cm="1">
        <f t="array" ref="H343">_xlfn.STDEV.P(_xlfn._xlws.FILTER('Filtered Data'!$W:$W,'Filtered Data'!$C:$C=sorting!$B343))</f>
        <v>8.031189202104505</v>
      </c>
      <c r="I343" s="3"/>
      <c r="K343" t="str">
        <f t="shared" si="101"/>
        <v/>
      </c>
      <c r="L343" s="3" t="str">
        <f t="shared" si="96"/>
        <v/>
      </c>
      <c r="M343" t="str">
        <f t="shared" ca="1" si="102"/>
        <v/>
      </c>
      <c r="N343" s="3" t="str">
        <f t="shared" si="97"/>
        <v/>
      </c>
      <c r="O343" t="str">
        <f t="shared" ca="1" si="103"/>
        <v/>
      </c>
      <c r="P343" s="3" t="str">
        <f t="shared" ca="1" si="98"/>
        <v/>
      </c>
      <c r="Q343" t="str">
        <f t="shared" ca="1" si="104"/>
        <v/>
      </c>
      <c r="R343" s="5" t="str">
        <f>IF(J343="","",SUMIFS('Filtered Data'!$E:$E,'Filtered Data'!$C:$C,sorting!$J343,'Filtered Data'!$W:$W,"&gt;"&amp;Dashboard!D$4)/$K343)</f>
        <v/>
      </c>
      <c r="S343" t="str">
        <f t="shared" ca="1" si="105"/>
        <v/>
      </c>
      <c r="T343" s="5" t="str">
        <f>IF(K343="","",SUMIFS('Filtered Data'!$E:$E,'Filtered Data'!$C:$C,sorting!$J343,'Filtered Data'!$W:$W,"&gt;"&amp;Dashboard!F$4)/$K343)</f>
        <v/>
      </c>
      <c r="U343" t="str">
        <f t="shared" ca="1" si="106"/>
        <v/>
      </c>
      <c r="V343" t="str">
        <f>IF($J343="","",COUNTIFS(R$2:R342,R343)/100000000)</f>
        <v/>
      </c>
      <c r="W343" t="str">
        <f>IF($J343="","",COUNTIFS(T$2:T342,T343)/100000000)</f>
        <v/>
      </c>
      <c r="X343" s="6" t="str">
        <f t="shared" si="107"/>
        <v/>
      </c>
      <c r="Y343" t="str">
        <f t="shared" ca="1" si="108"/>
        <v/>
      </c>
      <c r="Z343" s="6" t="str">
        <f t="shared" si="109"/>
        <v/>
      </c>
      <c r="AA343" t="str">
        <f t="shared" ca="1" si="110"/>
        <v/>
      </c>
      <c r="AB343" s="5" t="str">
        <f ca="1">IF(S343="","",SUMIFS('Filtered Data'!$E:$E,'Filtered Data'!$C:$C,sorting!$J343,'Filtered Data'!$W:$W,"&lt;"&amp;Dashboard!C$4)/$K343)</f>
        <v/>
      </c>
      <c r="AC343" t="str">
        <f t="shared" ca="1" si="111"/>
        <v/>
      </c>
      <c r="AD343" s="6" t="str">
        <f>IF($J343="","",(COUNTIFS(AB$2:AB342,AB343)/100000000)+AB343)</f>
        <v/>
      </c>
      <c r="AE343" t="str">
        <f t="shared" ca="1" si="112"/>
        <v/>
      </c>
    </row>
    <row r="344" spans="1:31" x14ac:dyDescent="0.35">
      <c r="A344" s="5">
        <f t="shared" si="99"/>
        <v>0.70550577745340215</v>
      </c>
      <c r="B344" t="str">
        <v>Marco Gonzales</v>
      </c>
      <c r="C344">
        <f>SUMIFS('Filtered Data'!$E:$E,'Filtered Data'!$C:$C,sorting!$B344)</f>
        <v>25</v>
      </c>
      <c r="D344" s="4">
        <f>SUMIFS('Filtered Data'!$L:$L,'Filtered Data'!$C:$C,sorting!$B344)</f>
        <v>143.33333333333331</v>
      </c>
      <c r="E344">
        <f>SUMIFS('Filtered Data'!$O:$O,'Filtered Data'!$C:$C,sorting!$B344)</f>
        <v>63</v>
      </c>
      <c r="F344" s="3">
        <f t="shared" si="100"/>
        <v>3.9558139534883727</v>
      </c>
      <c r="G344" s="3" cm="1">
        <f t="array" ref="G344">AVERAGE(_xlfn._xlws.FILTER('Filtered Data'!$W:$W,'Filtered Data'!$C:$C=sorting!$B344))</f>
        <v>50.72</v>
      </c>
      <c r="H344" s="3" cm="1">
        <f t="array" ref="H344">_xlfn.STDEV.P(_xlfn._xlws.FILTER('Filtered Data'!$W:$W,'Filtered Data'!$C:$C=sorting!$B344))</f>
        <v>19.079874213421849</v>
      </c>
      <c r="I344" s="3"/>
      <c r="K344" t="str">
        <f t="shared" si="101"/>
        <v/>
      </c>
      <c r="L344" s="3" t="str">
        <f t="shared" si="96"/>
        <v/>
      </c>
      <c r="M344" t="str">
        <f t="shared" ca="1" si="102"/>
        <v/>
      </c>
      <c r="N344" s="3" t="str">
        <f t="shared" si="97"/>
        <v/>
      </c>
      <c r="O344" t="str">
        <f t="shared" ca="1" si="103"/>
        <v/>
      </c>
      <c r="P344" s="3" t="str">
        <f t="shared" ca="1" si="98"/>
        <v/>
      </c>
      <c r="Q344" t="str">
        <f t="shared" ca="1" si="104"/>
        <v/>
      </c>
      <c r="R344" s="5" t="str">
        <f>IF(J344="","",SUMIFS('Filtered Data'!$E:$E,'Filtered Data'!$C:$C,sorting!$J344,'Filtered Data'!$W:$W,"&gt;"&amp;Dashboard!D$4)/$K344)</f>
        <v/>
      </c>
      <c r="S344" t="str">
        <f t="shared" ca="1" si="105"/>
        <v/>
      </c>
      <c r="T344" s="5" t="str">
        <f>IF(K344="","",SUMIFS('Filtered Data'!$E:$E,'Filtered Data'!$C:$C,sorting!$J344,'Filtered Data'!$W:$W,"&gt;"&amp;Dashboard!F$4)/$K344)</f>
        <v/>
      </c>
      <c r="U344" t="str">
        <f t="shared" ca="1" si="106"/>
        <v/>
      </c>
      <c r="V344" t="str">
        <f>IF($J344="","",COUNTIFS(R$2:R343,R344)/100000000)</f>
        <v/>
      </c>
      <c r="W344" t="str">
        <f>IF($J344="","",COUNTIFS(T$2:T343,T344)/100000000)</f>
        <v/>
      </c>
      <c r="X344" s="6" t="str">
        <f t="shared" si="107"/>
        <v/>
      </c>
      <c r="Y344" t="str">
        <f t="shared" ca="1" si="108"/>
        <v/>
      </c>
      <c r="Z344" s="6" t="str">
        <f t="shared" si="109"/>
        <v/>
      </c>
      <c r="AA344" t="str">
        <f t="shared" ca="1" si="110"/>
        <v/>
      </c>
      <c r="AB344" s="5" t="str">
        <f ca="1">IF(S344="","",SUMIFS('Filtered Data'!$E:$E,'Filtered Data'!$C:$C,sorting!$J344,'Filtered Data'!$W:$W,"&lt;"&amp;Dashboard!C$4)/$K344)</f>
        <v/>
      </c>
      <c r="AC344" t="str">
        <f t="shared" ca="1" si="111"/>
        <v/>
      </c>
      <c r="AD344" s="6" t="str">
        <f>IF($J344="","",(COUNTIFS(AB$2:AB343,AB344)/100000000)+AB344)</f>
        <v/>
      </c>
      <c r="AE344" t="str">
        <f t="shared" ca="1" si="112"/>
        <v/>
      </c>
    </row>
    <row r="345" spans="1:31" x14ac:dyDescent="0.35">
      <c r="A345" s="5">
        <f t="shared" si="99"/>
        <v>0.67480976262833858</v>
      </c>
      <c r="B345" t="str">
        <v>Yusei Kikuchi</v>
      </c>
      <c r="C345">
        <f>SUMIFS('Filtered Data'!$E:$E,'Filtered Data'!$C:$C,sorting!$B345)</f>
        <v>29</v>
      </c>
      <c r="D345" s="4">
        <f>SUMIFS('Filtered Data'!$L:$L,'Filtered Data'!$C:$C,sorting!$B345)</f>
        <v>157</v>
      </c>
      <c r="E345">
        <f>SUMIFS('Filtered Data'!$O:$O,'Filtered Data'!$C:$C,sorting!$B345)</f>
        <v>77</v>
      </c>
      <c r="F345" s="3">
        <f t="shared" si="100"/>
        <v>4.4140127388535033</v>
      </c>
      <c r="G345" s="3" cm="1">
        <f t="array" ref="G345">AVERAGE(_xlfn._xlws.FILTER('Filtered Data'!$W:$W,'Filtered Data'!$C:$C=sorting!$B345))</f>
        <v>49.758620689655174</v>
      </c>
      <c r="H345" s="3" cm="1">
        <f t="array" ref="H345">_xlfn.STDEV.P(_xlfn._xlws.FILTER('Filtered Data'!$W:$W,'Filtered Data'!$C:$C=sorting!$B345))</f>
        <v>19.020234547329693</v>
      </c>
      <c r="I345" s="3"/>
      <c r="K345" t="str">
        <f t="shared" si="101"/>
        <v/>
      </c>
      <c r="L345" s="3" t="str">
        <f t="shared" si="96"/>
        <v/>
      </c>
      <c r="M345" t="str">
        <f t="shared" ca="1" si="102"/>
        <v/>
      </c>
      <c r="N345" s="3" t="str">
        <f t="shared" si="97"/>
        <v/>
      </c>
      <c r="O345" t="str">
        <f t="shared" ca="1" si="103"/>
        <v/>
      </c>
      <c r="P345" s="3" t="str">
        <f t="shared" ca="1" si="98"/>
        <v/>
      </c>
      <c r="Q345" t="str">
        <f t="shared" ca="1" si="104"/>
        <v/>
      </c>
      <c r="R345" s="5" t="str">
        <f>IF(J345="","",SUMIFS('Filtered Data'!$E:$E,'Filtered Data'!$C:$C,sorting!$J345,'Filtered Data'!$W:$W,"&gt;"&amp;Dashboard!D$4)/$K345)</f>
        <v/>
      </c>
      <c r="S345" t="str">
        <f t="shared" ca="1" si="105"/>
        <v/>
      </c>
      <c r="T345" s="5" t="str">
        <f>IF(K345="","",SUMIFS('Filtered Data'!$E:$E,'Filtered Data'!$C:$C,sorting!$J345,'Filtered Data'!$W:$W,"&gt;"&amp;Dashboard!F$4)/$K345)</f>
        <v/>
      </c>
      <c r="U345" t="str">
        <f t="shared" ca="1" si="106"/>
        <v/>
      </c>
      <c r="V345" t="str">
        <f>IF($J345="","",COUNTIFS(R$2:R344,R345)/100000000)</f>
        <v/>
      </c>
      <c r="W345" t="str">
        <f>IF($J345="","",COUNTIFS(T$2:T344,T345)/100000000)</f>
        <v/>
      </c>
      <c r="X345" s="6" t="str">
        <f t="shared" si="107"/>
        <v/>
      </c>
      <c r="Y345" t="str">
        <f t="shared" ca="1" si="108"/>
        <v/>
      </c>
      <c r="Z345" s="6" t="str">
        <f t="shared" si="109"/>
        <v/>
      </c>
      <c r="AA345" t="str">
        <f t="shared" ca="1" si="110"/>
        <v/>
      </c>
      <c r="AB345" s="5" t="str">
        <f ca="1">IF(S345="","",SUMIFS('Filtered Data'!$E:$E,'Filtered Data'!$C:$C,sorting!$J345,'Filtered Data'!$W:$W,"&lt;"&amp;Dashboard!C$4)/$K345)</f>
        <v/>
      </c>
      <c r="AC345" t="str">
        <f t="shared" ca="1" si="111"/>
        <v/>
      </c>
      <c r="AD345" s="6" t="str">
        <f>IF($J345="","",(COUNTIFS(AB$2:AB344,AB345)/100000000)+AB345)</f>
        <v/>
      </c>
      <c r="AE345" t="str">
        <f t="shared" ca="1" si="112"/>
        <v/>
      </c>
    </row>
    <row r="346" spans="1:31" x14ac:dyDescent="0.35">
      <c r="A346" s="5">
        <f t="shared" si="99"/>
        <v>0.7845624938625797</v>
      </c>
      <c r="B346" t="str">
        <v>Chris Flexen</v>
      </c>
      <c r="C346">
        <f>SUMIFS('Filtered Data'!$E:$E,'Filtered Data'!$C:$C,sorting!$B346)</f>
        <v>31</v>
      </c>
      <c r="D346" s="4">
        <f>SUMIFS('Filtered Data'!$L:$L,'Filtered Data'!$C:$C,sorting!$B346)</f>
        <v>179.66666666666663</v>
      </c>
      <c r="E346">
        <f>SUMIFS('Filtered Data'!$O:$O,'Filtered Data'!$C:$C,sorting!$B346)</f>
        <v>72</v>
      </c>
      <c r="F346" s="3">
        <f t="shared" si="100"/>
        <v>3.6066790352504645</v>
      </c>
      <c r="G346" s="3" cm="1">
        <f t="array" ref="G346">AVERAGE(_xlfn._xlws.FILTER('Filtered Data'!$W:$W,'Filtered Data'!$C:$C=sorting!$B346))</f>
        <v>53.451612903225808</v>
      </c>
      <c r="H346" s="3" cm="1">
        <f t="array" ref="H346">_xlfn.STDEV.P(_xlfn._xlws.FILTER('Filtered Data'!$W:$W,'Filtered Data'!$C:$C=sorting!$B346))</f>
        <v>18.651020398752241</v>
      </c>
      <c r="I346" s="3"/>
      <c r="K346" t="str">
        <f t="shared" si="101"/>
        <v/>
      </c>
      <c r="L346" s="3" t="str">
        <f t="shared" si="96"/>
        <v/>
      </c>
      <c r="M346" t="str">
        <f t="shared" ca="1" si="102"/>
        <v/>
      </c>
      <c r="N346" s="3" t="str">
        <f t="shared" si="97"/>
        <v/>
      </c>
      <c r="O346" t="str">
        <f t="shared" ca="1" si="103"/>
        <v/>
      </c>
      <c r="P346" s="3" t="str">
        <f t="shared" ca="1" si="98"/>
        <v/>
      </c>
      <c r="Q346" t="str">
        <f t="shared" ca="1" si="104"/>
        <v/>
      </c>
      <c r="R346" s="5" t="str">
        <f>IF(J346="","",SUMIFS('Filtered Data'!$E:$E,'Filtered Data'!$C:$C,sorting!$J346,'Filtered Data'!$W:$W,"&gt;"&amp;Dashboard!D$4)/$K346)</f>
        <v/>
      </c>
      <c r="S346" t="str">
        <f t="shared" ca="1" si="105"/>
        <v/>
      </c>
      <c r="T346" s="5" t="str">
        <f>IF(K346="","",SUMIFS('Filtered Data'!$E:$E,'Filtered Data'!$C:$C,sorting!$J346,'Filtered Data'!$W:$W,"&gt;"&amp;Dashboard!F$4)/$K346)</f>
        <v/>
      </c>
      <c r="U346" t="str">
        <f t="shared" ca="1" si="106"/>
        <v/>
      </c>
      <c r="V346" t="str">
        <f>IF($J346="","",COUNTIFS(R$2:R345,R346)/100000000)</f>
        <v/>
      </c>
      <c r="W346" t="str">
        <f>IF($J346="","",COUNTIFS(T$2:T345,T346)/100000000)</f>
        <v/>
      </c>
      <c r="X346" s="6" t="str">
        <f t="shared" si="107"/>
        <v/>
      </c>
      <c r="Y346" t="str">
        <f t="shared" ca="1" si="108"/>
        <v/>
      </c>
      <c r="Z346" s="6" t="str">
        <f t="shared" si="109"/>
        <v/>
      </c>
      <c r="AA346" t="str">
        <f t="shared" ca="1" si="110"/>
        <v/>
      </c>
      <c r="AB346" s="5" t="str">
        <f ca="1">IF(S346="","",SUMIFS('Filtered Data'!$E:$E,'Filtered Data'!$C:$C,sorting!$J346,'Filtered Data'!$W:$W,"&lt;"&amp;Dashboard!C$4)/$K346)</f>
        <v/>
      </c>
      <c r="AC346" t="str">
        <f t="shared" ca="1" si="111"/>
        <v/>
      </c>
      <c r="AD346" s="6" t="str">
        <f>IF($J346="","",(COUNTIFS(AB$2:AB345,AB346)/100000000)+AB346)</f>
        <v/>
      </c>
      <c r="AE346" t="str">
        <f t="shared" ca="1" si="112"/>
        <v/>
      </c>
    </row>
    <row r="347" spans="1:31" x14ac:dyDescent="0.35">
      <c r="A347" s="5">
        <f t="shared" si="99"/>
        <v>0.28044670365752822</v>
      </c>
      <c r="B347" t="str">
        <v>Justus Sheffield</v>
      </c>
      <c r="C347">
        <f>SUMIFS('Filtered Data'!$E:$E,'Filtered Data'!$C:$C,sorting!$B347)</f>
        <v>15</v>
      </c>
      <c r="D347" s="4">
        <f>SUMIFS('Filtered Data'!$L:$L,'Filtered Data'!$C:$C,sorting!$B347)</f>
        <v>73.666666666666671</v>
      </c>
      <c r="E347">
        <f>SUMIFS('Filtered Data'!$O:$O,'Filtered Data'!$C:$C,sorting!$B347)</f>
        <v>53</v>
      </c>
      <c r="F347" s="3">
        <f t="shared" si="100"/>
        <v>6.4751131221719458</v>
      </c>
      <c r="G347" s="3" cm="1">
        <f t="array" ref="G347">AVERAGE(_xlfn._xlws.FILTER('Filtered Data'!$W:$W,'Filtered Data'!$C:$C=sorting!$B347))</f>
        <v>38.333333333333336</v>
      </c>
      <c r="H347" s="3" cm="1">
        <f t="array" ref="H347">_xlfn.STDEV.P(_xlfn._xlws.FILTER('Filtered Data'!$W:$W,'Filtered Data'!$C:$C=sorting!$B347))</f>
        <v>16.106589403788195</v>
      </c>
      <c r="I347" s="3"/>
      <c r="K347" t="str">
        <f t="shared" si="101"/>
        <v/>
      </c>
      <c r="L347" s="3" t="str">
        <f t="shared" si="96"/>
        <v/>
      </c>
      <c r="M347" t="str">
        <f t="shared" ca="1" si="102"/>
        <v/>
      </c>
      <c r="N347" s="3" t="str">
        <f t="shared" si="97"/>
        <v/>
      </c>
      <c r="O347" t="str">
        <f t="shared" ca="1" si="103"/>
        <v/>
      </c>
      <c r="P347" s="3" t="str">
        <f t="shared" ca="1" si="98"/>
        <v/>
      </c>
      <c r="Q347" t="str">
        <f t="shared" ca="1" si="104"/>
        <v/>
      </c>
      <c r="R347" s="5" t="str">
        <f>IF(J347="","",SUMIFS('Filtered Data'!$E:$E,'Filtered Data'!$C:$C,sorting!$J347,'Filtered Data'!$W:$W,"&gt;"&amp;Dashboard!D$4)/$K347)</f>
        <v/>
      </c>
      <c r="S347" t="str">
        <f t="shared" ca="1" si="105"/>
        <v/>
      </c>
      <c r="T347" s="5" t="str">
        <f>IF(K347="","",SUMIFS('Filtered Data'!$E:$E,'Filtered Data'!$C:$C,sorting!$J347,'Filtered Data'!$W:$W,"&gt;"&amp;Dashboard!F$4)/$K347)</f>
        <v/>
      </c>
      <c r="U347" t="str">
        <f t="shared" ca="1" si="106"/>
        <v/>
      </c>
      <c r="V347" t="str">
        <f>IF($J347="","",COUNTIFS(R$2:R346,R347)/100000000)</f>
        <v/>
      </c>
      <c r="W347" t="str">
        <f>IF($J347="","",COUNTIFS(T$2:T346,T347)/100000000)</f>
        <v/>
      </c>
      <c r="X347" s="6" t="str">
        <f t="shared" si="107"/>
        <v/>
      </c>
      <c r="Y347" t="str">
        <f t="shared" ca="1" si="108"/>
        <v/>
      </c>
      <c r="Z347" s="6" t="str">
        <f t="shared" si="109"/>
        <v/>
      </c>
      <c r="AA347" t="str">
        <f t="shared" ca="1" si="110"/>
        <v/>
      </c>
      <c r="AB347" s="5" t="str">
        <f ca="1">IF(S347="","",SUMIFS('Filtered Data'!$E:$E,'Filtered Data'!$C:$C,sorting!$J347,'Filtered Data'!$W:$W,"&lt;"&amp;Dashboard!C$4)/$K347)</f>
        <v/>
      </c>
      <c r="AC347" t="str">
        <f t="shared" ca="1" si="111"/>
        <v/>
      </c>
      <c r="AD347" s="6" t="str">
        <f>IF($J347="","",(COUNTIFS(AB$2:AB346,AB347)/100000000)+AB347)</f>
        <v/>
      </c>
      <c r="AE347" t="str">
        <f t="shared" ca="1" si="112"/>
        <v/>
      </c>
    </row>
    <row r="348" spans="1:31" x14ac:dyDescent="0.35">
      <c r="A348" s="5">
        <f t="shared" si="99"/>
        <v>0.50888047941161296</v>
      </c>
      <c r="B348" t="str">
        <v>James Paxton</v>
      </c>
      <c r="C348">
        <f>SUMIFS('Filtered Data'!$E:$E,'Filtered Data'!$C:$C,sorting!$B348)</f>
        <v>1</v>
      </c>
      <c r="D348" s="4">
        <f>SUMIFS('Filtered Data'!$L:$L,'Filtered Data'!$C:$C,sorting!$B348)</f>
        <v>1.3333333333333333</v>
      </c>
      <c r="E348">
        <f>SUMIFS('Filtered Data'!$O:$O,'Filtered Data'!$C:$C,sorting!$B348)</f>
        <v>1</v>
      </c>
      <c r="F348" s="3">
        <f t="shared" si="100"/>
        <v>6.75</v>
      </c>
      <c r="G348" s="3" cm="1">
        <f t="array" ref="G348">AVERAGE(_xlfn._xlws.FILTER('Filtered Data'!$W:$W,'Filtered Data'!$C:$C=sorting!$B348))</f>
        <v>45</v>
      </c>
      <c r="H348" s="3" cm="1">
        <f t="array" ref="H348">_xlfn.STDEV.P(_xlfn._xlws.FILTER('Filtered Data'!$W:$W,'Filtered Data'!$C:$C=sorting!$B348))</f>
        <v>0</v>
      </c>
      <c r="I348" s="3"/>
      <c r="K348" t="str">
        <f t="shared" si="101"/>
        <v/>
      </c>
      <c r="L348" s="3" t="str">
        <f t="shared" si="96"/>
        <v/>
      </c>
      <c r="M348" t="str">
        <f t="shared" ca="1" si="102"/>
        <v/>
      </c>
      <c r="N348" s="3" t="str">
        <f t="shared" si="97"/>
        <v/>
      </c>
      <c r="O348" t="str">
        <f t="shared" ca="1" si="103"/>
        <v/>
      </c>
      <c r="P348" s="3" t="str">
        <f t="shared" ca="1" si="98"/>
        <v/>
      </c>
      <c r="Q348" t="str">
        <f t="shared" ca="1" si="104"/>
        <v/>
      </c>
      <c r="R348" s="5" t="str">
        <f>IF(J348="","",SUMIFS('Filtered Data'!$E:$E,'Filtered Data'!$C:$C,sorting!$J348,'Filtered Data'!$W:$W,"&gt;"&amp;Dashboard!D$4)/$K348)</f>
        <v/>
      </c>
      <c r="S348" t="str">
        <f t="shared" ca="1" si="105"/>
        <v/>
      </c>
      <c r="T348" s="5" t="str">
        <f>IF(K348="","",SUMIFS('Filtered Data'!$E:$E,'Filtered Data'!$C:$C,sorting!$J348,'Filtered Data'!$W:$W,"&gt;"&amp;Dashboard!F$4)/$K348)</f>
        <v/>
      </c>
      <c r="U348" t="str">
        <f t="shared" ca="1" si="106"/>
        <v/>
      </c>
      <c r="V348" t="str">
        <f>IF($J348="","",COUNTIFS(R$2:R347,R348)/100000000)</f>
        <v/>
      </c>
      <c r="W348" t="str">
        <f>IF($J348="","",COUNTIFS(T$2:T347,T348)/100000000)</f>
        <v/>
      </c>
      <c r="X348" s="6" t="str">
        <f t="shared" si="107"/>
        <v/>
      </c>
      <c r="Y348" t="str">
        <f t="shared" ca="1" si="108"/>
        <v/>
      </c>
      <c r="Z348" s="6" t="str">
        <f t="shared" si="109"/>
        <v/>
      </c>
      <c r="AA348" t="str">
        <f t="shared" ca="1" si="110"/>
        <v/>
      </c>
      <c r="AB348" s="5" t="str">
        <f ca="1">IF(S348="","",SUMIFS('Filtered Data'!$E:$E,'Filtered Data'!$C:$C,sorting!$J348,'Filtered Data'!$W:$W,"&lt;"&amp;Dashboard!C$4)/$K348)</f>
        <v/>
      </c>
      <c r="AC348" t="str">
        <f t="shared" ca="1" si="111"/>
        <v/>
      </c>
      <c r="AD348" s="6" t="str">
        <f>IF($J348="","",(COUNTIFS(AB$2:AB347,AB348)/100000000)+AB348)</f>
        <v/>
      </c>
      <c r="AE348" t="str">
        <f t="shared" ca="1" si="112"/>
        <v/>
      </c>
    </row>
    <row r="349" spans="1:31" x14ac:dyDescent="0.35">
      <c r="A349" s="5">
        <f t="shared" si="99"/>
        <v>0.71138240976974898</v>
      </c>
      <c r="B349" t="str">
        <v>Justin Dunn</v>
      </c>
      <c r="C349">
        <f>SUMIFS('Filtered Data'!$E:$E,'Filtered Data'!$C:$C,sorting!$B349)</f>
        <v>11</v>
      </c>
      <c r="D349" s="4">
        <f>SUMIFS('Filtered Data'!$L:$L,'Filtered Data'!$C:$C,sorting!$B349)</f>
        <v>50.333333333333329</v>
      </c>
      <c r="E349">
        <f>SUMIFS('Filtered Data'!$O:$O,'Filtered Data'!$C:$C,sorting!$B349)</f>
        <v>21</v>
      </c>
      <c r="F349" s="3">
        <f t="shared" si="100"/>
        <v>3.7549668874172188</v>
      </c>
      <c r="G349" s="3" cm="1">
        <f t="array" ref="G349">AVERAGE(_xlfn._xlws.FILTER('Filtered Data'!$W:$W,'Filtered Data'!$C:$C=sorting!$B349))</f>
        <v>50.909090909090907</v>
      </c>
      <c r="H349" s="3" cm="1">
        <f t="array" ref="H349">_xlfn.STDEV.P(_xlfn._xlws.FILTER('Filtered Data'!$W:$W,'Filtered Data'!$C:$C=sorting!$B349))</f>
        <v>12.645189854101876</v>
      </c>
      <c r="I349" s="3"/>
      <c r="K349" t="str">
        <f t="shared" si="101"/>
        <v/>
      </c>
      <c r="L349" s="3" t="str">
        <f t="shared" si="96"/>
        <v/>
      </c>
      <c r="M349" t="str">
        <f t="shared" ca="1" si="102"/>
        <v/>
      </c>
      <c r="N349" s="3" t="str">
        <f t="shared" si="97"/>
        <v/>
      </c>
      <c r="O349" t="str">
        <f t="shared" ca="1" si="103"/>
        <v/>
      </c>
      <c r="P349" s="3" t="str">
        <f t="shared" ca="1" si="98"/>
        <v/>
      </c>
      <c r="Q349" t="str">
        <f t="shared" ca="1" si="104"/>
        <v/>
      </c>
      <c r="R349" s="5" t="str">
        <f>IF(J349="","",SUMIFS('Filtered Data'!$E:$E,'Filtered Data'!$C:$C,sorting!$J349,'Filtered Data'!$W:$W,"&gt;"&amp;Dashboard!D$4)/$K349)</f>
        <v/>
      </c>
      <c r="S349" t="str">
        <f t="shared" ca="1" si="105"/>
        <v/>
      </c>
      <c r="T349" s="5" t="str">
        <f>IF(K349="","",SUMIFS('Filtered Data'!$E:$E,'Filtered Data'!$C:$C,sorting!$J349,'Filtered Data'!$W:$W,"&gt;"&amp;Dashboard!F$4)/$K349)</f>
        <v/>
      </c>
      <c r="U349" t="str">
        <f t="shared" ca="1" si="106"/>
        <v/>
      </c>
      <c r="V349" t="str">
        <f>IF($J349="","",COUNTIFS(R$2:R348,R349)/100000000)</f>
        <v/>
      </c>
      <c r="W349" t="str">
        <f>IF($J349="","",COUNTIFS(T$2:T348,T349)/100000000)</f>
        <v/>
      </c>
      <c r="X349" s="6" t="str">
        <f t="shared" si="107"/>
        <v/>
      </c>
      <c r="Y349" t="str">
        <f t="shared" ca="1" si="108"/>
        <v/>
      </c>
      <c r="Z349" s="6" t="str">
        <f t="shared" si="109"/>
        <v/>
      </c>
      <c r="AA349" t="str">
        <f t="shared" ca="1" si="110"/>
        <v/>
      </c>
      <c r="AB349" s="5" t="str">
        <f ca="1">IF(S349="","",SUMIFS('Filtered Data'!$E:$E,'Filtered Data'!$C:$C,sorting!$J349,'Filtered Data'!$W:$W,"&lt;"&amp;Dashboard!C$4)/$K349)</f>
        <v/>
      </c>
      <c r="AC349" t="str">
        <f t="shared" ca="1" si="111"/>
        <v/>
      </c>
      <c r="AD349" s="6" t="str">
        <f>IF($J349="","",(COUNTIFS(AB$2:AB348,AB349)/100000000)+AB349)</f>
        <v/>
      </c>
      <c r="AE349" t="str">
        <f t="shared" ca="1" si="112"/>
        <v/>
      </c>
    </row>
    <row r="350" spans="1:31" x14ac:dyDescent="0.35">
      <c r="A350" s="5">
        <f t="shared" si="99"/>
        <v>0.19677015025878858</v>
      </c>
      <c r="B350" t="str">
        <v>Nick Margevicius</v>
      </c>
      <c r="C350">
        <f>SUMIFS('Filtered Data'!$E:$E,'Filtered Data'!$C:$C,sorting!$B350)</f>
        <v>3</v>
      </c>
      <c r="D350" s="4">
        <f>SUMIFS('Filtered Data'!$L:$L,'Filtered Data'!$C:$C,sorting!$B350)</f>
        <v>7.333333333333333</v>
      </c>
      <c r="E350">
        <f>SUMIFS('Filtered Data'!$O:$O,'Filtered Data'!$C:$C,sorting!$B350)</f>
        <v>7</v>
      </c>
      <c r="F350" s="3">
        <f t="shared" si="100"/>
        <v>8.5909090909090917</v>
      </c>
      <c r="G350" s="3" cm="1">
        <f t="array" ref="G350">AVERAGE(_xlfn._xlws.FILTER('Filtered Data'!$W:$W,'Filtered Data'!$C:$C=sorting!$B350))</f>
        <v>35.333333333333336</v>
      </c>
      <c r="H350" s="3" cm="1">
        <f t="array" ref="H350">_xlfn.STDEV.P(_xlfn._xlws.FILTER('Filtered Data'!$W:$W,'Filtered Data'!$C:$C=sorting!$B350))</f>
        <v>15.965240019770729</v>
      </c>
      <c r="I350" s="3"/>
      <c r="K350" t="str">
        <f t="shared" si="101"/>
        <v/>
      </c>
      <c r="L350" s="3" t="str">
        <f t="shared" si="96"/>
        <v/>
      </c>
      <c r="M350" t="str">
        <f t="shared" ca="1" si="102"/>
        <v/>
      </c>
      <c r="N350" s="3" t="str">
        <f t="shared" si="97"/>
        <v/>
      </c>
      <c r="O350" t="str">
        <f t="shared" ca="1" si="103"/>
        <v/>
      </c>
      <c r="P350" s="3" t="str">
        <f t="shared" ca="1" si="98"/>
        <v/>
      </c>
      <c r="Q350" t="str">
        <f t="shared" ca="1" si="104"/>
        <v/>
      </c>
      <c r="R350" s="5" t="str">
        <f>IF(J350="","",SUMIFS('Filtered Data'!$E:$E,'Filtered Data'!$C:$C,sorting!$J350,'Filtered Data'!$W:$W,"&gt;"&amp;Dashboard!D$4)/$K350)</f>
        <v/>
      </c>
      <c r="S350" t="str">
        <f t="shared" ca="1" si="105"/>
        <v/>
      </c>
      <c r="T350" s="5" t="str">
        <f>IF(K350="","",SUMIFS('Filtered Data'!$E:$E,'Filtered Data'!$C:$C,sorting!$J350,'Filtered Data'!$W:$W,"&gt;"&amp;Dashboard!F$4)/$K350)</f>
        <v/>
      </c>
      <c r="U350" t="str">
        <f t="shared" ca="1" si="106"/>
        <v/>
      </c>
      <c r="V350" t="str">
        <f>IF($J350="","",COUNTIFS(R$2:R349,R350)/100000000)</f>
        <v/>
      </c>
      <c r="W350" t="str">
        <f>IF($J350="","",COUNTIFS(T$2:T349,T350)/100000000)</f>
        <v/>
      </c>
      <c r="X350" s="6" t="str">
        <f t="shared" si="107"/>
        <v/>
      </c>
      <c r="Y350" t="str">
        <f t="shared" ca="1" si="108"/>
        <v/>
      </c>
      <c r="Z350" s="6" t="str">
        <f t="shared" si="109"/>
        <v/>
      </c>
      <c r="AA350" t="str">
        <f t="shared" ca="1" si="110"/>
        <v/>
      </c>
      <c r="AB350" s="5" t="str">
        <f ca="1">IF(S350="","",SUMIFS('Filtered Data'!$E:$E,'Filtered Data'!$C:$C,sorting!$J350,'Filtered Data'!$W:$W,"&lt;"&amp;Dashboard!C$4)/$K350)</f>
        <v/>
      </c>
      <c r="AC350" t="str">
        <f t="shared" ca="1" si="111"/>
        <v/>
      </c>
      <c r="AD350" s="6" t="str">
        <f>IF($J350="","",(COUNTIFS(AB$2:AB349,AB350)/100000000)+AB350)</f>
        <v/>
      </c>
      <c r="AE350" t="str">
        <f t="shared" ca="1" si="112"/>
        <v/>
      </c>
    </row>
    <row r="351" spans="1:31" x14ac:dyDescent="0.35">
      <c r="A351" s="5">
        <f t="shared" si="99"/>
        <v>1.3848551049193838E-6</v>
      </c>
      <c r="B351" t="str">
        <v>Ljay Newsome</v>
      </c>
      <c r="C351">
        <f>SUMIFS('Filtered Data'!$E:$E,'Filtered Data'!$C:$C,sorting!$B351)</f>
        <v>1</v>
      </c>
      <c r="D351" s="4">
        <f>SUMIFS('Filtered Data'!$L:$L,'Filtered Data'!$C:$C,sorting!$B351)</f>
        <v>2</v>
      </c>
      <c r="E351">
        <f>SUMIFS('Filtered Data'!$O:$O,'Filtered Data'!$C:$C,sorting!$B351)</f>
        <v>8</v>
      </c>
      <c r="F351" s="3">
        <f t="shared" si="100"/>
        <v>36</v>
      </c>
      <c r="G351" s="3" cm="1">
        <f t="array" ref="G351">AVERAGE(_xlfn._xlws.FILTER('Filtered Data'!$W:$W,'Filtered Data'!$C:$C=sorting!$B351))</f>
        <v>-7</v>
      </c>
      <c r="H351" s="3" cm="1">
        <f t="array" ref="H351">_xlfn.STDEV.P(_xlfn._xlws.FILTER('Filtered Data'!$W:$W,'Filtered Data'!$C:$C=sorting!$B351))</f>
        <v>0</v>
      </c>
      <c r="I351" s="3"/>
      <c r="K351" t="str">
        <f t="shared" si="101"/>
        <v/>
      </c>
      <c r="L351" s="3" t="str">
        <f t="shared" si="96"/>
        <v/>
      </c>
      <c r="M351" t="str">
        <f t="shared" ca="1" si="102"/>
        <v/>
      </c>
      <c r="N351" s="3" t="str">
        <f t="shared" si="97"/>
        <v/>
      </c>
      <c r="O351" t="str">
        <f t="shared" ca="1" si="103"/>
        <v/>
      </c>
      <c r="P351" s="3" t="str">
        <f t="shared" ca="1" si="98"/>
        <v/>
      </c>
      <c r="Q351" t="str">
        <f t="shared" ca="1" si="104"/>
        <v/>
      </c>
      <c r="R351" s="5" t="str">
        <f>IF(J351="","",SUMIFS('Filtered Data'!$E:$E,'Filtered Data'!$C:$C,sorting!$J351,'Filtered Data'!$W:$W,"&gt;"&amp;Dashboard!D$4)/$K351)</f>
        <v/>
      </c>
      <c r="S351" t="str">
        <f t="shared" ca="1" si="105"/>
        <v/>
      </c>
      <c r="T351" s="5" t="str">
        <f>IF(K351="","",SUMIFS('Filtered Data'!$E:$E,'Filtered Data'!$C:$C,sorting!$J351,'Filtered Data'!$W:$W,"&gt;"&amp;Dashboard!F$4)/$K351)</f>
        <v/>
      </c>
      <c r="U351" t="str">
        <f t="shared" ca="1" si="106"/>
        <v/>
      </c>
      <c r="V351" t="str">
        <f>IF($J351="","",COUNTIFS(R$2:R350,R351)/100000000)</f>
        <v/>
      </c>
      <c r="W351" t="str">
        <f>IF($J351="","",COUNTIFS(T$2:T350,T351)/100000000)</f>
        <v/>
      </c>
      <c r="X351" s="6" t="str">
        <f t="shared" si="107"/>
        <v/>
      </c>
      <c r="Y351" t="str">
        <f t="shared" ca="1" si="108"/>
        <v/>
      </c>
      <c r="Z351" s="6" t="str">
        <f t="shared" si="109"/>
        <v/>
      </c>
      <c r="AA351" t="str">
        <f t="shared" ca="1" si="110"/>
        <v/>
      </c>
      <c r="AB351" s="5" t="str">
        <f ca="1">IF(S351="","",SUMIFS('Filtered Data'!$E:$E,'Filtered Data'!$C:$C,sorting!$J351,'Filtered Data'!$W:$W,"&lt;"&amp;Dashboard!C$4)/$K351)</f>
        <v/>
      </c>
      <c r="AC351" t="str">
        <f t="shared" ca="1" si="111"/>
        <v/>
      </c>
      <c r="AD351" s="6" t="str">
        <f>IF($J351="","",(COUNTIFS(AB$2:AB350,AB351)/100000000)+AB351)</f>
        <v/>
      </c>
      <c r="AE351" t="str">
        <f t="shared" ca="1" si="112"/>
        <v/>
      </c>
    </row>
    <row r="352" spans="1:31" x14ac:dyDescent="0.35">
      <c r="A352" s="5">
        <f t="shared" si="99"/>
        <v>0.61560634133449144</v>
      </c>
      <c r="B352" t="str">
        <v>Erik Swanson</v>
      </c>
      <c r="C352">
        <f>SUMIFS('Filtered Data'!$E:$E,'Filtered Data'!$C:$C,sorting!$B352)</f>
        <v>2</v>
      </c>
      <c r="D352" s="4">
        <f>SUMIFS('Filtered Data'!$L:$L,'Filtered Data'!$C:$C,sorting!$B352)</f>
        <v>4.6666666666666661</v>
      </c>
      <c r="E352">
        <f>SUMIFS('Filtered Data'!$O:$O,'Filtered Data'!$C:$C,sorting!$B352)</f>
        <v>1</v>
      </c>
      <c r="F352" s="3">
        <f t="shared" si="100"/>
        <v>1.9285714285714288</v>
      </c>
      <c r="G352" s="3" cm="1">
        <f t="array" ref="G352">AVERAGE(_xlfn._xlws.FILTER('Filtered Data'!$W:$W,'Filtered Data'!$C:$C=sorting!$B352))</f>
        <v>48</v>
      </c>
      <c r="H352" s="3" cm="1">
        <f t="array" ref="H352">_xlfn.STDEV.P(_xlfn._xlws.FILTER('Filtered Data'!$W:$W,'Filtered Data'!$C:$C=sorting!$B352))</f>
        <v>7</v>
      </c>
      <c r="I352" s="3"/>
      <c r="K352" t="str">
        <f t="shared" si="101"/>
        <v/>
      </c>
      <c r="L352" s="3" t="str">
        <f t="shared" si="96"/>
        <v/>
      </c>
      <c r="M352" t="str">
        <f t="shared" ca="1" si="102"/>
        <v/>
      </c>
      <c r="N352" s="3" t="str">
        <f t="shared" si="97"/>
        <v/>
      </c>
      <c r="O352" t="str">
        <f t="shared" ca="1" si="103"/>
        <v/>
      </c>
      <c r="P352" s="3" t="str">
        <f t="shared" ca="1" si="98"/>
        <v/>
      </c>
      <c r="Q352" t="str">
        <f t="shared" ca="1" si="104"/>
        <v/>
      </c>
      <c r="R352" s="5" t="str">
        <f>IF(J352="","",SUMIFS('Filtered Data'!$E:$E,'Filtered Data'!$C:$C,sorting!$J352,'Filtered Data'!$W:$W,"&gt;"&amp;Dashboard!D$4)/$K352)</f>
        <v/>
      </c>
      <c r="S352" t="str">
        <f t="shared" ca="1" si="105"/>
        <v/>
      </c>
      <c r="T352" s="5" t="str">
        <f>IF(K352="","",SUMIFS('Filtered Data'!$E:$E,'Filtered Data'!$C:$C,sorting!$J352,'Filtered Data'!$W:$W,"&gt;"&amp;Dashboard!F$4)/$K352)</f>
        <v/>
      </c>
      <c r="U352" t="str">
        <f t="shared" ca="1" si="106"/>
        <v/>
      </c>
      <c r="V352" t="str">
        <f>IF($J352="","",COUNTIFS(R$2:R351,R352)/100000000)</f>
        <v/>
      </c>
      <c r="W352" t="str">
        <f>IF($J352="","",COUNTIFS(T$2:T351,T352)/100000000)</f>
        <v/>
      </c>
      <c r="X352" s="6" t="str">
        <f t="shared" si="107"/>
        <v/>
      </c>
      <c r="Y352" t="str">
        <f t="shared" ca="1" si="108"/>
        <v/>
      </c>
      <c r="Z352" s="6" t="str">
        <f t="shared" si="109"/>
        <v/>
      </c>
      <c r="AA352" t="str">
        <f t="shared" ca="1" si="110"/>
        <v/>
      </c>
      <c r="AB352" s="5" t="str">
        <f ca="1">IF(S352="","",SUMIFS('Filtered Data'!$E:$E,'Filtered Data'!$C:$C,sorting!$J352,'Filtered Data'!$W:$W,"&lt;"&amp;Dashboard!C$4)/$K352)</f>
        <v/>
      </c>
      <c r="AC352" t="str">
        <f t="shared" ca="1" si="111"/>
        <v/>
      </c>
      <c r="AD352" s="6" t="str">
        <f>IF($J352="","",(COUNTIFS(AB$2:AB351,AB352)/100000000)+AB352)</f>
        <v/>
      </c>
      <c r="AE352" t="str">
        <f t="shared" ca="1" si="112"/>
        <v/>
      </c>
    </row>
    <row r="353" spans="1:31" x14ac:dyDescent="0.35">
      <c r="A353" s="5">
        <f t="shared" si="99"/>
        <v>0.72562143093745268</v>
      </c>
      <c r="B353" t="str">
        <v>Logan Gilbert</v>
      </c>
      <c r="C353">
        <f>SUMIFS('Filtered Data'!$E:$E,'Filtered Data'!$C:$C,sorting!$B353)</f>
        <v>24</v>
      </c>
      <c r="D353" s="4">
        <f>SUMIFS('Filtered Data'!$L:$L,'Filtered Data'!$C:$C,sorting!$B353)</f>
        <v>119.33333333333333</v>
      </c>
      <c r="E353">
        <f>SUMIFS('Filtered Data'!$O:$O,'Filtered Data'!$C:$C,sorting!$B353)</f>
        <v>62</v>
      </c>
      <c r="F353" s="3">
        <f t="shared" si="100"/>
        <v>4.6759776536312856</v>
      </c>
      <c r="G353" s="3" cm="1">
        <f t="array" ref="G353">AVERAGE(_xlfn._xlws.FILTER('Filtered Data'!$W:$W,'Filtered Data'!$C:$C=sorting!$B353))</f>
        <v>51.375</v>
      </c>
      <c r="H353" s="3" cm="1">
        <f t="array" ref="H353">_xlfn.STDEV.P(_xlfn._xlws.FILTER('Filtered Data'!$W:$W,'Filtered Data'!$C:$C=sorting!$B353))</f>
        <v>16.557507109062847</v>
      </c>
      <c r="I353" s="3"/>
      <c r="K353" t="str">
        <f t="shared" si="101"/>
        <v/>
      </c>
      <c r="L353" s="3" t="str">
        <f t="shared" si="96"/>
        <v/>
      </c>
      <c r="M353" t="str">
        <f t="shared" ca="1" si="102"/>
        <v/>
      </c>
      <c r="N353" s="3" t="str">
        <f t="shared" si="97"/>
        <v/>
      </c>
      <c r="O353" t="str">
        <f t="shared" ca="1" si="103"/>
        <v/>
      </c>
      <c r="P353" s="3" t="str">
        <f t="shared" ca="1" si="98"/>
        <v/>
      </c>
      <c r="Q353" t="str">
        <f t="shared" ca="1" si="104"/>
        <v/>
      </c>
      <c r="R353" s="5" t="str">
        <f>IF(J353="","",SUMIFS('Filtered Data'!$E:$E,'Filtered Data'!$C:$C,sorting!$J353,'Filtered Data'!$W:$W,"&gt;"&amp;Dashboard!D$4)/$K353)</f>
        <v/>
      </c>
      <c r="S353" t="str">
        <f t="shared" ca="1" si="105"/>
        <v/>
      </c>
      <c r="T353" s="5" t="str">
        <f>IF(K353="","",SUMIFS('Filtered Data'!$E:$E,'Filtered Data'!$C:$C,sorting!$J353,'Filtered Data'!$W:$W,"&gt;"&amp;Dashboard!F$4)/$K353)</f>
        <v/>
      </c>
      <c r="U353" t="str">
        <f t="shared" ca="1" si="106"/>
        <v/>
      </c>
      <c r="V353" t="str">
        <f>IF($J353="","",COUNTIFS(R$2:R352,R353)/100000000)</f>
        <v/>
      </c>
      <c r="W353" t="str">
        <f>IF($J353="","",COUNTIFS(T$2:T352,T353)/100000000)</f>
        <v/>
      </c>
      <c r="X353" s="6" t="str">
        <f t="shared" si="107"/>
        <v/>
      </c>
      <c r="Y353" t="str">
        <f t="shared" ca="1" si="108"/>
        <v/>
      </c>
      <c r="Z353" s="6" t="str">
        <f t="shared" si="109"/>
        <v/>
      </c>
      <c r="AA353" t="str">
        <f t="shared" ca="1" si="110"/>
        <v/>
      </c>
      <c r="AB353" s="5" t="str">
        <f ca="1">IF(S353="","",SUMIFS('Filtered Data'!$E:$E,'Filtered Data'!$C:$C,sorting!$J353,'Filtered Data'!$W:$W,"&lt;"&amp;Dashboard!C$4)/$K353)</f>
        <v/>
      </c>
      <c r="AC353" t="str">
        <f t="shared" ca="1" si="111"/>
        <v/>
      </c>
      <c r="AD353" s="6" t="str">
        <f>IF($J353="","",(COUNTIFS(AB$2:AB352,AB353)/100000000)+AB353)</f>
        <v/>
      </c>
      <c r="AE353" t="str">
        <f t="shared" ca="1" si="112"/>
        <v/>
      </c>
    </row>
    <row r="354" spans="1:31" x14ac:dyDescent="0.35">
      <c r="A354" s="5">
        <f t="shared" si="99"/>
        <v>0.26292768897094015</v>
      </c>
      <c r="B354" t="str">
        <v>Robert Dugger</v>
      </c>
      <c r="C354">
        <f>SUMIFS('Filtered Data'!$E:$E,'Filtered Data'!$C:$C,sorting!$B354)</f>
        <v>4</v>
      </c>
      <c r="D354" s="4">
        <f>SUMIFS('Filtered Data'!$L:$L,'Filtered Data'!$C:$C,sorting!$B354)</f>
        <v>11.333333333333334</v>
      </c>
      <c r="E354">
        <f>SUMIFS('Filtered Data'!$O:$O,'Filtered Data'!$C:$C,sorting!$B354)</f>
        <v>9</v>
      </c>
      <c r="F354" s="3">
        <f t="shared" si="100"/>
        <v>7.1470588235294112</v>
      </c>
      <c r="G354" s="3" cm="1">
        <f t="array" ref="G354">AVERAGE(_xlfn._xlws.FILTER('Filtered Data'!$W:$W,'Filtered Data'!$C:$C=sorting!$B354))</f>
        <v>37.75</v>
      </c>
      <c r="H354" s="3" cm="1">
        <f t="array" ref="H354">_xlfn.STDEV.P(_xlfn._xlws.FILTER('Filtered Data'!$W:$W,'Filtered Data'!$C:$C=sorting!$B354))</f>
        <v>13.460590625971804</v>
      </c>
      <c r="I354" s="3"/>
      <c r="K354" t="str">
        <f t="shared" si="101"/>
        <v/>
      </c>
      <c r="L354" s="3" t="str">
        <f t="shared" si="96"/>
        <v/>
      </c>
      <c r="M354" t="str">
        <f t="shared" ca="1" si="102"/>
        <v/>
      </c>
      <c r="N354" s="3" t="str">
        <f t="shared" si="97"/>
        <v/>
      </c>
      <c r="O354" t="str">
        <f t="shared" ca="1" si="103"/>
        <v/>
      </c>
      <c r="P354" s="3" t="str">
        <f t="shared" ca="1" si="98"/>
        <v/>
      </c>
      <c r="Q354" t="str">
        <f t="shared" ca="1" si="104"/>
        <v/>
      </c>
      <c r="R354" s="5" t="str">
        <f>IF(J354="","",SUMIFS('Filtered Data'!$E:$E,'Filtered Data'!$C:$C,sorting!$J354,'Filtered Data'!$W:$W,"&gt;"&amp;Dashboard!D$4)/$K354)</f>
        <v/>
      </c>
      <c r="S354" t="str">
        <f t="shared" ca="1" si="105"/>
        <v/>
      </c>
      <c r="T354" s="5" t="str">
        <f>IF(K354="","",SUMIFS('Filtered Data'!$E:$E,'Filtered Data'!$C:$C,sorting!$J354,'Filtered Data'!$W:$W,"&gt;"&amp;Dashboard!F$4)/$K354)</f>
        <v/>
      </c>
      <c r="U354" t="str">
        <f t="shared" ca="1" si="106"/>
        <v/>
      </c>
      <c r="V354" t="str">
        <f>IF($J354="","",COUNTIFS(R$2:R353,R354)/100000000)</f>
        <v/>
      </c>
      <c r="W354" t="str">
        <f>IF($J354="","",COUNTIFS(T$2:T353,T354)/100000000)</f>
        <v/>
      </c>
      <c r="X354" s="6" t="str">
        <f t="shared" si="107"/>
        <v/>
      </c>
      <c r="Y354" t="str">
        <f t="shared" ca="1" si="108"/>
        <v/>
      </c>
      <c r="Z354" s="6" t="str">
        <f t="shared" si="109"/>
        <v/>
      </c>
      <c r="AA354" t="str">
        <f t="shared" ca="1" si="110"/>
        <v/>
      </c>
      <c r="AB354" s="5" t="str">
        <f ca="1">IF(S354="","",SUMIFS('Filtered Data'!$E:$E,'Filtered Data'!$C:$C,sorting!$J354,'Filtered Data'!$W:$W,"&lt;"&amp;Dashboard!C$4)/$K354)</f>
        <v/>
      </c>
      <c r="AC354" t="str">
        <f t="shared" ca="1" si="111"/>
        <v/>
      </c>
      <c r="AD354" s="6" t="str">
        <f>IF($J354="","",(COUNTIFS(AB$2:AB353,AB354)/100000000)+AB354)</f>
        <v/>
      </c>
      <c r="AE354" t="str">
        <f t="shared" ca="1" si="112"/>
        <v/>
      </c>
    </row>
    <row r="355" spans="1:31" x14ac:dyDescent="0.35">
      <c r="A355" s="5">
        <f t="shared" si="99"/>
        <v>0.47277156670311632</v>
      </c>
      <c r="B355" t="str">
        <v>Hector Santiago</v>
      </c>
      <c r="C355">
        <f>SUMIFS('Filtered Data'!$E:$E,'Filtered Data'!$C:$C,sorting!$B355)</f>
        <v>1</v>
      </c>
      <c r="D355" s="4">
        <f>SUMIFS('Filtered Data'!$L:$L,'Filtered Data'!$C:$C,sorting!$B355)</f>
        <v>3</v>
      </c>
      <c r="E355">
        <f>SUMIFS('Filtered Data'!$O:$O,'Filtered Data'!$C:$C,sorting!$B355)</f>
        <v>1</v>
      </c>
      <c r="F355" s="3">
        <f t="shared" si="100"/>
        <v>3</v>
      </c>
      <c r="G355" s="3" cm="1">
        <f t="array" ref="G355">AVERAGE(_xlfn._xlws.FILTER('Filtered Data'!$W:$W,'Filtered Data'!$C:$C=sorting!$B355))</f>
        <v>44</v>
      </c>
      <c r="H355" s="3" cm="1">
        <f t="array" ref="H355">_xlfn.STDEV.P(_xlfn._xlws.FILTER('Filtered Data'!$W:$W,'Filtered Data'!$C:$C=sorting!$B355))</f>
        <v>0</v>
      </c>
      <c r="I355" s="3"/>
      <c r="K355" t="str">
        <f t="shared" si="101"/>
        <v/>
      </c>
      <c r="L355" s="3" t="str">
        <f t="shared" si="96"/>
        <v/>
      </c>
      <c r="M355" t="str">
        <f t="shared" ca="1" si="102"/>
        <v/>
      </c>
      <c r="N355" s="3" t="str">
        <f t="shared" si="97"/>
        <v/>
      </c>
      <c r="O355" t="str">
        <f t="shared" ca="1" si="103"/>
        <v/>
      </c>
      <c r="P355" s="3" t="str">
        <f t="shared" ca="1" si="98"/>
        <v/>
      </c>
      <c r="Q355" t="str">
        <f t="shared" ca="1" si="104"/>
        <v/>
      </c>
      <c r="R355" s="5" t="str">
        <f>IF(J355="","",SUMIFS('Filtered Data'!$E:$E,'Filtered Data'!$C:$C,sorting!$J355,'Filtered Data'!$W:$W,"&gt;"&amp;Dashboard!D$4)/$K355)</f>
        <v/>
      </c>
      <c r="S355" t="str">
        <f t="shared" ca="1" si="105"/>
        <v/>
      </c>
      <c r="T355" s="5" t="str">
        <f>IF(K355="","",SUMIFS('Filtered Data'!$E:$E,'Filtered Data'!$C:$C,sorting!$J355,'Filtered Data'!$W:$W,"&gt;"&amp;Dashboard!F$4)/$K355)</f>
        <v/>
      </c>
      <c r="U355" t="str">
        <f t="shared" ca="1" si="106"/>
        <v/>
      </c>
      <c r="V355" t="str">
        <f>IF($J355="","",COUNTIFS(R$2:R354,R355)/100000000)</f>
        <v/>
      </c>
      <c r="W355" t="str">
        <f>IF($J355="","",COUNTIFS(T$2:T354,T355)/100000000)</f>
        <v/>
      </c>
      <c r="X355" s="6" t="str">
        <f t="shared" si="107"/>
        <v/>
      </c>
      <c r="Y355" t="str">
        <f t="shared" ca="1" si="108"/>
        <v/>
      </c>
      <c r="Z355" s="6" t="str">
        <f t="shared" si="109"/>
        <v/>
      </c>
      <c r="AA355" t="str">
        <f t="shared" ca="1" si="110"/>
        <v/>
      </c>
      <c r="AB355" s="5" t="str">
        <f ca="1">IF(S355="","",SUMIFS('Filtered Data'!$E:$E,'Filtered Data'!$C:$C,sorting!$J355,'Filtered Data'!$W:$W,"&lt;"&amp;Dashboard!C$4)/$K355)</f>
        <v/>
      </c>
      <c r="AC355" t="str">
        <f t="shared" ca="1" si="111"/>
        <v/>
      </c>
      <c r="AD355" s="6" t="str">
        <f>IF($J355="","",(COUNTIFS(AB$2:AB354,AB355)/100000000)+AB355)</f>
        <v/>
      </c>
      <c r="AE355" t="str">
        <f t="shared" ca="1" si="112"/>
        <v/>
      </c>
    </row>
    <row r="356" spans="1:31" x14ac:dyDescent="0.35">
      <c r="A356" s="5">
        <f t="shared" si="99"/>
        <v>1.2483869611675025E-2</v>
      </c>
      <c r="B356" t="str">
        <v>Keynan Middleton</v>
      </c>
      <c r="C356">
        <f>SUMIFS('Filtered Data'!$E:$E,'Filtered Data'!$C:$C,sorting!$B356)</f>
        <v>1</v>
      </c>
      <c r="D356" s="4">
        <f>SUMIFS('Filtered Data'!$L:$L,'Filtered Data'!$C:$C,sorting!$B356)</f>
        <v>1</v>
      </c>
      <c r="E356">
        <f>SUMIFS('Filtered Data'!$O:$O,'Filtered Data'!$C:$C,sorting!$B356)</f>
        <v>5</v>
      </c>
      <c r="F356" s="3">
        <f t="shared" si="100"/>
        <v>45</v>
      </c>
      <c r="G356" s="3" cm="1">
        <f t="array" ref="G356">AVERAGE(_xlfn._xlws.FILTER('Filtered Data'!$W:$W,'Filtered Data'!$C:$C=sorting!$B356))</f>
        <v>20</v>
      </c>
      <c r="H356" s="3" cm="1">
        <f t="array" ref="H356">_xlfn.STDEV.P(_xlfn._xlws.FILTER('Filtered Data'!$W:$W,'Filtered Data'!$C:$C=sorting!$B356))</f>
        <v>0</v>
      </c>
      <c r="I356" s="3"/>
      <c r="K356" t="str">
        <f t="shared" si="101"/>
        <v/>
      </c>
      <c r="L356" s="3" t="str">
        <f t="shared" si="96"/>
        <v/>
      </c>
      <c r="M356" t="str">
        <f t="shared" ca="1" si="102"/>
        <v/>
      </c>
      <c r="N356" s="3" t="str">
        <f t="shared" si="97"/>
        <v/>
      </c>
      <c r="O356" t="str">
        <f t="shared" ca="1" si="103"/>
        <v/>
      </c>
      <c r="P356" s="3" t="str">
        <f t="shared" ca="1" si="98"/>
        <v/>
      </c>
      <c r="Q356" t="str">
        <f t="shared" ca="1" si="104"/>
        <v/>
      </c>
      <c r="R356" s="5" t="str">
        <f>IF(J356="","",SUMIFS('Filtered Data'!$E:$E,'Filtered Data'!$C:$C,sorting!$J356,'Filtered Data'!$W:$W,"&gt;"&amp;Dashboard!D$4)/$K356)</f>
        <v/>
      </c>
      <c r="S356" t="str">
        <f t="shared" ca="1" si="105"/>
        <v/>
      </c>
      <c r="T356" s="5" t="str">
        <f>IF(K356="","",SUMIFS('Filtered Data'!$E:$E,'Filtered Data'!$C:$C,sorting!$J356,'Filtered Data'!$W:$W,"&gt;"&amp;Dashboard!F$4)/$K356)</f>
        <v/>
      </c>
      <c r="U356" t="str">
        <f t="shared" ca="1" si="106"/>
        <v/>
      </c>
      <c r="V356" t="str">
        <f>IF($J356="","",COUNTIFS(R$2:R355,R356)/100000000)</f>
        <v/>
      </c>
      <c r="W356" t="str">
        <f>IF($J356="","",COUNTIFS(T$2:T355,T356)/100000000)</f>
        <v/>
      </c>
      <c r="X356" s="6" t="str">
        <f t="shared" si="107"/>
        <v/>
      </c>
      <c r="Y356" t="str">
        <f t="shared" ca="1" si="108"/>
        <v/>
      </c>
      <c r="Z356" s="6" t="str">
        <f t="shared" si="109"/>
        <v/>
      </c>
      <c r="AA356" t="str">
        <f t="shared" ca="1" si="110"/>
        <v/>
      </c>
      <c r="AB356" s="5" t="str">
        <f ca="1">IF(S356="","",SUMIFS('Filtered Data'!$E:$E,'Filtered Data'!$C:$C,sorting!$J356,'Filtered Data'!$W:$W,"&lt;"&amp;Dashboard!C$4)/$K356)</f>
        <v/>
      </c>
      <c r="AC356" t="str">
        <f t="shared" ca="1" si="111"/>
        <v/>
      </c>
      <c r="AD356" s="6" t="str">
        <f>IF($J356="","",(COUNTIFS(AB$2:AB355,AB356)/100000000)+AB356)</f>
        <v/>
      </c>
      <c r="AE356" t="str">
        <f t="shared" ca="1" si="112"/>
        <v/>
      </c>
    </row>
    <row r="357" spans="1:31" x14ac:dyDescent="0.35">
      <c r="A357" s="5">
        <f t="shared" si="99"/>
        <v>6.0157270425021119E-4</v>
      </c>
      <c r="B357" t="str">
        <v>Darren McCaughan</v>
      </c>
      <c r="C357">
        <f>SUMIFS('Filtered Data'!$E:$E,'Filtered Data'!$C:$C,sorting!$B357)</f>
        <v>1</v>
      </c>
      <c r="D357" s="4">
        <f>SUMIFS('Filtered Data'!$L:$L,'Filtered Data'!$C:$C,sorting!$B357)</f>
        <v>4</v>
      </c>
      <c r="E357">
        <f>SUMIFS('Filtered Data'!$O:$O,'Filtered Data'!$C:$C,sorting!$B357)</f>
        <v>7</v>
      </c>
      <c r="F357" s="3">
        <f t="shared" si="100"/>
        <v>15.75</v>
      </c>
      <c r="G357" s="3" cm="1">
        <f t="array" ref="G357">AVERAGE(_xlfn._xlws.FILTER('Filtered Data'!$W:$W,'Filtered Data'!$C:$C=sorting!$B357))</f>
        <v>9</v>
      </c>
      <c r="H357" s="3" cm="1">
        <f t="array" ref="H357">_xlfn.STDEV.P(_xlfn._xlws.FILTER('Filtered Data'!$W:$W,'Filtered Data'!$C:$C=sorting!$B357))</f>
        <v>0</v>
      </c>
      <c r="I357" s="3"/>
      <c r="K357" t="str">
        <f t="shared" si="101"/>
        <v/>
      </c>
      <c r="L357" s="3" t="str">
        <f t="shared" si="96"/>
        <v/>
      </c>
      <c r="M357" t="str">
        <f t="shared" ca="1" si="102"/>
        <v/>
      </c>
      <c r="N357" s="3" t="str">
        <f t="shared" si="97"/>
        <v/>
      </c>
      <c r="O357" t="str">
        <f t="shared" ca="1" si="103"/>
        <v/>
      </c>
      <c r="P357" s="3" t="str">
        <f t="shared" ca="1" si="98"/>
        <v/>
      </c>
      <c r="Q357" t="str">
        <f t="shared" ca="1" si="104"/>
        <v/>
      </c>
      <c r="R357" s="5" t="str">
        <f>IF(J357="","",SUMIFS('Filtered Data'!$E:$E,'Filtered Data'!$C:$C,sorting!$J357,'Filtered Data'!$W:$W,"&gt;"&amp;Dashboard!D$4)/$K357)</f>
        <v/>
      </c>
      <c r="S357" t="str">
        <f t="shared" ca="1" si="105"/>
        <v/>
      </c>
      <c r="T357" s="5" t="str">
        <f>IF(K357="","",SUMIFS('Filtered Data'!$E:$E,'Filtered Data'!$C:$C,sorting!$J357,'Filtered Data'!$W:$W,"&gt;"&amp;Dashboard!F$4)/$K357)</f>
        <v/>
      </c>
      <c r="U357" t="str">
        <f t="shared" ca="1" si="106"/>
        <v/>
      </c>
      <c r="V357" t="str">
        <f>IF($J357="","",COUNTIFS(R$2:R356,R357)/100000000)</f>
        <v/>
      </c>
      <c r="W357" t="str">
        <f>IF($J357="","",COUNTIFS(T$2:T356,T357)/100000000)</f>
        <v/>
      </c>
      <c r="X357" s="6" t="str">
        <f t="shared" si="107"/>
        <v/>
      </c>
      <c r="Y357" t="str">
        <f t="shared" ca="1" si="108"/>
        <v/>
      </c>
      <c r="Z357" s="6" t="str">
        <f t="shared" si="109"/>
        <v/>
      </c>
      <c r="AA357" t="str">
        <f t="shared" ca="1" si="110"/>
        <v/>
      </c>
      <c r="AB357" s="5" t="str">
        <f ca="1">IF(S357="","",SUMIFS('Filtered Data'!$E:$E,'Filtered Data'!$C:$C,sorting!$J357,'Filtered Data'!$W:$W,"&lt;"&amp;Dashboard!C$4)/$K357)</f>
        <v/>
      </c>
      <c r="AC357" t="str">
        <f t="shared" ca="1" si="111"/>
        <v/>
      </c>
      <c r="AD357" s="6" t="str">
        <f>IF($J357="","",(COUNTIFS(AB$2:AB356,AB357)/100000000)+AB357)</f>
        <v/>
      </c>
      <c r="AE357" t="str">
        <f t="shared" ca="1" si="112"/>
        <v/>
      </c>
    </row>
    <row r="358" spans="1:31" x14ac:dyDescent="0.35">
      <c r="A358" s="5">
        <f t="shared" si="99"/>
        <v>0.96615940461767735</v>
      </c>
      <c r="B358" t="str">
        <v>Tyler Glasnow</v>
      </c>
      <c r="C358">
        <f>SUMIFS('Filtered Data'!$E:$E,'Filtered Data'!$C:$C,sorting!$B358)</f>
        <v>14</v>
      </c>
      <c r="D358" s="4">
        <f>SUMIFS('Filtered Data'!$L:$L,'Filtered Data'!$C:$C,sorting!$B358)</f>
        <v>88</v>
      </c>
      <c r="E358">
        <f>SUMIFS('Filtered Data'!$O:$O,'Filtered Data'!$C:$C,sorting!$B358)</f>
        <v>26</v>
      </c>
      <c r="F358" s="3">
        <f t="shared" si="100"/>
        <v>2.6590909090909092</v>
      </c>
      <c r="G358" s="3" cm="1">
        <f t="array" ref="G358">AVERAGE(_xlfn._xlws.FILTER('Filtered Data'!$W:$W,'Filtered Data'!$C:$C=sorting!$B358))</f>
        <v>64.928571428571431</v>
      </c>
      <c r="H358" s="3" cm="1">
        <f t="array" ref="H358">_xlfn.STDEV.P(_xlfn._xlws.FILTER('Filtered Data'!$W:$W,'Filtered Data'!$C:$C=sorting!$B358))</f>
        <v>18.495035185979297</v>
      </c>
      <c r="I358" s="3"/>
      <c r="K358" t="str">
        <f t="shared" si="101"/>
        <v/>
      </c>
      <c r="L358" s="3" t="str">
        <f t="shared" si="96"/>
        <v/>
      </c>
      <c r="M358" t="str">
        <f t="shared" ca="1" si="102"/>
        <v/>
      </c>
      <c r="N358" s="3" t="str">
        <f t="shared" si="97"/>
        <v/>
      </c>
      <c r="O358" t="str">
        <f t="shared" ca="1" si="103"/>
        <v/>
      </c>
      <c r="P358" s="3" t="str">
        <f t="shared" ca="1" si="98"/>
        <v/>
      </c>
      <c r="Q358" t="str">
        <f t="shared" ca="1" si="104"/>
        <v/>
      </c>
      <c r="R358" s="5" t="str">
        <f>IF(J358="","",SUMIFS('Filtered Data'!$E:$E,'Filtered Data'!$C:$C,sorting!$J358,'Filtered Data'!$W:$W,"&gt;"&amp;Dashboard!D$4)/$K358)</f>
        <v/>
      </c>
      <c r="S358" t="str">
        <f t="shared" ca="1" si="105"/>
        <v/>
      </c>
      <c r="T358" s="5" t="str">
        <f>IF(K358="","",SUMIFS('Filtered Data'!$E:$E,'Filtered Data'!$C:$C,sorting!$J358,'Filtered Data'!$W:$W,"&gt;"&amp;Dashboard!F$4)/$K358)</f>
        <v/>
      </c>
      <c r="U358" t="str">
        <f t="shared" ca="1" si="106"/>
        <v/>
      </c>
      <c r="V358" t="str">
        <f>IF($J358="","",COUNTIFS(R$2:R357,R358)/100000000)</f>
        <v/>
      </c>
      <c r="W358" t="str">
        <f>IF($J358="","",COUNTIFS(T$2:T357,T358)/100000000)</f>
        <v/>
      </c>
      <c r="X358" s="6" t="str">
        <f t="shared" si="107"/>
        <v/>
      </c>
      <c r="Y358" t="str">
        <f t="shared" ca="1" si="108"/>
        <v/>
      </c>
      <c r="Z358" s="6" t="str">
        <f t="shared" si="109"/>
        <v/>
      </c>
      <c r="AA358" t="str">
        <f t="shared" ca="1" si="110"/>
        <v/>
      </c>
      <c r="AB358" s="5" t="str">
        <f ca="1">IF(S358="","",SUMIFS('Filtered Data'!$E:$E,'Filtered Data'!$C:$C,sorting!$J358,'Filtered Data'!$W:$W,"&lt;"&amp;Dashboard!C$4)/$K358)</f>
        <v/>
      </c>
      <c r="AC358" t="str">
        <f t="shared" ca="1" si="111"/>
        <v/>
      </c>
      <c r="AD358" s="6" t="str">
        <f>IF($J358="","",(COUNTIFS(AB$2:AB357,AB358)/100000000)+AB358)</f>
        <v/>
      </c>
      <c r="AE358" t="str">
        <f t="shared" ca="1" si="112"/>
        <v/>
      </c>
    </row>
    <row r="359" spans="1:31" x14ac:dyDescent="0.35">
      <c r="A359" s="5">
        <f t="shared" si="99"/>
        <v>0.54149589358573658</v>
      </c>
      <c r="B359" t="str">
        <v>Ryan Yarbrough</v>
      </c>
      <c r="C359">
        <f>SUMIFS('Filtered Data'!$E:$E,'Filtered Data'!$C:$C,sorting!$B359)</f>
        <v>21</v>
      </c>
      <c r="D359" s="4">
        <f>SUMIFS('Filtered Data'!$L:$L,'Filtered Data'!$C:$C,sorting!$B359)</f>
        <v>117.00000000000001</v>
      </c>
      <c r="E359">
        <f>SUMIFS('Filtered Data'!$O:$O,'Filtered Data'!$C:$C,sorting!$B359)</f>
        <v>71</v>
      </c>
      <c r="F359" s="3">
        <f t="shared" si="100"/>
        <v>5.4615384615384608</v>
      </c>
      <c r="G359" s="3" cm="1">
        <f t="array" ref="G359">AVERAGE(_xlfn._xlws.FILTER('Filtered Data'!$W:$W,'Filtered Data'!$C:$C=sorting!$B359))</f>
        <v>45.904761904761905</v>
      </c>
      <c r="H359" s="3" cm="1">
        <f t="array" ref="H359">_xlfn.STDEV.P(_xlfn._xlws.FILTER('Filtered Data'!$W:$W,'Filtered Data'!$C:$C=sorting!$B359))</f>
        <v>15.999716550777249</v>
      </c>
      <c r="I359" s="3"/>
      <c r="K359" t="str">
        <f t="shared" si="101"/>
        <v/>
      </c>
      <c r="L359" s="3" t="str">
        <f t="shared" si="96"/>
        <v/>
      </c>
      <c r="M359" t="str">
        <f t="shared" ca="1" si="102"/>
        <v/>
      </c>
      <c r="N359" s="3" t="str">
        <f t="shared" si="97"/>
        <v/>
      </c>
      <c r="O359" t="str">
        <f t="shared" ca="1" si="103"/>
        <v/>
      </c>
      <c r="P359" s="3" t="str">
        <f t="shared" ca="1" si="98"/>
        <v/>
      </c>
      <c r="Q359" t="str">
        <f t="shared" ca="1" si="104"/>
        <v/>
      </c>
      <c r="R359" s="5" t="str">
        <f>IF(J359="","",SUMIFS('Filtered Data'!$E:$E,'Filtered Data'!$C:$C,sorting!$J359,'Filtered Data'!$W:$W,"&gt;"&amp;Dashboard!D$4)/$K359)</f>
        <v/>
      </c>
      <c r="S359" t="str">
        <f t="shared" ca="1" si="105"/>
        <v/>
      </c>
      <c r="T359" s="5" t="str">
        <f>IF(K359="","",SUMIFS('Filtered Data'!$E:$E,'Filtered Data'!$C:$C,sorting!$J359,'Filtered Data'!$W:$W,"&gt;"&amp;Dashboard!F$4)/$K359)</f>
        <v/>
      </c>
      <c r="U359" t="str">
        <f t="shared" ca="1" si="106"/>
        <v/>
      </c>
      <c r="V359" t="str">
        <f>IF($J359="","",COUNTIFS(R$2:R358,R359)/100000000)</f>
        <v/>
      </c>
      <c r="W359" t="str">
        <f>IF($J359="","",COUNTIFS(T$2:T358,T359)/100000000)</f>
        <v/>
      </c>
      <c r="X359" s="6" t="str">
        <f t="shared" si="107"/>
        <v/>
      </c>
      <c r="Y359" t="str">
        <f t="shared" ca="1" si="108"/>
        <v/>
      </c>
      <c r="Z359" s="6" t="str">
        <f t="shared" si="109"/>
        <v/>
      </c>
      <c r="AA359" t="str">
        <f t="shared" ca="1" si="110"/>
        <v/>
      </c>
      <c r="AB359" s="5" t="str">
        <f ca="1">IF(S359="","",SUMIFS('Filtered Data'!$E:$E,'Filtered Data'!$C:$C,sorting!$J359,'Filtered Data'!$W:$W,"&lt;"&amp;Dashboard!C$4)/$K359)</f>
        <v/>
      </c>
      <c r="AC359" t="str">
        <f t="shared" ca="1" si="111"/>
        <v/>
      </c>
      <c r="AD359" s="6" t="str">
        <f>IF($J359="","",(COUNTIFS(AB$2:AB358,AB359)/100000000)+AB359)</f>
        <v/>
      </c>
      <c r="AE359" t="str">
        <f t="shared" ca="1" si="112"/>
        <v/>
      </c>
    </row>
    <row r="360" spans="1:31" x14ac:dyDescent="0.35">
      <c r="A360" s="5">
        <f t="shared" si="99"/>
        <v>0.65261991064343139</v>
      </c>
      <c r="B360" t="str">
        <v>Michael Wacha</v>
      </c>
      <c r="C360">
        <f>SUMIFS('Filtered Data'!$E:$E,'Filtered Data'!$C:$C,sorting!$B360)</f>
        <v>23</v>
      </c>
      <c r="D360" s="4">
        <f>SUMIFS('Filtered Data'!$L:$L,'Filtered Data'!$C:$C,sorting!$B360)</f>
        <v>107.33333333333333</v>
      </c>
      <c r="E360">
        <f>SUMIFS('Filtered Data'!$O:$O,'Filtered Data'!$C:$C,sorting!$B360)</f>
        <v>54</v>
      </c>
      <c r="F360" s="3">
        <f t="shared" si="100"/>
        <v>4.5279503105590067</v>
      </c>
      <c r="G360" s="3" cm="1">
        <f t="array" ref="G360">AVERAGE(_xlfn._xlws.FILTER('Filtered Data'!$W:$W,'Filtered Data'!$C:$C=sorting!$B360))</f>
        <v>49.086956521739133</v>
      </c>
      <c r="H360" s="3" cm="1">
        <f t="array" ref="H360">_xlfn.STDEV.P(_xlfn._xlws.FILTER('Filtered Data'!$W:$W,'Filtered Data'!$C:$C=sorting!$B360))</f>
        <v>17.227160162341882</v>
      </c>
      <c r="I360" s="3"/>
      <c r="K360" t="str">
        <f t="shared" si="101"/>
        <v/>
      </c>
      <c r="L360" s="3" t="str">
        <f t="shared" si="96"/>
        <v/>
      </c>
      <c r="M360" t="str">
        <f t="shared" ca="1" si="102"/>
        <v/>
      </c>
      <c r="N360" s="3" t="str">
        <f t="shared" si="97"/>
        <v/>
      </c>
      <c r="O360" t="str">
        <f t="shared" ca="1" si="103"/>
        <v/>
      </c>
      <c r="P360" s="3" t="str">
        <f t="shared" ca="1" si="98"/>
        <v/>
      </c>
      <c r="Q360" t="str">
        <f t="shared" ca="1" si="104"/>
        <v/>
      </c>
      <c r="R360" s="5" t="str">
        <f>IF(J360="","",SUMIFS('Filtered Data'!$E:$E,'Filtered Data'!$C:$C,sorting!$J360,'Filtered Data'!$W:$W,"&gt;"&amp;Dashboard!D$4)/$K360)</f>
        <v/>
      </c>
      <c r="S360" t="str">
        <f t="shared" ca="1" si="105"/>
        <v/>
      </c>
      <c r="T360" s="5" t="str">
        <f>IF(K360="","",SUMIFS('Filtered Data'!$E:$E,'Filtered Data'!$C:$C,sorting!$J360,'Filtered Data'!$W:$W,"&gt;"&amp;Dashboard!F$4)/$K360)</f>
        <v/>
      </c>
      <c r="U360" t="str">
        <f t="shared" ca="1" si="106"/>
        <v/>
      </c>
      <c r="V360" t="str">
        <f>IF($J360="","",COUNTIFS(R$2:R359,R360)/100000000)</f>
        <v/>
      </c>
      <c r="W360" t="str">
        <f>IF($J360="","",COUNTIFS(T$2:T359,T360)/100000000)</f>
        <v/>
      </c>
      <c r="X360" s="6" t="str">
        <f t="shared" si="107"/>
        <v/>
      </c>
      <c r="Y360" t="str">
        <f t="shared" ca="1" si="108"/>
        <v/>
      </c>
      <c r="Z360" s="6" t="str">
        <f t="shared" si="109"/>
        <v/>
      </c>
      <c r="AA360" t="str">
        <f t="shared" ca="1" si="110"/>
        <v/>
      </c>
      <c r="AB360" s="5" t="str">
        <f ca="1">IF(S360="","",SUMIFS('Filtered Data'!$E:$E,'Filtered Data'!$C:$C,sorting!$J360,'Filtered Data'!$W:$W,"&lt;"&amp;Dashboard!C$4)/$K360)</f>
        <v/>
      </c>
      <c r="AC360" t="str">
        <f t="shared" ca="1" si="111"/>
        <v/>
      </c>
      <c r="AD360" s="6" t="str">
        <f>IF($J360="","",(COUNTIFS(AB$2:AB359,AB360)/100000000)+AB360)</f>
        <v/>
      </c>
      <c r="AE360" t="str">
        <f t="shared" ca="1" si="112"/>
        <v/>
      </c>
    </row>
    <row r="361" spans="1:31" x14ac:dyDescent="0.35">
      <c r="A361" s="5">
        <f t="shared" si="99"/>
        <v>0.62937108915867057</v>
      </c>
      <c r="B361" t="str">
        <v>Chris Archer</v>
      </c>
      <c r="C361">
        <f>SUMIFS('Filtered Data'!$E:$E,'Filtered Data'!$C:$C,sorting!$B361)</f>
        <v>5</v>
      </c>
      <c r="D361" s="4">
        <f>SUMIFS('Filtered Data'!$L:$L,'Filtered Data'!$C:$C,sorting!$B361)</f>
        <v>17.333333333333336</v>
      </c>
      <c r="E361">
        <f>SUMIFS('Filtered Data'!$O:$O,'Filtered Data'!$C:$C,sorting!$B361)</f>
        <v>7</v>
      </c>
      <c r="F361" s="3">
        <f t="shared" si="100"/>
        <v>3.6346153846153841</v>
      </c>
      <c r="G361" s="3" cm="1">
        <f t="array" ref="G361">AVERAGE(_xlfn._xlws.FILTER('Filtered Data'!$W:$W,'Filtered Data'!$C:$C=sorting!$B361))</f>
        <v>48.4</v>
      </c>
      <c r="H361" s="3" cm="1">
        <f t="array" ref="H361">_xlfn.STDEV.P(_xlfn._xlws.FILTER('Filtered Data'!$W:$W,'Filtered Data'!$C:$C=sorting!$B361))</f>
        <v>8.2121860670591236</v>
      </c>
      <c r="I361" s="3"/>
      <c r="K361" t="str">
        <f t="shared" si="101"/>
        <v/>
      </c>
      <c r="L361" s="3" t="str">
        <f t="shared" si="96"/>
        <v/>
      </c>
      <c r="M361" t="str">
        <f t="shared" ca="1" si="102"/>
        <v/>
      </c>
      <c r="N361" s="3" t="str">
        <f t="shared" si="97"/>
        <v/>
      </c>
      <c r="O361" t="str">
        <f t="shared" ca="1" si="103"/>
        <v/>
      </c>
      <c r="P361" s="3" t="str">
        <f t="shared" ca="1" si="98"/>
        <v/>
      </c>
      <c r="Q361" t="str">
        <f t="shared" ca="1" si="104"/>
        <v/>
      </c>
      <c r="R361" s="5" t="str">
        <f>IF(J361="","",SUMIFS('Filtered Data'!$E:$E,'Filtered Data'!$C:$C,sorting!$J361,'Filtered Data'!$W:$W,"&gt;"&amp;Dashboard!D$4)/$K361)</f>
        <v/>
      </c>
      <c r="S361" t="str">
        <f t="shared" ca="1" si="105"/>
        <v/>
      </c>
      <c r="T361" s="5" t="str">
        <f>IF(K361="","",SUMIFS('Filtered Data'!$E:$E,'Filtered Data'!$C:$C,sorting!$J361,'Filtered Data'!$W:$W,"&gt;"&amp;Dashboard!F$4)/$K361)</f>
        <v/>
      </c>
      <c r="U361" t="str">
        <f t="shared" ca="1" si="106"/>
        <v/>
      </c>
      <c r="V361" t="str">
        <f>IF($J361="","",COUNTIFS(R$2:R360,R361)/100000000)</f>
        <v/>
      </c>
      <c r="W361" t="str">
        <f>IF($J361="","",COUNTIFS(T$2:T360,T361)/100000000)</f>
        <v/>
      </c>
      <c r="X361" s="6" t="str">
        <f t="shared" si="107"/>
        <v/>
      </c>
      <c r="Y361" t="str">
        <f t="shared" ca="1" si="108"/>
        <v/>
      </c>
      <c r="Z361" s="6" t="str">
        <f t="shared" si="109"/>
        <v/>
      </c>
      <c r="AA361" t="str">
        <f t="shared" ca="1" si="110"/>
        <v/>
      </c>
      <c r="AB361" s="5" t="str">
        <f ca="1">IF(S361="","",SUMIFS('Filtered Data'!$E:$E,'Filtered Data'!$C:$C,sorting!$J361,'Filtered Data'!$W:$W,"&lt;"&amp;Dashboard!C$4)/$K361)</f>
        <v/>
      </c>
      <c r="AC361" t="str">
        <f t="shared" ca="1" si="111"/>
        <v/>
      </c>
      <c r="AD361" s="6" t="str">
        <f>IF($J361="","",(COUNTIFS(AB$2:AB360,AB361)/100000000)+AB361)</f>
        <v/>
      </c>
      <c r="AE361" t="str">
        <f t="shared" ca="1" si="112"/>
        <v/>
      </c>
    </row>
    <row r="362" spans="1:31" x14ac:dyDescent="0.35">
      <c r="A362" s="5">
        <f t="shared" si="99"/>
        <v>0.31708918076737225</v>
      </c>
      <c r="B362" t="str">
        <v>Brent Honeywell</v>
      </c>
      <c r="C362">
        <f>SUMIFS('Filtered Data'!$E:$E,'Filtered Data'!$C:$C,sorting!$B362)</f>
        <v>2</v>
      </c>
      <c r="D362" s="4">
        <f>SUMIFS('Filtered Data'!$L:$L,'Filtered Data'!$C:$C,sorting!$B362)</f>
        <v>3</v>
      </c>
      <c r="E362">
        <f>SUMIFS('Filtered Data'!$O:$O,'Filtered Data'!$C:$C,sorting!$B362)</f>
        <v>3</v>
      </c>
      <c r="F362" s="3">
        <f t="shared" si="100"/>
        <v>9</v>
      </c>
      <c r="G362" s="3" cm="1">
        <f t="array" ref="G362">AVERAGE(_xlfn._xlws.FILTER('Filtered Data'!$W:$W,'Filtered Data'!$C:$C=sorting!$B362))</f>
        <v>39.5</v>
      </c>
      <c r="H362" s="3" cm="1">
        <f t="array" ref="H362">_xlfn.STDEV.P(_xlfn._xlws.FILTER('Filtered Data'!$W:$W,'Filtered Data'!$C:$C=sorting!$B362))</f>
        <v>14.5</v>
      </c>
      <c r="I362" s="3"/>
      <c r="K362" t="str">
        <f t="shared" si="101"/>
        <v/>
      </c>
      <c r="L362" s="3" t="str">
        <f t="shared" si="96"/>
        <v/>
      </c>
      <c r="M362" t="str">
        <f t="shared" ca="1" si="102"/>
        <v/>
      </c>
      <c r="N362" s="3" t="str">
        <f t="shared" si="97"/>
        <v/>
      </c>
      <c r="O362" t="str">
        <f t="shared" ca="1" si="103"/>
        <v/>
      </c>
      <c r="P362" s="3" t="str">
        <f t="shared" ca="1" si="98"/>
        <v/>
      </c>
      <c r="Q362" t="str">
        <f t="shared" ca="1" si="104"/>
        <v/>
      </c>
      <c r="R362" s="5" t="str">
        <f>IF(J362="","",SUMIFS('Filtered Data'!$E:$E,'Filtered Data'!$C:$C,sorting!$J362,'Filtered Data'!$W:$W,"&gt;"&amp;Dashboard!D$4)/$K362)</f>
        <v/>
      </c>
      <c r="S362" t="str">
        <f t="shared" ca="1" si="105"/>
        <v/>
      </c>
      <c r="T362" s="5" t="str">
        <f>IF(K362="","",SUMIFS('Filtered Data'!$E:$E,'Filtered Data'!$C:$C,sorting!$J362,'Filtered Data'!$W:$W,"&gt;"&amp;Dashboard!F$4)/$K362)</f>
        <v/>
      </c>
      <c r="U362" t="str">
        <f t="shared" ca="1" si="106"/>
        <v/>
      </c>
      <c r="V362" t="str">
        <f>IF($J362="","",COUNTIFS(R$2:R361,R362)/100000000)</f>
        <v/>
      </c>
      <c r="W362" t="str">
        <f>IF($J362="","",COUNTIFS(T$2:T361,T362)/100000000)</f>
        <v/>
      </c>
      <c r="X362" s="6" t="str">
        <f t="shared" si="107"/>
        <v/>
      </c>
      <c r="Y362" t="str">
        <f t="shared" ca="1" si="108"/>
        <v/>
      </c>
      <c r="Z362" s="6" t="str">
        <f t="shared" si="109"/>
        <v/>
      </c>
      <c r="AA362" t="str">
        <f t="shared" ca="1" si="110"/>
        <v/>
      </c>
      <c r="AB362" s="5" t="str">
        <f ca="1">IF(S362="","",SUMIFS('Filtered Data'!$E:$E,'Filtered Data'!$C:$C,sorting!$J362,'Filtered Data'!$W:$W,"&lt;"&amp;Dashboard!C$4)/$K362)</f>
        <v/>
      </c>
      <c r="AC362" t="str">
        <f t="shared" ca="1" si="111"/>
        <v/>
      </c>
      <c r="AD362" s="6" t="str">
        <f>IF($J362="","",(COUNTIFS(AB$2:AB361,AB362)/100000000)+AB362)</f>
        <v/>
      </c>
      <c r="AE362" t="str">
        <f t="shared" ca="1" si="112"/>
        <v/>
      </c>
    </row>
    <row r="363" spans="1:31" x14ac:dyDescent="0.35">
      <c r="A363" s="5">
        <f t="shared" si="99"/>
        <v>0.50559640933747663</v>
      </c>
      <c r="B363" t="str">
        <v>Josh Fleming</v>
      </c>
      <c r="C363">
        <f>SUMIFS('Filtered Data'!$E:$E,'Filtered Data'!$C:$C,sorting!$B363)</f>
        <v>11</v>
      </c>
      <c r="D363" s="4">
        <f>SUMIFS('Filtered Data'!$L:$L,'Filtered Data'!$C:$C,sorting!$B363)</f>
        <v>56.333333333333336</v>
      </c>
      <c r="E363">
        <f>SUMIFS('Filtered Data'!$O:$O,'Filtered Data'!$C:$C,sorting!$B363)</f>
        <v>39</v>
      </c>
      <c r="F363" s="3">
        <f t="shared" si="100"/>
        <v>6.2307692307692308</v>
      </c>
      <c r="G363" s="3" cm="1">
        <f t="array" ref="G363">AVERAGE(_xlfn._xlws.FILTER('Filtered Data'!$W:$W,'Filtered Data'!$C:$C=sorting!$B363))</f>
        <v>44.909090909090907</v>
      </c>
      <c r="H363" s="3" cm="1">
        <f t="array" ref="H363">_xlfn.STDEV.P(_xlfn._xlws.FILTER('Filtered Data'!$W:$W,'Filtered Data'!$C:$C=sorting!$B363))</f>
        <v>21.133577528983437</v>
      </c>
      <c r="I363" s="3"/>
      <c r="K363" t="str">
        <f t="shared" si="101"/>
        <v/>
      </c>
      <c r="L363" s="3" t="str">
        <f t="shared" si="96"/>
        <v/>
      </c>
      <c r="M363" t="str">
        <f t="shared" ca="1" si="102"/>
        <v/>
      </c>
      <c r="N363" s="3" t="str">
        <f t="shared" si="97"/>
        <v/>
      </c>
      <c r="O363" t="str">
        <f t="shared" ca="1" si="103"/>
        <v/>
      </c>
      <c r="P363" s="3" t="str">
        <f t="shared" ca="1" si="98"/>
        <v/>
      </c>
      <c r="Q363" t="str">
        <f t="shared" ca="1" si="104"/>
        <v/>
      </c>
      <c r="R363" s="5" t="str">
        <f>IF(J363="","",SUMIFS('Filtered Data'!$E:$E,'Filtered Data'!$C:$C,sorting!$J363,'Filtered Data'!$W:$W,"&gt;"&amp;Dashboard!D$4)/$K363)</f>
        <v/>
      </c>
      <c r="S363" t="str">
        <f t="shared" ca="1" si="105"/>
        <v/>
      </c>
      <c r="T363" s="5" t="str">
        <f>IF(K363="","",SUMIFS('Filtered Data'!$E:$E,'Filtered Data'!$C:$C,sorting!$J363,'Filtered Data'!$W:$W,"&gt;"&amp;Dashboard!F$4)/$K363)</f>
        <v/>
      </c>
      <c r="U363" t="str">
        <f t="shared" ca="1" si="106"/>
        <v/>
      </c>
      <c r="V363" t="str">
        <f>IF($J363="","",COUNTIFS(R$2:R362,R363)/100000000)</f>
        <v/>
      </c>
      <c r="W363" t="str">
        <f>IF($J363="","",COUNTIFS(T$2:T362,T363)/100000000)</f>
        <v/>
      </c>
      <c r="X363" s="6" t="str">
        <f t="shared" si="107"/>
        <v/>
      </c>
      <c r="Y363" t="str">
        <f t="shared" ca="1" si="108"/>
        <v/>
      </c>
      <c r="Z363" s="6" t="str">
        <f t="shared" si="109"/>
        <v/>
      </c>
      <c r="AA363" t="str">
        <f t="shared" ca="1" si="110"/>
        <v/>
      </c>
      <c r="AB363" s="5" t="str">
        <f ca="1">IF(S363="","",SUMIFS('Filtered Data'!$E:$E,'Filtered Data'!$C:$C,sorting!$J363,'Filtered Data'!$W:$W,"&lt;"&amp;Dashboard!C$4)/$K363)</f>
        <v/>
      </c>
      <c r="AC363" t="str">
        <f t="shared" ca="1" si="111"/>
        <v/>
      </c>
      <c r="AD363" s="6" t="str">
        <f>IF($J363="","",(COUNTIFS(AB$2:AB362,AB363)/100000000)+AB363)</f>
        <v/>
      </c>
      <c r="AE363" t="str">
        <f t="shared" ca="1" si="112"/>
        <v/>
      </c>
    </row>
    <row r="364" spans="1:31" x14ac:dyDescent="0.35">
      <c r="A364" s="5">
        <f t="shared" si="99"/>
        <v>0.36692666589790368</v>
      </c>
      <c r="B364" t="str">
        <v>Andrew Kittredge</v>
      </c>
      <c r="C364">
        <f>SUMIFS('Filtered Data'!$E:$E,'Filtered Data'!$C:$C,sorting!$B364)</f>
        <v>4</v>
      </c>
      <c r="D364" s="4">
        <f>SUMIFS('Filtered Data'!$L:$L,'Filtered Data'!$C:$C,sorting!$B364)</f>
        <v>6.333333333333333</v>
      </c>
      <c r="E364">
        <f>SUMIFS('Filtered Data'!$O:$O,'Filtered Data'!$C:$C,sorting!$B364)</f>
        <v>3</v>
      </c>
      <c r="F364" s="3">
        <f t="shared" si="100"/>
        <v>4.2631578947368425</v>
      </c>
      <c r="G364" s="3" cm="1">
        <f t="array" ref="G364">AVERAGE(_xlfn._xlws.FILTER('Filtered Data'!$W:$W,'Filtered Data'!$C:$C=sorting!$B364))</f>
        <v>41</v>
      </c>
      <c r="H364" s="3" cm="1">
        <f t="array" ref="H364">_xlfn.STDEV.P(_xlfn._xlws.FILTER('Filtered Data'!$W:$W,'Filtered Data'!$C:$C=sorting!$B364))</f>
        <v>6.0415229867972862</v>
      </c>
      <c r="I364" s="3"/>
      <c r="K364" t="str">
        <f t="shared" si="101"/>
        <v/>
      </c>
      <c r="L364" s="3" t="str">
        <f t="shared" si="96"/>
        <v/>
      </c>
      <c r="M364" t="str">
        <f t="shared" ca="1" si="102"/>
        <v/>
      </c>
      <c r="N364" s="3" t="str">
        <f t="shared" si="97"/>
        <v/>
      </c>
      <c r="O364" t="str">
        <f t="shared" ca="1" si="103"/>
        <v/>
      </c>
      <c r="P364" s="3" t="str">
        <f t="shared" ca="1" si="98"/>
        <v/>
      </c>
      <c r="Q364" t="str">
        <f t="shared" ca="1" si="104"/>
        <v/>
      </c>
      <c r="R364" s="5" t="str">
        <f>IF(J364="","",SUMIFS('Filtered Data'!$E:$E,'Filtered Data'!$C:$C,sorting!$J364,'Filtered Data'!$W:$W,"&gt;"&amp;Dashboard!D$4)/$K364)</f>
        <v/>
      </c>
      <c r="S364" t="str">
        <f t="shared" ca="1" si="105"/>
        <v/>
      </c>
      <c r="T364" s="5" t="str">
        <f>IF(K364="","",SUMIFS('Filtered Data'!$E:$E,'Filtered Data'!$C:$C,sorting!$J364,'Filtered Data'!$W:$W,"&gt;"&amp;Dashboard!F$4)/$K364)</f>
        <v/>
      </c>
      <c r="U364" t="str">
        <f t="shared" ca="1" si="106"/>
        <v/>
      </c>
      <c r="V364" t="str">
        <f>IF($J364="","",COUNTIFS(R$2:R363,R364)/100000000)</f>
        <v/>
      </c>
      <c r="W364" t="str">
        <f>IF($J364="","",COUNTIFS(T$2:T363,T364)/100000000)</f>
        <v/>
      </c>
      <c r="X364" s="6" t="str">
        <f t="shared" si="107"/>
        <v/>
      </c>
      <c r="Y364" t="str">
        <f t="shared" ca="1" si="108"/>
        <v/>
      </c>
      <c r="Z364" s="6" t="str">
        <f t="shared" si="109"/>
        <v/>
      </c>
      <c r="AA364" t="str">
        <f t="shared" ca="1" si="110"/>
        <v/>
      </c>
      <c r="AB364" s="5" t="str">
        <f ca="1">IF(S364="","",SUMIFS('Filtered Data'!$E:$E,'Filtered Data'!$C:$C,sorting!$J364,'Filtered Data'!$W:$W,"&lt;"&amp;Dashboard!C$4)/$K364)</f>
        <v/>
      </c>
      <c r="AC364" t="str">
        <f t="shared" ca="1" si="111"/>
        <v/>
      </c>
      <c r="AD364" s="6" t="str">
        <f>IF($J364="","",(COUNTIFS(AB$2:AB363,AB364)/100000000)+AB364)</f>
        <v/>
      </c>
      <c r="AE364" t="str">
        <f t="shared" ca="1" si="112"/>
        <v/>
      </c>
    </row>
    <row r="365" spans="1:31" x14ac:dyDescent="0.35">
      <c r="A365" s="5">
        <f t="shared" si="99"/>
        <v>0.57349594050271568</v>
      </c>
      <c r="B365" t="str">
        <v>Luis Patino</v>
      </c>
      <c r="C365">
        <f>SUMIFS('Filtered Data'!$E:$E,'Filtered Data'!$C:$C,sorting!$B365)</f>
        <v>15</v>
      </c>
      <c r="D365" s="4">
        <f>SUMIFS('Filtered Data'!$L:$L,'Filtered Data'!$C:$C,sorting!$B365)</f>
        <v>68.333333333333329</v>
      </c>
      <c r="E365">
        <f>SUMIFS('Filtered Data'!$O:$O,'Filtered Data'!$C:$C,sorting!$B365)</f>
        <v>36</v>
      </c>
      <c r="F365" s="3">
        <f t="shared" si="100"/>
        <v>4.741463414634147</v>
      </c>
      <c r="G365" s="3" cm="1">
        <f t="array" ref="G365">AVERAGE(_xlfn._xlws.FILTER('Filtered Data'!$W:$W,'Filtered Data'!$C:$C=sorting!$B365))</f>
        <v>46.8</v>
      </c>
      <c r="H365" s="3" cm="1">
        <f t="array" ref="H365">_xlfn.STDEV.P(_xlfn._xlws.FILTER('Filtered Data'!$W:$W,'Filtered Data'!$C:$C=sorting!$B365))</f>
        <v>11.136726029972483</v>
      </c>
      <c r="I365" s="3"/>
      <c r="K365" t="str">
        <f t="shared" si="101"/>
        <v/>
      </c>
      <c r="L365" s="3" t="str">
        <f t="shared" si="96"/>
        <v/>
      </c>
      <c r="M365" t="str">
        <f t="shared" ca="1" si="102"/>
        <v/>
      </c>
      <c r="N365" s="3" t="str">
        <f t="shared" si="97"/>
        <v/>
      </c>
      <c r="O365" t="str">
        <f t="shared" ca="1" si="103"/>
        <v/>
      </c>
      <c r="P365" s="3" t="str">
        <f t="shared" ca="1" si="98"/>
        <v/>
      </c>
      <c r="Q365" t="str">
        <f t="shared" ca="1" si="104"/>
        <v/>
      </c>
      <c r="R365" s="5" t="str">
        <f>IF(J365="","",SUMIFS('Filtered Data'!$E:$E,'Filtered Data'!$C:$C,sorting!$J365,'Filtered Data'!$W:$W,"&gt;"&amp;Dashboard!D$4)/$K365)</f>
        <v/>
      </c>
      <c r="S365" t="str">
        <f t="shared" ca="1" si="105"/>
        <v/>
      </c>
      <c r="T365" s="5" t="str">
        <f>IF(K365="","",SUMIFS('Filtered Data'!$E:$E,'Filtered Data'!$C:$C,sorting!$J365,'Filtered Data'!$W:$W,"&gt;"&amp;Dashboard!F$4)/$K365)</f>
        <v/>
      </c>
      <c r="U365" t="str">
        <f t="shared" ca="1" si="106"/>
        <v/>
      </c>
      <c r="V365" t="str">
        <f>IF($J365="","",COUNTIFS(R$2:R364,R365)/100000000)</f>
        <v/>
      </c>
      <c r="W365" t="str">
        <f>IF($J365="","",COUNTIFS(T$2:T364,T365)/100000000)</f>
        <v/>
      </c>
      <c r="X365" s="6" t="str">
        <f t="shared" si="107"/>
        <v/>
      </c>
      <c r="Y365" t="str">
        <f t="shared" ca="1" si="108"/>
        <v/>
      </c>
      <c r="Z365" s="6" t="str">
        <f t="shared" si="109"/>
        <v/>
      </c>
      <c r="AA365" t="str">
        <f t="shared" ca="1" si="110"/>
        <v/>
      </c>
      <c r="AB365" s="5" t="str">
        <f ca="1">IF(S365="","",SUMIFS('Filtered Data'!$E:$E,'Filtered Data'!$C:$C,sorting!$J365,'Filtered Data'!$W:$W,"&lt;"&amp;Dashboard!C$4)/$K365)</f>
        <v/>
      </c>
      <c r="AC365" t="str">
        <f t="shared" ca="1" si="111"/>
        <v/>
      </c>
      <c r="AD365" s="6" t="str">
        <f>IF($J365="","",(COUNTIFS(AB$2:AB364,AB365)/100000000)+AB365)</f>
        <v/>
      </c>
      <c r="AE365" t="str">
        <f t="shared" ca="1" si="112"/>
        <v/>
      </c>
    </row>
    <row r="366" spans="1:31" x14ac:dyDescent="0.35">
      <c r="A366" s="5">
        <f t="shared" si="99"/>
        <v>0.78425469538324855</v>
      </c>
      <c r="B366" t="str">
        <v>Shane McClanahan</v>
      </c>
      <c r="C366">
        <f>SUMIFS('Filtered Data'!$E:$E,'Filtered Data'!$C:$C,sorting!$B366)</f>
        <v>25</v>
      </c>
      <c r="D366" s="4">
        <f>SUMIFS('Filtered Data'!$L:$L,'Filtered Data'!$C:$C,sorting!$B366)</f>
        <v>123.33333333333333</v>
      </c>
      <c r="E366">
        <f>SUMIFS('Filtered Data'!$O:$O,'Filtered Data'!$C:$C,sorting!$B366)</f>
        <v>47</v>
      </c>
      <c r="F366" s="3">
        <f t="shared" si="100"/>
        <v>3.4297297297297296</v>
      </c>
      <c r="G366" s="3" cm="1">
        <f t="array" ref="G366">AVERAGE(_xlfn._xlws.FILTER('Filtered Data'!$W:$W,'Filtered Data'!$C:$C=sorting!$B366))</f>
        <v>53.44</v>
      </c>
      <c r="H366" s="3" cm="1">
        <f t="array" ref="H366">_xlfn.STDEV.P(_xlfn._xlws.FILTER('Filtered Data'!$W:$W,'Filtered Data'!$C:$C=sorting!$B366))</f>
        <v>10.583307611517299</v>
      </c>
      <c r="I366" s="3"/>
      <c r="K366" t="str">
        <f t="shared" si="101"/>
        <v/>
      </c>
      <c r="L366" s="3" t="str">
        <f t="shared" si="96"/>
        <v/>
      </c>
      <c r="M366" t="str">
        <f t="shared" ca="1" si="102"/>
        <v/>
      </c>
      <c r="N366" s="3" t="str">
        <f t="shared" si="97"/>
        <v/>
      </c>
      <c r="O366" t="str">
        <f t="shared" ca="1" si="103"/>
        <v/>
      </c>
      <c r="P366" s="3" t="str">
        <f t="shared" ca="1" si="98"/>
        <v/>
      </c>
      <c r="Q366" t="str">
        <f t="shared" ca="1" si="104"/>
        <v/>
      </c>
      <c r="R366" s="5" t="str">
        <f>IF(J366="","",SUMIFS('Filtered Data'!$E:$E,'Filtered Data'!$C:$C,sorting!$J366,'Filtered Data'!$W:$W,"&gt;"&amp;Dashboard!D$4)/$K366)</f>
        <v/>
      </c>
      <c r="S366" t="str">
        <f t="shared" ca="1" si="105"/>
        <v/>
      </c>
      <c r="T366" s="5" t="str">
        <f>IF(K366="","",SUMIFS('Filtered Data'!$E:$E,'Filtered Data'!$C:$C,sorting!$J366,'Filtered Data'!$W:$W,"&gt;"&amp;Dashboard!F$4)/$K366)</f>
        <v/>
      </c>
      <c r="U366" t="str">
        <f t="shared" ca="1" si="106"/>
        <v/>
      </c>
      <c r="V366" t="str">
        <f>IF($J366="","",COUNTIFS(R$2:R365,R366)/100000000)</f>
        <v/>
      </c>
      <c r="W366" t="str">
        <f>IF($J366="","",COUNTIFS(T$2:T365,T366)/100000000)</f>
        <v/>
      </c>
      <c r="X366" s="6" t="str">
        <f t="shared" si="107"/>
        <v/>
      </c>
      <c r="Y366" t="str">
        <f t="shared" ca="1" si="108"/>
        <v/>
      </c>
      <c r="Z366" s="6" t="str">
        <f t="shared" si="109"/>
        <v/>
      </c>
      <c r="AA366" t="str">
        <f t="shared" ca="1" si="110"/>
        <v/>
      </c>
      <c r="AB366" s="5" t="str">
        <f ca="1">IF(S366="","",SUMIFS('Filtered Data'!$E:$E,'Filtered Data'!$C:$C,sorting!$J366,'Filtered Data'!$W:$W,"&lt;"&amp;Dashboard!C$4)/$K366)</f>
        <v/>
      </c>
      <c r="AC366" t="str">
        <f t="shared" ca="1" si="111"/>
        <v/>
      </c>
      <c r="AD366" s="6" t="str">
        <f>IF($J366="","",(COUNTIFS(AB$2:AB365,AB366)/100000000)+AB366)</f>
        <v/>
      </c>
      <c r="AE366" t="str">
        <f t="shared" ca="1" si="112"/>
        <v/>
      </c>
    </row>
    <row r="367" spans="1:31" x14ac:dyDescent="0.35">
      <c r="A367" s="5">
        <f t="shared" si="99"/>
        <v>0.68264021885925963</v>
      </c>
      <c r="B367" t="str">
        <v>Collin McHugh</v>
      </c>
      <c r="C367">
        <f>SUMIFS('Filtered Data'!$E:$E,'Filtered Data'!$C:$C,sorting!$B367)</f>
        <v>7</v>
      </c>
      <c r="D367" s="4">
        <f>SUMIFS('Filtered Data'!$L:$L,'Filtered Data'!$C:$C,sorting!$B367)</f>
        <v>12.000000000000002</v>
      </c>
      <c r="E367">
        <f>SUMIFS('Filtered Data'!$O:$O,'Filtered Data'!$C:$C,sorting!$B367)</f>
        <v>0</v>
      </c>
      <c r="F367" s="3">
        <f t="shared" si="100"/>
        <v>0</v>
      </c>
      <c r="G367" s="3" cm="1">
        <f t="array" ref="G367">AVERAGE(_xlfn._xlws.FILTER('Filtered Data'!$W:$W,'Filtered Data'!$C:$C=sorting!$B367))</f>
        <v>50</v>
      </c>
      <c r="H367" s="3" cm="1">
        <f t="array" ref="H367">_xlfn.STDEV.P(_xlfn._xlws.FILTER('Filtered Data'!$W:$W,'Filtered Data'!$C:$C=sorting!$B367))</f>
        <v>5.6568542494923806</v>
      </c>
      <c r="I367" s="3"/>
      <c r="K367" t="str">
        <f t="shared" si="101"/>
        <v/>
      </c>
      <c r="L367" s="3" t="str">
        <f t="shared" si="96"/>
        <v/>
      </c>
      <c r="M367" t="str">
        <f t="shared" ca="1" si="102"/>
        <v/>
      </c>
      <c r="N367" s="3" t="str">
        <f t="shared" si="97"/>
        <v/>
      </c>
      <c r="O367" t="str">
        <f t="shared" ca="1" si="103"/>
        <v/>
      </c>
      <c r="P367" s="3" t="str">
        <f t="shared" ca="1" si="98"/>
        <v/>
      </c>
      <c r="Q367" t="str">
        <f t="shared" ca="1" si="104"/>
        <v/>
      </c>
      <c r="R367" s="5" t="str">
        <f>IF(J367="","",SUMIFS('Filtered Data'!$E:$E,'Filtered Data'!$C:$C,sorting!$J367,'Filtered Data'!$W:$W,"&gt;"&amp;Dashboard!D$4)/$K367)</f>
        <v/>
      </c>
      <c r="S367" t="str">
        <f t="shared" ca="1" si="105"/>
        <v/>
      </c>
      <c r="T367" s="5" t="str">
        <f>IF(K367="","",SUMIFS('Filtered Data'!$E:$E,'Filtered Data'!$C:$C,sorting!$J367,'Filtered Data'!$W:$W,"&gt;"&amp;Dashboard!F$4)/$K367)</f>
        <v/>
      </c>
      <c r="U367" t="str">
        <f t="shared" ca="1" si="106"/>
        <v/>
      </c>
      <c r="V367" t="str">
        <f>IF($J367="","",COUNTIFS(R$2:R366,R367)/100000000)</f>
        <v/>
      </c>
      <c r="W367" t="str">
        <f>IF($J367="","",COUNTIFS(T$2:T366,T367)/100000000)</f>
        <v/>
      </c>
      <c r="X367" s="6" t="str">
        <f t="shared" si="107"/>
        <v/>
      </c>
      <c r="Y367" t="str">
        <f t="shared" ca="1" si="108"/>
        <v/>
      </c>
      <c r="Z367" s="6" t="str">
        <f t="shared" si="109"/>
        <v/>
      </c>
      <c r="AA367" t="str">
        <f t="shared" ca="1" si="110"/>
        <v/>
      </c>
      <c r="AB367" s="5" t="str">
        <f ca="1">IF(S367="","",SUMIFS('Filtered Data'!$E:$E,'Filtered Data'!$C:$C,sorting!$J367,'Filtered Data'!$W:$W,"&lt;"&amp;Dashboard!C$4)/$K367)</f>
        <v/>
      </c>
      <c r="AC367" t="str">
        <f t="shared" ca="1" si="111"/>
        <v/>
      </c>
      <c r="AD367" s="6" t="str">
        <f>IF($J367="","",(COUNTIFS(AB$2:AB366,AB367)/100000000)+AB367)</f>
        <v/>
      </c>
      <c r="AE367" t="str">
        <f t="shared" ca="1" si="112"/>
        <v/>
      </c>
    </row>
    <row r="368" spans="1:31" x14ac:dyDescent="0.35">
      <c r="A368" s="5">
        <f t="shared" si="99"/>
        <v>0.87949316783662401</v>
      </c>
      <c r="B368" t="str">
        <v>Drew Rasmussen</v>
      </c>
      <c r="C368">
        <f>SUMIFS('Filtered Data'!$E:$E,'Filtered Data'!$C:$C,sorting!$B368)</f>
        <v>10</v>
      </c>
      <c r="D368" s="4">
        <f>SUMIFS('Filtered Data'!$L:$L,'Filtered Data'!$C:$C,sorting!$B368)</f>
        <v>42</v>
      </c>
      <c r="E368">
        <f>SUMIFS('Filtered Data'!$O:$O,'Filtered Data'!$C:$C,sorting!$B368)</f>
        <v>9</v>
      </c>
      <c r="F368" s="3">
        <f t="shared" si="100"/>
        <v>1.9285714285714284</v>
      </c>
      <c r="G368" s="3" cm="1">
        <f t="array" ref="G368">AVERAGE(_xlfn._xlws.FILTER('Filtered Data'!$W:$W,'Filtered Data'!$C:$C=sorting!$B368))</f>
        <v>57.7</v>
      </c>
      <c r="H368" s="3" cm="1">
        <f t="array" ref="H368">_xlfn.STDEV.P(_xlfn._xlws.FILTER('Filtered Data'!$W:$W,'Filtered Data'!$C:$C=sorting!$B368))</f>
        <v>7.8999999999999995</v>
      </c>
      <c r="I368" s="3"/>
      <c r="K368" t="str">
        <f t="shared" si="101"/>
        <v/>
      </c>
      <c r="L368" s="3" t="str">
        <f t="shared" si="96"/>
        <v/>
      </c>
      <c r="M368" t="str">
        <f t="shared" ca="1" si="102"/>
        <v/>
      </c>
      <c r="N368" s="3" t="str">
        <f t="shared" si="97"/>
        <v/>
      </c>
      <c r="O368" t="str">
        <f t="shared" ca="1" si="103"/>
        <v/>
      </c>
      <c r="P368" s="3" t="str">
        <f t="shared" ca="1" si="98"/>
        <v/>
      </c>
      <c r="Q368" t="str">
        <f t="shared" ca="1" si="104"/>
        <v/>
      </c>
      <c r="R368" s="5" t="str">
        <f>IF(J368="","",SUMIFS('Filtered Data'!$E:$E,'Filtered Data'!$C:$C,sorting!$J368,'Filtered Data'!$W:$W,"&gt;"&amp;Dashboard!D$4)/$K368)</f>
        <v/>
      </c>
      <c r="S368" t="str">
        <f t="shared" ca="1" si="105"/>
        <v/>
      </c>
      <c r="T368" s="5" t="str">
        <f>IF(K368="","",SUMIFS('Filtered Data'!$E:$E,'Filtered Data'!$C:$C,sorting!$J368,'Filtered Data'!$W:$W,"&gt;"&amp;Dashboard!F$4)/$K368)</f>
        <v/>
      </c>
      <c r="U368" t="str">
        <f t="shared" ca="1" si="106"/>
        <v/>
      </c>
      <c r="V368" t="str">
        <f>IF($J368="","",COUNTIFS(R$2:R367,R368)/100000000)</f>
        <v/>
      </c>
      <c r="W368" t="str">
        <f>IF($J368="","",COUNTIFS(T$2:T367,T368)/100000000)</f>
        <v/>
      </c>
      <c r="X368" s="6" t="str">
        <f t="shared" si="107"/>
        <v/>
      </c>
      <c r="Y368" t="str">
        <f t="shared" ca="1" si="108"/>
        <v/>
      </c>
      <c r="Z368" s="6" t="str">
        <f t="shared" si="109"/>
        <v/>
      </c>
      <c r="AA368" t="str">
        <f t="shared" ca="1" si="110"/>
        <v/>
      </c>
      <c r="AB368" s="5" t="str">
        <f ca="1">IF(S368="","",SUMIFS('Filtered Data'!$E:$E,'Filtered Data'!$C:$C,sorting!$J368,'Filtered Data'!$W:$W,"&lt;"&amp;Dashboard!C$4)/$K368)</f>
        <v/>
      </c>
      <c r="AC368" t="str">
        <f t="shared" ca="1" si="111"/>
        <v/>
      </c>
      <c r="AD368" s="6" t="str">
        <f>IF($J368="","",(COUNTIFS(AB$2:AB367,AB368)/100000000)+AB368)</f>
        <v/>
      </c>
      <c r="AE368" t="str">
        <f t="shared" ca="1" si="112"/>
        <v/>
      </c>
    </row>
    <row r="369" spans="1:31" x14ac:dyDescent="0.35">
      <c r="A369" s="5">
        <f t="shared" si="99"/>
        <v>0.30113555873399939</v>
      </c>
      <c r="B369" t="str">
        <v>Louis Head</v>
      </c>
      <c r="C369">
        <f>SUMIFS('Filtered Data'!$E:$E,'Filtered Data'!$C:$C,sorting!$B369)</f>
        <v>2</v>
      </c>
      <c r="D369" s="4">
        <f>SUMIFS('Filtered Data'!$L:$L,'Filtered Data'!$C:$C,sorting!$B369)</f>
        <v>2</v>
      </c>
      <c r="E369">
        <f>SUMIFS('Filtered Data'!$O:$O,'Filtered Data'!$C:$C,sorting!$B369)</f>
        <v>2</v>
      </c>
      <c r="F369" s="3">
        <f t="shared" si="100"/>
        <v>9</v>
      </c>
      <c r="G369" s="3" cm="1">
        <f t="array" ref="G369">AVERAGE(_xlfn._xlws.FILTER('Filtered Data'!$W:$W,'Filtered Data'!$C:$C=sorting!$B369))</f>
        <v>39</v>
      </c>
      <c r="H369" s="3" cm="1">
        <f t="array" ref="H369">_xlfn.STDEV.P(_xlfn._xlws.FILTER('Filtered Data'!$W:$W,'Filtered Data'!$C:$C=sorting!$B369))</f>
        <v>8</v>
      </c>
      <c r="I369" s="3"/>
      <c r="K369" t="str">
        <f t="shared" si="101"/>
        <v/>
      </c>
      <c r="L369" s="3" t="str">
        <f t="shared" si="96"/>
        <v/>
      </c>
      <c r="M369" t="str">
        <f t="shared" ca="1" si="102"/>
        <v/>
      </c>
      <c r="N369" s="3" t="str">
        <f t="shared" si="97"/>
        <v/>
      </c>
      <c r="O369" t="str">
        <f t="shared" ca="1" si="103"/>
        <v/>
      </c>
      <c r="P369" s="3" t="str">
        <f t="shared" ca="1" si="98"/>
        <v/>
      </c>
      <c r="Q369" t="str">
        <f t="shared" ca="1" si="104"/>
        <v/>
      </c>
      <c r="R369" s="5" t="str">
        <f>IF(J369="","",SUMIFS('Filtered Data'!$E:$E,'Filtered Data'!$C:$C,sorting!$J369,'Filtered Data'!$W:$W,"&gt;"&amp;Dashboard!D$4)/$K369)</f>
        <v/>
      </c>
      <c r="S369" t="str">
        <f t="shared" ca="1" si="105"/>
        <v/>
      </c>
      <c r="T369" s="5" t="str">
        <f>IF(K369="","",SUMIFS('Filtered Data'!$E:$E,'Filtered Data'!$C:$C,sorting!$J369,'Filtered Data'!$W:$W,"&gt;"&amp;Dashboard!F$4)/$K369)</f>
        <v/>
      </c>
      <c r="U369" t="str">
        <f t="shared" ca="1" si="106"/>
        <v/>
      </c>
      <c r="V369" t="str">
        <f>IF($J369="","",COUNTIFS(R$2:R368,R369)/100000000)</f>
        <v/>
      </c>
      <c r="W369" t="str">
        <f>IF($J369="","",COUNTIFS(T$2:T368,T369)/100000000)</f>
        <v/>
      </c>
      <c r="X369" s="6" t="str">
        <f t="shared" si="107"/>
        <v/>
      </c>
      <c r="Y369" t="str">
        <f t="shared" ca="1" si="108"/>
        <v/>
      </c>
      <c r="Z369" s="6" t="str">
        <f t="shared" si="109"/>
        <v/>
      </c>
      <c r="AA369" t="str">
        <f t="shared" ca="1" si="110"/>
        <v/>
      </c>
      <c r="AB369" s="5" t="str">
        <f ca="1">IF(S369="","",SUMIFS('Filtered Data'!$E:$E,'Filtered Data'!$C:$C,sorting!$J369,'Filtered Data'!$W:$W,"&lt;"&amp;Dashboard!C$4)/$K369)</f>
        <v/>
      </c>
      <c r="AC369" t="str">
        <f t="shared" ca="1" si="111"/>
        <v/>
      </c>
      <c r="AD369" s="6" t="str">
        <f>IF($J369="","",(COUNTIFS(AB$2:AB368,AB369)/100000000)+AB369)</f>
        <v/>
      </c>
      <c r="AE369" t="str">
        <f t="shared" ca="1" si="112"/>
        <v/>
      </c>
    </row>
    <row r="370" spans="1:31" x14ac:dyDescent="0.35">
      <c r="A370" s="5">
        <f t="shared" si="99"/>
        <v>0.87888640056604872</v>
      </c>
      <c r="B370" t="str">
        <v>Shane Baz</v>
      </c>
      <c r="C370">
        <f>SUMIFS('Filtered Data'!$E:$E,'Filtered Data'!$C:$C,sorting!$B370)</f>
        <v>3</v>
      </c>
      <c r="D370" s="4">
        <f>SUMIFS('Filtered Data'!$L:$L,'Filtered Data'!$C:$C,sorting!$B370)</f>
        <v>13.333333333333334</v>
      </c>
      <c r="E370">
        <f>SUMIFS('Filtered Data'!$O:$O,'Filtered Data'!$C:$C,sorting!$B370)</f>
        <v>3</v>
      </c>
      <c r="F370" s="3">
        <f t="shared" si="100"/>
        <v>2.0249999999999999</v>
      </c>
      <c r="G370" s="3" cm="1">
        <f t="array" ref="G370">AVERAGE(_xlfn._xlws.FILTER('Filtered Data'!$W:$W,'Filtered Data'!$C:$C=sorting!$B370))</f>
        <v>57.666666666666664</v>
      </c>
      <c r="H370" s="3" cm="1">
        <f t="array" ref="H370">_xlfn.STDEV.P(_xlfn._xlws.FILTER('Filtered Data'!$W:$W,'Filtered Data'!$C:$C=sorting!$B370))</f>
        <v>12.684198393626966</v>
      </c>
      <c r="I370" s="3"/>
      <c r="K370" t="str">
        <f t="shared" si="101"/>
        <v/>
      </c>
      <c r="L370" s="3" t="str">
        <f t="shared" si="96"/>
        <v/>
      </c>
      <c r="M370" t="str">
        <f t="shared" ca="1" si="102"/>
        <v/>
      </c>
      <c r="N370" s="3" t="str">
        <f t="shared" si="97"/>
        <v/>
      </c>
      <c r="O370" t="str">
        <f t="shared" ca="1" si="103"/>
        <v/>
      </c>
      <c r="P370" s="3" t="str">
        <f t="shared" ca="1" si="98"/>
        <v/>
      </c>
      <c r="Q370" t="str">
        <f t="shared" ca="1" si="104"/>
        <v/>
      </c>
      <c r="R370" s="5" t="str">
        <f>IF(J370="","",SUMIFS('Filtered Data'!$E:$E,'Filtered Data'!$C:$C,sorting!$J370,'Filtered Data'!$W:$W,"&gt;"&amp;Dashboard!D$4)/$K370)</f>
        <v/>
      </c>
      <c r="S370" t="str">
        <f t="shared" ca="1" si="105"/>
        <v/>
      </c>
      <c r="T370" s="5" t="str">
        <f>IF(K370="","",SUMIFS('Filtered Data'!$E:$E,'Filtered Data'!$C:$C,sorting!$J370,'Filtered Data'!$W:$W,"&gt;"&amp;Dashboard!F$4)/$K370)</f>
        <v/>
      </c>
      <c r="U370" t="str">
        <f t="shared" ca="1" si="106"/>
        <v/>
      </c>
      <c r="V370" t="str">
        <f>IF($J370="","",COUNTIFS(R$2:R369,R370)/100000000)</f>
        <v/>
      </c>
      <c r="W370" t="str">
        <f>IF($J370="","",COUNTIFS(T$2:T369,T370)/100000000)</f>
        <v/>
      </c>
      <c r="X370" s="6" t="str">
        <f t="shared" si="107"/>
        <v/>
      </c>
      <c r="Y370" t="str">
        <f t="shared" ca="1" si="108"/>
        <v/>
      </c>
      <c r="Z370" s="6" t="str">
        <f t="shared" si="109"/>
        <v/>
      </c>
      <c r="AA370" t="str">
        <f t="shared" ca="1" si="110"/>
        <v/>
      </c>
      <c r="AB370" s="5" t="str">
        <f ca="1">IF(S370="","",SUMIFS('Filtered Data'!$E:$E,'Filtered Data'!$C:$C,sorting!$J370,'Filtered Data'!$W:$W,"&lt;"&amp;Dashboard!C$4)/$K370)</f>
        <v/>
      </c>
      <c r="AC370" t="str">
        <f t="shared" ca="1" si="111"/>
        <v/>
      </c>
      <c r="AD370" s="6" t="str">
        <f>IF($J370="","",(COUNTIFS(AB$2:AB369,AB370)/100000000)+AB370)</f>
        <v/>
      </c>
      <c r="AE370" t="str">
        <f t="shared" ca="1" si="112"/>
        <v/>
      </c>
    </row>
    <row r="371" spans="1:31" x14ac:dyDescent="0.35">
      <c r="A371" s="5">
        <f t="shared" si="99"/>
        <v>0.50888047941161296</v>
      </c>
      <c r="B371" t="str">
        <v>David Robertson</v>
      </c>
      <c r="C371">
        <f>SUMIFS('Filtered Data'!$E:$E,'Filtered Data'!$C:$C,sorting!$B371)</f>
        <v>1</v>
      </c>
      <c r="D371" s="4">
        <f>SUMIFS('Filtered Data'!$L:$L,'Filtered Data'!$C:$C,sorting!$B371)</f>
        <v>1</v>
      </c>
      <c r="E371">
        <f>SUMIFS('Filtered Data'!$O:$O,'Filtered Data'!$C:$C,sorting!$B371)</f>
        <v>0</v>
      </c>
      <c r="F371" s="3">
        <f t="shared" si="100"/>
        <v>0</v>
      </c>
      <c r="G371" s="3" cm="1">
        <f t="array" ref="G371">AVERAGE(_xlfn._xlws.FILTER('Filtered Data'!$W:$W,'Filtered Data'!$C:$C=sorting!$B371))</f>
        <v>45</v>
      </c>
      <c r="H371" s="3" cm="1">
        <f t="array" ref="H371">_xlfn.STDEV.P(_xlfn._xlws.FILTER('Filtered Data'!$W:$W,'Filtered Data'!$C:$C=sorting!$B371))</f>
        <v>0</v>
      </c>
      <c r="I371" s="3"/>
      <c r="K371" t="str">
        <f t="shared" si="101"/>
        <v/>
      </c>
      <c r="L371" s="3" t="str">
        <f t="shared" si="96"/>
        <v/>
      </c>
      <c r="M371" t="str">
        <f t="shared" ca="1" si="102"/>
        <v/>
      </c>
      <c r="N371" s="3" t="str">
        <f t="shared" si="97"/>
        <v/>
      </c>
      <c r="O371" t="str">
        <f t="shared" ca="1" si="103"/>
        <v/>
      </c>
      <c r="P371" s="3" t="str">
        <f t="shared" ca="1" si="98"/>
        <v/>
      </c>
      <c r="Q371" t="str">
        <f t="shared" ca="1" si="104"/>
        <v/>
      </c>
      <c r="R371" s="5" t="str">
        <f>IF(J371="","",SUMIFS('Filtered Data'!$E:$E,'Filtered Data'!$C:$C,sorting!$J371,'Filtered Data'!$W:$W,"&gt;"&amp;Dashboard!D$4)/$K371)</f>
        <v/>
      </c>
      <c r="S371" t="str">
        <f t="shared" ca="1" si="105"/>
        <v/>
      </c>
      <c r="T371" s="5" t="str">
        <f>IF(K371="","",SUMIFS('Filtered Data'!$E:$E,'Filtered Data'!$C:$C,sorting!$J371,'Filtered Data'!$W:$W,"&gt;"&amp;Dashboard!F$4)/$K371)</f>
        <v/>
      </c>
      <c r="U371" t="str">
        <f t="shared" ca="1" si="106"/>
        <v/>
      </c>
      <c r="V371" t="str">
        <f>IF($J371="","",COUNTIFS(R$2:R370,R371)/100000000)</f>
        <v/>
      </c>
      <c r="W371" t="str">
        <f>IF($J371="","",COUNTIFS(T$2:T370,T371)/100000000)</f>
        <v/>
      </c>
      <c r="X371" s="6" t="str">
        <f t="shared" si="107"/>
        <v/>
      </c>
      <c r="Y371" t="str">
        <f t="shared" ca="1" si="108"/>
        <v/>
      </c>
      <c r="Z371" s="6" t="str">
        <f t="shared" si="109"/>
        <v/>
      </c>
      <c r="AA371" t="str">
        <f t="shared" ca="1" si="110"/>
        <v/>
      </c>
      <c r="AB371" s="5" t="str">
        <f ca="1">IF(S371="","",SUMIFS('Filtered Data'!$E:$E,'Filtered Data'!$C:$C,sorting!$J371,'Filtered Data'!$W:$W,"&lt;"&amp;Dashboard!C$4)/$K371)</f>
        <v/>
      </c>
      <c r="AC371" t="str">
        <f t="shared" ca="1" si="111"/>
        <v/>
      </c>
      <c r="AD371" s="6" t="str">
        <f>IF($J371="","",(COUNTIFS(AB$2:AB370,AB371)/100000000)+AB371)</f>
        <v/>
      </c>
      <c r="AE371" t="str">
        <f t="shared" ca="1" si="112"/>
        <v/>
      </c>
    </row>
    <row r="372" spans="1:31" x14ac:dyDescent="0.35">
      <c r="A372" s="5">
        <f t="shared" si="99"/>
        <v>0.31066461728536721</v>
      </c>
      <c r="B372" t="str">
        <v>Kohei Arihara</v>
      </c>
      <c r="C372">
        <f>SUMIFS('Filtered Data'!$E:$E,'Filtered Data'!$C:$C,sorting!$B372)</f>
        <v>10</v>
      </c>
      <c r="D372" s="4">
        <f>SUMIFS('Filtered Data'!$L:$L,'Filtered Data'!$C:$C,sorting!$B372)</f>
        <v>40.666666666666671</v>
      </c>
      <c r="E372">
        <f>SUMIFS('Filtered Data'!$O:$O,'Filtered Data'!$C:$C,sorting!$B372)</f>
        <v>30</v>
      </c>
      <c r="F372" s="3">
        <f t="shared" si="100"/>
        <v>6.6393442622950811</v>
      </c>
      <c r="G372" s="3" cm="1">
        <f t="array" ref="G372">AVERAGE(_xlfn._xlws.FILTER('Filtered Data'!$W:$W,'Filtered Data'!$C:$C=sorting!$B372))</f>
        <v>39.299999999999997</v>
      </c>
      <c r="H372" s="3" cm="1">
        <f t="array" ref="H372">_xlfn.STDEV.P(_xlfn._xlws.FILTER('Filtered Data'!$W:$W,'Filtered Data'!$C:$C=sorting!$B372))</f>
        <v>22.830024091095481</v>
      </c>
      <c r="I372" s="3"/>
      <c r="K372" t="str">
        <f t="shared" si="101"/>
        <v/>
      </c>
      <c r="L372" s="3" t="str">
        <f t="shared" si="96"/>
        <v/>
      </c>
      <c r="M372" t="str">
        <f t="shared" ca="1" si="102"/>
        <v/>
      </c>
      <c r="N372" s="3" t="str">
        <f t="shared" si="97"/>
        <v/>
      </c>
      <c r="O372" t="str">
        <f t="shared" ca="1" si="103"/>
        <v/>
      </c>
      <c r="P372" s="3" t="str">
        <f t="shared" ca="1" si="98"/>
        <v/>
      </c>
      <c r="Q372" t="str">
        <f t="shared" ca="1" si="104"/>
        <v/>
      </c>
      <c r="R372" s="5" t="str">
        <f>IF(J372="","",SUMIFS('Filtered Data'!$E:$E,'Filtered Data'!$C:$C,sorting!$J372,'Filtered Data'!$W:$W,"&gt;"&amp;Dashboard!D$4)/$K372)</f>
        <v/>
      </c>
      <c r="S372" t="str">
        <f t="shared" ca="1" si="105"/>
        <v/>
      </c>
      <c r="T372" s="5" t="str">
        <f>IF(K372="","",SUMIFS('Filtered Data'!$E:$E,'Filtered Data'!$C:$C,sorting!$J372,'Filtered Data'!$W:$W,"&gt;"&amp;Dashboard!F$4)/$K372)</f>
        <v/>
      </c>
      <c r="U372" t="str">
        <f t="shared" ca="1" si="106"/>
        <v/>
      </c>
      <c r="V372" t="str">
        <f>IF($J372="","",COUNTIFS(R$2:R371,R372)/100000000)</f>
        <v/>
      </c>
      <c r="W372" t="str">
        <f>IF($J372="","",COUNTIFS(T$2:T371,T372)/100000000)</f>
        <v/>
      </c>
      <c r="X372" s="6" t="str">
        <f t="shared" si="107"/>
        <v/>
      </c>
      <c r="Y372" t="str">
        <f t="shared" ca="1" si="108"/>
        <v/>
      </c>
      <c r="Z372" s="6" t="str">
        <f t="shared" si="109"/>
        <v/>
      </c>
      <c r="AA372" t="str">
        <f t="shared" ca="1" si="110"/>
        <v/>
      </c>
      <c r="AB372" s="5" t="str">
        <f ca="1">IF(S372="","",SUMIFS('Filtered Data'!$E:$E,'Filtered Data'!$C:$C,sorting!$J372,'Filtered Data'!$W:$W,"&lt;"&amp;Dashboard!C$4)/$K372)</f>
        <v/>
      </c>
      <c r="AC372" t="str">
        <f t="shared" ca="1" si="111"/>
        <v/>
      </c>
      <c r="AD372" s="6" t="str">
        <f>IF($J372="","",(COUNTIFS(AB$2:AB371,AB372)/100000000)+AB372)</f>
        <v/>
      </c>
      <c r="AE372" t="str">
        <f t="shared" ca="1" si="112"/>
        <v/>
      </c>
    </row>
    <row r="373" spans="1:31" x14ac:dyDescent="0.35">
      <c r="A373" s="5">
        <f t="shared" si="99"/>
        <v>0.48840871276625791</v>
      </c>
      <c r="B373" t="str">
        <v>Jordan Lyles</v>
      </c>
      <c r="C373">
        <f>SUMIFS('Filtered Data'!$E:$E,'Filtered Data'!$C:$C,sorting!$B373)</f>
        <v>30</v>
      </c>
      <c r="D373" s="4">
        <f>SUMIFS('Filtered Data'!$L:$L,'Filtered Data'!$C:$C,sorting!$B373)</f>
        <v>166.99999999999994</v>
      </c>
      <c r="E373">
        <f>SUMIFS('Filtered Data'!$O:$O,'Filtered Data'!$C:$C,sorting!$B373)</f>
        <v>100</v>
      </c>
      <c r="F373" s="3">
        <f t="shared" si="100"/>
        <v>5.3892215568862287</v>
      </c>
      <c r="G373" s="3" cm="1">
        <f t="array" ref="G373">AVERAGE(_xlfn._xlws.FILTER('Filtered Data'!$W:$W,'Filtered Data'!$C:$C=sorting!$B373))</f>
        <v>44.43333333333333</v>
      </c>
      <c r="H373" s="3" cm="1">
        <f t="array" ref="H373">_xlfn.STDEV.P(_xlfn._xlws.FILTER('Filtered Data'!$W:$W,'Filtered Data'!$C:$C=sorting!$B373))</f>
        <v>21.33648414232194</v>
      </c>
      <c r="I373" s="3"/>
      <c r="K373" t="str">
        <f t="shared" si="101"/>
        <v/>
      </c>
      <c r="L373" s="3" t="str">
        <f t="shared" si="96"/>
        <v/>
      </c>
      <c r="M373" t="str">
        <f t="shared" ca="1" si="102"/>
        <v/>
      </c>
      <c r="N373" s="3" t="str">
        <f t="shared" si="97"/>
        <v/>
      </c>
      <c r="O373" t="str">
        <f t="shared" ca="1" si="103"/>
        <v/>
      </c>
      <c r="P373" s="3" t="str">
        <f t="shared" ca="1" si="98"/>
        <v/>
      </c>
      <c r="Q373" t="str">
        <f t="shared" ca="1" si="104"/>
        <v/>
      </c>
      <c r="R373" s="5" t="str">
        <f>IF(J373="","",SUMIFS('Filtered Data'!$E:$E,'Filtered Data'!$C:$C,sorting!$J373,'Filtered Data'!$W:$W,"&gt;"&amp;Dashboard!D$4)/$K373)</f>
        <v/>
      </c>
      <c r="S373" t="str">
        <f t="shared" ca="1" si="105"/>
        <v/>
      </c>
      <c r="T373" s="5" t="str">
        <f>IF(K373="","",SUMIFS('Filtered Data'!$E:$E,'Filtered Data'!$C:$C,sorting!$J373,'Filtered Data'!$W:$W,"&gt;"&amp;Dashboard!F$4)/$K373)</f>
        <v/>
      </c>
      <c r="U373" t="str">
        <f t="shared" ca="1" si="106"/>
        <v/>
      </c>
      <c r="V373" t="str">
        <f>IF($J373="","",COUNTIFS(R$2:R372,R373)/100000000)</f>
        <v/>
      </c>
      <c r="W373" t="str">
        <f>IF($J373="","",COUNTIFS(T$2:T372,T373)/100000000)</f>
        <v/>
      </c>
      <c r="X373" s="6" t="str">
        <f t="shared" si="107"/>
        <v/>
      </c>
      <c r="Y373" t="str">
        <f t="shared" ca="1" si="108"/>
        <v/>
      </c>
      <c r="Z373" s="6" t="str">
        <f t="shared" si="109"/>
        <v/>
      </c>
      <c r="AA373" t="str">
        <f t="shared" ca="1" si="110"/>
        <v/>
      </c>
      <c r="AB373" s="5" t="str">
        <f ca="1">IF(S373="","",SUMIFS('Filtered Data'!$E:$E,'Filtered Data'!$C:$C,sorting!$J373,'Filtered Data'!$W:$W,"&lt;"&amp;Dashboard!C$4)/$K373)</f>
        <v/>
      </c>
      <c r="AC373" t="str">
        <f t="shared" ca="1" si="111"/>
        <v/>
      </c>
      <c r="AD373" s="6" t="str">
        <f>IF($J373="","",(COUNTIFS(AB$2:AB372,AB373)/100000000)+AB373)</f>
        <v/>
      </c>
      <c r="AE373" t="str">
        <f t="shared" ca="1" si="112"/>
        <v/>
      </c>
    </row>
    <row r="374" spans="1:31" x14ac:dyDescent="0.35">
      <c r="A374" s="5">
        <f t="shared" si="99"/>
        <v>0.46226866506667746</v>
      </c>
      <c r="B374" t="str">
        <v>Mike Foltynewicz</v>
      </c>
      <c r="C374">
        <f>SUMIFS('Filtered Data'!$E:$E,'Filtered Data'!$C:$C,sorting!$B374)</f>
        <v>24</v>
      </c>
      <c r="D374" s="4">
        <f>SUMIFS('Filtered Data'!$L:$L,'Filtered Data'!$C:$C,sorting!$B374)</f>
        <v>130</v>
      </c>
      <c r="E374">
        <f>SUMIFS('Filtered Data'!$O:$O,'Filtered Data'!$C:$C,sorting!$B374)</f>
        <v>80</v>
      </c>
      <c r="F374" s="3">
        <f t="shared" si="100"/>
        <v>5.5384615384615383</v>
      </c>
      <c r="G374" s="3" cm="1">
        <f t="array" ref="G374">AVERAGE(_xlfn._xlws.FILTER('Filtered Data'!$W:$W,'Filtered Data'!$C:$C=sorting!$B374))</f>
        <v>43.708333333333336</v>
      </c>
      <c r="H374" s="3" cm="1">
        <f t="array" ref="H374">_xlfn.STDEV.P(_xlfn._xlws.FILTER('Filtered Data'!$W:$W,'Filtered Data'!$C:$C=sorting!$B374))</f>
        <v>22.042533064257587</v>
      </c>
      <c r="I374" s="3"/>
      <c r="K374" t="str">
        <f t="shared" si="101"/>
        <v/>
      </c>
      <c r="L374" s="3" t="str">
        <f t="shared" si="96"/>
        <v/>
      </c>
      <c r="M374" t="str">
        <f t="shared" ca="1" si="102"/>
        <v/>
      </c>
      <c r="N374" s="3" t="str">
        <f t="shared" si="97"/>
        <v/>
      </c>
      <c r="O374" t="str">
        <f t="shared" ca="1" si="103"/>
        <v/>
      </c>
      <c r="P374" s="3" t="str">
        <f t="shared" ca="1" si="98"/>
        <v/>
      </c>
      <c r="Q374" t="str">
        <f t="shared" ca="1" si="104"/>
        <v/>
      </c>
      <c r="R374" s="5" t="str">
        <f>IF(J374="","",SUMIFS('Filtered Data'!$E:$E,'Filtered Data'!$C:$C,sorting!$J374,'Filtered Data'!$W:$W,"&gt;"&amp;Dashboard!D$4)/$K374)</f>
        <v/>
      </c>
      <c r="S374" t="str">
        <f t="shared" ca="1" si="105"/>
        <v/>
      </c>
      <c r="T374" s="5" t="str">
        <f>IF(K374="","",SUMIFS('Filtered Data'!$E:$E,'Filtered Data'!$C:$C,sorting!$J374,'Filtered Data'!$W:$W,"&gt;"&amp;Dashboard!F$4)/$K374)</f>
        <v/>
      </c>
      <c r="U374" t="str">
        <f t="shared" ca="1" si="106"/>
        <v/>
      </c>
      <c r="V374" t="str">
        <f>IF($J374="","",COUNTIFS(R$2:R373,R374)/100000000)</f>
        <v/>
      </c>
      <c r="W374" t="str">
        <f>IF($J374="","",COUNTIFS(T$2:T373,T374)/100000000)</f>
        <v/>
      </c>
      <c r="X374" s="6" t="str">
        <f t="shared" si="107"/>
        <v/>
      </c>
      <c r="Y374" t="str">
        <f t="shared" ca="1" si="108"/>
        <v/>
      </c>
      <c r="Z374" s="6" t="str">
        <f t="shared" si="109"/>
        <v/>
      </c>
      <c r="AA374" t="str">
        <f t="shared" ca="1" si="110"/>
        <v/>
      </c>
      <c r="AB374" s="5" t="str">
        <f ca="1">IF(S374="","",SUMIFS('Filtered Data'!$E:$E,'Filtered Data'!$C:$C,sorting!$J374,'Filtered Data'!$W:$W,"&lt;"&amp;Dashboard!C$4)/$K374)</f>
        <v/>
      </c>
      <c r="AC374" t="str">
        <f t="shared" ca="1" si="111"/>
        <v/>
      </c>
      <c r="AD374" s="6" t="str">
        <f>IF($J374="","",(COUNTIFS(AB$2:AB373,AB374)/100000000)+AB374)</f>
        <v/>
      </c>
      <c r="AE374" t="str">
        <f t="shared" ca="1" si="112"/>
        <v/>
      </c>
    </row>
    <row r="375" spans="1:31" x14ac:dyDescent="0.35">
      <c r="A375" s="5">
        <f t="shared" si="99"/>
        <v>0.63890998645310082</v>
      </c>
      <c r="B375" t="str">
        <v>Dane Dunning</v>
      </c>
      <c r="C375">
        <f>SUMIFS('Filtered Data'!$E:$E,'Filtered Data'!$C:$C,sorting!$B375)</f>
        <v>25</v>
      </c>
      <c r="D375" s="4">
        <f>SUMIFS('Filtered Data'!$L:$L,'Filtered Data'!$C:$C,sorting!$B375)</f>
        <v>114.66666666666669</v>
      </c>
      <c r="E375">
        <f>SUMIFS('Filtered Data'!$O:$O,'Filtered Data'!$C:$C,sorting!$B375)</f>
        <v>58</v>
      </c>
      <c r="F375" s="3">
        <f t="shared" si="100"/>
        <v>4.5523255813953476</v>
      </c>
      <c r="G375" s="3" cm="1">
        <f t="array" ref="G375">AVERAGE(_xlfn._xlws.FILTER('Filtered Data'!$W:$W,'Filtered Data'!$C:$C=sorting!$B375))</f>
        <v>48.68</v>
      </c>
      <c r="H375" s="3" cm="1">
        <f t="array" ref="H375">_xlfn.STDEV.P(_xlfn._xlws.FILTER('Filtered Data'!$W:$W,'Filtered Data'!$C:$C=sorting!$B375))</f>
        <v>15.59415275030997</v>
      </c>
      <c r="I375" s="3"/>
      <c r="K375" t="str">
        <f t="shared" si="101"/>
        <v/>
      </c>
      <c r="L375" s="3" t="str">
        <f t="shared" si="96"/>
        <v/>
      </c>
      <c r="M375" t="str">
        <f t="shared" ca="1" si="102"/>
        <v/>
      </c>
      <c r="N375" s="3" t="str">
        <f t="shared" si="97"/>
        <v/>
      </c>
      <c r="O375" t="str">
        <f t="shared" ca="1" si="103"/>
        <v/>
      </c>
      <c r="P375" s="3" t="str">
        <f t="shared" ca="1" si="98"/>
        <v/>
      </c>
      <c r="Q375" t="str">
        <f t="shared" ca="1" si="104"/>
        <v/>
      </c>
      <c r="R375" s="5" t="str">
        <f>IF(J375="","",SUMIFS('Filtered Data'!$E:$E,'Filtered Data'!$C:$C,sorting!$J375,'Filtered Data'!$W:$W,"&gt;"&amp;Dashboard!D$4)/$K375)</f>
        <v/>
      </c>
      <c r="S375" t="str">
        <f t="shared" ca="1" si="105"/>
        <v/>
      </c>
      <c r="T375" s="5" t="str">
        <f>IF(K375="","",SUMIFS('Filtered Data'!$E:$E,'Filtered Data'!$C:$C,sorting!$J375,'Filtered Data'!$W:$W,"&gt;"&amp;Dashboard!F$4)/$K375)</f>
        <v/>
      </c>
      <c r="U375" t="str">
        <f t="shared" ca="1" si="106"/>
        <v/>
      </c>
      <c r="V375" t="str">
        <f>IF($J375="","",COUNTIFS(R$2:R374,R375)/100000000)</f>
        <v/>
      </c>
      <c r="W375" t="str">
        <f>IF($J375="","",COUNTIFS(T$2:T374,T375)/100000000)</f>
        <v/>
      </c>
      <c r="X375" s="6" t="str">
        <f t="shared" si="107"/>
        <v/>
      </c>
      <c r="Y375" t="str">
        <f t="shared" ca="1" si="108"/>
        <v/>
      </c>
      <c r="Z375" s="6" t="str">
        <f t="shared" si="109"/>
        <v/>
      </c>
      <c r="AA375" t="str">
        <f t="shared" ca="1" si="110"/>
        <v/>
      </c>
      <c r="AB375" s="5" t="str">
        <f ca="1">IF(S375="","",SUMIFS('Filtered Data'!$E:$E,'Filtered Data'!$C:$C,sorting!$J375,'Filtered Data'!$W:$W,"&lt;"&amp;Dashboard!C$4)/$K375)</f>
        <v/>
      </c>
      <c r="AC375" t="str">
        <f t="shared" ca="1" si="111"/>
        <v/>
      </c>
      <c r="AD375" s="6" t="str">
        <f>IF($J375="","",(COUNTIFS(AB$2:AB374,AB375)/100000000)+AB375)</f>
        <v/>
      </c>
      <c r="AE375" t="str">
        <f t="shared" ca="1" si="112"/>
        <v/>
      </c>
    </row>
    <row r="376" spans="1:31" x14ac:dyDescent="0.35">
      <c r="A376" s="5">
        <f t="shared" si="99"/>
        <v>0.29329679798911201</v>
      </c>
      <c r="B376" t="str">
        <v>Hyeon-jong Yang</v>
      </c>
      <c r="C376">
        <f>SUMIFS('Filtered Data'!$E:$E,'Filtered Data'!$C:$C,sorting!$B376)</f>
        <v>4</v>
      </c>
      <c r="D376" s="4">
        <f>SUMIFS('Filtered Data'!$L:$L,'Filtered Data'!$C:$C,sorting!$B376)</f>
        <v>15</v>
      </c>
      <c r="E376">
        <f>SUMIFS('Filtered Data'!$O:$O,'Filtered Data'!$C:$C,sorting!$B376)</f>
        <v>11</v>
      </c>
      <c r="F376" s="3">
        <f t="shared" si="100"/>
        <v>6.6</v>
      </c>
      <c r="G376" s="3" cm="1">
        <f t="array" ref="G376">AVERAGE(_xlfn._xlws.FILTER('Filtered Data'!$W:$W,'Filtered Data'!$C:$C=sorting!$B376))</f>
        <v>38.75</v>
      </c>
      <c r="H376" s="3" cm="1">
        <f t="array" ref="H376">_xlfn.STDEV.P(_xlfn._xlws.FILTER('Filtered Data'!$W:$W,'Filtered Data'!$C:$C=sorting!$B376))</f>
        <v>15.817316460133179</v>
      </c>
      <c r="I376" s="3"/>
      <c r="K376" t="str">
        <f t="shared" si="101"/>
        <v/>
      </c>
      <c r="L376" s="3" t="str">
        <f t="shared" si="96"/>
        <v/>
      </c>
      <c r="M376" t="str">
        <f t="shared" ca="1" si="102"/>
        <v/>
      </c>
      <c r="N376" s="3" t="str">
        <f t="shared" si="97"/>
        <v/>
      </c>
      <c r="O376" t="str">
        <f t="shared" ca="1" si="103"/>
        <v/>
      </c>
      <c r="P376" s="3" t="str">
        <f t="shared" ca="1" si="98"/>
        <v/>
      </c>
      <c r="Q376" t="str">
        <f t="shared" ca="1" si="104"/>
        <v/>
      </c>
      <c r="R376" s="5" t="str">
        <f>IF(J376="","",SUMIFS('Filtered Data'!$E:$E,'Filtered Data'!$C:$C,sorting!$J376,'Filtered Data'!$W:$W,"&gt;"&amp;Dashboard!D$4)/$K376)</f>
        <v/>
      </c>
      <c r="S376" t="str">
        <f t="shared" ca="1" si="105"/>
        <v/>
      </c>
      <c r="T376" s="5" t="str">
        <f>IF(K376="","",SUMIFS('Filtered Data'!$E:$E,'Filtered Data'!$C:$C,sorting!$J376,'Filtered Data'!$W:$W,"&gt;"&amp;Dashboard!F$4)/$K376)</f>
        <v/>
      </c>
      <c r="U376" t="str">
        <f t="shared" ca="1" si="106"/>
        <v/>
      </c>
      <c r="V376" t="str">
        <f>IF($J376="","",COUNTIFS(R$2:R375,R376)/100000000)</f>
        <v/>
      </c>
      <c r="W376" t="str">
        <f>IF($J376="","",COUNTIFS(T$2:T375,T376)/100000000)</f>
        <v/>
      </c>
      <c r="X376" s="6" t="str">
        <f t="shared" si="107"/>
        <v/>
      </c>
      <c r="Y376" t="str">
        <f t="shared" ca="1" si="108"/>
        <v/>
      </c>
      <c r="Z376" s="6" t="str">
        <f t="shared" si="109"/>
        <v/>
      </c>
      <c r="AA376" t="str">
        <f t="shared" ca="1" si="110"/>
        <v/>
      </c>
      <c r="AB376" s="5" t="str">
        <f ca="1">IF(S376="","",SUMIFS('Filtered Data'!$E:$E,'Filtered Data'!$C:$C,sorting!$J376,'Filtered Data'!$W:$W,"&lt;"&amp;Dashboard!C$4)/$K376)</f>
        <v/>
      </c>
      <c r="AC376" t="str">
        <f t="shared" ca="1" si="111"/>
        <v/>
      </c>
      <c r="AD376" s="6" t="str">
        <f>IF($J376="","",(COUNTIFS(AB$2:AB375,AB376)/100000000)+AB376)</f>
        <v/>
      </c>
      <c r="AE376" t="str">
        <f t="shared" ca="1" si="112"/>
        <v/>
      </c>
    </row>
    <row r="377" spans="1:31" x14ac:dyDescent="0.35">
      <c r="A377" s="5">
        <f t="shared" si="99"/>
        <v>1.7599931117392914E-2</v>
      </c>
      <c r="B377" t="str">
        <v>Wes Benjamin</v>
      </c>
      <c r="C377">
        <f>SUMIFS('Filtered Data'!$E:$E,'Filtered Data'!$C:$C,sorting!$B377)</f>
        <v>2</v>
      </c>
      <c r="D377" s="4">
        <f>SUMIFS('Filtered Data'!$L:$L,'Filtered Data'!$C:$C,sorting!$B377)</f>
        <v>5</v>
      </c>
      <c r="E377">
        <f>SUMIFS('Filtered Data'!$O:$O,'Filtered Data'!$C:$C,sorting!$B377)</f>
        <v>9</v>
      </c>
      <c r="F377" s="3">
        <f t="shared" si="100"/>
        <v>16.2</v>
      </c>
      <c r="G377" s="3" cm="1">
        <f t="array" ref="G377">AVERAGE(_xlfn._xlws.FILTER('Filtered Data'!$W:$W,'Filtered Data'!$C:$C=sorting!$B377))</f>
        <v>21.5</v>
      </c>
      <c r="H377" s="3" cm="1">
        <f t="array" ref="H377">_xlfn.STDEV.P(_xlfn._xlws.FILTER('Filtered Data'!$W:$W,'Filtered Data'!$C:$C=sorting!$B377))</f>
        <v>9.5</v>
      </c>
      <c r="I377" s="3"/>
      <c r="K377" t="str">
        <f t="shared" si="101"/>
        <v/>
      </c>
      <c r="L377" s="3" t="str">
        <f t="shared" si="96"/>
        <v/>
      </c>
      <c r="M377" t="str">
        <f t="shared" ca="1" si="102"/>
        <v/>
      </c>
      <c r="N377" s="3" t="str">
        <f t="shared" si="97"/>
        <v/>
      </c>
      <c r="O377" t="str">
        <f t="shared" ca="1" si="103"/>
        <v/>
      </c>
      <c r="P377" s="3" t="str">
        <f t="shared" ca="1" si="98"/>
        <v/>
      </c>
      <c r="Q377" t="str">
        <f t="shared" ca="1" si="104"/>
        <v/>
      </c>
      <c r="R377" s="5" t="str">
        <f>IF(J377="","",SUMIFS('Filtered Data'!$E:$E,'Filtered Data'!$C:$C,sorting!$J377,'Filtered Data'!$W:$W,"&gt;"&amp;Dashboard!D$4)/$K377)</f>
        <v/>
      </c>
      <c r="S377" t="str">
        <f t="shared" ca="1" si="105"/>
        <v/>
      </c>
      <c r="T377" s="5" t="str">
        <f>IF(K377="","",SUMIFS('Filtered Data'!$E:$E,'Filtered Data'!$C:$C,sorting!$J377,'Filtered Data'!$W:$W,"&gt;"&amp;Dashboard!F$4)/$K377)</f>
        <v/>
      </c>
      <c r="U377" t="str">
        <f t="shared" ca="1" si="106"/>
        <v/>
      </c>
      <c r="V377" t="str">
        <f>IF($J377="","",COUNTIFS(R$2:R376,R377)/100000000)</f>
        <v/>
      </c>
      <c r="W377" t="str">
        <f>IF($J377="","",COUNTIFS(T$2:T376,T377)/100000000)</f>
        <v/>
      </c>
      <c r="X377" s="6" t="str">
        <f t="shared" si="107"/>
        <v/>
      </c>
      <c r="Y377" t="str">
        <f t="shared" ca="1" si="108"/>
        <v/>
      </c>
      <c r="Z377" s="6" t="str">
        <f t="shared" si="109"/>
        <v/>
      </c>
      <c r="AA377" t="str">
        <f t="shared" ca="1" si="110"/>
        <v/>
      </c>
      <c r="AB377" s="5" t="str">
        <f ca="1">IF(S377="","",SUMIFS('Filtered Data'!$E:$E,'Filtered Data'!$C:$C,sorting!$J377,'Filtered Data'!$W:$W,"&lt;"&amp;Dashboard!C$4)/$K377)</f>
        <v/>
      </c>
      <c r="AC377" t="str">
        <f t="shared" ca="1" si="111"/>
        <v/>
      </c>
      <c r="AD377" s="6" t="str">
        <f>IF($J377="","",(COUNTIFS(AB$2:AB376,AB377)/100000000)+AB377)</f>
        <v/>
      </c>
      <c r="AE377" t="str">
        <f t="shared" ca="1" si="112"/>
        <v/>
      </c>
    </row>
    <row r="378" spans="1:31" x14ac:dyDescent="0.35">
      <c r="A378" s="5">
        <f t="shared" si="99"/>
        <v>0.49187903487982371</v>
      </c>
      <c r="B378" t="str">
        <v>Kolby Allard</v>
      </c>
      <c r="C378">
        <f>SUMIFS('Filtered Data'!$E:$E,'Filtered Data'!$C:$C,sorting!$B378)</f>
        <v>17</v>
      </c>
      <c r="D378" s="4">
        <f>SUMIFS('Filtered Data'!$L:$L,'Filtered Data'!$C:$C,sorting!$B378)</f>
        <v>91.666666666666671</v>
      </c>
      <c r="E378">
        <f>SUMIFS('Filtered Data'!$O:$O,'Filtered Data'!$C:$C,sorting!$B378)</f>
        <v>55</v>
      </c>
      <c r="F378" s="3">
        <f t="shared" si="100"/>
        <v>5.3999999999999995</v>
      </c>
      <c r="G378" s="3" cm="1">
        <f t="array" ref="G378">AVERAGE(_xlfn._xlws.FILTER('Filtered Data'!$W:$W,'Filtered Data'!$C:$C=sorting!$B378))</f>
        <v>44.529411764705884</v>
      </c>
      <c r="H378" s="3" cm="1">
        <f t="array" ref="H378">_xlfn.STDEV.P(_xlfn._xlws.FILTER('Filtered Data'!$W:$W,'Filtered Data'!$C:$C=sorting!$B378))</f>
        <v>12.815971869042819</v>
      </c>
      <c r="I378" s="3"/>
      <c r="K378" t="str">
        <f t="shared" si="101"/>
        <v/>
      </c>
      <c r="L378" s="3" t="str">
        <f t="shared" si="96"/>
        <v/>
      </c>
      <c r="M378" t="str">
        <f t="shared" ca="1" si="102"/>
        <v/>
      </c>
      <c r="N378" s="3" t="str">
        <f t="shared" si="97"/>
        <v/>
      </c>
      <c r="O378" t="str">
        <f t="shared" ca="1" si="103"/>
        <v/>
      </c>
      <c r="P378" s="3" t="str">
        <f t="shared" ca="1" si="98"/>
        <v/>
      </c>
      <c r="Q378" t="str">
        <f t="shared" ca="1" si="104"/>
        <v/>
      </c>
      <c r="R378" s="5" t="str">
        <f>IF(J378="","",SUMIFS('Filtered Data'!$E:$E,'Filtered Data'!$C:$C,sorting!$J378,'Filtered Data'!$W:$W,"&gt;"&amp;Dashboard!D$4)/$K378)</f>
        <v/>
      </c>
      <c r="S378" t="str">
        <f t="shared" ca="1" si="105"/>
        <v/>
      </c>
      <c r="T378" s="5" t="str">
        <f>IF(K378="","",SUMIFS('Filtered Data'!$E:$E,'Filtered Data'!$C:$C,sorting!$J378,'Filtered Data'!$W:$W,"&gt;"&amp;Dashboard!F$4)/$K378)</f>
        <v/>
      </c>
      <c r="U378" t="str">
        <f t="shared" ca="1" si="106"/>
        <v/>
      </c>
      <c r="V378" t="str">
        <f>IF($J378="","",COUNTIFS(R$2:R377,R378)/100000000)</f>
        <v/>
      </c>
      <c r="W378" t="str">
        <f>IF($J378="","",COUNTIFS(T$2:T377,T378)/100000000)</f>
        <v/>
      </c>
      <c r="X378" s="6" t="str">
        <f t="shared" si="107"/>
        <v/>
      </c>
      <c r="Y378" t="str">
        <f t="shared" ca="1" si="108"/>
        <v/>
      </c>
      <c r="Z378" s="6" t="str">
        <f t="shared" si="109"/>
        <v/>
      </c>
      <c r="AA378" t="str">
        <f t="shared" ca="1" si="110"/>
        <v/>
      </c>
      <c r="AB378" s="5" t="str">
        <f ca="1">IF(S378="","",SUMIFS('Filtered Data'!$E:$E,'Filtered Data'!$C:$C,sorting!$J378,'Filtered Data'!$W:$W,"&lt;"&amp;Dashboard!C$4)/$K378)</f>
        <v/>
      </c>
      <c r="AC378" t="str">
        <f t="shared" ca="1" si="111"/>
        <v/>
      </c>
      <c r="AD378" s="6" t="str">
        <f>IF($J378="","",(COUNTIFS(AB$2:AB377,AB378)/100000000)+AB378)</f>
        <v/>
      </c>
      <c r="AE378" t="str">
        <f t="shared" ca="1" si="112"/>
        <v/>
      </c>
    </row>
    <row r="379" spans="1:31" x14ac:dyDescent="0.35">
      <c r="A379" s="5">
        <f t="shared" si="99"/>
        <v>0.51872818886818095</v>
      </c>
      <c r="B379" t="str">
        <v>Taylor Hearn</v>
      </c>
      <c r="C379">
        <f>SUMIFS('Filtered Data'!$E:$E,'Filtered Data'!$C:$C,sorting!$B379)</f>
        <v>11</v>
      </c>
      <c r="D379" s="4">
        <f>SUMIFS('Filtered Data'!$L:$L,'Filtered Data'!$C:$C,sorting!$B379)</f>
        <v>51.000000000000007</v>
      </c>
      <c r="E379">
        <f>SUMIFS('Filtered Data'!$O:$O,'Filtered Data'!$C:$C,sorting!$B379)</f>
        <v>33</v>
      </c>
      <c r="F379" s="3">
        <f t="shared" si="100"/>
        <v>5.8235294117647047</v>
      </c>
      <c r="G379" s="3" cm="1">
        <f t="array" ref="G379">AVERAGE(_xlfn._xlws.FILTER('Filtered Data'!$W:$W,'Filtered Data'!$C:$C=sorting!$B379))</f>
        <v>45.272727272727273</v>
      </c>
      <c r="H379" s="3" cm="1">
        <f t="array" ref="H379">_xlfn.STDEV.P(_xlfn._xlws.FILTER('Filtered Data'!$W:$W,'Filtered Data'!$C:$C=sorting!$B379))</f>
        <v>13.484610144301602</v>
      </c>
      <c r="I379" s="3"/>
      <c r="K379" t="str">
        <f t="shared" si="101"/>
        <v/>
      </c>
      <c r="L379" s="3" t="str">
        <f t="shared" si="96"/>
        <v/>
      </c>
      <c r="M379" t="str">
        <f t="shared" ca="1" si="102"/>
        <v/>
      </c>
      <c r="N379" s="3" t="str">
        <f t="shared" si="97"/>
        <v/>
      </c>
      <c r="O379" t="str">
        <f t="shared" ca="1" si="103"/>
        <v/>
      </c>
      <c r="P379" s="3" t="str">
        <f t="shared" ca="1" si="98"/>
        <v/>
      </c>
      <c r="Q379" t="str">
        <f t="shared" ca="1" si="104"/>
        <v/>
      </c>
      <c r="R379" s="5" t="str">
        <f>IF(J379="","",SUMIFS('Filtered Data'!$E:$E,'Filtered Data'!$C:$C,sorting!$J379,'Filtered Data'!$W:$W,"&gt;"&amp;Dashboard!D$4)/$K379)</f>
        <v/>
      </c>
      <c r="S379" t="str">
        <f t="shared" ca="1" si="105"/>
        <v/>
      </c>
      <c r="T379" s="5" t="str">
        <f>IF(K379="","",SUMIFS('Filtered Data'!$E:$E,'Filtered Data'!$C:$C,sorting!$J379,'Filtered Data'!$W:$W,"&gt;"&amp;Dashboard!F$4)/$K379)</f>
        <v/>
      </c>
      <c r="U379" t="str">
        <f t="shared" ca="1" si="106"/>
        <v/>
      </c>
      <c r="V379" t="str">
        <f>IF($J379="","",COUNTIFS(R$2:R378,R379)/100000000)</f>
        <v/>
      </c>
      <c r="W379" t="str">
        <f>IF($J379="","",COUNTIFS(T$2:T378,T379)/100000000)</f>
        <v/>
      </c>
      <c r="X379" s="6" t="str">
        <f t="shared" si="107"/>
        <v/>
      </c>
      <c r="Y379" t="str">
        <f t="shared" ca="1" si="108"/>
        <v/>
      </c>
      <c r="Z379" s="6" t="str">
        <f t="shared" si="109"/>
        <v/>
      </c>
      <c r="AA379" t="str">
        <f t="shared" ca="1" si="110"/>
        <v/>
      </c>
      <c r="AB379" s="5" t="str">
        <f ca="1">IF(S379="","",SUMIFS('Filtered Data'!$E:$E,'Filtered Data'!$C:$C,sorting!$J379,'Filtered Data'!$W:$W,"&lt;"&amp;Dashboard!C$4)/$K379)</f>
        <v/>
      </c>
      <c r="AC379" t="str">
        <f t="shared" ca="1" si="111"/>
        <v/>
      </c>
      <c r="AD379" s="6" t="str">
        <f>IF($J379="","",(COUNTIFS(AB$2:AB378,AB379)/100000000)+AB379)</f>
        <v/>
      </c>
      <c r="AE379" t="str">
        <f t="shared" ca="1" si="112"/>
        <v/>
      </c>
    </row>
    <row r="380" spans="1:31" x14ac:dyDescent="0.35">
      <c r="A380" s="5">
        <f t="shared" si="99"/>
        <v>3.6801866581378559E-2</v>
      </c>
      <c r="B380" t="str">
        <v>Drew Anderson</v>
      </c>
      <c r="C380">
        <f>SUMIFS('Filtered Data'!$E:$E,'Filtered Data'!$C:$C,sorting!$B380)</f>
        <v>1</v>
      </c>
      <c r="D380" s="4">
        <f>SUMIFS('Filtered Data'!$L:$L,'Filtered Data'!$C:$C,sorting!$B380)</f>
        <v>2</v>
      </c>
      <c r="E380">
        <f>SUMIFS('Filtered Data'!$O:$O,'Filtered Data'!$C:$C,sorting!$B380)</f>
        <v>5</v>
      </c>
      <c r="F380" s="3">
        <f t="shared" si="100"/>
        <v>22.5</v>
      </c>
      <c r="G380" s="3" cm="1">
        <f t="array" ref="G380">AVERAGE(_xlfn._xlws.FILTER('Filtered Data'!$W:$W,'Filtered Data'!$C:$C=sorting!$B380))</f>
        <v>25</v>
      </c>
      <c r="H380" s="3" cm="1">
        <f t="array" ref="H380">_xlfn.STDEV.P(_xlfn._xlws.FILTER('Filtered Data'!$W:$W,'Filtered Data'!$C:$C=sorting!$B380))</f>
        <v>0</v>
      </c>
      <c r="I380" s="3"/>
      <c r="K380" t="str">
        <f t="shared" si="101"/>
        <v/>
      </c>
      <c r="L380" s="3" t="str">
        <f t="shared" ref="L380:L398" si="113">IFERROR(INDEX(G:G,MATCH($J380,$B:$B,0),1),"")</f>
        <v/>
      </c>
      <c r="M380" t="str">
        <f t="shared" ca="1" si="102"/>
        <v/>
      </c>
      <c r="N380" s="3" t="str">
        <f t="shared" ref="N380:N398" si="114">IFERROR(INDEX(H:H,MATCH($J380,$B:$B,0),1),"")</f>
        <v/>
      </c>
      <c r="O380" t="str">
        <f t="shared" ca="1" si="103"/>
        <v/>
      </c>
      <c r="P380" s="3" t="str">
        <f t="shared" ref="P380:P398" ca="1" si="115">IF(O380="","",L380/N380)</f>
        <v/>
      </c>
      <c r="Q380" t="str">
        <f t="shared" ca="1" si="104"/>
        <v/>
      </c>
      <c r="R380" s="5" t="str">
        <f>IF(J380="","",SUMIFS('Filtered Data'!$E:$E,'Filtered Data'!$C:$C,sorting!$J380,'Filtered Data'!$W:$W,"&gt;"&amp;Dashboard!D$4)/$K380)</f>
        <v/>
      </c>
      <c r="S380" t="str">
        <f t="shared" ca="1" si="105"/>
        <v/>
      </c>
      <c r="T380" s="5" t="str">
        <f>IF(K380="","",SUMIFS('Filtered Data'!$E:$E,'Filtered Data'!$C:$C,sorting!$J380,'Filtered Data'!$W:$W,"&gt;"&amp;Dashboard!F$4)/$K380)</f>
        <v/>
      </c>
      <c r="U380" t="str">
        <f t="shared" ca="1" si="106"/>
        <v/>
      </c>
      <c r="V380" t="str">
        <f>IF($J380="","",COUNTIFS(R$2:R379,R380)/100000000)</f>
        <v/>
      </c>
      <c r="W380" t="str">
        <f>IF($J380="","",COUNTIFS(T$2:T379,T380)/100000000)</f>
        <v/>
      </c>
      <c r="X380" s="6" t="str">
        <f t="shared" si="107"/>
        <v/>
      </c>
      <c r="Y380" t="str">
        <f t="shared" ca="1" si="108"/>
        <v/>
      </c>
      <c r="Z380" s="6" t="str">
        <f t="shared" si="109"/>
        <v/>
      </c>
      <c r="AA380" t="str">
        <f t="shared" ca="1" si="110"/>
        <v/>
      </c>
      <c r="AB380" s="5" t="str">
        <f ca="1">IF(S380="","",SUMIFS('Filtered Data'!$E:$E,'Filtered Data'!$C:$C,sorting!$J380,'Filtered Data'!$W:$W,"&lt;"&amp;Dashboard!C$4)/$K380)</f>
        <v/>
      </c>
      <c r="AC380" t="str">
        <f t="shared" ca="1" si="111"/>
        <v/>
      </c>
      <c r="AD380" s="6" t="str">
        <f>IF($J380="","",(COUNTIFS(AB$2:AB379,AB380)/100000000)+AB380)</f>
        <v/>
      </c>
      <c r="AE380" t="str">
        <f t="shared" ca="1" si="112"/>
        <v/>
      </c>
    </row>
    <row r="381" spans="1:31" x14ac:dyDescent="0.35">
      <c r="A381" s="5">
        <f t="shared" si="99"/>
        <v>0.18850916115355185</v>
      </c>
      <c r="B381" t="str">
        <v>Jake Latz</v>
      </c>
      <c r="C381">
        <f>SUMIFS('Filtered Data'!$E:$E,'Filtered Data'!$C:$C,sorting!$B381)</f>
        <v>1</v>
      </c>
      <c r="D381" s="4">
        <f>SUMIFS('Filtered Data'!$L:$L,'Filtered Data'!$C:$C,sorting!$B381)</f>
        <v>4.666666666666667</v>
      </c>
      <c r="E381">
        <f>SUMIFS('Filtered Data'!$O:$O,'Filtered Data'!$C:$C,sorting!$B381)</f>
        <v>3</v>
      </c>
      <c r="F381" s="3">
        <f t="shared" si="100"/>
        <v>5.7857142857142847</v>
      </c>
      <c r="G381" s="3" cm="1">
        <f t="array" ref="G381">AVERAGE(_xlfn._xlws.FILTER('Filtered Data'!$W:$W,'Filtered Data'!$C:$C=sorting!$B381))</f>
        <v>35</v>
      </c>
      <c r="H381" s="3" cm="1">
        <f t="array" ref="H381">_xlfn.STDEV.P(_xlfn._xlws.FILTER('Filtered Data'!$W:$W,'Filtered Data'!$C:$C=sorting!$B381))</f>
        <v>0</v>
      </c>
      <c r="I381" s="3"/>
      <c r="K381" t="str">
        <f t="shared" si="101"/>
        <v/>
      </c>
      <c r="L381" s="3" t="str">
        <f t="shared" si="113"/>
        <v/>
      </c>
      <c r="M381" t="str">
        <f t="shared" ca="1" si="102"/>
        <v/>
      </c>
      <c r="N381" s="3" t="str">
        <f t="shared" si="114"/>
        <v/>
      </c>
      <c r="O381" t="str">
        <f t="shared" ca="1" si="103"/>
        <v/>
      </c>
      <c r="P381" s="3" t="str">
        <f t="shared" ca="1" si="115"/>
        <v/>
      </c>
      <c r="Q381" t="str">
        <f t="shared" ca="1" si="104"/>
        <v/>
      </c>
      <c r="R381" s="5" t="str">
        <f>IF(J381="","",SUMIFS('Filtered Data'!$E:$E,'Filtered Data'!$C:$C,sorting!$J381,'Filtered Data'!$W:$W,"&gt;"&amp;Dashboard!D$4)/$K381)</f>
        <v/>
      </c>
      <c r="S381" t="str">
        <f t="shared" ca="1" si="105"/>
        <v/>
      </c>
      <c r="T381" s="5" t="str">
        <f>IF(K381="","",SUMIFS('Filtered Data'!$E:$E,'Filtered Data'!$C:$C,sorting!$J381,'Filtered Data'!$W:$W,"&gt;"&amp;Dashboard!F$4)/$K381)</f>
        <v/>
      </c>
      <c r="U381" t="str">
        <f t="shared" ca="1" si="106"/>
        <v/>
      </c>
      <c r="V381" t="str">
        <f>IF($J381="","",COUNTIFS(R$2:R380,R381)/100000000)</f>
        <v/>
      </c>
      <c r="W381" t="str">
        <f>IF($J381="","",COUNTIFS(T$2:T380,T381)/100000000)</f>
        <v/>
      </c>
      <c r="X381" s="6" t="str">
        <f t="shared" si="107"/>
        <v/>
      </c>
      <c r="Y381" t="str">
        <f t="shared" ca="1" si="108"/>
        <v/>
      </c>
      <c r="Z381" s="6" t="str">
        <f t="shared" si="109"/>
        <v/>
      </c>
      <c r="AA381" t="str">
        <f t="shared" ca="1" si="110"/>
        <v/>
      </c>
      <c r="AB381" s="5" t="str">
        <f ca="1">IF(S381="","",SUMIFS('Filtered Data'!$E:$E,'Filtered Data'!$C:$C,sorting!$J381,'Filtered Data'!$W:$W,"&lt;"&amp;Dashboard!C$4)/$K381)</f>
        <v/>
      </c>
      <c r="AC381" t="str">
        <f t="shared" ca="1" si="111"/>
        <v/>
      </c>
      <c r="AD381" s="6" t="str">
        <f>IF($J381="","",(COUNTIFS(AB$2:AB380,AB381)/100000000)+AB381)</f>
        <v/>
      </c>
      <c r="AE381" t="str">
        <f t="shared" ca="1" si="112"/>
        <v/>
      </c>
    </row>
    <row r="382" spans="1:31" x14ac:dyDescent="0.35">
      <c r="A382" s="5">
        <f t="shared" si="99"/>
        <v>0.35561931263321811</v>
      </c>
      <c r="B382" t="str">
        <v>Glenn Otto Jr.</v>
      </c>
      <c r="C382">
        <f>SUMIFS('Filtered Data'!$E:$E,'Filtered Data'!$C:$C,sorting!$B382)</f>
        <v>6</v>
      </c>
      <c r="D382" s="4">
        <f>SUMIFS('Filtered Data'!$L:$L,'Filtered Data'!$C:$C,sorting!$B382)</f>
        <v>23.333333333333336</v>
      </c>
      <c r="E382">
        <f>SUMIFS('Filtered Data'!$O:$O,'Filtered Data'!$C:$C,sorting!$B382)</f>
        <v>24</v>
      </c>
      <c r="F382" s="3">
        <f t="shared" si="100"/>
        <v>9.2571428571428562</v>
      </c>
      <c r="G382" s="3" cm="1">
        <f t="array" ref="G382">AVERAGE(_xlfn._xlws.FILTER('Filtered Data'!$W:$W,'Filtered Data'!$C:$C=sorting!$B382))</f>
        <v>40.666666666666664</v>
      </c>
      <c r="H382" s="3" cm="1">
        <f t="array" ref="H382">_xlfn.STDEV.P(_xlfn._xlws.FILTER('Filtered Data'!$W:$W,'Filtered Data'!$C:$C=sorting!$B382))</f>
        <v>21.218440617119398</v>
      </c>
      <c r="I382" s="3"/>
      <c r="K382" t="str">
        <f t="shared" si="101"/>
        <v/>
      </c>
      <c r="L382" s="3" t="str">
        <f t="shared" si="113"/>
        <v/>
      </c>
      <c r="M382" t="str">
        <f t="shared" ca="1" si="102"/>
        <v/>
      </c>
      <c r="N382" s="3" t="str">
        <f t="shared" si="114"/>
        <v/>
      </c>
      <c r="O382" t="str">
        <f t="shared" ca="1" si="103"/>
        <v/>
      </c>
      <c r="P382" s="3" t="str">
        <f t="shared" ca="1" si="115"/>
        <v/>
      </c>
      <c r="Q382" t="str">
        <f t="shared" ca="1" si="104"/>
        <v/>
      </c>
      <c r="R382" s="5" t="str">
        <f>IF(J382="","",SUMIFS('Filtered Data'!$E:$E,'Filtered Data'!$C:$C,sorting!$J382,'Filtered Data'!$W:$W,"&gt;"&amp;Dashboard!D$4)/$K382)</f>
        <v/>
      </c>
      <c r="S382" t="str">
        <f t="shared" ca="1" si="105"/>
        <v/>
      </c>
      <c r="T382" s="5" t="str">
        <f>IF(K382="","",SUMIFS('Filtered Data'!$E:$E,'Filtered Data'!$C:$C,sorting!$J382,'Filtered Data'!$W:$W,"&gt;"&amp;Dashboard!F$4)/$K382)</f>
        <v/>
      </c>
      <c r="U382" t="str">
        <f t="shared" ca="1" si="106"/>
        <v/>
      </c>
      <c r="V382" t="str">
        <f>IF($J382="","",COUNTIFS(R$2:R381,R382)/100000000)</f>
        <v/>
      </c>
      <c r="W382" t="str">
        <f>IF($J382="","",COUNTIFS(T$2:T381,T382)/100000000)</f>
        <v/>
      </c>
      <c r="X382" s="6" t="str">
        <f t="shared" si="107"/>
        <v/>
      </c>
      <c r="Y382" t="str">
        <f t="shared" ca="1" si="108"/>
        <v/>
      </c>
      <c r="Z382" s="6" t="str">
        <f t="shared" si="109"/>
        <v/>
      </c>
      <c r="AA382" t="str">
        <f t="shared" ca="1" si="110"/>
        <v/>
      </c>
      <c r="AB382" s="5" t="str">
        <f ca="1">IF(S382="","",SUMIFS('Filtered Data'!$E:$E,'Filtered Data'!$C:$C,sorting!$J382,'Filtered Data'!$W:$W,"&lt;"&amp;Dashboard!C$4)/$K382)</f>
        <v/>
      </c>
      <c r="AC382" t="str">
        <f t="shared" ca="1" si="111"/>
        <v/>
      </c>
      <c r="AD382" s="6" t="str">
        <f>IF($J382="","",(COUNTIFS(AB$2:AB381,AB382)/100000000)+AB382)</f>
        <v/>
      </c>
      <c r="AE382" t="str">
        <f t="shared" ca="1" si="112"/>
        <v/>
      </c>
    </row>
    <row r="383" spans="1:31" x14ac:dyDescent="0.35">
      <c r="A383" s="5">
        <f t="shared" si="99"/>
        <v>0.79880508169367226</v>
      </c>
      <c r="B383" t="str">
        <v>A.J. Alexy</v>
      </c>
      <c r="C383">
        <f>SUMIFS('Filtered Data'!$E:$E,'Filtered Data'!$C:$C,sorting!$B383)</f>
        <v>4</v>
      </c>
      <c r="D383" s="4">
        <f>SUMIFS('Filtered Data'!$L:$L,'Filtered Data'!$C:$C,sorting!$B383)</f>
        <v>19.333333333333336</v>
      </c>
      <c r="E383">
        <f>SUMIFS('Filtered Data'!$O:$O,'Filtered Data'!$C:$C,sorting!$B383)</f>
        <v>6</v>
      </c>
      <c r="F383" s="3">
        <f t="shared" si="100"/>
        <v>2.7931034482758617</v>
      </c>
      <c r="G383" s="3" cm="1">
        <f t="array" ref="G383">AVERAGE(_xlfn._xlws.FILTER('Filtered Data'!$W:$W,'Filtered Data'!$C:$C=sorting!$B383))</f>
        <v>54</v>
      </c>
      <c r="H383" s="3" cm="1">
        <f t="array" ref="H383">_xlfn.STDEV.P(_xlfn._xlws.FILTER('Filtered Data'!$W:$W,'Filtered Data'!$C:$C=sorting!$B383))</f>
        <v>20.310096011589902</v>
      </c>
      <c r="I383" s="3"/>
      <c r="K383" t="str">
        <f t="shared" si="101"/>
        <v/>
      </c>
      <c r="L383" s="3" t="str">
        <f t="shared" si="113"/>
        <v/>
      </c>
      <c r="M383" t="str">
        <f t="shared" ca="1" si="102"/>
        <v/>
      </c>
      <c r="N383" s="3" t="str">
        <f t="shared" si="114"/>
        <v/>
      </c>
      <c r="O383" t="str">
        <f t="shared" ca="1" si="103"/>
        <v/>
      </c>
      <c r="P383" s="3" t="str">
        <f t="shared" ca="1" si="115"/>
        <v/>
      </c>
      <c r="Q383" t="str">
        <f t="shared" ca="1" si="104"/>
        <v/>
      </c>
      <c r="R383" s="5" t="str">
        <f>IF(J383="","",SUMIFS('Filtered Data'!$E:$E,'Filtered Data'!$C:$C,sorting!$J383,'Filtered Data'!$W:$W,"&gt;"&amp;Dashboard!D$4)/$K383)</f>
        <v/>
      </c>
      <c r="S383" t="str">
        <f t="shared" ca="1" si="105"/>
        <v/>
      </c>
      <c r="T383" s="5" t="str">
        <f>IF(K383="","",SUMIFS('Filtered Data'!$E:$E,'Filtered Data'!$C:$C,sorting!$J383,'Filtered Data'!$W:$W,"&gt;"&amp;Dashboard!F$4)/$K383)</f>
        <v/>
      </c>
      <c r="U383" t="str">
        <f t="shared" ca="1" si="106"/>
        <v/>
      </c>
      <c r="V383" t="str">
        <f>IF($J383="","",COUNTIFS(R$2:R382,R383)/100000000)</f>
        <v/>
      </c>
      <c r="W383" t="str">
        <f>IF($J383="","",COUNTIFS(T$2:T382,T383)/100000000)</f>
        <v/>
      </c>
      <c r="X383" s="6" t="str">
        <f t="shared" si="107"/>
        <v/>
      </c>
      <c r="Y383" t="str">
        <f t="shared" ca="1" si="108"/>
        <v/>
      </c>
      <c r="Z383" s="6" t="str">
        <f t="shared" si="109"/>
        <v/>
      </c>
      <c r="AA383" t="str">
        <f t="shared" ca="1" si="110"/>
        <v/>
      </c>
      <c r="AB383" s="5" t="str">
        <f ca="1">IF(S383="","",SUMIFS('Filtered Data'!$E:$E,'Filtered Data'!$C:$C,sorting!$J383,'Filtered Data'!$W:$W,"&lt;"&amp;Dashboard!C$4)/$K383)</f>
        <v/>
      </c>
      <c r="AC383" t="str">
        <f t="shared" ca="1" si="111"/>
        <v/>
      </c>
      <c r="AD383" s="6" t="str">
        <f>IF($J383="","",(COUNTIFS(AB$2:AB382,AB383)/100000000)+AB383)</f>
        <v/>
      </c>
      <c r="AE383" t="str">
        <f t="shared" ca="1" si="112"/>
        <v/>
      </c>
    </row>
    <row r="384" spans="1:31" x14ac:dyDescent="0.35">
      <c r="A384" s="5">
        <f t="shared" si="99"/>
        <v>0.71716008940885601</v>
      </c>
      <c r="B384" t="str">
        <v>Hyun-Jin Ryu</v>
      </c>
      <c r="C384">
        <f>SUMIFS('Filtered Data'!$E:$E,'Filtered Data'!$C:$C,sorting!$B384)</f>
        <v>31</v>
      </c>
      <c r="D384" s="4">
        <f>SUMIFS('Filtered Data'!$L:$L,'Filtered Data'!$C:$C,sorting!$B384)</f>
        <v>169</v>
      </c>
      <c r="E384">
        <f>SUMIFS('Filtered Data'!$O:$O,'Filtered Data'!$C:$C,sorting!$B384)</f>
        <v>82</v>
      </c>
      <c r="F384" s="3">
        <f t="shared" si="100"/>
        <v>4.3668639053254434</v>
      </c>
      <c r="G384" s="3" cm="1">
        <f t="array" ref="G384">AVERAGE(_xlfn._xlws.FILTER('Filtered Data'!$W:$W,'Filtered Data'!$C:$C=sorting!$B384))</f>
        <v>51.096774193548384</v>
      </c>
      <c r="H384" s="3" cm="1">
        <f t="array" ref="H384">_xlfn.STDEV.P(_xlfn._xlws.FILTER('Filtered Data'!$W:$W,'Filtered Data'!$C:$C=sorting!$B384))</f>
        <v>20.927455093511654</v>
      </c>
      <c r="I384" s="3"/>
      <c r="K384" t="str">
        <f t="shared" si="101"/>
        <v/>
      </c>
      <c r="L384" s="3" t="str">
        <f t="shared" si="113"/>
        <v/>
      </c>
      <c r="M384" t="str">
        <f t="shared" ca="1" si="102"/>
        <v/>
      </c>
      <c r="N384" s="3" t="str">
        <f t="shared" si="114"/>
        <v/>
      </c>
      <c r="O384" t="str">
        <f t="shared" ca="1" si="103"/>
        <v/>
      </c>
      <c r="P384" s="3" t="str">
        <f t="shared" ca="1" si="115"/>
        <v/>
      </c>
      <c r="Q384" t="str">
        <f t="shared" ca="1" si="104"/>
        <v/>
      </c>
      <c r="R384" s="5" t="str">
        <f>IF(J384="","",SUMIFS('Filtered Data'!$E:$E,'Filtered Data'!$C:$C,sorting!$J384,'Filtered Data'!$W:$W,"&gt;"&amp;Dashboard!D$4)/$K384)</f>
        <v/>
      </c>
      <c r="S384" t="str">
        <f t="shared" ca="1" si="105"/>
        <v/>
      </c>
      <c r="T384" s="5" t="str">
        <f>IF(K384="","",SUMIFS('Filtered Data'!$E:$E,'Filtered Data'!$C:$C,sorting!$J384,'Filtered Data'!$W:$W,"&gt;"&amp;Dashboard!F$4)/$K384)</f>
        <v/>
      </c>
      <c r="U384" t="str">
        <f t="shared" ca="1" si="106"/>
        <v/>
      </c>
      <c r="V384" t="str">
        <f>IF($J384="","",COUNTIFS(R$2:R383,R384)/100000000)</f>
        <v/>
      </c>
      <c r="W384" t="str">
        <f>IF($J384="","",COUNTIFS(T$2:T383,T384)/100000000)</f>
        <v/>
      </c>
      <c r="X384" s="6" t="str">
        <f t="shared" si="107"/>
        <v/>
      </c>
      <c r="Y384" t="str">
        <f t="shared" ca="1" si="108"/>
        <v/>
      </c>
      <c r="Z384" s="6" t="str">
        <f t="shared" si="109"/>
        <v/>
      </c>
      <c r="AA384" t="str">
        <f t="shared" ca="1" si="110"/>
        <v/>
      </c>
      <c r="AB384" s="5" t="str">
        <f ca="1">IF(S384="","",SUMIFS('Filtered Data'!$E:$E,'Filtered Data'!$C:$C,sorting!$J384,'Filtered Data'!$W:$W,"&lt;"&amp;Dashboard!C$4)/$K384)</f>
        <v/>
      </c>
      <c r="AC384" t="str">
        <f t="shared" ca="1" si="111"/>
        <v/>
      </c>
      <c r="AD384" s="6" t="str">
        <f>IF($J384="","",(COUNTIFS(AB$2:AB383,AB384)/100000000)+AB384)</f>
        <v/>
      </c>
      <c r="AE384" t="str">
        <f t="shared" ca="1" si="112"/>
        <v/>
      </c>
    </row>
    <row r="385" spans="1:31" x14ac:dyDescent="0.35">
      <c r="A385" s="5">
        <f t="shared" si="99"/>
        <v>0.57499081671219354</v>
      </c>
      <c r="B385" t="str">
        <v>Ross Stripling</v>
      </c>
      <c r="C385">
        <f>SUMIFS('Filtered Data'!$E:$E,'Filtered Data'!$C:$C,sorting!$B385)</f>
        <v>19</v>
      </c>
      <c r="D385" s="4">
        <f>SUMIFS('Filtered Data'!$L:$L,'Filtered Data'!$C:$C,sorting!$B385)</f>
        <v>86.333333333333314</v>
      </c>
      <c r="E385">
        <f>SUMIFS('Filtered Data'!$O:$O,'Filtered Data'!$C:$C,sorting!$B385)</f>
        <v>45</v>
      </c>
      <c r="F385" s="3">
        <f t="shared" si="100"/>
        <v>4.6911196911196917</v>
      </c>
      <c r="G385" s="3" cm="1">
        <f t="array" ref="G385">AVERAGE(_xlfn._xlws.FILTER('Filtered Data'!$W:$W,'Filtered Data'!$C:$C=sorting!$B385))</f>
        <v>46.842105263157897</v>
      </c>
      <c r="H385" s="3" cm="1">
        <f t="array" ref="H385">_xlfn.STDEV.P(_xlfn._xlws.FILTER('Filtered Data'!$W:$W,'Filtered Data'!$C:$C=sorting!$B385))</f>
        <v>18.533790358195791</v>
      </c>
      <c r="I385" s="3"/>
      <c r="K385" t="str">
        <f t="shared" si="101"/>
        <v/>
      </c>
      <c r="L385" s="3" t="str">
        <f t="shared" si="113"/>
        <v/>
      </c>
      <c r="M385" t="str">
        <f t="shared" ca="1" si="102"/>
        <v/>
      </c>
      <c r="N385" s="3" t="str">
        <f t="shared" si="114"/>
        <v/>
      </c>
      <c r="O385" t="str">
        <f t="shared" ca="1" si="103"/>
        <v/>
      </c>
      <c r="P385" s="3" t="str">
        <f t="shared" ca="1" si="115"/>
        <v/>
      </c>
      <c r="Q385" t="str">
        <f t="shared" ca="1" si="104"/>
        <v/>
      </c>
      <c r="R385" s="5" t="str">
        <f>IF(J385="","",SUMIFS('Filtered Data'!$E:$E,'Filtered Data'!$C:$C,sorting!$J385,'Filtered Data'!$W:$W,"&gt;"&amp;Dashboard!D$4)/$K385)</f>
        <v/>
      </c>
      <c r="S385" t="str">
        <f t="shared" ca="1" si="105"/>
        <v/>
      </c>
      <c r="T385" s="5" t="str">
        <f>IF(K385="","",SUMIFS('Filtered Data'!$E:$E,'Filtered Data'!$C:$C,sorting!$J385,'Filtered Data'!$W:$W,"&gt;"&amp;Dashboard!F$4)/$K385)</f>
        <v/>
      </c>
      <c r="U385" t="str">
        <f t="shared" ca="1" si="106"/>
        <v/>
      </c>
      <c r="V385" t="str">
        <f>IF($J385="","",COUNTIFS(R$2:R384,R385)/100000000)</f>
        <v/>
      </c>
      <c r="W385" t="str">
        <f>IF($J385="","",COUNTIFS(T$2:T384,T385)/100000000)</f>
        <v/>
      </c>
      <c r="X385" s="6" t="str">
        <f t="shared" si="107"/>
        <v/>
      </c>
      <c r="Y385" t="str">
        <f t="shared" ca="1" si="108"/>
        <v/>
      </c>
      <c r="Z385" s="6" t="str">
        <f t="shared" si="109"/>
        <v/>
      </c>
      <c r="AA385" t="str">
        <f t="shared" ca="1" si="110"/>
        <v/>
      </c>
      <c r="AB385" s="5" t="str">
        <f ca="1">IF(S385="","",SUMIFS('Filtered Data'!$E:$E,'Filtered Data'!$C:$C,sorting!$J385,'Filtered Data'!$W:$W,"&lt;"&amp;Dashboard!C$4)/$K385)</f>
        <v/>
      </c>
      <c r="AC385" t="str">
        <f t="shared" ca="1" si="111"/>
        <v/>
      </c>
      <c r="AD385" s="6" t="str">
        <f>IF($J385="","",(COUNTIFS(AB$2:AB384,AB385)/100000000)+AB385)</f>
        <v/>
      </c>
      <c r="AE385" t="str">
        <f t="shared" ca="1" si="112"/>
        <v/>
      </c>
    </row>
    <row r="386" spans="1:31" x14ac:dyDescent="0.35">
      <c r="A386" s="5">
        <f t="shared" si="99"/>
        <v>0.3117314468041249</v>
      </c>
      <c r="B386" t="str">
        <v>T.J. Zeuch</v>
      </c>
      <c r="C386">
        <f>SUMIFS('Filtered Data'!$E:$E,'Filtered Data'!$C:$C,sorting!$B386)</f>
        <v>3</v>
      </c>
      <c r="D386" s="4">
        <f>SUMIFS('Filtered Data'!$L:$L,'Filtered Data'!$C:$C,sorting!$B386)</f>
        <v>11</v>
      </c>
      <c r="E386">
        <f>SUMIFS('Filtered Data'!$O:$O,'Filtered Data'!$C:$C,sorting!$B386)</f>
        <v>6</v>
      </c>
      <c r="F386" s="3">
        <f t="shared" si="100"/>
        <v>4.9090909090909083</v>
      </c>
      <c r="G386" s="3" cm="1">
        <f t="array" ref="G386">AVERAGE(_xlfn._xlws.FILTER('Filtered Data'!$W:$W,'Filtered Data'!$C:$C=sorting!$B386))</f>
        <v>39.333333333333336</v>
      </c>
      <c r="H386" s="3" cm="1">
        <f t="array" ref="H386">_xlfn.STDEV.P(_xlfn._xlws.FILTER('Filtered Data'!$W:$W,'Filtered Data'!$C:$C=sorting!$B386))</f>
        <v>12.498888839501783</v>
      </c>
      <c r="I386" s="3"/>
      <c r="K386" t="str">
        <f t="shared" si="101"/>
        <v/>
      </c>
      <c r="L386" s="3" t="str">
        <f t="shared" si="113"/>
        <v/>
      </c>
      <c r="M386" t="str">
        <f t="shared" ca="1" si="102"/>
        <v/>
      </c>
      <c r="N386" s="3" t="str">
        <f t="shared" si="114"/>
        <v/>
      </c>
      <c r="O386" t="str">
        <f t="shared" ca="1" si="103"/>
        <v/>
      </c>
      <c r="P386" s="3" t="str">
        <f t="shared" ca="1" si="115"/>
        <v/>
      </c>
      <c r="Q386" t="str">
        <f t="shared" ca="1" si="104"/>
        <v/>
      </c>
      <c r="R386" s="5" t="str">
        <f>IF(J386="","",SUMIFS('Filtered Data'!$E:$E,'Filtered Data'!$C:$C,sorting!$J386,'Filtered Data'!$W:$W,"&gt;"&amp;Dashboard!D$4)/$K386)</f>
        <v/>
      </c>
      <c r="S386" t="str">
        <f t="shared" ca="1" si="105"/>
        <v/>
      </c>
      <c r="T386" s="5" t="str">
        <f>IF(K386="","",SUMIFS('Filtered Data'!$E:$E,'Filtered Data'!$C:$C,sorting!$J386,'Filtered Data'!$W:$W,"&gt;"&amp;Dashboard!F$4)/$K386)</f>
        <v/>
      </c>
      <c r="U386" t="str">
        <f t="shared" ca="1" si="106"/>
        <v/>
      </c>
      <c r="V386" t="str">
        <f>IF($J386="","",COUNTIFS(R$2:R385,R386)/100000000)</f>
        <v/>
      </c>
      <c r="W386" t="str">
        <f>IF($J386="","",COUNTIFS(T$2:T385,T386)/100000000)</f>
        <v/>
      </c>
      <c r="X386" s="6" t="str">
        <f t="shared" si="107"/>
        <v/>
      </c>
      <c r="Y386" t="str">
        <f t="shared" ca="1" si="108"/>
        <v/>
      </c>
      <c r="Z386" s="6" t="str">
        <f t="shared" si="109"/>
        <v/>
      </c>
      <c r="AA386" t="str">
        <f t="shared" ca="1" si="110"/>
        <v/>
      </c>
      <c r="AB386" s="5" t="str">
        <f ca="1">IF(S386="","",SUMIFS('Filtered Data'!$E:$E,'Filtered Data'!$C:$C,sorting!$J386,'Filtered Data'!$W:$W,"&lt;"&amp;Dashboard!C$4)/$K386)</f>
        <v/>
      </c>
      <c r="AC386" t="str">
        <f t="shared" ca="1" si="111"/>
        <v/>
      </c>
      <c r="AD386" s="6" t="str">
        <f>IF($J386="","",(COUNTIFS(AB$2:AB385,AB386)/100000000)+AB386)</f>
        <v/>
      </c>
      <c r="AE386" t="str">
        <f t="shared" ca="1" si="112"/>
        <v/>
      </c>
    </row>
    <row r="387" spans="1:31" x14ac:dyDescent="0.35">
      <c r="A387" s="5">
        <f t="shared" si="99"/>
        <v>0.72366634286923448</v>
      </c>
      <c r="B387" t="str">
        <v>Steven Matz</v>
      </c>
      <c r="C387">
        <f>SUMIFS('Filtered Data'!$E:$E,'Filtered Data'!$C:$C,sorting!$B387)</f>
        <v>29</v>
      </c>
      <c r="D387" s="4">
        <f>SUMIFS('Filtered Data'!$L:$L,'Filtered Data'!$C:$C,sorting!$B387)</f>
        <v>150.66666666666666</v>
      </c>
      <c r="E387">
        <f>SUMIFS('Filtered Data'!$O:$O,'Filtered Data'!$C:$C,sorting!$B387)</f>
        <v>64</v>
      </c>
      <c r="F387" s="3">
        <f t="shared" si="100"/>
        <v>3.8230088495575227</v>
      </c>
      <c r="G387" s="3" cm="1">
        <f t="array" ref="G387">AVERAGE(_xlfn._xlws.FILTER('Filtered Data'!$W:$W,'Filtered Data'!$C:$C=sorting!$B387))</f>
        <v>51.310344827586206</v>
      </c>
      <c r="H387" s="3" cm="1">
        <f t="array" ref="H387">_xlfn.STDEV.P(_xlfn._xlws.FILTER('Filtered Data'!$W:$W,'Filtered Data'!$C:$C=sorting!$B387))</f>
        <v>15.926779548221468</v>
      </c>
      <c r="I387" s="3"/>
      <c r="K387" t="str">
        <f t="shared" si="101"/>
        <v/>
      </c>
      <c r="L387" s="3" t="str">
        <f t="shared" si="113"/>
        <v/>
      </c>
      <c r="M387" t="str">
        <f t="shared" ca="1" si="102"/>
        <v/>
      </c>
      <c r="N387" s="3" t="str">
        <f t="shared" si="114"/>
        <v/>
      </c>
      <c r="O387" t="str">
        <f t="shared" ca="1" si="103"/>
        <v/>
      </c>
      <c r="P387" s="3" t="str">
        <f t="shared" ca="1" si="115"/>
        <v/>
      </c>
      <c r="Q387" t="str">
        <f t="shared" ca="1" si="104"/>
        <v/>
      </c>
      <c r="R387" s="5" t="str">
        <f>IF(J387="","",SUMIFS('Filtered Data'!$E:$E,'Filtered Data'!$C:$C,sorting!$J387,'Filtered Data'!$W:$W,"&gt;"&amp;Dashboard!D$4)/$K387)</f>
        <v/>
      </c>
      <c r="S387" t="str">
        <f t="shared" ca="1" si="105"/>
        <v/>
      </c>
      <c r="T387" s="5" t="str">
        <f>IF(K387="","",SUMIFS('Filtered Data'!$E:$E,'Filtered Data'!$C:$C,sorting!$J387,'Filtered Data'!$W:$W,"&gt;"&amp;Dashboard!F$4)/$K387)</f>
        <v/>
      </c>
      <c r="U387" t="str">
        <f t="shared" ca="1" si="106"/>
        <v/>
      </c>
      <c r="V387" t="str">
        <f>IF($J387="","",COUNTIFS(R$2:R386,R387)/100000000)</f>
        <v/>
      </c>
      <c r="W387" t="str">
        <f>IF($J387="","",COUNTIFS(T$2:T386,T387)/100000000)</f>
        <v/>
      </c>
      <c r="X387" s="6" t="str">
        <f t="shared" si="107"/>
        <v/>
      </c>
      <c r="Y387" t="str">
        <f t="shared" ca="1" si="108"/>
        <v/>
      </c>
      <c r="Z387" s="6" t="str">
        <f t="shared" si="109"/>
        <v/>
      </c>
      <c r="AA387" t="str">
        <f t="shared" ca="1" si="110"/>
        <v/>
      </c>
      <c r="AB387" s="5" t="str">
        <f ca="1">IF(S387="","",SUMIFS('Filtered Data'!$E:$E,'Filtered Data'!$C:$C,sorting!$J387,'Filtered Data'!$W:$W,"&lt;"&amp;Dashboard!C$4)/$K387)</f>
        <v/>
      </c>
      <c r="AC387" t="str">
        <f t="shared" ca="1" si="111"/>
        <v/>
      </c>
      <c r="AD387" s="6" t="str">
        <f>IF($J387="","",(COUNTIFS(AB$2:AB386,AB387)/100000000)+AB387)</f>
        <v/>
      </c>
      <c r="AE387" t="str">
        <f t="shared" ca="1" si="112"/>
        <v/>
      </c>
    </row>
    <row r="388" spans="1:31" x14ac:dyDescent="0.35">
      <c r="A388" s="5">
        <f t="shared" ref="A388:A398" si="116">+_xlfn.NORM.DIST(G388,AVERAGE($G$3:$G$398),STDEVPA($G$3:$G$398),TRUE)</f>
        <v>3.5222402943584957E-3</v>
      </c>
      <c r="B388" t="str">
        <v>Tanner Roark</v>
      </c>
      <c r="C388">
        <f>SUMIFS('Filtered Data'!$E:$E,'Filtered Data'!$C:$C,sorting!$B388)</f>
        <v>1</v>
      </c>
      <c r="D388" s="4">
        <f>SUMIFS('Filtered Data'!$L:$L,'Filtered Data'!$C:$C,sorting!$B388)</f>
        <v>3</v>
      </c>
      <c r="E388">
        <f>SUMIFS('Filtered Data'!$O:$O,'Filtered Data'!$C:$C,sorting!$B388)</f>
        <v>5</v>
      </c>
      <c r="F388" s="3">
        <f t="shared" ref="F388:F398" si="117">E388/D388*9</f>
        <v>15</v>
      </c>
      <c r="G388" s="3" cm="1">
        <f t="array" ref="G388">AVERAGE(_xlfn._xlws.FILTER('Filtered Data'!$W:$W,'Filtered Data'!$C:$C=sorting!$B388))</f>
        <v>15</v>
      </c>
      <c r="H388" s="3" cm="1">
        <f t="array" ref="H388">_xlfn.STDEV.P(_xlfn._xlws.FILTER('Filtered Data'!$W:$W,'Filtered Data'!$C:$C=sorting!$B388))</f>
        <v>0</v>
      </c>
      <c r="I388" s="3"/>
      <c r="K388" t="str">
        <f t="shared" ref="K388:K398" si="118">IFERROR(INDEX($C:$C,MATCH($J388,$B:$B,0),1),"")</f>
        <v/>
      </c>
      <c r="L388" s="3" t="str">
        <f t="shared" si="113"/>
        <v/>
      </c>
      <c r="M388" t="str">
        <f t="shared" ref="M388:M398" ca="1" si="119">IFERROR(_xlfn.RANK.EQ(L388,INDIRECT("$L$3:$L$"&amp;(COUNT($L$3:$L$713)+2),1)),"")</f>
        <v/>
      </c>
      <c r="N388" s="3" t="str">
        <f t="shared" si="114"/>
        <v/>
      </c>
      <c r="O388" t="str">
        <f t="shared" ref="O388:O398" ca="1" si="120">IFERROR(_xlfn.RANK.EQ(N388,INDIRECT("$N$3:$N$"&amp;(COUNT($N$3:$N$713)+2)),1),"")</f>
        <v/>
      </c>
      <c r="P388" s="3" t="str">
        <f t="shared" ca="1" si="115"/>
        <v/>
      </c>
      <c r="Q388" t="str">
        <f t="shared" ref="Q388:Q398" ca="1" si="121">IFERROR(_xlfn.RANK.EQ(P388,INDIRECT("$P$3:$P$"&amp;(COUNT($P$3:$P$713)+2),1)),"")</f>
        <v/>
      </c>
      <c r="R388" s="5" t="str">
        <f>IF(J388="","",SUMIFS('Filtered Data'!$E:$E,'Filtered Data'!$C:$C,sorting!$J388,'Filtered Data'!$W:$W,"&gt;"&amp;Dashboard!D$4)/$K388)</f>
        <v/>
      </c>
      <c r="S388" t="str">
        <f t="shared" ref="S388:S398" ca="1" si="122">IFERROR(_xlfn.RANK.EQ(R388,INDIRECT("$R$3:$R$"&amp;(COUNT($R$3:$R$713)+2),1)),"")</f>
        <v/>
      </c>
      <c r="T388" s="5" t="str">
        <f>IF(K388="","",SUMIFS('Filtered Data'!$E:$E,'Filtered Data'!$C:$C,sorting!$J388,'Filtered Data'!$W:$W,"&gt;"&amp;Dashboard!F$4)/$K388)</f>
        <v/>
      </c>
      <c r="U388" t="str">
        <f t="shared" ref="U388:U398" ca="1" si="123">IFERROR(_xlfn.RANK.EQ(T388,INDIRECT("$T$3:$T$"&amp;(COUNT($T$3:$T$713)+2),1)),"")</f>
        <v/>
      </c>
      <c r="V388" t="str">
        <f>IF($J388="","",COUNTIFS(R$2:R387,R388)/100000000)</f>
        <v/>
      </c>
      <c r="W388" t="str">
        <f>IF($J388="","",COUNTIFS(T$2:T387,T388)/100000000)</f>
        <v/>
      </c>
      <c r="X388" s="6" t="str">
        <f t="shared" ref="X388:X398" si="124">IF($J388="","",V388+R388)</f>
        <v/>
      </c>
      <c r="Y388" t="str">
        <f t="shared" ref="Y388:Y398" ca="1" si="125">IFERROR(_xlfn.RANK.EQ(X388,INDIRECT("$X$3:$X$"&amp;(COUNT($X$3:$X$713)+2),1)),"")</f>
        <v/>
      </c>
      <c r="Z388" s="6" t="str">
        <f t="shared" ref="Z388:Z398" si="126">IF($J388="","",W388+T388)</f>
        <v/>
      </c>
      <c r="AA388" t="str">
        <f t="shared" ref="AA388:AA398" ca="1" si="127">IFERROR(_xlfn.RANK.EQ(Z388,INDIRECT("$Z$3:$Z$"&amp;(COUNT($Z$3:$Z$713)+2),1)),"")</f>
        <v/>
      </c>
      <c r="AB388" s="5" t="str">
        <f ca="1">IF(S388="","",SUMIFS('Filtered Data'!$E:$E,'Filtered Data'!$C:$C,sorting!$J388,'Filtered Data'!$W:$W,"&lt;"&amp;Dashboard!C$4)/$K388)</f>
        <v/>
      </c>
      <c r="AC388" t="str">
        <f t="shared" ref="AC388:AC398" ca="1" si="128">IFERROR(_xlfn.RANK.EQ(AB388,INDIRECT("$AB$3:$AB$"&amp;(COUNT($AB$3:$AB$713)+2),1)),"")</f>
        <v/>
      </c>
      <c r="AD388" s="6" t="str">
        <f>IF($J388="","",(COUNTIFS(AB$2:AB387,AB388)/100000000)+AB388)</f>
        <v/>
      </c>
      <c r="AE388" t="str">
        <f t="shared" ref="AE388:AE398" ca="1" si="129">IFERROR(_xlfn.RANK.EQ(AD388,INDIRECT("$AD$3:$AD$"&amp;(COUNT($AD$3:$AD$713)+2),1),1),"")</f>
        <v/>
      </c>
    </row>
    <row r="389" spans="1:31" x14ac:dyDescent="0.35">
      <c r="A389" s="5">
        <f t="shared" si="116"/>
        <v>0.5449167129302479</v>
      </c>
      <c r="B389" t="str">
        <v>David Phelps</v>
      </c>
      <c r="C389">
        <f>SUMIFS('Filtered Data'!$E:$E,'Filtered Data'!$C:$C,sorting!$B389)</f>
        <v>1</v>
      </c>
      <c r="D389" s="4">
        <f>SUMIFS('Filtered Data'!$L:$L,'Filtered Data'!$C:$C,sorting!$B389)</f>
        <v>1</v>
      </c>
      <c r="E389">
        <f>SUMIFS('Filtered Data'!$O:$O,'Filtered Data'!$C:$C,sorting!$B389)</f>
        <v>0</v>
      </c>
      <c r="F389" s="3">
        <f t="shared" si="117"/>
        <v>0</v>
      </c>
      <c r="G389" s="3" cm="1">
        <f t="array" ref="G389">AVERAGE(_xlfn._xlws.FILTER('Filtered Data'!$W:$W,'Filtered Data'!$C:$C=sorting!$B389))</f>
        <v>46</v>
      </c>
      <c r="H389" s="3" cm="1">
        <f t="array" ref="H389">_xlfn.STDEV.P(_xlfn._xlws.FILTER('Filtered Data'!$W:$W,'Filtered Data'!$C:$C=sorting!$B389))</f>
        <v>0</v>
      </c>
      <c r="I389" s="3"/>
      <c r="K389" t="str">
        <f t="shared" si="118"/>
        <v/>
      </c>
      <c r="L389" s="3" t="str">
        <f t="shared" si="113"/>
        <v/>
      </c>
      <c r="M389" t="str">
        <f t="shared" ca="1" si="119"/>
        <v/>
      </c>
      <c r="N389" s="3" t="str">
        <f t="shared" si="114"/>
        <v/>
      </c>
      <c r="O389" t="str">
        <f t="shared" ca="1" si="120"/>
        <v/>
      </c>
      <c r="P389" s="3" t="str">
        <f t="shared" ca="1" si="115"/>
        <v/>
      </c>
      <c r="Q389" t="str">
        <f t="shared" ca="1" si="121"/>
        <v/>
      </c>
      <c r="R389" s="5" t="str">
        <f>IF(J389="","",SUMIFS('Filtered Data'!$E:$E,'Filtered Data'!$C:$C,sorting!$J389,'Filtered Data'!$W:$W,"&gt;"&amp;Dashboard!D$4)/$K389)</f>
        <v/>
      </c>
      <c r="S389" t="str">
        <f t="shared" ca="1" si="122"/>
        <v/>
      </c>
      <c r="T389" s="5" t="str">
        <f>IF(K389="","",SUMIFS('Filtered Data'!$E:$E,'Filtered Data'!$C:$C,sorting!$J389,'Filtered Data'!$W:$W,"&gt;"&amp;Dashboard!F$4)/$K389)</f>
        <v/>
      </c>
      <c r="U389" t="str">
        <f t="shared" ca="1" si="123"/>
        <v/>
      </c>
      <c r="V389" t="str">
        <f>IF($J389="","",COUNTIFS(R$2:R388,R389)/100000000)</f>
        <v/>
      </c>
      <c r="W389" t="str">
        <f>IF($J389="","",COUNTIFS(T$2:T388,T389)/100000000)</f>
        <v/>
      </c>
      <c r="X389" s="6" t="str">
        <f t="shared" si="124"/>
        <v/>
      </c>
      <c r="Y389" t="str">
        <f t="shared" ca="1" si="125"/>
        <v/>
      </c>
      <c r="Z389" s="6" t="str">
        <f t="shared" si="126"/>
        <v/>
      </c>
      <c r="AA389" t="str">
        <f t="shared" ca="1" si="127"/>
        <v/>
      </c>
      <c r="AB389" s="5" t="str">
        <f ca="1">IF(S389="","",SUMIFS('Filtered Data'!$E:$E,'Filtered Data'!$C:$C,sorting!$J389,'Filtered Data'!$W:$W,"&lt;"&amp;Dashboard!C$4)/$K389)</f>
        <v/>
      </c>
      <c r="AC389" t="str">
        <f t="shared" ca="1" si="128"/>
        <v/>
      </c>
      <c r="AD389" s="6" t="str">
        <f>IF($J389="","",(COUNTIFS(AB$2:AB388,AB389)/100000000)+AB389)</f>
        <v/>
      </c>
      <c r="AE389" t="str">
        <f t="shared" ca="1" si="129"/>
        <v/>
      </c>
    </row>
    <row r="390" spans="1:31" x14ac:dyDescent="0.35">
      <c r="A390" s="5">
        <f t="shared" si="116"/>
        <v>0.90633107546686886</v>
      </c>
      <c r="B390" t="str">
        <v>Robbie Ray</v>
      </c>
      <c r="C390">
        <f>SUMIFS('Filtered Data'!$E:$E,'Filtered Data'!$C:$C,sorting!$B390)</f>
        <v>32</v>
      </c>
      <c r="D390" s="4">
        <f>SUMIFS('Filtered Data'!$L:$L,'Filtered Data'!$C:$C,sorting!$B390)</f>
        <v>193.33333333333331</v>
      </c>
      <c r="E390">
        <f>SUMIFS('Filtered Data'!$O:$O,'Filtered Data'!$C:$C,sorting!$B390)</f>
        <v>61</v>
      </c>
      <c r="F390" s="3">
        <f t="shared" si="117"/>
        <v>2.8396551724137931</v>
      </c>
      <c r="G390" s="3" cm="1">
        <f t="array" ref="G390">AVERAGE(_xlfn._xlws.FILTER('Filtered Data'!$W:$W,'Filtered Data'!$C:$C=sorting!$B390))</f>
        <v>59.3125</v>
      </c>
      <c r="H390" s="3" cm="1">
        <f t="array" ref="H390">_xlfn.STDEV.P(_xlfn._xlws.FILTER('Filtered Data'!$W:$W,'Filtered Data'!$C:$C=sorting!$B390))</f>
        <v>16.696626717693608</v>
      </c>
      <c r="I390" s="3"/>
      <c r="K390" t="str">
        <f t="shared" si="118"/>
        <v/>
      </c>
      <c r="L390" s="3" t="str">
        <f t="shared" si="113"/>
        <v/>
      </c>
      <c r="M390" t="str">
        <f t="shared" ca="1" si="119"/>
        <v/>
      </c>
      <c r="N390" s="3" t="str">
        <f t="shared" si="114"/>
        <v/>
      </c>
      <c r="O390" t="str">
        <f t="shared" ca="1" si="120"/>
        <v/>
      </c>
      <c r="P390" s="3" t="str">
        <f t="shared" ca="1" si="115"/>
        <v/>
      </c>
      <c r="Q390" t="str">
        <f t="shared" ca="1" si="121"/>
        <v/>
      </c>
      <c r="R390" s="5" t="str">
        <f>IF(J390="","",SUMIFS('Filtered Data'!$E:$E,'Filtered Data'!$C:$C,sorting!$J390,'Filtered Data'!$W:$W,"&gt;"&amp;Dashboard!D$4)/$K390)</f>
        <v/>
      </c>
      <c r="S390" t="str">
        <f t="shared" ca="1" si="122"/>
        <v/>
      </c>
      <c r="T390" s="5" t="str">
        <f>IF(K390="","",SUMIFS('Filtered Data'!$E:$E,'Filtered Data'!$C:$C,sorting!$J390,'Filtered Data'!$W:$W,"&gt;"&amp;Dashboard!F$4)/$K390)</f>
        <v/>
      </c>
      <c r="U390" t="str">
        <f t="shared" ca="1" si="123"/>
        <v/>
      </c>
      <c r="V390" t="str">
        <f>IF($J390="","",COUNTIFS(R$2:R389,R390)/100000000)</f>
        <v/>
      </c>
      <c r="W390" t="str">
        <f>IF($J390="","",COUNTIFS(T$2:T389,T390)/100000000)</f>
        <v/>
      </c>
      <c r="X390" s="6" t="str">
        <f t="shared" si="124"/>
        <v/>
      </c>
      <c r="Y390" t="str">
        <f t="shared" ca="1" si="125"/>
        <v/>
      </c>
      <c r="Z390" s="6" t="str">
        <f t="shared" si="126"/>
        <v/>
      </c>
      <c r="AA390" t="str">
        <f t="shared" ca="1" si="127"/>
        <v/>
      </c>
      <c r="AB390" s="5" t="str">
        <f ca="1">IF(S390="","",SUMIFS('Filtered Data'!$E:$E,'Filtered Data'!$C:$C,sorting!$J390,'Filtered Data'!$W:$W,"&lt;"&amp;Dashboard!C$4)/$K390)</f>
        <v/>
      </c>
      <c r="AC390" t="str">
        <f t="shared" ca="1" si="128"/>
        <v/>
      </c>
      <c r="AD390" s="6" t="str">
        <f>IF($J390="","",(COUNTIFS(AB$2:AB389,AB390)/100000000)+AB390)</f>
        <v/>
      </c>
      <c r="AE390" t="str">
        <f t="shared" ca="1" si="129"/>
        <v/>
      </c>
    </row>
    <row r="391" spans="1:31" x14ac:dyDescent="0.35">
      <c r="A391" s="5">
        <f t="shared" si="116"/>
        <v>0.62937108915867057</v>
      </c>
      <c r="B391" t="str">
        <v>Anthony Kay</v>
      </c>
      <c r="C391">
        <f>SUMIFS('Filtered Data'!$E:$E,'Filtered Data'!$C:$C,sorting!$B391)</f>
        <v>5</v>
      </c>
      <c r="D391" s="4">
        <f>SUMIFS('Filtered Data'!$L:$L,'Filtered Data'!$C:$C,sorting!$B391)</f>
        <v>20.333333333333336</v>
      </c>
      <c r="E391">
        <f>SUMIFS('Filtered Data'!$O:$O,'Filtered Data'!$C:$C,sorting!$B391)</f>
        <v>10</v>
      </c>
      <c r="F391" s="3">
        <f t="shared" si="117"/>
        <v>4.4262295081967205</v>
      </c>
      <c r="G391" s="3" cm="1">
        <f t="array" ref="G391">AVERAGE(_xlfn._xlws.FILTER('Filtered Data'!$W:$W,'Filtered Data'!$C:$C=sorting!$B391))</f>
        <v>48.4</v>
      </c>
      <c r="H391" s="3" cm="1">
        <f t="array" ref="H391">_xlfn.STDEV.P(_xlfn._xlws.FILTER('Filtered Data'!$W:$W,'Filtered Data'!$C:$C=sorting!$B391))</f>
        <v>12.8</v>
      </c>
      <c r="I391" s="3"/>
      <c r="K391" t="str">
        <f t="shared" si="118"/>
        <v/>
      </c>
      <c r="L391" s="3" t="str">
        <f t="shared" si="113"/>
        <v/>
      </c>
      <c r="M391" t="str">
        <f t="shared" ca="1" si="119"/>
        <v/>
      </c>
      <c r="N391" s="3" t="str">
        <f t="shared" si="114"/>
        <v/>
      </c>
      <c r="O391" t="str">
        <f t="shared" ca="1" si="120"/>
        <v/>
      </c>
      <c r="P391" s="3" t="str">
        <f t="shared" ca="1" si="115"/>
        <v/>
      </c>
      <c r="Q391" t="str">
        <f t="shared" ca="1" si="121"/>
        <v/>
      </c>
      <c r="R391" s="5" t="str">
        <f>IF(J391="","",SUMIFS('Filtered Data'!$E:$E,'Filtered Data'!$C:$C,sorting!$J391,'Filtered Data'!$W:$W,"&gt;"&amp;Dashboard!D$4)/$K391)</f>
        <v/>
      </c>
      <c r="S391" t="str">
        <f t="shared" ca="1" si="122"/>
        <v/>
      </c>
      <c r="T391" s="5" t="str">
        <f>IF(K391="","",SUMIFS('Filtered Data'!$E:$E,'Filtered Data'!$C:$C,sorting!$J391,'Filtered Data'!$W:$W,"&gt;"&amp;Dashboard!F$4)/$K391)</f>
        <v/>
      </c>
      <c r="U391" t="str">
        <f t="shared" ca="1" si="123"/>
        <v/>
      </c>
      <c r="V391" t="str">
        <f>IF($J391="","",COUNTIFS(R$2:R390,R391)/100000000)</f>
        <v/>
      </c>
      <c r="W391" t="str">
        <f>IF($J391="","",COUNTIFS(T$2:T390,T391)/100000000)</f>
        <v/>
      </c>
      <c r="X391" s="6" t="str">
        <f t="shared" si="124"/>
        <v/>
      </c>
      <c r="Y391" t="str">
        <f t="shared" ca="1" si="125"/>
        <v/>
      </c>
      <c r="Z391" s="6" t="str">
        <f t="shared" si="126"/>
        <v/>
      </c>
      <c r="AA391" t="str">
        <f t="shared" ca="1" si="127"/>
        <v/>
      </c>
      <c r="AB391" s="5" t="str">
        <f ca="1">IF(S391="","",SUMIFS('Filtered Data'!$E:$E,'Filtered Data'!$C:$C,sorting!$J391,'Filtered Data'!$W:$W,"&lt;"&amp;Dashboard!C$4)/$K391)</f>
        <v/>
      </c>
      <c r="AC391" t="str">
        <f t="shared" ca="1" si="128"/>
        <v/>
      </c>
      <c r="AD391" s="6" t="str">
        <f>IF($J391="","",(COUNTIFS(AB$2:AB390,AB391)/100000000)+AB391)</f>
        <v/>
      </c>
      <c r="AE391" t="str">
        <f t="shared" ca="1" si="129"/>
        <v/>
      </c>
    </row>
    <row r="392" spans="1:31" x14ac:dyDescent="0.35">
      <c r="A392" s="5">
        <f t="shared" si="116"/>
        <v>0.5449167129302479</v>
      </c>
      <c r="B392" t="str">
        <v>Tom Milone</v>
      </c>
      <c r="C392">
        <f>SUMIFS('Filtered Data'!$E:$E,'Filtered Data'!$C:$C,sorting!$B392)</f>
        <v>1</v>
      </c>
      <c r="D392" s="4">
        <f>SUMIFS('Filtered Data'!$L:$L,'Filtered Data'!$C:$C,sorting!$B392)</f>
        <v>2.3333333333333335</v>
      </c>
      <c r="E392">
        <f>SUMIFS('Filtered Data'!$O:$O,'Filtered Data'!$C:$C,sorting!$B392)</f>
        <v>2</v>
      </c>
      <c r="F392" s="3">
        <f t="shared" si="117"/>
        <v>7.7142857142857135</v>
      </c>
      <c r="G392" s="3" cm="1">
        <f t="array" ref="G392">AVERAGE(_xlfn._xlws.FILTER('Filtered Data'!$W:$W,'Filtered Data'!$C:$C=sorting!$B392))</f>
        <v>46</v>
      </c>
      <c r="H392" s="3" cm="1">
        <f t="array" ref="H392">_xlfn.STDEV.P(_xlfn._xlws.FILTER('Filtered Data'!$W:$W,'Filtered Data'!$C:$C=sorting!$B392))</f>
        <v>0</v>
      </c>
      <c r="I392" s="3"/>
      <c r="K392" t="str">
        <f t="shared" si="118"/>
        <v/>
      </c>
      <c r="L392" s="3" t="str">
        <f t="shared" si="113"/>
        <v/>
      </c>
      <c r="M392" t="str">
        <f t="shared" ca="1" si="119"/>
        <v/>
      </c>
      <c r="N392" s="3" t="str">
        <f t="shared" si="114"/>
        <v/>
      </c>
      <c r="O392" t="str">
        <f t="shared" ca="1" si="120"/>
        <v/>
      </c>
      <c r="P392" s="3" t="str">
        <f t="shared" ca="1" si="115"/>
        <v/>
      </c>
      <c r="Q392" t="str">
        <f t="shared" ca="1" si="121"/>
        <v/>
      </c>
      <c r="R392" s="5" t="str">
        <f>IF(J392="","",SUMIFS('Filtered Data'!$E:$E,'Filtered Data'!$C:$C,sorting!$J392,'Filtered Data'!$W:$W,"&gt;"&amp;Dashboard!D$4)/$K392)</f>
        <v/>
      </c>
      <c r="S392" t="str">
        <f t="shared" ca="1" si="122"/>
        <v/>
      </c>
      <c r="T392" s="5" t="str">
        <f>IF(K392="","",SUMIFS('Filtered Data'!$E:$E,'Filtered Data'!$C:$C,sorting!$J392,'Filtered Data'!$W:$W,"&gt;"&amp;Dashboard!F$4)/$K392)</f>
        <v/>
      </c>
      <c r="U392" t="str">
        <f t="shared" ca="1" si="123"/>
        <v/>
      </c>
      <c r="V392" t="str">
        <f>IF($J392="","",COUNTIFS(R$2:R391,R392)/100000000)</f>
        <v/>
      </c>
      <c r="W392" t="str">
        <f>IF($J392="","",COUNTIFS(T$2:T391,T392)/100000000)</f>
        <v/>
      </c>
      <c r="X392" s="6" t="str">
        <f t="shared" si="124"/>
        <v/>
      </c>
      <c r="Y392" t="str">
        <f t="shared" ca="1" si="125"/>
        <v/>
      </c>
      <c r="Z392" s="6" t="str">
        <f t="shared" si="126"/>
        <v/>
      </c>
      <c r="AA392" t="str">
        <f t="shared" ca="1" si="127"/>
        <v/>
      </c>
      <c r="AB392" s="5" t="str">
        <f ca="1">IF(S392="","",SUMIFS('Filtered Data'!$E:$E,'Filtered Data'!$C:$C,sorting!$J392,'Filtered Data'!$W:$W,"&lt;"&amp;Dashboard!C$4)/$K392)</f>
        <v/>
      </c>
      <c r="AC392" t="str">
        <f t="shared" ca="1" si="128"/>
        <v/>
      </c>
      <c r="AD392" s="6" t="str">
        <f>IF($J392="","",(COUNTIFS(AB$2:AB391,AB392)/100000000)+AB392)</f>
        <v/>
      </c>
      <c r="AE392" t="str">
        <f t="shared" ca="1" si="129"/>
        <v/>
      </c>
    </row>
    <row r="393" spans="1:31" x14ac:dyDescent="0.35">
      <c r="A393" s="5">
        <f t="shared" si="116"/>
        <v>0.14354285723820617</v>
      </c>
      <c r="B393" t="str">
        <v>Trent Thornton</v>
      </c>
      <c r="C393">
        <f>SUMIFS('Filtered Data'!$E:$E,'Filtered Data'!$C:$C,sorting!$B393)</f>
        <v>3</v>
      </c>
      <c r="D393" s="4">
        <f>SUMIFS('Filtered Data'!$L:$L,'Filtered Data'!$C:$C,sorting!$B393)</f>
        <v>5.3333333333333339</v>
      </c>
      <c r="E393">
        <f>SUMIFS('Filtered Data'!$O:$O,'Filtered Data'!$C:$C,sorting!$B393)</f>
        <v>2</v>
      </c>
      <c r="F393" s="3">
        <f t="shared" si="117"/>
        <v>3.3749999999999996</v>
      </c>
      <c r="G393" s="3" cm="1">
        <f t="array" ref="G393">AVERAGE(_xlfn._xlws.FILTER('Filtered Data'!$W:$W,'Filtered Data'!$C:$C=sorting!$B393))</f>
        <v>33</v>
      </c>
      <c r="H393" s="3" cm="1">
        <f t="array" ref="H393">_xlfn.STDEV.P(_xlfn._xlws.FILTER('Filtered Data'!$W:$W,'Filtered Data'!$C:$C=sorting!$B393))</f>
        <v>11.86029791643813</v>
      </c>
      <c r="I393" s="3"/>
      <c r="K393" t="str">
        <f t="shared" si="118"/>
        <v/>
      </c>
      <c r="L393" s="3" t="str">
        <f t="shared" si="113"/>
        <v/>
      </c>
      <c r="M393" t="str">
        <f t="shared" ca="1" si="119"/>
        <v/>
      </c>
      <c r="N393" s="3" t="str">
        <f t="shared" si="114"/>
        <v/>
      </c>
      <c r="O393" t="str">
        <f t="shared" ca="1" si="120"/>
        <v/>
      </c>
      <c r="P393" s="3" t="str">
        <f t="shared" ca="1" si="115"/>
        <v/>
      </c>
      <c r="Q393" t="str">
        <f t="shared" ca="1" si="121"/>
        <v/>
      </c>
      <c r="R393" s="5" t="str">
        <f>IF(J393="","",SUMIFS('Filtered Data'!$E:$E,'Filtered Data'!$C:$C,sorting!$J393,'Filtered Data'!$W:$W,"&gt;"&amp;Dashboard!D$4)/$K393)</f>
        <v/>
      </c>
      <c r="S393" t="str">
        <f t="shared" ca="1" si="122"/>
        <v/>
      </c>
      <c r="T393" s="5" t="str">
        <f>IF(K393="","",SUMIFS('Filtered Data'!$E:$E,'Filtered Data'!$C:$C,sorting!$J393,'Filtered Data'!$W:$W,"&gt;"&amp;Dashboard!F$4)/$K393)</f>
        <v/>
      </c>
      <c r="U393" t="str">
        <f t="shared" ca="1" si="123"/>
        <v/>
      </c>
      <c r="V393" t="str">
        <f>IF($J393="","",COUNTIFS(R$2:R392,R393)/100000000)</f>
        <v/>
      </c>
      <c r="W393" t="str">
        <f>IF($J393="","",COUNTIFS(T$2:T392,T393)/100000000)</f>
        <v/>
      </c>
      <c r="X393" s="6" t="str">
        <f t="shared" si="124"/>
        <v/>
      </c>
      <c r="Y393" t="str">
        <f t="shared" ca="1" si="125"/>
        <v/>
      </c>
      <c r="Z393" s="6" t="str">
        <f t="shared" si="126"/>
        <v/>
      </c>
      <c r="AA393" t="str">
        <f t="shared" ca="1" si="127"/>
        <v/>
      </c>
      <c r="AB393" s="5" t="str">
        <f ca="1">IF(S393="","",SUMIFS('Filtered Data'!$E:$E,'Filtered Data'!$C:$C,sorting!$J393,'Filtered Data'!$W:$W,"&lt;"&amp;Dashboard!C$4)/$K393)</f>
        <v/>
      </c>
      <c r="AC393" t="str">
        <f t="shared" ca="1" si="128"/>
        <v/>
      </c>
      <c r="AD393" s="6" t="str">
        <f>IF($J393="","",(COUNTIFS(AB$2:AB392,AB393)/100000000)+AB393)</f>
        <v/>
      </c>
      <c r="AE393" t="str">
        <f t="shared" ca="1" si="129"/>
        <v/>
      </c>
    </row>
    <row r="394" spans="1:31" x14ac:dyDescent="0.35">
      <c r="A394" s="5">
        <f t="shared" si="116"/>
        <v>0.5449167129302479</v>
      </c>
      <c r="B394" t="str">
        <v>Travis Bergen</v>
      </c>
      <c r="C394">
        <f>SUMIFS('Filtered Data'!$E:$E,'Filtered Data'!$C:$C,sorting!$B394)</f>
        <v>1</v>
      </c>
      <c r="D394" s="4">
        <f>SUMIFS('Filtered Data'!$L:$L,'Filtered Data'!$C:$C,sorting!$B394)</f>
        <v>1</v>
      </c>
      <c r="E394">
        <f>SUMIFS('Filtered Data'!$O:$O,'Filtered Data'!$C:$C,sorting!$B394)</f>
        <v>0</v>
      </c>
      <c r="F394" s="3">
        <f t="shared" si="117"/>
        <v>0</v>
      </c>
      <c r="G394" s="3" cm="1">
        <f t="array" ref="G394">AVERAGE(_xlfn._xlws.FILTER('Filtered Data'!$W:$W,'Filtered Data'!$C:$C=sorting!$B394))</f>
        <v>46</v>
      </c>
      <c r="H394" s="3" cm="1">
        <f t="array" ref="H394">_xlfn.STDEV.P(_xlfn._xlws.FILTER('Filtered Data'!$W:$W,'Filtered Data'!$C:$C=sorting!$B394))</f>
        <v>0</v>
      </c>
      <c r="I394" s="3"/>
      <c r="K394" t="str">
        <f t="shared" si="118"/>
        <v/>
      </c>
      <c r="L394" s="3" t="str">
        <f t="shared" si="113"/>
        <v/>
      </c>
      <c r="M394" t="str">
        <f t="shared" ca="1" si="119"/>
        <v/>
      </c>
      <c r="N394" s="3" t="str">
        <f t="shared" si="114"/>
        <v/>
      </c>
      <c r="O394" t="str">
        <f t="shared" ca="1" si="120"/>
        <v/>
      </c>
      <c r="P394" s="3" t="str">
        <f t="shared" ca="1" si="115"/>
        <v/>
      </c>
      <c r="Q394" t="str">
        <f t="shared" ca="1" si="121"/>
        <v/>
      </c>
      <c r="R394" s="5" t="str">
        <f>IF(J394="","",SUMIFS('Filtered Data'!$E:$E,'Filtered Data'!$C:$C,sorting!$J394,'Filtered Data'!$W:$W,"&gt;"&amp;Dashboard!D$4)/$K394)</f>
        <v/>
      </c>
      <c r="S394" t="str">
        <f t="shared" ca="1" si="122"/>
        <v/>
      </c>
      <c r="T394" s="5" t="str">
        <f>IF(K394="","",SUMIFS('Filtered Data'!$E:$E,'Filtered Data'!$C:$C,sorting!$J394,'Filtered Data'!$W:$W,"&gt;"&amp;Dashboard!F$4)/$K394)</f>
        <v/>
      </c>
      <c r="U394" t="str">
        <f t="shared" ca="1" si="123"/>
        <v/>
      </c>
      <c r="V394" t="str">
        <f>IF($J394="","",COUNTIFS(R$2:R393,R394)/100000000)</f>
        <v/>
      </c>
      <c r="W394" t="str">
        <f>IF($J394="","",COUNTIFS(T$2:T393,T394)/100000000)</f>
        <v/>
      </c>
      <c r="X394" s="6" t="str">
        <f t="shared" si="124"/>
        <v/>
      </c>
      <c r="Y394" t="str">
        <f t="shared" ca="1" si="125"/>
        <v/>
      </c>
      <c r="Z394" s="6" t="str">
        <f t="shared" si="126"/>
        <v/>
      </c>
      <c r="AA394" t="str">
        <f t="shared" ca="1" si="127"/>
        <v/>
      </c>
      <c r="AB394" s="5" t="str">
        <f ca="1">IF(S394="","",SUMIFS('Filtered Data'!$E:$E,'Filtered Data'!$C:$C,sorting!$J394,'Filtered Data'!$W:$W,"&lt;"&amp;Dashboard!C$4)/$K394)</f>
        <v/>
      </c>
      <c r="AC394" t="str">
        <f t="shared" ca="1" si="128"/>
        <v/>
      </c>
      <c r="AD394" s="6" t="str">
        <f>IF($J394="","",(COUNTIFS(AB$2:AB393,AB394)/100000000)+AB394)</f>
        <v/>
      </c>
      <c r="AE394" t="str">
        <f t="shared" ca="1" si="129"/>
        <v/>
      </c>
    </row>
    <row r="395" spans="1:31" x14ac:dyDescent="0.35">
      <c r="A395" s="5">
        <f t="shared" si="116"/>
        <v>5.3924625923826464E-2</v>
      </c>
      <c r="B395" t="str">
        <v>Nate Pearson</v>
      </c>
      <c r="C395">
        <f>SUMIFS('Filtered Data'!$E:$E,'Filtered Data'!$C:$C,sorting!$B395)</f>
        <v>1</v>
      </c>
      <c r="D395" s="4">
        <f>SUMIFS('Filtered Data'!$L:$L,'Filtered Data'!$C:$C,sorting!$B395)</f>
        <v>2.3333333333333335</v>
      </c>
      <c r="E395">
        <f>SUMIFS('Filtered Data'!$O:$O,'Filtered Data'!$C:$C,sorting!$B395)</f>
        <v>3</v>
      </c>
      <c r="F395" s="3">
        <f t="shared" si="117"/>
        <v>11.571428571428569</v>
      </c>
      <c r="G395" s="3" cm="1">
        <f t="array" ref="G395">AVERAGE(_xlfn._xlws.FILTER('Filtered Data'!$W:$W,'Filtered Data'!$C:$C=sorting!$B395))</f>
        <v>27</v>
      </c>
      <c r="H395" s="3" cm="1">
        <f t="array" ref="H395">_xlfn.STDEV.P(_xlfn._xlws.FILTER('Filtered Data'!$W:$W,'Filtered Data'!$C:$C=sorting!$B395))</f>
        <v>0</v>
      </c>
      <c r="I395" s="3"/>
      <c r="K395" t="str">
        <f t="shared" si="118"/>
        <v/>
      </c>
      <c r="L395" s="3" t="str">
        <f t="shared" si="113"/>
        <v/>
      </c>
      <c r="M395" t="str">
        <f t="shared" ca="1" si="119"/>
        <v/>
      </c>
      <c r="N395" s="3" t="str">
        <f t="shared" si="114"/>
        <v/>
      </c>
      <c r="O395" t="str">
        <f t="shared" ca="1" si="120"/>
        <v/>
      </c>
      <c r="P395" s="3" t="str">
        <f t="shared" ca="1" si="115"/>
        <v/>
      </c>
      <c r="Q395" t="str">
        <f t="shared" ca="1" si="121"/>
        <v/>
      </c>
      <c r="R395" s="5" t="str">
        <f>IF(J395="","",SUMIFS('Filtered Data'!$E:$E,'Filtered Data'!$C:$C,sorting!$J395,'Filtered Data'!$W:$W,"&gt;"&amp;Dashboard!D$4)/$K395)</f>
        <v/>
      </c>
      <c r="S395" t="str">
        <f t="shared" ca="1" si="122"/>
        <v/>
      </c>
      <c r="T395" s="5" t="str">
        <f>IF(K395="","",SUMIFS('Filtered Data'!$E:$E,'Filtered Data'!$C:$C,sorting!$J395,'Filtered Data'!$W:$W,"&gt;"&amp;Dashboard!F$4)/$K395)</f>
        <v/>
      </c>
      <c r="U395" t="str">
        <f t="shared" ca="1" si="123"/>
        <v/>
      </c>
      <c r="V395" t="str">
        <f>IF($J395="","",COUNTIFS(R$2:R394,R395)/100000000)</f>
        <v/>
      </c>
      <c r="W395" t="str">
        <f>IF($J395="","",COUNTIFS(T$2:T394,T395)/100000000)</f>
        <v/>
      </c>
      <c r="X395" s="6" t="str">
        <f t="shared" si="124"/>
        <v/>
      </c>
      <c r="Y395" t="str">
        <f t="shared" ca="1" si="125"/>
        <v/>
      </c>
      <c r="Z395" s="6" t="str">
        <f t="shared" si="126"/>
        <v/>
      </c>
      <c r="AA395" t="str">
        <f t="shared" ca="1" si="127"/>
        <v/>
      </c>
      <c r="AB395" s="5" t="str">
        <f ca="1">IF(S395="","",SUMIFS('Filtered Data'!$E:$E,'Filtered Data'!$C:$C,sorting!$J395,'Filtered Data'!$W:$W,"&lt;"&amp;Dashboard!C$4)/$K395)</f>
        <v/>
      </c>
      <c r="AC395" t="str">
        <f t="shared" ca="1" si="128"/>
        <v/>
      </c>
      <c r="AD395" s="6" t="str">
        <f>IF($J395="","",(COUNTIFS(AB$2:AB394,AB395)/100000000)+AB395)</f>
        <v/>
      </c>
      <c r="AE395" t="str">
        <f t="shared" ca="1" si="129"/>
        <v/>
      </c>
    </row>
    <row r="396" spans="1:31" x14ac:dyDescent="0.35">
      <c r="A396" s="5">
        <f t="shared" si="116"/>
        <v>0.88397573367188453</v>
      </c>
      <c r="B396" t="str">
        <v>Alek Manoah</v>
      </c>
      <c r="C396">
        <f>SUMIFS('Filtered Data'!$E:$E,'Filtered Data'!$C:$C,sorting!$B396)</f>
        <v>20</v>
      </c>
      <c r="D396" s="4">
        <f>SUMIFS('Filtered Data'!$L:$L,'Filtered Data'!$C:$C,sorting!$B396)</f>
        <v>111.66666666666667</v>
      </c>
      <c r="E396">
        <f>SUMIFS('Filtered Data'!$O:$O,'Filtered Data'!$C:$C,sorting!$B396)</f>
        <v>40</v>
      </c>
      <c r="F396" s="3">
        <f t="shared" si="117"/>
        <v>3.2238805970149254</v>
      </c>
      <c r="G396" s="3" cm="1">
        <f t="array" ref="G396">AVERAGE(_xlfn._xlws.FILTER('Filtered Data'!$W:$W,'Filtered Data'!$C:$C=sorting!$B396))</f>
        <v>57.95</v>
      </c>
      <c r="H396" s="3" cm="1">
        <f t="array" ref="H396">_xlfn.STDEV.P(_xlfn._xlws.FILTER('Filtered Data'!$W:$W,'Filtered Data'!$C:$C=sorting!$B396))</f>
        <v>21.841417078568874</v>
      </c>
      <c r="I396" s="3"/>
      <c r="K396" t="str">
        <f t="shared" si="118"/>
        <v/>
      </c>
      <c r="L396" s="3" t="str">
        <f t="shared" si="113"/>
        <v/>
      </c>
      <c r="M396" t="str">
        <f t="shared" ca="1" si="119"/>
        <v/>
      </c>
      <c r="N396" s="3" t="str">
        <f t="shared" si="114"/>
        <v/>
      </c>
      <c r="O396" t="str">
        <f t="shared" ca="1" si="120"/>
        <v/>
      </c>
      <c r="P396" s="3" t="str">
        <f t="shared" ca="1" si="115"/>
        <v/>
      </c>
      <c r="Q396" t="str">
        <f t="shared" ca="1" si="121"/>
        <v/>
      </c>
      <c r="R396" s="5" t="str">
        <f>IF(J396="","",SUMIFS('Filtered Data'!$E:$E,'Filtered Data'!$C:$C,sorting!$J396,'Filtered Data'!$W:$W,"&gt;"&amp;Dashboard!D$4)/$K396)</f>
        <v/>
      </c>
      <c r="S396" t="str">
        <f t="shared" ca="1" si="122"/>
        <v/>
      </c>
      <c r="T396" s="5" t="str">
        <f>IF(K396="","",SUMIFS('Filtered Data'!$E:$E,'Filtered Data'!$C:$C,sorting!$J396,'Filtered Data'!$W:$W,"&gt;"&amp;Dashboard!F$4)/$K396)</f>
        <v/>
      </c>
      <c r="U396" t="str">
        <f t="shared" ca="1" si="123"/>
        <v/>
      </c>
      <c r="V396" t="str">
        <f>IF($J396="","",COUNTIFS(R$2:R395,R396)/100000000)</f>
        <v/>
      </c>
      <c r="W396" t="str">
        <f>IF($J396="","",COUNTIFS(T$2:T395,T396)/100000000)</f>
        <v/>
      </c>
      <c r="X396" s="6" t="str">
        <f t="shared" si="124"/>
        <v/>
      </c>
      <c r="Y396" t="str">
        <f t="shared" ca="1" si="125"/>
        <v/>
      </c>
      <c r="Z396" s="6" t="str">
        <f t="shared" si="126"/>
        <v/>
      </c>
      <c r="AA396" t="str">
        <f t="shared" ca="1" si="127"/>
        <v/>
      </c>
      <c r="AB396" s="5" t="str">
        <f ca="1">IF(S396="","",SUMIFS('Filtered Data'!$E:$E,'Filtered Data'!$C:$C,sorting!$J396,'Filtered Data'!$W:$W,"&lt;"&amp;Dashboard!C$4)/$K396)</f>
        <v/>
      </c>
      <c r="AC396" t="str">
        <f t="shared" ca="1" si="128"/>
        <v/>
      </c>
      <c r="AD396" s="6" t="str">
        <f>IF($J396="","",(COUNTIFS(AB$2:AB395,AB396)/100000000)+AB396)</f>
        <v/>
      </c>
      <c r="AE396" t="str">
        <f t="shared" ca="1" si="129"/>
        <v/>
      </c>
    </row>
    <row r="397" spans="1:31" x14ac:dyDescent="0.35">
      <c r="A397" s="5">
        <f t="shared" si="116"/>
        <v>0.38410351893964656</v>
      </c>
      <c r="B397" t="str">
        <v>Thomas Hatch</v>
      </c>
      <c r="C397">
        <f>SUMIFS('Filtered Data'!$E:$E,'Filtered Data'!$C:$C,sorting!$B397)</f>
        <v>2</v>
      </c>
      <c r="D397" s="4">
        <f>SUMIFS('Filtered Data'!$L:$L,'Filtered Data'!$C:$C,sorting!$B397)</f>
        <v>7.6666666666666661</v>
      </c>
      <c r="E397">
        <f>SUMIFS('Filtered Data'!$O:$O,'Filtered Data'!$C:$C,sorting!$B397)</f>
        <v>4</v>
      </c>
      <c r="F397" s="3">
        <f t="shared" si="117"/>
        <v>4.695652173913043</v>
      </c>
      <c r="G397" s="3" cm="1">
        <f t="array" ref="G397">AVERAGE(_xlfn._xlws.FILTER('Filtered Data'!$W:$W,'Filtered Data'!$C:$C=sorting!$B397))</f>
        <v>41.5</v>
      </c>
      <c r="H397" s="3" cm="1">
        <f t="array" ref="H397">_xlfn.STDEV.P(_xlfn._xlws.FILTER('Filtered Data'!$W:$W,'Filtered Data'!$C:$C=sorting!$B397))</f>
        <v>6.5</v>
      </c>
      <c r="I397" s="3"/>
      <c r="K397" t="str">
        <f t="shared" si="118"/>
        <v/>
      </c>
      <c r="L397" s="3" t="str">
        <f t="shared" si="113"/>
        <v/>
      </c>
      <c r="M397" t="str">
        <f t="shared" ca="1" si="119"/>
        <v/>
      </c>
      <c r="N397" s="3" t="str">
        <f t="shared" si="114"/>
        <v/>
      </c>
      <c r="O397" t="str">
        <f t="shared" ca="1" si="120"/>
        <v/>
      </c>
      <c r="P397" s="3" t="str">
        <f t="shared" ca="1" si="115"/>
        <v/>
      </c>
      <c r="Q397" t="str">
        <f t="shared" ca="1" si="121"/>
        <v/>
      </c>
      <c r="R397" s="5" t="str">
        <f>IF(J397="","",SUMIFS('Filtered Data'!$E:$E,'Filtered Data'!$C:$C,sorting!$J397,'Filtered Data'!$W:$W,"&gt;"&amp;Dashboard!D$4)/$K397)</f>
        <v/>
      </c>
      <c r="S397" t="str">
        <f t="shared" ca="1" si="122"/>
        <v/>
      </c>
      <c r="T397" s="5" t="str">
        <f>IF(K397="","",SUMIFS('Filtered Data'!$E:$E,'Filtered Data'!$C:$C,sorting!$J397,'Filtered Data'!$W:$W,"&gt;"&amp;Dashboard!F$4)/$K397)</f>
        <v/>
      </c>
      <c r="U397" t="str">
        <f t="shared" ca="1" si="123"/>
        <v/>
      </c>
      <c r="V397" t="str">
        <f>IF($J397="","",COUNTIFS(R$2:R396,R397)/100000000)</f>
        <v/>
      </c>
      <c r="W397" t="str">
        <f>IF($J397="","",COUNTIFS(T$2:T396,T397)/100000000)</f>
        <v/>
      </c>
      <c r="X397" s="6" t="str">
        <f t="shared" si="124"/>
        <v/>
      </c>
      <c r="Y397" t="str">
        <f t="shared" ca="1" si="125"/>
        <v/>
      </c>
      <c r="Z397" s="6" t="str">
        <f t="shared" si="126"/>
        <v/>
      </c>
      <c r="AA397" t="str">
        <f t="shared" ca="1" si="127"/>
        <v/>
      </c>
      <c r="AB397" s="5" t="str">
        <f ca="1">IF(S397="","",SUMIFS('Filtered Data'!$E:$E,'Filtered Data'!$C:$C,sorting!$J397,'Filtered Data'!$W:$W,"&lt;"&amp;Dashboard!C$4)/$K397)</f>
        <v/>
      </c>
      <c r="AC397" t="str">
        <f t="shared" ca="1" si="128"/>
        <v/>
      </c>
      <c r="AD397" s="6" t="str">
        <f>IF($J397="","",(COUNTIFS(AB$2:AB396,AB397)/100000000)+AB397)</f>
        <v/>
      </c>
      <c r="AE397" t="str">
        <f t="shared" ca="1" si="129"/>
        <v/>
      </c>
    </row>
    <row r="398" spans="1:31" x14ac:dyDescent="0.35">
      <c r="A398" s="5">
        <f t="shared" si="116"/>
        <v>0.40151110989034761</v>
      </c>
      <c r="B398" t="str">
        <v>Julian Merryweather</v>
      </c>
      <c r="C398">
        <f>SUMIFS('Filtered Data'!$E:$E,'Filtered Data'!$C:$C,sorting!$B398)</f>
        <v>1</v>
      </c>
      <c r="D398" s="4">
        <f>SUMIFS('Filtered Data'!$L:$L,'Filtered Data'!$C:$C,sorting!$B398)</f>
        <v>1</v>
      </c>
      <c r="E398">
        <f>SUMIFS('Filtered Data'!$O:$O,'Filtered Data'!$C:$C,sorting!$B398)</f>
        <v>0</v>
      </c>
      <c r="F398" s="3">
        <f t="shared" si="117"/>
        <v>0</v>
      </c>
      <c r="G398" s="3" cm="1">
        <f t="array" ref="G398">AVERAGE(_xlfn._xlws.FILTER('Filtered Data'!$W:$W,'Filtered Data'!$C:$C=sorting!$B398))</f>
        <v>42</v>
      </c>
      <c r="H398" s="3" cm="1">
        <f t="array" ref="H398">_xlfn.STDEV.P(_xlfn._xlws.FILTER('Filtered Data'!$W:$W,'Filtered Data'!$C:$C=sorting!$B398))</f>
        <v>0</v>
      </c>
      <c r="I398" s="3"/>
      <c r="K398" t="str">
        <f t="shared" si="118"/>
        <v/>
      </c>
      <c r="L398" s="3" t="str">
        <f t="shared" si="113"/>
        <v/>
      </c>
      <c r="M398" t="str">
        <f t="shared" ca="1" si="119"/>
        <v/>
      </c>
      <c r="N398" s="3" t="str">
        <f t="shared" si="114"/>
        <v/>
      </c>
      <c r="O398" t="str">
        <f t="shared" ca="1" si="120"/>
        <v/>
      </c>
      <c r="P398" s="3" t="str">
        <f t="shared" ca="1" si="115"/>
        <v/>
      </c>
      <c r="Q398" t="str">
        <f t="shared" ca="1" si="121"/>
        <v/>
      </c>
      <c r="R398" s="5" t="str">
        <f>IF(J398="","",SUMIFS('Filtered Data'!$E:$E,'Filtered Data'!$C:$C,sorting!$J398,'Filtered Data'!$W:$W,"&gt;"&amp;Dashboard!D$4)/$K398)</f>
        <v/>
      </c>
      <c r="S398" t="str">
        <f t="shared" ca="1" si="122"/>
        <v/>
      </c>
      <c r="T398" s="5" t="str">
        <f>IF(K398="","",SUMIFS('Filtered Data'!$E:$E,'Filtered Data'!$C:$C,sorting!$J398,'Filtered Data'!$W:$W,"&gt;"&amp;Dashboard!F$4)/$K398)</f>
        <v/>
      </c>
      <c r="U398" t="str">
        <f t="shared" ca="1" si="123"/>
        <v/>
      </c>
      <c r="V398" t="str">
        <f>IF($J398="","",COUNTIFS(R$2:R397,R398)/100000000)</f>
        <v/>
      </c>
      <c r="W398" t="str">
        <f>IF($J398="","",COUNTIFS(T$2:T397,T398)/100000000)</f>
        <v/>
      </c>
      <c r="X398" s="6" t="str">
        <f t="shared" si="124"/>
        <v/>
      </c>
      <c r="Y398" t="str">
        <f t="shared" ca="1" si="125"/>
        <v/>
      </c>
      <c r="Z398" s="6" t="str">
        <f t="shared" si="126"/>
        <v/>
      </c>
      <c r="AA398" t="str">
        <f t="shared" ca="1" si="127"/>
        <v/>
      </c>
      <c r="AB398" s="5" t="str">
        <f ca="1">IF(S398="","",SUMIFS('Filtered Data'!$E:$E,'Filtered Data'!$C:$C,sorting!$J398,'Filtered Data'!$W:$W,"&lt;"&amp;Dashboard!C$4)/$K398)</f>
        <v/>
      </c>
      <c r="AC398" t="str">
        <f t="shared" ca="1" si="128"/>
        <v/>
      </c>
      <c r="AD398" s="6" t="str">
        <f>IF($J398="","",(COUNTIFS(AB$2:AB397,AB398)/100000000)+AB398)</f>
        <v/>
      </c>
      <c r="AE398" t="str">
        <f t="shared" ca="1" si="129"/>
        <v/>
      </c>
    </row>
  </sheetData>
  <pageMargins left="0.7" right="0.7" top="0.75" bottom="0.75" header="0.3" footer="0.3"/>
  <pageSetup orientation="portrait" r:id="rId1"/>
  <ignoredErrors>
    <ignoredError sqref="AW3:AW32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BD585-14DD-4E2F-9B34-763967EE5C7E}">
  <dimension ref="A1:W4859"/>
  <sheetViews>
    <sheetView workbookViewId="0">
      <pane ySplit="1" topLeftCell="A2" activePane="bottomLeft" state="frozen"/>
      <selection pane="bottomLeft" activeCell="E14" sqref="E14"/>
    </sheetView>
  </sheetViews>
  <sheetFormatPr defaultRowHeight="14.5" x14ac:dyDescent="0.35"/>
  <cols>
    <col min="2" max="2" width="13.26953125" bestFit="1" customWidth="1"/>
    <col min="22" max="22" width="12.54296875" bestFit="1" customWidth="1"/>
    <col min="23" max="23" width="13.54296875" bestFit="1" customWidth="1"/>
  </cols>
  <sheetData>
    <row r="1" spans="1:23" x14ac:dyDescent="0.35">
      <c r="A1" t="s">
        <v>79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615</v>
      </c>
      <c r="W1" t="s">
        <v>616</v>
      </c>
    </row>
    <row r="2" spans="1:23" x14ac:dyDescent="0.35">
      <c r="A2" t="s">
        <v>80</v>
      </c>
      <c r="B2" s="1">
        <v>44287</v>
      </c>
      <c r="C2" t="s">
        <v>20</v>
      </c>
      <c r="D2" t="s">
        <v>21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6</v>
      </c>
      <c r="M2">
        <v>6</v>
      </c>
      <c r="N2">
        <v>3</v>
      </c>
      <c r="O2">
        <v>3</v>
      </c>
      <c r="P2">
        <v>1</v>
      </c>
      <c r="Q2">
        <v>1</v>
      </c>
      <c r="R2">
        <v>6</v>
      </c>
      <c r="S2">
        <v>0</v>
      </c>
      <c r="T2">
        <v>0</v>
      </c>
      <c r="U2">
        <v>1</v>
      </c>
      <c r="V2">
        <f>50+L2*3+(IF(L2&lt;4,0,(L2-4)*2)+R2-M2-4*P2-(2*(N2-O2))-Q2)</f>
        <v>67</v>
      </c>
      <c r="W2">
        <f>40+6*L2+R2-2*Q2-2*M2-3*N2-6*P2</f>
        <v>53</v>
      </c>
    </row>
    <row r="3" spans="1:23" x14ac:dyDescent="0.35">
      <c r="A3" t="s">
        <v>80</v>
      </c>
      <c r="B3" s="1">
        <v>44288</v>
      </c>
      <c r="C3" t="s">
        <v>22</v>
      </c>
      <c r="D3" t="s">
        <v>21</v>
      </c>
      <c r="E3">
        <v>1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3</v>
      </c>
      <c r="M3">
        <v>5</v>
      </c>
      <c r="N3">
        <v>7</v>
      </c>
      <c r="O3">
        <v>7</v>
      </c>
      <c r="P3">
        <v>1</v>
      </c>
      <c r="Q3">
        <v>2</v>
      </c>
      <c r="R3">
        <v>4</v>
      </c>
      <c r="S3">
        <v>0</v>
      </c>
      <c r="T3">
        <v>0</v>
      </c>
      <c r="U3">
        <v>0</v>
      </c>
      <c r="V3">
        <f t="shared" ref="V3:V66" si="0">50+L3*3+(IF(L3&lt;4,0,(L3-4)*2)+R3-M3-4*P3-(2*(N3-O3))-Q3)</f>
        <v>52</v>
      </c>
      <c r="W3">
        <f t="shared" ref="W3:W66" si="1">40+6*L3+R3-2*Q3-2*M3-3*N3-6*P3</f>
        <v>21</v>
      </c>
    </row>
    <row r="4" spans="1:23" x14ac:dyDescent="0.35">
      <c r="A4" t="s">
        <v>80</v>
      </c>
      <c r="B4" s="1">
        <v>44289</v>
      </c>
      <c r="C4" t="s">
        <v>23</v>
      </c>
      <c r="D4" t="s">
        <v>21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6</v>
      </c>
      <c r="M4">
        <v>8</v>
      </c>
      <c r="N4">
        <v>3</v>
      </c>
      <c r="O4">
        <v>3</v>
      </c>
      <c r="P4">
        <v>1</v>
      </c>
      <c r="Q4">
        <v>1</v>
      </c>
      <c r="R4">
        <v>7</v>
      </c>
      <c r="S4">
        <v>1</v>
      </c>
      <c r="T4">
        <v>0</v>
      </c>
      <c r="U4">
        <v>0</v>
      </c>
      <c r="V4">
        <f t="shared" si="0"/>
        <v>66</v>
      </c>
      <c r="W4">
        <f t="shared" si="1"/>
        <v>50</v>
      </c>
    </row>
    <row r="5" spans="1:23" x14ac:dyDescent="0.35">
      <c r="A5" t="s">
        <v>80</v>
      </c>
      <c r="B5" s="1">
        <v>44290</v>
      </c>
      <c r="C5" t="s">
        <v>24</v>
      </c>
      <c r="D5" t="s">
        <v>21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 s="2">
        <v>4.666666666666667</v>
      </c>
      <c r="M5">
        <v>2</v>
      </c>
      <c r="N5">
        <v>3</v>
      </c>
      <c r="O5">
        <v>1</v>
      </c>
      <c r="P5">
        <v>0</v>
      </c>
      <c r="Q5">
        <v>5</v>
      </c>
      <c r="R5">
        <v>7</v>
      </c>
      <c r="S5">
        <v>0</v>
      </c>
      <c r="T5">
        <v>0</v>
      </c>
      <c r="U5">
        <v>1</v>
      </c>
      <c r="V5">
        <f t="shared" si="0"/>
        <v>61.333333333333336</v>
      </c>
      <c r="W5">
        <f t="shared" si="1"/>
        <v>52</v>
      </c>
    </row>
    <row r="6" spans="1:23" x14ac:dyDescent="0.35">
      <c r="A6" t="s">
        <v>80</v>
      </c>
      <c r="B6" s="1">
        <v>44291</v>
      </c>
      <c r="C6" t="s">
        <v>25</v>
      </c>
      <c r="D6" t="s">
        <v>26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 s="2">
        <v>3.3333333333333335</v>
      </c>
      <c r="M6">
        <v>5</v>
      </c>
      <c r="N6">
        <v>4</v>
      </c>
      <c r="O6">
        <v>4</v>
      </c>
      <c r="P6">
        <v>0</v>
      </c>
      <c r="Q6">
        <v>3</v>
      </c>
      <c r="R6">
        <v>5</v>
      </c>
      <c r="S6">
        <v>0</v>
      </c>
      <c r="T6">
        <v>0</v>
      </c>
      <c r="U6">
        <v>1</v>
      </c>
      <c r="V6">
        <f t="shared" si="0"/>
        <v>57</v>
      </c>
      <c r="W6">
        <f t="shared" si="1"/>
        <v>37</v>
      </c>
    </row>
    <row r="7" spans="1:23" x14ac:dyDescent="0.35">
      <c r="A7" t="s">
        <v>80</v>
      </c>
      <c r="B7" s="1">
        <v>44292</v>
      </c>
      <c r="C7" t="s">
        <v>20</v>
      </c>
      <c r="D7" t="s">
        <v>26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6</v>
      </c>
      <c r="M7">
        <v>4</v>
      </c>
      <c r="N7">
        <v>2</v>
      </c>
      <c r="O7">
        <v>2</v>
      </c>
      <c r="P7">
        <v>2</v>
      </c>
      <c r="Q7">
        <v>2</v>
      </c>
      <c r="R7">
        <v>10</v>
      </c>
      <c r="S7">
        <v>0</v>
      </c>
      <c r="T7">
        <v>0</v>
      </c>
      <c r="U7">
        <v>0</v>
      </c>
      <c r="V7">
        <f t="shared" si="0"/>
        <v>68</v>
      </c>
      <c r="W7">
        <f t="shared" si="1"/>
        <v>56</v>
      </c>
    </row>
    <row r="8" spans="1:23" x14ac:dyDescent="0.35">
      <c r="A8" t="s">
        <v>80</v>
      </c>
      <c r="B8" s="1">
        <v>44294</v>
      </c>
      <c r="C8" t="s">
        <v>27</v>
      </c>
      <c r="D8" t="s">
        <v>28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 s="2">
        <v>5.333333333333333</v>
      </c>
      <c r="M8">
        <v>3</v>
      </c>
      <c r="N8">
        <v>4</v>
      </c>
      <c r="O8">
        <v>4</v>
      </c>
      <c r="P8">
        <v>2</v>
      </c>
      <c r="Q8">
        <v>1</v>
      </c>
      <c r="R8">
        <v>7</v>
      </c>
      <c r="S8">
        <v>0</v>
      </c>
      <c r="T8">
        <v>0</v>
      </c>
      <c r="U8">
        <v>0</v>
      </c>
      <c r="V8">
        <f t="shared" si="0"/>
        <v>63.666666666666664</v>
      </c>
      <c r="W8">
        <f t="shared" si="1"/>
        <v>47</v>
      </c>
    </row>
    <row r="9" spans="1:23" x14ac:dyDescent="0.35">
      <c r="A9" t="s">
        <v>80</v>
      </c>
      <c r="B9" s="1">
        <v>44295</v>
      </c>
      <c r="C9" t="s">
        <v>22</v>
      </c>
      <c r="D9" t="s">
        <v>28</v>
      </c>
      <c r="E9">
        <v>1</v>
      </c>
      <c r="F9">
        <v>0</v>
      </c>
      <c r="G9">
        <v>0</v>
      </c>
      <c r="H9">
        <v>1</v>
      </c>
      <c r="I9">
        <v>0</v>
      </c>
      <c r="J9">
        <v>0</v>
      </c>
      <c r="K9">
        <v>0</v>
      </c>
      <c r="L9">
        <v>6</v>
      </c>
      <c r="M9">
        <v>3</v>
      </c>
      <c r="N9">
        <v>0</v>
      </c>
      <c r="O9">
        <v>0</v>
      </c>
      <c r="P9">
        <v>0</v>
      </c>
      <c r="Q9">
        <v>2</v>
      </c>
      <c r="R9">
        <v>9</v>
      </c>
      <c r="S9">
        <v>0</v>
      </c>
      <c r="T9">
        <v>0</v>
      </c>
      <c r="U9">
        <v>1</v>
      </c>
      <c r="V9">
        <f t="shared" si="0"/>
        <v>76</v>
      </c>
      <c r="W9">
        <f t="shared" si="1"/>
        <v>75</v>
      </c>
    </row>
    <row r="10" spans="1:23" x14ac:dyDescent="0.35">
      <c r="A10" t="s">
        <v>80</v>
      </c>
      <c r="B10" s="1">
        <v>44296</v>
      </c>
      <c r="C10" t="s">
        <v>25</v>
      </c>
      <c r="D10" t="s">
        <v>28</v>
      </c>
      <c r="E10">
        <v>1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 s="2">
        <v>1.6666666666666665</v>
      </c>
      <c r="M10">
        <v>5</v>
      </c>
      <c r="N10">
        <v>7</v>
      </c>
      <c r="O10">
        <v>5</v>
      </c>
      <c r="P10">
        <v>0</v>
      </c>
      <c r="Q10">
        <v>4</v>
      </c>
      <c r="R10">
        <v>4</v>
      </c>
      <c r="S10">
        <v>0</v>
      </c>
      <c r="T10">
        <v>0</v>
      </c>
      <c r="U10">
        <v>1</v>
      </c>
      <c r="V10">
        <f t="shared" si="0"/>
        <v>46</v>
      </c>
      <c r="W10">
        <f t="shared" si="1"/>
        <v>15</v>
      </c>
    </row>
    <row r="11" spans="1:23" x14ac:dyDescent="0.35">
      <c r="A11" t="s">
        <v>80</v>
      </c>
      <c r="B11" s="1">
        <v>44298</v>
      </c>
      <c r="C11" t="s">
        <v>23</v>
      </c>
      <c r="D11" t="s">
        <v>29</v>
      </c>
      <c r="E11">
        <v>1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 s="2">
        <v>5.666666666666667</v>
      </c>
      <c r="M11">
        <v>4</v>
      </c>
      <c r="N11">
        <v>3</v>
      </c>
      <c r="O11">
        <v>3</v>
      </c>
      <c r="P11">
        <v>0</v>
      </c>
      <c r="Q11">
        <v>1</v>
      </c>
      <c r="R11">
        <v>10</v>
      </c>
      <c r="S11">
        <v>0</v>
      </c>
      <c r="T11">
        <v>0</v>
      </c>
      <c r="U11">
        <v>0</v>
      </c>
      <c r="V11">
        <f t="shared" si="0"/>
        <v>75.333333333333329</v>
      </c>
      <c r="W11">
        <f t="shared" si="1"/>
        <v>65</v>
      </c>
    </row>
    <row r="12" spans="1:23" x14ac:dyDescent="0.35">
      <c r="A12" t="s">
        <v>80</v>
      </c>
      <c r="B12" s="1">
        <v>44299</v>
      </c>
      <c r="C12" t="s">
        <v>20</v>
      </c>
      <c r="D12" t="s">
        <v>29</v>
      </c>
      <c r="E12">
        <v>1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7</v>
      </c>
      <c r="M12">
        <v>5</v>
      </c>
      <c r="N12">
        <v>3</v>
      </c>
      <c r="O12">
        <v>2</v>
      </c>
      <c r="P12">
        <v>0</v>
      </c>
      <c r="Q12">
        <v>2</v>
      </c>
      <c r="R12">
        <v>6</v>
      </c>
      <c r="S12">
        <v>0</v>
      </c>
      <c r="T12">
        <v>0</v>
      </c>
      <c r="U12">
        <v>0</v>
      </c>
      <c r="V12">
        <f t="shared" si="0"/>
        <v>74</v>
      </c>
      <c r="W12">
        <f t="shared" si="1"/>
        <v>65</v>
      </c>
    </row>
    <row r="13" spans="1:23" x14ac:dyDescent="0.35">
      <c r="A13" t="s">
        <v>80</v>
      </c>
      <c r="B13" s="1">
        <v>44300</v>
      </c>
      <c r="C13" t="s">
        <v>27</v>
      </c>
      <c r="D13" t="s">
        <v>29</v>
      </c>
      <c r="E13">
        <v>1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5</v>
      </c>
      <c r="M13">
        <v>6</v>
      </c>
      <c r="N13">
        <v>2</v>
      </c>
      <c r="O13">
        <v>2</v>
      </c>
      <c r="P13">
        <v>1</v>
      </c>
      <c r="Q13">
        <v>2</v>
      </c>
      <c r="R13">
        <v>5</v>
      </c>
      <c r="S13">
        <v>0</v>
      </c>
      <c r="T13">
        <v>0</v>
      </c>
      <c r="U13">
        <v>0</v>
      </c>
      <c r="V13">
        <f t="shared" si="0"/>
        <v>60</v>
      </c>
      <c r="W13">
        <f t="shared" si="1"/>
        <v>47</v>
      </c>
    </row>
    <row r="14" spans="1:23" x14ac:dyDescent="0.35">
      <c r="A14" t="s">
        <v>80</v>
      </c>
      <c r="B14" s="1">
        <v>44302</v>
      </c>
      <c r="C14" t="s">
        <v>22</v>
      </c>
      <c r="D14" t="s">
        <v>30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">
        <v>5.333333333333333</v>
      </c>
      <c r="M14">
        <v>2</v>
      </c>
      <c r="N14">
        <v>2</v>
      </c>
      <c r="O14">
        <v>2</v>
      </c>
      <c r="P14">
        <v>0</v>
      </c>
      <c r="Q14">
        <v>3</v>
      </c>
      <c r="R14">
        <v>6</v>
      </c>
      <c r="S14">
        <v>0</v>
      </c>
      <c r="T14">
        <v>0</v>
      </c>
      <c r="U14">
        <v>0</v>
      </c>
      <c r="V14">
        <f t="shared" si="0"/>
        <v>69.666666666666671</v>
      </c>
      <c r="W14">
        <f t="shared" si="1"/>
        <v>62</v>
      </c>
    </row>
    <row r="15" spans="1:23" x14ac:dyDescent="0.35">
      <c r="A15" t="s">
        <v>80</v>
      </c>
      <c r="B15" s="1">
        <v>44305</v>
      </c>
      <c r="C15" t="s">
        <v>20</v>
      </c>
      <c r="D15" t="s">
        <v>31</v>
      </c>
      <c r="E15">
        <v>1</v>
      </c>
      <c r="F15">
        <v>0</v>
      </c>
      <c r="G15">
        <v>0</v>
      </c>
      <c r="H15">
        <v>0</v>
      </c>
      <c r="I15">
        <v>1</v>
      </c>
      <c r="J15">
        <v>0</v>
      </c>
      <c r="K15">
        <v>0</v>
      </c>
      <c r="L15">
        <v>5</v>
      </c>
      <c r="M15">
        <v>7</v>
      </c>
      <c r="N15">
        <v>5</v>
      </c>
      <c r="O15">
        <v>5</v>
      </c>
      <c r="P15">
        <v>1</v>
      </c>
      <c r="Q15">
        <v>2</v>
      </c>
      <c r="R15">
        <v>6</v>
      </c>
      <c r="S15">
        <v>0</v>
      </c>
      <c r="T15">
        <v>0</v>
      </c>
      <c r="U15">
        <v>0</v>
      </c>
      <c r="V15">
        <f t="shared" si="0"/>
        <v>60</v>
      </c>
      <c r="W15">
        <f t="shared" si="1"/>
        <v>37</v>
      </c>
    </row>
    <row r="16" spans="1:23" x14ac:dyDescent="0.35">
      <c r="A16" t="s">
        <v>80</v>
      </c>
      <c r="B16" s="1">
        <v>44306</v>
      </c>
      <c r="C16" t="s">
        <v>24</v>
      </c>
      <c r="D16" t="s">
        <v>31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4</v>
      </c>
      <c r="M16">
        <v>1</v>
      </c>
      <c r="N16">
        <v>0</v>
      </c>
      <c r="O16">
        <v>0</v>
      </c>
      <c r="P16">
        <v>0</v>
      </c>
      <c r="Q16">
        <v>6</v>
      </c>
      <c r="R16">
        <v>7</v>
      </c>
      <c r="S16">
        <v>1</v>
      </c>
      <c r="T16">
        <v>0</v>
      </c>
      <c r="U16">
        <v>0</v>
      </c>
      <c r="V16">
        <f t="shared" si="0"/>
        <v>62</v>
      </c>
      <c r="W16">
        <f t="shared" si="1"/>
        <v>57</v>
      </c>
    </row>
    <row r="17" spans="1:23" x14ac:dyDescent="0.35">
      <c r="A17" t="s">
        <v>80</v>
      </c>
      <c r="B17" s="1">
        <v>44307</v>
      </c>
      <c r="C17" t="s">
        <v>25</v>
      </c>
      <c r="D17" t="s">
        <v>31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5</v>
      </c>
      <c r="M17">
        <v>2</v>
      </c>
      <c r="N17">
        <v>1</v>
      </c>
      <c r="O17">
        <v>1</v>
      </c>
      <c r="P17">
        <v>0</v>
      </c>
      <c r="Q17">
        <v>4</v>
      </c>
      <c r="R17">
        <v>8</v>
      </c>
      <c r="S17">
        <v>0</v>
      </c>
      <c r="T17">
        <v>0</v>
      </c>
      <c r="U17">
        <v>0</v>
      </c>
      <c r="V17">
        <f t="shared" si="0"/>
        <v>69</v>
      </c>
      <c r="W17">
        <f t="shared" si="1"/>
        <v>63</v>
      </c>
    </row>
    <row r="18" spans="1:23" x14ac:dyDescent="0.35">
      <c r="A18" t="s">
        <v>80</v>
      </c>
      <c r="B18" s="1">
        <v>44308</v>
      </c>
      <c r="C18" t="s">
        <v>23</v>
      </c>
      <c r="D18" t="s">
        <v>32</v>
      </c>
      <c r="E18">
        <v>1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 s="2">
        <v>2.6666666666666665</v>
      </c>
      <c r="M18">
        <v>6</v>
      </c>
      <c r="N18">
        <v>5</v>
      </c>
      <c r="O18">
        <v>4</v>
      </c>
      <c r="P18">
        <v>0</v>
      </c>
      <c r="Q18">
        <v>3</v>
      </c>
      <c r="R18">
        <v>4</v>
      </c>
      <c r="S18">
        <v>1</v>
      </c>
      <c r="T18">
        <v>0</v>
      </c>
      <c r="U18">
        <v>0</v>
      </c>
      <c r="V18">
        <f t="shared" si="0"/>
        <v>51</v>
      </c>
      <c r="W18">
        <f t="shared" si="1"/>
        <v>27</v>
      </c>
    </row>
    <row r="19" spans="1:23" x14ac:dyDescent="0.35">
      <c r="A19" t="s">
        <v>80</v>
      </c>
      <c r="B19" s="1">
        <v>44309</v>
      </c>
      <c r="C19" t="s">
        <v>22</v>
      </c>
      <c r="D19" t="s">
        <v>32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 s="2">
        <v>6.333333333333333</v>
      </c>
      <c r="M19">
        <v>2</v>
      </c>
      <c r="N19">
        <v>1</v>
      </c>
      <c r="O19">
        <v>1</v>
      </c>
      <c r="P19">
        <v>0</v>
      </c>
      <c r="Q19">
        <v>0</v>
      </c>
      <c r="R19">
        <v>10</v>
      </c>
      <c r="S19">
        <v>1</v>
      </c>
      <c r="T19">
        <v>0</v>
      </c>
      <c r="U19">
        <v>0</v>
      </c>
      <c r="V19">
        <f t="shared" si="0"/>
        <v>81.666666666666671</v>
      </c>
      <c r="W19">
        <f t="shared" si="1"/>
        <v>81</v>
      </c>
    </row>
    <row r="20" spans="1:23" x14ac:dyDescent="0.35">
      <c r="A20" t="s">
        <v>80</v>
      </c>
      <c r="B20" s="1">
        <v>44310</v>
      </c>
      <c r="C20" t="s">
        <v>27</v>
      </c>
      <c r="D20" t="s">
        <v>32</v>
      </c>
      <c r="E20">
        <v>1</v>
      </c>
      <c r="F20">
        <v>0</v>
      </c>
      <c r="G20">
        <v>0</v>
      </c>
      <c r="H20">
        <v>0</v>
      </c>
      <c r="I20">
        <v>1</v>
      </c>
      <c r="J20">
        <v>0</v>
      </c>
      <c r="K20">
        <v>0</v>
      </c>
      <c r="L20" s="2">
        <v>2.3333333333333335</v>
      </c>
      <c r="M20">
        <v>6</v>
      </c>
      <c r="N20">
        <v>6</v>
      </c>
      <c r="O20">
        <v>6</v>
      </c>
      <c r="P20">
        <v>2</v>
      </c>
      <c r="Q20">
        <v>2</v>
      </c>
      <c r="R20">
        <v>3</v>
      </c>
      <c r="S20">
        <v>0</v>
      </c>
      <c r="T20">
        <v>0</v>
      </c>
      <c r="U20">
        <v>1</v>
      </c>
      <c r="V20">
        <f t="shared" si="0"/>
        <v>44</v>
      </c>
      <c r="W20">
        <f t="shared" si="1"/>
        <v>11</v>
      </c>
    </row>
    <row r="21" spans="1:23" x14ac:dyDescent="0.35">
      <c r="A21" t="s">
        <v>80</v>
      </c>
      <c r="B21" s="1">
        <v>44311</v>
      </c>
      <c r="C21" t="s">
        <v>20</v>
      </c>
      <c r="D21" t="s">
        <v>32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6</v>
      </c>
      <c r="M21">
        <v>3</v>
      </c>
      <c r="N21">
        <v>2</v>
      </c>
      <c r="O21">
        <v>2</v>
      </c>
      <c r="P21">
        <v>1</v>
      </c>
      <c r="Q21">
        <v>1</v>
      </c>
      <c r="R21">
        <v>6</v>
      </c>
      <c r="S21">
        <v>2</v>
      </c>
      <c r="T21">
        <v>0</v>
      </c>
      <c r="U21">
        <v>0</v>
      </c>
      <c r="V21">
        <f t="shared" si="0"/>
        <v>70</v>
      </c>
      <c r="W21">
        <f t="shared" si="1"/>
        <v>62</v>
      </c>
    </row>
    <row r="22" spans="1:23" x14ac:dyDescent="0.35">
      <c r="A22" t="s">
        <v>80</v>
      </c>
      <c r="B22" s="1">
        <v>44312</v>
      </c>
      <c r="C22" t="s">
        <v>24</v>
      </c>
      <c r="D22" t="s">
        <v>33</v>
      </c>
      <c r="E22">
        <v>1</v>
      </c>
      <c r="F22">
        <v>0</v>
      </c>
      <c r="G22">
        <v>0</v>
      </c>
      <c r="H22">
        <v>1</v>
      </c>
      <c r="I22">
        <v>0</v>
      </c>
      <c r="J22">
        <v>0</v>
      </c>
      <c r="K22">
        <v>0</v>
      </c>
      <c r="L22">
        <v>5</v>
      </c>
      <c r="M22">
        <v>3</v>
      </c>
      <c r="N22">
        <v>4</v>
      </c>
      <c r="O22">
        <v>4</v>
      </c>
      <c r="P22">
        <v>1</v>
      </c>
      <c r="Q22">
        <v>2</v>
      </c>
      <c r="R22">
        <v>9</v>
      </c>
      <c r="S22">
        <v>1</v>
      </c>
      <c r="T22">
        <v>0</v>
      </c>
      <c r="U22">
        <v>1</v>
      </c>
      <c r="V22">
        <f t="shared" si="0"/>
        <v>67</v>
      </c>
      <c r="W22">
        <f t="shared" si="1"/>
        <v>51</v>
      </c>
    </row>
    <row r="23" spans="1:23" x14ac:dyDescent="0.35">
      <c r="A23" t="s">
        <v>80</v>
      </c>
      <c r="B23" s="1">
        <v>44313</v>
      </c>
      <c r="C23" t="s">
        <v>25</v>
      </c>
      <c r="D23" t="s">
        <v>33</v>
      </c>
      <c r="E23">
        <v>1</v>
      </c>
      <c r="F23">
        <v>0</v>
      </c>
      <c r="G23">
        <v>0</v>
      </c>
      <c r="H23">
        <v>0</v>
      </c>
      <c r="I23">
        <v>1</v>
      </c>
      <c r="J23">
        <v>0</v>
      </c>
      <c r="K23">
        <v>0</v>
      </c>
      <c r="L23" s="2">
        <v>3.3333333333333335</v>
      </c>
      <c r="M23">
        <v>6</v>
      </c>
      <c r="N23">
        <v>5</v>
      </c>
      <c r="O23">
        <v>5</v>
      </c>
      <c r="P23">
        <v>2</v>
      </c>
      <c r="Q23">
        <v>2</v>
      </c>
      <c r="R23">
        <v>2</v>
      </c>
      <c r="S23">
        <v>0</v>
      </c>
      <c r="T23">
        <v>0</v>
      </c>
      <c r="U23">
        <v>0</v>
      </c>
      <c r="V23">
        <f t="shared" si="0"/>
        <v>46</v>
      </c>
      <c r="W23">
        <f t="shared" si="1"/>
        <v>19</v>
      </c>
    </row>
    <row r="24" spans="1:23" x14ac:dyDescent="0.35">
      <c r="A24" t="s">
        <v>80</v>
      </c>
      <c r="B24" s="1">
        <v>44314</v>
      </c>
      <c r="C24" t="s">
        <v>23</v>
      </c>
      <c r="D24" t="s">
        <v>33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2</v>
      </c>
      <c r="M24">
        <v>6</v>
      </c>
      <c r="N24">
        <v>3</v>
      </c>
      <c r="O24">
        <v>3</v>
      </c>
      <c r="P24">
        <v>0</v>
      </c>
      <c r="Q24">
        <v>0</v>
      </c>
      <c r="R24">
        <v>2</v>
      </c>
      <c r="S24">
        <v>0</v>
      </c>
      <c r="T24">
        <v>0</v>
      </c>
      <c r="U24">
        <v>0</v>
      </c>
      <c r="V24">
        <f t="shared" si="0"/>
        <v>52</v>
      </c>
      <c r="W24">
        <f t="shared" si="1"/>
        <v>33</v>
      </c>
    </row>
    <row r="25" spans="1:23" x14ac:dyDescent="0.35">
      <c r="A25" t="s">
        <v>80</v>
      </c>
      <c r="B25" s="1">
        <v>44316</v>
      </c>
      <c r="C25" t="s">
        <v>22</v>
      </c>
      <c r="D25" t="s">
        <v>34</v>
      </c>
      <c r="E25">
        <v>1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 s="2">
        <v>3.3333333333333335</v>
      </c>
      <c r="M25">
        <v>6</v>
      </c>
      <c r="N25">
        <v>4</v>
      </c>
      <c r="O25">
        <v>4</v>
      </c>
      <c r="P25">
        <v>3</v>
      </c>
      <c r="Q25">
        <v>2</v>
      </c>
      <c r="R25">
        <v>5</v>
      </c>
      <c r="S25">
        <v>0</v>
      </c>
      <c r="T25">
        <v>0</v>
      </c>
      <c r="U25">
        <v>0</v>
      </c>
      <c r="V25">
        <f t="shared" si="0"/>
        <v>45</v>
      </c>
      <c r="W25">
        <f t="shared" si="1"/>
        <v>19</v>
      </c>
    </row>
    <row r="26" spans="1:23" x14ac:dyDescent="0.35">
      <c r="A26" t="s">
        <v>80</v>
      </c>
      <c r="B26" s="1">
        <v>44317</v>
      </c>
      <c r="C26" t="s">
        <v>27</v>
      </c>
      <c r="D26" t="s">
        <v>34</v>
      </c>
      <c r="E26">
        <v>1</v>
      </c>
      <c r="F26">
        <v>0</v>
      </c>
      <c r="G26">
        <v>0</v>
      </c>
      <c r="H26">
        <v>1</v>
      </c>
      <c r="I26">
        <v>0</v>
      </c>
      <c r="J26">
        <v>0</v>
      </c>
      <c r="K26">
        <v>0</v>
      </c>
      <c r="L26" s="2">
        <v>5.333333333333333</v>
      </c>
      <c r="M26">
        <v>3</v>
      </c>
      <c r="N26">
        <v>1</v>
      </c>
      <c r="O26">
        <v>0</v>
      </c>
      <c r="P26">
        <v>0</v>
      </c>
      <c r="Q26">
        <v>2</v>
      </c>
      <c r="R26">
        <v>9</v>
      </c>
      <c r="S26">
        <v>0</v>
      </c>
      <c r="T26">
        <v>0</v>
      </c>
      <c r="U26">
        <v>0</v>
      </c>
      <c r="V26">
        <f t="shared" si="0"/>
        <v>70.666666666666671</v>
      </c>
      <c r="W26">
        <f t="shared" si="1"/>
        <v>68</v>
      </c>
    </row>
    <row r="27" spans="1:23" x14ac:dyDescent="0.35">
      <c r="A27" t="s">
        <v>80</v>
      </c>
      <c r="B27" s="1">
        <v>44318</v>
      </c>
      <c r="C27" t="s">
        <v>20</v>
      </c>
      <c r="D27" t="s">
        <v>34</v>
      </c>
      <c r="E27">
        <v>1</v>
      </c>
      <c r="F27">
        <v>0</v>
      </c>
      <c r="G27">
        <v>0</v>
      </c>
      <c r="H27">
        <v>0</v>
      </c>
      <c r="I27">
        <v>1</v>
      </c>
      <c r="J27">
        <v>0</v>
      </c>
      <c r="K27">
        <v>0</v>
      </c>
      <c r="L27">
        <v>6</v>
      </c>
      <c r="M27">
        <v>5</v>
      </c>
      <c r="N27">
        <v>2</v>
      </c>
      <c r="O27">
        <v>2</v>
      </c>
      <c r="P27">
        <v>0</v>
      </c>
      <c r="Q27">
        <v>1</v>
      </c>
      <c r="R27">
        <v>6</v>
      </c>
      <c r="S27">
        <v>0</v>
      </c>
      <c r="T27">
        <v>0</v>
      </c>
      <c r="U27">
        <v>0</v>
      </c>
      <c r="V27">
        <f t="shared" si="0"/>
        <v>72</v>
      </c>
      <c r="W27">
        <f t="shared" si="1"/>
        <v>64</v>
      </c>
    </row>
    <row r="28" spans="1:23" x14ac:dyDescent="0.35">
      <c r="A28" t="s">
        <v>80</v>
      </c>
      <c r="B28" s="1">
        <v>44319</v>
      </c>
      <c r="C28" t="s">
        <v>25</v>
      </c>
      <c r="D28" t="s">
        <v>35</v>
      </c>
      <c r="E28">
        <v>1</v>
      </c>
      <c r="F28">
        <v>0</v>
      </c>
      <c r="G28">
        <v>0</v>
      </c>
      <c r="H28">
        <v>0</v>
      </c>
      <c r="I28">
        <v>1</v>
      </c>
      <c r="J28">
        <v>0</v>
      </c>
      <c r="K28">
        <v>0</v>
      </c>
      <c r="L28" s="2">
        <v>3.6666666666666665</v>
      </c>
      <c r="M28">
        <v>6</v>
      </c>
      <c r="N28">
        <v>5</v>
      </c>
      <c r="O28">
        <v>5</v>
      </c>
      <c r="P28">
        <v>1</v>
      </c>
      <c r="Q28">
        <v>1</v>
      </c>
      <c r="R28">
        <v>9</v>
      </c>
      <c r="S28">
        <v>0</v>
      </c>
      <c r="T28">
        <v>0</v>
      </c>
      <c r="U28">
        <v>1</v>
      </c>
      <c r="V28">
        <f t="shared" si="0"/>
        <v>59</v>
      </c>
      <c r="W28">
        <f t="shared" si="1"/>
        <v>36</v>
      </c>
    </row>
    <row r="29" spans="1:23" x14ac:dyDescent="0.35">
      <c r="A29" t="s">
        <v>80</v>
      </c>
      <c r="B29" s="1">
        <v>44320</v>
      </c>
      <c r="C29" t="s">
        <v>23</v>
      </c>
      <c r="D29" t="s">
        <v>35</v>
      </c>
      <c r="E29">
        <v>1</v>
      </c>
      <c r="F29">
        <v>0</v>
      </c>
      <c r="G29">
        <v>0</v>
      </c>
      <c r="H29">
        <v>0</v>
      </c>
      <c r="I29">
        <v>1</v>
      </c>
      <c r="J29">
        <v>0</v>
      </c>
      <c r="K29">
        <v>0</v>
      </c>
      <c r="L29">
        <v>5</v>
      </c>
      <c r="M29">
        <v>2</v>
      </c>
      <c r="N29">
        <v>2</v>
      </c>
      <c r="O29">
        <v>0</v>
      </c>
      <c r="P29">
        <v>0</v>
      </c>
      <c r="Q29">
        <v>5</v>
      </c>
      <c r="R29">
        <v>8</v>
      </c>
      <c r="S29">
        <v>0</v>
      </c>
      <c r="T29">
        <v>0</v>
      </c>
      <c r="U29">
        <v>0</v>
      </c>
      <c r="V29">
        <f t="shared" si="0"/>
        <v>64</v>
      </c>
      <c r="W29">
        <f t="shared" si="1"/>
        <v>58</v>
      </c>
    </row>
    <row r="30" spans="1:23" x14ac:dyDescent="0.35">
      <c r="A30" t="s">
        <v>80</v>
      </c>
      <c r="B30" s="1">
        <v>44321</v>
      </c>
      <c r="C30" t="s">
        <v>24</v>
      </c>
      <c r="D30" t="s">
        <v>35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5</v>
      </c>
      <c r="M30">
        <v>1</v>
      </c>
      <c r="N30">
        <v>0</v>
      </c>
      <c r="O30">
        <v>0</v>
      </c>
      <c r="P30">
        <v>0</v>
      </c>
      <c r="Q30">
        <v>6</v>
      </c>
      <c r="R30">
        <v>7</v>
      </c>
      <c r="S30">
        <v>0</v>
      </c>
      <c r="T30">
        <v>0</v>
      </c>
      <c r="U30">
        <v>1</v>
      </c>
      <c r="V30">
        <f t="shared" si="0"/>
        <v>67</v>
      </c>
      <c r="W30">
        <f t="shared" si="1"/>
        <v>63</v>
      </c>
    </row>
    <row r="31" spans="1:23" x14ac:dyDescent="0.35">
      <c r="A31" t="s">
        <v>80</v>
      </c>
      <c r="B31" s="1">
        <v>44322</v>
      </c>
      <c r="C31" t="s">
        <v>22</v>
      </c>
      <c r="D31" t="s">
        <v>35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 s="2">
        <v>6.666666666666667</v>
      </c>
      <c r="M31">
        <v>4</v>
      </c>
      <c r="N31">
        <v>0</v>
      </c>
      <c r="O31">
        <v>0</v>
      </c>
      <c r="P31">
        <v>0</v>
      </c>
      <c r="Q31">
        <v>1</v>
      </c>
      <c r="R31">
        <v>10</v>
      </c>
      <c r="S31">
        <v>0</v>
      </c>
      <c r="T31">
        <v>0</v>
      </c>
      <c r="U31">
        <v>0</v>
      </c>
      <c r="V31">
        <f t="shared" si="0"/>
        <v>80.333333333333329</v>
      </c>
      <c r="W31">
        <f t="shared" si="1"/>
        <v>80</v>
      </c>
    </row>
    <row r="32" spans="1:23" x14ac:dyDescent="0.35">
      <c r="A32" t="s">
        <v>80</v>
      </c>
      <c r="B32" s="1">
        <v>44323</v>
      </c>
      <c r="C32" t="s">
        <v>27</v>
      </c>
      <c r="D32" t="s">
        <v>36</v>
      </c>
      <c r="E32">
        <v>1</v>
      </c>
      <c r="F32">
        <v>0</v>
      </c>
      <c r="G32">
        <v>0</v>
      </c>
      <c r="H32">
        <v>1</v>
      </c>
      <c r="I32">
        <v>0</v>
      </c>
      <c r="J32">
        <v>0</v>
      </c>
      <c r="K32">
        <v>0</v>
      </c>
      <c r="L32" s="2">
        <v>5.666666666666667</v>
      </c>
      <c r="M32">
        <v>6</v>
      </c>
      <c r="N32">
        <v>1</v>
      </c>
      <c r="O32">
        <v>1</v>
      </c>
      <c r="P32">
        <v>0</v>
      </c>
      <c r="Q32">
        <v>3</v>
      </c>
      <c r="R32">
        <v>4</v>
      </c>
      <c r="S32">
        <v>0</v>
      </c>
      <c r="T32">
        <v>0</v>
      </c>
      <c r="U32">
        <v>0</v>
      </c>
      <c r="V32">
        <f t="shared" si="0"/>
        <v>65.333333333333329</v>
      </c>
      <c r="W32">
        <f t="shared" si="1"/>
        <v>57</v>
      </c>
    </row>
    <row r="33" spans="1:23" x14ac:dyDescent="0.35">
      <c r="A33" t="s">
        <v>80</v>
      </c>
      <c r="B33" s="1">
        <v>44324</v>
      </c>
      <c r="C33" t="s">
        <v>20</v>
      </c>
      <c r="D33" t="s">
        <v>36</v>
      </c>
      <c r="E33">
        <v>1</v>
      </c>
      <c r="F33">
        <v>0</v>
      </c>
      <c r="G33">
        <v>0</v>
      </c>
      <c r="H33">
        <v>0</v>
      </c>
      <c r="I33">
        <v>1</v>
      </c>
      <c r="J33">
        <v>0</v>
      </c>
      <c r="K33">
        <v>0</v>
      </c>
      <c r="L33" s="2">
        <v>3.3333333333333335</v>
      </c>
      <c r="M33">
        <v>5</v>
      </c>
      <c r="N33">
        <v>6</v>
      </c>
      <c r="O33">
        <v>6</v>
      </c>
      <c r="P33">
        <v>0</v>
      </c>
      <c r="Q33">
        <v>1</v>
      </c>
      <c r="R33">
        <v>3</v>
      </c>
      <c r="S33">
        <v>0</v>
      </c>
      <c r="T33">
        <v>0</v>
      </c>
      <c r="U33">
        <v>0</v>
      </c>
      <c r="V33">
        <f t="shared" si="0"/>
        <v>57</v>
      </c>
      <c r="W33">
        <f t="shared" si="1"/>
        <v>33</v>
      </c>
    </row>
    <row r="34" spans="1:23" x14ac:dyDescent="0.35">
      <c r="A34" t="s">
        <v>80</v>
      </c>
      <c r="B34" s="1">
        <v>44325</v>
      </c>
      <c r="C34" t="s">
        <v>25</v>
      </c>
      <c r="D34" t="s">
        <v>36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4</v>
      </c>
      <c r="M34">
        <v>2</v>
      </c>
      <c r="N34">
        <v>1</v>
      </c>
      <c r="O34">
        <v>1</v>
      </c>
      <c r="P34">
        <v>0</v>
      </c>
      <c r="Q34">
        <v>5</v>
      </c>
      <c r="R34">
        <v>6</v>
      </c>
      <c r="S34">
        <v>0</v>
      </c>
      <c r="T34">
        <v>0</v>
      </c>
      <c r="U34">
        <v>1</v>
      </c>
      <c r="V34">
        <f t="shared" si="0"/>
        <v>61</v>
      </c>
      <c r="W34">
        <f t="shared" si="1"/>
        <v>53</v>
      </c>
    </row>
    <row r="35" spans="1:23" x14ac:dyDescent="0.35">
      <c r="A35" t="s">
        <v>80</v>
      </c>
      <c r="B35" s="1">
        <v>44326</v>
      </c>
      <c r="C35" t="s">
        <v>37</v>
      </c>
      <c r="D35" t="s">
        <v>32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</v>
      </c>
      <c r="M35">
        <v>3</v>
      </c>
      <c r="N35">
        <v>3</v>
      </c>
      <c r="O35">
        <v>3</v>
      </c>
      <c r="P35">
        <v>0</v>
      </c>
      <c r="Q35">
        <v>2</v>
      </c>
      <c r="R35">
        <v>2</v>
      </c>
      <c r="S35">
        <v>0</v>
      </c>
      <c r="T35">
        <v>0</v>
      </c>
      <c r="U35">
        <v>0</v>
      </c>
      <c r="V35">
        <f t="shared" si="0"/>
        <v>50</v>
      </c>
      <c r="W35">
        <f t="shared" si="1"/>
        <v>29</v>
      </c>
    </row>
    <row r="36" spans="1:23" x14ac:dyDescent="0.35">
      <c r="A36" t="s">
        <v>80</v>
      </c>
      <c r="B36" s="1">
        <v>44327</v>
      </c>
      <c r="C36" t="s">
        <v>24</v>
      </c>
      <c r="D36" t="s">
        <v>32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7</v>
      </c>
      <c r="M36">
        <v>4</v>
      </c>
      <c r="N36">
        <v>1</v>
      </c>
      <c r="O36">
        <v>1</v>
      </c>
      <c r="P36">
        <v>1</v>
      </c>
      <c r="Q36">
        <v>1</v>
      </c>
      <c r="R36">
        <v>10</v>
      </c>
      <c r="S36">
        <v>0</v>
      </c>
      <c r="T36">
        <v>0</v>
      </c>
      <c r="U36">
        <v>0</v>
      </c>
      <c r="V36">
        <f t="shared" si="0"/>
        <v>78</v>
      </c>
      <c r="W36">
        <f t="shared" si="1"/>
        <v>73</v>
      </c>
    </row>
    <row r="37" spans="1:23" x14ac:dyDescent="0.35">
      <c r="A37" t="s">
        <v>80</v>
      </c>
      <c r="B37" s="1">
        <v>44328</v>
      </c>
      <c r="C37" t="s">
        <v>22</v>
      </c>
      <c r="D37" t="s">
        <v>32</v>
      </c>
      <c r="E37">
        <v>1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 s="2">
        <v>5.333333333333333</v>
      </c>
      <c r="M37">
        <v>9</v>
      </c>
      <c r="N37">
        <v>5</v>
      </c>
      <c r="O37">
        <v>5</v>
      </c>
      <c r="P37">
        <v>3</v>
      </c>
      <c r="Q37">
        <v>0</v>
      </c>
      <c r="R37">
        <v>5</v>
      </c>
      <c r="S37">
        <v>0</v>
      </c>
      <c r="T37">
        <v>0</v>
      </c>
      <c r="U37">
        <v>0</v>
      </c>
      <c r="V37">
        <f t="shared" si="0"/>
        <v>52.666666666666664</v>
      </c>
      <c r="W37">
        <f t="shared" si="1"/>
        <v>26</v>
      </c>
    </row>
    <row r="38" spans="1:23" x14ac:dyDescent="0.35">
      <c r="A38" t="s">
        <v>80</v>
      </c>
      <c r="B38" s="1">
        <v>44330</v>
      </c>
      <c r="C38" t="s">
        <v>27</v>
      </c>
      <c r="D38" t="s">
        <v>38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6</v>
      </c>
      <c r="M38">
        <v>6</v>
      </c>
      <c r="N38">
        <v>2</v>
      </c>
      <c r="O38">
        <v>2</v>
      </c>
      <c r="P38">
        <v>1</v>
      </c>
      <c r="Q38">
        <v>2</v>
      </c>
      <c r="R38">
        <v>7</v>
      </c>
      <c r="S38">
        <v>0</v>
      </c>
      <c r="T38">
        <v>0</v>
      </c>
      <c r="U38">
        <v>0</v>
      </c>
      <c r="V38">
        <f t="shared" si="0"/>
        <v>67</v>
      </c>
      <c r="W38">
        <f t="shared" si="1"/>
        <v>55</v>
      </c>
    </row>
    <row r="39" spans="1:23" x14ac:dyDescent="0.35">
      <c r="A39" t="s">
        <v>80</v>
      </c>
      <c r="B39" s="1">
        <v>44331</v>
      </c>
      <c r="C39" t="s">
        <v>20</v>
      </c>
      <c r="D39" t="s">
        <v>38</v>
      </c>
      <c r="E39">
        <v>1</v>
      </c>
      <c r="F39">
        <v>0</v>
      </c>
      <c r="G39">
        <v>0</v>
      </c>
      <c r="H39">
        <v>0</v>
      </c>
      <c r="I39">
        <v>1</v>
      </c>
      <c r="J39">
        <v>0</v>
      </c>
      <c r="K39">
        <v>0</v>
      </c>
      <c r="L39">
        <v>4</v>
      </c>
      <c r="M39">
        <v>8</v>
      </c>
      <c r="N39">
        <v>7</v>
      </c>
      <c r="O39">
        <v>7</v>
      </c>
      <c r="P39">
        <v>2</v>
      </c>
      <c r="Q39">
        <v>2</v>
      </c>
      <c r="R39">
        <v>3</v>
      </c>
      <c r="S39">
        <v>0</v>
      </c>
      <c r="T39">
        <v>0</v>
      </c>
      <c r="U39">
        <v>0</v>
      </c>
      <c r="V39">
        <f t="shared" si="0"/>
        <v>47</v>
      </c>
      <c r="W39">
        <f t="shared" si="1"/>
        <v>14</v>
      </c>
    </row>
    <row r="40" spans="1:23" x14ac:dyDescent="0.35">
      <c r="A40" t="s">
        <v>80</v>
      </c>
      <c r="B40" s="1">
        <v>44332</v>
      </c>
      <c r="C40" t="s">
        <v>25</v>
      </c>
      <c r="D40" t="s">
        <v>38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 s="2">
        <v>4.333333333333333</v>
      </c>
      <c r="M40">
        <v>5</v>
      </c>
      <c r="N40">
        <v>3</v>
      </c>
      <c r="O40">
        <v>3</v>
      </c>
      <c r="P40">
        <v>1</v>
      </c>
      <c r="Q40">
        <v>0</v>
      </c>
      <c r="R40">
        <v>7</v>
      </c>
      <c r="S40">
        <v>0</v>
      </c>
      <c r="T40">
        <v>0</v>
      </c>
      <c r="U40">
        <v>0</v>
      </c>
      <c r="V40">
        <f t="shared" si="0"/>
        <v>61.666666666666664</v>
      </c>
      <c r="W40">
        <f t="shared" si="1"/>
        <v>48</v>
      </c>
    </row>
    <row r="41" spans="1:23" x14ac:dyDescent="0.35">
      <c r="A41" t="s">
        <v>80</v>
      </c>
      <c r="B41" s="1">
        <v>44333</v>
      </c>
      <c r="C41" t="s">
        <v>39</v>
      </c>
      <c r="D41" t="s">
        <v>40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4</v>
      </c>
      <c r="M41">
        <v>6</v>
      </c>
      <c r="N41">
        <v>2</v>
      </c>
      <c r="O41">
        <v>2</v>
      </c>
      <c r="P41">
        <v>1</v>
      </c>
      <c r="Q41">
        <v>1</v>
      </c>
      <c r="R41">
        <v>2</v>
      </c>
      <c r="S41">
        <v>1</v>
      </c>
      <c r="T41">
        <v>0</v>
      </c>
      <c r="U41">
        <v>0</v>
      </c>
      <c r="V41">
        <f t="shared" si="0"/>
        <v>53</v>
      </c>
      <c r="W41">
        <f t="shared" si="1"/>
        <v>40</v>
      </c>
    </row>
    <row r="42" spans="1:23" x14ac:dyDescent="0.35">
      <c r="A42" t="s">
        <v>80</v>
      </c>
      <c r="B42" s="1">
        <v>44334</v>
      </c>
      <c r="C42" t="s">
        <v>22</v>
      </c>
      <c r="D42" t="s">
        <v>40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3</v>
      </c>
      <c r="M42">
        <v>6</v>
      </c>
      <c r="N42">
        <v>5</v>
      </c>
      <c r="O42">
        <v>4</v>
      </c>
      <c r="P42">
        <v>1</v>
      </c>
      <c r="Q42">
        <v>2</v>
      </c>
      <c r="R42">
        <v>1</v>
      </c>
      <c r="S42">
        <v>0</v>
      </c>
      <c r="T42">
        <v>0</v>
      </c>
      <c r="U42">
        <v>0</v>
      </c>
      <c r="V42">
        <f t="shared" si="0"/>
        <v>46</v>
      </c>
      <c r="W42">
        <f t="shared" si="1"/>
        <v>22</v>
      </c>
    </row>
    <row r="43" spans="1:23" x14ac:dyDescent="0.35">
      <c r="A43" t="s">
        <v>80</v>
      </c>
      <c r="B43" s="1">
        <v>44335</v>
      </c>
      <c r="C43" t="s">
        <v>24</v>
      </c>
      <c r="D43" t="s">
        <v>40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 s="2">
        <v>4.666666666666667</v>
      </c>
      <c r="M43">
        <v>5</v>
      </c>
      <c r="N43">
        <v>2</v>
      </c>
      <c r="O43">
        <v>2</v>
      </c>
      <c r="P43">
        <v>1</v>
      </c>
      <c r="Q43">
        <v>2</v>
      </c>
      <c r="R43">
        <v>5</v>
      </c>
      <c r="S43">
        <v>0</v>
      </c>
      <c r="T43">
        <v>0</v>
      </c>
      <c r="U43">
        <v>1</v>
      </c>
      <c r="V43">
        <f t="shared" si="0"/>
        <v>59.333333333333336</v>
      </c>
      <c r="W43">
        <f t="shared" si="1"/>
        <v>47</v>
      </c>
    </row>
    <row r="44" spans="1:23" x14ac:dyDescent="0.35">
      <c r="A44" t="s">
        <v>80</v>
      </c>
      <c r="B44" t="s">
        <v>41</v>
      </c>
      <c r="C44" t="s">
        <v>23</v>
      </c>
      <c r="D44" t="s">
        <v>30</v>
      </c>
      <c r="E44">
        <v>1</v>
      </c>
      <c r="F44">
        <v>0</v>
      </c>
      <c r="G44">
        <v>0</v>
      </c>
      <c r="H44">
        <v>1</v>
      </c>
      <c r="I44">
        <v>0</v>
      </c>
      <c r="J44">
        <v>0</v>
      </c>
      <c r="K44">
        <v>0</v>
      </c>
      <c r="L44">
        <v>5</v>
      </c>
      <c r="M44">
        <v>4</v>
      </c>
      <c r="N44">
        <v>1</v>
      </c>
      <c r="O44">
        <v>1</v>
      </c>
      <c r="P44">
        <v>0</v>
      </c>
      <c r="Q44">
        <v>0</v>
      </c>
      <c r="R44">
        <v>4</v>
      </c>
      <c r="S44">
        <v>0</v>
      </c>
      <c r="T44">
        <v>0</v>
      </c>
      <c r="U44">
        <v>0</v>
      </c>
      <c r="V44">
        <f t="shared" si="0"/>
        <v>67</v>
      </c>
      <c r="W44">
        <f t="shared" si="1"/>
        <v>63</v>
      </c>
    </row>
    <row r="45" spans="1:23" x14ac:dyDescent="0.35">
      <c r="A45" t="s">
        <v>80</v>
      </c>
      <c r="B45" t="s">
        <v>42</v>
      </c>
      <c r="C45" t="s">
        <v>27</v>
      </c>
      <c r="D45" t="s">
        <v>30</v>
      </c>
      <c r="E45">
        <v>1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2</v>
      </c>
      <c r="M45">
        <v>3</v>
      </c>
      <c r="N45">
        <v>4</v>
      </c>
      <c r="O45">
        <v>4</v>
      </c>
      <c r="P45">
        <v>1</v>
      </c>
      <c r="Q45">
        <v>4</v>
      </c>
      <c r="R45">
        <v>1</v>
      </c>
      <c r="S45">
        <v>0</v>
      </c>
      <c r="T45">
        <v>0</v>
      </c>
      <c r="U45">
        <v>0</v>
      </c>
      <c r="V45">
        <f t="shared" si="0"/>
        <v>46</v>
      </c>
      <c r="W45">
        <f t="shared" si="1"/>
        <v>21</v>
      </c>
    </row>
    <row r="46" spans="1:23" x14ac:dyDescent="0.35">
      <c r="A46" t="s">
        <v>80</v>
      </c>
      <c r="B46" s="1">
        <v>44337</v>
      </c>
      <c r="C46" t="s">
        <v>25</v>
      </c>
      <c r="D46" t="s">
        <v>43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 s="2">
        <v>5.333333333333333</v>
      </c>
      <c r="M46">
        <v>6</v>
      </c>
      <c r="N46">
        <v>3</v>
      </c>
      <c r="O46">
        <v>3</v>
      </c>
      <c r="P46">
        <v>1</v>
      </c>
      <c r="Q46">
        <v>3</v>
      </c>
      <c r="R46">
        <v>4</v>
      </c>
      <c r="S46">
        <v>0</v>
      </c>
      <c r="T46">
        <v>0</v>
      </c>
      <c r="U46">
        <v>0</v>
      </c>
      <c r="V46">
        <f t="shared" si="0"/>
        <v>59.666666666666664</v>
      </c>
      <c r="W46">
        <f t="shared" si="1"/>
        <v>43</v>
      </c>
    </row>
    <row r="47" spans="1:23" x14ac:dyDescent="0.35">
      <c r="A47" t="s">
        <v>80</v>
      </c>
      <c r="B47" s="1">
        <v>44338</v>
      </c>
      <c r="C47" t="s">
        <v>39</v>
      </c>
      <c r="D47" t="s">
        <v>43</v>
      </c>
      <c r="E47">
        <v>1</v>
      </c>
      <c r="F47">
        <v>0</v>
      </c>
      <c r="G47">
        <v>0</v>
      </c>
      <c r="H47">
        <v>0</v>
      </c>
      <c r="I47">
        <v>1</v>
      </c>
      <c r="J47">
        <v>0</v>
      </c>
      <c r="K47">
        <v>0</v>
      </c>
      <c r="L47">
        <v>5</v>
      </c>
      <c r="M47">
        <v>4</v>
      </c>
      <c r="N47">
        <v>2</v>
      </c>
      <c r="O47">
        <v>2</v>
      </c>
      <c r="P47">
        <v>0</v>
      </c>
      <c r="Q47">
        <v>2</v>
      </c>
      <c r="R47">
        <v>3</v>
      </c>
      <c r="S47">
        <v>1</v>
      </c>
      <c r="T47">
        <v>0</v>
      </c>
      <c r="U47">
        <v>0</v>
      </c>
      <c r="V47">
        <f t="shared" si="0"/>
        <v>64</v>
      </c>
      <c r="W47">
        <f t="shared" si="1"/>
        <v>55</v>
      </c>
    </row>
    <row r="48" spans="1:23" x14ac:dyDescent="0.35">
      <c r="A48" t="s">
        <v>80</v>
      </c>
      <c r="B48" s="1">
        <v>44339</v>
      </c>
      <c r="C48" t="s">
        <v>20</v>
      </c>
      <c r="D48" t="s">
        <v>43</v>
      </c>
      <c r="E48">
        <v>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2">
        <v>2.3333333333333335</v>
      </c>
      <c r="M48">
        <v>5</v>
      </c>
      <c r="N48">
        <v>4</v>
      </c>
      <c r="O48">
        <v>4</v>
      </c>
      <c r="P48">
        <v>2</v>
      </c>
      <c r="Q48">
        <v>1</v>
      </c>
      <c r="R48">
        <v>2</v>
      </c>
      <c r="S48">
        <v>0</v>
      </c>
      <c r="T48">
        <v>0</v>
      </c>
      <c r="U48">
        <v>0</v>
      </c>
      <c r="V48">
        <f t="shared" si="0"/>
        <v>45</v>
      </c>
      <c r="W48">
        <f t="shared" si="1"/>
        <v>20</v>
      </c>
    </row>
    <row r="49" spans="1:23" x14ac:dyDescent="0.35">
      <c r="A49" t="s">
        <v>80</v>
      </c>
      <c r="B49" s="1">
        <v>44341</v>
      </c>
      <c r="C49" t="s">
        <v>22</v>
      </c>
      <c r="D49" t="s">
        <v>31</v>
      </c>
      <c r="E49">
        <v>1</v>
      </c>
      <c r="F49">
        <v>0</v>
      </c>
      <c r="G49">
        <v>0</v>
      </c>
      <c r="H49">
        <v>1</v>
      </c>
      <c r="I49">
        <v>0</v>
      </c>
      <c r="J49">
        <v>0</v>
      </c>
      <c r="K49">
        <v>0</v>
      </c>
      <c r="L49" s="2">
        <v>5.666666666666667</v>
      </c>
      <c r="M49">
        <v>4</v>
      </c>
      <c r="N49">
        <v>3</v>
      </c>
      <c r="O49">
        <v>3</v>
      </c>
      <c r="P49">
        <v>1</v>
      </c>
      <c r="Q49">
        <v>4</v>
      </c>
      <c r="R49">
        <v>5</v>
      </c>
      <c r="S49">
        <v>0</v>
      </c>
      <c r="T49">
        <v>0</v>
      </c>
      <c r="U49">
        <v>1</v>
      </c>
      <c r="V49">
        <f t="shared" si="0"/>
        <v>63.333333333333336</v>
      </c>
      <c r="W49">
        <f t="shared" si="1"/>
        <v>48</v>
      </c>
    </row>
    <row r="50" spans="1:23" x14ac:dyDescent="0.35">
      <c r="A50" t="s">
        <v>80</v>
      </c>
      <c r="B50" s="1">
        <v>44342</v>
      </c>
      <c r="C50" t="s">
        <v>27</v>
      </c>
      <c r="D50" t="s">
        <v>31</v>
      </c>
      <c r="E50">
        <v>1</v>
      </c>
      <c r="F50">
        <v>0</v>
      </c>
      <c r="G50">
        <v>0</v>
      </c>
      <c r="H50">
        <v>1</v>
      </c>
      <c r="I50">
        <v>0</v>
      </c>
      <c r="J50">
        <v>0</v>
      </c>
      <c r="K50">
        <v>0</v>
      </c>
      <c r="L50">
        <v>6</v>
      </c>
      <c r="M50">
        <v>4</v>
      </c>
      <c r="N50">
        <v>3</v>
      </c>
      <c r="O50">
        <v>3</v>
      </c>
      <c r="P50">
        <v>2</v>
      </c>
      <c r="Q50">
        <v>2</v>
      </c>
      <c r="R50">
        <v>7</v>
      </c>
      <c r="S50">
        <v>0</v>
      </c>
      <c r="T50">
        <v>0</v>
      </c>
      <c r="U50">
        <v>1</v>
      </c>
      <c r="V50">
        <f t="shared" si="0"/>
        <v>65</v>
      </c>
      <c r="W50">
        <f t="shared" si="1"/>
        <v>50</v>
      </c>
    </row>
    <row r="51" spans="1:23" x14ac:dyDescent="0.35">
      <c r="A51" t="s">
        <v>80</v>
      </c>
      <c r="B51" s="1">
        <v>44343</v>
      </c>
      <c r="C51" t="s">
        <v>39</v>
      </c>
      <c r="D51" t="s">
        <v>44</v>
      </c>
      <c r="E51">
        <v>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5</v>
      </c>
      <c r="M51">
        <v>5</v>
      </c>
      <c r="N51">
        <v>0</v>
      </c>
      <c r="O51">
        <v>0</v>
      </c>
      <c r="P51">
        <v>0</v>
      </c>
      <c r="Q51">
        <v>2</v>
      </c>
      <c r="R51">
        <v>4</v>
      </c>
      <c r="S51">
        <v>0</v>
      </c>
      <c r="T51">
        <v>0</v>
      </c>
      <c r="U51">
        <v>0</v>
      </c>
      <c r="V51">
        <f t="shared" si="0"/>
        <v>64</v>
      </c>
      <c r="W51">
        <f t="shared" si="1"/>
        <v>60</v>
      </c>
    </row>
    <row r="52" spans="1:23" x14ac:dyDescent="0.35">
      <c r="A52" t="s">
        <v>80</v>
      </c>
      <c r="B52" s="1">
        <v>44344</v>
      </c>
      <c r="C52" t="s">
        <v>24</v>
      </c>
      <c r="D52" t="s">
        <v>44</v>
      </c>
      <c r="E52">
        <v>1</v>
      </c>
      <c r="F52">
        <v>0</v>
      </c>
      <c r="G52">
        <v>0</v>
      </c>
      <c r="H52">
        <v>0</v>
      </c>
      <c r="I52">
        <v>1</v>
      </c>
      <c r="J52">
        <v>0</v>
      </c>
      <c r="K52">
        <v>0</v>
      </c>
      <c r="L52">
        <v>6</v>
      </c>
      <c r="M52">
        <v>3</v>
      </c>
      <c r="N52">
        <v>3</v>
      </c>
      <c r="O52">
        <v>3</v>
      </c>
      <c r="P52">
        <v>0</v>
      </c>
      <c r="Q52">
        <v>4</v>
      </c>
      <c r="R52">
        <v>5</v>
      </c>
      <c r="S52">
        <v>1</v>
      </c>
      <c r="T52">
        <v>0</v>
      </c>
      <c r="U52">
        <v>0</v>
      </c>
      <c r="V52">
        <f t="shared" si="0"/>
        <v>70</v>
      </c>
      <c r="W52">
        <f t="shared" si="1"/>
        <v>58</v>
      </c>
    </row>
    <row r="53" spans="1:23" x14ac:dyDescent="0.35">
      <c r="A53" t="s">
        <v>80</v>
      </c>
      <c r="B53" s="1">
        <v>44345</v>
      </c>
      <c r="C53" t="s">
        <v>23</v>
      </c>
      <c r="D53" t="s">
        <v>44</v>
      </c>
      <c r="E53">
        <v>1</v>
      </c>
      <c r="F53">
        <v>0</v>
      </c>
      <c r="G53">
        <v>0</v>
      </c>
      <c r="H53">
        <v>1</v>
      </c>
      <c r="I53">
        <v>0</v>
      </c>
      <c r="J53">
        <v>0</v>
      </c>
      <c r="K53">
        <v>0</v>
      </c>
      <c r="L53">
        <v>7</v>
      </c>
      <c r="M53">
        <v>3</v>
      </c>
      <c r="N53">
        <v>0</v>
      </c>
      <c r="O53">
        <v>0</v>
      </c>
      <c r="P53">
        <v>0</v>
      </c>
      <c r="Q53">
        <v>2</v>
      </c>
      <c r="R53">
        <v>8</v>
      </c>
      <c r="S53">
        <v>0</v>
      </c>
      <c r="T53">
        <v>0</v>
      </c>
      <c r="U53">
        <v>0</v>
      </c>
      <c r="V53">
        <f t="shared" si="0"/>
        <v>80</v>
      </c>
      <c r="W53">
        <f t="shared" si="1"/>
        <v>80</v>
      </c>
    </row>
    <row r="54" spans="1:23" x14ac:dyDescent="0.35">
      <c r="A54" t="s">
        <v>80</v>
      </c>
      <c r="B54" s="1">
        <v>44346</v>
      </c>
      <c r="C54" t="s">
        <v>25</v>
      </c>
      <c r="D54" t="s">
        <v>44</v>
      </c>
      <c r="E54">
        <v>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3</v>
      </c>
      <c r="M54">
        <v>2</v>
      </c>
      <c r="N54">
        <v>2</v>
      </c>
      <c r="O54">
        <v>0</v>
      </c>
      <c r="P54">
        <v>0</v>
      </c>
      <c r="Q54">
        <v>4</v>
      </c>
      <c r="R54">
        <v>5</v>
      </c>
      <c r="S54">
        <v>0</v>
      </c>
      <c r="T54">
        <v>0</v>
      </c>
      <c r="U54">
        <v>0</v>
      </c>
      <c r="V54">
        <f t="shared" si="0"/>
        <v>54</v>
      </c>
      <c r="W54">
        <f t="shared" si="1"/>
        <v>45</v>
      </c>
    </row>
    <row r="55" spans="1:23" x14ac:dyDescent="0.35">
      <c r="A55" t="s">
        <v>80</v>
      </c>
      <c r="B55" s="1">
        <v>44347</v>
      </c>
      <c r="C55" t="s">
        <v>20</v>
      </c>
      <c r="D55" t="s">
        <v>45</v>
      </c>
      <c r="E55">
        <v>1</v>
      </c>
      <c r="F55">
        <v>0</v>
      </c>
      <c r="G55">
        <v>0</v>
      </c>
      <c r="H55">
        <v>0</v>
      </c>
      <c r="I55">
        <v>1</v>
      </c>
      <c r="J55">
        <v>0</v>
      </c>
      <c r="K55">
        <v>0</v>
      </c>
      <c r="L55" s="2">
        <v>5.666666666666667</v>
      </c>
      <c r="M55">
        <v>5</v>
      </c>
      <c r="N55">
        <v>4</v>
      </c>
      <c r="O55">
        <v>4</v>
      </c>
      <c r="P55">
        <v>3</v>
      </c>
      <c r="Q55">
        <v>2</v>
      </c>
      <c r="R55">
        <v>5</v>
      </c>
      <c r="S55">
        <v>0</v>
      </c>
      <c r="T55">
        <v>0</v>
      </c>
      <c r="U55">
        <v>0</v>
      </c>
      <c r="V55">
        <f t="shared" si="0"/>
        <v>56.333333333333336</v>
      </c>
      <c r="W55">
        <f t="shared" si="1"/>
        <v>35</v>
      </c>
    </row>
    <row r="56" spans="1:23" x14ac:dyDescent="0.35">
      <c r="A56" t="s">
        <v>80</v>
      </c>
      <c r="B56" s="1">
        <v>44348</v>
      </c>
      <c r="C56" t="s">
        <v>22</v>
      </c>
      <c r="D56" t="s">
        <v>45</v>
      </c>
      <c r="E56">
        <v>1</v>
      </c>
      <c r="F56">
        <v>0</v>
      </c>
      <c r="G56">
        <v>0</v>
      </c>
      <c r="H56">
        <v>1</v>
      </c>
      <c r="I56">
        <v>0</v>
      </c>
      <c r="J56">
        <v>0</v>
      </c>
      <c r="K56">
        <v>0</v>
      </c>
      <c r="L56" s="2">
        <v>6.333333333333333</v>
      </c>
      <c r="M56">
        <v>5</v>
      </c>
      <c r="N56">
        <v>1</v>
      </c>
      <c r="O56">
        <v>1</v>
      </c>
      <c r="P56">
        <v>0</v>
      </c>
      <c r="Q56">
        <v>1</v>
      </c>
      <c r="R56">
        <v>7</v>
      </c>
      <c r="S56">
        <v>0</v>
      </c>
      <c r="T56">
        <v>0</v>
      </c>
      <c r="U56">
        <v>0</v>
      </c>
      <c r="V56">
        <f t="shared" si="0"/>
        <v>74.666666666666671</v>
      </c>
      <c r="W56">
        <f t="shared" si="1"/>
        <v>70</v>
      </c>
    </row>
    <row r="57" spans="1:23" x14ac:dyDescent="0.35">
      <c r="A57" t="s">
        <v>80</v>
      </c>
      <c r="B57" s="1">
        <v>44350</v>
      </c>
      <c r="C57" t="s">
        <v>27</v>
      </c>
      <c r="D57" t="s">
        <v>46</v>
      </c>
      <c r="E57">
        <v>1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 s="2">
        <v>3.3333333333333335</v>
      </c>
      <c r="M57">
        <v>6</v>
      </c>
      <c r="N57">
        <v>4</v>
      </c>
      <c r="O57">
        <v>4</v>
      </c>
      <c r="P57">
        <v>1</v>
      </c>
      <c r="Q57">
        <v>2</v>
      </c>
      <c r="R57">
        <v>5</v>
      </c>
      <c r="S57">
        <v>0</v>
      </c>
      <c r="T57">
        <v>0</v>
      </c>
      <c r="U57">
        <v>0</v>
      </c>
      <c r="V57">
        <f t="shared" si="0"/>
        <v>53</v>
      </c>
      <c r="W57">
        <f t="shared" si="1"/>
        <v>31</v>
      </c>
    </row>
    <row r="58" spans="1:23" x14ac:dyDescent="0.35">
      <c r="A58" t="s">
        <v>80</v>
      </c>
      <c r="B58" s="1">
        <v>44351</v>
      </c>
      <c r="C58" t="s">
        <v>24</v>
      </c>
      <c r="D58" t="s">
        <v>46</v>
      </c>
      <c r="E58">
        <v>1</v>
      </c>
      <c r="F58">
        <v>0</v>
      </c>
      <c r="G58">
        <v>0</v>
      </c>
      <c r="H58">
        <v>1</v>
      </c>
      <c r="I58">
        <v>0</v>
      </c>
      <c r="J58">
        <v>0</v>
      </c>
      <c r="K58">
        <v>0</v>
      </c>
      <c r="L58">
        <v>6</v>
      </c>
      <c r="M58">
        <v>4</v>
      </c>
      <c r="N58">
        <v>2</v>
      </c>
      <c r="O58">
        <v>2</v>
      </c>
      <c r="P58">
        <v>1</v>
      </c>
      <c r="Q58">
        <v>0</v>
      </c>
      <c r="R58">
        <v>10</v>
      </c>
      <c r="S58">
        <v>0</v>
      </c>
      <c r="T58">
        <v>0</v>
      </c>
      <c r="U58">
        <v>0</v>
      </c>
      <c r="V58">
        <f t="shared" si="0"/>
        <v>74</v>
      </c>
      <c r="W58">
        <f t="shared" si="1"/>
        <v>66</v>
      </c>
    </row>
    <row r="59" spans="1:23" x14ac:dyDescent="0.35">
      <c r="A59" t="s">
        <v>80</v>
      </c>
      <c r="B59" s="1">
        <v>44352</v>
      </c>
      <c r="C59" t="s">
        <v>23</v>
      </c>
      <c r="D59" t="s">
        <v>46</v>
      </c>
      <c r="E59">
        <v>1</v>
      </c>
      <c r="F59">
        <v>0</v>
      </c>
      <c r="G59">
        <v>0</v>
      </c>
      <c r="H59">
        <v>1</v>
      </c>
      <c r="I59">
        <v>0</v>
      </c>
      <c r="J59">
        <v>0</v>
      </c>
      <c r="K59">
        <v>0</v>
      </c>
      <c r="L59">
        <v>7</v>
      </c>
      <c r="M59">
        <v>3</v>
      </c>
      <c r="N59">
        <v>5</v>
      </c>
      <c r="O59">
        <v>5</v>
      </c>
      <c r="P59">
        <v>1</v>
      </c>
      <c r="Q59">
        <v>1</v>
      </c>
      <c r="R59">
        <v>6</v>
      </c>
      <c r="S59">
        <v>1</v>
      </c>
      <c r="T59">
        <v>0</v>
      </c>
      <c r="U59">
        <v>0</v>
      </c>
      <c r="V59">
        <f t="shared" si="0"/>
        <v>75</v>
      </c>
      <c r="W59">
        <f t="shared" si="1"/>
        <v>59</v>
      </c>
    </row>
    <row r="60" spans="1:23" x14ac:dyDescent="0.35">
      <c r="A60" t="s">
        <v>80</v>
      </c>
      <c r="B60" s="1">
        <v>44353</v>
      </c>
      <c r="C60" t="s">
        <v>39</v>
      </c>
      <c r="D60" t="s">
        <v>46</v>
      </c>
      <c r="E60">
        <v>1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6</v>
      </c>
      <c r="M60">
        <v>5</v>
      </c>
      <c r="N60">
        <v>3</v>
      </c>
      <c r="O60">
        <v>2</v>
      </c>
      <c r="P60">
        <v>1</v>
      </c>
      <c r="Q60">
        <v>1</v>
      </c>
      <c r="R60">
        <v>10</v>
      </c>
      <c r="S60">
        <v>0</v>
      </c>
      <c r="T60">
        <v>0</v>
      </c>
      <c r="U60">
        <v>0</v>
      </c>
      <c r="V60">
        <f t="shared" si="0"/>
        <v>70</v>
      </c>
      <c r="W60">
        <f t="shared" si="1"/>
        <v>59</v>
      </c>
    </row>
    <row r="61" spans="1:23" x14ac:dyDescent="0.35">
      <c r="A61" t="s">
        <v>80</v>
      </c>
      <c r="B61" s="1">
        <v>44354</v>
      </c>
      <c r="C61" t="s">
        <v>20</v>
      </c>
      <c r="D61" t="s">
        <v>47</v>
      </c>
      <c r="E61">
        <v>1</v>
      </c>
      <c r="F61">
        <v>0</v>
      </c>
      <c r="G61">
        <v>0</v>
      </c>
      <c r="H61">
        <v>1</v>
      </c>
      <c r="I61">
        <v>0</v>
      </c>
      <c r="J61">
        <v>0</v>
      </c>
      <c r="K61">
        <v>0</v>
      </c>
      <c r="L61" s="2">
        <v>5.666666666666667</v>
      </c>
      <c r="M61">
        <v>6</v>
      </c>
      <c r="N61">
        <v>2</v>
      </c>
      <c r="O61">
        <v>2</v>
      </c>
      <c r="P61">
        <v>1</v>
      </c>
      <c r="Q61">
        <v>0</v>
      </c>
      <c r="R61">
        <v>2</v>
      </c>
      <c r="S61">
        <v>1</v>
      </c>
      <c r="T61">
        <v>0</v>
      </c>
      <c r="U61">
        <v>0</v>
      </c>
      <c r="V61">
        <f t="shared" si="0"/>
        <v>62.333333333333336</v>
      </c>
      <c r="W61">
        <f t="shared" si="1"/>
        <v>52</v>
      </c>
    </row>
    <row r="62" spans="1:23" x14ac:dyDescent="0.35">
      <c r="A62" t="s">
        <v>80</v>
      </c>
      <c r="B62" s="1">
        <v>44355</v>
      </c>
      <c r="C62" t="s">
        <v>22</v>
      </c>
      <c r="D62" t="s">
        <v>47</v>
      </c>
      <c r="E62">
        <v>1</v>
      </c>
      <c r="F62">
        <v>0</v>
      </c>
      <c r="G62">
        <v>0</v>
      </c>
      <c r="H62">
        <v>1</v>
      </c>
      <c r="I62">
        <v>0</v>
      </c>
      <c r="J62">
        <v>0</v>
      </c>
      <c r="K62">
        <v>0</v>
      </c>
      <c r="L62" s="2">
        <v>6.666666666666667</v>
      </c>
      <c r="M62">
        <v>6</v>
      </c>
      <c r="N62">
        <v>1</v>
      </c>
      <c r="O62">
        <v>1</v>
      </c>
      <c r="P62">
        <v>0</v>
      </c>
      <c r="Q62">
        <v>2</v>
      </c>
      <c r="R62">
        <v>7</v>
      </c>
      <c r="S62">
        <v>0</v>
      </c>
      <c r="T62">
        <v>0</v>
      </c>
      <c r="U62">
        <v>0</v>
      </c>
      <c r="V62">
        <f t="shared" si="0"/>
        <v>74.333333333333329</v>
      </c>
      <c r="W62">
        <f t="shared" si="1"/>
        <v>68</v>
      </c>
    </row>
    <row r="63" spans="1:23" x14ac:dyDescent="0.35">
      <c r="A63" t="s">
        <v>80</v>
      </c>
      <c r="B63" s="1">
        <v>44356</v>
      </c>
      <c r="C63" t="s">
        <v>27</v>
      </c>
      <c r="D63" t="s">
        <v>47</v>
      </c>
      <c r="E63">
        <v>1</v>
      </c>
      <c r="F63">
        <v>0</v>
      </c>
      <c r="G63">
        <v>0</v>
      </c>
      <c r="H63">
        <v>1</v>
      </c>
      <c r="I63">
        <v>0</v>
      </c>
      <c r="J63">
        <v>0</v>
      </c>
      <c r="K63">
        <v>0</v>
      </c>
      <c r="L63" s="2">
        <v>6.666666666666667</v>
      </c>
      <c r="M63">
        <v>5</v>
      </c>
      <c r="N63">
        <v>1</v>
      </c>
      <c r="O63">
        <v>1</v>
      </c>
      <c r="P63">
        <v>0</v>
      </c>
      <c r="Q63">
        <v>2</v>
      </c>
      <c r="R63">
        <v>6</v>
      </c>
      <c r="S63">
        <v>0</v>
      </c>
      <c r="T63">
        <v>0</v>
      </c>
      <c r="U63">
        <v>0</v>
      </c>
      <c r="V63">
        <f t="shared" si="0"/>
        <v>74.333333333333329</v>
      </c>
      <c r="W63">
        <f t="shared" si="1"/>
        <v>69</v>
      </c>
    </row>
    <row r="64" spans="1:23" x14ac:dyDescent="0.35">
      <c r="A64" t="s">
        <v>80</v>
      </c>
      <c r="B64" s="1">
        <v>44358</v>
      </c>
      <c r="C64" t="s">
        <v>24</v>
      </c>
      <c r="D64" t="s">
        <v>48</v>
      </c>
      <c r="E64">
        <v>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5</v>
      </c>
      <c r="M64">
        <v>5</v>
      </c>
      <c r="N64">
        <v>2</v>
      </c>
      <c r="O64">
        <v>2</v>
      </c>
      <c r="P64">
        <v>0</v>
      </c>
      <c r="Q64">
        <v>2</v>
      </c>
      <c r="R64">
        <v>8</v>
      </c>
      <c r="S64">
        <v>1</v>
      </c>
      <c r="T64">
        <v>2</v>
      </c>
      <c r="U64">
        <v>1</v>
      </c>
      <c r="V64">
        <f t="shared" si="0"/>
        <v>68</v>
      </c>
      <c r="W64">
        <f t="shared" si="1"/>
        <v>58</v>
      </c>
    </row>
    <row r="65" spans="1:23" x14ac:dyDescent="0.35">
      <c r="A65" t="s">
        <v>80</v>
      </c>
      <c r="B65" s="1">
        <v>44359</v>
      </c>
      <c r="C65" t="s">
        <v>23</v>
      </c>
      <c r="D65" t="s">
        <v>48</v>
      </c>
      <c r="E65">
        <v>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3</v>
      </c>
      <c r="M65">
        <v>7</v>
      </c>
      <c r="N65">
        <v>5</v>
      </c>
      <c r="O65">
        <v>5</v>
      </c>
      <c r="P65">
        <v>0</v>
      </c>
      <c r="Q65">
        <v>1</v>
      </c>
      <c r="R65">
        <v>3</v>
      </c>
      <c r="S65">
        <v>0</v>
      </c>
      <c r="T65">
        <v>0</v>
      </c>
      <c r="U65">
        <v>1</v>
      </c>
      <c r="V65">
        <f t="shared" si="0"/>
        <v>54</v>
      </c>
      <c r="W65">
        <f t="shared" si="1"/>
        <v>30</v>
      </c>
    </row>
    <row r="66" spans="1:23" x14ac:dyDescent="0.35">
      <c r="A66" t="s">
        <v>80</v>
      </c>
      <c r="B66" s="1">
        <v>44360</v>
      </c>
      <c r="C66" t="s">
        <v>39</v>
      </c>
      <c r="D66" t="s">
        <v>48</v>
      </c>
      <c r="E66">
        <v>1</v>
      </c>
      <c r="F66">
        <v>0</v>
      </c>
      <c r="G66">
        <v>0</v>
      </c>
      <c r="H66">
        <v>1</v>
      </c>
      <c r="I66">
        <v>0</v>
      </c>
      <c r="J66">
        <v>0</v>
      </c>
      <c r="K66">
        <v>0</v>
      </c>
      <c r="L66">
        <v>6</v>
      </c>
      <c r="M66">
        <v>4</v>
      </c>
      <c r="N66">
        <v>2</v>
      </c>
      <c r="O66">
        <v>2</v>
      </c>
      <c r="P66">
        <v>0</v>
      </c>
      <c r="Q66">
        <v>2</v>
      </c>
      <c r="R66">
        <v>4</v>
      </c>
      <c r="S66">
        <v>0</v>
      </c>
      <c r="T66">
        <v>0</v>
      </c>
      <c r="U66">
        <v>0</v>
      </c>
      <c r="V66">
        <f t="shared" si="0"/>
        <v>70</v>
      </c>
      <c r="W66">
        <f t="shared" si="1"/>
        <v>62</v>
      </c>
    </row>
    <row r="67" spans="1:23" x14ac:dyDescent="0.35">
      <c r="A67" t="s">
        <v>80</v>
      </c>
      <c r="B67" s="1">
        <v>44361</v>
      </c>
      <c r="C67" t="s">
        <v>20</v>
      </c>
      <c r="D67" t="s">
        <v>44</v>
      </c>
      <c r="E67">
        <v>1</v>
      </c>
      <c r="F67">
        <v>0</v>
      </c>
      <c r="G67">
        <v>0</v>
      </c>
      <c r="H67">
        <v>0</v>
      </c>
      <c r="I67">
        <v>1</v>
      </c>
      <c r="J67">
        <v>0</v>
      </c>
      <c r="K67">
        <v>0</v>
      </c>
      <c r="L67" s="2">
        <v>2.3333333333333335</v>
      </c>
      <c r="M67">
        <v>5</v>
      </c>
      <c r="N67">
        <v>7</v>
      </c>
      <c r="O67">
        <v>7</v>
      </c>
      <c r="P67">
        <v>1</v>
      </c>
      <c r="Q67">
        <v>2</v>
      </c>
      <c r="R67">
        <v>3</v>
      </c>
      <c r="S67">
        <v>1</v>
      </c>
      <c r="T67">
        <v>0</v>
      </c>
      <c r="U67">
        <v>0</v>
      </c>
      <c r="V67">
        <f t="shared" ref="V67:V130" si="2">50+L67*3+(IF(L67&lt;4,0,(L67-4)*2)+R67-M67-4*P67-(2*(N67-O67))-Q67)</f>
        <v>49</v>
      </c>
      <c r="W67">
        <f t="shared" ref="W67:W130" si="3">40+6*L67+R67-2*Q67-2*M67-3*N67-6*P67</f>
        <v>16</v>
      </c>
    </row>
    <row r="68" spans="1:23" x14ac:dyDescent="0.35">
      <c r="A68" t="s">
        <v>80</v>
      </c>
      <c r="B68" s="1">
        <v>44362</v>
      </c>
      <c r="C68" t="s">
        <v>22</v>
      </c>
      <c r="D68" t="s">
        <v>44</v>
      </c>
      <c r="E68">
        <v>1</v>
      </c>
      <c r="F68">
        <v>0</v>
      </c>
      <c r="G68">
        <v>0</v>
      </c>
      <c r="H68">
        <v>0</v>
      </c>
      <c r="I68">
        <v>1</v>
      </c>
      <c r="J68">
        <v>0</v>
      </c>
      <c r="K68">
        <v>0</v>
      </c>
      <c r="L68">
        <v>5</v>
      </c>
      <c r="M68">
        <v>5</v>
      </c>
      <c r="N68">
        <v>3</v>
      </c>
      <c r="O68">
        <v>3</v>
      </c>
      <c r="P68">
        <v>0</v>
      </c>
      <c r="Q68">
        <v>1</v>
      </c>
      <c r="R68">
        <v>6</v>
      </c>
      <c r="S68">
        <v>0</v>
      </c>
      <c r="T68">
        <v>0</v>
      </c>
      <c r="U68">
        <v>0</v>
      </c>
      <c r="V68">
        <f t="shared" si="2"/>
        <v>67</v>
      </c>
      <c r="W68">
        <f t="shared" si="3"/>
        <v>55</v>
      </c>
    </row>
    <row r="69" spans="1:23" x14ac:dyDescent="0.35">
      <c r="A69" t="s">
        <v>80</v>
      </c>
      <c r="B69" s="1">
        <v>44363</v>
      </c>
      <c r="C69" t="s">
        <v>27</v>
      </c>
      <c r="D69" t="s">
        <v>44</v>
      </c>
      <c r="E69">
        <v>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5</v>
      </c>
      <c r="M69">
        <v>3</v>
      </c>
      <c r="N69">
        <v>2</v>
      </c>
      <c r="O69">
        <v>2</v>
      </c>
      <c r="P69">
        <v>1</v>
      </c>
      <c r="Q69">
        <v>2</v>
      </c>
      <c r="R69">
        <v>2</v>
      </c>
      <c r="S69">
        <v>1</v>
      </c>
      <c r="T69">
        <v>0</v>
      </c>
      <c r="U69">
        <v>0</v>
      </c>
      <c r="V69">
        <f t="shared" si="2"/>
        <v>60</v>
      </c>
      <c r="W69">
        <f t="shared" si="3"/>
        <v>50</v>
      </c>
    </row>
    <row r="70" spans="1:23" x14ac:dyDescent="0.35">
      <c r="A70" t="s">
        <v>80</v>
      </c>
      <c r="B70" s="1">
        <v>44364</v>
      </c>
      <c r="C70" t="s">
        <v>24</v>
      </c>
      <c r="D70" t="s">
        <v>49</v>
      </c>
      <c r="E70">
        <v>1</v>
      </c>
      <c r="F70">
        <v>0</v>
      </c>
      <c r="G70">
        <v>0</v>
      </c>
      <c r="H70">
        <v>1</v>
      </c>
      <c r="I70">
        <v>0</v>
      </c>
      <c r="J70">
        <v>0</v>
      </c>
      <c r="K70">
        <v>0</v>
      </c>
      <c r="L70">
        <v>6</v>
      </c>
      <c r="M70">
        <v>5</v>
      </c>
      <c r="N70">
        <v>1</v>
      </c>
      <c r="O70">
        <v>1</v>
      </c>
      <c r="P70">
        <v>1</v>
      </c>
      <c r="Q70">
        <v>1</v>
      </c>
      <c r="R70">
        <v>5</v>
      </c>
      <c r="S70">
        <v>1</v>
      </c>
      <c r="T70">
        <v>0</v>
      </c>
      <c r="U70">
        <v>0</v>
      </c>
      <c r="V70">
        <f t="shared" si="2"/>
        <v>67</v>
      </c>
      <c r="W70">
        <f t="shared" si="3"/>
        <v>60</v>
      </c>
    </row>
    <row r="71" spans="1:23" x14ac:dyDescent="0.35">
      <c r="A71" t="s">
        <v>80</v>
      </c>
      <c r="B71" s="1">
        <v>44365</v>
      </c>
      <c r="C71" t="s">
        <v>23</v>
      </c>
      <c r="D71" t="s">
        <v>49</v>
      </c>
      <c r="E71">
        <v>1</v>
      </c>
      <c r="F71">
        <v>0</v>
      </c>
      <c r="G71">
        <v>0</v>
      </c>
      <c r="H71">
        <v>1</v>
      </c>
      <c r="I71">
        <v>0</v>
      </c>
      <c r="J71">
        <v>0</v>
      </c>
      <c r="K71">
        <v>0</v>
      </c>
      <c r="L71" s="2">
        <v>5.666666666666667</v>
      </c>
      <c r="M71">
        <v>3</v>
      </c>
      <c r="N71">
        <v>1</v>
      </c>
      <c r="O71">
        <v>0</v>
      </c>
      <c r="P71">
        <v>0</v>
      </c>
      <c r="Q71">
        <v>2</v>
      </c>
      <c r="R71">
        <v>8</v>
      </c>
      <c r="S71">
        <v>0</v>
      </c>
      <c r="T71">
        <v>0</v>
      </c>
      <c r="U71">
        <v>0</v>
      </c>
      <c r="V71">
        <f t="shared" si="2"/>
        <v>71.333333333333329</v>
      </c>
      <c r="W71">
        <f t="shared" si="3"/>
        <v>69</v>
      </c>
    </row>
    <row r="72" spans="1:23" x14ac:dyDescent="0.35">
      <c r="A72" t="s">
        <v>80</v>
      </c>
      <c r="B72" s="1">
        <v>44366</v>
      </c>
      <c r="C72" t="s">
        <v>39</v>
      </c>
      <c r="D72" t="s">
        <v>49</v>
      </c>
      <c r="E72">
        <v>1</v>
      </c>
      <c r="F72">
        <v>0</v>
      </c>
      <c r="G72">
        <v>0</v>
      </c>
      <c r="H72">
        <v>1</v>
      </c>
      <c r="I72">
        <v>0</v>
      </c>
      <c r="J72">
        <v>0</v>
      </c>
      <c r="K72">
        <v>0</v>
      </c>
      <c r="L72" s="2">
        <v>5.666666666666667</v>
      </c>
      <c r="M72">
        <v>4</v>
      </c>
      <c r="N72">
        <v>3</v>
      </c>
      <c r="O72">
        <v>3</v>
      </c>
      <c r="P72">
        <v>2</v>
      </c>
      <c r="Q72">
        <v>2</v>
      </c>
      <c r="R72">
        <v>9</v>
      </c>
      <c r="S72">
        <v>0</v>
      </c>
      <c r="T72">
        <v>0</v>
      </c>
      <c r="U72">
        <v>0</v>
      </c>
      <c r="V72">
        <f t="shared" si="2"/>
        <v>65.333333333333329</v>
      </c>
      <c r="W72">
        <f t="shared" si="3"/>
        <v>50</v>
      </c>
    </row>
    <row r="73" spans="1:23" x14ac:dyDescent="0.35">
      <c r="A73" t="s">
        <v>80</v>
      </c>
      <c r="B73" s="1">
        <v>44367</v>
      </c>
      <c r="C73" t="s">
        <v>20</v>
      </c>
      <c r="D73" t="s">
        <v>49</v>
      </c>
      <c r="E73">
        <v>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4</v>
      </c>
      <c r="M73">
        <v>4</v>
      </c>
      <c r="N73">
        <v>2</v>
      </c>
      <c r="O73">
        <v>1</v>
      </c>
      <c r="P73">
        <v>0</v>
      </c>
      <c r="Q73">
        <v>3</v>
      </c>
      <c r="R73">
        <v>2</v>
      </c>
      <c r="S73">
        <v>0</v>
      </c>
      <c r="T73">
        <v>0</v>
      </c>
      <c r="U73">
        <v>0</v>
      </c>
      <c r="V73">
        <f t="shared" si="2"/>
        <v>55</v>
      </c>
      <c r="W73">
        <f t="shared" si="3"/>
        <v>46</v>
      </c>
    </row>
    <row r="74" spans="1:23" x14ac:dyDescent="0.35">
      <c r="A74" t="s">
        <v>80</v>
      </c>
      <c r="B74" s="1">
        <v>44369</v>
      </c>
      <c r="C74" t="s">
        <v>22</v>
      </c>
      <c r="D74" t="s">
        <v>50</v>
      </c>
      <c r="E74">
        <v>1</v>
      </c>
      <c r="F74">
        <v>0</v>
      </c>
      <c r="G74">
        <v>0</v>
      </c>
      <c r="H74">
        <v>0</v>
      </c>
      <c r="I74">
        <v>1</v>
      </c>
      <c r="J74">
        <v>0</v>
      </c>
      <c r="K74">
        <v>0</v>
      </c>
      <c r="L74">
        <v>6</v>
      </c>
      <c r="M74">
        <v>10</v>
      </c>
      <c r="N74">
        <v>5</v>
      </c>
      <c r="O74">
        <v>5</v>
      </c>
      <c r="P74">
        <v>2</v>
      </c>
      <c r="Q74">
        <v>0</v>
      </c>
      <c r="R74">
        <v>10</v>
      </c>
      <c r="S74">
        <v>0</v>
      </c>
      <c r="T74">
        <v>0</v>
      </c>
      <c r="U74">
        <v>0</v>
      </c>
      <c r="V74">
        <f t="shared" si="2"/>
        <v>64</v>
      </c>
      <c r="W74">
        <f t="shared" si="3"/>
        <v>39</v>
      </c>
    </row>
    <row r="75" spans="1:23" x14ac:dyDescent="0.35">
      <c r="A75" t="s">
        <v>80</v>
      </c>
      <c r="B75" s="1">
        <v>44370</v>
      </c>
      <c r="C75" t="s">
        <v>24</v>
      </c>
      <c r="D75" t="s">
        <v>50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6</v>
      </c>
      <c r="M75">
        <v>6</v>
      </c>
      <c r="N75">
        <v>1</v>
      </c>
      <c r="O75">
        <v>1</v>
      </c>
      <c r="P75">
        <v>1</v>
      </c>
      <c r="Q75">
        <v>2</v>
      </c>
      <c r="R75">
        <v>9</v>
      </c>
      <c r="S75">
        <v>0</v>
      </c>
      <c r="T75">
        <v>0</v>
      </c>
      <c r="U75">
        <v>1</v>
      </c>
      <c r="V75">
        <f t="shared" si="2"/>
        <v>69</v>
      </c>
      <c r="W75">
        <f t="shared" si="3"/>
        <v>60</v>
      </c>
    </row>
    <row r="76" spans="1:23" x14ac:dyDescent="0.35">
      <c r="A76" t="s">
        <v>80</v>
      </c>
      <c r="B76" s="1">
        <v>44372</v>
      </c>
      <c r="C76" t="s">
        <v>27</v>
      </c>
      <c r="D76" t="s">
        <v>51</v>
      </c>
      <c r="E76">
        <v>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5</v>
      </c>
      <c r="M76">
        <v>6</v>
      </c>
      <c r="N76">
        <v>3</v>
      </c>
      <c r="O76">
        <v>2</v>
      </c>
      <c r="P76">
        <v>0</v>
      </c>
      <c r="Q76">
        <v>2</v>
      </c>
      <c r="R76">
        <v>4</v>
      </c>
      <c r="S76">
        <v>0</v>
      </c>
      <c r="T76">
        <v>0</v>
      </c>
      <c r="U76">
        <v>0</v>
      </c>
      <c r="V76">
        <f t="shared" si="2"/>
        <v>61</v>
      </c>
      <c r="W76">
        <f t="shared" si="3"/>
        <v>49</v>
      </c>
    </row>
    <row r="77" spans="1:23" x14ac:dyDescent="0.35">
      <c r="A77" t="s">
        <v>80</v>
      </c>
      <c r="B77" s="1">
        <v>44373</v>
      </c>
      <c r="C77" t="s">
        <v>23</v>
      </c>
      <c r="D77" t="s">
        <v>51</v>
      </c>
      <c r="E77">
        <v>1</v>
      </c>
      <c r="F77">
        <v>0</v>
      </c>
      <c r="G77">
        <v>0</v>
      </c>
      <c r="H77">
        <v>0</v>
      </c>
      <c r="I77">
        <v>1</v>
      </c>
      <c r="J77">
        <v>0</v>
      </c>
      <c r="K77">
        <v>0</v>
      </c>
      <c r="L77">
        <v>4</v>
      </c>
      <c r="M77">
        <v>6</v>
      </c>
      <c r="N77">
        <v>6</v>
      </c>
      <c r="O77">
        <v>6</v>
      </c>
      <c r="P77">
        <v>1</v>
      </c>
      <c r="Q77">
        <v>1</v>
      </c>
      <c r="R77">
        <v>3</v>
      </c>
      <c r="S77">
        <v>0</v>
      </c>
      <c r="T77">
        <v>0</v>
      </c>
      <c r="U77">
        <v>1</v>
      </c>
      <c r="V77">
        <f t="shared" si="2"/>
        <v>54</v>
      </c>
      <c r="W77">
        <f t="shared" si="3"/>
        <v>29</v>
      </c>
    </row>
    <row r="78" spans="1:23" x14ac:dyDescent="0.35">
      <c r="A78" t="s">
        <v>80</v>
      </c>
      <c r="B78" s="1">
        <v>44374</v>
      </c>
      <c r="C78" t="s">
        <v>39</v>
      </c>
      <c r="D78" t="s">
        <v>51</v>
      </c>
      <c r="E78">
        <v>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5</v>
      </c>
      <c r="M78">
        <v>4</v>
      </c>
      <c r="N78">
        <v>3</v>
      </c>
      <c r="O78">
        <v>3</v>
      </c>
      <c r="P78">
        <v>1</v>
      </c>
      <c r="Q78">
        <v>2</v>
      </c>
      <c r="R78">
        <v>6</v>
      </c>
      <c r="S78">
        <v>0</v>
      </c>
      <c r="T78">
        <v>0</v>
      </c>
      <c r="U78">
        <v>0</v>
      </c>
      <c r="V78">
        <f t="shared" si="2"/>
        <v>63</v>
      </c>
      <c r="W78">
        <f t="shared" si="3"/>
        <v>49</v>
      </c>
    </row>
    <row r="79" spans="1:23" x14ac:dyDescent="0.35">
      <c r="A79" t="s">
        <v>80</v>
      </c>
      <c r="B79" s="1">
        <v>44375</v>
      </c>
      <c r="C79" t="s">
        <v>20</v>
      </c>
      <c r="D79" t="s">
        <v>52</v>
      </c>
      <c r="E79">
        <v>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 s="2">
        <v>1.6666666666666665</v>
      </c>
      <c r="M79">
        <v>4</v>
      </c>
      <c r="N79">
        <v>2</v>
      </c>
      <c r="O79">
        <v>2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>
        <f t="shared" si="2"/>
        <v>47</v>
      </c>
      <c r="W79">
        <f t="shared" si="3"/>
        <v>30</v>
      </c>
    </row>
    <row r="80" spans="1:23" x14ac:dyDescent="0.35">
      <c r="A80" t="s">
        <v>80</v>
      </c>
      <c r="B80" s="1">
        <v>44376</v>
      </c>
      <c r="C80" t="s">
        <v>22</v>
      </c>
      <c r="D80" t="s">
        <v>52</v>
      </c>
      <c r="E80">
        <v>1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3</v>
      </c>
      <c r="M80">
        <v>5</v>
      </c>
      <c r="N80">
        <v>7</v>
      </c>
      <c r="O80">
        <v>7</v>
      </c>
      <c r="P80">
        <v>3</v>
      </c>
      <c r="Q80">
        <v>4</v>
      </c>
      <c r="R80">
        <v>4</v>
      </c>
      <c r="S80">
        <v>0</v>
      </c>
      <c r="T80">
        <v>0</v>
      </c>
      <c r="U80">
        <v>0</v>
      </c>
      <c r="V80">
        <f t="shared" si="2"/>
        <v>42</v>
      </c>
      <c r="W80">
        <f t="shared" si="3"/>
        <v>5</v>
      </c>
    </row>
    <row r="81" spans="1:23" x14ac:dyDescent="0.35">
      <c r="A81" t="s">
        <v>80</v>
      </c>
      <c r="B81" s="1">
        <v>44377</v>
      </c>
      <c r="C81" t="s">
        <v>24</v>
      </c>
      <c r="D81" t="s">
        <v>52</v>
      </c>
      <c r="E81">
        <v>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 s="2">
        <v>0.66666666666666663</v>
      </c>
      <c r="M81">
        <v>2</v>
      </c>
      <c r="N81">
        <v>7</v>
      </c>
      <c r="O81">
        <v>7</v>
      </c>
      <c r="P81">
        <v>0</v>
      </c>
      <c r="Q81">
        <v>4</v>
      </c>
      <c r="R81">
        <v>1</v>
      </c>
      <c r="S81">
        <v>1</v>
      </c>
      <c r="T81">
        <v>0</v>
      </c>
      <c r="U81">
        <v>0</v>
      </c>
      <c r="V81">
        <f t="shared" si="2"/>
        <v>47</v>
      </c>
      <c r="W81">
        <f t="shared" si="3"/>
        <v>12</v>
      </c>
    </row>
    <row r="82" spans="1:23" x14ac:dyDescent="0.35">
      <c r="A82" t="s">
        <v>80</v>
      </c>
      <c r="B82" s="1">
        <v>44379</v>
      </c>
      <c r="C82" t="s">
        <v>27</v>
      </c>
      <c r="D82" t="s">
        <v>53</v>
      </c>
      <c r="E82">
        <v>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 s="2">
        <v>2.6666666666666665</v>
      </c>
      <c r="M82">
        <v>6</v>
      </c>
      <c r="N82">
        <v>6</v>
      </c>
      <c r="O82">
        <v>6</v>
      </c>
      <c r="P82">
        <v>2</v>
      </c>
      <c r="Q82">
        <v>2</v>
      </c>
      <c r="R82">
        <v>0</v>
      </c>
      <c r="S82">
        <v>0</v>
      </c>
      <c r="T82">
        <v>0</v>
      </c>
      <c r="U82">
        <v>1</v>
      </c>
      <c r="V82">
        <f t="shared" si="2"/>
        <v>42</v>
      </c>
      <c r="W82">
        <f t="shared" si="3"/>
        <v>10</v>
      </c>
    </row>
    <row r="83" spans="1:23" x14ac:dyDescent="0.35">
      <c r="A83" t="s">
        <v>80</v>
      </c>
      <c r="B83" s="1">
        <v>44380</v>
      </c>
      <c r="C83" t="s">
        <v>23</v>
      </c>
      <c r="D83" t="s">
        <v>53</v>
      </c>
      <c r="E83">
        <v>1</v>
      </c>
      <c r="F83">
        <v>0</v>
      </c>
      <c r="G83">
        <v>0</v>
      </c>
      <c r="H83">
        <v>1</v>
      </c>
      <c r="I83">
        <v>0</v>
      </c>
      <c r="J83">
        <v>0</v>
      </c>
      <c r="K83">
        <v>0</v>
      </c>
      <c r="L83" s="2">
        <v>7.666666666666667</v>
      </c>
      <c r="M83">
        <v>4</v>
      </c>
      <c r="N83">
        <v>1</v>
      </c>
      <c r="O83">
        <v>1</v>
      </c>
      <c r="P83">
        <v>0</v>
      </c>
      <c r="Q83">
        <v>1</v>
      </c>
      <c r="R83">
        <v>6</v>
      </c>
      <c r="S83">
        <v>0</v>
      </c>
      <c r="T83">
        <v>0</v>
      </c>
      <c r="U83">
        <v>0</v>
      </c>
      <c r="V83">
        <f t="shared" si="2"/>
        <v>81.333333333333329</v>
      </c>
      <c r="W83">
        <f t="shared" si="3"/>
        <v>79</v>
      </c>
    </row>
    <row r="84" spans="1:23" x14ac:dyDescent="0.35">
      <c r="A84" t="s">
        <v>80</v>
      </c>
      <c r="B84" s="1">
        <v>44381</v>
      </c>
      <c r="C84" t="s">
        <v>39</v>
      </c>
      <c r="D84" t="s">
        <v>53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5</v>
      </c>
      <c r="M84">
        <v>2</v>
      </c>
      <c r="N84">
        <v>2</v>
      </c>
      <c r="O84">
        <v>2</v>
      </c>
      <c r="P84">
        <v>0</v>
      </c>
      <c r="Q84">
        <v>5</v>
      </c>
      <c r="R84">
        <v>7</v>
      </c>
      <c r="S84">
        <v>0</v>
      </c>
      <c r="T84">
        <v>0</v>
      </c>
      <c r="U84">
        <v>1</v>
      </c>
      <c r="V84">
        <f t="shared" si="2"/>
        <v>67</v>
      </c>
      <c r="W84">
        <f t="shared" si="3"/>
        <v>57</v>
      </c>
    </row>
    <row r="85" spans="1:23" x14ac:dyDescent="0.35">
      <c r="A85" t="s">
        <v>80</v>
      </c>
      <c r="B85" s="1">
        <v>44382</v>
      </c>
      <c r="C85" t="s">
        <v>54</v>
      </c>
      <c r="D85" t="s">
        <v>55</v>
      </c>
      <c r="E85">
        <v>1</v>
      </c>
      <c r="F85">
        <v>0</v>
      </c>
      <c r="G85">
        <v>0</v>
      </c>
      <c r="H85">
        <v>0</v>
      </c>
      <c r="I85">
        <v>1</v>
      </c>
      <c r="J85">
        <v>0</v>
      </c>
      <c r="K85">
        <v>0</v>
      </c>
      <c r="L85">
        <v>3</v>
      </c>
      <c r="M85">
        <v>3</v>
      </c>
      <c r="N85">
        <v>2</v>
      </c>
      <c r="O85">
        <v>2</v>
      </c>
      <c r="P85">
        <v>1</v>
      </c>
      <c r="Q85">
        <v>4</v>
      </c>
      <c r="R85">
        <v>3</v>
      </c>
      <c r="S85">
        <v>0</v>
      </c>
      <c r="T85">
        <v>0</v>
      </c>
      <c r="U85">
        <v>0</v>
      </c>
      <c r="V85">
        <f t="shared" si="2"/>
        <v>51</v>
      </c>
      <c r="W85">
        <f t="shared" si="3"/>
        <v>35</v>
      </c>
    </row>
    <row r="86" spans="1:23" x14ac:dyDescent="0.35">
      <c r="A86" t="s">
        <v>80</v>
      </c>
      <c r="B86" s="1">
        <v>44383</v>
      </c>
      <c r="C86" t="s">
        <v>24</v>
      </c>
      <c r="D86" t="s">
        <v>55</v>
      </c>
      <c r="E86">
        <v>1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7</v>
      </c>
      <c r="M86">
        <v>5</v>
      </c>
      <c r="N86">
        <v>2</v>
      </c>
      <c r="O86">
        <v>2</v>
      </c>
      <c r="P86">
        <v>0</v>
      </c>
      <c r="Q86">
        <v>0</v>
      </c>
      <c r="R86">
        <v>4</v>
      </c>
      <c r="S86">
        <v>0</v>
      </c>
      <c r="T86">
        <v>0</v>
      </c>
      <c r="U86">
        <v>0</v>
      </c>
      <c r="V86">
        <f t="shared" si="2"/>
        <v>76</v>
      </c>
      <c r="W86">
        <f t="shared" si="3"/>
        <v>70</v>
      </c>
    </row>
    <row r="87" spans="1:23" x14ac:dyDescent="0.35">
      <c r="A87" t="s">
        <v>80</v>
      </c>
      <c r="B87" s="1">
        <v>44384</v>
      </c>
      <c r="C87" t="s">
        <v>22</v>
      </c>
      <c r="D87" t="s">
        <v>55</v>
      </c>
      <c r="E87">
        <v>1</v>
      </c>
      <c r="F87">
        <v>0</v>
      </c>
      <c r="G87">
        <v>0</v>
      </c>
      <c r="H87">
        <v>1</v>
      </c>
      <c r="I87">
        <v>0</v>
      </c>
      <c r="J87">
        <v>0</v>
      </c>
      <c r="K87">
        <v>0</v>
      </c>
      <c r="L87" s="2">
        <v>5.333333333333333</v>
      </c>
      <c r="M87">
        <v>6</v>
      </c>
      <c r="N87">
        <v>3</v>
      </c>
      <c r="O87">
        <v>3</v>
      </c>
      <c r="P87">
        <v>0</v>
      </c>
      <c r="Q87">
        <v>2</v>
      </c>
      <c r="R87">
        <v>5</v>
      </c>
      <c r="S87">
        <v>0</v>
      </c>
      <c r="T87">
        <v>0</v>
      </c>
      <c r="U87">
        <v>0</v>
      </c>
      <c r="V87">
        <f t="shared" si="2"/>
        <v>65.666666666666671</v>
      </c>
      <c r="W87">
        <f t="shared" si="3"/>
        <v>52</v>
      </c>
    </row>
    <row r="88" spans="1:23" x14ac:dyDescent="0.35">
      <c r="A88" t="s">
        <v>80</v>
      </c>
      <c r="B88" s="1">
        <v>44386</v>
      </c>
      <c r="C88" t="s">
        <v>23</v>
      </c>
      <c r="D88" t="s">
        <v>34</v>
      </c>
      <c r="E88">
        <v>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 s="2">
        <v>5.333333333333333</v>
      </c>
      <c r="M88">
        <v>4</v>
      </c>
      <c r="N88">
        <v>2</v>
      </c>
      <c r="O88">
        <v>0</v>
      </c>
      <c r="P88">
        <v>0</v>
      </c>
      <c r="Q88">
        <v>3</v>
      </c>
      <c r="R88">
        <v>5</v>
      </c>
      <c r="S88">
        <v>0</v>
      </c>
      <c r="T88">
        <v>0</v>
      </c>
      <c r="U88">
        <v>1</v>
      </c>
      <c r="V88">
        <f t="shared" si="2"/>
        <v>62.666666666666664</v>
      </c>
      <c r="W88">
        <f t="shared" si="3"/>
        <v>57</v>
      </c>
    </row>
    <row r="89" spans="1:23" x14ac:dyDescent="0.35">
      <c r="A89" t="s">
        <v>80</v>
      </c>
      <c r="B89" s="1">
        <v>44387</v>
      </c>
      <c r="C89" t="s">
        <v>39</v>
      </c>
      <c r="D89" t="s">
        <v>34</v>
      </c>
      <c r="E89">
        <v>1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7</v>
      </c>
      <c r="M89">
        <v>6</v>
      </c>
      <c r="N89">
        <v>2</v>
      </c>
      <c r="O89">
        <v>2</v>
      </c>
      <c r="P89">
        <v>0</v>
      </c>
      <c r="Q89">
        <v>2</v>
      </c>
      <c r="R89">
        <v>6</v>
      </c>
      <c r="S89">
        <v>0</v>
      </c>
      <c r="T89">
        <v>0</v>
      </c>
      <c r="U89">
        <v>1</v>
      </c>
      <c r="V89">
        <f t="shared" si="2"/>
        <v>75</v>
      </c>
      <c r="W89">
        <f t="shared" si="3"/>
        <v>66</v>
      </c>
    </row>
    <row r="90" spans="1:23" x14ac:dyDescent="0.35">
      <c r="A90" t="s">
        <v>80</v>
      </c>
      <c r="B90" s="1">
        <v>44388</v>
      </c>
      <c r="C90" t="s">
        <v>54</v>
      </c>
      <c r="D90" t="s">
        <v>34</v>
      </c>
      <c r="E90">
        <v>1</v>
      </c>
      <c r="F90">
        <v>0</v>
      </c>
      <c r="G90">
        <v>0</v>
      </c>
      <c r="H90">
        <v>1</v>
      </c>
      <c r="I90">
        <v>0</v>
      </c>
      <c r="J90">
        <v>0</v>
      </c>
      <c r="K90">
        <v>0</v>
      </c>
      <c r="L90">
        <v>5</v>
      </c>
      <c r="M90">
        <v>3</v>
      </c>
      <c r="N90">
        <v>1</v>
      </c>
      <c r="O90">
        <v>1</v>
      </c>
      <c r="P90">
        <v>0</v>
      </c>
      <c r="Q90">
        <v>2</v>
      </c>
      <c r="R90">
        <v>4</v>
      </c>
      <c r="S90">
        <v>0</v>
      </c>
      <c r="T90">
        <v>0</v>
      </c>
      <c r="U90">
        <v>1</v>
      </c>
      <c r="V90">
        <f t="shared" si="2"/>
        <v>66</v>
      </c>
      <c r="W90">
        <f t="shared" si="3"/>
        <v>61</v>
      </c>
    </row>
    <row r="91" spans="1:23" x14ac:dyDescent="0.35">
      <c r="A91" t="s">
        <v>80</v>
      </c>
      <c r="B91" s="1">
        <v>44393</v>
      </c>
      <c r="C91" t="s">
        <v>22</v>
      </c>
      <c r="D91" t="s">
        <v>46</v>
      </c>
      <c r="E91">
        <v>1</v>
      </c>
      <c r="F91">
        <v>0</v>
      </c>
      <c r="G91">
        <v>0</v>
      </c>
      <c r="H91">
        <v>0</v>
      </c>
      <c r="I91">
        <v>1</v>
      </c>
      <c r="J91">
        <v>0</v>
      </c>
      <c r="K91">
        <v>0</v>
      </c>
      <c r="L91">
        <v>4</v>
      </c>
      <c r="M91">
        <v>6</v>
      </c>
      <c r="N91">
        <v>4</v>
      </c>
      <c r="O91">
        <v>4</v>
      </c>
      <c r="P91">
        <v>1</v>
      </c>
      <c r="Q91">
        <v>0</v>
      </c>
      <c r="R91">
        <v>4</v>
      </c>
      <c r="S91">
        <v>1</v>
      </c>
      <c r="T91">
        <v>0</v>
      </c>
      <c r="U91">
        <v>0</v>
      </c>
      <c r="V91">
        <f t="shared" si="2"/>
        <v>56</v>
      </c>
      <c r="W91">
        <f t="shared" si="3"/>
        <v>38</v>
      </c>
    </row>
    <row r="92" spans="1:23" x14ac:dyDescent="0.35">
      <c r="A92" t="s">
        <v>80</v>
      </c>
      <c r="B92" s="1">
        <v>44394</v>
      </c>
      <c r="C92" t="s">
        <v>23</v>
      </c>
      <c r="D92" t="s">
        <v>46</v>
      </c>
      <c r="E92">
        <v>1</v>
      </c>
      <c r="F92">
        <v>0</v>
      </c>
      <c r="G92">
        <v>0</v>
      </c>
      <c r="H92">
        <v>1</v>
      </c>
      <c r="I92">
        <v>0</v>
      </c>
      <c r="J92">
        <v>0</v>
      </c>
      <c r="K92">
        <v>0</v>
      </c>
      <c r="L92" s="2">
        <v>6.666666666666667</v>
      </c>
      <c r="M92">
        <v>5</v>
      </c>
      <c r="N92">
        <v>1</v>
      </c>
      <c r="O92">
        <v>1</v>
      </c>
      <c r="P92">
        <v>0</v>
      </c>
      <c r="Q92">
        <v>4</v>
      </c>
      <c r="R92">
        <v>6</v>
      </c>
      <c r="S92">
        <v>0</v>
      </c>
      <c r="T92">
        <v>0</v>
      </c>
      <c r="U92">
        <v>0</v>
      </c>
      <c r="V92">
        <f t="shared" si="2"/>
        <v>72.333333333333329</v>
      </c>
      <c r="W92">
        <f t="shared" si="3"/>
        <v>65</v>
      </c>
    </row>
    <row r="93" spans="1:23" x14ac:dyDescent="0.35">
      <c r="A93" t="s">
        <v>80</v>
      </c>
      <c r="B93" s="1">
        <v>44395</v>
      </c>
      <c r="C93" t="s">
        <v>39</v>
      </c>
      <c r="D93" t="s">
        <v>46</v>
      </c>
      <c r="E93">
        <v>1</v>
      </c>
      <c r="F93">
        <v>0</v>
      </c>
      <c r="G93">
        <v>0</v>
      </c>
      <c r="H93">
        <v>0</v>
      </c>
      <c r="I93">
        <v>1</v>
      </c>
      <c r="J93">
        <v>0</v>
      </c>
      <c r="K93">
        <v>0</v>
      </c>
      <c r="L93">
        <v>7</v>
      </c>
      <c r="M93">
        <v>6</v>
      </c>
      <c r="N93">
        <v>6</v>
      </c>
      <c r="O93">
        <v>4</v>
      </c>
      <c r="P93">
        <v>2</v>
      </c>
      <c r="Q93">
        <v>1</v>
      </c>
      <c r="R93">
        <v>9</v>
      </c>
      <c r="S93">
        <v>0</v>
      </c>
      <c r="T93">
        <v>0</v>
      </c>
      <c r="U93">
        <v>1</v>
      </c>
      <c r="V93">
        <f t="shared" si="2"/>
        <v>67</v>
      </c>
      <c r="W93">
        <f t="shared" si="3"/>
        <v>47</v>
      </c>
    </row>
    <row r="94" spans="1:23" x14ac:dyDescent="0.35">
      <c r="A94" t="s">
        <v>80</v>
      </c>
      <c r="B94" s="1">
        <v>44396</v>
      </c>
      <c r="C94" t="s">
        <v>24</v>
      </c>
      <c r="D94" t="s">
        <v>44</v>
      </c>
      <c r="E94">
        <v>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6</v>
      </c>
      <c r="M94">
        <v>3</v>
      </c>
      <c r="N94">
        <v>0</v>
      </c>
      <c r="O94">
        <v>0</v>
      </c>
      <c r="P94">
        <v>0</v>
      </c>
      <c r="Q94">
        <v>1</v>
      </c>
      <c r="R94">
        <v>8</v>
      </c>
      <c r="S94">
        <v>0</v>
      </c>
      <c r="T94">
        <v>0</v>
      </c>
      <c r="U94">
        <v>0</v>
      </c>
      <c r="V94">
        <f t="shared" si="2"/>
        <v>76</v>
      </c>
      <c r="W94">
        <f t="shared" si="3"/>
        <v>76</v>
      </c>
    </row>
    <row r="95" spans="1:23" x14ac:dyDescent="0.35">
      <c r="A95" t="s">
        <v>80</v>
      </c>
      <c r="B95" s="1">
        <v>44397</v>
      </c>
      <c r="C95" t="s">
        <v>54</v>
      </c>
      <c r="D95" t="s">
        <v>44</v>
      </c>
      <c r="E95">
        <v>1</v>
      </c>
      <c r="F95">
        <v>0</v>
      </c>
      <c r="G95">
        <v>0</v>
      </c>
      <c r="H95">
        <v>0</v>
      </c>
      <c r="I95">
        <v>1</v>
      </c>
      <c r="J95">
        <v>0</v>
      </c>
      <c r="K95">
        <v>0</v>
      </c>
      <c r="L95" s="2">
        <v>5.666666666666667</v>
      </c>
      <c r="M95">
        <v>3</v>
      </c>
      <c r="N95">
        <v>4</v>
      </c>
      <c r="O95">
        <v>4</v>
      </c>
      <c r="P95">
        <v>1</v>
      </c>
      <c r="Q95">
        <v>1</v>
      </c>
      <c r="R95">
        <v>4</v>
      </c>
      <c r="S95">
        <v>1</v>
      </c>
      <c r="T95">
        <v>0</v>
      </c>
      <c r="U95">
        <v>0</v>
      </c>
      <c r="V95">
        <f t="shared" si="2"/>
        <v>66.333333333333329</v>
      </c>
      <c r="W95">
        <f t="shared" si="3"/>
        <v>52</v>
      </c>
    </row>
    <row r="96" spans="1:23" x14ac:dyDescent="0.35">
      <c r="A96" t="s">
        <v>80</v>
      </c>
      <c r="B96" s="1">
        <v>44399</v>
      </c>
      <c r="C96" t="s">
        <v>22</v>
      </c>
      <c r="D96" t="s">
        <v>56</v>
      </c>
      <c r="E96">
        <v>1</v>
      </c>
      <c r="F96">
        <v>0</v>
      </c>
      <c r="G96">
        <v>0</v>
      </c>
      <c r="H96">
        <v>1</v>
      </c>
      <c r="I96">
        <v>0</v>
      </c>
      <c r="J96">
        <v>0</v>
      </c>
      <c r="K96">
        <v>0</v>
      </c>
      <c r="L96">
        <v>7</v>
      </c>
      <c r="M96">
        <v>4</v>
      </c>
      <c r="N96">
        <v>2</v>
      </c>
      <c r="O96">
        <v>2</v>
      </c>
      <c r="P96">
        <v>0</v>
      </c>
      <c r="Q96">
        <v>2</v>
      </c>
      <c r="R96">
        <v>7</v>
      </c>
      <c r="S96">
        <v>1</v>
      </c>
      <c r="T96">
        <v>0</v>
      </c>
      <c r="U96">
        <v>0</v>
      </c>
      <c r="V96">
        <f t="shared" si="2"/>
        <v>78</v>
      </c>
      <c r="W96">
        <f t="shared" si="3"/>
        <v>71</v>
      </c>
    </row>
    <row r="97" spans="1:23" x14ac:dyDescent="0.35">
      <c r="A97" t="s">
        <v>80</v>
      </c>
      <c r="B97" s="1">
        <v>44400</v>
      </c>
      <c r="C97" t="s">
        <v>23</v>
      </c>
      <c r="D97" t="s">
        <v>56</v>
      </c>
      <c r="E97">
        <v>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5</v>
      </c>
      <c r="M97">
        <v>7</v>
      </c>
      <c r="N97">
        <v>2</v>
      </c>
      <c r="O97">
        <v>1</v>
      </c>
      <c r="P97">
        <v>0</v>
      </c>
      <c r="Q97">
        <v>1</v>
      </c>
      <c r="R97">
        <v>4</v>
      </c>
      <c r="S97">
        <v>0</v>
      </c>
      <c r="T97">
        <v>0</v>
      </c>
      <c r="U97">
        <v>0</v>
      </c>
      <c r="V97">
        <f t="shared" si="2"/>
        <v>61</v>
      </c>
      <c r="W97">
        <f t="shared" si="3"/>
        <v>52</v>
      </c>
    </row>
    <row r="98" spans="1:23" x14ac:dyDescent="0.35">
      <c r="A98" t="s">
        <v>80</v>
      </c>
      <c r="B98" s="1">
        <v>44401</v>
      </c>
      <c r="C98" t="s">
        <v>39</v>
      </c>
      <c r="D98" t="s">
        <v>56</v>
      </c>
      <c r="E98">
        <v>1</v>
      </c>
      <c r="F98">
        <v>0</v>
      </c>
      <c r="G98">
        <v>0</v>
      </c>
      <c r="H98">
        <v>1</v>
      </c>
      <c r="I98">
        <v>0</v>
      </c>
      <c r="J98">
        <v>0</v>
      </c>
      <c r="K98">
        <v>0</v>
      </c>
      <c r="L98" s="2">
        <v>8.6666666666666661</v>
      </c>
      <c r="M98">
        <v>1</v>
      </c>
      <c r="N98">
        <v>1</v>
      </c>
      <c r="O98">
        <v>1</v>
      </c>
      <c r="P98">
        <v>0</v>
      </c>
      <c r="Q98">
        <v>1</v>
      </c>
      <c r="R98">
        <v>13</v>
      </c>
      <c r="S98">
        <v>2</v>
      </c>
      <c r="T98">
        <v>0</v>
      </c>
      <c r="U98">
        <v>0</v>
      </c>
      <c r="V98">
        <f t="shared" si="2"/>
        <v>96.333333333333329</v>
      </c>
      <c r="W98">
        <f t="shared" si="3"/>
        <v>98</v>
      </c>
    </row>
    <row r="99" spans="1:23" x14ac:dyDescent="0.35">
      <c r="A99" t="s">
        <v>80</v>
      </c>
      <c r="B99" s="1">
        <v>44402</v>
      </c>
      <c r="C99" t="s">
        <v>57</v>
      </c>
      <c r="D99" t="s">
        <v>56</v>
      </c>
      <c r="E99">
        <v>1</v>
      </c>
      <c r="F99">
        <v>0</v>
      </c>
      <c r="G99">
        <v>0</v>
      </c>
      <c r="H99">
        <v>1</v>
      </c>
      <c r="I99">
        <v>0</v>
      </c>
      <c r="J99">
        <v>0</v>
      </c>
      <c r="K99">
        <v>0</v>
      </c>
      <c r="L99">
        <v>7</v>
      </c>
      <c r="M99">
        <v>4</v>
      </c>
      <c r="N99">
        <v>2</v>
      </c>
      <c r="O99">
        <v>2</v>
      </c>
      <c r="P99">
        <v>2</v>
      </c>
      <c r="Q99">
        <v>2</v>
      </c>
      <c r="R99">
        <v>4</v>
      </c>
      <c r="S99">
        <v>0</v>
      </c>
      <c r="T99">
        <v>0</v>
      </c>
      <c r="U99">
        <v>0</v>
      </c>
      <c r="V99">
        <f t="shared" si="2"/>
        <v>67</v>
      </c>
      <c r="W99">
        <f t="shared" si="3"/>
        <v>56</v>
      </c>
    </row>
    <row r="100" spans="1:23" x14ac:dyDescent="0.35">
      <c r="A100" t="s">
        <v>80</v>
      </c>
      <c r="B100" s="1">
        <v>44403</v>
      </c>
      <c r="C100" t="s">
        <v>24</v>
      </c>
      <c r="D100" t="s">
        <v>58</v>
      </c>
      <c r="E100">
        <v>1</v>
      </c>
      <c r="F100">
        <v>0</v>
      </c>
      <c r="G100">
        <v>0</v>
      </c>
      <c r="H100">
        <v>1</v>
      </c>
      <c r="I100">
        <v>0</v>
      </c>
      <c r="J100">
        <v>0</v>
      </c>
      <c r="K100">
        <v>0</v>
      </c>
      <c r="L100">
        <v>7</v>
      </c>
      <c r="M100">
        <v>5</v>
      </c>
      <c r="N100">
        <v>1</v>
      </c>
      <c r="O100">
        <v>1</v>
      </c>
      <c r="P100">
        <v>1</v>
      </c>
      <c r="Q100">
        <v>0</v>
      </c>
      <c r="R100">
        <v>5</v>
      </c>
      <c r="S100">
        <v>1</v>
      </c>
      <c r="T100">
        <v>0</v>
      </c>
      <c r="U100">
        <v>0</v>
      </c>
      <c r="V100">
        <f t="shared" si="2"/>
        <v>73</v>
      </c>
      <c r="W100">
        <f t="shared" si="3"/>
        <v>68</v>
      </c>
    </row>
    <row r="101" spans="1:23" x14ac:dyDescent="0.35">
      <c r="A101" t="s">
        <v>80</v>
      </c>
      <c r="B101" s="1">
        <v>44404</v>
      </c>
      <c r="C101" t="s">
        <v>54</v>
      </c>
      <c r="D101" t="s">
        <v>58</v>
      </c>
      <c r="E101">
        <v>1</v>
      </c>
      <c r="F101">
        <v>0</v>
      </c>
      <c r="G101">
        <v>0</v>
      </c>
      <c r="H101">
        <v>0</v>
      </c>
      <c r="I101">
        <v>1</v>
      </c>
      <c r="J101">
        <v>0</v>
      </c>
      <c r="K101">
        <v>0</v>
      </c>
      <c r="L101" s="2">
        <v>3.3333333333333335</v>
      </c>
      <c r="M101">
        <v>6</v>
      </c>
      <c r="N101">
        <v>8</v>
      </c>
      <c r="O101">
        <v>4</v>
      </c>
      <c r="P101">
        <v>1</v>
      </c>
      <c r="Q101">
        <v>2</v>
      </c>
      <c r="R101">
        <v>4</v>
      </c>
      <c r="S101">
        <v>0</v>
      </c>
      <c r="T101">
        <v>1</v>
      </c>
      <c r="U101">
        <v>0</v>
      </c>
      <c r="V101">
        <f t="shared" si="2"/>
        <v>44</v>
      </c>
      <c r="W101">
        <f t="shared" si="3"/>
        <v>18</v>
      </c>
    </row>
    <row r="102" spans="1:23" x14ac:dyDescent="0.35">
      <c r="A102" t="s">
        <v>80</v>
      </c>
      <c r="B102" s="1">
        <v>44405</v>
      </c>
      <c r="C102" t="s">
        <v>22</v>
      </c>
      <c r="D102" t="s">
        <v>58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6</v>
      </c>
      <c r="M102">
        <v>4</v>
      </c>
      <c r="N102">
        <v>3</v>
      </c>
      <c r="O102">
        <v>3</v>
      </c>
      <c r="P102">
        <v>1</v>
      </c>
      <c r="Q102">
        <v>3</v>
      </c>
      <c r="R102">
        <v>8</v>
      </c>
      <c r="S102">
        <v>0</v>
      </c>
      <c r="T102">
        <v>0</v>
      </c>
      <c r="U102">
        <v>1</v>
      </c>
      <c r="V102">
        <f t="shared" si="2"/>
        <v>69</v>
      </c>
      <c r="W102">
        <f t="shared" si="3"/>
        <v>55</v>
      </c>
    </row>
    <row r="103" spans="1:23" x14ac:dyDescent="0.35">
      <c r="A103" t="s">
        <v>80</v>
      </c>
      <c r="B103" s="1">
        <v>44406</v>
      </c>
      <c r="C103" t="s">
        <v>20</v>
      </c>
      <c r="D103" t="s">
        <v>43</v>
      </c>
      <c r="E103">
        <v>1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  <c r="L103" s="2">
        <v>4.333333333333333</v>
      </c>
      <c r="M103">
        <v>2</v>
      </c>
      <c r="N103">
        <v>3</v>
      </c>
      <c r="O103">
        <v>3</v>
      </c>
      <c r="P103">
        <v>0</v>
      </c>
      <c r="Q103">
        <v>4</v>
      </c>
      <c r="R103">
        <v>2</v>
      </c>
      <c r="S103">
        <v>1</v>
      </c>
      <c r="T103">
        <v>0</v>
      </c>
      <c r="U103">
        <v>0</v>
      </c>
      <c r="V103">
        <f t="shared" si="2"/>
        <v>59.666666666666664</v>
      </c>
      <c r="W103">
        <f t="shared" si="3"/>
        <v>47</v>
      </c>
    </row>
    <row r="104" spans="1:23" x14ac:dyDescent="0.35">
      <c r="A104" t="s">
        <v>80</v>
      </c>
      <c r="B104" s="1">
        <v>44407</v>
      </c>
      <c r="C104" t="s">
        <v>39</v>
      </c>
      <c r="D104" t="s">
        <v>43</v>
      </c>
      <c r="E104">
        <v>1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0</v>
      </c>
      <c r="L104" s="2">
        <v>5.666666666666667</v>
      </c>
      <c r="M104">
        <v>4</v>
      </c>
      <c r="N104">
        <v>1</v>
      </c>
      <c r="O104">
        <v>1</v>
      </c>
      <c r="P104">
        <v>0</v>
      </c>
      <c r="Q104">
        <v>6</v>
      </c>
      <c r="R104">
        <v>6</v>
      </c>
      <c r="S104">
        <v>0</v>
      </c>
      <c r="T104">
        <v>0</v>
      </c>
      <c r="U104">
        <v>0</v>
      </c>
      <c r="V104">
        <f t="shared" si="2"/>
        <v>66.333333333333329</v>
      </c>
      <c r="W104">
        <f t="shared" si="3"/>
        <v>57</v>
      </c>
    </row>
    <row r="105" spans="1:23" x14ac:dyDescent="0.35">
      <c r="A105" t="s">
        <v>80</v>
      </c>
      <c r="B105" s="1">
        <v>44408</v>
      </c>
      <c r="C105" t="s">
        <v>57</v>
      </c>
      <c r="D105" t="s">
        <v>43</v>
      </c>
      <c r="E105">
        <v>1</v>
      </c>
      <c r="F105">
        <v>0</v>
      </c>
      <c r="G105">
        <v>0</v>
      </c>
      <c r="H105">
        <v>1</v>
      </c>
      <c r="I105">
        <v>0</v>
      </c>
      <c r="J105">
        <v>0</v>
      </c>
      <c r="K105">
        <v>0</v>
      </c>
      <c r="L105" s="2">
        <v>6.666666666666667</v>
      </c>
      <c r="M105">
        <v>4</v>
      </c>
      <c r="N105">
        <v>0</v>
      </c>
      <c r="O105">
        <v>0</v>
      </c>
      <c r="P105">
        <v>0</v>
      </c>
      <c r="Q105">
        <v>1</v>
      </c>
      <c r="R105">
        <v>3</v>
      </c>
      <c r="S105">
        <v>1</v>
      </c>
      <c r="T105">
        <v>0</v>
      </c>
      <c r="U105">
        <v>0</v>
      </c>
      <c r="V105">
        <f t="shared" si="2"/>
        <v>73.333333333333329</v>
      </c>
      <c r="W105">
        <f t="shared" si="3"/>
        <v>73</v>
      </c>
    </row>
    <row r="106" spans="1:23" x14ac:dyDescent="0.35">
      <c r="A106" t="s">
        <v>80</v>
      </c>
      <c r="B106" s="1">
        <v>44409</v>
      </c>
      <c r="C106" t="s">
        <v>59</v>
      </c>
      <c r="D106" t="s">
        <v>43</v>
      </c>
      <c r="E106">
        <v>1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0</v>
      </c>
      <c r="L106" s="2">
        <v>4.333333333333333</v>
      </c>
      <c r="M106">
        <v>6</v>
      </c>
      <c r="N106">
        <v>6</v>
      </c>
      <c r="O106">
        <v>6</v>
      </c>
      <c r="P106">
        <v>2</v>
      </c>
      <c r="Q106">
        <v>2</v>
      </c>
      <c r="R106">
        <v>2</v>
      </c>
      <c r="S106">
        <v>1</v>
      </c>
      <c r="T106">
        <v>0</v>
      </c>
      <c r="U106">
        <v>0</v>
      </c>
      <c r="V106">
        <f t="shared" si="2"/>
        <v>49.666666666666664</v>
      </c>
      <c r="W106">
        <f t="shared" si="3"/>
        <v>22</v>
      </c>
    </row>
    <row r="107" spans="1:23" x14ac:dyDescent="0.35">
      <c r="A107" t="s">
        <v>80</v>
      </c>
      <c r="B107" s="1">
        <v>44410</v>
      </c>
      <c r="C107" t="s">
        <v>60</v>
      </c>
      <c r="D107" t="s">
        <v>33</v>
      </c>
      <c r="E107">
        <v>1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6</v>
      </c>
      <c r="M107">
        <v>4</v>
      </c>
      <c r="N107">
        <v>4</v>
      </c>
      <c r="O107">
        <v>3</v>
      </c>
      <c r="P107">
        <v>0</v>
      </c>
      <c r="Q107">
        <v>2</v>
      </c>
      <c r="R107">
        <v>7</v>
      </c>
      <c r="S107">
        <v>1</v>
      </c>
      <c r="T107">
        <v>0</v>
      </c>
      <c r="U107">
        <v>0</v>
      </c>
      <c r="V107">
        <f t="shared" si="2"/>
        <v>71</v>
      </c>
      <c r="W107">
        <f t="shared" si="3"/>
        <v>59</v>
      </c>
    </row>
    <row r="108" spans="1:23" x14ac:dyDescent="0.35">
      <c r="A108" t="s">
        <v>80</v>
      </c>
      <c r="B108" s="1">
        <v>44411</v>
      </c>
      <c r="C108" t="s">
        <v>54</v>
      </c>
      <c r="D108" t="s">
        <v>33</v>
      </c>
      <c r="E108">
        <v>1</v>
      </c>
      <c r="F108">
        <v>0</v>
      </c>
      <c r="G108">
        <v>0</v>
      </c>
      <c r="H108">
        <v>1</v>
      </c>
      <c r="I108">
        <v>0</v>
      </c>
      <c r="J108">
        <v>0</v>
      </c>
      <c r="K108">
        <v>0</v>
      </c>
      <c r="L108" s="2">
        <v>5.666666666666667</v>
      </c>
      <c r="M108">
        <v>6</v>
      </c>
      <c r="N108">
        <v>3</v>
      </c>
      <c r="O108">
        <v>3</v>
      </c>
      <c r="P108">
        <v>1</v>
      </c>
      <c r="Q108">
        <v>1</v>
      </c>
      <c r="R108">
        <v>6</v>
      </c>
      <c r="S108">
        <v>0</v>
      </c>
      <c r="T108">
        <v>0</v>
      </c>
      <c r="U108">
        <v>0</v>
      </c>
      <c r="V108">
        <f t="shared" si="2"/>
        <v>65.333333333333329</v>
      </c>
      <c r="W108">
        <f t="shared" si="3"/>
        <v>51</v>
      </c>
    </row>
    <row r="109" spans="1:23" x14ac:dyDescent="0.35">
      <c r="A109" t="s">
        <v>80</v>
      </c>
      <c r="B109" s="1">
        <v>44412</v>
      </c>
      <c r="C109" t="s">
        <v>24</v>
      </c>
      <c r="D109" t="s">
        <v>33</v>
      </c>
      <c r="E109">
        <v>1</v>
      </c>
      <c r="F109">
        <v>0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6</v>
      </c>
      <c r="M109">
        <v>4</v>
      </c>
      <c r="N109">
        <v>1</v>
      </c>
      <c r="O109">
        <v>1</v>
      </c>
      <c r="P109">
        <v>0</v>
      </c>
      <c r="Q109">
        <v>0</v>
      </c>
      <c r="R109">
        <v>6</v>
      </c>
      <c r="S109">
        <v>0</v>
      </c>
      <c r="T109">
        <v>0</v>
      </c>
      <c r="U109">
        <v>1</v>
      </c>
      <c r="V109">
        <f t="shared" si="2"/>
        <v>74</v>
      </c>
      <c r="W109">
        <f t="shared" si="3"/>
        <v>71</v>
      </c>
    </row>
    <row r="110" spans="1:23" x14ac:dyDescent="0.35">
      <c r="A110" t="s">
        <v>80</v>
      </c>
      <c r="B110" s="1">
        <v>44413</v>
      </c>
      <c r="C110" t="s">
        <v>20</v>
      </c>
      <c r="D110" t="s">
        <v>33</v>
      </c>
      <c r="E110">
        <v>1</v>
      </c>
      <c r="F110">
        <v>0</v>
      </c>
      <c r="G110">
        <v>0</v>
      </c>
      <c r="H110">
        <v>1</v>
      </c>
      <c r="I110">
        <v>0</v>
      </c>
      <c r="J110">
        <v>0</v>
      </c>
      <c r="K110">
        <v>0</v>
      </c>
      <c r="L110" s="2">
        <v>6.333333333333333</v>
      </c>
      <c r="M110">
        <v>3</v>
      </c>
      <c r="N110">
        <v>0</v>
      </c>
      <c r="O110">
        <v>0</v>
      </c>
      <c r="P110">
        <v>0</v>
      </c>
      <c r="Q110">
        <v>2</v>
      </c>
      <c r="R110">
        <v>6</v>
      </c>
      <c r="S110">
        <v>0</v>
      </c>
      <c r="T110">
        <v>0</v>
      </c>
      <c r="U110">
        <v>0</v>
      </c>
      <c r="V110">
        <f t="shared" si="2"/>
        <v>74.666666666666671</v>
      </c>
      <c r="W110">
        <f t="shared" si="3"/>
        <v>74</v>
      </c>
    </row>
    <row r="111" spans="1:23" x14ac:dyDescent="0.35">
      <c r="A111" t="s">
        <v>80</v>
      </c>
      <c r="B111" s="1">
        <v>44414</v>
      </c>
      <c r="C111" t="s">
        <v>39</v>
      </c>
      <c r="D111" t="s">
        <v>61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5</v>
      </c>
      <c r="M111">
        <v>7</v>
      </c>
      <c r="N111">
        <v>2</v>
      </c>
      <c r="O111">
        <v>2</v>
      </c>
      <c r="P111">
        <v>0</v>
      </c>
      <c r="Q111">
        <v>2</v>
      </c>
      <c r="R111">
        <v>4</v>
      </c>
      <c r="S111">
        <v>0</v>
      </c>
      <c r="T111">
        <v>0</v>
      </c>
      <c r="U111">
        <v>0</v>
      </c>
      <c r="V111">
        <f t="shared" si="2"/>
        <v>62</v>
      </c>
      <c r="W111">
        <f t="shared" si="3"/>
        <v>50</v>
      </c>
    </row>
    <row r="112" spans="1:23" x14ac:dyDescent="0.35">
      <c r="A112" t="s">
        <v>80</v>
      </c>
      <c r="B112" s="1">
        <v>44415</v>
      </c>
      <c r="C112" t="s">
        <v>57</v>
      </c>
      <c r="D112" t="s">
        <v>61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6</v>
      </c>
      <c r="M112">
        <v>6</v>
      </c>
      <c r="N112">
        <v>3</v>
      </c>
      <c r="O112">
        <v>3</v>
      </c>
      <c r="P112">
        <v>1</v>
      </c>
      <c r="Q112">
        <v>2</v>
      </c>
      <c r="R112">
        <v>5</v>
      </c>
      <c r="S112">
        <v>0</v>
      </c>
      <c r="T112">
        <v>0</v>
      </c>
      <c r="U112">
        <v>0</v>
      </c>
      <c r="V112">
        <f t="shared" si="2"/>
        <v>65</v>
      </c>
      <c r="W112">
        <f t="shared" si="3"/>
        <v>50</v>
      </c>
    </row>
    <row r="113" spans="1:23" x14ac:dyDescent="0.35">
      <c r="A113" t="s">
        <v>80</v>
      </c>
      <c r="B113" s="1">
        <v>44416</v>
      </c>
      <c r="C113" t="s">
        <v>59</v>
      </c>
      <c r="D113" t="s">
        <v>61</v>
      </c>
      <c r="E113">
        <v>1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5</v>
      </c>
      <c r="M113">
        <v>7</v>
      </c>
      <c r="N113">
        <v>5</v>
      </c>
      <c r="O113">
        <v>5</v>
      </c>
      <c r="P113">
        <v>1</v>
      </c>
      <c r="Q113">
        <v>2</v>
      </c>
      <c r="R113">
        <v>5</v>
      </c>
      <c r="S113">
        <v>1</v>
      </c>
      <c r="T113">
        <v>0</v>
      </c>
      <c r="U113">
        <v>0</v>
      </c>
      <c r="V113">
        <f t="shared" si="2"/>
        <v>59</v>
      </c>
      <c r="W113">
        <f t="shared" si="3"/>
        <v>36</v>
      </c>
    </row>
    <row r="114" spans="1:23" x14ac:dyDescent="0.35">
      <c r="A114" t="s">
        <v>80</v>
      </c>
      <c r="B114" t="s">
        <v>62</v>
      </c>
      <c r="C114" t="s">
        <v>60</v>
      </c>
      <c r="D114" t="s">
        <v>28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4</v>
      </c>
      <c r="M114">
        <v>6</v>
      </c>
      <c r="N114">
        <v>1</v>
      </c>
      <c r="O114">
        <v>1</v>
      </c>
      <c r="P114">
        <v>0</v>
      </c>
      <c r="Q114">
        <v>2</v>
      </c>
      <c r="R114">
        <v>2</v>
      </c>
      <c r="S114">
        <v>0</v>
      </c>
      <c r="T114">
        <v>0</v>
      </c>
      <c r="U114">
        <v>0</v>
      </c>
      <c r="V114">
        <f t="shared" si="2"/>
        <v>56</v>
      </c>
      <c r="W114">
        <f t="shared" si="3"/>
        <v>47</v>
      </c>
    </row>
    <row r="115" spans="1:23" x14ac:dyDescent="0.35">
      <c r="A115" t="s">
        <v>80</v>
      </c>
      <c r="B115" t="s">
        <v>63</v>
      </c>
      <c r="C115" t="s">
        <v>54</v>
      </c>
      <c r="D115" t="s">
        <v>64</v>
      </c>
      <c r="E115">
        <v>1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0</v>
      </c>
      <c r="L115" s="2">
        <v>5.333333333333333</v>
      </c>
      <c r="M115">
        <v>7</v>
      </c>
      <c r="N115">
        <v>4</v>
      </c>
      <c r="O115">
        <v>4</v>
      </c>
      <c r="P115">
        <v>0</v>
      </c>
      <c r="Q115">
        <v>1</v>
      </c>
      <c r="R115">
        <v>2</v>
      </c>
      <c r="S115">
        <v>0</v>
      </c>
      <c r="T115">
        <v>0</v>
      </c>
      <c r="U115">
        <v>0</v>
      </c>
      <c r="V115">
        <f t="shared" si="2"/>
        <v>62.666666666666664</v>
      </c>
      <c r="W115">
        <f t="shared" si="3"/>
        <v>46</v>
      </c>
    </row>
    <row r="116" spans="1:23" x14ac:dyDescent="0.35">
      <c r="A116" t="s">
        <v>80</v>
      </c>
      <c r="B116" s="1">
        <v>44419</v>
      </c>
      <c r="C116" t="s">
        <v>20</v>
      </c>
      <c r="D116" t="s">
        <v>64</v>
      </c>
      <c r="E116">
        <v>1</v>
      </c>
      <c r="F116">
        <v>0</v>
      </c>
      <c r="G116">
        <v>0</v>
      </c>
      <c r="H116">
        <v>0</v>
      </c>
      <c r="I116">
        <v>1</v>
      </c>
      <c r="J116">
        <v>0</v>
      </c>
      <c r="K116">
        <v>0</v>
      </c>
      <c r="L116">
        <v>4</v>
      </c>
      <c r="M116">
        <v>4</v>
      </c>
      <c r="N116">
        <v>3</v>
      </c>
      <c r="O116">
        <v>3</v>
      </c>
      <c r="P116">
        <v>2</v>
      </c>
      <c r="Q116">
        <v>0</v>
      </c>
      <c r="R116">
        <v>2</v>
      </c>
      <c r="S116">
        <v>0</v>
      </c>
      <c r="T116">
        <v>0</v>
      </c>
      <c r="U116">
        <v>0</v>
      </c>
      <c r="V116">
        <f t="shared" si="2"/>
        <v>52</v>
      </c>
      <c r="W116">
        <f t="shared" si="3"/>
        <v>37</v>
      </c>
    </row>
    <row r="117" spans="1:23" x14ac:dyDescent="0.35">
      <c r="A117" t="s">
        <v>80</v>
      </c>
      <c r="B117" s="1">
        <v>44420</v>
      </c>
      <c r="C117" t="s">
        <v>24</v>
      </c>
      <c r="D117" t="s">
        <v>64</v>
      </c>
      <c r="E117">
        <v>1</v>
      </c>
      <c r="F117">
        <v>0</v>
      </c>
      <c r="G117">
        <v>0</v>
      </c>
      <c r="H117">
        <v>1</v>
      </c>
      <c r="I117">
        <v>0</v>
      </c>
      <c r="J117">
        <v>0</v>
      </c>
      <c r="K117">
        <v>0</v>
      </c>
      <c r="L117">
        <v>6</v>
      </c>
      <c r="M117">
        <v>3</v>
      </c>
      <c r="N117">
        <v>2</v>
      </c>
      <c r="O117">
        <v>2</v>
      </c>
      <c r="P117">
        <v>0</v>
      </c>
      <c r="Q117">
        <v>3</v>
      </c>
      <c r="R117">
        <v>6</v>
      </c>
      <c r="S117">
        <v>0</v>
      </c>
      <c r="T117">
        <v>0</v>
      </c>
      <c r="U117">
        <v>2</v>
      </c>
      <c r="V117">
        <f t="shared" si="2"/>
        <v>72</v>
      </c>
      <c r="W117">
        <f t="shared" si="3"/>
        <v>64</v>
      </c>
    </row>
    <row r="118" spans="1:23" x14ac:dyDescent="0.35">
      <c r="A118" t="s">
        <v>80</v>
      </c>
      <c r="B118" s="1">
        <v>44421</v>
      </c>
      <c r="C118" t="s">
        <v>39</v>
      </c>
      <c r="D118" t="s">
        <v>26</v>
      </c>
      <c r="E118">
        <v>1</v>
      </c>
      <c r="F118">
        <v>0</v>
      </c>
      <c r="G118">
        <v>0</v>
      </c>
      <c r="H118">
        <v>0</v>
      </c>
      <c r="I118">
        <v>1</v>
      </c>
      <c r="J118">
        <v>0</v>
      </c>
      <c r="K118">
        <v>0</v>
      </c>
      <c r="L118" s="2">
        <v>4.666666666666667</v>
      </c>
      <c r="M118">
        <v>5</v>
      </c>
      <c r="N118">
        <v>4</v>
      </c>
      <c r="O118">
        <v>4</v>
      </c>
      <c r="P118">
        <v>1</v>
      </c>
      <c r="Q118">
        <v>2</v>
      </c>
      <c r="R118">
        <v>3</v>
      </c>
      <c r="S118">
        <v>0</v>
      </c>
      <c r="T118">
        <v>0</v>
      </c>
      <c r="U118">
        <v>0</v>
      </c>
      <c r="V118">
        <f t="shared" si="2"/>
        <v>57.333333333333336</v>
      </c>
      <c r="W118">
        <f t="shared" si="3"/>
        <v>39</v>
      </c>
    </row>
    <row r="119" spans="1:23" x14ac:dyDescent="0.35">
      <c r="A119" t="s">
        <v>80</v>
      </c>
      <c r="B119" s="1">
        <v>44422</v>
      </c>
      <c r="C119" t="s">
        <v>57</v>
      </c>
      <c r="D119" t="s">
        <v>26</v>
      </c>
      <c r="E119">
        <v>1</v>
      </c>
      <c r="F119">
        <v>0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3</v>
      </c>
      <c r="M119">
        <v>7</v>
      </c>
      <c r="N119">
        <v>3</v>
      </c>
      <c r="O119">
        <v>3</v>
      </c>
      <c r="P119">
        <v>1</v>
      </c>
      <c r="Q119">
        <v>1</v>
      </c>
      <c r="R119">
        <v>1</v>
      </c>
      <c r="S119">
        <v>0</v>
      </c>
      <c r="T119">
        <v>0</v>
      </c>
      <c r="U119">
        <v>0</v>
      </c>
      <c r="V119">
        <f t="shared" si="2"/>
        <v>48</v>
      </c>
      <c r="W119">
        <f t="shared" si="3"/>
        <v>28</v>
      </c>
    </row>
    <row r="120" spans="1:23" x14ac:dyDescent="0.35">
      <c r="A120" t="s">
        <v>80</v>
      </c>
      <c r="B120" s="1">
        <v>44423</v>
      </c>
      <c r="C120" t="s">
        <v>59</v>
      </c>
      <c r="D120" t="s">
        <v>26</v>
      </c>
      <c r="E120">
        <v>1</v>
      </c>
      <c r="F120">
        <v>0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6</v>
      </c>
      <c r="M120">
        <v>3</v>
      </c>
      <c r="N120">
        <v>1</v>
      </c>
      <c r="O120">
        <v>1</v>
      </c>
      <c r="P120">
        <v>1</v>
      </c>
      <c r="Q120">
        <v>2</v>
      </c>
      <c r="R120">
        <v>6</v>
      </c>
      <c r="S120">
        <v>0</v>
      </c>
      <c r="T120">
        <v>0</v>
      </c>
      <c r="U120">
        <v>0</v>
      </c>
      <c r="V120">
        <f t="shared" si="2"/>
        <v>69</v>
      </c>
      <c r="W120">
        <f t="shared" si="3"/>
        <v>63</v>
      </c>
    </row>
    <row r="121" spans="1:23" x14ac:dyDescent="0.35">
      <c r="A121" t="s">
        <v>80</v>
      </c>
      <c r="B121" s="1">
        <v>44424</v>
      </c>
      <c r="C121" t="s">
        <v>54</v>
      </c>
      <c r="D121" t="s">
        <v>52</v>
      </c>
      <c r="E121">
        <v>1</v>
      </c>
      <c r="F121">
        <v>0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5</v>
      </c>
      <c r="M121">
        <v>4</v>
      </c>
      <c r="N121">
        <v>2</v>
      </c>
      <c r="O121">
        <v>2</v>
      </c>
      <c r="P121">
        <v>1</v>
      </c>
      <c r="Q121">
        <v>3</v>
      </c>
      <c r="R121">
        <v>6</v>
      </c>
      <c r="S121">
        <v>0</v>
      </c>
      <c r="T121">
        <v>0</v>
      </c>
      <c r="U121">
        <v>0</v>
      </c>
      <c r="V121">
        <f t="shared" si="2"/>
        <v>62</v>
      </c>
      <c r="W121">
        <f t="shared" si="3"/>
        <v>50</v>
      </c>
    </row>
    <row r="122" spans="1:23" x14ac:dyDescent="0.35">
      <c r="A122" t="s">
        <v>80</v>
      </c>
      <c r="B122" s="1">
        <v>44425</v>
      </c>
      <c r="C122" t="s">
        <v>20</v>
      </c>
      <c r="D122" t="s">
        <v>65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 s="2">
        <v>4.666666666666667</v>
      </c>
      <c r="M122">
        <v>3</v>
      </c>
      <c r="N122">
        <v>2</v>
      </c>
      <c r="O122">
        <v>2</v>
      </c>
      <c r="P122">
        <v>0</v>
      </c>
      <c r="Q122">
        <v>2</v>
      </c>
      <c r="R122">
        <v>3</v>
      </c>
      <c r="S122">
        <v>0</v>
      </c>
      <c r="T122">
        <v>0</v>
      </c>
      <c r="U122">
        <v>0</v>
      </c>
      <c r="V122">
        <f t="shared" si="2"/>
        <v>63.333333333333336</v>
      </c>
      <c r="W122">
        <f t="shared" si="3"/>
        <v>55</v>
      </c>
    </row>
    <row r="123" spans="1:23" x14ac:dyDescent="0.35">
      <c r="A123" t="s">
        <v>80</v>
      </c>
      <c r="B123" s="1">
        <v>44426</v>
      </c>
      <c r="C123" t="s">
        <v>24</v>
      </c>
      <c r="D123" t="s">
        <v>65</v>
      </c>
      <c r="E123">
        <v>1</v>
      </c>
      <c r="F123">
        <v>0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8</v>
      </c>
      <c r="M123">
        <v>6</v>
      </c>
      <c r="N123">
        <v>1</v>
      </c>
      <c r="O123">
        <v>1</v>
      </c>
      <c r="P123">
        <v>1</v>
      </c>
      <c r="Q123">
        <v>0</v>
      </c>
      <c r="R123">
        <v>8</v>
      </c>
      <c r="S123">
        <v>0</v>
      </c>
      <c r="T123">
        <v>0</v>
      </c>
      <c r="U123">
        <v>0</v>
      </c>
      <c r="V123">
        <f t="shared" si="2"/>
        <v>80</v>
      </c>
      <c r="W123">
        <f t="shared" si="3"/>
        <v>75</v>
      </c>
    </row>
    <row r="124" spans="1:23" x14ac:dyDescent="0.35">
      <c r="A124" t="s">
        <v>80</v>
      </c>
      <c r="B124" s="1">
        <v>44427</v>
      </c>
      <c r="C124" t="s">
        <v>25</v>
      </c>
      <c r="D124" t="s">
        <v>65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 s="2">
        <v>1.3333333333333333</v>
      </c>
      <c r="M124">
        <v>7</v>
      </c>
      <c r="N124">
        <v>6</v>
      </c>
      <c r="O124">
        <v>5</v>
      </c>
      <c r="P124">
        <v>1</v>
      </c>
      <c r="Q124">
        <v>0</v>
      </c>
      <c r="R124">
        <v>1</v>
      </c>
      <c r="S124">
        <v>0</v>
      </c>
      <c r="T124">
        <v>0</v>
      </c>
      <c r="U124">
        <v>0</v>
      </c>
      <c r="V124">
        <f t="shared" si="2"/>
        <v>42</v>
      </c>
      <c r="W124">
        <f t="shared" si="3"/>
        <v>11</v>
      </c>
    </row>
    <row r="125" spans="1:23" x14ac:dyDescent="0.35">
      <c r="A125" t="s">
        <v>80</v>
      </c>
      <c r="B125" s="1">
        <v>44428</v>
      </c>
      <c r="C125" t="s">
        <v>57</v>
      </c>
      <c r="D125" t="s">
        <v>66</v>
      </c>
      <c r="E125">
        <v>1</v>
      </c>
      <c r="F125">
        <v>0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2</v>
      </c>
      <c r="M125">
        <v>6</v>
      </c>
      <c r="N125">
        <v>5</v>
      </c>
      <c r="O125">
        <v>5</v>
      </c>
      <c r="P125">
        <v>1</v>
      </c>
      <c r="Q125">
        <v>0</v>
      </c>
      <c r="R125">
        <v>3</v>
      </c>
      <c r="S125">
        <v>0</v>
      </c>
      <c r="T125">
        <v>0</v>
      </c>
      <c r="U125">
        <v>0</v>
      </c>
      <c r="V125">
        <f t="shared" si="2"/>
        <v>49</v>
      </c>
      <c r="W125">
        <f t="shared" si="3"/>
        <v>22</v>
      </c>
    </row>
    <row r="126" spans="1:23" x14ac:dyDescent="0.35">
      <c r="A126" t="s">
        <v>80</v>
      </c>
      <c r="B126" s="1">
        <v>44429</v>
      </c>
      <c r="C126" t="s">
        <v>59</v>
      </c>
      <c r="D126" t="s">
        <v>66</v>
      </c>
      <c r="E126">
        <v>1</v>
      </c>
      <c r="F126">
        <v>0</v>
      </c>
      <c r="G126">
        <v>0</v>
      </c>
      <c r="H126">
        <v>0</v>
      </c>
      <c r="I126">
        <v>1</v>
      </c>
      <c r="J126">
        <v>0</v>
      </c>
      <c r="K126">
        <v>0</v>
      </c>
      <c r="L126" s="2">
        <v>3.6666666666666665</v>
      </c>
      <c r="M126">
        <v>7</v>
      </c>
      <c r="N126">
        <v>3</v>
      </c>
      <c r="O126">
        <v>3</v>
      </c>
      <c r="P126">
        <v>1</v>
      </c>
      <c r="Q126">
        <v>3</v>
      </c>
      <c r="R126">
        <v>4</v>
      </c>
      <c r="S126">
        <v>0</v>
      </c>
      <c r="T126">
        <v>0</v>
      </c>
      <c r="U126">
        <v>0</v>
      </c>
      <c r="V126">
        <f t="shared" si="2"/>
        <v>51</v>
      </c>
      <c r="W126">
        <f t="shared" si="3"/>
        <v>31</v>
      </c>
    </row>
    <row r="127" spans="1:23" x14ac:dyDescent="0.35">
      <c r="A127" t="s">
        <v>80</v>
      </c>
      <c r="B127" s="1">
        <v>44430</v>
      </c>
      <c r="C127" t="s">
        <v>54</v>
      </c>
      <c r="D127" t="s">
        <v>66</v>
      </c>
      <c r="E127">
        <v>1</v>
      </c>
      <c r="F127">
        <v>0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4</v>
      </c>
      <c r="M127">
        <v>6</v>
      </c>
      <c r="N127">
        <v>3</v>
      </c>
      <c r="O127">
        <v>3</v>
      </c>
      <c r="P127">
        <v>1</v>
      </c>
      <c r="Q127">
        <v>2</v>
      </c>
      <c r="R127">
        <v>4</v>
      </c>
      <c r="S127">
        <v>1</v>
      </c>
      <c r="T127">
        <v>0</v>
      </c>
      <c r="U127">
        <v>0</v>
      </c>
      <c r="V127">
        <f t="shared" si="2"/>
        <v>54</v>
      </c>
      <c r="W127">
        <f t="shared" si="3"/>
        <v>37</v>
      </c>
    </row>
    <row r="128" spans="1:23" x14ac:dyDescent="0.35">
      <c r="A128" t="s">
        <v>80</v>
      </c>
      <c r="B128" s="1">
        <v>44432</v>
      </c>
      <c r="C128" t="s">
        <v>20</v>
      </c>
      <c r="D128" t="s">
        <v>67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 s="2">
        <v>1.3333333333333333</v>
      </c>
      <c r="M128">
        <v>1</v>
      </c>
      <c r="N128">
        <v>1</v>
      </c>
      <c r="O128">
        <v>1</v>
      </c>
      <c r="P128">
        <v>1</v>
      </c>
      <c r="Q128">
        <v>3</v>
      </c>
      <c r="R128">
        <v>3</v>
      </c>
      <c r="S128">
        <v>1</v>
      </c>
      <c r="T128">
        <v>0</v>
      </c>
      <c r="U128">
        <v>0</v>
      </c>
      <c r="V128">
        <f t="shared" si="2"/>
        <v>49</v>
      </c>
      <c r="W128">
        <f t="shared" si="3"/>
        <v>34</v>
      </c>
    </row>
    <row r="129" spans="1:23" x14ac:dyDescent="0.35">
      <c r="A129" t="s">
        <v>80</v>
      </c>
      <c r="B129" s="1">
        <v>44433</v>
      </c>
      <c r="C129" t="s">
        <v>24</v>
      </c>
      <c r="D129" t="s">
        <v>67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5</v>
      </c>
      <c r="M129">
        <v>5</v>
      </c>
      <c r="N129">
        <v>4</v>
      </c>
      <c r="O129">
        <v>4</v>
      </c>
      <c r="P129">
        <v>3</v>
      </c>
      <c r="Q129">
        <v>0</v>
      </c>
      <c r="R129">
        <v>7</v>
      </c>
      <c r="S129">
        <v>0</v>
      </c>
      <c r="T129">
        <v>0</v>
      </c>
      <c r="U129">
        <v>0</v>
      </c>
      <c r="V129">
        <f t="shared" si="2"/>
        <v>57</v>
      </c>
      <c r="W129">
        <f t="shared" si="3"/>
        <v>37</v>
      </c>
    </row>
    <row r="130" spans="1:23" x14ac:dyDescent="0.35">
      <c r="A130" t="s">
        <v>80</v>
      </c>
      <c r="B130" s="1">
        <v>44434</v>
      </c>
      <c r="C130" t="s">
        <v>57</v>
      </c>
      <c r="D130" t="s">
        <v>67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 s="2">
        <v>3.3333333333333335</v>
      </c>
      <c r="M130">
        <v>5</v>
      </c>
      <c r="N130">
        <v>1</v>
      </c>
      <c r="O130">
        <v>1</v>
      </c>
      <c r="P130">
        <v>0</v>
      </c>
      <c r="Q130">
        <v>2</v>
      </c>
      <c r="R130">
        <v>2</v>
      </c>
      <c r="S130">
        <v>0</v>
      </c>
      <c r="T130">
        <v>0</v>
      </c>
      <c r="U130">
        <v>0</v>
      </c>
      <c r="V130">
        <f t="shared" si="2"/>
        <v>55</v>
      </c>
      <c r="W130">
        <f t="shared" si="3"/>
        <v>45</v>
      </c>
    </row>
    <row r="131" spans="1:23" x14ac:dyDescent="0.35">
      <c r="A131" t="s">
        <v>80</v>
      </c>
      <c r="B131" s="1">
        <v>44435</v>
      </c>
      <c r="C131" t="s">
        <v>68</v>
      </c>
      <c r="D131" t="s">
        <v>69</v>
      </c>
      <c r="E131">
        <v>1</v>
      </c>
      <c r="F131">
        <v>0</v>
      </c>
      <c r="G131">
        <v>0</v>
      </c>
      <c r="H131">
        <v>0</v>
      </c>
      <c r="I131">
        <v>1</v>
      </c>
      <c r="J131">
        <v>0</v>
      </c>
      <c r="K131">
        <v>0</v>
      </c>
      <c r="L131" s="2">
        <v>1.3333333333333333</v>
      </c>
      <c r="M131">
        <v>6</v>
      </c>
      <c r="N131">
        <v>3</v>
      </c>
      <c r="O131">
        <v>3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f t="shared" ref="V131:V194" si="4">50+L131*3+(IF(L131&lt;4,0,(L131-4)*2)+R131-M131-4*P131-(2*(N131-O131))-Q131)</f>
        <v>48</v>
      </c>
      <c r="W131">
        <f t="shared" ref="W131:W194" si="5">40+6*L131+R131-2*Q131-2*M131-3*N131-6*P131</f>
        <v>27</v>
      </c>
    </row>
    <row r="132" spans="1:23" x14ac:dyDescent="0.35">
      <c r="A132" t="s">
        <v>80</v>
      </c>
      <c r="B132" s="1">
        <v>44436</v>
      </c>
      <c r="C132" t="s">
        <v>54</v>
      </c>
      <c r="D132" t="s">
        <v>69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 s="2">
        <v>3.6666666666666665</v>
      </c>
      <c r="M132">
        <v>4</v>
      </c>
      <c r="N132">
        <v>2</v>
      </c>
      <c r="O132">
        <v>2</v>
      </c>
      <c r="P132">
        <v>0</v>
      </c>
      <c r="Q132">
        <v>3</v>
      </c>
      <c r="R132">
        <v>2</v>
      </c>
      <c r="S132">
        <v>1</v>
      </c>
      <c r="T132">
        <v>0</v>
      </c>
      <c r="U132">
        <v>1</v>
      </c>
      <c r="V132">
        <f t="shared" si="4"/>
        <v>56</v>
      </c>
      <c r="W132">
        <f t="shared" si="5"/>
        <v>44</v>
      </c>
    </row>
    <row r="133" spans="1:23" x14ac:dyDescent="0.35">
      <c r="A133" t="s">
        <v>80</v>
      </c>
      <c r="B133" s="1">
        <v>44438</v>
      </c>
      <c r="C133" t="s">
        <v>70</v>
      </c>
      <c r="D133" t="s">
        <v>71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2</v>
      </c>
      <c r="M133">
        <v>3</v>
      </c>
      <c r="N133">
        <v>2</v>
      </c>
      <c r="O133">
        <v>2</v>
      </c>
      <c r="P133">
        <v>0</v>
      </c>
      <c r="Q133">
        <v>0</v>
      </c>
      <c r="R133">
        <v>1</v>
      </c>
      <c r="S133">
        <v>0</v>
      </c>
      <c r="T133">
        <v>0</v>
      </c>
      <c r="U133">
        <v>0</v>
      </c>
      <c r="V133">
        <f t="shared" si="4"/>
        <v>54</v>
      </c>
      <c r="W133">
        <f t="shared" si="5"/>
        <v>41</v>
      </c>
    </row>
    <row r="134" spans="1:23" x14ac:dyDescent="0.35">
      <c r="A134" t="s">
        <v>80</v>
      </c>
      <c r="B134" s="1">
        <v>44439</v>
      </c>
      <c r="C134" t="s">
        <v>57</v>
      </c>
      <c r="D134" t="s">
        <v>71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 s="2">
        <v>4.333333333333333</v>
      </c>
      <c r="M134">
        <v>6</v>
      </c>
      <c r="N134">
        <v>2</v>
      </c>
      <c r="O134">
        <v>2</v>
      </c>
      <c r="P134">
        <v>2</v>
      </c>
      <c r="Q134">
        <v>2</v>
      </c>
      <c r="R134">
        <v>2</v>
      </c>
      <c r="S134">
        <v>0</v>
      </c>
      <c r="T134">
        <v>0</v>
      </c>
      <c r="U134">
        <v>0</v>
      </c>
      <c r="V134">
        <f t="shared" si="4"/>
        <v>49.666666666666664</v>
      </c>
      <c r="W134">
        <f t="shared" si="5"/>
        <v>34</v>
      </c>
    </row>
    <row r="135" spans="1:23" x14ac:dyDescent="0.35">
      <c r="A135" t="s">
        <v>80</v>
      </c>
      <c r="B135" s="1">
        <v>44440</v>
      </c>
      <c r="C135" t="s">
        <v>72</v>
      </c>
      <c r="D135" t="s">
        <v>71</v>
      </c>
      <c r="E135">
        <v>1</v>
      </c>
      <c r="F135">
        <v>0</v>
      </c>
      <c r="G135">
        <v>0</v>
      </c>
      <c r="H135">
        <v>0</v>
      </c>
      <c r="I135">
        <v>1</v>
      </c>
      <c r="J135">
        <v>0</v>
      </c>
      <c r="K135">
        <v>0</v>
      </c>
      <c r="L135" s="2">
        <v>3.6666666666666665</v>
      </c>
      <c r="M135">
        <v>6</v>
      </c>
      <c r="N135">
        <v>3</v>
      </c>
      <c r="O135">
        <v>3</v>
      </c>
      <c r="P135">
        <v>0</v>
      </c>
      <c r="Q135">
        <v>2</v>
      </c>
      <c r="R135">
        <v>2</v>
      </c>
      <c r="S135">
        <v>0</v>
      </c>
      <c r="T135">
        <v>0</v>
      </c>
      <c r="U135">
        <v>0</v>
      </c>
      <c r="V135">
        <f t="shared" si="4"/>
        <v>55</v>
      </c>
      <c r="W135">
        <f t="shared" si="5"/>
        <v>39</v>
      </c>
    </row>
    <row r="136" spans="1:23" x14ac:dyDescent="0.35">
      <c r="A136" t="s">
        <v>80</v>
      </c>
      <c r="B136" s="1">
        <v>44442</v>
      </c>
      <c r="C136" t="s">
        <v>24</v>
      </c>
      <c r="D136" t="s">
        <v>31</v>
      </c>
      <c r="E136">
        <v>1</v>
      </c>
      <c r="F136">
        <v>0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7</v>
      </c>
      <c r="M136">
        <v>7</v>
      </c>
      <c r="N136">
        <v>2</v>
      </c>
      <c r="O136">
        <v>2</v>
      </c>
      <c r="P136">
        <v>1</v>
      </c>
      <c r="Q136">
        <v>2</v>
      </c>
      <c r="R136">
        <v>8</v>
      </c>
      <c r="S136">
        <v>0</v>
      </c>
      <c r="T136">
        <v>0</v>
      </c>
      <c r="U136">
        <v>0</v>
      </c>
      <c r="V136">
        <f t="shared" si="4"/>
        <v>72</v>
      </c>
      <c r="W136">
        <f t="shared" si="5"/>
        <v>60</v>
      </c>
    </row>
    <row r="137" spans="1:23" x14ac:dyDescent="0.35">
      <c r="A137" t="s">
        <v>80</v>
      </c>
      <c r="B137" s="1">
        <v>44443</v>
      </c>
      <c r="C137" t="s">
        <v>54</v>
      </c>
      <c r="D137" t="s">
        <v>31</v>
      </c>
      <c r="E137">
        <v>1</v>
      </c>
      <c r="F137">
        <v>1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9</v>
      </c>
      <c r="M137">
        <v>5</v>
      </c>
      <c r="N137">
        <v>1</v>
      </c>
      <c r="O137">
        <v>1</v>
      </c>
      <c r="P137">
        <v>0</v>
      </c>
      <c r="Q137">
        <v>0</v>
      </c>
      <c r="R137">
        <v>8</v>
      </c>
      <c r="S137">
        <v>0</v>
      </c>
      <c r="T137">
        <v>0</v>
      </c>
      <c r="U137">
        <v>1</v>
      </c>
      <c r="V137">
        <f t="shared" si="4"/>
        <v>90</v>
      </c>
      <c r="W137">
        <f t="shared" si="5"/>
        <v>89</v>
      </c>
    </row>
    <row r="138" spans="1:23" x14ac:dyDescent="0.35">
      <c r="A138" t="s">
        <v>80</v>
      </c>
      <c r="B138" s="1">
        <v>44444</v>
      </c>
      <c r="C138" t="s">
        <v>73</v>
      </c>
      <c r="D138" t="s">
        <v>31</v>
      </c>
      <c r="E138">
        <v>1</v>
      </c>
      <c r="F138">
        <v>0</v>
      </c>
      <c r="G138">
        <v>0</v>
      </c>
      <c r="H138">
        <v>0</v>
      </c>
      <c r="I138">
        <v>1</v>
      </c>
      <c r="J138">
        <v>0</v>
      </c>
      <c r="K138">
        <v>0</v>
      </c>
      <c r="L138" s="2">
        <v>3.6666666666666665</v>
      </c>
      <c r="M138">
        <v>6</v>
      </c>
      <c r="N138">
        <v>5</v>
      </c>
      <c r="O138">
        <v>1</v>
      </c>
      <c r="P138">
        <v>2</v>
      </c>
      <c r="Q138">
        <v>1</v>
      </c>
      <c r="R138">
        <v>2</v>
      </c>
      <c r="S138">
        <v>0</v>
      </c>
      <c r="T138">
        <v>0</v>
      </c>
      <c r="U138">
        <v>0</v>
      </c>
      <c r="V138">
        <f t="shared" si="4"/>
        <v>40</v>
      </c>
      <c r="W138">
        <f t="shared" si="5"/>
        <v>23</v>
      </c>
    </row>
    <row r="139" spans="1:23" x14ac:dyDescent="0.35">
      <c r="A139" t="s">
        <v>80</v>
      </c>
      <c r="B139" s="1">
        <v>44445</v>
      </c>
      <c r="C139" t="s">
        <v>57</v>
      </c>
      <c r="D139" t="s">
        <v>31</v>
      </c>
      <c r="E139">
        <v>1</v>
      </c>
      <c r="F139">
        <v>0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7</v>
      </c>
      <c r="M139">
        <v>8</v>
      </c>
      <c r="N139">
        <v>3</v>
      </c>
      <c r="O139">
        <v>3</v>
      </c>
      <c r="P139">
        <v>0</v>
      </c>
      <c r="Q139">
        <v>0</v>
      </c>
      <c r="R139">
        <v>3</v>
      </c>
      <c r="S139">
        <v>1</v>
      </c>
      <c r="T139">
        <v>0</v>
      </c>
      <c r="U139">
        <v>0</v>
      </c>
      <c r="V139">
        <f t="shared" si="4"/>
        <v>72</v>
      </c>
      <c r="W139">
        <f t="shared" si="5"/>
        <v>60</v>
      </c>
    </row>
    <row r="140" spans="1:23" x14ac:dyDescent="0.35">
      <c r="A140" t="s">
        <v>80</v>
      </c>
      <c r="B140" s="1">
        <v>44446</v>
      </c>
      <c r="C140" t="s">
        <v>72</v>
      </c>
      <c r="D140" t="s">
        <v>74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5</v>
      </c>
      <c r="M140">
        <v>2</v>
      </c>
      <c r="N140">
        <v>0</v>
      </c>
      <c r="O140">
        <v>0</v>
      </c>
      <c r="P140">
        <v>0</v>
      </c>
      <c r="Q140">
        <v>2</v>
      </c>
      <c r="R140">
        <v>5</v>
      </c>
      <c r="S140">
        <v>0</v>
      </c>
      <c r="T140">
        <v>0</v>
      </c>
      <c r="U140">
        <v>0</v>
      </c>
      <c r="V140">
        <f t="shared" si="4"/>
        <v>68</v>
      </c>
      <c r="W140">
        <f t="shared" si="5"/>
        <v>67</v>
      </c>
    </row>
    <row r="141" spans="1:23" x14ac:dyDescent="0.35">
      <c r="A141" t="s">
        <v>80</v>
      </c>
      <c r="B141" s="1">
        <v>44447</v>
      </c>
      <c r="C141" t="s">
        <v>70</v>
      </c>
      <c r="D141" t="s">
        <v>74</v>
      </c>
      <c r="E141">
        <v>1</v>
      </c>
      <c r="F141">
        <v>0</v>
      </c>
      <c r="G141">
        <v>0</v>
      </c>
      <c r="H141">
        <v>0</v>
      </c>
      <c r="I141">
        <v>1</v>
      </c>
      <c r="J141">
        <v>0</v>
      </c>
      <c r="K141">
        <v>0</v>
      </c>
      <c r="L141" s="2">
        <v>1.6666666666666665</v>
      </c>
      <c r="M141">
        <v>3</v>
      </c>
      <c r="N141">
        <v>2</v>
      </c>
      <c r="O141">
        <v>2</v>
      </c>
      <c r="P141">
        <v>0</v>
      </c>
      <c r="Q141">
        <v>1</v>
      </c>
      <c r="R141">
        <v>1</v>
      </c>
      <c r="S141">
        <v>0</v>
      </c>
      <c r="T141">
        <v>0</v>
      </c>
      <c r="U141">
        <v>0</v>
      </c>
      <c r="V141">
        <f t="shared" si="4"/>
        <v>52</v>
      </c>
      <c r="W141">
        <f t="shared" si="5"/>
        <v>37</v>
      </c>
    </row>
    <row r="142" spans="1:23" x14ac:dyDescent="0.35">
      <c r="A142" t="s">
        <v>80</v>
      </c>
      <c r="B142" s="1">
        <v>44449</v>
      </c>
      <c r="C142" t="s">
        <v>24</v>
      </c>
      <c r="D142" t="s">
        <v>32</v>
      </c>
      <c r="E142">
        <v>1</v>
      </c>
      <c r="F142">
        <v>0</v>
      </c>
      <c r="G142">
        <v>0</v>
      </c>
      <c r="H142">
        <v>0</v>
      </c>
      <c r="I142">
        <v>1</v>
      </c>
      <c r="J142">
        <v>0</v>
      </c>
      <c r="K142">
        <v>0</v>
      </c>
      <c r="L142" s="2">
        <v>3.3333333333333335</v>
      </c>
      <c r="M142">
        <v>9</v>
      </c>
      <c r="N142">
        <v>6</v>
      </c>
      <c r="O142">
        <v>6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1</v>
      </c>
      <c r="V142">
        <f t="shared" si="4"/>
        <v>52</v>
      </c>
      <c r="W142">
        <f t="shared" si="5"/>
        <v>25</v>
      </c>
    </row>
    <row r="143" spans="1:23" x14ac:dyDescent="0.35">
      <c r="A143" t="s">
        <v>80</v>
      </c>
      <c r="B143" s="1">
        <v>44450</v>
      </c>
      <c r="C143" t="s">
        <v>54</v>
      </c>
      <c r="D143" t="s">
        <v>32</v>
      </c>
      <c r="E143">
        <v>1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0</v>
      </c>
      <c r="L143" s="2">
        <v>5.666666666666667</v>
      </c>
      <c r="M143">
        <v>3</v>
      </c>
      <c r="N143">
        <v>1</v>
      </c>
      <c r="O143">
        <v>1</v>
      </c>
      <c r="P143">
        <v>0</v>
      </c>
      <c r="Q143">
        <v>3</v>
      </c>
      <c r="R143">
        <v>7</v>
      </c>
      <c r="S143">
        <v>0</v>
      </c>
      <c r="T143">
        <v>0</v>
      </c>
      <c r="U143">
        <v>0</v>
      </c>
      <c r="V143">
        <f t="shared" si="4"/>
        <v>71.333333333333329</v>
      </c>
      <c r="W143">
        <f t="shared" si="5"/>
        <v>66</v>
      </c>
    </row>
    <row r="144" spans="1:23" x14ac:dyDescent="0.35">
      <c r="A144" t="s">
        <v>80</v>
      </c>
      <c r="B144" s="1">
        <v>44451</v>
      </c>
      <c r="C144" t="s">
        <v>57</v>
      </c>
      <c r="D144" t="s">
        <v>32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4</v>
      </c>
      <c r="M144">
        <v>4</v>
      </c>
      <c r="N144">
        <v>1</v>
      </c>
      <c r="O144">
        <v>1</v>
      </c>
      <c r="P144">
        <v>0</v>
      </c>
      <c r="Q144">
        <v>4</v>
      </c>
      <c r="R144">
        <v>6</v>
      </c>
      <c r="S144">
        <v>0</v>
      </c>
      <c r="T144">
        <v>0</v>
      </c>
      <c r="U144">
        <v>0</v>
      </c>
      <c r="V144">
        <f t="shared" si="4"/>
        <v>60</v>
      </c>
      <c r="W144">
        <f t="shared" si="5"/>
        <v>51</v>
      </c>
    </row>
    <row r="145" spans="1:23" x14ac:dyDescent="0.35">
      <c r="A145" t="s">
        <v>80</v>
      </c>
      <c r="B145" s="1">
        <v>44453</v>
      </c>
      <c r="C145" t="s">
        <v>72</v>
      </c>
      <c r="D145" t="s">
        <v>75</v>
      </c>
      <c r="E145">
        <v>1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0</v>
      </c>
      <c r="L145" s="2">
        <v>2.6666666666666665</v>
      </c>
      <c r="M145">
        <v>6</v>
      </c>
      <c r="N145">
        <v>4</v>
      </c>
      <c r="O145">
        <v>4</v>
      </c>
      <c r="P145">
        <v>1</v>
      </c>
      <c r="Q145">
        <v>1</v>
      </c>
      <c r="R145">
        <v>2</v>
      </c>
      <c r="S145">
        <v>1</v>
      </c>
      <c r="T145">
        <v>0</v>
      </c>
      <c r="U145">
        <v>0</v>
      </c>
      <c r="V145">
        <f t="shared" si="4"/>
        <v>49</v>
      </c>
      <c r="W145">
        <f t="shared" si="5"/>
        <v>26</v>
      </c>
    </row>
    <row r="146" spans="1:23" x14ac:dyDescent="0.35">
      <c r="A146" t="s">
        <v>80</v>
      </c>
      <c r="B146" s="1">
        <v>44454</v>
      </c>
      <c r="C146" t="s">
        <v>73</v>
      </c>
      <c r="D146" t="s">
        <v>75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 s="2">
        <v>4.333333333333333</v>
      </c>
      <c r="M146">
        <v>3</v>
      </c>
      <c r="N146">
        <v>1</v>
      </c>
      <c r="O146">
        <v>1</v>
      </c>
      <c r="P146">
        <v>1</v>
      </c>
      <c r="Q146">
        <v>0</v>
      </c>
      <c r="R146">
        <v>2</v>
      </c>
      <c r="S146">
        <v>0</v>
      </c>
      <c r="T146">
        <v>0</v>
      </c>
      <c r="U146">
        <v>0</v>
      </c>
      <c r="V146">
        <f t="shared" si="4"/>
        <v>58.666666666666664</v>
      </c>
      <c r="W146">
        <f t="shared" si="5"/>
        <v>53</v>
      </c>
    </row>
    <row r="147" spans="1:23" x14ac:dyDescent="0.35">
      <c r="A147" t="s">
        <v>80</v>
      </c>
      <c r="B147" s="1">
        <v>44455</v>
      </c>
      <c r="C147" t="s">
        <v>23</v>
      </c>
      <c r="D147" t="s">
        <v>75</v>
      </c>
      <c r="E147">
        <v>1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5</v>
      </c>
      <c r="M147">
        <v>2</v>
      </c>
      <c r="N147">
        <v>0</v>
      </c>
      <c r="O147">
        <v>0</v>
      </c>
      <c r="P147">
        <v>0</v>
      </c>
      <c r="Q147">
        <v>2</v>
      </c>
      <c r="R147">
        <v>5</v>
      </c>
      <c r="S147">
        <v>0</v>
      </c>
      <c r="T147">
        <v>0</v>
      </c>
      <c r="U147">
        <v>0</v>
      </c>
      <c r="V147">
        <f t="shared" si="4"/>
        <v>68</v>
      </c>
      <c r="W147">
        <f t="shared" si="5"/>
        <v>67</v>
      </c>
    </row>
    <row r="148" spans="1:23" x14ac:dyDescent="0.35">
      <c r="A148" t="s">
        <v>80</v>
      </c>
      <c r="B148" s="1">
        <v>44456</v>
      </c>
      <c r="C148" t="s">
        <v>76</v>
      </c>
      <c r="D148" t="s">
        <v>43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 s="2">
        <v>1.6666666666666665</v>
      </c>
      <c r="M148">
        <v>2</v>
      </c>
      <c r="N148">
        <v>2</v>
      </c>
      <c r="O148">
        <v>2</v>
      </c>
      <c r="P148">
        <v>0</v>
      </c>
      <c r="Q148">
        <v>4</v>
      </c>
      <c r="R148">
        <v>2</v>
      </c>
      <c r="S148">
        <v>1</v>
      </c>
      <c r="T148">
        <v>0</v>
      </c>
      <c r="U148">
        <v>0</v>
      </c>
      <c r="V148">
        <f t="shared" si="4"/>
        <v>51</v>
      </c>
      <c r="W148">
        <f t="shared" si="5"/>
        <v>34</v>
      </c>
    </row>
    <row r="149" spans="1:23" x14ac:dyDescent="0.35">
      <c r="A149" t="s">
        <v>80</v>
      </c>
      <c r="B149" s="1">
        <v>44457</v>
      </c>
      <c r="C149" t="s">
        <v>54</v>
      </c>
      <c r="D149" t="s">
        <v>43</v>
      </c>
      <c r="E149">
        <v>1</v>
      </c>
      <c r="F149">
        <v>0</v>
      </c>
      <c r="G149">
        <v>0</v>
      </c>
      <c r="H149">
        <v>0</v>
      </c>
      <c r="I149">
        <v>1</v>
      </c>
      <c r="J149">
        <v>0</v>
      </c>
      <c r="K149">
        <v>0</v>
      </c>
      <c r="L149" s="2">
        <v>5.666666666666667</v>
      </c>
      <c r="M149">
        <v>6</v>
      </c>
      <c r="N149">
        <v>3</v>
      </c>
      <c r="O149">
        <v>3</v>
      </c>
      <c r="P149">
        <v>1</v>
      </c>
      <c r="Q149">
        <v>2</v>
      </c>
      <c r="R149">
        <v>3</v>
      </c>
      <c r="S149">
        <v>0</v>
      </c>
      <c r="T149">
        <v>0</v>
      </c>
      <c r="U149">
        <v>0</v>
      </c>
      <c r="V149">
        <f t="shared" si="4"/>
        <v>61.333333333333336</v>
      </c>
      <c r="W149">
        <f t="shared" si="5"/>
        <v>46</v>
      </c>
    </row>
    <row r="150" spans="1:23" x14ac:dyDescent="0.35">
      <c r="A150" t="s">
        <v>80</v>
      </c>
      <c r="B150" s="1">
        <v>44458</v>
      </c>
      <c r="C150" t="s">
        <v>24</v>
      </c>
      <c r="D150" t="s">
        <v>43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8</v>
      </c>
      <c r="M150">
        <v>5</v>
      </c>
      <c r="N150">
        <v>2</v>
      </c>
      <c r="O150">
        <v>2</v>
      </c>
      <c r="P150">
        <v>2</v>
      </c>
      <c r="Q150">
        <v>3</v>
      </c>
      <c r="R150">
        <v>10</v>
      </c>
      <c r="S150">
        <v>1</v>
      </c>
      <c r="T150">
        <v>0</v>
      </c>
      <c r="U150">
        <v>0</v>
      </c>
      <c r="V150">
        <f t="shared" si="4"/>
        <v>76</v>
      </c>
      <c r="W150">
        <f t="shared" si="5"/>
        <v>64</v>
      </c>
    </row>
    <row r="151" spans="1:23" x14ac:dyDescent="0.35">
      <c r="A151" t="s">
        <v>80</v>
      </c>
      <c r="B151" s="1">
        <v>44459</v>
      </c>
      <c r="C151" t="s">
        <v>57</v>
      </c>
      <c r="D151" t="s">
        <v>26</v>
      </c>
      <c r="E151">
        <v>1</v>
      </c>
      <c r="F151">
        <v>0</v>
      </c>
      <c r="G151">
        <v>0</v>
      </c>
      <c r="H151">
        <v>0</v>
      </c>
      <c r="I151">
        <v>1</v>
      </c>
      <c r="J151">
        <v>0</v>
      </c>
      <c r="K151">
        <v>0</v>
      </c>
      <c r="L151" s="2">
        <v>5.333333333333333</v>
      </c>
      <c r="M151">
        <v>10</v>
      </c>
      <c r="N151">
        <v>2</v>
      </c>
      <c r="O151">
        <v>2</v>
      </c>
      <c r="P151">
        <v>1</v>
      </c>
      <c r="Q151">
        <v>0</v>
      </c>
      <c r="R151">
        <v>5</v>
      </c>
      <c r="S151">
        <v>0</v>
      </c>
      <c r="T151">
        <v>0</v>
      </c>
      <c r="U151">
        <v>0</v>
      </c>
      <c r="V151">
        <f t="shared" si="4"/>
        <v>59.666666666666664</v>
      </c>
      <c r="W151">
        <f t="shared" si="5"/>
        <v>45</v>
      </c>
    </row>
    <row r="152" spans="1:23" x14ac:dyDescent="0.35">
      <c r="A152" t="s">
        <v>80</v>
      </c>
      <c r="B152" s="1">
        <v>44460</v>
      </c>
      <c r="C152" t="s">
        <v>72</v>
      </c>
      <c r="D152" t="s">
        <v>26</v>
      </c>
      <c r="E152">
        <v>1</v>
      </c>
      <c r="F152">
        <v>0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4</v>
      </c>
      <c r="M152">
        <v>4</v>
      </c>
      <c r="N152">
        <v>4</v>
      </c>
      <c r="O152">
        <v>4</v>
      </c>
      <c r="P152">
        <v>2</v>
      </c>
      <c r="Q152">
        <v>3</v>
      </c>
      <c r="R152">
        <v>1</v>
      </c>
      <c r="S152">
        <v>0</v>
      </c>
      <c r="T152">
        <v>0</v>
      </c>
      <c r="U152">
        <v>0</v>
      </c>
      <c r="V152">
        <f t="shared" si="4"/>
        <v>48</v>
      </c>
      <c r="W152">
        <f t="shared" si="5"/>
        <v>27</v>
      </c>
    </row>
    <row r="153" spans="1:23" x14ac:dyDescent="0.35">
      <c r="A153" t="s">
        <v>80</v>
      </c>
      <c r="B153" s="1">
        <v>44461</v>
      </c>
      <c r="C153" t="s">
        <v>73</v>
      </c>
      <c r="D153" t="s">
        <v>26</v>
      </c>
      <c r="E153">
        <v>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4</v>
      </c>
      <c r="M153">
        <v>4</v>
      </c>
      <c r="N153">
        <v>3</v>
      </c>
      <c r="O153">
        <v>3</v>
      </c>
      <c r="P153">
        <v>2</v>
      </c>
      <c r="Q153">
        <v>1</v>
      </c>
      <c r="R153">
        <v>1</v>
      </c>
      <c r="S153">
        <v>0</v>
      </c>
      <c r="T153">
        <v>0</v>
      </c>
      <c r="U153">
        <v>0</v>
      </c>
      <c r="V153">
        <f t="shared" si="4"/>
        <v>50</v>
      </c>
      <c r="W153">
        <f t="shared" si="5"/>
        <v>34</v>
      </c>
    </row>
    <row r="154" spans="1:23" x14ac:dyDescent="0.35">
      <c r="A154" t="s">
        <v>80</v>
      </c>
      <c r="B154" s="1">
        <v>44462</v>
      </c>
      <c r="C154" t="s">
        <v>23</v>
      </c>
      <c r="D154" t="s">
        <v>26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 s="2">
        <v>5.666666666666667</v>
      </c>
      <c r="M154">
        <v>4</v>
      </c>
      <c r="N154">
        <v>1</v>
      </c>
      <c r="O154">
        <v>1</v>
      </c>
      <c r="P154">
        <v>0</v>
      </c>
      <c r="Q154">
        <v>3</v>
      </c>
      <c r="R154">
        <v>4</v>
      </c>
      <c r="S154">
        <v>0</v>
      </c>
      <c r="T154">
        <v>0</v>
      </c>
      <c r="U154">
        <v>1</v>
      </c>
      <c r="V154">
        <f t="shared" si="4"/>
        <v>67.333333333333329</v>
      </c>
      <c r="W154">
        <f t="shared" si="5"/>
        <v>61</v>
      </c>
    </row>
    <row r="155" spans="1:23" x14ac:dyDescent="0.35">
      <c r="A155" t="s">
        <v>80</v>
      </c>
      <c r="B155" s="1">
        <v>44463</v>
      </c>
      <c r="C155" t="s">
        <v>54</v>
      </c>
      <c r="D155" t="s">
        <v>46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5</v>
      </c>
      <c r="M155">
        <v>5</v>
      </c>
      <c r="N155">
        <v>4</v>
      </c>
      <c r="O155">
        <v>4</v>
      </c>
      <c r="P155">
        <v>1</v>
      </c>
      <c r="Q155">
        <v>1</v>
      </c>
      <c r="R155">
        <v>1</v>
      </c>
      <c r="S155">
        <v>0</v>
      </c>
      <c r="T155">
        <v>0</v>
      </c>
      <c r="U155">
        <v>0</v>
      </c>
      <c r="V155">
        <f t="shared" si="4"/>
        <v>58</v>
      </c>
      <c r="W155">
        <f t="shared" si="5"/>
        <v>41</v>
      </c>
    </row>
    <row r="156" spans="1:23" x14ac:dyDescent="0.35">
      <c r="A156" t="s">
        <v>80</v>
      </c>
      <c r="B156" s="1">
        <v>44464</v>
      </c>
      <c r="C156" t="s">
        <v>57</v>
      </c>
      <c r="D156" t="s">
        <v>46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2</v>
      </c>
      <c r="M156">
        <v>3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f t="shared" si="4"/>
        <v>53</v>
      </c>
      <c r="W156">
        <f t="shared" si="5"/>
        <v>46</v>
      </c>
    </row>
    <row r="157" spans="1:23" x14ac:dyDescent="0.35">
      <c r="A157" t="s">
        <v>80</v>
      </c>
      <c r="B157" s="1">
        <v>44465</v>
      </c>
      <c r="C157" t="s">
        <v>24</v>
      </c>
      <c r="D157" t="s">
        <v>46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7</v>
      </c>
      <c r="M157">
        <v>5</v>
      </c>
      <c r="N157">
        <v>1</v>
      </c>
      <c r="O157">
        <v>1</v>
      </c>
      <c r="P157">
        <v>1</v>
      </c>
      <c r="Q157">
        <v>0</v>
      </c>
      <c r="R157">
        <v>10</v>
      </c>
      <c r="S157">
        <v>1</v>
      </c>
      <c r="T157">
        <v>0</v>
      </c>
      <c r="U157">
        <v>0</v>
      </c>
      <c r="V157">
        <f t="shared" si="4"/>
        <v>78</v>
      </c>
      <c r="W157">
        <f t="shared" si="5"/>
        <v>73</v>
      </c>
    </row>
    <row r="158" spans="1:23" x14ac:dyDescent="0.35">
      <c r="A158" t="s">
        <v>80</v>
      </c>
      <c r="B158" s="1">
        <v>44467</v>
      </c>
      <c r="C158" t="s">
        <v>72</v>
      </c>
      <c r="D158" t="s">
        <v>33</v>
      </c>
      <c r="E158">
        <v>1</v>
      </c>
      <c r="F158">
        <v>0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2</v>
      </c>
      <c r="M158">
        <v>4</v>
      </c>
      <c r="N158">
        <v>4</v>
      </c>
      <c r="O158">
        <v>4</v>
      </c>
      <c r="P158">
        <v>0</v>
      </c>
      <c r="Q158">
        <v>3</v>
      </c>
      <c r="R158">
        <v>0</v>
      </c>
      <c r="S158">
        <v>0</v>
      </c>
      <c r="T158">
        <v>0</v>
      </c>
      <c r="U158">
        <v>0</v>
      </c>
      <c r="V158">
        <f t="shared" si="4"/>
        <v>49</v>
      </c>
      <c r="W158">
        <f t="shared" si="5"/>
        <v>26</v>
      </c>
    </row>
    <row r="159" spans="1:23" x14ac:dyDescent="0.35">
      <c r="A159" t="s">
        <v>80</v>
      </c>
      <c r="B159" s="1">
        <v>44468</v>
      </c>
      <c r="C159" t="s">
        <v>73</v>
      </c>
      <c r="D159" t="s">
        <v>33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 s="2">
        <v>4.333333333333333</v>
      </c>
      <c r="M159">
        <v>7</v>
      </c>
      <c r="N159">
        <v>2</v>
      </c>
      <c r="O159">
        <v>2</v>
      </c>
      <c r="P159">
        <v>0</v>
      </c>
      <c r="Q159">
        <v>0</v>
      </c>
      <c r="R159">
        <v>5</v>
      </c>
      <c r="S159">
        <v>0</v>
      </c>
      <c r="T159">
        <v>0</v>
      </c>
      <c r="U159">
        <v>0</v>
      </c>
      <c r="V159">
        <f t="shared" si="4"/>
        <v>61.666666666666664</v>
      </c>
      <c r="W159">
        <f t="shared" si="5"/>
        <v>51</v>
      </c>
    </row>
    <row r="160" spans="1:23" x14ac:dyDescent="0.35">
      <c r="A160" t="s">
        <v>80</v>
      </c>
      <c r="B160" s="1">
        <v>44469</v>
      </c>
      <c r="C160" t="s">
        <v>23</v>
      </c>
      <c r="D160" t="s">
        <v>33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5</v>
      </c>
      <c r="M160">
        <v>7</v>
      </c>
      <c r="N160">
        <v>5</v>
      </c>
      <c r="O160">
        <v>5</v>
      </c>
      <c r="P160">
        <v>2</v>
      </c>
      <c r="Q160">
        <v>2</v>
      </c>
      <c r="R160">
        <v>5</v>
      </c>
      <c r="S160">
        <v>0</v>
      </c>
      <c r="T160">
        <v>0</v>
      </c>
      <c r="U160">
        <v>0</v>
      </c>
      <c r="V160">
        <f t="shared" si="4"/>
        <v>55</v>
      </c>
      <c r="W160">
        <f t="shared" si="5"/>
        <v>30</v>
      </c>
    </row>
    <row r="161" spans="1:23" x14ac:dyDescent="0.35">
      <c r="A161" t="s">
        <v>80</v>
      </c>
      <c r="B161" s="1">
        <v>44470</v>
      </c>
      <c r="C161" t="s">
        <v>54</v>
      </c>
      <c r="D161" t="s">
        <v>34</v>
      </c>
      <c r="E161">
        <v>1</v>
      </c>
      <c r="F161">
        <v>0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5</v>
      </c>
      <c r="M161">
        <v>3</v>
      </c>
      <c r="N161">
        <v>1</v>
      </c>
      <c r="O161">
        <v>1</v>
      </c>
      <c r="P161">
        <v>0</v>
      </c>
      <c r="Q161">
        <v>2</v>
      </c>
      <c r="R161">
        <v>5</v>
      </c>
      <c r="S161">
        <v>1</v>
      </c>
      <c r="T161">
        <v>0</v>
      </c>
      <c r="U161">
        <v>0</v>
      </c>
      <c r="V161">
        <f t="shared" si="4"/>
        <v>67</v>
      </c>
      <c r="W161">
        <f t="shared" si="5"/>
        <v>62</v>
      </c>
    </row>
    <row r="162" spans="1:23" x14ac:dyDescent="0.35">
      <c r="A162" t="s">
        <v>80</v>
      </c>
      <c r="B162" s="1">
        <v>44471</v>
      </c>
      <c r="C162" t="s">
        <v>76</v>
      </c>
      <c r="D162" t="s">
        <v>34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 s="2">
        <v>4.333333333333333</v>
      </c>
      <c r="M162">
        <v>6</v>
      </c>
      <c r="N162">
        <v>3</v>
      </c>
      <c r="O162">
        <v>3</v>
      </c>
      <c r="P162">
        <v>1</v>
      </c>
      <c r="Q162">
        <v>2</v>
      </c>
      <c r="R162">
        <v>3</v>
      </c>
      <c r="S162">
        <v>0</v>
      </c>
      <c r="T162">
        <v>0</v>
      </c>
      <c r="U162">
        <v>0</v>
      </c>
      <c r="V162">
        <f t="shared" si="4"/>
        <v>54.666666666666664</v>
      </c>
      <c r="W162">
        <f t="shared" si="5"/>
        <v>38</v>
      </c>
    </row>
    <row r="163" spans="1:23" x14ac:dyDescent="0.35">
      <c r="A163" t="s">
        <v>80</v>
      </c>
      <c r="B163" s="1">
        <v>44472</v>
      </c>
      <c r="C163" t="s">
        <v>59</v>
      </c>
      <c r="D163" t="s">
        <v>34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 s="2">
        <v>1.6666666666666665</v>
      </c>
      <c r="M163">
        <v>3</v>
      </c>
      <c r="N163">
        <v>2</v>
      </c>
      <c r="O163">
        <v>2</v>
      </c>
      <c r="P163">
        <v>0</v>
      </c>
      <c r="Q163">
        <v>2</v>
      </c>
      <c r="R163">
        <v>2</v>
      </c>
      <c r="S163">
        <v>0</v>
      </c>
      <c r="T163">
        <v>0</v>
      </c>
      <c r="U163">
        <v>1</v>
      </c>
      <c r="V163">
        <f t="shared" si="4"/>
        <v>52</v>
      </c>
      <c r="W163">
        <f t="shared" si="5"/>
        <v>36</v>
      </c>
    </row>
    <row r="164" spans="1:23" x14ac:dyDescent="0.35">
      <c r="A164" t="s">
        <v>121</v>
      </c>
      <c r="B164" s="1">
        <v>44287</v>
      </c>
      <c r="C164" t="s">
        <v>81</v>
      </c>
      <c r="D164" t="s">
        <v>74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4</v>
      </c>
      <c r="M164">
        <v>7</v>
      </c>
      <c r="N164">
        <v>6</v>
      </c>
      <c r="O164">
        <v>6</v>
      </c>
      <c r="P164">
        <v>2</v>
      </c>
      <c r="Q164">
        <v>3</v>
      </c>
      <c r="R164">
        <v>6</v>
      </c>
      <c r="S164">
        <v>1</v>
      </c>
      <c r="T164">
        <v>0</v>
      </c>
      <c r="U164">
        <v>0</v>
      </c>
      <c r="V164">
        <f t="shared" si="4"/>
        <v>50</v>
      </c>
      <c r="W164">
        <f t="shared" si="5"/>
        <v>20</v>
      </c>
    </row>
    <row r="165" spans="1:23" x14ac:dyDescent="0.35">
      <c r="A165" t="s">
        <v>121</v>
      </c>
      <c r="B165" s="1">
        <v>44288</v>
      </c>
      <c r="C165" t="s">
        <v>82</v>
      </c>
      <c r="D165" t="s">
        <v>74</v>
      </c>
      <c r="E165">
        <v>1</v>
      </c>
      <c r="F165">
        <v>0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4</v>
      </c>
      <c r="M165">
        <v>5</v>
      </c>
      <c r="N165">
        <v>3</v>
      </c>
      <c r="O165">
        <v>3</v>
      </c>
      <c r="P165">
        <v>1</v>
      </c>
      <c r="Q165">
        <v>3</v>
      </c>
      <c r="R165">
        <v>4</v>
      </c>
      <c r="S165">
        <v>0</v>
      </c>
      <c r="T165">
        <v>0</v>
      </c>
      <c r="U165">
        <v>0</v>
      </c>
      <c r="V165">
        <f t="shared" si="4"/>
        <v>54</v>
      </c>
      <c r="W165">
        <f t="shared" si="5"/>
        <v>37</v>
      </c>
    </row>
    <row r="166" spans="1:23" x14ac:dyDescent="0.35">
      <c r="A166" t="s">
        <v>121</v>
      </c>
      <c r="B166" s="1">
        <v>44289</v>
      </c>
      <c r="C166" t="s">
        <v>83</v>
      </c>
      <c r="D166" t="s">
        <v>74</v>
      </c>
      <c r="E166">
        <v>1</v>
      </c>
      <c r="F166">
        <v>0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3</v>
      </c>
      <c r="M166">
        <v>5</v>
      </c>
      <c r="N166">
        <v>4</v>
      </c>
      <c r="O166">
        <v>3</v>
      </c>
      <c r="P166">
        <v>1</v>
      </c>
      <c r="Q166">
        <v>3</v>
      </c>
      <c r="R166">
        <v>4</v>
      </c>
      <c r="S166">
        <v>0</v>
      </c>
      <c r="T166">
        <v>0</v>
      </c>
      <c r="U166">
        <v>0</v>
      </c>
      <c r="V166">
        <f t="shared" si="4"/>
        <v>49</v>
      </c>
      <c r="W166">
        <f t="shared" si="5"/>
        <v>28</v>
      </c>
    </row>
    <row r="167" spans="1:23" x14ac:dyDescent="0.35">
      <c r="A167" t="s">
        <v>121</v>
      </c>
      <c r="B167" s="1">
        <v>44290</v>
      </c>
      <c r="C167" t="s">
        <v>84</v>
      </c>
      <c r="D167" t="s">
        <v>74</v>
      </c>
      <c r="E167">
        <v>1</v>
      </c>
      <c r="F167">
        <v>0</v>
      </c>
      <c r="G167">
        <v>0</v>
      </c>
      <c r="H167">
        <v>1</v>
      </c>
      <c r="I167">
        <v>0</v>
      </c>
      <c r="J167">
        <v>0</v>
      </c>
      <c r="K167">
        <v>0</v>
      </c>
      <c r="L167">
        <v>6</v>
      </c>
      <c r="M167">
        <v>3</v>
      </c>
      <c r="N167">
        <v>0</v>
      </c>
      <c r="O167">
        <v>0</v>
      </c>
      <c r="P167">
        <v>0</v>
      </c>
      <c r="Q167">
        <v>3</v>
      </c>
      <c r="R167">
        <v>5</v>
      </c>
      <c r="S167">
        <v>1</v>
      </c>
      <c r="T167">
        <v>0</v>
      </c>
      <c r="U167">
        <v>1</v>
      </c>
      <c r="V167">
        <f t="shared" si="4"/>
        <v>71</v>
      </c>
      <c r="W167">
        <f t="shared" si="5"/>
        <v>69</v>
      </c>
    </row>
    <row r="168" spans="1:23" x14ac:dyDescent="0.35">
      <c r="A168" t="s">
        <v>121</v>
      </c>
      <c r="B168" s="1">
        <v>44292</v>
      </c>
      <c r="C168" t="s">
        <v>85</v>
      </c>
      <c r="D168" t="s">
        <v>86</v>
      </c>
      <c r="E168">
        <v>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 s="2">
        <v>5.666666666666667</v>
      </c>
      <c r="M168">
        <v>4</v>
      </c>
      <c r="N168">
        <v>3</v>
      </c>
      <c r="O168">
        <v>3</v>
      </c>
      <c r="P168">
        <v>3</v>
      </c>
      <c r="Q168">
        <v>0</v>
      </c>
      <c r="R168">
        <v>3</v>
      </c>
      <c r="S168">
        <v>0</v>
      </c>
      <c r="T168">
        <v>0</v>
      </c>
      <c r="U168">
        <v>0</v>
      </c>
      <c r="V168">
        <f t="shared" si="4"/>
        <v>57.333333333333336</v>
      </c>
      <c r="W168">
        <f t="shared" si="5"/>
        <v>42</v>
      </c>
    </row>
    <row r="169" spans="1:23" x14ac:dyDescent="0.35">
      <c r="A169" t="s">
        <v>121</v>
      </c>
      <c r="B169" s="1">
        <v>44293</v>
      </c>
      <c r="C169" t="s">
        <v>81</v>
      </c>
      <c r="D169" t="s">
        <v>86</v>
      </c>
      <c r="E169">
        <v>1</v>
      </c>
      <c r="F169">
        <v>0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5</v>
      </c>
      <c r="M169">
        <v>8</v>
      </c>
      <c r="N169">
        <v>5</v>
      </c>
      <c r="O169">
        <v>5</v>
      </c>
      <c r="P169">
        <v>0</v>
      </c>
      <c r="Q169">
        <v>2</v>
      </c>
      <c r="R169">
        <v>4</v>
      </c>
      <c r="S169">
        <v>1</v>
      </c>
      <c r="T169">
        <v>0</v>
      </c>
      <c r="U169">
        <v>0</v>
      </c>
      <c r="V169">
        <f t="shared" si="4"/>
        <v>61</v>
      </c>
      <c r="W169">
        <f t="shared" si="5"/>
        <v>39</v>
      </c>
    </row>
    <row r="170" spans="1:23" x14ac:dyDescent="0.35">
      <c r="A170" t="s">
        <v>121</v>
      </c>
      <c r="B170" s="1">
        <v>44294</v>
      </c>
      <c r="C170" t="s">
        <v>82</v>
      </c>
      <c r="D170" t="s">
        <v>86</v>
      </c>
      <c r="E170">
        <v>1</v>
      </c>
      <c r="F170">
        <v>0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6</v>
      </c>
      <c r="M170">
        <v>9</v>
      </c>
      <c r="N170">
        <v>7</v>
      </c>
      <c r="O170">
        <v>6</v>
      </c>
      <c r="P170">
        <v>1</v>
      </c>
      <c r="Q170">
        <v>0</v>
      </c>
      <c r="R170">
        <v>1</v>
      </c>
      <c r="S170">
        <v>0</v>
      </c>
      <c r="T170">
        <v>0</v>
      </c>
      <c r="U170">
        <v>0</v>
      </c>
      <c r="V170">
        <f t="shared" si="4"/>
        <v>58</v>
      </c>
      <c r="W170">
        <f t="shared" si="5"/>
        <v>32</v>
      </c>
    </row>
    <row r="171" spans="1:23" x14ac:dyDescent="0.35">
      <c r="A171" t="s">
        <v>121</v>
      </c>
      <c r="B171" s="1">
        <v>44295</v>
      </c>
      <c r="C171" t="s">
        <v>84</v>
      </c>
      <c r="D171" t="s">
        <v>87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5</v>
      </c>
      <c r="M171">
        <v>7</v>
      </c>
      <c r="N171">
        <v>4</v>
      </c>
      <c r="O171">
        <v>3</v>
      </c>
      <c r="P171">
        <v>1</v>
      </c>
      <c r="Q171">
        <v>0</v>
      </c>
      <c r="R171">
        <v>3</v>
      </c>
      <c r="S171">
        <v>0</v>
      </c>
      <c r="T171">
        <v>0</v>
      </c>
      <c r="U171">
        <v>0</v>
      </c>
      <c r="V171">
        <f t="shared" si="4"/>
        <v>57</v>
      </c>
      <c r="W171">
        <f t="shared" si="5"/>
        <v>41</v>
      </c>
    </row>
    <row r="172" spans="1:23" x14ac:dyDescent="0.35">
      <c r="A172" t="s">
        <v>121</v>
      </c>
      <c r="B172" s="1">
        <v>44296</v>
      </c>
      <c r="C172" t="s">
        <v>88</v>
      </c>
      <c r="D172" t="s">
        <v>87</v>
      </c>
      <c r="E172">
        <v>1</v>
      </c>
      <c r="F172">
        <v>0</v>
      </c>
      <c r="G172">
        <v>0</v>
      </c>
      <c r="H172">
        <v>1</v>
      </c>
      <c r="I172">
        <v>0</v>
      </c>
      <c r="J172">
        <v>0</v>
      </c>
      <c r="K172">
        <v>0</v>
      </c>
      <c r="L172">
        <v>6</v>
      </c>
      <c r="M172">
        <v>8</v>
      </c>
      <c r="N172">
        <v>2</v>
      </c>
      <c r="O172">
        <v>2</v>
      </c>
      <c r="P172">
        <v>0</v>
      </c>
      <c r="Q172">
        <v>1</v>
      </c>
      <c r="R172">
        <v>2</v>
      </c>
      <c r="S172">
        <v>0</v>
      </c>
      <c r="T172">
        <v>0</v>
      </c>
      <c r="U172">
        <v>0</v>
      </c>
      <c r="V172">
        <f t="shared" si="4"/>
        <v>65</v>
      </c>
      <c r="W172">
        <f t="shared" si="5"/>
        <v>54</v>
      </c>
    </row>
    <row r="173" spans="1:23" x14ac:dyDescent="0.35">
      <c r="A173" t="s">
        <v>121</v>
      </c>
      <c r="B173" s="1">
        <v>44297</v>
      </c>
      <c r="C173" t="s">
        <v>85</v>
      </c>
      <c r="D173" t="s">
        <v>87</v>
      </c>
      <c r="E173">
        <v>1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7</v>
      </c>
      <c r="M173">
        <v>1</v>
      </c>
      <c r="N173">
        <v>0</v>
      </c>
      <c r="O173">
        <v>0</v>
      </c>
      <c r="P173">
        <v>0</v>
      </c>
      <c r="Q173">
        <v>1</v>
      </c>
      <c r="R173">
        <v>8</v>
      </c>
      <c r="S173">
        <v>1</v>
      </c>
      <c r="T173">
        <v>0</v>
      </c>
      <c r="U173">
        <v>0</v>
      </c>
      <c r="V173">
        <f t="shared" si="4"/>
        <v>83</v>
      </c>
      <c r="W173">
        <f t="shared" si="5"/>
        <v>86</v>
      </c>
    </row>
    <row r="174" spans="1:23" x14ac:dyDescent="0.35">
      <c r="A174" t="s">
        <v>121</v>
      </c>
      <c r="B174" s="1">
        <v>44298</v>
      </c>
      <c r="C174" t="s">
        <v>81</v>
      </c>
      <c r="D174" t="s">
        <v>43</v>
      </c>
      <c r="E174">
        <v>1</v>
      </c>
      <c r="F174">
        <v>0</v>
      </c>
      <c r="G174">
        <v>0</v>
      </c>
      <c r="H174">
        <v>0</v>
      </c>
      <c r="I174">
        <v>1</v>
      </c>
      <c r="J174">
        <v>0</v>
      </c>
      <c r="K174">
        <v>0</v>
      </c>
      <c r="L174" s="2">
        <v>4.666666666666667</v>
      </c>
      <c r="M174">
        <v>7</v>
      </c>
      <c r="N174">
        <v>6</v>
      </c>
      <c r="O174">
        <v>6</v>
      </c>
      <c r="P174">
        <v>1</v>
      </c>
      <c r="Q174">
        <v>3</v>
      </c>
      <c r="R174">
        <v>5</v>
      </c>
      <c r="S174">
        <v>1</v>
      </c>
      <c r="T174">
        <v>0</v>
      </c>
      <c r="U174">
        <v>0</v>
      </c>
      <c r="V174">
        <f t="shared" si="4"/>
        <v>56.333333333333336</v>
      </c>
      <c r="W174">
        <f t="shared" si="5"/>
        <v>29</v>
      </c>
    </row>
    <row r="175" spans="1:23" x14ac:dyDescent="0.35">
      <c r="A175" t="s">
        <v>121</v>
      </c>
      <c r="B175" s="1">
        <v>44299</v>
      </c>
      <c r="C175" t="s">
        <v>89</v>
      </c>
      <c r="D175" t="s">
        <v>43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4</v>
      </c>
      <c r="M175">
        <v>3</v>
      </c>
      <c r="N175">
        <v>1</v>
      </c>
      <c r="O175">
        <v>1</v>
      </c>
      <c r="P175">
        <v>1</v>
      </c>
      <c r="Q175">
        <v>2</v>
      </c>
      <c r="R175">
        <v>8</v>
      </c>
      <c r="S175">
        <v>0</v>
      </c>
      <c r="T175">
        <v>0</v>
      </c>
      <c r="U175">
        <v>1</v>
      </c>
      <c r="V175">
        <f t="shared" si="4"/>
        <v>61</v>
      </c>
      <c r="W175">
        <f t="shared" si="5"/>
        <v>53</v>
      </c>
    </row>
    <row r="176" spans="1:23" x14ac:dyDescent="0.35">
      <c r="A176" t="s">
        <v>121</v>
      </c>
      <c r="B176" s="1">
        <v>44301</v>
      </c>
      <c r="C176" t="s">
        <v>82</v>
      </c>
      <c r="D176" t="s">
        <v>90</v>
      </c>
      <c r="E176">
        <v>1</v>
      </c>
      <c r="F176">
        <v>0</v>
      </c>
      <c r="G176">
        <v>0</v>
      </c>
      <c r="H176">
        <v>1</v>
      </c>
      <c r="I176">
        <v>0</v>
      </c>
      <c r="J176">
        <v>0</v>
      </c>
      <c r="K176">
        <v>0</v>
      </c>
      <c r="L176">
        <v>6</v>
      </c>
      <c r="M176">
        <v>9</v>
      </c>
      <c r="N176">
        <v>6</v>
      </c>
      <c r="O176">
        <v>6</v>
      </c>
      <c r="P176">
        <v>2</v>
      </c>
      <c r="Q176">
        <v>1</v>
      </c>
      <c r="R176">
        <v>5</v>
      </c>
      <c r="S176">
        <v>0</v>
      </c>
      <c r="T176">
        <v>0</v>
      </c>
      <c r="U176">
        <v>0</v>
      </c>
      <c r="V176">
        <f t="shared" si="4"/>
        <v>59</v>
      </c>
      <c r="W176">
        <f t="shared" si="5"/>
        <v>31</v>
      </c>
    </row>
    <row r="177" spans="1:23" x14ac:dyDescent="0.35">
      <c r="A177" t="s">
        <v>121</v>
      </c>
      <c r="B177" s="1">
        <v>44302</v>
      </c>
      <c r="C177" t="s">
        <v>84</v>
      </c>
      <c r="D177" t="s">
        <v>90</v>
      </c>
      <c r="E177">
        <v>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6</v>
      </c>
      <c r="M177">
        <v>4</v>
      </c>
      <c r="N177">
        <v>0</v>
      </c>
      <c r="O177">
        <v>0</v>
      </c>
      <c r="P177">
        <v>0</v>
      </c>
      <c r="Q177">
        <v>2</v>
      </c>
      <c r="R177">
        <v>3</v>
      </c>
      <c r="S177">
        <v>0</v>
      </c>
      <c r="T177">
        <v>0</v>
      </c>
      <c r="U177">
        <v>0</v>
      </c>
      <c r="V177">
        <f t="shared" si="4"/>
        <v>69</v>
      </c>
      <c r="W177">
        <f t="shared" si="5"/>
        <v>67</v>
      </c>
    </row>
    <row r="178" spans="1:23" x14ac:dyDescent="0.35">
      <c r="A178" t="s">
        <v>121</v>
      </c>
      <c r="B178" s="1">
        <v>44303</v>
      </c>
      <c r="C178" t="s">
        <v>85</v>
      </c>
      <c r="D178" t="s">
        <v>90</v>
      </c>
      <c r="E178">
        <v>1</v>
      </c>
      <c r="F178">
        <v>0</v>
      </c>
      <c r="G178">
        <v>0</v>
      </c>
      <c r="H178">
        <v>0</v>
      </c>
      <c r="I178">
        <v>1</v>
      </c>
      <c r="J178">
        <v>0</v>
      </c>
      <c r="K178">
        <v>0</v>
      </c>
      <c r="L178">
        <v>4</v>
      </c>
      <c r="M178">
        <v>8</v>
      </c>
      <c r="N178">
        <v>4</v>
      </c>
      <c r="O178">
        <v>4</v>
      </c>
      <c r="P178">
        <v>1</v>
      </c>
      <c r="Q178">
        <v>0</v>
      </c>
      <c r="R178">
        <v>3</v>
      </c>
      <c r="S178">
        <v>0</v>
      </c>
      <c r="T178">
        <v>0</v>
      </c>
      <c r="U178">
        <v>0</v>
      </c>
      <c r="V178">
        <f t="shared" si="4"/>
        <v>53</v>
      </c>
      <c r="W178">
        <f t="shared" si="5"/>
        <v>33</v>
      </c>
    </row>
    <row r="179" spans="1:23" x14ac:dyDescent="0.35">
      <c r="A179" t="s">
        <v>121</v>
      </c>
      <c r="B179" s="1">
        <v>44304</v>
      </c>
      <c r="C179" t="s">
        <v>81</v>
      </c>
      <c r="D179" t="s">
        <v>90</v>
      </c>
      <c r="E179">
        <v>1</v>
      </c>
      <c r="F179">
        <v>0</v>
      </c>
      <c r="G179">
        <v>0</v>
      </c>
      <c r="H179">
        <v>1</v>
      </c>
      <c r="I179">
        <v>0</v>
      </c>
      <c r="J179">
        <v>0</v>
      </c>
      <c r="K179">
        <v>0</v>
      </c>
      <c r="L179">
        <v>5</v>
      </c>
      <c r="M179">
        <v>2</v>
      </c>
      <c r="N179">
        <v>1</v>
      </c>
      <c r="O179">
        <v>1</v>
      </c>
      <c r="P179">
        <v>1</v>
      </c>
      <c r="Q179">
        <v>1</v>
      </c>
      <c r="R179">
        <v>5</v>
      </c>
      <c r="S179">
        <v>1</v>
      </c>
      <c r="T179">
        <v>0</v>
      </c>
      <c r="U179">
        <v>0</v>
      </c>
      <c r="V179">
        <f t="shared" si="4"/>
        <v>65</v>
      </c>
      <c r="W179">
        <f t="shared" si="5"/>
        <v>60</v>
      </c>
    </row>
    <row r="180" spans="1:23" x14ac:dyDescent="0.35">
      <c r="A180" t="s">
        <v>121</v>
      </c>
      <c r="B180" s="1">
        <v>44306</v>
      </c>
      <c r="C180" t="s">
        <v>89</v>
      </c>
      <c r="D180" t="s">
        <v>91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 s="2">
        <v>5.666666666666667</v>
      </c>
      <c r="M180">
        <v>4</v>
      </c>
      <c r="N180">
        <v>3</v>
      </c>
      <c r="O180">
        <v>3</v>
      </c>
      <c r="P180">
        <v>0</v>
      </c>
      <c r="Q180">
        <v>4</v>
      </c>
      <c r="R180">
        <v>6</v>
      </c>
      <c r="S180">
        <v>0</v>
      </c>
      <c r="T180">
        <v>0</v>
      </c>
      <c r="U180">
        <v>0</v>
      </c>
      <c r="V180">
        <f t="shared" si="4"/>
        <v>68.333333333333329</v>
      </c>
      <c r="W180">
        <f t="shared" si="5"/>
        <v>55</v>
      </c>
    </row>
    <row r="181" spans="1:23" x14ac:dyDescent="0.35">
      <c r="A181" t="s">
        <v>121</v>
      </c>
      <c r="B181" s="1">
        <v>44307</v>
      </c>
      <c r="C181" t="s">
        <v>82</v>
      </c>
      <c r="D181" t="s">
        <v>91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5</v>
      </c>
      <c r="M181">
        <v>5</v>
      </c>
      <c r="N181">
        <v>3</v>
      </c>
      <c r="O181">
        <v>3</v>
      </c>
      <c r="P181">
        <v>0</v>
      </c>
      <c r="Q181">
        <v>1</v>
      </c>
      <c r="R181">
        <v>3</v>
      </c>
      <c r="S181">
        <v>1</v>
      </c>
      <c r="T181">
        <v>0</v>
      </c>
      <c r="U181">
        <v>0</v>
      </c>
      <c r="V181">
        <f t="shared" si="4"/>
        <v>64</v>
      </c>
      <c r="W181">
        <f t="shared" si="5"/>
        <v>52</v>
      </c>
    </row>
    <row r="182" spans="1:23" x14ac:dyDescent="0.35">
      <c r="A182" t="s">
        <v>121</v>
      </c>
      <c r="B182" s="1">
        <v>44308</v>
      </c>
      <c r="C182" t="s">
        <v>84</v>
      </c>
      <c r="D182" t="s">
        <v>91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 s="2">
        <v>5.333333333333333</v>
      </c>
      <c r="M182">
        <v>5</v>
      </c>
      <c r="N182">
        <v>4</v>
      </c>
      <c r="O182">
        <v>4</v>
      </c>
      <c r="P182">
        <v>3</v>
      </c>
      <c r="Q182">
        <v>1</v>
      </c>
      <c r="R182">
        <v>7</v>
      </c>
      <c r="S182">
        <v>0</v>
      </c>
      <c r="T182">
        <v>0</v>
      </c>
      <c r="U182">
        <v>0</v>
      </c>
      <c r="V182">
        <f t="shared" si="4"/>
        <v>57.666666666666664</v>
      </c>
      <c r="W182">
        <f t="shared" si="5"/>
        <v>37</v>
      </c>
    </row>
    <row r="183" spans="1:23" x14ac:dyDescent="0.35">
      <c r="A183" t="s">
        <v>121</v>
      </c>
      <c r="B183" s="1">
        <v>44309</v>
      </c>
      <c r="C183" t="s">
        <v>85</v>
      </c>
      <c r="D183" t="s">
        <v>92</v>
      </c>
      <c r="E183">
        <v>1</v>
      </c>
      <c r="F183">
        <v>0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5</v>
      </c>
      <c r="M183">
        <v>6</v>
      </c>
      <c r="N183">
        <v>4</v>
      </c>
      <c r="O183">
        <v>4</v>
      </c>
      <c r="P183">
        <v>1</v>
      </c>
      <c r="Q183">
        <v>4</v>
      </c>
      <c r="R183">
        <v>5</v>
      </c>
      <c r="S183">
        <v>0</v>
      </c>
      <c r="T183">
        <v>0</v>
      </c>
      <c r="U183">
        <v>0</v>
      </c>
      <c r="V183">
        <f t="shared" si="4"/>
        <v>58</v>
      </c>
      <c r="W183">
        <f t="shared" si="5"/>
        <v>37</v>
      </c>
    </row>
    <row r="184" spans="1:23" x14ac:dyDescent="0.35">
      <c r="A184" t="s">
        <v>121</v>
      </c>
      <c r="B184" t="s">
        <v>93</v>
      </c>
      <c r="C184" t="s">
        <v>89</v>
      </c>
      <c r="D184" t="s">
        <v>92</v>
      </c>
      <c r="E184">
        <v>1</v>
      </c>
      <c r="F184">
        <v>1</v>
      </c>
      <c r="G184">
        <v>0</v>
      </c>
      <c r="H184">
        <v>1</v>
      </c>
      <c r="I184">
        <v>0</v>
      </c>
      <c r="J184">
        <v>0</v>
      </c>
      <c r="K184">
        <v>1</v>
      </c>
      <c r="L184">
        <v>7</v>
      </c>
      <c r="M184">
        <v>1</v>
      </c>
      <c r="N184">
        <v>0</v>
      </c>
      <c r="O184">
        <v>0</v>
      </c>
      <c r="P184">
        <v>0</v>
      </c>
      <c r="Q184">
        <v>2</v>
      </c>
      <c r="R184">
        <v>6</v>
      </c>
      <c r="S184">
        <v>1</v>
      </c>
      <c r="T184">
        <v>0</v>
      </c>
      <c r="U184">
        <v>0</v>
      </c>
      <c r="V184">
        <f t="shared" si="4"/>
        <v>80</v>
      </c>
      <c r="W184">
        <f t="shared" si="5"/>
        <v>82</v>
      </c>
    </row>
    <row r="185" spans="1:23" x14ac:dyDescent="0.35">
      <c r="A185" t="s">
        <v>121</v>
      </c>
      <c r="B185" t="s">
        <v>94</v>
      </c>
      <c r="C185" t="s">
        <v>81</v>
      </c>
      <c r="D185" t="s">
        <v>92</v>
      </c>
      <c r="E185">
        <v>1</v>
      </c>
      <c r="F185">
        <v>1</v>
      </c>
      <c r="G185">
        <v>0</v>
      </c>
      <c r="H185">
        <v>1</v>
      </c>
      <c r="I185">
        <v>0</v>
      </c>
      <c r="J185">
        <v>0</v>
      </c>
      <c r="K185">
        <v>1</v>
      </c>
      <c r="L185">
        <v>7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7</v>
      </c>
      <c r="S185">
        <v>0</v>
      </c>
      <c r="T185">
        <v>0</v>
      </c>
      <c r="U185">
        <v>0</v>
      </c>
      <c r="V185">
        <f t="shared" si="4"/>
        <v>84</v>
      </c>
      <c r="W185">
        <f t="shared" si="5"/>
        <v>89</v>
      </c>
    </row>
    <row r="186" spans="1:23" x14ac:dyDescent="0.35">
      <c r="A186" t="s">
        <v>121</v>
      </c>
      <c r="B186" s="1">
        <v>44313</v>
      </c>
      <c r="C186" t="s">
        <v>82</v>
      </c>
      <c r="D186" t="s">
        <v>69</v>
      </c>
      <c r="E186">
        <v>1</v>
      </c>
      <c r="F186">
        <v>0</v>
      </c>
      <c r="G186">
        <v>0</v>
      </c>
      <c r="H186">
        <v>1</v>
      </c>
      <c r="I186">
        <v>0</v>
      </c>
      <c r="J186">
        <v>0</v>
      </c>
      <c r="K186">
        <v>0</v>
      </c>
      <c r="L186">
        <v>6</v>
      </c>
      <c r="M186">
        <v>4</v>
      </c>
      <c r="N186">
        <v>1</v>
      </c>
      <c r="O186">
        <v>1</v>
      </c>
      <c r="P186">
        <v>0</v>
      </c>
      <c r="Q186">
        <v>2</v>
      </c>
      <c r="R186">
        <v>5</v>
      </c>
      <c r="S186">
        <v>0</v>
      </c>
      <c r="T186">
        <v>0</v>
      </c>
      <c r="U186">
        <v>0</v>
      </c>
      <c r="V186">
        <f t="shared" si="4"/>
        <v>71</v>
      </c>
      <c r="W186">
        <f t="shared" si="5"/>
        <v>66</v>
      </c>
    </row>
    <row r="187" spans="1:23" x14ac:dyDescent="0.35">
      <c r="A187" t="s">
        <v>121</v>
      </c>
      <c r="B187" s="1">
        <v>44314</v>
      </c>
      <c r="C187" t="s">
        <v>88</v>
      </c>
      <c r="D187" t="s">
        <v>69</v>
      </c>
      <c r="E187">
        <v>1</v>
      </c>
      <c r="F187">
        <v>0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4</v>
      </c>
      <c r="M187">
        <v>6</v>
      </c>
      <c r="N187">
        <v>3</v>
      </c>
      <c r="O187">
        <v>3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f t="shared" si="4"/>
        <v>56</v>
      </c>
      <c r="W187">
        <f t="shared" si="5"/>
        <v>43</v>
      </c>
    </row>
    <row r="188" spans="1:23" x14ac:dyDescent="0.35">
      <c r="A188" t="s">
        <v>121</v>
      </c>
      <c r="B188" s="1">
        <v>44315</v>
      </c>
      <c r="C188" t="s">
        <v>85</v>
      </c>
      <c r="D188" t="s">
        <v>58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4</v>
      </c>
      <c r="M188">
        <v>5</v>
      </c>
      <c r="N188">
        <v>3</v>
      </c>
      <c r="O188">
        <v>3</v>
      </c>
      <c r="P188">
        <v>0</v>
      </c>
      <c r="Q188">
        <v>4</v>
      </c>
      <c r="R188">
        <v>4</v>
      </c>
      <c r="S188">
        <v>0</v>
      </c>
      <c r="T188">
        <v>0</v>
      </c>
      <c r="U188">
        <v>0</v>
      </c>
      <c r="V188">
        <f t="shared" si="4"/>
        <v>57</v>
      </c>
      <c r="W188">
        <f t="shared" si="5"/>
        <v>41</v>
      </c>
    </row>
    <row r="189" spans="1:23" x14ac:dyDescent="0.35">
      <c r="A189" t="s">
        <v>121</v>
      </c>
      <c r="B189" s="1">
        <v>44316</v>
      </c>
      <c r="C189" t="s">
        <v>81</v>
      </c>
      <c r="D189" t="s">
        <v>58</v>
      </c>
      <c r="E189">
        <v>1</v>
      </c>
      <c r="F189">
        <v>0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5</v>
      </c>
      <c r="M189">
        <v>4</v>
      </c>
      <c r="N189">
        <v>1</v>
      </c>
      <c r="O189">
        <v>1</v>
      </c>
      <c r="P189">
        <v>0</v>
      </c>
      <c r="Q189">
        <v>1</v>
      </c>
      <c r="R189">
        <v>6</v>
      </c>
      <c r="S189">
        <v>0</v>
      </c>
      <c r="T189">
        <v>1</v>
      </c>
      <c r="U189">
        <v>0</v>
      </c>
      <c r="V189">
        <f t="shared" si="4"/>
        <v>68</v>
      </c>
      <c r="W189">
        <f t="shared" si="5"/>
        <v>63</v>
      </c>
    </row>
    <row r="190" spans="1:23" x14ac:dyDescent="0.35">
      <c r="A190" t="s">
        <v>121</v>
      </c>
      <c r="B190" s="1">
        <v>44317</v>
      </c>
      <c r="C190" t="s">
        <v>89</v>
      </c>
      <c r="D190" t="s">
        <v>58</v>
      </c>
      <c r="E190">
        <v>1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0</v>
      </c>
      <c r="L190">
        <v>4</v>
      </c>
      <c r="M190">
        <v>6</v>
      </c>
      <c r="N190">
        <v>4</v>
      </c>
      <c r="O190">
        <v>4</v>
      </c>
      <c r="P190">
        <v>0</v>
      </c>
      <c r="Q190">
        <v>2</v>
      </c>
      <c r="R190">
        <v>7</v>
      </c>
      <c r="S190">
        <v>1</v>
      </c>
      <c r="T190">
        <v>0</v>
      </c>
      <c r="U190">
        <v>0</v>
      </c>
      <c r="V190">
        <f t="shared" si="4"/>
        <v>61</v>
      </c>
      <c r="W190">
        <f t="shared" si="5"/>
        <v>43</v>
      </c>
    </row>
    <row r="191" spans="1:23" x14ac:dyDescent="0.35">
      <c r="A191" t="s">
        <v>121</v>
      </c>
      <c r="B191" s="1">
        <v>44318</v>
      </c>
      <c r="C191" t="s">
        <v>82</v>
      </c>
      <c r="D191" t="s">
        <v>58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 s="2">
        <v>5.666666666666667</v>
      </c>
      <c r="M191">
        <v>7</v>
      </c>
      <c r="N191">
        <v>2</v>
      </c>
      <c r="O191">
        <v>2</v>
      </c>
      <c r="P191">
        <v>1</v>
      </c>
      <c r="Q191">
        <v>2</v>
      </c>
      <c r="R191">
        <v>6</v>
      </c>
      <c r="S191">
        <v>0</v>
      </c>
      <c r="T191">
        <v>0</v>
      </c>
      <c r="U191">
        <v>0</v>
      </c>
      <c r="V191">
        <f t="shared" si="4"/>
        <v>63.333333333333336</v>
      </c>
      <c r="W191">
        <f t="shared" si="5"/>
        <v>50</v>
      </c>
    </row>
    <row r="192" spans="1:23" x14ac:dyDescent="0.35">
      <c r="A192" t="s">
        <v>121</v>
      </c>
      <c r="B192" s="1">
        <v>44320</v>
      </c>
      <c r="C192" t="s">
        <v>88</v>
      </c>
      <c r="D192" t="s">
        <v>95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5</v>
      </c>
      <c r="M192">
        <v>5</v>
      </c>
      <c r="N192">
        <v>3</v>
      </c>
      <c r="O192">
        <v>3</v>
      </c>
      <c r="P192">
        <v>1</v>
      </c>
      <c r="Q192">
        <v>2</v>
      </c>
      <c r="R192">
        <v>4</v>
      </c>
      <c r="S192">
        <v>0</v>
      </c>
      <c r="T192">
        <v>0</v>
      </c>
      <c r="U192">
        <v>0</v>
      </c>
      <c r="V192">
        <f t="shared" si="4"/>
        <v>60</v>
      </c>
      <c r="W192">
        <f t="shared" si="5"/>
        <v>45</v>
      </c>
    </row>
    <row r="193" spans="1:23" x14ac:dyDescent="0.35">
      <c r="A193" t="s">
        <v>121</v>
      </c>
      <c r="B193" s="1">
        <v>44321</v>
      </c>
      <c r="C193" t="s">
        <v>85</v>
      </c>
      <c r="D193" t="s">
        <v>95</v>
      </c>
      <c r="E193">
        <v>1</v>
      </c>
      <c r="F193">
        <v>0</v>
      </c>
      <c r="G193">
        <v>0</v>
      </c>
      <c r="H193">
        <v>0</v>
      </c>
      <c r="I193">
        <v>1</v>
      </c>
      <c r="J193">
        <v>0</v>
      </c>
      <c r="K193">
        <v>0</v>
      </c>
      <c r="L193">
        <v>4</v>
      </c>
      <c r="M193">
        <v>6</v>
      </c>
      <c r="N193">
        <v>6</v>
      </c>
      <c r="O193">
        <v>6</v>
      </c>
      <c r="P193">
        <v>1</v>
      </c>
      <c r="Q193">
        <v>2</v>
      </c>
      <c r="R193">
        <v>6</v>
      </c>
      <c r="S193">
        <v>0</v>
      </c>
      <c r="T193">
        <v>0</v>
      </c>
      <c r="U193">
        <v>0</v>
      </c>
      <c r="V193">
        <f t="shared" si="4"/>
        <v>56</v>
      </c>
      <c r="W193">
        <f t="shared" si="5"/>
        <v>30</v>
      </c>
    </row>
    <row r="194" spans="1:23" x14ac:dyDescent="0.35">
      <c r="A194" t="s">
        <v>121</v>
      </c>
      <c r="B194" s="1">
        <v>44322</v>
      </c>
      <c r="C194" t="s">
        <v>81</v>
      </c>
      <c r="D194" t="s">
        <v>95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6</v>
      </c>
      <c r="M194">
        <v>2</v>
      </c>
      <c r="N194">
        <v>1</v>
      </c>
      <c r="O194">
        <v>1</v>
      </c>
      <c r="P194">
        <v>1</v>
      </c>
      <c r="Q194">
        <v>0</v>
      </c>
      <c r="R194">
        <v>7</v>
      </c>
      <c r="S194">
        <v>1</v>
      </c>
      <c r="T194">
        <v>0</v>
      </c>
      <c r="U194">
        <v>0</v>
      </c>
      <c r="V194">
        <f t="shared" si="4"/>
        <v>73</v>
      </c>
      <c r="W194">
        <f t="shared" si="5"/>
        <v>70</v>
      </c>
    </row>
    <row r="195" spans="1:23" x14ac:dyDescent="0.35">
      <c r="A195" t="s">
        <v>121</v>
      </c>
      <c r="B195" s="1">
        <v>44323</v>
      </c>
      <c r="C195" t="s">
        <v>89</v>
      </c>
      <c r="D195" t="s">
        <v>96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6</v>
      </c>
      <c r="M195">
        <v>4</v>
      </c>
      <c r="N195">
        <v>2</v>
      </c>
      <c r="O195">
        <v>1</v>
      </c>
      <c r="P195">
        <v>0</v>
      </c>
      <c r="Q195">
        <v>4</v>
      </c>
      <c r="R195">
        <v>5</v>
      </c>
      <c r="S195">
        <v>0</v>
      </c>
      <c r="T195">
        <v>0</v>
      </c>
      <c r="U195">
        <v>0</v>
      </c>
      <c r="V195">
        <f t="shared" ref="V195:V258" si="6">50+L195*3+(IF(L195&lt;4,0,(L195-4)*2)+R195-M195-4*P195-(2*(N195-O195))-Q195)</f>
        <v>67</v>
      </c>
      <c r="W195">
        <f t="shared" ref="W195:W258" si="7">40+6*L195+R195-2*Q195-2*M195-3*N195-6*P195</f>
        <v>59</v>
      </c>
    </row>
    <row r="196" spans="1:23" x14ac:dyDescent="0.35">
      <c r="A196" t="s">
        <v>121</v>
      </c>
      <c r="B196" s="1">
        <v>44324</v>
      </c>
      <c r="C196" t="s">
        <v>82</v>
      </c>
      <c r="D196" t="s">
        <v>96</v>
      </c>
      <c r="E196">
        <v>1</v>
      </c>
      <c r="F196">
        <v>0</v>
      </c>
      <c r="G196">
        <v>0</v>
      </c>
      <c r="H196">
        <v>0</v>
      </c>
      <c r="I196">
        <v>1</v>
      </c>
      <c r="J196">
        <v>0</v>
      </c>
      <c r="K196">
        <v>0</v>
      </c>
      <c r="L196" s="2">
        <v>5.666666666666667</v>
      </c>
      <c r="M196">
        <v>3</v>
      </c>
      <c r="N196">
        <v>3</v>
      </c>
      <c r="O196">
        <v>2</v>
      </c>
      <c r="P196">
        <v>1</v>
      </c>
      <c r="Q196">
        <v>5</v>
      </c>
      <c r="R196">
        <v>6</v>
      </c>
      <c r="S196">
        <v>0</v>
      </c>
      <c r="T196">
        <v>0</v>
      </c>
      <c r="U196">
        <v>0</v>
      </c>
      <c r="V196">
        <f t="shared" si="6"/>
        <v>62.333333333333336</v>
      </c>
      <c r="W196">
        <f t="shared" si="7"/>
        <v>49</v>
      </c>
    </row>
    <row r="197" spans="1:23" x14ac:dyDescent="0.35">
      <c r="A197" t="s">
        <v>121</v>
      </c>
      <c r="B197" s="1">
        <v>44325</v>
      </c>
      <c r="C197" t="s">
        <v>88</v>
      </c>
      <c r="D197" t="s">
        <v>96</v>
      </c>
      <c r="E197">
        <v>1</v>
      </c>
      <c r="F197">
        <v>0</v>
      </c>
      <c r="G197">
        <v>0</v>
      </c>
      <c r="H197">
        <v>0</v>
      </c>
      <c r="I197">
        <v>1</v>
      </c>
      <c r="J197">
        <v>0</v>
      </c>
      <c r="K197">
        <v>0</v>
      </c>
      <c r="L197">
        <v>4</v>
      </c>
      <c r="M197">
        <v>4</v>
      </c>
      <c r="N197">
        <v>2</v>
      </c>
      <c r="O197">
        <v>2</v>
      </c>
      <c r="P197">
        <v>0</v>
      </c>
      <c r="Q197">
        <v>1</v>
      </c>
      <c r="R197">
        <v>1</v>
      </c>
      <c r="S197">
        <v>0</v>
      </c>
      <c r="T197">
        <v>0</v>
      </c>
      <c r="U197">
        <v>0</v>
      </c>
      <c r="V197">
        <f t="shared" si="6"/>
        <v>58</v>
      </c>
      <c r="W197">
        <f t="shared" si="7"/>
        <v>49</v>
      </c>
    </row>
    <row r="198" spans="1:23" x14ac:dyDescent="0.35">
      <c r="A198" t="s">
        <v>121</v>
      </c>
      <c r="B198" s="1">
        <v>44326</v>
      </c>
      <c r="C198" t="s">
        <v>85</v>
      </c>
      <c r="D198" t="s">
        <v>97</v>
      </c>
      <c r="E198">
        <v>1</v>
      </c>
      <c r="F198">
        <v>0</v>
      </c>
      <c r="G198">
        <v>0</v>
      </c>
      <c r="H198">
        <v>1</v>
      </c>
      <c r="I198">
        <v>0</v>
      </c>
      <c r="J198">
        <v>0</v>
      </c>
      <c r="K198">
        <v>0</v>
      </c>
      <c r="L198" s="2">
        <v>6.333333333333333</v>
      </c>
      <c r="M198">
        <v>4</v>
      </c>
      <c r="N198">
        <v>0</v>
      </c>
      <c r="O198">
        <v>0</v>
      </c>
      <c r="P198">
        <v>0</v>
      </c>
      <c r="Q198">
        <v>0</v>
      </c>
      <c r="R198">
        <v>6</v>
      </c>
      <c r="S198">
        <v>0</v>
      </c>
      <c r="T198">
        <v>0</v>
      </c>
      <c r="U198">
        <v>0</v>
      </c>
      <c r="V198">
        <f t="shared" si="6"/>
        <v>75.666666666666671</v>
      </c>
      <c r="W198">
        <f t="shared" si="7"/>
        <v>76</v>
      </c>
    </row>
    <row r="199" spans="1:23" x14ac:dyDescent="0.35">
      <c r="A199" t="s">
        <v>121</v>
      </c>
      <c r="B199" s="1">
        <v>44327</v>
      </c>
      <c r="C199" t="s">
        <v>81</v>
      </c>
      <c r="D199" t="s">
        <v>97</v>
      </c>
      <c r="E199">
        <v>1</v>
      </c>
      <c r="F199">
        <v>0</v>
      </c>
      <c r="G199">
        <v>0</v>
      </c>
      <c r="H199">
        <v>1</v>
      </c>
      <c r="I199">
        <v>0</v>
      </c>
      <c r="J199">
        <v>0</v>
      </c>
      <c r="K199">
        <v>0</v>
      </c>
      <c r="L199">
        <v>7</v>
      </c>
      <c r="M199">
        <v>4</v>
      </c>
      <c r="N199">
        <v>0</v>
      </c>
      <c r="O199">
        <v>0</v>
      </c>
      <c r="P199">
        <v>0</v>
      </c>
      <c r="Q199">
        <v>0</v>
      </c>
      <c r="R199">
        <v>9</v>
      </c>
      <c r="S199">
        <v>0</v>
      </c>
      <c r="T199">
        <v>0</v>
      </c>
      <c r="U199">
        <v>0</v>
      </c>
      <c r="V199">
        <f t="shared" si="6"/>
        <v>82</v>
      </c>
      <c r="W199">
        <f t="shared" si="7"/>
        <v>83</v>
      </c>
    </row>
    <row r="200" spans="1:23" x14ac:dyDescent="0.35">
      <c r="A200" t="s">
        <v>121</v>
      </c>
      <c r="B200" s="1">
        <v>44328</v>
      </c>
      <c r="C200" t="s">
        <v>98</v>
      </c>
      <c r="D200" t="s">
        <v>97</v>
      </c>
      <c r="E200">
        <v>1</v>
      </c>
      <c r="F200">
        <v>0</v>
      </c>
      <c r="G200">
        <v>0</v>
      </c>
      <c r="H200">
        <v>0</v>
      </c>
      <c r="I200">
        <v>1</v>
      </c>
      <c r="J200">
        <v>0</v>
      </c>
      <c r="K200">
        <v>0</v>
      </c>
      <c r="L200">
        <v>5</v>
      </c>
      <c r="M200">
        <v>7</v>
      </c>
      <c r="N200">
        <v>3</v>
      </c>
      <c r="O200">
        <v>3</v>
      </c>
      <c r="P200">
        <v>2</v>
      </c>
      <c r="Q200">
        <v>0</v>
      </c>
      <c r="R200">
        <v>3</v>
      </c>
      <c r="S200">
        <v>0</v>
      </c>
      <c r="T200">
        <v>1</v>
      </c>
      <c r="U200">
        <v>0</v>
      </c>
      <c r="V200">
        <f t="shared" si="6"/>
        <v>55</v>
      </c>
      <c r="W200">
        <f t="shared" si="7"/>
        <v>38</v>
      </c>
    </row>
    <row r="201" spans="1:23" x14ac:dyDescent="0.35">
      <c r="A201" t="s">
        <v>121</v>
      </c>
      <c r="B201" s="1">
        <v>44329</v>
      </c>
      <c r="C201" t="s">
        <v>82</v>
      </c>
      <c r="D201" t="s">
        <v>97</v>
      </c>
      <c r="E201">
        <v>1</v>
      </c>
      <c r="F201">
        <v>0</v>
      </c>
      <c r="G201">
        <v>0</v>
      </c>
      <c r="H201">
        <v>0</v>
      </c>
      <c r="I201">
        <v>1</v>
      </c>
      <c r="J201">
        <v>0</v>
      </c>
      <c r="K201">
        <v>0</v>
      </c>
      <c r="L201" s="2">
        <v>6.333333333333333</v>
      </c>
      <c r="M201">
        <v>7</v>
      </c>
      <c r="N201">
        <v>3</v>
      </c>
      <c r="O201">
        <v>3</v>
      </c>
      <c r="P201">
        <v>0</v>
      </c>
      <c r="Q201">
        <v>2</v>
      </c>
      <c r="R201">
        <v>4</v>
      </c>
      <c r="S201">
        <v>0</v>
      </c>
      <c r="T201">
        <v>0</v>
      </c>
      <c r="U201">
        <v>0</v>
      </c>
      <c r="V201">
        <f t="shared" si="6"/>
        <v>68.666666666666671</v>
      </c>
      <c r="W201">
        <f t="shared" si="7"/>
        <v>55</v>
      </c>
    </row>
    <row r="202" spans="1:23" x14ac:dyDescent="0.35">
      <c r="A202" t="s">
        <v>121</v>
      </c>
      <c r="B202" s="1">
        <v>44330</v>
      </c>
      <c r="C202" t="s">
        <v>88</v>
      </c>
      <c r="D202" t="s">
        <v>99</v>
      </c>
      <c r="E202">
        <v>1</v>
      </c>
      <c r="F202">
        <v>0</v>
      </c>
      <c r="G202">
        <v>0</v>
      </c>
      <c r="H202">
        <v>0</v>
      </c>
      <c r="I202">
        <v>1</v>
      </c>
      <c r="J202">
        <v>0</v>
      </c>
      <c r="K202">
        <v>0</v>
      </c>
      <c r="L202">
        <v>3</v>
      </c>
      <c r="M202">
        <v>8</v>
      </c>
      <c r="N202">
        <v>8</v>
      </c>
      <c r="O202">
        <v>8</v>
      </c>
      <c r="P202">
        <v>2</v>
      </c>
      <c r="Q202">
        <v>2</v>
      </c>
      <c r="R202">
        <v>0</v>
      </c>
      <c r="S202">
        <v>0</v>
      </c>
      <c r="T202">
        <v>0</v>
      </c>
      <c r="U202">
        <v>0</v>
      </c>
      <c r="V202">
        <f t="shared" si="6"/>
        <v>41</v>
      </c>
      <c r="W202">
        <f t="shared" si="7"/>
        <v>2</v>
      </c>
    </row>
    <row r="203" spans="1:23" x14ac:dyDescent="0.35">
      <c r="A203" t="s">
        <v>121</v>
      </c>
      <c r="B203" s="1">
        <v>44331</v>
      </c>
      <c r="C203" t="s">
        <v>100</v>
      </c>
      <c r="D203" t="s">
        <v>99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 s="2">
        <v>4.666666666666667</v>
      </c>
      <c r="M203">
        <v>3</v>
      </c>
      <c r="N203">
        <v>2</v>
      </c>
      <c r="O203">
        <v>2</v>
      </c>
      <c r="P203">
        <v>0</v>
      </c>
      <c r="Q203">
        <v>4</v>
      </c>
      <c r="R203">
        <v>4</v>
      </c>
      <c r="S203">
        <v>0</v>
      </c>
      <c r="T203">
        <v>0</v>
      </c>
      <c r="U203">
        <v>2</v>
      </c>
      <c r="V203">
        <f t="shared" si="6"/>
        <v>62.333333333333336</v>
      </c>
      <c r="W203">
        <f t="shared" si="7"/>
        <v>52</v>
      </c>
    </row>
    <row r="204" spans="1:23" x14ac:dyDescent="0.35">
      <c r="A204" t="s">
        <v>121</v>
      </c>
      <c r="B204" s="1">
        <v>44332</v>
      </c>
      <c r="C204" t="s">
        <v>85</v>
      </c>
      <c r="D204" t="s">
        <v>99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4</v>
      </c>
      <c r="M204">
        <v>1</v>
      </c>
      <c r="N204">
        <v>0</v>
      </c>
      <c r="O204">
        <v>0</v>
      </c>
      <c r="P204">
        <v>0</v>
      </c>
      <c r="Q204">
        <v>2</v>
      </c>
      <c r="R204">
        <v>3</v>
      </c>
      <c r="S204">
        <v>0</v>
      </c>
      <c r="T204">
        <v>0</v>
      </c>
      <c r="U204">
        <v>0</v>
      </c>
      <c r="V204">
        <f t="shared" si="6"/>
        <v>62</v>
      </c>
      <c r="W204">
        <f t="shared" si="7"/>
        <v>61</v>
      </c>
    </row>
    <row r="205" spans="1:23" x14ac:dyDescent="0.35">
      <c r="A205" t="s">
        <v>121</v>
      </c>
      <c r="B205" s="1">
        <v>44333</v>
      </c>
      <c r="C205" t="s">
        <v>81</v>
      </c>
      <c r="D205" t="s">
        <v>61</v>
      </c>
      <c r="E205">
        <v>1</v>
      </c>
      <c r="F205">
        <v>0</v>
      </c>
      <c r="G205">
        <v>0</v>
      </c>
      <c r="H205">
        <v>0</v>
      </c>
      <c r="I205">
        <v>1</v>
      </c>
      <c r="J205">
        <v>0</v>
      </c>
      <c r="K205">
        <v>0</v>
      </c>
      <c r="L205">
        <v>4</v>
      </c>
      <c r="M205">
        <v>2</v>
      </c>
      <c r="N205">
        <v>2</v>
      </c>
      <c r="O205">
        <v>2</v>
      </c>
      <c r="P205">
        <v>1</v>
      </c>
      <c r="Q205">
        <v>4</v>
      </c>
      <c r="R205">
        <v>5</v>
      </c>
      <c r="S205">
        <v>0</v>
      </c>
      <c r="T205">
        <v>0</v>
      </c>
      <c r="U205">
        <v>0</v>
      </c>
      <c r="V205">
        <f t="shared" si="6"/>
        <v>57</v>
      </c>
      <c r="W205">
        <f t="shared" si="7"/>
        <v>45</v>
      </c>
    </row>
    <row r="206" spans="1:23" x14ac:dyDescent="0.35">
      <c r="A206" t="s">
        <v>121</v>
      </c>
      <c r="B206" s="1">
        <v>44334</v>
      </c>
      <c r="C206" t="s">
        <v>101</v>
      </c>
      <c r="D206" t="s">
        <v>61</v>
      </c>
      <c r="E206">
        <v>1</v>
      </c>
      <c r="F206">
        <v>0</v>
      </c>
      <c r="G206">
        <v>0</v>
      </c>
      <c r="H206">
        <v>0</v>
      </c>
      <c r="I206">
        <v>1</v>
      </c>
      <c r="J206">
        <v>0</v>
      </c>
      <c r="K206">
        <v>0</v>
      </c>
      <c r="L206">
        <v>5</v>
      </c>
      <c r="M206">
        <v>4</v>
      </c>
      <c r="N206">
        <v>3</v>
      </c>
      <c r="O206">
        <v>3</v>
      </c>
      <c r="P206">
        <v>2</v>
      </c>
      <c r="Q206">
        <v>4</v>
      </c>
      <c r="R206">
        <v>6</v>
      </c>
      <c r="S206">
        <v>0</v>
      </c>
      <c r="T206">
        <v>0</v>
      </c>
      <c r="U206">
        <v>0</v>
      </c>
      <c r="V206">
        <f t="shared" si="6"/>
        <v>57</v>
      </c>
      <c r="W206">
        <f t="shared" si="7"/>
        <v>39</v>
      </c>
    </row>
    <row r="207" spans="1:23" x14ac:dyDescent="0.35">
      <c r="A207" t="s">
        <v>121</v>
      </c>
      <c r="B207" s="1">
        <v>44335</v>
      </c>
      <c r="C207" t="s">
        <v>98</v>
      </c>
      <c r="D207" t="s">
        <v>61</v>
      </c>
      <c r="E207">
        <v>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 s="2">
        <v>5.333333333333333</v>
      </c>
      <c r="M207">
        <v>4</v>
      </c>
      <c r="N207">
        <v>1</v>
      </c>
      <c r="O207">
        <v>1</v>
      </c>
      <c r="P207">
        <v>0</v>
      </c>
      <c r="Q207">
        <v>0</v>
      </c>
      <c r="R207">
        <v>4</v>
      </c>
      <c r="S207">
        <v>0</v>
      </c>
      <c r="T207">
        <v>0</v>
      </c>
      <c r="U207">
        <v>0</v>
      </c>
      <c r="V207">
        <f t="shared" si="6"/>
        <v>68.666666666666671</v>
      </c>
      <c r="W207">
        <f t="shared" si="7"/>
        <v>65</v>
      </c>
    </row>
    <row r="208" spans="1:23" x14ac:dyDescent="0.35">
      <c r="A208" t="s">
        <v>121</v>
      </c>
      <c r="B208" s="1">
        <v>44336</v>
      </c>
      <c r="C208" t="s">
        <v>82</v>
      </c>
      <c r="D208" t="s">
        <v>61</v>
      </c>
      <c r="E208">
        <v>1</v>
      </c>
      <c r="F208">
        <v>0</v>
      </c>
      <c r="G208">
        <v>0</v>
      </c>
      <c r="H208">
        <v>0</v>
      </c>
      <c r="I208">
        <v>1</v>
      </c>
      <c r="J208">
        <v>0</v>
      </c>
      <c r="K208">
        <v>0</v>
      </c>
      <c r="L208">
        <v>7</v>
      </c>
      <c r="M208">
        <v>6</v>
      </c>
      <c r="N208">
        <v>3</v>
      </c>
      <c r="O208">
        <v>3</v>
      </c>
      <c r="P208">
        <v>2</v>
      </c>
      <c r="Q208">
        <v>0</v>
      </c>
      <c r="R208">
        <v>12</v>
      </c>
      <c r="S208">
        <v>0</v>
      </c>
      <c r="T208">
        <v>0</v>
      </c>
      <c r="U208">
        <v>0</v>
      </c>
      <c r="V208">
        <f t="shared" si="6"/>
        <v>75</v>
      </c>
      <c r="W208">
        <f t="shared" si="7"/>
        <v>61</v>
      </c>
    </row>
    <row r="209" spans="1:23" x14ac:dyDescent="0.35">
      <c r="A209" t="s">
        <v>121</v>
      </c>
      <c r="B209" s="1">
        <v>44337</v>
      </c>
      <c r="C209" t="s">
        <v>100</v>
      </c>
      <c r="D209" t="s">
        <v>86</v>
      </c>
      <c r="E209">
        <v>1</v>
      </c>
      <c r="F209">
        <v>0</v>
      </c>
      <c r="G209">
        <v>0</v>
      </c>
      <c r="H209">
        <v>0</v>
      </c>
      <c r="I209">
        <v>1</v>
      </c>
      <c r="J209">
        <v>0</v>
      </c>
      <c r="K209">
        <v>0</v>
      </c>
      <c r="L209">
        <v>4</v>
      </c>
      <c r="M209">
        <v>7</v>
      </c>
      <c r="N209">
        <v>5</v>
      </c>
      <c r="O209">
        <v>5</v>
      </c>
      <c r="P209">
        <v>2</v>
      </c>
      <c r="Q209">
        <v>1</v>
      </c>
      <c r="R209">
        <v>2</v>
      </c>
      <c r="S209">
        <v>0</v>
      </c>
      <c r="T209">
        <v>0</v>
      </c>
      <c r="U209">
        <v>1</v>
      </c>
      <c r="V209">
        <f t="shared" si="6"/>
        <v>48</v>
      </c>
      <c r="W209">
        <f t="shared" si="7"/>
        <v>23</v>
      </c>
    </row>
    <row r="210" spans="1:23" x14ac:dyDescent="0.35">
      <c r="A210" t="s">
        <v>121</v>
      </c>
      <c r="B210" s="1">
        <v>44338</v>
      </c>
      <c r="C210" t="s">
        <v>81</v>
      </c>
      <c r="D210" t="s">
        <v>86</v>
      </c>
      <c r="E210">
        <v>1</v>
      </c>
      <c r="F210">
        <v>0</v>
      </c>
      <c r="G210">
        <v>0</v>
      </c>
      <c r="H210">
        <v>0</v>
      </c>
      <c r="I210">
        <v>1</v>
      </c>
      <c r="J210">
        <v>0</v>
      </c>
      <c r="K210">
        <v>0</v>
      </c>
      <c r="L210">
        <v>6</v>
      </c>
      <c r="M210">
        <v>8</v>
      </c>
      <c r="N210">
        <v>7</v>
      </c>
      <c r="O210">
        <v>5</v>
      </c>
      <c r="P210">
        <v>1</v>
      </c>
      <c r="Q210">
        <v>0</v>
      </c>
      <c r="R210">
        <v>2</v>
      </c>
      <c r="S210">
        <v>1</v>
      </c>
      <c r="T210">
        <v>0</v>
      </c>
      <c r="U210">
        <v>1</v>
      </c>
      <c r="V210">
        <f t="shared" si="6"/>
        <v>58</v>
      </c>
      <c r="W210">
        <f t="shared" si="7"/>
        <v>35</v>
      </c>
    </row>
    <row r="211" spans="1:23" x14ac:dyDescent="0.35">
      <c r="A211" t="s">
        <v>121</v>
      </c>
      <c r="B211" s="1">
        <v>44339</v>
      </c>
      <c r="C211" t="s">
        <v>84</v>
      </c>
      <c r="D211" t="s">
        <v>86</v>
      </c>
      <c r="E211">
        <v>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 s="2">
        <v>1.6666666666666665</v>
      </c>
      <c r="M211">
        <v>1</v>
      </c>
      <c r="N211">
        <v>1</v>
      </c>
      <c r="O211">
        <v>0</v>
      </c>
      <c r="P211">
        <v>0</v>
      </c>
      <c r="Q211">
        <v>2</v>
      </c>
      <c r="R211">
        <v>2</v>
      </c>
      <c r="S211">
        <v>2</v>
      </c>
      <c r="T211">
        <v>0</v>
      </c>
      <c r="U211">
        <v>0</v>
      </c>
      <c r="V211">
        <f t="shared" si="6"/>
        <v>52</v>
      </c>
      <c r="W211">
        <f t="shared" si="7"/>
        <v>43</v>
      </c>
    </row>
    <row r="212" spans="1:23" x14ac:dyDescent="0.35">
      <c r="A212" t="s">
        <v>121</v>
      </c>
      <c r="B212" s="1">
        <v>44341</v>
      </c>
      <c r="C212" t="s">
        <v>101</v>
      </c>
      <c r="D212" t="s">
        <v>50</v>
      </c>
      <c r="E212">
        <v>1</v>
      </c>
      <c r="F212">
        <v>0</v>
      </c>
      <c r="G212">
        <v>0</v>
      </c>
      <c r="H212">
        <v>0</v>
      </c>
      <c r="I212">
        <v>1</v>
      </c>
      <c r="J212">
        <v>0</v>
      </c>
      <c r="K212">
        <v>0</v>
      </c>
      <c r="L212">
        <v>4</v>
      </c>
      <c r="M212">
        <v>5</v>
      </c>
      <c r="N212">
        <v>6</v>
      </c>
      <c r="O212">
        <v>6</v>
      </c>
      <c r="P212">
        <v>1</v>
      </c>
      <c r="Q212">
        <v>3</v>
      </c>
      <c r="R212">
        <v>2</v>
      </c>
      <c r="S212">
        <v>0</v>
      </c>
      <c r="T212">
        <v>0</v>
      </c>
      <c r="U212">
        <v>0</v>
      </c>
      <c r="V212">
        <f t="shared" si="6"/>
        <v>52</v>
      </c>
      <c r="W212">
        <f t="shared" si="7"/>
        <v>26</v>
      </c>
    </row>
    <row r="213" spans="1:23" x14ac:dyDescent="0.35">
      <c r="A213" t="s">
        <v>121</v>
      </c>
      <c r="B213" s="1">
        <v>44342</v>
      </c>
      <c r="C213" t="s">
        <v>82</v>
      </c>
      <c r="D213" t="s">
        <v>50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6</v>
      </c>
      <c r="M213">
        <v>5</v>
      </c>
      <c r="N213">
        <v>2</v>
      </c>
      <c r="O213">
        <v>2</v>
      </c>
      <c r="P213">
        <v>0</v>
      </c>
      <c r="Q213">
        <v>0</v>
      </c>
      <c r="R213">
        <v>6</v>
      </c>
      <c r="S213">
        <v>0</v>
      </c>
      <c r="T213">
        <v>0</v>
      </c>
      <c r="U213">
        <v>1</v>
      </c>
      <c r="V213">
        <f t="shared" si="6"/>
        <v>73</v>
      </c>
      <c r="W213">
        <f t="shared" si="7"/>
        <v>66</v>
      </c>
    </row>
    <row r="214" spans="1:23" x14ac:dyDescent="0.35">
      <c r="A214" t="s">
        <v>121</v>
      </c>
      <c r="B214" s="1">
        <v>44343</v>
      </c>
      <c r="C214" t="s">
        <v>102</v>
      </c>
      <c r="D214" t="s">
        <v>103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 s="2">
        <v>4.666666666666667</v>
      </c>
      <c r="M214">
        <v>7</v>
      </c>
      <c r="N214">
        <v>4</v>
      </c>
      <c r="O214">
        <v>4</v>
      </c>
      <c r="P214">
        <v>1</v>
      </c>
      <c r="Q214">
        <v>2</v>
      </c>
      <c r="R214">
        <v>5</v>
      </c>
      <c r="S214">
        <v>1</v>
      </c>
      <c r="T214">
        <v>0</v>
      </c>
      <c r="U214">
        <v>0</v>
      </c>
      <c r="V214">
        <f t="shared" si="6"/>
        <v>57.333333333333336</v>
      </c>
      <c r="W214">
        <f t="shared" si="7"/>
        <v>37</v>
      </c>
    </row>
    <row r="215" spans="1:23" x14ac:dyDescent="0.35">
      <c r="A215" t="s">
        <v>121</v>
      </c>
      <c r="B215" s="1">
        <v>44344</v>
      </c>
      <c r="C215" t="s">
        <v>81</v>
      </c>
      <c r="D215" t="s">
        <v>103</v>
      </c>
      <c r="E215">
        <v>1</v>
      </c>
      <c r="F215">
        <v>0</v>
      </c>
      <c r="G215">
        <v>0</v>
      </c>
      <c r="H215">
        <v>0</v>
      </c>
      <c r="I215">
        <v>1</v>
      </c>
      <c r="J215">
        <v>0</v>
      </c>
      <c r="K215">
        <v>0</v>
      </c>
      <c r="L215">
        <v>4</v>
      </c>
      <c r="M215">
        <v>5</v>
      </c>
      <c r="N215">
        <v>7</v>
      </c>
      <c r="O215">
        <v>6</v>
      </c>
      <c r="P215">
        <v>2</v>
      </c>
      <c r="Q215">
        <v>4</v>
      </c>
      <c r="R215">
        <v>4</v>
      </c>
      <c r="S215">
        <v>0</v>
      </c>
      <c r="T215">
        <v>0</v>
      </c>
      <c r="U215">
        <v>1</v>
      </c>
      <c r="V215">
        <f t="shared" si="6"/>
        <v>47</v>
      </c>
      <c r="W215">
        <f t="shared" si="7"/>
        <v>17</v>
      </c>
    </row>
    <row r="216" spans="1:23" x14ac:dyDescent="0.35">
      <c r="A216" t="s">
        <v>121</v>
      </c>
      <c r="B216" s="1">
        <v>44345</v>
      </c>
      <c r="C216" t="s">
        <v>100</v>
      </c>
      <c r="D216" t="s">
        <v>103</v>
      </c>
      <c r="E216">
        <v>1</v>
      </c>
      <c r="F216">
        <v>0</v>
      </c>
      <c r="G216">
        <v>0</v>
      </c>
      <c r="H216">
        <v>0</v>
      </c>
      <c r="I216">
        <v>1</v>
      </c>
      <c r="J216">
        <v>0</v>
      </c>
      <c r="K216">
        <v>0</v>
      </c>
      <c r="L216">
        <v>5</v>
      </c>
      <c r="M216">
        <v>7</v>
      </c>
      <c r="N216">
        <v>7</v>
      </c>
      <c r="O216">
        <v>7</v>
      </c>
      <c r="P216">
        <v>1</v>
      </c>
      <c r="Q216">
        <v>4</v>
      </c>
      <c r="R216">
        <v>5</v>
      </c>
      <c r="S216">
        <v>2</v>
      </c>
      <c r="T216">
        <v>0</v>
      </c>
      <c r="U216">
        <v>0</v>
      </c>
      <c r="V216">
        <f t="shared" si="6"/>
        <v>57</v>
      </c>
      <c r="W216">
        <f t="shared" si="7"/>
        <v>26</v>
      </c>
    </row>
    <row r="217" spans="1:23" x14ac:dyDescent="0.35">
      <c r="A217" t="s">
        <v>121</v>
      </c>
      <c r="B217" s="1">
        <v>44346</v>
      </c>
      <c r="C217" t="s">
        <v>98</v>
      </c>
      <c r="D217" t="s">
        <v>103</v>
      </c>
      <c r="E217">
        <v>1</v>
      </c>
      <c r="F217">
        <v>0</v>
      </c>
      <c r="G217">
        <v>0</v>
      </c>
      <c r="H217">
        <v>1</v>
      </c>
      <c r="I217">
        <v>0</v>
      </c>
      <c r="J217">
        <v>0</v>
      </c>
      <c r="K217">
        <v>0</v>
      </c>
      <c r="L217">
        <v>6</v>
      </c>
      <c r="M217">
        <v>6</v>
      </c>
      <c r="N217">
        <v>2</v>
      </c>
      <c r="O217">
        <v>2</v>
      </c>
      <c r="P217">
        <v>1</v>
      </c>
      <c r="Q217">
        <v>0</v>
      </c>
      <c r="R217">
        <v>6</v>
      </c>
      <c r="S217">
        <v>0</v>
      </c>
      <c r="T217">
        <v>0</v>
      </c>
      <c r="U217">
        <v>0</v>
      </c>
      <c r="V217">
        <f t="shared" si="6"/>
        <v>68</v>
      </c>
      <c r="W217">
        <f t="shared" si="7"/>
        <v>58</v>
      </c>
    </row>
    <row r="218" spans="1:23" x14ac:dyDescent="0.35">
      <c r="A218" t="s">
        <v>121</v>
      </c>
      <c r="B218" s="1">
        <v>44347</v>
      </c>
      <c r="C218" t="s">
        <v>82</v>
      </c>
      <c r="D218" t="s">
        <v>104</v>
      </c>
      <c r="E218">
        <v>1</v>
      </c>
      <c r="F218">
        <v>0</v>
      </c>
      <c r="G218">
        <v>0</v>
      </c>
      <c r="H218">
        <v>0</v>
      </c>
      <c r="I218">
        <v>1</v>
      </c>
      <c r="J218">
        <v>0</v>
      </c>
      <c r="K218">
        <v>0</v>
      </c>
      <c r="L218" s="2">
        <v>6.666666666666667</v>
      </c>
      <c r="M218">
        <v>9</v>
      </c>
      <c r="N218">
        <v>5</v>
      </c>
      <c r="O218">
        <v>5</v>
      </c>
      <c r="P218">
        <v>1</v>
      </c>
      <c r="Q218">
        <v>2</v>
      </c>
      <c r="R218">
        <v>6</v>
      </c>
      <c r="S218">
        <v>0</v>
      </c>
      <c r="T218">
        <v>0</v>
      </c>
      <c r="U218">
        <v>0</v>
      </c>
      <c r="V218">
        <f t="shared" si="6"/>
        <v>66.333333333333329</v>
      </c>
      <c r="W218">
        <f t="shared" si="7"/>
        <v>43</v>
      </c>
    </row>
    <row r="219" spans="1:23" x14ac:dyDescent="0.35">
      <c r="A219" t="s">
        <v>121</v>
      </c>
      <c r="B219" s="1">
        <v>44348</v>
      </c>
      <c r="C219" t="s">
        <v>83</v>
      </c>
      <c r="D219" t="s">
        <v>104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5</v>
      </c>
      <c r="M219">
        <v>3</v>
      </c>
      <c r="N219">
        <v>2</v>
      </c>
      <c r="O219">
        <v>2</v>
      </c>
      <c r="P219">
        <v>1</v>
      </c>
      <c r="Q219">
        <v>1</v>
      </c>
      <c r="R219">
        <v>2</v>
      </c>
      <c r="S219">
        <v>0</v>
      </c>
      <c r="T219">
        <v>0</v>
      </c>
      <c r="U219">
        <v>0</v>
      </c>
      <c r="V219">
        <f t="shared" si="6"/>
        <v>61</v>
      </c>
      <c r="W219">
        <f t="shared" si="7"/>
        <v>52</v>
      </c>
    </row>
    <row r="220" spans="1:23" x14ac:dyDescent="0.35">
      <c r="A220" t="s">
        <v>121</v>
      </c>
      <c r="B220" s="1">
        <v>44349</v>
      </c>
      <c r="C220" t="s">
        <v>81</v>
      </c>
      <c r="D220" t="s">
        <v>104</v>
      </c>
      <c r="E220">
        <v>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2</v>
      </c>
      <c r="M220">
        <v>8</v>
      </c>
      <c r="N220">
        <v>5</v>
      </c>
      <c r="O220">
        <v>5</v>
      </c>
      <c r="P220">
        <v>1</v>
      </c>
      <c r="Q220">
        <v>0</v>
      </c>
      <c r="R220">
        <v>2</v>
      </c>
      <c r="S220">
        <v>0</v>
      </c>
      <c r="T220">
        <v>0</v>
      </c>
      <c r="U220">
        <v>0</v>
      </c>
      <c r="V220">
        <f t="shared" si="6"/>
        <v>46</v>
      </c>
      <c r="W220">
        <f t="shared" si="7"/>
        <v>17</v>
      </c>
    </row>
    <row r="221" spans="1:23" x14ac:dyDescent="0.35">
      <c r="A221" t="s">
        <v>121</v>
      </c>
      <c r="B221" s="1">
        <v>44350</v>
      </c>
      <c r="C221" t="s">
        <v>102</v>
      </c>
      <c r="D221" t="s">
        <v>105</v>
      </c>
      <c r="E221">
        <v>1</v>
      </c>
      <c r="F221">
        <v>0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4</v>
      </c>
      <c r="M221">
        <v>4</v>
      </c>
      <c r="N221">
        <v>5</v>
      </c>
      <c r="O221">
        <v>5</v>
      </c>
      <c r="P221">
        <v>3</v>
      </c>
      <c r="Q221">
        <v>3</v>
      </c>
      <c r="R221">
        <v>3</v>
      </c>
      <c r="S221">
        <v>0</v>
      </c>
      <c r="T221">
        <v>0</v>
      </c>
      <c r="U221">
        <v>0</v>
      </c>
      <c r="V221">
        <f t="shared" si="6"/>
        <v>46</v>
      </c>
      <c r="W221">
        <f t="shared" si="7"/>
        <v>20</v>
      </c>
    </row>
    <row r="222" spans="1:23" x14ac:dyDescent="0.35">
      <c r="A222" t="s">
        <v>121</v>
      </c>
      <c r="B222" s="1">
        <v>44351</v>
      </c>
      <c r="C222" t="s">
        <v>98</v>
      </c>
      <c r="D222" t="s">
        <v>105</v>
      </c>
      <c r="E222">
        <v>1</v>
      </c>
      <c r="F222">
        <v>0</v>
      </c>
      <c r="G222">
        <v>0</v>
      </c>
      <c r="H222">
        <v>0</v>
      </c>
      <c r="I222">
        <v>1</v>
      </c>
      <c r="J222">
        <v>0</v>
      </c>
      <c r="K222">
        <v>0</v>
      </c>
      <c r="L222" s="2">
        <v>4.666666666666667</v>
      </c>
      <c r="M222">
        <v>5</v>
      </c>
      <c r="N222">
        <v>4</v>
      </c>
      <c r="O222">
        <v>3</v>
      </c>
      <c r="P222">
        <v>1</v>
      </c>
      <c r="Q222">
        <v>4</v>
      </c>
      <c r="R222">
        <v>2</v>
      </c>
      <c r="S222">
        <v>0</v>
      </c>
      <c r="T222">
        <v>0</v>
      </c>
      <c r="U222">
        <v>0</v>
      </c>
      <c r="V222">
        <f t="shared" si="6"/>
        <v>52.333333333333336</v>
      </c>
      <c r="W222">
        <f t="shared" si="7"/>
        <v>34</v>
      </c>
    </row>
    <row r="223" spans="1:23" x14ac:dyDescent="0.35">
      <c r="A223" t="s">
        <v>121</v>
      </c>
      <c r="B223" s="1">
        <v>44352</v>
      </c>
      <c r="C223" t="s">
        <v>82</v>
      </c>
      <c r="D223" t="s">
        <v>105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6</v>
      </c>
      <c r="M223">
        <v>6</v>
      </c>
      <c r="N223">
        <v>5</v>
      </c>
      <c r="O223">
        <v>4</v>
      </c>
      <c r="P223">
        <v>1</v>
      </c>
      <c r="Q223">
        <v>1</v>
      </c>
      <c r="R223">
        <v>4</v>
      </c>
      <c r="S223">
        <v>0</v>
      </c>
      <c r="T223">
        <v>0</v>
      </c>
      <c r="U223">
        <v>0</v>
      </c>
      <c r="V223">
        <f t="shared" si="6"/>
        <v>63</v>
      </c>
      <c r="W223">
        <f t="shared" si="7"/>
        <v>45</v>
      </c>
    </row>
    <row r="224" spans="1:23" x14ac:dyDescent="0.35">
      <c r="A224" t="s">
        <v>121</v>
      </c>
      <c r="B224" s="1">
        <v>44353</v>
      </c>
      <c r="C224" t="s">
        <v>83</v>
      </c>
      <c r="D224" t="s">
        <v>105</v>
      </c>
      <c r="E224">
        <v>1</v>
      </c>
      <c r="F224">
        <v>0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5</v>
      </c>
      <c r="M224">
        <v>3</v>
      </c>
      <c r="N224">
        <v>1</v>
      </c>
      <c r="O224">
        <v>1</v>
      </c>
      <c r="P224">
        <v>1</v>
      </c>
      <c r="Q224">
        <v>2</v>
      </c>
      <c r="R224">
        <v>8</v>
      </c>
      <c r="S224">
        <v>1</v>
      </c>
      <c r="T224">
        <v>0</v>
      </c>
      <c r="U224">
        <v>0</v>
      </c>
      <c r="V224">
        <f t="shared" si="6"/>
        <v>66</v>
      </c>
      <c r="W224">
        <f t="shared" si="7"/>
        <v>59</v>
      </c>
    </row>
    <row r="225" spans="1:23" x14ac:dyDescent="0.35">
      <c r="A225" t="s">
        <v>121</v>
      </c>
      <c r="B225" s="1">
        <v>44355</v>
      </c>
      <c r="C225" t="s">
        <v>102</v>
      </c>
      <c r="D225" t="s">
        <v>44</v>
      </c>
      <c r="E225">
        <v>1</v>
      </c>
      <c r="F225">
        <v>0</v>
      </c>
      <c r="G225">
        <v>0</v>
      </c>
      <c r="H225">
        <v>0</v>
      </c>
      <c r="I225">
        <v>1</v>
      </c>
      <c r="J225">
        <v>0</v>
      </c>
      <c r="K225">
        <v>0</v>
      </c>
      <c r="L225">
        <v>3</v>
      </c>
      <c r="M225">
        <v>2</v>
      </c>
      <c r="N225">
        <v>4</v>
      </c>
      <c r="O225">
        <v>4</v>
      </c>
      <c r="P225">
        <v>0</v>
      </c>
      <c r="Q225">
        <v>3</v>
      </c>
      <c r="R225">
        <v>4</v>
      </c>
      <c r="S225">
        <v>0</v>
      </c>
      <c r="T225">
        <v>0</v>
      </c>
      <c r="U225">
        <v>0</v>
      </c>
      <c r="V225">
        <f t="shared" si="6"/>
        <v>58</v>
      </c>
      <c r="W225">
        <f t="shared" si="7"/>
        <v>40</v>
      </c>
    </row>
    <row r="226" spans="1:23" x14ac:dyDescent="0.35">
      <c r="A226" t="s">
        <v>121</v>
      </c>
      <c r="B226" s="1">
        <v>44356</v>
      </c>
      <c r="C226" t="s">
        <v>98</v>
      </c>
      <c r="D226" t="s">
        <v>44</v>
      </c>
      <c r="E226">
        <v>1</v>
      </c>
      <c r="F226">
        <v>0</v>
      </c>
      <c r="G226">
        <v>0</v>
      </c>
      <c r="H226">
        <v>0</v>
      </c>
      <c r="I226">
        <v>1</v>
      </c>
      <c r="J226">
        <v>0</v>
      </c>
      <c r="K226">
        <v>0</v>
      </c>
      <c r="L226" s="2">
        <v>1.6666666666666665</v>
      </c>
      <c r="M226">
        <v>3</v>
      </c>
      <c r="N226">
        <v>3</v>
      </c>
      <c r="O226">
        <v>3</v>
      </c>
      <c r="P226">
        <v>0</v>
      </c>
      <c r="Q226">
        <v>3</v>
      </c>
      <c r="R226">
        <v>1</v>
      </c>
      <c r="S226">
        <v>0</v>
      </c>
      <c r="T226">
        <v>0</v>
      </c>
      <c r="U226">
        <v>0</v>
      </c>
      <c r="V226">
        <f t="shared" si="6"/>
        <v>50</v>
      </c>
      <c r="W226">
        <f t="shared" si="7"/>
        <v>30</v>
      </c>
    </row>
    <row r="227" spans="1:23" x14ac:dyDescent="0.35">
      <c r="A227" t="s">
        <v>121</v>
      </c>
      <c r="B227" s="1">
        <v>44358</v>
      </c>
      <c r="C227" t="s">
        <v>82</v>
      </c>
      <c r="D227" t="s">
        <v>106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5</v>
      </c>
      <c r="M227">
        <v>4</v>
      </c>
      <c r="N227">
        <v>3</v>
      </c>
      <c r="O227">
        <v>3</v>
      </c>
      <c r="P227">
        <v>1</v>
      </c>
      <c r="Q227">
        <v>2</v>
      </c>
      <c r="R227">
        <v>6</v>
      </c>
      <c r="S227">
        <v>0</v>
      </c>
      <c r="T227">
        <v>0</v>
      </c>
      <c r="U227">
        <v>0</v>
      </c>
      <c r="V227">
        <f t="shared" si="6"/>
        <v>63</v>
      </c>
      <c r="W227">
        <f t="shared" si="7"/>
        <v>49</v>
      </c>
    </row>
    <row r="228" spans="1:23" x14ac:dyDescent="0.35">
      <c r="A228" t="s">
        <v>121</v>
      </c>
      <c r="B228" s="1">
        <v>44359</v>
      </c>
      <c r="C228" t="s">
        <v>83</v>
      </c>
      <c r="D228" t="s">
        <v>106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 s="2">
        <v>4.333333333333333</v>
      </c>
      <c r="M228">
        <v>5</v>
      </c>
      <c r="N228">
        <v>4</v>
      </c>
      <c r="O228">
        <v>4</v>
      </c>
      <c r="P228">
        <v>1</v>
      </c>
      <c r="Q228">
        <v>3</v>
      </c>
      <c r="R228">
        <v>6</v>
      </c>
      <c r="S228">
        <v>0</v>
      </c>
      <c r="T228">
        <v>0</v>
      </c>
      <c r="U228">
        <v>1</v>
      </c>
      <c r="V228">
        <f t="shared" si="6"/>
        <v>57.666666666666664</v>
      </c>
      <c r="W228">
        <f t="shared" si="7"/>
        <v>38</v>
      </c>
    </row>
    <row r="229" spans="1:23" x14ac:dyDescent="0.35">
      <c r="A229" t="s">
        <v>121</v>
      </c>
      <c r="B229" s="1">
        <v>44360</v>
      </c>
      <c r="C229" t="s">
        <v>102</v>
      </c>
      <c r="D229" t="s">
        <v>106</v>
      </c>
      <c r="E229">
        <v>1</v>
      </c>
      <c r="F229">
        <v>0</v>
      </c>
      <c r="G229">
        <v>0</v>
      </c>
      <c r="H229">
        <v>0</v>
      </c>
      <c r="I229">
        <v>1</v>
      </c>
      <c r="J229">
        <v>0</v>
      </c>
      <c r="K229">
        <v>0</v>
      </c>
      <c r="L229" s="2">
        <v>1.3333333333333333</v>
      </c>
      <c r="M229">
        <v>6</v>
      </c>
      <c r="N229">
        <v>6</v>
      </c>
      <c r="O229">
        <v>6</v>
      </c>
      <c r="P229">
        <v>1</v>
      </c>
      <c r="Q229">
        <v>0</v>
      </c>
      <c r="R229">
        <v>0</v>
      </c>
      <c r="S229">
        <v>1</v>
      </c>
      <c r="T229">
        <v>0</v>
      </c>
      <c r="U229">
        <v>0</v>
      </c>
      <c r="V229">
        <f t="shared" si="6"/>
        <v>44</v>
      </c>
      <c r="W229">
        <f t="shared" si="7"/>
        <v>12</v>
      </c>
    </row>
    <row r="230" spans="1:23" x14ac:dyDescent="0.35">
      <c r="A230" t="s">
        <v>121</v>
      </c>
      <c r="B230" s="1">
        <v>44361</v>
      </c>
      <c r="C230" t="s">
        <v>98</v>
      </c>
      <c r="D230" t="s">
        <v>45</v>
      </c>
      <c r="E230">
        <v>1</v>
      </c>
      <c r="F230">
        <v>0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5</v>
      </c>
      <c r="M230">
        <v>10</v>
      </c>
      <c r="N230">
        <v>3</v>
      </c>
      <c r="O230">
        <v>3</v>
      </c>
      <c r="P230">
        <v>1</v>
      </c>
      <c r="Q230">
        <v>3</v>
      </c>
      <c r="R230">
        <v>3</v>
      </c>
      <c r="S230">
        <v>0</v>
      </c>
      <c r="T230">
        <v>0</v>
      </c>
      <c r="U230">
        <v>0</v>
      </c>
      <c r="V230">
        <f t="shared" si="6"/>
        <v>53</v>
      </c>
      <c r="W230">
        <f t="shared" si="7"/>
        <v>32</v>
      </c>
    </row>
    <row r="231" spans="1:23" x14ac:dyDescent="0.35">
      <c r="A231" t="s">
        <v>121</v>
      </c>
      <c r="B231" s="1">
        <v>44362</v>
      </c>
      <c r="C231" t="s">
        <v>107</v>
      </c>
      <c r="D231" t="s">
        <v>45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4</v>
      </c>
      <c r="M231">
        <v>5</v>
      </c>
      <c r="N231">
        <v>3</v>
      </c>
      <c r="O231">
        <v>3</v>
      </c>
      <c r="P231">
        <v>1</v>
      </c>
      <c r="Q231">
        <v>1</v>
      </c>
      <c r="R231">
        <v>2</v>
      </c>
      <c r="S231">
        <v>0</v>
      </c>
      <c r="T231">
        <v>0</v>
      </c>
      <c r="U231">
        <v>1</v>
      </c>
      <c r="V231">
        <f t="shared" si="6"/>
        <v>54</v>
      </c>
      <c r="W231">
        <f t="shared" si="7"/>
        <v>39</v>
      </c>
    </row>
    <row r="232" spans="1:23" x14ac:dyDescent="0.35">
      <c r="A232" t="s">
        <v>121</v>
      </c>
      <c r="B232" s="1">
        <v>44363</v>
      </c>
      <c r="C232" t="s">
        <v>82</v>
      </c>
      <c r="D232" t="s">
        <v>45</v>
      </c>
      <c r="E232">
        <v>1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3</v>
      </c>
      <c r="M232">
        <v>4</v>
      </c>
      <c r="N232">
        <v>4</v>
      </c>
      <c r="O232">
        <v>4</v>
      </c>
      <c r="P232">
        <v>1</v>
      </c>
      <c r="Q232">
        <v>3</v>
      </c>
      <c r="R232">
        <v>4</v>
      </c>
      <c r="S232">
        <v>0</v>
      </c>
      <c r="T232">
        <v>0</v>
      </c>
      <c r="U232">
        <v>1</v>
      </c>
      <c r="V232">
        <f t="shared" si="6"/>
        <v>52</v>
      </c>
      <c r="W232">
        <f t="shared" si="7"/>
        <v>30</v>
      </c>
    </row>
    <row r="233" spans="1:23" x14ac:dyDescent="0.35">
      <c r="A233" t="s">
        <v>121</v>
      </c>
      <c r="B233" s="1">
        <v>44364</v>
      </c>
      <c r="C233" t="s">
        <v>89</v>
      </c>
      <c r="D233" t="s">
        <v>45</v>
      </c>
      <c r="E233">
        <v>1</v>
      </c>
      <c r="F233">
        <v>0</v>
      </c>
      <c r="G233">
        <v>0</v>
      </c>
      <c r="H233">
        <v>0</v>
      </c>
      <c r="I233">
        <v>1</v>
      </c>
      <c r="J233">
        <v>0</v>
      </c>
      <c r="K233">
        <v>0</v>
      </c>
      <c r="L233" s="2">
        <v>2.6666666666666665</v>
      </c>
      <c r="M233">
        <v>4</v>
      </c>
      <c r="N233">
        <v>4</v>
      </c>
      <c r="O233">
        <v>4</v>
      </c>
      <c r="P233">
        <v>1</v>
      </c>
      <c r="Q233">
        <v>1</v>
      </c>
      <c r="R233">
        <v>3</v>
      </c>
      <c r="S233">
        <v>1</v>
      </c>
      <c r="T233">
        <v>0</v>
      </c>
      <c r="U233">
        <v>2</v>
      </c>
      <c r="V233">
        <f t="shared" si="6"/>
        <v>52</v>
      </c>
      <c r="W233">
        <f t="shared" si="7"/>
        <v>31</v>
      </c>
    </row>
    <row r="234" spans="1:23" x14ac:dyDescent="0.35">
      <c r="A234" t="s">
        <v>121</v>
      </c>
      <c r="B234" s="1">
        <v>44365</v>
      </c>
      <c r="C234" t="s">
        <v>83</v>
      </c>
      <c r="D234" t="s">
        <v>36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6</v>
      </c>
      <c r="M234">
        <v>1</v>
      </c>
      <c r="N234">
        <v>0</v>
      </c>
      <c r="O234">
        <v>0</v>
      </c>
      <c r="P234">
        <v>0</v>
      </c>
      <c r="Q234">
        <v>4</v>
      </c>
      <c r="R234">
        <v>5</v>
      </c>
      <c r="S234">
        <v>0</v>
      </c>
      <c r="T234">
        <v>0</v>
      </c>
      <c r="U234">
        <v>0</v>
      </c>
      <c r="V234">
        <f t="shared" si="6"/>
        <v>72</v>
      </c>
      <c r="W234">
        <f t="shared" si="7"/>
        <v>71</v>
      </c>
    </row>
    <row r="235" spans="1:23" x14ac:dyDescent="0.35">
      <c r="A235" t="s">
        <v>121</v>
      </c>
      <c r="B235" s="1">
        <v>44366</v>
      </c>
      <c r="C235" t="s">
        <v>98</v>
      </c>
      <c r="D235" t="s">
        <v>36</v>
      </c>
      <c r="E235">
        <v>1</v>
      </c>
      <c r="F235">
        <v>0</v>
      </c>
      <c r="G235">
        <v>0</v>
      </c>
      <c r="H235">
        <v>0</v>
      </c>
      <c r="I235">
        <v>1</v>
      </c>
      <c r="J235">
        <v>0</v>
      </c>
      <c r="K235">
        <v>0</v>
      </c>
      <c r="L235">
        <v>5</v>
      </c>
      <c r="M235">
        <v>7</v>
      </c>
      <c r="N235">
        <v>3</v>
      </c>
      <c r="O235">
        <v>3</v>
      </c>
      <c r="P235">
        <v>1</v>
      </c>
      <c r="Q235">
        <v>2</v>
      </c>
      <c r="R235">
        <v>3</v>
      </c>
      <c r="S235">
        <v>0</v>
      </c>
      <c r="T235">
        <v>0</v>
      </c>
      <c r="U235">
        <v>0</v>
      </c>
      <c r="V235">
        <f t="shared" si="6"/>
        <v>57</v>
      </c>
      <c r="W235">
        <f t="shared" si="7"/>
        <v>40</v>
      </c>
    </row>
    <row r="236" spans="1:23" x14ac:dyDescent="0.35">
      <c r="A236" t="s">
        <v>121</v>
      </c>
      <c r="B236" s="1">
        <v>44367</v>
      </c>
      <c r="C236" t="s">
        <v>107</v>
      </c>
      <c r="D236" t="s">
        <v>36</v>
      </c>
      <c r="E236">
        <v>1</v>
      </c>
      <c r="F236">
        <v>0</v>
      </c>
      <c r="G236">
        <v>0</v>
      </c>
      <c r="H236">
        <v>0</v>
      </c>
      <c r="I236">
        <v>1</v>
      </c>
      <c r="J236">
        <v>0</v>
      </c>
      <c r="K236">
        <v>0</v>
      </c>
      <c r="L236">
        <v>3</v>
      </c>
      <c r="M236">
        <v>7</v>
      </c>
      <c r="N236">
        <v>5</v>
      </c>
      <c r="O236">
        <v>5</v>
      </c>
      <c r="P236">
        <v>1</v>
      </c>
      <c r="Q236">
        <v>2</v>
      </c>
      <c r="R236">
        <v>3</v>
      </c>
      <c r="S236">
        <v>0</v>
      </c>
      <c r="T236">
        <v>0</v>
      </c>
      <c r="U236">
        <v>1</v>
      </c>
      <c r="V236">
        <f t="shared" si="6"/>
        <v>49</v>
      </c>
      <c r="W236">
        <f t="shared" si="7"/>
        <v>22</v>
      </c>
    </row>
    <row r="237" spans="1:23" x14ac:dyDescent="0.35">
      <c r="A237" t="s">
        <v>121</v>
      </c>
      <c r="B237" s="1">
        <v>44368</v>
      </c>
      <c r="C237" t="s">
        <v>82</v>
      </c>
      <c r="D237" t="s">
        <v>108</v>
      </c>
      <c r="E237">
        <v>1</v>
      </c>
      <c r="F237">
        <v>0</v>
      </c>
      <c r="G237">
        <v>0</v>
      </c>
      <c r="H237">
        <v>1</v>
      </c>
      <c r="I237">
        <v>0</v>
      </c>
      <c r="J237">
        <v>0</v>
      </c>
      <c r="K237">
        <v>0</v>
      </c>
      <c r="L237">
        <v>7</v>
      </c>
      <c r="M237">
        <v>5</v>
      </c>
      <c r="N237">
        <v>1</v>
      </c>
      <c r="O237">
        <v>1</v>
      </c>
      <c r="P237">
        <v>0</v>
      </c>
      <c r="Q237">
        <v>1</v>
      </c>
      <c r="R237">
        <v>5</v>
      </c>
      <c r="S237">
        <v>0</v>
      </c>
      <c r="T237">
        <v>0</v>
      </c>
      <c r="U237">
        <v>0</v>
      </c>
      <c r="V237">
        <f t="shared" si="6"/>
        <v>76</v>
      </c>
      <c r="W237">
        <f t="shared" si="7"/>
        <v>72</v>
      </c>
    </row>
    <row r="238" spans="1:23" x14ac:dyDescent="0.35">
      <c r="A238" t="s">
        <v>121</v>
      </c>
      <c r="B238" s="1">
        <v>44369</v>
      </c>
      <c r="C238" t="s">
        <v>89</v>
      </c>
      <c r="D238" t="s">
        <v>108</v>
      </c>
      <c r="E238">
        <v>1</v>
      </c>
      <c r="F238">
        <v>0</v>
      </c>
      <c r="G238">
        <v>0</v>
      </c>
      <c r="H238">
        <v>0</v>
      </c>
      <c r="I238">
        <v>1</v>
      </c>
      <c r="J238">
        <v>0</v>
      </c>
      <c r="K238">
        <v>0</v>
      </c>
      <c r="L238">
        <v>5</v>
      </c>
      <c r="M238">
        <v>3</v>
      </c>
      <c r="N238">
        <v>1</v>
      </c>
      <c r="O238">
        <v>1</v>
      </c>
      <c r="P238">
        <v>1</v>
      </c>
      <c r="Q238">
        <v>0</v>
      </c>
      <c r="R238">
        <v>8</v>
      </c>
      <c r="S238">
        <v>0</v>
      </c>
      <c r="T238">
        <v>0</v>
      </c>
      <c r="U238">
        <v>0</v>
      </c>
      <c r="V238">
        <f t="shared" si="6"/>
        <v>68</v>
      </c>
      <c r="W238">
        <f t="shared" si="7"/>
        <v>63</v>
      </c>
    </row>
    <row r="239" spans="1:23" x14ac:dyDescent="0.35">
      <c r="A239" t="s">
        <v>121</v>
      </c>
      <c r="B239" s="1">
        <v>44370</v>
      </c>
      <c r="C239" t="s">
        <v>83</v>
      </c>
      <c r="D239" t="s">
        <v>108</v>
      </c>
      <c r="E239">
        <v>1</v>
      </c>
      <c r="F239">
        <v>0</v>
      </c>
      <c r="G239">
        <v>0</v>
      </c>
      <c r="H239">
        <v>0</v>
      </c>
      <c r="I239">
        <v>1</v>
      </c>
      <c r="J239">
        <v>0</v>
      </c>
      <c r="K239">
        <v>0</v>
      </c>
      <c r="L239">
        <v>6</v>
      </c>
      <c r="M239">
        <v>4</v>
      </c>
      <c r="N239">
        <v>1</v>
      </c>
      <c r="O239">
        <v>1</v>
      </c>
      <c r="P239">
        <v>0</v>
      </c>
      <c r="Q239">
        <v>4</v>
      </c>
      <c r="R239">
        <v>6</v>
      </c>
      <c r="S239">
        <v>1</v>
      </c>
      <c r="T239">
        <v>0</v>
      </c>
      <c r="U239">
        <v>0</v>
      </c>
      <c r="V239">
        <f t="shared" si="6"/>
        <v>70</v>
      </c>
      <c r="W239">
        <f t="shared" si="7"/>
        <v>63</v>
      </c>
    </row>
    <row r="240" spans="1:23" x14ac:dyDescent="0.35">
      <c r="A240" t="s">
        <v>121</v>
      </c>
      <c r="B240" s="1">
        <v>44372</v>
      </c>
      <c r="C240" t="s">
        <v>101</v>
      </c>
      <c r="D240" t="s">
        <v>74</v>
      </c>
      <c r="E240">
        <v>1</v>
      </c>
      <c r="F240">
        <v>0</v>
      </c>
      <c r="G240">
        <v>0</v>
      </c>
      <c r="H240">
        <v>0</v>
      </c>
      <c r="I240">
        <v>1</v>
      </c>
      <c r="J240">
        <v>0</v>
      </c>
      <c r="K240">
        <v>0</v>
      </c>
      <c r="L240" s="2">
        <v>0.33333333333333331</v>
      </c>
      <c r="M240">
        <v>3</v>
      </c>
      <c r="N240">
        <v>4</v>
      </c>
      <c r="O240">
        <v>4</v>
      </c>
      <c r="P240">
        <v>2</v>
      </c>
      <c r="Q240">
        <v>2</v>
      </c>
      <c r="R240">
        <v>0</v>
      </c>
      <c r="S240">
        <v>1</v>
      </c>
      <c r="T240">
        <v>0</v>
      </c>
      <c r="U240">
        <v>0</v>
      </c>
      <c r="V240">
        <f t="shared" si="6"/>
        <v>38</v>
      </c>
      <c r="W240">
        <f t="shared" si="7"/>
        <v>8</v>
      </c>
    </row>
    <row r="241" spans="1:23" x14ac:dyDescent="0.35">
      <c r="A241" t="s">
        <v>121</v>
      </c>
      <c r="B241" s="1">
        <v>44373</v>
      </c>
      <c r="C241" t="s">
        <v>82</v>
      </c>
      <c r="D241" t="s">
        <v>74</v>
      </c>
      <c r="E241">
        <v>1</v>
      </c>
      <c r="F241">
        <v>0</v>
      </c>
      <c r="G241">
        <v>0</v>
      </c>
      <c r="H241">
        <v>1</v>
      </c>
      <c r="I241">
        <v>0</v>
      </c>
      <c r="J241">
        <v>0</v>
      </c>
      <c r="K241">
        <v>0</v>
      </c>
      <c r="L241">
        <v>6</v>
      </c>
      <c r="M241">
        <v>5</v>
      </c>
      <c r="N241">
        <v>0</v>
      </c>
      <c r="O241">
        <v>0</v>
      </c>
      <c r="P241">
        <v>0</v>
      </c>
      <c r="Q241">
        <v>0</v>
      </c>
      <c r="R241">
        <v>5</v>
      </c>
      <c r="S241">
        <v>1</v>
      </c>
      <c r="T241">
        <v>0</v>
      </c>
      <c r="U241">
        <v>0</v>
      </c>
      <c r="V241">
        <f t="shared" si="6"/>
        <v>72</v>
      </c>
      <c r="W241">
        <f t="shared" si="7"/>
        <v>71</v>
      </c>
    </row>
    <row r="242" spans="1:23" x14ac:dyDescent="0.35">
      <c r="A242" t="s">
        <v>121</v>
      </c>
      <c r="B242" s="1">
        <v>44374</v>
      </c>
      <c r="C242" t="s">
        <v>89</v>
      </c>
      <c r="D242" t="s">
        <v>74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 s="2">
        <v>4.666666666666667</v>
      </c>
      <c r="M242">
        <v>6</v>
      </c>
      <c r="N242">
        <v>2</v>
      </c>
      <c r="O242">
        <v>2</v>
      </c>
      <c r="P242">
        <v>1</v>
      </c>
      <c r="Q242">
        <v>3</v>
      </c>
      <c r="R242">
        <v>3</v>
      </c>
      <c r="S242">
        <v>0</v>
      </c>
      <c r="T242">
        <v>0</v>
      </c>
      <c r="U242">
        <v>0</v>
      </c>
      <c r="V242">
        <f t="shared" si="6"/>
        <v>55.333333333333336</v>
      </c>
      <c r="W242">
        <f t="shared" si="7"/>
        <v>41</v>
      </c>
    </row>
    <row r="243" spans="1:23" x14ac:dyDescent="0.35">
      <c r="A243" t="s">
        <v>121</v>
      </c>
      <c r="B243" s="1">
        <v>44375</v>
      </c>
      <c r="C243" t="s">
        <v>109</v>
      </c>
      <c r="D243" t="s">
        <v>110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4</v>
      </c>
      <c r="M243">
        <v>3</v>
      </c>
      <c r="N243">
        <v>1</v>
      </c>
      <c r="O243">
        <v>1</v>
      </c>
      <c r="P243">
        <v>0</v>
      </c>
      <c r="Q243">
        <v>0</v>
      </c>
      <c r="R243">
        <v>3</v>
      </c>
      <c r="S243">
        <v>1</v>
      </c>
      <c r="T243">
        <v>0</v>
      </c>
      <c r="U243">
        <v>0</v>
      </c>
      <c r="V243">
        <f t="shared" si="6"/>
        <v>62</v>
      </c>
      <c r="W243">
        <f t="shared" si="7"/>
        <v>58</v>
      </c>
    </row>
    <row r="244" spans="1:23" x14ac:dyDescent="0.35">
      <c r="A244" t="s">
        <v>121</v>
      </c>
      <c r="B244" s="1">
        <v>44376</v>
      </c>
      <c r="C244" t="s">
        <v>83</v>
      </c>
      <c r="D244" t="s">
        <v>110</v>
      </c>
      <c r="E244">
        <v>1</v>
      </c>
      <c r="F244">
        <v>0</v>
      </c>
      <c r="G244">
        <v>0</v>
      </c>
      <c r="H244">
        <v>0</v>
      </c>
      <c r="I244">
        <v>1</v>
      </c>
      <c r="J244">
        <v>0</v>
      </c>
      <c r="K244">
        <v>0</v>
      </c>
      <c r="L244">
        <v>5</v>
      </c>
      <c r="M244">
        <v>4</v>
      </c>
      <c r="N244">
        <v>2</v>
      </c>
      <c r="O244">
        <v>2</v>
      </c>
      <c r="P244">
        <v>1</v>
      </c>
      <c r="Q244">
        <v>3</v>
      </c>
      <c r="R244">
        <v>8</v>
      </c>
      <c r="S244">
        <v>1</v>
      </c>
      <c r="T244">
        <v>0</v>
      </c>
      <c r="U244">
        <v>0</v>
      </c>
      <c r="V244">
        <f t="shared" si="6"/>
        <v>64</v>
      </c>
      <c r="W244">
        <f t="shared" si="7"/>
        <v>52</v>
      </c>
    </row>
    <row r="245" spans="1:23" x14ac:dyDescent="0.35">
      <c r="A245" t="s">
        <v>121</v>
      </c>
      <c r="B245" s="1">
        <v>44377</v>
      </c>
      <c r="C245" t="s">
        <v>88</v>
      </c>
      <c r="D245" t="s">
        <v>110</v>
      </c>
      <c r="E245">
        <v>1</v>
      </c>
      <c r="F245">
        <v>0</v>
      </c>
      <c r="G245">
        <v>0</v>
      </c>
      <c r="H245">
        <v>0</v>
      </c>
      <c r="I245">
        <v>1</v>
      </c>
      <c r="J245">
        <v>0</v>
      </c>
      <c r="K245">
        <v>0</v>
      </c>
      <c r="L245">
        <v>3</v>
      </c>
      <c r="M245">
        <v>7</v>
      </c>
      <c r="N245">
        <v>4</v>
      </c>
      <c r="O245">
        <v>4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0</v>
      </c>
      <c r="V245">
        <f t="shared" si="6"/>
        <v>53</v>
      </c>
      <c r="W245">
        <f t="shared" si="7"/>
        <v>33</v>
      </c>
    </row>
    <row r="246" spans="1:23" x14ac:dyDescent="0.35">
      <c r="A246" t="s">
        <v>121</v>
      </c>
      <c r="B246" s="1">
        <v>44378</v>
      </c>
      <c r="C246" t="s">
        <v>82</v>
      </c>
      <c r="D246" t="s">
        <v>50</v>
      </c>
      <c r="E246">
        <v>1</v>
      </c>
      <c r="F246">
        <v>0</v>
      </c>
      <c r="G246">
        <v>0</v>
      </c>
      <c r="H246">
        <v>1</v>
      </c>
      <c r="I246">
        <v>0</v>
      </c>
      <c r="J246">
        <v>0</v>
      </c>
      <c r="K246">
        <v>0</v>
      </c>
      <c r="L246">
        <v>7</v>
      </c>
      <c r="M246">
        <v>7</v>
      </c>
      <c r="N246">
        <v>3</v>
      </c>
      <c r="O246">
        <v>3</v>
      </c>
      <c r="P246">
        <v>2</v>
      </c>
      <c r="Q246">
        <v>0</v>
      </c>
      <c r="R246">
        <v>7</v>
      </c>
      <c r="S246">
        <v>0</v>
      </c>
      <c r="T246">
        <v>0</v>
      </c>
      <c r="U246">
        <v>0</v>
      </c>
      <c r="V246">
        <f t="shared" si="6"/>
        <v>69</v>
      </c>
      <c r="W246">
        <f t="shared" si="7"/>
        <v>54</v>
      </c>
    </row>
    <row r="247" spans="1:23" x14ac:dyDescent="0.35">
      <c r="A247" t="s">
        <v>121</v>
      </c>
      <c r="B247" s="1">
        <v>44379</v>
      </c>
      <c r="C247" t="s">
        <v>89</v>
      </c>
      <c r="D247" t="s">
        <v>50</v>
      </c>
      <c r="E247">
        <v>1</v>
      </c>
      <c r="F247">
        <v>0</v>
      </c>
      <c r="G247">
        <v>0</v>
      </c>
      <c r="H247">
        <v>0</v>
      </c>
      <c r="I247">
        <v>1</v>
      </c>
      <c r="J247">
        <v>0</v>
      </c>
      <c r="K247">
        <v>0</v>
      </c>
      <c r="L247">
        <v>2</v>
      </c>
      <c r="M247">
        <v>5</v>
      </c>
      <c r="N247">
        <v>3</v>
      </c>
      <c r="O247">
        <v>3</v>
      </c>
      <c r="P247">
        <v>1</v>
      </c>
      <c r="Q247">
        <v>3</v>
      </c>
      <c r="R247">
        <v>3</v>
      </c>
      <c r="S247">
        <v>0</v>
      </c>
      <c r="T247">
        <v>0</v>
      </c>
      <c r="U247">
        <v>0</v>
      </c>
      <c r="V247">
        <f t="shared" si="6"/>
        <v>47</v>
      </c>
      <c r="W247">
        <f t="shared" si="7"/>
        <v>24</v>
      </c>
    </row>
    <row r="248" spans="1:23" x14ac:dyDescent="0.35">
      <c r="A248" t="s">
        <v>121</v>
      </c>
      <c r="B248" s="1">
        <v>44380</v>
      </c>
      <c r="C248" t="s">
        <v>109</v>
      </c>
      <c r="D248" t="s">
        <v>50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4</v>
      </c>
      <c r="M248">
        <v>7</v>
      </c>
      <c r="N248">
        <v>4</v>
      </c>
      <c r="O248">
        <v>4</v>
      </c>
      <c r="P248">
        <v>1</v>
      </c>
      <c r="Q248">
        <v>2</v>
      </c>
      <c r="R248">
        <v>3</v>
      </c>
      <c r="S248">
        <v>0</v>
      </c>
      <c r="T248">
        <v>0</v>
      </c>
      <c r="U248">
        <v>1</v>
      </c>
      <c r="V248">
        <f t="shared" si="6"/>
        <v>52</v>
      </c>
      <c r="W248">
        <f t="shared" si="7"/>
        <v>31</v>
      </c>
    </row>
    <row r="249" spans="1:23" x14ac:dyDescent="0.35">
      <c r="A249" t="s">
        <v>121</v>
      </c>
      <c r="B249" s="1">
        <v>44381</v>
      </c>
      <c r="C249" t="s">
        <v>83</v>
      </c>
      <c r="D249" t="s">
        <v>50</v>
      </c>
      <c r="E249">
        <v>1</v>
      </c>
      <c r="F249">
        <v>0</v>
      </c>
      <c r="G249">
        <v>0</v>
      </c>
      <c r="H249">
        <v>0</v>
      </c>
      <c r="I249">
        <v>1</v>
      </c>
      <c r="J249">
        <v>0</v>
      </c>
      <c r="K249">
        <v>0</v>
      </c>
      <c r="L249">
        <v>6</v>
      </c>
      <c r="M249">
        <v>5</v>
      </c>
      <c r="N249">
        <v>5</v>
      </c>
      <c r="O249">
        <v>5</v>
      </c>
      <c r="P249">
        <v>2</v>
      </c>
      <c r="Q249">
        <v>1</v>
      </c>
      <c r="R249">
        <v>5</v>
      </c>
      <c r="S249">
        <v>0</v>
      </c>
      <c r="T249">
        <v>0</v>
      </c>
      <c r="U249">
        <v>0</v>
      </c>
      <c r="V249">
        <f t="shared" si="6"/>
        <v>63</v>
      </c>
      <c r="W249">
        <f t="shared" si="7"/>
        <v>42</v>
      </c>
    </row>
    <row r="250" spans="1:23" x14ac:dyDescent="0.35">
      <c r="A250" t="s">
        <v>121</v>
      </c>
      <c r="B250" s="1">
        <v>44383</v>
      </c>
      <c r="C250" t="s">
        <v>82</v>
      </c>
      <c r="D250" t="s">
        <v>58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 s="2">
        <v>5.333333333333333</v>
      </c>
      <c r="M250">
        <v>6</v>
      </c>
      <c r="N250">
        <v>2</v>
      </c>
      <c r="O250">
        <v>2</v>
      </c>
      <c r="P250">
        <v>0</v>
      </c>
      <c r="Q250">
        <v>1</v>
      </c>
      <c r="R250">
        <v>1</v>
      </c>
      <c r="S250">
        <v>0</v>
      </c>
      <c r="T250">
        <v>0</v>
      </c>
      <c r="U250">
        <v>0</v>
      </c>
      <c r="V250">
        <f t="shared" si="6"/>
        <v>62.666666666666664</v>
      </c>
      <c r="W250">
        <f t="shared" si="7"/>
        <v>53</v>
      </c>
    </row>
    <row r="251" spans="1:23" x14ac:dyDescent="0.35">
      <c r="A251" t="s">
        <v>121</v>
      </c>
      <c r="B251" s="1">
        <v>44384</v>
      </c>
      <c r="C251" t="s">
        <v>111</v>
      </c>
      <c r="D251" t="s">
        <v>58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4</v>
      </c>
      <c r="M251">
        <v>4</v>
      </c>
      <c r="N251">
        <v>0</v>
      </c>
      <c r="O251">
        <v>0</v>
      </c>
      <c r="P251">
        <v>0</v>
      </c>
      <c r="Q251">
        <v>1</v>
      </c>
      <c r="R251">
        <v>2</v>
      </c>
      <c r="S251">
        <v>1</v>
      </c>
      <c r="T251">
        <v>0</v>
      </c>
      <c r="U251">
        <v>0</v>
      </c>
      <c r="V251">
        <f t="shared" si="6"/>
        <v>59</v>
      </c>
      <c r="W251">
        <f t="shared" si="7"/>
        <v>56</v>
      </c>
    </row>
    <row r="252" spans="1:23" x14ac:dyDescent="0.35">
      <c r="A252" t="s">
        <v>121</v>
      </c>
      <c r="B252" s="1">
        <v>44385</v>
      </c>
      <c r="C252" t="s">
        <v>109</v>
      </c>
      <c r="D252" t="s">
        <v>58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5</v>
      </c>
      <c r="M252">
        <v>5</v>
      </c>
      <c r="N252">
        <v>2</v>
      </c>
      <c r="O252">
        <v>2</v>
      </c>
      <c r="P252">
        <v>0</v>
      </c>
      <c r="Q252">
        <v>2</v>
      </c>
      <c r="R252">
        <v>4</v>
      </c>
      <c r="S252">
        <v>0</v>
      </c>
      <c r="T252">
        <v>0</v>
      </c>
      <c r="U252">
        <v>0</v>
      </c>
      <c r="V252">
        <f t="shared" si="6"/>
        <v>64</v>
      </c>
      <c r="W252">
        <f t="shared" si="7"/>
        <v>54</v>
      </c>
    </row>
    <row r="253" spans="1:23" x14ac:dyDescent="0.35">
      <c r="A253" t="s">
        <v>121</v>
      </c>
      <c r="B253" s="1">
        <v>44386</v>
      </c>
      <c r="C253" t="s">
        <v>84</v>
      </c>
      <c r="D253" t="s">
        <v>61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 s="2">
        <v>4.333333333333333</v>
      </c>
      <c r="M253">
        <v>3</v>
      </c>
      <c r="N253">
        <v>1</v>
      </c>
      <c r="O253">
        <v>1</v>
      </c>
      <c r="P253">
        <v>1</v>
      </c>
      <c r="Q253">
        <v>2</v>
      </c>
      <c r="R253">
        <v>5</v>
      </c>
      <c r="S253">
        <v>0</v>
      </c>
      <c r="T253">
        <v>0</v>
      </c>
      <c r="U253">
        <v>0</v>
      </c>
      <c r="V253">
        <f t="shared" si="6"/>
        <v>59.666666666666664</v>
      </c>
      <c r="W253">
        <f t="shared" si="7"/>
        <v>52</v>
      </c>
    </row>
    <row r="254" spans="1:23" x14ac:dyDescent="0.35">
      <c r="A254" t="s">
        <v>121</v>
      </c>
      <c r="B254" s="1">
        <v>44387</v>
      </c>
      <c r="C254" t="s">
        <v>83</v>
      </c>
      <c r="D254" t="s">
        <v>61</v>
      </c>
      <c r="E254">
        <v>1</v>
      </c>
      <c r="F254">
        <v>0</v>
      </c>
      <c r="G254">
        <v>0</v>
      </c>
      <c r="H254">
        <v>0</v>
      </c>
      <c r="I254">
        <v>1</v>
      </c>
      <c r="J254">
        <v>0</v>
      </c>
      <c r="K254">
        <v>0</v>
      </c>
      <c r="L254">
        <v>1</v>
      </c>
      <c r="M254">
        <v>6</v>
      </c>
      <c r="N254">
        <v>9</v>
      </c>
      <c r="O254">
        <v>9</v>
      </c>
      <c r="P254">
        <v>3</v>
      </c>
      <c r="Q254">
        <v>3</v>
      </c>
      <c r="R254">
        <v>1</v>
      </c>
      <c r="S254">
        <v>0</v>
      </c>
      <c r="T254">
        <v>0</v>
      </c>
      <c r="U254">
        <v>0</v>
      </c>
      <c r="V254">
        <f t="shared" si="6"/>
        <v>33</v>
      </c>
      <c r="W254">
        <f t="shared" si="7"/>
        <v>-16</v>
      </c>
    </row>
    <row r="255" spans="1:23" x14ac:dyDescent="0.35">
      <c r="A255" t="s">
        <v>121</v>
      </c>
      <c r="B255" s="1">
        <v>44388</v>
      </c>
      <c r="C255" t="s">
        <v>82</v>
      </c>
      <c r="D255" t="s">
        <v>61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 s="2">
        <v>5.333333333333333</v>
      </c>
      <c r="M255">
        <v>4</v>
      </c>
      <c r="N255">
        <v>1</v>
      </c>
      <c r="O255">
        <v>1</v>
      </c>
      <c r="P255">
        <v>1</v>
      </c>
      <c r="Q255">
        <v>1</v>
      </c>
      <c r="R255">
        <v>3</v>
      </c>
      <c r="S255">
        <v>0</v>
      </c>
      <c r="T255">
        <v>0</v>
      </c>
      <c r="U255">
        <v>0</v>
      </c>
      <c r="V255">
        <f t="shared" si="6"/>
        <v>62.666666666666664</v>
      </c>
      <c r="W255">
        <f t="shared" si="7"/>
        <v>56</v>
      </c>
    </row>
    <row r="256" spans="1:23" x14ac:dyDescent="0.35">
      <c r="A256" t="s">
        <v>121</v>
      </c>
      <c r="B256" s="1">
        <v>44393</v>
      </c>
      <c r="C256" t="s">
        <v>81</v>
      </c>
      <c r="D256" t="s">
        <v>112</v>
      </c>
      <c r="E256">
        <v>1</v>
      </c>
      <c r="F256">
        <v>0</v>
      </c>
      <c r="G256">
        <v>0</v>
      </c>
      <c r="H256">
        <v>0</v>
      </c>
      <c r="I256">
        <v>1</v>
      </c>
      <c r="J256">
        <v>0</v>
      </c>
      <c r="K256">
        <v>0</v>
      </c>
      <c r="L256">
        <v>6</v>
      </c>
      <c r="M256">
        <v>2</v>
      </c>
      <c r="N256">
        <v>2</v>
      </c>
      <c r="O256">
        <v>1</v>
      </c>
      <c r="P256">
        <v>1</v>
      </c>
      <c r="Q256">
        <v>1</v>
      </c>
      <c r="R256">
        <v>6</v>
      </c>
      <c r="S256">
        <v>2</v>
      </c>
      <c r="T256">
        <v>0</v>
      </c>
      <c r="U256">
        <v>0</v>
      </c>
      <c r="V256">
        <f t="shared" si="6"/>
        <v>69</v>
      </c>
      <c r="W256">
        <f t="shared" si="7"/>
        <v>64</v>
      </c>
    </row>
    <row r="257" spans="1:23" x14ac:dyDescent="0.35">
      <c r="A257" t="s">
        <v>121</v>
      </c>
      <c r="B257" s="1">
        <v>44394</v>
      </c>
      <c r="C257" t="s">
        <v>89</v>
      </c>
      <c r="D257" t="s">
        <v>112</v>
      </c>
      <c r="E257">
        <v>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 s="2">
        <v>5.666666666666667</v>
      </c>
      <c r="M257">
        <v>3</v>
      </c>
      <c r="N257">
        <v>1</v>
      </c>
      <c r="O257">
        <v>1</v>
      </c>
      <c r="P257">
        <v>0</v>
      </c>
      <c r="Q257">
        <v>2</v>
      </c>
      <c r="R257">
        <v>7</v>
      </c>
      <c r="S257">
        <v>1</v>
      </c>
      <c r="T257">
        <v>0</v>
      </c>
      <c r="U257">
        <v>0</v>
      </c>
      <c r="V257">
        <f t="shared" si="6"/>
        <v>72.333333333333329</v>
      </c>
      <c r="W257">
        <f t="shared" si="7"/>
        <v>68</v>
      </c>
    </row>
    <row r="258" spans="1:23" x14ac:dyDescent="0.35">
      <c r="A258" t="s">
        <v>121</v>
      </c>
      <c r="B258" s="1">
        <v>44395</v>
      </c>
      <c r="C258" t="s">
        <v>82</v>
      </c>
      <c r="D258" t="s">
        <v>112</v>
      </c>
      <c r="E258">
        <v>1</v>
      </c>
      <c r="F258">
        <v>0</v>
      </c>
      <c r="G258">
        <v>0</v>
      </c>
      <c r="H258">
        <v>1</v>
      </c>
      <c r="I258">
        <v>0</v>
      </c>
      <c r="J258">
        <v>0</v>
      </c>
      <c r="K258">
        <v>0</v>
      </c>
      <c r="L258">
        <v>8</v>
      </c>
      <c r="M258">
        <v>6</v>
      </c>
      <c r="N258">
        <v>4</v>
      </c>
      <c r="O258">
        <v>4</v>
      </c>
      <c r="P258">
        <v>0</v>
      </c>
      <c r="Q258">
        <v>0</v>
      </c>
      <c r="R258">
        <v>6</v>
      </c>
      <c r="S258">
        <v>0</v>
      </c>
      <c r="T258">
        <v>0</v>
      </c>
      <c r="U258">
        <v>0</v>
      </c>
      <c r="V258">
        <f t="shared" si="6"/>
        <v>82</v>
      </c>
      <c r="W258">
        <f t="shared" si="7"/>
        <v>70</v>
      </c>
    </row>
    <row r="259" spans="1:23" x14ac:dyDescent="0.35">
      <c r="A259" t="s">
        <v>121</v>
      </c>
      <c r="B259" s="1">
        <v>44396</v>
      </c>
      <c r="C259" t="s">
        <v>83</v>
      </c>
      <c r="D259" t="s">
        <v>113</v>
      </c>
      <c r="E259">
        <v>1</v>
      </c>
      <c r="F259">
        <v>0</v>
      </c>
      <c r="G259">
        <v>0</v>
      </c>
      <c r="H259">
        <v>1</v>
      </c>
      <c r="I259">
        <v>0</v>
      </c>
      <c r="J259">
        <v>0</v>
      </c>
      <c r="K259">
        <v>0</v>
      </c>
      <c r="L259" s="2">
        <v>6.666666666666667</v>
      </c>
      <c r="M259">
        <v>6</v>
      </c>
      <c r="N259">
        <v>2</v>
      </c>
      <c r="O259">
        <v>2</v>
      </c>
      <c r="P259">
        <v>0</v>
      </c>
      <c r="Q259">
        <v>2</v>
      </c>
      <c r="R259">
        <v>7</v>
      </c>
      <c r="S259">
        <v>0</v>
      </c>
      <c r="T259">
        <v>0</v>
      </c>
      <c r="U259">
        <v>0</v>
      </c>
      <c r="V259">
        <f t="shared" ref="V259:V322" si="8">50+L259*3+(IF(L259&lt;4,0,(L259-4)*2)+R259-M259-4*P259-(2*(N259-O259))-Q259)</f>
        <v>74.333333333333329</v>
      </c>
      <c r="W259">
        <f t="shared" ref="W259:W322" si="9">40+6*L259+R259-2*Q259-2*M259-3*N259-6*P259</f>
        <v>65</v>
      </c>
    </row>
    <row r="260" spans="1:23" x14ac:dyDescent="0.35">
      <c r="A260" t="s">
        <v>121</v>
      </c>
      <c r="B260" s="1">
        <v>44397</v>
      </c>
      <c r="C260" t="s">
        <v>84</v>
      </c>
      <c r="D260" t="s">
        <v>113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 s="2">
        <v>4.666666666666667</v>
      </c>
      <c r="M260">
        <v>8</v>
      </c>
      <c r="N260">
        <v>5</v>
      </c>
      <c r="O260">
        <v>5</v>
      </c>
      <c r="P260">
        <v>2</v>
      </c>
      <c r="Q260">
        <v>1</v>
      </c>
      <c r="R260">
        <v>8</v>
      </c>
      <c r="S260">
        <v>0</v>
      </c>
      <c r="T260">
        <v>0</v>
      </c>
      <c r="U260">
        <v>0</v>
      </c>
      <c r="V260">
        <f t="shared" si="8"/>
        <v>56.333333333333336</v>
      </c>
      <c r="W260">
        <f t="shared" si="9"/>
        <v>31</v>
      </c>
    </row>
    <row r="261" spans="1:23" x14ac:dyDescent="0.35">
      <c r="A261" t="s">
        <v>121</v>
      </c>
      <c r="B261" s="1">
        <v>44398</v>
      </c>
      <c r="C261" t="s">
        <v>81</v>
      </c>
      <c r="D261" t="s">
        <v>113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5</v>
      </c>
      <c r="M261">
        <v>7</v>
      </c>
      <c r="N261">
        <v>3</v>
      </c>
      <c r="O261">
        <v>1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0</v>
      </c>
      <c r="V261">
        <f t="shared" si="8"/>
        <v>57</v>
      </c>
      <c r="W261">
        <f t="shared" si="9"/>
        <v>48</v>
      </c>
    </row>
    <row r="262" spans="1:23" x14ac:dyDescent="0.35">
      <c r="A262" t="s">
        <v>121</v>
      </c>
      <c r="B262" s="1">
        <v>44400</v>
      </c>
      <c r="C262" t="s">
        <v>89</v>
      </c>
      <c r="D262" t="s">
        <v>114</v>
      </c>
      <c r="E262">
        <v>1</v>
      </c>
      <c r="F262">
        <v>0</v>
      </c>
      <c r="G262">
        <v>0</v>
      </c>
      <c r="H262">
        <v>0</v>
      </c>
      <c r="I262">
        <v>1</v>
      </c>
      <c r="J262">
        <v>0</v>
      </c>
      <c r="K262">
        <v>0</v>
      </c>
      <c r="L262">
        <v>4</v>
      </c>
      <c r="M262">
        <v>6</v>
      </c>
      <c r="N262">
        <v>7</v>
      </c>
      <c r="O262">
        <v>7</v>
      </c>
      <c r="P262">
        <v>2</v>
      </c>
      <c r="Q262">
        <v>3</v>
      </c>
      <c r="R262">
        <v>5</v>
      </c>
      <c r="S262">
        <v>1</v>
      </c>
      <c r="T262">
        <v>0</v>
      </c>
      <c r="U262">
        <v>1</v>
      </c>
      <c r="V262">
        <f t="shared" si="8"/>
        <v>50</v>
      </c>
      <c r="W262">
        <f t="shared" si="9"/>
        <v>18</v>
      </c>
    </row>
    <row r="263" spans="1:23" x14ac:dyDescent="0.35">
      <c r="A263" t="s">
        <v>121</v>
      </c>
      <c r="B263" s="1">
        <v>44401</v>
      </c>
      <c r="C263" t="s">
        <v>82</v>
      </c>
      <c r="D263" t="s">
        <v>114</v>
      </c>
      <c r="E263">
        <v>1</v>
      </c>
      <c r="F263">
        <v>0</v>
      </c>
      <c r="G263">
        <v>0</v>
      </c>
      <c r="H263">
        <v>1</v>
      </c>
      <c r="I263">
        <v>0</v>
      </c>
      <c r="J263">
        <v>0</v>
      </c>
      <c r="K263">
        <v>0</v>
      </c>
      <c r="L263">
        <v>6</v>
      </c>
      <c r="M263">
        <v>5</v>
      </c>
      <c r="N263">
        <v>2</v>
      </c>
      <c r="O263">
        <v>2</v>
      </c>
      <c r="P263">
        <v>1</v>
      </c>
      <c r="Q263">
        <v>1</v>
      </c>
      <c r="R263">
        <v>6</v>
      </c>
      <c r="S263">
        <v>1</v>
      </c>
      <c r="T263">
        <v>0</v>
      </c>
      <c r="U263">
        <v>0</v>
      </c>
      <c r="V263">
        <f t="shared" si="8"/>
        <v>68</v>
      </c>
      <c r="W263">
        <f t="shared" si="9"/>
        <v>58</v>
      </c>
    </row>
    <row r="264" spans="1:23" x14ac:dyDescent="0.35">
      <c r="A264" t="s">
        <v>121</v>
      </c>
      <c r="B264" s="1">
        <v>44402</v>
      </c>
      <c r="C264" t="s">
        <v>83</v>
      </c>
      <c r="D264" t="s">
        <v>114</v>
      </c>
      <c r="E264">
        <v>1</v>
      </c>
      <c r="F264">
        <v>0</v>
      </c>
      <c r="G264">
        <v>0</v>
      </c>
      <c r="H264">
        <v>0</v>
      </c>
      <c r="I264">
        <v>1</v>
      </c>
      <c r="J264">
        <v>0</v>
      </c>
      <c r="K264">
        <v>0</v>
      </c>
      <c r="L264">
        <v>6</v>
      </c>
      <c r="M264">
        <v>3</v>
      </c>
      <c r="N264">
        <v>5</v>
      </c>
      <c r="O264">
        <v>5</v>
      </c>
      <c r="P264">
        <v>3</v>
      </c>
      <c r="Q264">
        <v>3</v>
      </c>
      <c r="R264">
        <v>8</v>
      </c>
      <c r="S264">
        <v>0</v>
      </c>
      <c r="T264">
        <v>0</v>
      </c>
      <c r="U264">
        <v>0</v>
      </c>
      <c r="V264">
        <f t="shared" si="8"/>
        <v>62</v>
      </c>
      <c r="W264">
        <f t="shared" si="9"/>
        <v>39</v>
      </c>
    </row>
    <row r="265" spans="1:23" x14ac:dyDescent="0.35">
      <c r="A265" t="s">
        <v>121</v>
      </c>
      <c r="B265" s="1">
        <v>44404</v>
      </c>
      <c r="C265" t="s">
        <v>84</v>
      </c>
      <c r="D265" t="s">
        <v>33</v>
      </c>
      <c r="E265">
        <v>1</v>
      </c>
      <c r="F265">
        <v>0</v>
      </c>
      <c r="G265">
        <v>0</v>
      </c>
      <c r="H265">
        <v>0</v>
      </c>
      <c r="I265">
        <v>1</v>
      </c>
      <c r="J265">
        <v>0</v>
      </c>
      <c r="K265">
        <v>0</v>
      </c>
      <c r="L265" s="2">
        <v>3.6666666666666665</v>
      </c>
      <c r="M265">
        <v>5</v>
      </c>
      <c r="N265">
        <v>5</v>
      </c>
      <c r="O265">
        <v>5</v>
      </c>
      <c r="P265">
        <v>1</v>
      </c>
      <c r="Q265">
        <v>5</v>
      </c>
      <c r="R265">
        <v>3</v>
      </c>
      <c r="S265">
        <v>1</v>
      </c>
      <c r="T265">
        <v>0</v>
      </c>
      <c r="U265">
        <v>0</v>
      </c>
      <c r="V265">
        <f t="shared" si="8"/>
        <v>50</v>
      </c>
      <c r="W265">
        <f t="shared" si="9"/>
        <v>24</v>
      </c>
    </row>
    <row r="266" spans="1:23" x14ac:dyDescent="0.35">
      <c r="A266" t="s">
        <v>121</v>
      </c>
      <c r="B266" s="1">
        <v>44405</v>
      </c>
      <c r="C266" t="s">
        <v>81</v>
      </c>
      <c r="D266" t="s">
        <v>33</v>
      </c>
      <c r="E266">
        <v>1</v>
      </c>
      <c r="F266">
        <v>0</v>
      </c>
      <c r="G266">
        <v>0</v>
      </c>
      <c r="H266">
        <v>1</v>
      </c>
      <c r="I266">
        <v>0</v>
      </c>
      <c r="J266">
        <v>0</v>
      </c>
      <c r="K266">
        <v>0</v>
      </c>
      <c r="L266">
        <v>7</v>
      </c>
      <c r="M266">
        <v>4</v>
      </c>
      <c r="N266">
        <v>2</v>
      </c>
      <c r="O266">
        <v>2</v>
      </c>
      <c r="P266">
        <v>0</v>
      </c>
      <c r="Q266">
        <v>1</v>
      </c>
      <c r="R266">
        <v>4</v>
      </c>
      <c r="S266">
        <v>0</v>
      </c>
      <c r="T266">
        <v>0</v>
      </c>
      <c r="U266">
        <v>0</v>
      </c>
      <c r="V266">
        <f t="shared" si="8"/>
        <v>76</v>
      </c>
      <c r="W266">
        <f t="shared" si="9"/>
        <v>70</v>
      </c>
    </row>
    <row r="267" spans="1:23" x14ac:dyDescent="0.35">
      <c r="A267" t="s">
        <v>121</v>
      </c>
      <c r="B267" s="1">
        <v>44407</v>
      </c>
      <c r="C267" t="s">
        <v>89</v>
      </c>
      <c r="D267" t="s">
        <v>36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6</v>
      </c>
      <c r="M267">
        <v>5</v>
      </c>
      <c r="N267">
        <v>2</v>
      </c>
      <c r="O267">
        <v>2</v>
      </c>
      <c r="P267">
        <v>1</v>
      </c>
      <c r="Q267">
        <v>1</v>
      </c>
      <c r="R267">
        <v>8</v>
      </c>
      <c r="S267">
        <v>0</v>
      </c>
      <c r="T267">
        <v>0</v>
      </c>
      <c r="U267">
        <v>0</v>
      </c>
      <c r="V267">
        <f t="shared" si="8"/>
        <v>70</v>
      </c>
      <c r="W267">
        <f t="shared" si="9"/>
        <v>60</v>
      </c>
    </row>
    <row r="268" spans="1:23" x14ac:dyDescent="0.35">
      <c r="A268" t="s">
        <v>121</v>
      </c>
      <c r="B268" s="1">
        <v>44408</v>
      </c>
      <c r="C268" t="s">
        <v>82</v>
      </c>
      <c r="D268" t="s">
        <v>36</v>
      </c>
      <c r="E268">
        <v>1</v>
      </c>
      <c r="F268">
        <v>0</v>
      </c>
      <c r="G268">
        <v>0</v>
      </c>
      <c r="H268">
        <v>0</v>
      </c>
      <c r="I268">
        <v>1</v>
      </c>
      <c r="J268">
        <v>0</v>
      </c>
      <c r="K268">
        <v>0</v>
      </c>
      <c r="L268" s="2">
        <v>6.333333333333333</v>
      </c>
      <c r="M268">
        <v>8</v>
      </c>
      <c r="N268">
        <v>4</v>
      </c>
      <c r="O268">
        <v>3</v>
      </c>
      <c r="P268">
        <v>0</v>
      </c>
      <c r="Q268">
        <v>2</v>
      </c>
      <c r="R268">
        <v>6</v>
      </c>
      <c r="S268">
        <v>0</v>
      </c>
      <c r="T268">
        <v>0</v>
      </c>
      <c r="U268">
        <v>0</v>
      </c>
      <c r="V268">
        <f t="shared" si="8"/>
        <v>67.666666666666671</v>
      </c>
      <c r="W268">
        <f t="shared" si="9"/>
        <v>52</v>
      </c>
    </row>
    <row r="269" spans="1:23" x14ac:dyDescent="0.35">
      <c r="A269" t="s">
        <v>121</v>
      </c>
      <c r="B269" s="1">
        <v>44409</v>
      </c>
      <c r="C269" t="s">
        <v>83</v>
      </c>
      <c r="D269" t="s">
        <v>36</v>
      </c>
      <c r="E269">
        <v>1</v>
      </c>
      <c r="F269">
        <v>0</v>
      </c>
      <c r="G269">
        <v>0</v>
      </c>
      <c r="H269">
        <v>0</v>
      </c>
      <c r="I269">
        <v>1</v>
      </c>
      <c r="J269">
        <v>0</v>
      </c>
      <c r="K269">
        <v>0</v>
      </c>
      <c r="L269" s="2">
        <v>1.6666666666666665</v>
      </c>
      <c r="M269">
        <v>3</v>
      </c>
      <c r="N269">
        <v>5</v>
      </c>
      <c r="O269">
        <v>5</v>
      </c>
      <c r="P269">
        <v>0</v>
      </c>
      <c r="Q269">
        <v>5</v>
      </c>
      <c r="R269">
        <v>3</v>
      </c>
      <c r="S269">
        <v>0</v>
      </c>
      <c r="T269">
        <v>0</v>
      </c>
      <c r="U269">
        <v>0</v>
      </c>
      <c r="V269">
        <f t="shared" si="8"/>
        <v>50</v>
      </c>
      <c r="W269">
        <f t="shared" si="9"/>
        <v>22</v>
      </c>
    </row>
    <row r="270" spans="1:23" x14ac:dyDescent="0.35">
      <c r="A270" t="s">
        <v>121</v>
      </c>
      <c r="B270" s="1">
        <v>44410</v>
      </c>
      <c r="C270" t="s">
        <v>84</v>
      </c>
      <c r="D270" t="s">
        <v>50</v>
      </c>
      <c r="E270">
        <v>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 s="2">
        <v>4.333333333333333</v>
      </c>
      <c r="M270">
        <v>5</v>
      </c>
      <c r="N270">
        <v>5</v>
      </c>
      <c r="O270">
        <v>5</v>
      </c>
      <c r="P270">
        <v>1</v>
      </c>
      <c r="Q270">
        <v>3</v>
      </c>
      <c r="R270">
        <v>7</v>
      </c>
      <c r="S270">
        <v>0</v>
      </c>
      <c r="T270">
        <v>0</v>
      </c>
      <c r="U270">
        <v>0</v>
      </c>
      <c r="V270">
        <f t="shared" si="8"/>
        <v>58.666666666666664</v>
      </c>
      <c r="W270">
        <f t="shared" si="9"/>
        <v>36</v>
      </c>
    </row>
    <row r="271" spans="1:23" x14ac:dyDescent="0.35">
      <c r="A271" t="s">
        <v>121</v>
      </c>
      <c r="B271" s="1">
        <v>44411</v>
      </c>
      <c r="C271" t="s">
        <v>81</v>
      </c>
      <c r="D271" t="s">
        <v>50</v>
      </c>
      <c r="E271">
        <v>1</v>
      </c>
      <c r="F271">
        <v>0</v>
      </c>
      <c r="G271">
        <v>0</v>
      </c>
      <c r="H271">
        <v>1</v>
      </c>
      <c r="I271">
        <v>0</v>
      </c>
      <c r="J271">
        <v>0</v>
      </c>
      <c r="K271">
        <v>0</v>
      </c>
      <c r="L271">
        <v>7</v>
      </c>
      <c r="M271">
        <v>6</v>
      </c>
      <c r="N271">
        <v>1</v>
      </c>
      <c r="O271">
        <v>1</v>
      </c>
      <c r="P271">
        <v>1</v>
      </c>
      <c r="Q271">
        <v>1</v>
      </c>
      <c r="R271">
        <v>4</v>
      </c>
      <c r="S271">
        <v>0</v>
      </c>
      <c r="T271">
        <v>0</v>
      </c>
      <c r="U271">
        <v>0</v>
      </c>
      <c r="V271">
        <f t="shared" si="8"/>
        <v>70</v>
      </c>
      <c r="W271">
        <f t="shared" si="9"/>
        <v>63</v>
      </c>
    </row>
    <row r="272" spans="1:23" x14ac:dyDescent="0.35">
      <c r="A272" t="s">
        <v>121</v>
      </c>
      <c r="B272" s="1">
        <v>44412</v>
      </c>
      <c r="C272" t="s">
        <v>89</v>
      </c>
      <c r="D272" t="s">
        <v>50</v>
      </c>
      <c r="E272">
        <v>1</v>
      </c>
      <c r="F272">
        <v>0</v>
      </c>
      <c r="G272">
        <v>0</v>
      </c>
      <c r="H272">
        <v>0</v>
      </c>
      <c r="I272">
        <v>1</v>
      </c>
      <c r="J272">
        <v>0</v>
      </c>
      <c r="K272">
        <v>0</v>
      </c>
      <c r="L272" s="2">
        <v>5.666666666666667</v>
      </c>
      <c r="M272">
        <v>4</v>
      </c>
      <c r="N272">
        <v>3</v>
      </c>
      <c r="O272">
        <v>3</v>
      </c>
      <c r="P272">
        <v>1</v>
      </c>
      <c r="Q272">
        <v>3</v>
      </c>
      <c r="R272">
        <v>6</v>
      </c>
      <c r="S272">
        <v>0</v>
      </c>
      <c r="T272">
        <v>0</v>
      </c>
      <c r="U272">
        <v>1</v>
      </c>
      <c r="V272">
        <f t="shared" si="8"/>
        <v>65.333333333333329</v>
      </c>
      <c r="W272">
        <f t="shared" si="9"/>
        <v>51</v>
      </c>
    </row>
    <row r="273" spans="1:23" x14ac:dyDescent="0.35">
      <c r="A273" t="s">
        <v>121</v>
      </c>
      <c r="B273" s="1">
        <v>44413</v>
      </c>
      <c r="C273" t="s">
        <v>82</v>
      </c>
      <c r="D273" t="s">
        <v>50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8</v>
      </c>
      <c r="M273">
        <v>3</v>
      </c>
      <c r="N273">
        <v>0</v>
      </c>
      <c r="O273">
        <v>0</v>
      </c>
      <c r="P273">
        <v>0</v>
      </c>
      <c r="Q273">
        <v>2</v>
      </c>
      <c r="R273">
        <v>4</v>
      </c>
      <c r="S273">
        <v>0</v>
      </c>
      <c r="T273">
        <v>0</v>
      </c>
      <c r="U273">
        <v>0</v>
      </c>
      <c r="V273">
        <f t="shared" si="8"/>
        <v>81</v>
      </c>
      <c r="W273">
        <f t="shared" si="9"/>
        <v>82</v>
      </c>
    </row>
    <row r="274" spans="1:23" x14ac:dyDescent="0.35">
      <c r="A274" t="s">
        <v>121</v>
      </c>
      <c r="B274" s="1">
        <v>44414</v>
      </c>
      <c r="C274" t="s">
        <v>83</v>
      </c>
      <c r="D274" t="s">
        <v>74</v>
      </c>
      <c r="E274">
        <v>1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 s="2">
        <v>1.3333333333333333</v>
      </c>
      <c r="M274">
        <v>3</v>
      </c>
      <c r="N274">
        <v>5</v>
      </c>
      <c r="O274">
        <v>5</v>
      </c>
      <c r="P274">
        <v>1</v>
      </c>
      <c r="Q274">
        <v>6</v>
      </c>
      <c r="R274">
        <v>2</v>
      </c>
      <c r="S274">
        <v>0</v>
      </c>
      <c r="T274">
        <v>0</v>
      </c>
      <c r="U274">
        <v>0</v>
      </c>
      <c r="V274">
        <f t="shared" si="8"/>
        <v>43</v>
      </c>
      <c r="W274">
        <f t="shared" si="9"/>
        <v>11</v>
      </c>
    </row>
    <row r="275" spans="1:23" x14ac:dyDescent="0.35">
      <c r="A275" t="s">
        <v>121</v>
      </c>
      <c r="B275" s="1">
        <v>44415</v>
      </c>
      <c r="C275" t="s">
        <v>84</v>
      </c>
      <c r="D275" t="s">
        <v>74</v>
      </c>
      <c r="E275">
        <v>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5</v>
      </c>
      <c r="M275">
        <v>4</v>
      </c>
      <c r="N275">
        <v>2</v>
      </c>
      <c r="O275">
        <v>2</v>
      </c>
      <c r="P275">
        <v>2</v>
      </c>
      <c r="Q275">
        <v>2</v>
      </c>
      <c r="R275">
        <v>7</v>
      </c>
      <c r="S275">
        <v>1</v>
      </c>
      <c r="T275">
        <v>0</v>
      </c>
      <c r="U275">
        <v>0</v>
      </c>
      <c r="V275">
        <f t="shared" si="8"/>
        <v>60</v>
      </c>
      <c r="W275">
        <f t="shared" si="9"/>
        <v>47</v>
      </c>
    </row>
    <row r="276" spans="1:23" x14ac:dyDescent="0.35">
      <c r="A276" t="s">
        <v>121</v>
      </c>
      <c r="B276" s="1">
        <v>44416</v>
      </c>
      <c r="C276" t="s">
        <v>81</v>
      </c>
      <c r="D276" t="s">
        <v>74</v>
      </c>
      <c r="E276">
        <v>1</v>
      </c>
      <c r="F276">
        <v>0</v>
      </c>
      <c r="G276">
        <v>0</v>
      </c>
      <c r="H276">
        <v>0</v>
      </c>
      <c r="I276">
        <v>1</v>
      </c>
      <c r="J276">
        <v>0</v>
      </c>
      <c r="K276">
        <v>0</v>
      </c>
      <c r="L276">
        <v>7</v>
      </c>
      <c r="M276">
        <v>6</v>
      </c>
      <c r="N276">
        <v>2</v>
      </c>
      <c r="O276">
        <v>2</v>
      </c>
      <c r="P276">
        <v>1</v>
      </c>
      <c r="Q276">
        <v>1</v>
      </c>
      <c r="R276">
        <v>5</v>
      </c>
      <c r="S276">
        <v>0</v>
      </c>
      <c r="T276">
        <v>0</v>
      </c>
      <c r="U276">
        <v>0</v>
      </c>
      <c r="V276">
        <f t="shared" si="8"/>
        <v>71</v>
      </c>
      <c r="W276">
        <f t="shared" si="9"/>
        <v>61</v>
      </c>
    </row>
    <row r="277" spans="1:23" x14ac:dyDescent="0.35">
      <c r="A277" t="s">
        <v>121</v>
      </c>
      <c r="B277" s="1">
        <v>44418</v>
      </c>
      <c r="C277" t="s">
        <v>89</v>
      </c>
      <c r="D277" t="s">
        <v>45</v>
      </c>
      <c r="E277">
        <v>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6</v>
      </c>
      <c r="M277">
        <v>7</v>
      </c>
      <c r="N277">
        <v>5</v>
      </c>
      <c r="O277">
        <v>5</v>
      </c>
      <c r="P277">
        <v>1</v>
      </c>
      <c r="Q277">
        <v>1</v>
      </c>
      <c r="R277">
        <v>7</v>
      </c>
      <c r="S277">
        <v>0</v>
      </c>
      <c r="T277">
        <v>0</v>
      </c>
      <c r="U277">
        <v>0</v>
      </c>
      <c r="V277">
        <f t="shared" si="8"/>
        <v>67</v>
      </c>
      <c r="W277">
        <f t="shared" si="9"/>
        <v>46</v>
      </c>
    </row>
    <row r="278" spans="1:23" x14ac:dyDescent="0.35">
      <c r="A278" t="s">
        <v>121</v>
      </c>
      <c r="B278" s="1">
        <v>44419</v>
      </c>
      <c r="C278" t="s">
        <v>82</v>
      </c>
      <c r="D278" t="s">
        <v>45</v>
      </c>
      <c r="E278">
        <v>1</v>
      </c>
      <c r="F278">
        <v>0</v>
      </c>
      <c r="G278">
        <v>0</v>
      </c>
      <c r="H278">
        <v>0</v>
      </c>
      <c r="I278">
        <v>1</v>
      </c>
      <c r="J278">
        <v>0</v>
      </c>
      <c r="K278">
        <v>0</v>
      </c>
      <c r="L278">
        <v>5</v>
      </c>
      <c r="M278">
        <v>11</v>
      </c>
      <c r="N278">
        <v>5</v>
      </c>
      <c r="O278">
        <v>5</v>
      </c>
      <c r="P278">
        <v>2</v>
      </c>
      <c r="Q278">
        <v>1</v>
      </c>
      <c r="R278">
        <v>3</v>
      </c>
      <c r="S278">
        <v>0</v>
      </c>
      <c r="T278">
        <v>0</v>
      </c>
      <c r="U278">
        <v>0</v>
      </c>
      <c r="V278">
        <f t="shared" si="8"/>
        <v>50</v>
      </c>
      <c r="W278">
        <f t="shared" si="9"/>
        <v>22</v>
      </c>
    </row>
    <row r="279" spans="1:23" x14ac:dyDescent="0.35">
      <c r="A279" t="s">
        <v>121</v>
      </c>
      <c r="B279" s="1">
        <v>44420</v>
      </c>
      <c r="C279" t="s">
        <v>98</v>
      </c>
      <c r="D279" t="s">
        <v>69</v>
      </c>
      <c r="E279">
        <v>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 s="2">
        <v>1.3333333333333333</v>
      </c>
      <c r="M279">
        <v>3</v>
      </c>
      <c r="N279">
        <v>2</v>
      </c>
      <c r="O279">
        <v>2</v>
      </c>
      <c r="P279">
        <v>0</v>
      </c>
      <c r="Q279">
        <v>0</v>
      </c>
      <c r="R279">
        <v>2</v>
      </c>
      <c r="S279">
        <v>0</v>
      </c>
      <c r="T279">
        <v>0</v>
      </c>
      <c r="U279">
        <v>0</v>
      </c>
      <c r="V279">
        <f t="shared" si="8"/>
        <v>53</v>
      </c>
      <c r="W279">
        <f t="shared" si="9"/>
        <v>38</v>
      </c>
    </row>
    <row r="280" spans="1:23" x14ac:dyDescent="0.35">
      <c r="A280" t="s">
        <v>121</v>
      </c>
      <c r="B280" s="1">
        <v>44421</v>
      </c>
      <c r="C280" t="s">
        <v>81</v>
      </c>
      <c r="D280" t="s">
        <v>69</v>
      </c>
      <c r="E280">
        <v>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 s="2">
        <v>6.666666666666667</v>
      </c>
      <c r="M280">
        <v>9</v>
      </c>
      <c r="N280">
        <v>2</v>
      </c>
      <c r="O280">
        <v>2</v>
      </c>
      <c r="P280">
        <v>1</v>
      </c>
      <c r="Q280">
        <v>0</v>
      </c>
      <c r="R280">
        <v>6</v>
      </c>
      <c r="S280">
        <v>0</v>
      </c>
      <c r="T280">
        <v>0</v>
      </c>
      <c r="U280">
        <v>0</v>
      </c>
      <c r="V280">
        <f t="shared" si="8"/>
        <v>68.333333333333329</v>
      </c>
      <c r="W280">
        <f t="shared" si="9"/>
        <v>56</v>
      </c>
    </row>
    <row r="281" spans="1:23" x14ac:dyDescent="0.35">
      <c r="A281" t="s">
        <v>121</v>
      </c>
      <c r="B281" s="1">
        <v>44422</v>
      </c>
      <c r="C281" t="s">
        <v>115</v>
      </c>
      <c r="D281" t="s">
        <v>69</v>
      </c>
      <c r="E281">
        <v>1</v>
      </c>
      <c r="F281">
        <v>1</v>
      </c>
      <c r="G281">
        <v>0</v>
      </c>
      <c r="H281">
        <v>1</v>
      </c>
      <c r="I281">
        <v>0</v>
      </c>
      <c r="J281">
        <v>0</v>
      </c>
      <c r="K281">
        <v>1</v>
      </c>
      <c r="L281">
        <v>9</v>
      </c>
      <c r="M281">
        <v>0</v>
      </c>
      <c r="N281">
        <v>0</v>
      </c>
      <c r="O281">
        <v>0</v>
      </c>
      <c r="P281">
        <v>0</v>
      </c>
      <c r="Q281">
        <v>3</v>
      </c>
      <c r="R281">
        <v>5</v>
      </c>
      <c r="S281">
        <v>0</v>
      </c>
      <c r="T281">
        <v>0</v>
      </c>
      <c r="U281">
        <v>0</v>
      </c>
      <c r="V281">
        <f t="shared" si="8"/>
        <v>89</v>
      </c>
      <c r="W281">
        <f t="shared" si="9"/>
        <v>93</v>
      </c>
    </row>
    <row r="282" spans="1:23" x14ac:dyDescent="0.35">
      <c r="A282" t="s">
        <v>121</v>
      </c>
      <c r="B282" s="1">
        <v>44423</v>
      </c>
      <c r="C282" t="s">
        <v>89</v>
      </c>
      <c r="D282" t="s">
        <v>69</v>
      </c>
      <c r="E282">
        <v>1</v>
      </c>
      <c r="F282">
        <v>0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5</v>
      </c>
      <c r="M282">
        <v>8</v>
      </c>
      <c r="N282">
        <v>4</v>
      </c>
      <c r="O282">
        <v>4</v>
      </c>
      <c r="P282">
        <v>3</v>
      </c>
      <c r="Q282">
        <v>3</v>
      </c>
      <c r="R282">
        <v>5</v>
      </c>
      <c r="S282">
        <v>0</v>
      </c>
      <c r="T282">
        <v>0</v>
      </c>
      <c r="U282">
        <v>0</v>
      </c>
      <c r="V282">
        <f t="shared" si="8"/>
        <v>49</v>
      </c>
      <c r="W282">
        <f t="shared" si="9"/>
        <v>23</v>
      </c>
    </row>
    <row r="283" spans="1:23" x14ac:dyDescent="0.35">
      <c r="A283" t="s">
        <v>121</v>
      </c>
      <c r="B283" s="1">
        <v>44425</v>
      </c>
      <c r="C283" t="s">
        <v>84</v>
      </c>
      <c r="D283" t="s">
        <v>116</v>
      </c>
      <c r="E283">
        <v>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5</v>
      </c>
      <c r="M283">
        <v>2</v>
      </c>
      <c r="N283">
        <v>1</v>
      </c>
      <c r="O283">
        <v>1</v>
      </c>
      <c r="P283">
        <v>1</v>
      </c>
      <c r="Q283">
        <v>3</v>
      </c>
      <c r="R283">
        <v>5</v>
      </c>
      <c r="S283">
        <v>0</v>
      </c>
      <c r="T283">
        <v>0</v>
      </c>
      <c r="U283">
        <v>0</v>
      </c>
      <c r="V283">
        <f t="shared" si="8"/>
        <v>63</v>
      </c>
      <c r="W283">
        <f t="shared" si="9"/>
        <v>56</v>
      </c>
    </row>
    <row r="284" spans="1:23" x14ac:dyDescent="0.35">
      <c r="A284" t="s">
        <v>121</v>
      </c>
      <c r="B284" s="1">
        <v>44426</v>
      </c>
      <c r="C284" t="s">
        <v>111</v>
      </c>
      <c r="D284" t="s">
        <v>116</v>
      </c>
      <c r="E284">
        <v>1</v>
      </c>
      <c r="F284">
        <v>0</v>
      </c>
      <c r="G284">
        <v>0</v>
      </c>
      <c r="H284">
        <v>1</v>
      </c>
      <c r="I284">
        <v>0</v>
      </c>
      <c r="J284">
        <v>0</v>
      </c>
      <c r="K284">
        <v>0</v>
      </c>
      <c r="L284" s="2">
        <v>5.333333333333333</v>
      </c>
      <c r="M284">
        <v>3</v>
      </c>
      <c r="N284">
        <v>1</v>
      </c>
      <c r="O284">
        <v>1</v>
      </c>
      <c r="P284">
        <v>0</v>
      </c>
      <c r="Q284">
        <v>2</v>
      </c>
      <c r="R284">
        <v>1</v>
      </c>
      <c r="S284">
        <v>0</v>
      </c>
      <c r="T284">
        <v>0</v>
      </c>
      <c r="U284">
        <v>0</v>
      </c>
      <c r="V284">
        <f t="shared" si="8"/>
        <v>64.666666666666671</v>
      </c>
      <c r="W284">
        <f t="shared" si="9"/>
        <v>60</v>
      </c>
    </row>
    <row r="285" spans="1:23" x14ac:dyDescent="0.35">
      <c r="A285" t="s">
        <v>121</v>
      </c>
      <c r="B285" s="1">
        <v>44427</v>
      </c>
      <c r="C285" t="s">
        <v>81</v>
      </c>
      <c r="D285" t="s">
        <v>116</v>
      </c>
      <c r="E285">
        <v>1</v>
      </c>
      <c r="F285">
        <v>0</v>
      </c>
      <c r="G285">
        <v>0</v>
      </c>
      <c r="H285">
        <v>1</v>
      </c>
      <c r="I285">
        <v>0</v>
      </c>
      <c r="J285">
        <v>0</v>
      </c>
      <c r="K285">
        <v>0</v>
      </c>
      <c r="L285">
        <v>8</v>
      </c>
      <c r="M285">
        <v>3</v>
      </c>
      <c r="N285">
        <v>1</v>
      </c>
      <c r="O285">
        <v>1</v>
      </c>
      <c r="P285">
        <v>0</v>
      </c>
      <c r="Q285">
        <v>1</v>
      </c>
      <c r="R285">
        <v>5</v>
      </c>
      <c r="S285">
        <v>2</v>
      </c>
      <c r="T285">
        <v>0</v>
      </c>
      <c r="U285">
        <v>0</v>
      </c>
      <c r="V285">
        <f t="shared" si="8"/>
        <v>83</v>
      </c>
      <c r="W285">
        <f t="shared" si="9"/>
        <v>82</v>
      </c>
    </row>
    <row r="286" spans="1:23" x14ac:dyDescent="0.35">
      <c r="A286" t="s">
        <v>121</v>
      </c>
      <c r="B286" s="1">
        <v>44428</v>
      </c>
      <c r="C286" t="s">
        <v>115</v>
      </c>
      <c r="D286" t="s">
        <v>86</v>
      </c>
      <c r="E286">
        <v>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5</v>
      </c>
      <c r="M286">
        <v>9</v>
      </c>
      <c r="N286">
        <v>4</v>
      </c>
      <c r="O286">
        <v>4</v>
      </c>
      <c r="P286">
        <v>1</v>
      </c>
      <c r="Q286">
        <v>1</v>
      </c>
      <c r="R286">
        <v>2</v>
      </c>
      <c r="S286">
        <v>1</v>
      </c>
      <c r="T286">
        <v>0</v>
      </c>
      <c r="U286">
        <v>0</v>
      </c>
      <c r="V286">
        <f t="shared" si="8"/>
        <v>55</v>
      </c>
      <c r="W286">
        <f t="shared" si="9"/>
        <v>34</v>
      </c>
    </row>
    <row r="287" spans="1:23" x14ac:dyDescent="0.35">
      <c r="A287" t="s">
        <v>121</v>
      </c>
      <c r="B287" s="1">
        <v>44429</v>
      </c>
      <c r="C287" t="s">
        <v>89</v>
      </c>
      <c r="D287" t="s">
        <v>86</v>
      </c>
      <c r="E287">
        <v>1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7</v>
      </c>
      <c r="M287">
        <v>3</v>
      </c>
      <c r="N287">
        <v>0</v>
      </c>
      <c r="O287">
        <v>0</v>
      </c>
      <c r="P287">
        <v>0</v>
      </c>
      <c r="Q287">
        <v>1</v>
      </c>
      <c r="R287">
        <v>9</v>
      </c>
      <c r="S287">
        <v>0</v>
      </c>
      <c r="T287">
        <v>0</v>
      </c>
      <c r="U287">
        <v>0</v>
      </c>
      <c r="V287">
        <f t="shared" si="8"/>
        <v>82</v>
      </c>
      <c r="W287">
        <f t="shared" si="9"/>
        <v>83</v>
      </c>
    </row>
    <row r="288" spans="1:23" x14ac:dyDescent="0.35">
      <c r="A288" t="s">
        <v>121</v>
      </c>
      <c r="B288" s="1">
        <v>44430</v>
      </c>
      <c r="C288" t="s">
        <v>84</v>
      </c>
      <c r="D288" t="s">
        <v>86</v>
      </c>
      <c r="E288">
        <v>1</v>
      </c>
      <c r="F288">
        <v>0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5</v>
      </c>
      <c r="M288">
        <v>1</v>
      </c>
      <c r="N288">
        <v>1</v>
      </c>
      <c r="O288">
        <v>1</v>
      </c>
      <c r="P288">
        <v>0</v>
      </c>
      <c r="Q288">
        <v>5</v>
      </c>
      <c r="R288">
        <v>5</v>
      </c>
      <c r="S288">
        <v>1</v>
      </c>
      <c r="T288">
        <v>0</v>
      </c>
      <c r="U288">
        <v>0</v>
      </c>
      <c r="V288">
        <f t="shared" si="8"/>
        <v>66</v>
      </c>
      <c r="W288">
        <f t="shared" si="9"/>
        <v>60</v>
      </c>
    </row>
    <row r="289" spans="1:23" x14ac:dyDescent="0.35">
      <c r="A289" t="s">
        <v>121</v>
      </c>
      <c r="B289" s="1">
        <v>44431</v>
      </c>
      <c r="C289" t="s">
        <v>117</v>
      </c>
      <c r="D289" t="s">
        <v>118</v>
      </c>
      <c r="E289">
        <v>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5</v>
      </c>
      <c r="M289">
        <v>6</v>
      </c>
      <c r="N289">
        <v>2</v>
      </c>
      <c r="O289">
        <v>2</v>
      </c>
      <c r="P289">
        <v>0</v>
      </c>
      <c r="Q289">
        <v>2</v>
      </c>
      <c r="R289">
        <v>7</v>
      </c>
      <c r="S289">
        <v>0</v>
      </c>
      <c r="T289">
        <v>0</v>
      </c>
      <c r="U289">
        <v>0</v>
      </c>
      <c r="V289">
        <f t="shared" si="8"/>
        <v>66</v>
      </c>
      <c r="W289">
        <f t="shared" si="9"/>
        <v>55</v>
      </c>
    </row>
    <row r="290" spans="1:23" x14ac:dyDescent="0.35">
      <c r="A290" t="s">
        <v>121</v>
      </c>
      <c r="B290" s="1">
        <v>44432</v>
      </c>
      <c r="C290" t="s">
        <v>81</v>
      </c>
      <c r="D290" t="s">
        <v>118</v>
      </c>
      <c r="E290">
        <v>1</v>
      </c>
      <c r="F290">
        <v>0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6</v>
      </c>
      <c r="M290">
        <v>6</v>
      </c>
      <c r="N290">
        <v>4</v>
      </c>
      <c r="O290">
        <v>4</v>
      </c>
      <c r="P290">
        <v>2</v>
      </c>
      <c r="Q290">
        <v>3</v>
      </c>
      <c r="R290">
        <v>5</v>
      </c>
      <c r="S290">
        <v>0</v>
      </c>
      <c r="T290">
        <v>0</v>
      </c>
      <c r="U290">
        <v>0</v>
      </c>
      <c r="V290">
        <f t="shared" si="8"/>
        <v>60</v>
      </c>
      <c r="W290">
        <f t="shared" si="9"/>
        <v>39</v>
      </c>
    </row>
    <row r="291" spans="1:23" x14ac:dyDescent="0.35">
      <c r="A291" t="s">
        <v>121</v>
      </c>
      <c r="B291" s="1">
        <v>44433</v>
      </c>
      <c r="C291" t="s">
        <v>115</v>
      </c>
      <c r="D291" t="s">
        <v>118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5</v>
      </c>
      <c r="M291">
        <v>3</v>
      </c>
      <c r="N291">
        <v>2</v>
      </c>
      <c r="O291">
        <v>2</v>
      </c>
      <c r="P291">
        <v>0</v>
      </c>
      <c r="Q291">
        <v>3</v>
      </c>
      <c r="R291">
        <v>4</v>
      </c>
      <c r="S291">
        <v>0</v>
      </c>
      <c r="T291">
        <v>0</v>
      </c>
      <c r="U291">
        <v>0</v>
      </c>
      <c r="V291">
        <f t="shared" si="8"/>
        <v>65</v>
      </c>
      <c r="W291">
        <f t="shared" si="9"/>
        <v>56</v>
      </c>
    </row>
    <row r="292" spans="1:23" x14ac:dyDescent="0.35">
      <c r="A292" t="s">
        <v>121</v>
      </c>
      <c r="B292" s="1">
        <v>44434</v>
      </c>
      <c r="C292" t="s">
        <v>89</v>
      </c>
      <c r="D292" t="s">
        <v>119</v>
      </c>
      <c r="E292">
        <v>1</v>
      </c>
      <c r="F292">
        <v>0</v>
      </c>
      <c r="G292">
        <v>0</v>
      </c>
      <c r="H292">
        <v>1</v>
      </c>
      <c r="I292">
        <v>0</v>
      </c>
      <c r="J292">
        <v>0</v>
      </c>
      <c r="K292">
        <v>0</v>
      </c>
      <c r="L292">
        <v>5</v>
      </c>
      <c r="M292">
        <v>3</v>
      </c>
      <c r="N292">
        <v>2</v>
      </c>
      <c r="O292">
        <v>0</v>
      </c>
      <c r="P292">
        <v>1</v>
      </c>
      <c r="Q292">
        <v>2</v>
      </c>
      <c r="R292">
        <v>6</v>
      </c>
      <c r="S292">
        <v>0</v>
      </c>
      <c r="T292">
        <v>0</v>
      </c>
      <c r="U292">
        <v>0</v>
      </c>
      <c r="V292">
        <f t="shared" si="8"/>
        <v>60</v>
      </c>
      <c r="W292">
        <f t="shared" si="9"/>
        <v>54</v>
      </c>
    </row>
    <row r="293" spans="1:23" x14ac:dyDescent="0.35">
      <c r="A293" t="s">
        <v>121</v>
      </c>
      <c r="B293" s="1">
        <v>44435</v>
      </c>
      <c r="C293" t="s">
        <v>84</v>
      </c>
      <c r="D293" t="s">
        <v>119</v>
      </c>
      <c r="E293">
        <v>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5</v>
      </c>
      <c r="M293">
        <v>5</v>
      </c>
      <c r="N293">
        <v>2</v>
      </c>
      <c r="O293">
        <v>2</v>
      </c>
      <c r="P293">
        <v>1</v>
      </c>
      <c r="Q293">
        <v>3</v>
      </c>
      <c r="R293">
        <v>4</v>
      </c>
      <c r="S293">
        <v>0</v>
      </c>
      <c r="T293">
        <v>0</v>
      </c>
      <c r="U293">
        <v>0</v>
      </c>
      <c r="V293">
        <f t="shared" si="8"/>
        <v>59</v>
      </c>
      <c r="W293">
        <f t="shared" si="9"/>
        <v>46</v>
      </c>
    </row>
    <row r="294" spans="1:23" x14ac:dyDescent="0.35">
      <c r="A294" t="s">
        <v>121</v>
      </c>
      <c r="B294" s="1">
        <v>44436</v>
      </c>
      <c r="C294" t="s">
        <v>117</v>
      </c>
      <c r="D294" t="s">
        <v>119</v>
      </c>
      <c r="E294">
        <v>1</v>
      </c>
      <c r="F294">
        <v>0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6</v>
      </c>
      <c r="M294">
        <v>8</v>
      </c>
      <c r="N294">
        <v>4</v>
      </c>
      <c r="O294">
        <v>4</v>
      </c>
      <c r="P294">
        <v>2</v>
      </c>
      <c r="Q294">
        <v>1</v>
      </c>
      <c r="R294">
        <v>3</v>
      </c>
      <c r="S294">
        <v>0</v>
      </c>
      <c r="T294">
        <v>0</v>
      </c>
      <c r="U294">
        <v>0</v>
      </c>
      <c r="V294">
        <f t="shared" si="8"/>
        <v>58</v>
      </c>
      <c r="W294">
        <f t="shared" si="9"/>
        <v>37</v>
      </c>
    </row>
    <row r="295" spans="1:23" x14ac:dyDescent="0.35">
      <c r="A295" t="s">
        <v>121</v>
      </c>
      <c r="B295" s="1">
        <v>44437</v>
      </c>
      <c r="C295" t="s">
        <v>81</v>
      </c>
      <c r="D295" t="s">
        <v>119</v>
      </c>
      <c r="E295">
        <v>1</v>
      </c>
      <c r="F295">
        <v>0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5</v>
      </c>
      <c r="M295">
        <v>7</v>
      </c>
      <c r="N295">
        <v>5</v>
      </c>
      <c r="O295">
        <v>5</v>
      </c>
      <c r="P295">
        <v>0</v>
      </c>
      <c r="Q295">
        <v>4</v>
      </c>
      <c r="R295">
        <v>3</v>
      </c>
      <c r="S295">
        <v>0</v>
      </c>
      <c r="T295">
        <v>0</v>
      </c>
      <c r="U295">
        <v>0</v>
      </c>
      <c r="V295">
        <f t="shared" si="8"/>
        <v>59</v>
      </c>
      <c r="W295">
        <f t="shared" si="9"/>
        <v>36</v>
      </c>
    </row>
    <row r="296" spans="1:23" x14ac:dyDescent="0.35">
      <c r="A296" t="s">
        <v>121</v>
      </c>
      <c r="B296" s="1">
        <v>44438</v>
      </c>
      <c r="C296" t="s">
        <v>115</v>
      </c>
      <c r="D296" t="s">
        <v>69</v>
      </c>
      <c r="E296">
        <v>1</v>
      </c>
      <c r="F296">
        <v>0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5</v>
      </c>
      <c r="M296">
        <v>8</v>
      </c>
      <c r="N296">
        <v>5</v>
      </c>
      <c r="O296">
        <v>3</v>
      </c>
      <c r="P296">
        <v>1</v>
      </c>
      <c r="Q296">
        <v>1</v>
      </c>
      <c r="R296">
        <v>4</v>
      </c>
      <c r="S296">
        <v>0</v>
      </c>
      <c r="T296">
        <v>0</v>
      </c>
      <c r="U296">
        <v>0</v>
      </c>
      <c r="V296">
        <f t="shared" si="8"/>
        <v>54</v>
      </c>
      <c r="W296">
        <f t="shared" si="9"/>
        <v>35</v>
      </c>
    </row>
    <row r="297" spans="1:23" x14ac:dyDescent="0.35">
      <c r="A297" t="s">
        <v>121</v>
      </c>
      <c r="B297" s="1">
        <v>44439</v>
      </c>
      <c r="C297" t="s">
        <v>89</v>
      </c>
      <c r="D297" t="s">
        <v>69</v>
      </c>
      <c r="E297">
        <v>1</v>
      </c>
      <c r="F297">
        <v>0</v>
      </c>
      <c r="G297">
        <v>0</v>
      </c>
      <c r="H297">
        <v>0</v>
      </c>
      <c r="I297">
        <v>1</v>
      </c>
      <c r="J297">
        <v>0</v>
      </c>
      <c r="K297">
        <v>0</v>
      </c>
      <c r="L297">
        <v>6</v>
      </c>
      <c r="M297">
        <v>5</v>
      </c>
      <c r="N297">
        <v>3</v>
      </c>
      <c r="O297">
        <v>3</v>
      </c>
      <c r="P297">
        <v>1</v>
      </c>
      <c r="Q297">
        <v>4</v>
      </c>
      <c r="R297">
        <v>4</v>
      </c>
      <c r="S297">
        <v>0</v>
      </c>
      <c r="T297">
        <v>0</v>
      </c>
      <c r="U297">
        <v>0</v>
      </c>
      <c r="V297">
        <f t="shared" si="8"/>
        <v>63</v>
      </c>
      <c r="W297">
        <f t="shared" si="9"/>
        <v>47</v>
      </c>
    </row>
    <row r="298" spans="1:23" x14ac:dyDescent="0.35">
      <c r="A298" t="s">
        <v>121</v>
      </c>
      <c r="B298" s="1">
        <v>44440</v>
      </c>
      <c r="C298" t="s">
        <v>85</v>
      </c>
      <c r="D298" t="s">
        <v>69</v>
      </c>
      <c r="E298">
        <v>1</v>
      </c>
      <c r="F298">
        <v>0</v>
      </c>
      <c r="G298">
        <v>0</v>
      </c>
      <c r="H298">
        <v>1</v>
      </c>
      <c r="I298">
        <v>0</v>
      </c>
      <c r="J298">
        <v>0</v>
      </c>
      <c r="K298">
        <v>0</v>
      </c>
      <c r="L298">
        <v>6</v>
      </c>
      <c r="M298">
        <v>4</v>
      </c>
      <c r="N298">
        <v>1</v>
      </c>
      <c r="O298">
        <v>1</v>
      </c>
      <c r="P298">
        <v>1</v>
      </c>
      <c r="Q298">
        <v>0</v>
      </c>
      <c r="R298">
        <v>3</v>
      </c>
      <c r="S298">
        <v>0</v>
      </c>
      <c r="T298">
        <v>0</v>
      </c>
      <c r="U298">
        <v>0</v>
      </c>
      <c r="V298">
        <f t="shared" si="8"/>
        <v>67</v>
      </c>
      <c r="W298">
        <f t="shared" si="9"/>
        <v>62</v>
      </c>
    </row>
    <row r="299" spans="1:23" x14ac:dyDescent="0.35">
      <c r="A299" t="s">
        <v>121</v>
      </c>
      <c r="B299" s="1">
        <v>44442</v>
      </c>
      <c r="C299" t="s">
        <v>81</v>
      </c>
      <c r="D299" t="s">
        <v>46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6</v>
      </c>
      <c r="M299">
        <v>5</v>
      </c>
      <c r="N299">
        <v>5</v>
      </c>
      <c r="O299">
        <v>5</v>
      </c>
      <c r="P299">
        <v>2</v>
      </c>
      <c r="Q299">
        <v>5</v>
      </c>
      <c r="R299">
        <v>5</v>
      </c>
      <c r="S299">
        <v>1</v>
      </c>
      <c r="T299">
        <v>0</v>
      </c>
      <c r="U299">
        <v>0</v>
      </c>
      <c r="V299">
        <f t="shared" si="8"/>
        <v>59</v>
      </c>
      <c r="W299">
        <f t="shared" si="9"/>
        <v>34</v>
      </c>
    </row>
    <row r="300" spans="1:23" x14ac:dyDescent="0.35">
      <c r="A300" t="s">
        <v>121</v>
      </c>
      <c r="B300" s="1">
        <v>44443</v>
      </c>
      <c r="C300" t="s">
        <v>111</v>
      </c>
      <c r="D300" t="s">
        <v>46</v>
      </c>
      <c r="E300">
        <v>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 s="2">
        <v>3.6666666666666665</v>
      </c>
      <c r="M300">
        <v>7</v>
      </c>
      <c r="N300">
        <v>5</v>
      </c>
      <c r="O300">
        <v>5</v>
      </c>
      <c r="P300">
        <v>1</v>
      </c>
      <c r="Q300">
        <v>1</v>
      </c>
      <c r="R300">
        <v>4</v>
      </c>
      <c r="S300">
        <v>0</v>
      </c>
      <c r="T300">
        <v>0</v>
      </c>
      <c r="U300">
        <v>0</v>
      </c>
      <c r="V300">
        <f t="shared" si="8"/>
        <v>53</v>
      </c>
      <c r="W300">
        <f t="shared" si="9"/>
        <v>29</v>
      </c>
    </row>
    <row r="301" spans="1:23" x14ac:dyDescent="0.35">
      <c r="A301" t="s">
        <v>121</v>
      </c>
      <c r="B301" s="1">
        <v>44444</v>
      </c>
      <c r="C301" t="s">
        <v>115</v>
      </c>
      <c r="D301" t="s">
        <v>46</v>
      </c>
      <c r="E301">
        <v>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7</v>
      </c>
      <c r="M301">
        <v>4</v>
      </c>
      <c r="N301">
        <v>3</v>
      </c>
      <c r="O301">
        <v>3</v>
      </c>
      <c r="P301">
        <v>0</v>
      </c>
      <c r="Q301">
        <v>2</v>
      </c>
      <c r="R301">
        <v>3</v>
      </c>
      <c r="S301">
        <v>0</v>
      </c>
      <c r="T301">
        <v>0</v>
      </c>
      <c r="U301">
        <v>0</v>
      </c>
      <c r="V301">
        <f t="shared" si="8"/>
        <v>74</v>
      </c>
      <c r="W301">
        <f t="shared" si="9"/>
        <v>64</v>
      </c>
    </row>
    <row r="302" spans="1:23" x14ac:dyDescent="0.35">
      <c r="A302" t="s">
        <v>121</v>
      </c>
      <c r="B302" s="1">
        <v>44446</v>
      </c>
      <c r="C302" t="s">
        <v>89</v>
      </c>
      <c r="D302" t="s">
        <v>31</v>
      </c>
      <c r="E302">
        <v>1</v>
      </c>
      <c r="F302">
        <v>0</v>
      </c>
      <c r="G302">
        <v>0</v>
      </c>
      <c r="H302">
        <v>0</v>
      </c>
      <c r="I302">
        <v>1</v>
      </c>
      <c r="J302">
        <v>0</v>
      </c>
      <c r="K302">
        <v>0</v>
      </c>
      <c r="L302" s="2">
        <v>6.666666666666667</v>
      </c>
      <c r="M302">
        <v>6</v>
      </c>
      <c r="N302">
        <v>3</v>
      </c>
      <c r="O302">
        <v>3</v>
      </c>
      <c r="P302">
        <v>0</v>
      </c>
      <c r="Q302">
        <v>0</v>
      </c>
      <c r="R302">
        <v>8</v>
      </c>
      <c r="S302">
        <v>0</v>
      </c>
      <c r="T302">
        <v>0</v>
      </c>
      <c r="U302">
        <v>0</v>
      </c>
      <c r="V302">
        <f t="shared" si="8"/>
        <v>77.333333333333329</v>
      </c>
      <c r="W302">
        <f t="shared" si="9"/>
        <v>67</v>
      </c>
    </row>
    <row r="303" spans="1:23" x14ac:dyDescent="0.35">
      <c r="A303" t="s">
        <v>121</v>
      </c>
      <c r="B303" s="1">
        <v>44447</v>
      </c>
      <c r="C303" t="s">
        <v>85</v>
      </c>
      <c r="D303" t="s">
        <v>31</v>
      </c>
      <c r="E303">
        <v>1</v>
      </c>
      <c r="F303">
        <v>0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5</v>
      </c>
      <c r="M303">
        <v>4</v>
      </c>
      <c r="N303">
        <v>3</v>
      </c>
      <c r="O303">
        <v>3</v>
      </c>
      <c r="P303">
        <v>0</v>
      </c>
      <c r="Q303">
        <v>2</v>
      </c>
      <c r="R303">
        <v>4</v>
      </c>
      <c r="S303">
        <v>0</v>
      </c>
      <c r="T303">
        <v>0</v>
      </c>
      <c r="U303">
        <v>0</v>
      </c>
      <c r="V303">
        <f t="shared" si="8"/>
        <v>65</v>
      </c>
      <c r="W303">
        <f t="shared" si="9"/>
        <v>53</v>
      </c>
    </row>
    <row r="304" spans="1:23" x14ac:dyDescent="0.35">
      <c r="A304" t="s">
        <v>121</v>
      </c>
      <c r="B304" s="1">
        <v>44449</v>
      </c>
      <c r="C304" t="s">
        <v>81</v>
      </c>
      <c r="D304" t="s">
        <v>34</v>
      </c>
      <c r="E304">
        <v>1</v>
      </c>
      <c r="F304">
        <v>0</v>
      </c>
      <c r="G304">
        <v>0</v>
      </c>
      <c r="H304">
        <v>0</v>
      </c>
      <c r="I304">
        <v>1</v>
      </c>
      <c r="J304">
        <v>0</v>
      </c>
      <c r="K304">
        <v>0</v>
      </c>
      <c r="L304">
        <v>6</v>
      </c>
      <c r="M304">
        <v>8</v>
      </c>
      <c r="N304">
        <v>5</v>
      </c>
      <c r="O304">
        <v>5</v>
      </c>
      <c r="P304">
        <v>3</v>
      </c>
      <c r="Q304">
        <v>1</v>
      </c>
      <c r="R304">
        <v>6</v>
      </c>
      <c r="S304">
        <v>0</v>
      </c>
      <c r="T304">
        <v>0</v>
      </c>
      <c r="U304">
        <v>0</v>
      </c>
      <c r="V304">
        <f t="shared" si="8"/>
        <v>57</v>
      </c>
      <c r="W304">
        <f t="shared" si="9"/>
        <v>31</v>
      </c>
    </row>
    <row r="305" spans="1:23" x14ac:dyDescent="0.35">
      <c r="A305" t="s">
        <v>121</v>
      </c>
      <c r="B305" s="1">
        <v>44450</v>
      </c>
      <c r="C305" t="s">
        <v>111</v>
      </c>
      <c r="D305" t="s">
        <v>34</v>
      </c>
      <c r="E305">
        <v>1</v>
      </c>
      <c r="F305">
        <v>0</v>
      </c>
      <c r="G305">
        <v>0</v>
      </c>
      <c r="H305">
        <v>1</v>
      </c>
      <c r="I305">
        <v>0</v>
      </c>
      <c r="J305">
        <v>0</v>
      </c>
      <c r="K305">
        <v>0</v>
      </c>
      <c r="L305" s="2">
        <v>5.333333333333333</v>
      </c>
      <c r="M305">
        <v>4</v>
      </c>
      <c r="N305">
        <v>3</v>
      </c>
      <c r="O305">
        <v>3</v>
      </c>
      <c r="P305">
        <v>2</v>
      </c>
      <c r="Q305">
        <v>1</v>
      </c>
      <c r="R305">
        <v>4</v>
      </c>
      <c r="S305">
        <v>1</v>
      </c>
      <c r="T305">
        <v>0</v>
      </c>
      <c r="U305">
        <v>0</v>
      </c>
      <c r="V305">
        <f t="shared" si="8"/>
        <v>59.666666666666664</v>
      </c>
      <c r="W305">
        <f t="shared" si="9"/>
        <v>45</v>
      </c>
    </row>
    <row r="306" spans="1:23" x14ac:dyDescent="0.35">
      <c r="A306" t="s">
        <v>121</v>
      </c>
      <c r="B306" s="1">
        <v>44451</v>
      </c>
      <c r="C306" t="s">
        <v>115</v>
      </c>
      <c r="D306" t="s">
        <v>34</v>
      </c>
      <c r="E306">
        <v>1</v>
      </c>
      <c r="F306">
        <v>0</v>
      </c>
      <c r="G306">
        <v>0</v>
      </c>
      <c r="H306">
        <v>1</v>
      </c>
      <c r="I306">
        <v>0</v>
      </c>
      <c r="J306">
        <v>0</v>
      </c>
      <c r="K306">
        <v>0</v>
      </c>
      <c r="L306" s="2">
        <v>5.333333333333333</v>
      </c>
      <c r="M306">
        <v>2</v>
      </c>
      <c r="N306">
        <v>2</v>
      </c>
      <c r="O306">
        <v>2</v>
      </c>
      <c r="P306">
        <v>2</v>
      </c>
      <c r="Q306">
        <v>1</v>
      </c>
      <c r="R306">
        <v>2</v>
      </c>
      <c r="S306">
        <v>0</v>
      </c>
      <c r="T306">
        <v>0</v>
      </c>
      <c r="U306">
        <v>0</v>
      </c>
      <c r="V306">
        <f t="shared" si="8"/>
        <v>59.666666666666664</v>
      </c>
      <c r="W306">
        <f t="shared" si="9"/>
        <v>50</v>
      </c>
    </row>
    <row r="307" spans="1:23" x14ac:dyDescent="0.35">
      <c r="A307" t="s">
        <v>121</v>
      </c>
      <c r="B307" s="1">
        <v>44452</v>
      </c>
      <c r="C307" t="s">
        <v>89</v>
      </c>
      <c r="D307" t="s">
        <v>61</v>
      </c>
      <c r="E307">
        <v>1</v>
      </c>
      <c r="F307">
        <v>0</v>
      </c>
      <c r="G307">
        <v>0</v>
      </c>
      <c r="H307">
        <v>0</v>
      </c>
      <c r="I307">
        <v>1</v>
      </c>
      <c r="J307">
        <v>0</v>
      </c>
      <c r="K307">
        <v>0</v>
      </c>
      <c r="L307" s="2">
        <v>5.333333333333333</v>
      </c>
      <c r="M307">
        <v>8</v>
      </c>
      <c r="N307">
        <v>4</v>
      </c>
      <c r="O307">
        <v>4</v>
      </c>
      <c r="P307">
        <v>0</v>
      </c>
      <c r="Q307">
        <v>3</v>
      </c>
      <c r="R307">
        <v>4</v>
      </c>
      <c r="S307">
        <v>0</v>
      </c>
      <c r="T307">
        <v>0</v>
      </c>
      <c r="U307">
        <v>0</v>
      </c>
      <c r="V307">
        <f t="shared" si="8"/>
        <v>61.666666666666664</v>
      </c>
      <c r="W307">
        <f t="shared" si="9"/>
        <v>42</v>
      </c>
    </row>
    <row r="308" spans="1:23" x14ac:dyDescent="0.35">
      <c r="A308" t="s">
        <v>121</v>
      </c>
      <c r="B308" s="1">
        <v>44453</v>
      </c>
      <c r="C308" t="s">
        <v>85</v>
      </c>
      <c r="D308" t="s">
        <v>61</v>
      </c>
      <c r="E308">
        <v>1</v>
      </c>
      <c r="F308">
        <v>0</v>
      </c>
      <c r="G308">
        <v>0</v>
      </c>
      <c r="H308">
        <v>0</v>
      </c>
      <c r="I308">
        <v>1</v>
      </c>
      <c r="J308">
        <v>0</v>
      </c>
      <c r="K308">
        <v>0</v>
      </c>
      <c r="L308">
        <v>4</v>
      </c>
      <c r="M308">
        <v>5</v>
      </c>
      <c r="N308">
        <v>4</v>
      </c>
      <c r="O308">
        <v>3</v>
      </c>
      <c r="P308">
        <v>1</v>
      </c>
      <c r="Q308">
        <v>1</v>
      </c>
      <c r="R308">
        <v>4</v>
      </c>
      <c r="S308">
        <v>0</v>
      </c>
      <c r="T308">
        <v>0</v>
      </c>
      <c r="U308">
        <v>0</v>
      </c>
      <c r="V308">
        <f t="shared" si="8"/>
        <v>54</v>
      </c>
      <c r="W308">
        <f t="shared" si="9"/>
        <v>38</v>
      </c>
    </row>
    <row r="309" spans="1:23" x14ac:dyDescent="0.35">
      <c r="A309" t="s">
        <v>121</v>
      </c>
      <c r="B309" s="1">
        <v>44454</v>
      </c>
      <c r="C309" t="s">
        <v>82</v>
      </c>
      <c r="D309" t="s">
        <v>61</v>
      </c>
      <c r="E309">
        <v>1</v>
      </c>
      <c r="F309">
        <v>0</v>
      </c>
      <c r="G309">
        <v>0</v>
      </c>
      <c r="H309">
        <v>0</v>
      </c>
      <c r="I309">
        <v>1</v>
      </c>
      <c r="J309">
        <v>0</v>
      </c>
      <c r="K309">
        <v>0</v>
      </c>
      <c r="L309" s="2">
        <v>4.666666666666667</v>
      </c>
      <c r="M309">
        <v>10</v>
      </c>
      <c r="N309">
        <v>4</v>
      </c>
      <c r="O309">
        <v>4</v>
      </c>
      <c r="P309">
        <v>1</v>
      </c>
      <c r="Q309">
        <v>2</v>
      </c>
      <c r="R309">
        <v>1</v>
      </c>
      <c r="S309">
        <v>0</v>
      </c>
      <c r="T309">
        <v>0</v>
      </c>
      <c r="U309">
        <v>0</v>
      </c>
      <c r="V309">
        <f t="shared" si="8"/>
        <v>50.333333333333336</v>
      </c>
      <c r="W309">
        <f t="shared" si="9"/>
        <v>27</v>
      </c>
    </row>
    <row r="310" spans="1:23" x14ac:dyDescent="0.35">
      <c r="A310" t="s">
        <v>121</v>
      </c>
      <c r="B310" s="1">
        <v>44456</v>
      </c>
      <c r="C310" t="s">
        <v>81</v>
      </c>
      <c r="D310" t="s">
        <v>32</v>
      </c>
      <c r="E310">
        <v>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7</v>
      </c>
      <c r="M310">
        <v>1</v>
      </c>
      <c r="N310">
        <v>2</v>
      </c>
      <c r="O310">
        <v>2</v>
      </c>
      <c r="P310">
        <v>1</v>
      </c>
      <c r="Q310">
        <v>1</v>
      </c>
      <c r="R310">
        <v>3</v>
      </c>
      <c r="S310">
        <v>0</v>
      </c>
      <c r="T310">
        <v>0</v>
      </c>
      <c r="U310">
        <v>0</v>
      </c>
      <c r="V310">
        <f t="shared" si="8"/>
        <v>74</v>
      </c>
      <c r="W310">
        <f t="shared" si="9"/>
        <v>69</v>
      </c>
    </row>
    <row r="311" spans="1:23" x14ac:dyDescent="0.35">
      <c r="A311" t="s">
        <v>121</v>
      </c>
      <c r="B311" s="1">
        <v>44457</v>
      </c>
      <c r="C311" t="s">
        <v>111</v>
      </c>
      <c r="D311" t="s">
        <v>32</v>
      </c>
      <c r="E311">
        <v>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5</v>
      </c>
      <c r="M311">
        <v>8</v>
      </c>
      <c r="N311">
        <v>3</v>
      </c>
      <c r="O311">
        <v>3</v>
      </c>
      <c r="P311">
        <v>1</v>
      </c>
      <c r="Q311">
        <v>1</v>
      </c>
      <c r="R311">
        <v>3</v>
      </c>
      <c r="S311">
        <v>0</v>
      </c>
      <c r="T311">
        <v>0</v>
      </c>
      <c r="U311">
        <v>0</v>
      </c>
      <c r="V311">
        <f t="shared" si="8"/>
        <v>57</v>
      </c>
      <c r="W311">
        <f t="shared" si="9"/>
        <v>40</v>
      </c>
    </row>
    <row r="312" spans="1:23" x14ac:dyDescent="0.35">
      <c r="A312" t="s">
        <v>121</v>
      </c>
      <c r="B312" s="1">
        <v>44458</v>
      </c>
      <c r="C312" t="s">
        <v>89</v>
      </c>
      <c r="D312" t="s">
        <v>32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6</v>
      </c>
      <c r="M312">
        <v>5</v>
      </c>
      <c r="N312">
        <v>4</v>
      </c>
      <c r="O312">
        <v>4</v>
      </c>
      <c r="P312">
        <v>1</v>
      </c>
      <c r="Q312">
        <v>1</v>
      </c>
      <c r="R312">
        <v>7</v>
      </c>
      <c r="S312">
        <v>0</v>
      </c>
      <c r="T312">
        <v>0</v>
      </c>
      <c r="U312">
        <v>0</v>
      </c>
      <c r="V312">
        <f t="shared" si="8"/>
        <v>69</v>
      </c>
      <c r="W312">
        <f t="shared" si="9"/>
        <v>53</v>
      </c>
    </row>
    <row r="313" spans="1:23" x14ac:dyDescent="0.35">
      <c r="A313" t="s">
        <v>121</v>
      </c>
      <c r="B313" s="1">
        <v>44459</v>
      </c>
      <c r="C313" t="s">
        <v>117</v>
      </c>
      <c r="D313" t="s">
        <v>120</v>
      </c>
      <c r="E313">
        <v>1</v>
      </c>
      <c r="F313">
        <v>0</v>
      </c>
      <c r="G313">
        <v>0</v>
      </c>
      <c r="H313">
        <v>0</v>
      </c>
      <c r="I313">
        <v>1</v>
      </c>
      <c r="J313">
        <v>0</v>
      </c>
      <c r="K313">
        <v>0</v>
      </c>
      <c r="L313">
        <v>4</v>
      </c>
      <c r="M313">
        <v>8</v>
      </c>
      <c r="N313">
        <v>6</v>
      </c>
      <c r="O313">
        <v>6</v>
      </c>
      <c r="P313">
        <v>0</v>
      </c>
      <c r="Q313">
        <v>2</v>
      </c>
      <c r="R313">
        <v>4</v>
      </c>
      <c r="S313">
        <v>0</v>
      </c>
      <c r="T313">
        <v>0</v>
      </c>
      <c r="U313">
        <v>0</v>
      </c>
      <c r="V313">
        <f t="shared" si="8"/>
        <v>56</v>
      </c>
      <c r="W313">
        <f t="shared" si="9"/>
        <v>30</v>
      </c>
    </row>
    <row r="314" spans="1:23" x14ac:dyDescent="0.35">
      <c r="A314" t="s">
        <v>121</v>
      </c>
      <c r="B314" s="1">
        <v>44460</v>
      </c>
      <c r="C314" t="s">
        <v>85</v>
      </c>
      <c r="D314" t="s">
        <v>120</v>
      </c>
      <c r="E314">
        <v>1</v>
      </c>
      <c r="F314">
        <v>0</v>
      </c>
      <c r="G314">
        <v>0</v>
      </c>
      <c r="H314">
        <v>0</v>
      </c>
      <c r="I314">
        <v>1</v>
      </c>
      <c r="J314">
        <v>0</v>
      </c>
      <c r="K314">
        <v>0</v>
      </c>
      <c r="L314" s="2">
        <v>6.666666666666667</v>
      </c>
      <c r="M314">
        <v>7</v>
      </c>
      <c r="N314">
        <v>5</v>
      </c>
      <c r="O314">
        <v>3</v>
      </c>
      <c r="P314">
        <v>3</v>
      </c>
      <c r="Q314">
        <v>0</v>
      </c>
      <c r="R314">
        <v>7</v>
      </c>
      <c r="S314">
        <v>0</v>
      </c>
      <c r="T314">
        <v>0</v>
      </c>
      <c r="U314">
        <v>0</v>
      </c>
      <c r="V314">
        <f t="shared" si="8"/>
        <v>59.333333333333336</v>
      </c>
      <c r="W314">
        <f t="shared" si="9"/>
        <v>40</v>
      </c>
    </row>
    <row r="315" spans="1:23" x14ac:dyDescent="0.35">
      <c r="A315" t="s">
        <v>121</v>
      </c>
      <c r="B315" s="1">
        <v>44461</v>
      </c>
      <c r="C315" t="s">
        <v>82</v>
      </c>
      <c r="D315" t="s">
        <v>120</v>
      </c>
      <c r="E315">
        <v>1</v>
      </c>
      <c r="F315">
        <v>0</v>
      </c>
      <c r="G315">
        <v>0</v>
      </c>
      <c r="H315">
        <v>0</v>
      </c>
      <c r="I315">
        <v>1</v>
      </c>
      <c r="J315">
        <v>0</v>
      </c>
      <c r="K315">
        <v>0</v>
      </c>
      <c r="L315">
        <v>6</v>
      </c>
      <c r="M315">
        <v>7</v>
      </c>
      <c r="N315">
        <v>6</v>
      </c>
      <c r="O315">
        <v>6</v>
      </c>
      <c r="P315">
        <v>2</v>
      </c>
      <c r="Q315">
        <v>2</v>
      </c>
      <c r="R315">
        <v>7</v>
      </c>
      <c r="S315">
        <v>0</v>
      </c>
      <c r="T315">
        <v>0</v>
      </c>
      <c r="U315">
        <v>0</v>
      </c>
      <c r="V315">
        <f t="shared" si="8"/>
        <v>62</v>
      </c>
      <c r="W315">
        <f t="shared" si="9"/>
        <v>35</v>
      </c>
    </row>
    <row r="316" spans="1:23" x14ac:dyDescent="0.35">
      <c r="A316" t="s">
        <v>121</v>
      </c>
      <c r="B316" s="1">
        <v>44462</v>
      </c>
      <c r="C316" t="s">
        <v>81</v>
      </c>
      <c r="D316" t="s">
        <v>120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5</v>
      </c>
      <c r="M316">
        <v>5</v>
      </c>
      <c r="N316">
        <v>3</v>
      </c>
      <c r="O316">
        <v>3</v>
      </c>
      <c r="P316">
        <v>1</v>
      </c>
      <c r="Q316">
        <v>2</v>
      </c>
      <c r="R316">
        <v>5</v>
      </c>
      <c r="S316">
        <v>0</v>
      </c>
      <c r="T316">
        <v>0</v>
      </c>
      <c r="U316">
        <v>0</v>
      </c>
      <c r="V316">
        <f t="shared" si="8"/>
        <v>61</v>
      </c>
      <c r="W316">
        <f t="shared" si="9"/>
        <v>46</v>
      </c>
    </row>
    <row r="317" spans="1:23" x14ac:dyDescent="0.35">
      <c r="A317" t="s">
        <v>121</v>
      </c>
      <c r="B317" s="1">
        <v>44463</v>
      </c>
      <c r="C317" t="s">
        <v>111</v>
      </c>
      <c r="D317" t="s">
        <v>36</v>
      </c>
      <c r="E317">
        <v>1</v>
      </c>
      <c r="F317">
        <v>0</v>
      </c>
      <c r="G317">
        <v>0</v>
      </c>
      <c r="H317">
        <v>0</v>
      </c>
      <c r="I317">
        <v>1</v>
      </c>
      <c r="J317">
        <v>0</v>
      </c>
      <c r="K317">
        <v>0</v>
      </c>
      <c r="L317">
        <v>5</v>
      </c>
      <c r="M317">
        <v>5</v>
      </c>
      <c r="N317">
        <v>3</v>
      </c>
      <c r="O317">
        <v>3</v>
      </c>
      <c r="P317">
        <v>1</v>
      </c>
      <c r="Q317">
        <v>2</v>
      </c>
      <c r="R317">
        <v>1</v>
      </c>
      <c r="S317">
        <v>0</v>
      </c>
      <c r="T317">
        <v>0</v>
      </c>
      <c r="U317">
        <v>0</v>
      </c>
      <c r="V317">
        <f t="shared" si="8"/>
        <v>57</v>
      </c>
      <c r="W317">
        <f t="shared" si="9"/>
        <v>42</v>
      </c>
    </row>
    <row r="318" spans="1:23" x14ac:dyDescent="0.35">
      <c r="A318" t="s">
        <v>121</v>
      </c>
      <c r="B318" s="1">
        <v>44464</v>
      </c>
      <c r="C318" t="s">
        <v>89</v>
      </c>
      <c r="D318" t="s">
        <v>36</v>
      </c>
      <c r="E318">
        <v>1</v>
      </c>
      <c r="F318">
        <v>0</v>
      </c>
      <c r="G318">
        <v>0</v>
      </c>
      <c r="H318">
        <v>1</v>
      </c>
      <c r="I318">
        <v>0</v>
      </c>
      <c r="J318">
        <v>0</v>
      </c>
      <c r="K318">
        <v>0</v>
      </c>
      <c r="L318">
        <v>6</v>
      </c>
      <c r="M318">
        <v>3</v>
      </c>
      <c r="N318">
        <v>1</v>
      </c>
      <c r="O318">
        <v>1</v>
      </c>
      <c r="P318">
        <v>1</v>
      </c>
      <c r="Q318">
        <v>2</v>
      </c>
      <c r="R318">
        <v>8</v>
      </c>
      <c r="S318">
        <v>0</v>
      </c>
      <c r="T318">
        <v>0</v>
      </c>
      <c r="U318">
        <v>1</v>
      </c>
      <c r="V318">
        <f t="shared" si="8"/>
        <v>71</v>
      </c>
      <c r="W318">
        <f t="shared" si="9"/>
        <v>65</v>
      </c>
    </row>
    <row r="319" spans="1:23" x14ac:dyDescent="0.35">
      <c r="A319" t="s">
        <v>121</v>
      </c>
      <c r="B319" s="1">
        <v>44465</v>
      </c>
      <c r="C319" t="s">
        <v>117</v>
      </c>
      <c r="D319" t="s">
        <v>36</v>
      </c>
      <c r="E319">
        <v>1</v>
      </c>
      <c r="F319">
        <v>0</v>
      </c>
      <c r="G319">
        <v>0</v>
      </c>
      <c r="H319">
        <v>0</v>
      </c>
      <c r="I319">
        <v>1</v>
      </c>
      <c r="J319">
        <v>0</v>
      </c>
      <c r="K319">
        <v>0</v>
      </c>
      <c r="L319" s="2">
        <v>2.6666666666666665</v>
      </c>
      <c r="M319">
        <v>4</v>
      </c>
      <c r="N319">
        <v>3</v>
      </c>
      <c r="O319">
        <v>3</v>
      </c>
      <c r="P319">
        <v>3</v>
      </c>
      <c r="Q319">
        <v>3</v>
      </c>
      <c r="R319">
        <v>1</v>
      </c>
      <c r="S319">
        <v>0</v>
      </c>
      <c r="T319">
        <v>0</v>
      </c>
      <c r="U319">
        <v>0</v>
      </c>
      <c r="V319">
        <f t="shared" si="8"/>
        <v>40</v>
      </c>
      <c r="W319">
        <f t="shared" si="9"/>
        <v>16</v>
      </c>
    </row>
    <row r="320" spans="1:23" x14ac:dyDescent="0.35">
      <c r="A320" t="s">
        <v>121</v>
      </c>
      <c r="B320" s="1">
        <v>44467</v>
      </c>
      <c r="C320" t="s">
        <v>85</v>
      </c>
      <c r="D320" t="s">
        <v>45</v>
      </c>
      <c r="E320">
        <v>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4</v>
      </c>
      <c r="M320">
        <v>3</v>
      </c>
      <c r="N320">
        <v>1</v>
      </c>
      <c r="O320">
        <v>1</v>
      </c>
      <c r="P320">
        <v>0</v>
      </c>
      <c r="Q320">
        <v>4</v>
      </c>
      <c r="R320">
        <v>6</v>
      </c>
      <c r="S320">
        <v>0</v>
      </c>
      <c r="T320">
        <v>0</v>
      </c>
      <c r="U320">
        <v>0</v>
      </c>
      <c r="V320">
        <f t="shared" si="8"/>
        <v>61</v>
      </c>
      <c r="W320">
        <f t="shared" si="9"/>
        <v>53</v>
      </c>
    </row>
    <row r="321" spans="1:23" x14ac:dyDescent="0.35">
      <c r="A321" t="s">
        <v>121</v>
      </c>
      <c r="B321" s="1">
        <v>44468</v>
      </c>
      <c r="C321" t="s">
        <v>82</v>
      </c>
      <c r="D321" t="s">
        <v>45</v>
      </c>
      <c r="E321">
        <v>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5</v>
      </c>
      <c r="M321">
        <v>3</v>
      </c>
      <c r="N321">
        <v>0</v>
      </c>
      <c r="O321">
        <v>0</v>
      </c>
      <c r="P321">
        <v>0</v>
      </c>
      <c r="Q321">
        <v>4</v>
      </c>
      <c r="R321">
        <v>4</v>
      </c>
      <c r="S321">
        <v>1</v>
      </c>
      <c r="T321">
        <v>0</v>
      </c>
      <c r="U321">
        <v>0</v>
      </c>
      <c r="V321">
        <f t="shared" si="8"/>
        <v>64</v>
      </c>
      <c r="W321">
        <f t="shared" si="9"/>
        <v>60</v>
      </c>
    </row>
    <row r="322" spans="1:23" x14ac:dyDescent="0.35">
      <c r="A322" t="s">
        <v>121</v>
      </c>
      <c r="B322" s="1">
        <v>44469</v>
      </c>
      <c r="C322" t="s">
        <v>81</v>
      </c>
      <c r="D322" t="s">
        <v>45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5</v>
      </c>
      <c r="M322">
        <v>8</v>
      </c>
      <c r="N322">
        <v>4</v>
      </c>
      <c r="O322">
        <v>4</v>
      </c>
      <c r="P322">
        <v>1</v>
      </c>
      <c r="Q322">
        <v>0</v>
      </c>
      <c r="R322">
        <v>4</v>
      </c>
      <c r="S322">
        <v>0</v>
      </c>
      <c r="T322">
        <v>0</v>
      </c>
      <c r="U322">
        <v>0</v>
      </c>
      <c r="V322">
        <f t="shared" si="8"/>
        <v>59</v>
      </c>
      <c r="W322">
        <f t="shared" si="9"/>
        <v>40</v>
      </c>
    </row>
    <row r="323" spans="1:23" x14ac:dyDescent="0.35">
      <c r="A323" t="s">
        <v>121</v>
      </c>
      <c r="B323" s="1">
        <v>44470</v>
      </c>
      <c r="C323" t="s">
        <v>111</v>
      </c>
      <c r="D323" t="s">
        <v>58</v>
      </c>
      <c r="E323">
        <v>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 s="2">
        <v>5.666666666666667</v>
      </c>
      <c r="M323">
        <v>9</v>
      </c>
      <c r="N323">
        <v>6</v>
      </c>
      <c r="O323">
        <v>6</v>
      </c>
      <c r="P323">
        <v>1</v>
      </c>
      <c r="Q323">
        <v>1</v>
      </c>
      <c r="R323">
        <v>4</v>
      </c>
      <c r="S323">
        <v>0</v>
      </c>
      <c r="T323">
        <v>0</v>
      </c>
      <c r="U323">
        <v>0</v>
      </c>
      <c r="V323">
        <f t="shared" ref="V323:V386" si="10">50+L323*3+(IF(L323&lt;4,0,(L323-4)*2)+R323-M323-4*P323-(2*(N323-O323))-Q323)</f>
        <v>60.333333333333336</v>
      </c>
      <c r="W323">
        <f t="shared" ref="W323:W386" si="11">40+6*L323+R323-2*Q323-2*M323-3*N323-6*P323</f>
        <v>34</v>
      </c>
    </row>
    <row r="324" spans="1:23" x14ac:dyDescent="0.35">
      <c r="A324" t="s">
        <v>121</v>
      </c>
      <c r="B324" s="1">
        <v>44471</v>
      </c>
      <c r="C324" t="s">
        <v>89</v>
      </c>
      <c r="D324" t="s">
        <v>58</v>
      </c>
      <c r="E324">
        <v>1</v>
      </c>
      <c r="F324">
        <v>0</v>
      </c>
      <c r="G324">
        <v>0</v>
      </c>
      <c r="H324">
        <v>1</v>
      </c>
      <c r="I324">
        <v>0</v>
      </c>
      <c r="J324">
        <v>0</v>
      </c>
      <c r="K324">
        <v>0</v>
      </c>
      <c r="L324">
        <v>6</v>
      </c>
      <c r="M324">
        <v>6</v>
      </c>
      <c r="N324">
        <v>2</v>
      </c>
      <c r="O324">
        <v>2</v>
      </c>
      <c r="P324">
        <v>2</v>
      </c>
      <c r="Q324">
        <v>2</v>
      </c>
      <c r="R324">
        <v>6</v>
      </c>
      <c r="S324">
        <v>0</v>
      </c>
      <c r="T324">
        <v>0</v>
      </c>
      <c r="U324">
        <v>0</v>
      </c>
      <c r="V324">
        <f t="shared" si="10"/>
        <v>62</v>
      </c>
      <c r="W324">
        <f t="shared" si="11"/>
        <v>48</v>
      </c>
    </row>
    <row r="325" spans="1:23" x14ac:dyDescent="0.35">
      <c r="A325" t="s">
        <v>121</v>
      </c>
      <c r="B325" s="1">
        <v>44472</v>
      </c>
      <c r="C325" t="s">
        <v>117</v>
      </c>
      <c r="D325" t="s">
        <v>58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 s="2">
        <v>4.666666666666667</v>
      </c>
      <c r="M325">
        <v>6</v>
      </c>
      <c r="N325">
        <v>4</v>
      </c>
      <c r="O325">
        <v>3</v>
      </c>
      <c r="P325">
        <v>0</v>
      </c>
      <c r="Q325">
        <v>1</v>
      </c>
      <c r="R325">
        <v>5</v>
      </c>
      <c r="S325">
        <v>0</v>
      </c>
      <c r="T325">
        <v>0</v>
      </c>
      <c r="U325">
        <v>0</v>
      </c>
      <c r="V325">
        <f t="shared" si="10"/>
        <v>61.333333333333336</v>
      </c>
      <c r="W325">
        <f t="shared" si="11"/>
        <v>47</v>
      </c>
    </row>
    <row r="326" spans="1:23" x14ac:dyDescent="0.35">
      <c r="A326" t="s">
        <v>145</v>
      </c>
      <c r="B326" s="1">
        <v>44287</v>
      </c>
      <c r="C326" t="s">
        <v>122</v>
      </c>
      <c r="D326" t="s">
        <v>119</v>
      </c>
      <c r="E326">
        <v>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5</v>
      </c>
      <c r="M326">
        <v>6</v>
      </c>
      <c r="N326">
        <v>2</v>
      </c>
      <c r="O326">
        <v>2</v>
      </c>
      <c r="P326">
        <v>0</v>
      </c>
      <c r="Q326">
        <v>2</v>
      </c>
      <c r="R326">
        <v>8</v>
      </c>
      <c r="S326">
        <v>1</v>
      </c>
      <c r="T326">
        <v>0</v>
      </c>
      <c r="U326">
        <v>0</v>
      </c>
      <c r="V326">
        <f t="shared" si="10"/>
        <v>67</v>
      </c>
      <c r="W326">
        <f t="shared" si="11"/>
        <v>56</v>
      </c>
    </row>
    <row r="327" spans="1:23" x14ac:dyDescent="0.35">
      <c r="A327" t="s">
        <v>145</v>
      </c>
      <c r="B327" s="1">
        <v>44289</v>
      </c>
      <c r="C327" t="s">
        <v>123</v>
      </c>
      <c r="D327" t="s">
        <v>119</v>
      </c>
      <c r="E327">
        <v>1</v>
      </c>
      <c r="F327">
        <v>0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5</v>
      </c>
      <c r="M327">
        <v>6</v>
      </c>
      <c r="N327">
        <v>3</v>
      </c>
      <c r="O327">
        <v>3</v>
      </c>
      <c r="P327">
        <v>0</v>
      </c>
      <c r="Q327">
        <v>2</v>
      </c>
      <c r="R327">
        <v>5</v>
      </c>
      <c r="S327">
        <v>1</v>
      </c>
      <c r="T327">
        <v>0</v>
      </c>
      <c r="U327">
        <v>0</v>
      </c>
      <c r="V327">
        <f t="shared" si="10"/>
        <v>64</v>
      </c>
      <c r="W327">
        <f t="shared" si="11"/>
        <v>50</v>
      </c>
    </row>
    <row r="328" spans="1:23" x14ac:dyDescent="0.35">
      <c r="A328" t="s">
        <v>145</v>
      </c>
      <c r="B328" s="1">
        <v>44290</v>
      </c>
      <c r="C328" t="s">
        <v>124</v>
      </c>
      <c r="D328" t="s">
        <v>119</v>
      </c>
      <c r="E328">
        <v>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5</v>
      </c>
      <c r="M328">
        <v>4</v>
      </c>
      <c r="N328">
        <v>1</v>
      </c>
      <c r="O328">
        <v>1</v>
      </c>
      <c r="P328">
        <v>1</v>
      </c>
      <c r="Q328">
        <v>2</v>
      </c>
      <c r="R328">
        <v>7</v>
      </c>
      <c r="S328">
        <v>0</v>
      </c>
      <c r="T328">
        <v>0</v>
      </c>
      <c r="U328">
        <v>0</v>
      </c>
      <c r="V328">
        <f t="shared" si="10"/>
        <v>64</v>
      </c>
      <c r="W328">
        <f t="shared" si="11"/>
        <v>56</v>
      </c>
    </row>
    <row r="329" spans="1:23" x14ac:dyDescent="0.35">
      <c r="A329" t="s">
        <v>145</v>
      </c>
      <c r="B329" s="1">
        <v>44292</v>
      </c>
      <c r="C329" t="s">
        <v>125</v>
      </c>
      <c r="D329" t="s">
        <v>90</v>
      </c>
      <c r="E329">
        <v>1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6</v>
      </c>
      <c r="M329">
        <v>4</v>
      </c>
      <c r="N329">
        <v>4</v>
      </c>
      <c r="O329">
        <v>2</v>
      </c>
      <c r="P329">
        <v>1</v>
      </c>
      <c r="Q329">
        <v>1</v>
      </c>
      <c r="R329">
        <v>8</v>
      </c>
      <c r="S329">
        <v>0</v>
      </c>
      <c r="T329">
        <v>0</v>
      </c>
      <c r="U329">
        <v>0</v>
      </c>
      <c r="V329">
        <f t="shared" si="10"/>
        <v>67</v>
      </c>
      <c r="W329">
        <f t="shared" si="11"/>
        <v>56</v>
      </c>
    </row>
    <row r="330" spans="1:23" x14ac:dyDescent="0.35">
      <c r="A330" t="s">
        <v>145</v>
      </c>
      <c r="B330" t="s">
        <v>126</v>
      </c>
      <c r="C330" t="s">
        <v>122</v>
      </c>
      <c r="D330" t="s">
        <v>90</v>
      </c>
      <c r="E330">
        <v>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2</v>
      </c>
      <c r="M330">
        <v>8</v>
      </c>
      <c r="N330">
        <v>5</v>
      </c>
      <c r="O330">
        <v>5</v>
      </c>
      <c r="P330">
        <v>1</v>
      </c>
      <c r="Q330">
        <v>1</v>
      </c>
      <c r="R330">
        <v>3</v>
      </c>
      <c r="S330">
        <v>0</v>
      </c>
      <c r="T330">
        <v>0</v>
      </c>
      <c r="U330">
        <v>0</v>
      </c>
      <c r="V330">
        <f t="shared" si="10"/>
        <v>46</v>
      </c>
      <c r="W330">
        <f t="shared" si="11"/>
        <v>16</v>
      </c>
    </row>
    <row r="331" spans="1:23" x14ac:dyDescent="0.35">
      <c r="A331" t="s">
        <v>145</v>
      </c>
      <c r="B331" t="s">
        <v>127</v>
      </c>
      <c r="C331" t="s">
        <v>128</v>
      </c>
      <c r="D331" t="s">
        <v>90</v>
      </c>
      <c r="E331">
        <v>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5</v>
      </c>
      <c r="M331">
        <v>2</v>
      </c>
      <c r="N331">
        <v>0</v>
      </c>
      <c r="O331">
        <v>0</v>
      </c>
      <c r="P331">
        <v>0</v>
      </c>
      <c r="Q331">
        <v>1</v>
      </c>
      <c r="R331">
        <v>5</v>
      </c>
      <c r="S331">
        <v>0</v>
      </c>
      <c r="T331">
        <v>0</v>
      </c>
      <c r="U331">
        <v>0</v>
      </c>
      <c r="V331">
        <f t="shared" si="10"/>
        <v>69</v>
      </c>
      <c r="W331">
        <f t="shared" si="11"/>
        <v>69</v>
      </c>
    </row>
    <row r="332" spans="1:23" x14ac:dyDescent="0.35">
      <c r="A332" t="s">
        <v>145</v>
      </c>
      <c r="B332" s="1">
        <v>44295</v>
      </c>
      <c r="C332" t="s">
        <v>123</v>
      </c>
      <c r="D332" t="s">
        <v>116</v>
      </c>
      <c r="E332">
        <v>1</v>
      </c>
      <c r="F332">
        <v>0</v>
      </c>
      <c r="G332">
        <v>0</v>
      </c>
      <c r="H332">
        <v>1</v>
      </c>
      <c r="I332">
        <v>0</v>
      </c>
      <c r="J332">
        <v>0</v>
      </c>
      <c r="K332">
        <v>0</v>
      </c>
      <c r="L332">
        <v>6</v>
      </c>
      <c r="M332">
        <v>4</v>
      </c>
      <c r="N332">
        <v>1</v>
      </c>
      <c r="O332">
        <v>1</v>
      </c>
      <c r="P332">
        <v>0</v>
      </c>
      <c r="Q332">
        <v>1</v>
      </c>
      <c r="R332">
        <v>7</v>
      </c>
      <c r="S332">
        <v>0</v>
      </c>
      <c r="T332">
        <v>0</v>
      </c>
      <c r="U332">
        <v>0</v>
      </c>
      <c r="V332">
        <f t="shared" si="10"/>
        <v>74</v>
      </c>
      <c r="W332">
        <f t="shared" si="11"/>
        <v>70</v>
      </c>
    </row>
    <row r="333" spans="1:23" x14ac:dyDescent="0.35">
      <c r="A333" t="s">
        <v>145</v>
      </c>
      <c r="B333" s="1">
        <v>44296</v>
      </c>
      <c r="C333" t="s">
        <v>124</v>
      </c>
      <c r="D333" t="s">
        <v>116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 s="2">
        <v>5.333333333333333</v>
      </c>
      <c r="M333">
        <v>5</v>
      </c>
      <c r="N333">
        <v>4</v>
      </c>
      <c r="O333">
        <v>4</v>
      </c>
      <c r="P333">
        <v>2</v>
      </c>
      <c r="Q333">
        <v>1</v>
      </c>
      <c r="R333">
        <v>6</v>
      </c>
      <c r="S333">
        <v>0</v>
      </c>
      <c r="T333">
        <v>0</v>
      </c>
      <c r="U333">
        <v>0</v>
      </c>
      <c r="V333">
        <f t="shared" si="10"/>
        <v>60.666666666666664</v>
      </c>
      <c r="W333">
        <f t="shared" si="11"/>
        <v>42</v>
      </c>
    </row>
    <row r="334" spans="1:23" x14ac:dyDescent="0.35">
      <c r="A334" t="s">
        <v>145</v>
      </c>
      <c r="B334" s="1">
        <v>44297</v>
      </c>
      <c r="C334" t="s">
        <v>125</v>
      </c>
      <c r="D334" t="s">
        <v>116</v>
      </c>
      <c r="E334">
        <v>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5</v>
      </c>
      <c r="M334">
        <v>5</v>
      </c>
      <c r="N334">
        <v>5</v>
      </c>
      <c r="O334">
        <v>5</v>
      </c>
      <c r="P334">
        <v>2</v>
      </c>
      <c r="Q334">
        <v>0</v>
      </c>
      <c r="R334">
        <v>3</v>
      </c>
      <c r="S334">
        <v>0</v>
      </c>
      <c r="T334">
        <v>0</v>
      </c>
      <c r="U334">
        <v>0</v>
      </c>
      <c r="V334">
        <f t="shared" si="10"/>
        <v>57</v>
      </c>
      <c r="W334">
        <f t="shared" si="11"/>
        <v>36</v>
      </c>
    </row>
    <row r="335" spans="1:23" x14ac:dyDescent="0.35">
      <c r="A335" t="s">
        <v>145</v>
      </c>
      <c r="B335" s="1">
        <v>44298</v>
      </c>
      <c r="C335" t="s">
        <v>128</v>
      </c>
      <c r="D335" t="s">
        <v>97</v>
      </c>
      <c r="E335">
        <v>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6</v>
      </c>
      <c r="M335">
        <v>3</v>
      </c>
      <c r="N335">
        <v>1</v>
      </c>
      <c r="O335">
        <v>1</v>
      </c>
      <c r="P335">
        <v>1</v>
      </c>
      <c r="Q335">
        <v>1</v>
      </c>
      <c r="R335">
        <v>10</v>
      </c>
      <c r="S335">
        <v>0</v>
      </c>
      <c r="T335">
        <v>0</v>
      </c>
      <c r="U335">
        <v>0</v>
      </c>
      <c r="V335">
        <f t="shared" si="10"/>
        <v>74</v>
      </c>
      <c r="W335">
        <f t="shared" si="11"/>
        <v>69</v>
      </c>
    </row>
    <row r="336" spans="1:23" x14ac:dyDescent="0.35">
      <c r="A336" t="s">
        <v>145</v>
      </c>
      <c r="B336" s="1">
        <v>44299</v>
      </c>
      <c r="C336" t="s">
        <v>122</v>
      </c>
      <c r="D336" t="s">
        <v>97</v>
      </c>
      <c r="E336">
        <v>1</v>
      </c>
      <c r="F336">
        <v>0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4</v>
      </c>
      <c r="M336">
        <v>9</v>
      </c>
      <c r="N336">
        <v>8</v>
      </c>
      <c r="O336">
        <v>7</v>
      </c>
      <c r="P336">
        <v>2</v>
      </c>
      <c r="Q336">
        <v>2</v>
      </c>
      <c r="R336">
        <v>3</v>
      </c>
      <c r="S336">
        <v>2</v>
      </c>
      <c r="T336">
        <v>0</v>
      </c>
      <c r="U336">
        <v>0</v>
      </c>
      <c r="V336">
        <f t="shared" si="10"/>
        <v>44</v>
      </c>
      <c r="W336">
        <f t="shared" si="11"/>
        <v>9</v>
      </c>
    </row>
    <row r="337" spans="1:23" x14ac:dyDescent="0.35">
      <c r="A337" t="s">
        <v>145</v>
      </c>
      <c r="B337" s="1">
        <v>44300</v>
      </c>
      <c r="C337" t="s">
        <v>123</v>
      </c>
      <c r="D337" t="s">
        <v>97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6</v>
      </c>
      <c r="M337">
        <v>7</v>
      </c>
      <c r="N337">
        <v>5</v>
      </c>
      <c r="O337">
        <v>5</v>
      </c>
      <c r="P337">
        <v>1</v>
      </c>
      <c r="Q337">
        <v>2</v>
      </c>
      <c r="R337">
        <v>9</v>
      </c>
      <c r="S337">
        <v>1</v>
      </c>
      <c r="T337">
        <v>0</v>
      </c>
      <c r="U337">
        <v>0</v>
      </c>
      <c r="V337">
        <f t="shared" si="10"/>
        <v>68</v>
      </c>
      <c r="W337">
        <f t="shared" si="11"/>
        <v>46</v>
      </c>
    </row>
    <row r="338" spans="1:23" x14ac:dyDescent="0.35">
      <c r="A338" t="s">
        <v>145</v>
      </c>
      <c r="B338" s="1">
        <v>44301</v>
      </c>
      <c r="C338" t="s">
        <v>124</v>
      </c>
      <c r="D338" t="s">
        <v>97</v>
      </c>
      <c r="E338">
        <v>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5</v>
      </c>
      <c r="M338">
        <v>6</v>
      </c>
      <c r="N338">
        <v>3</v>
      </c>
      <c r="O338">
        <v>3</v>
      </c>
      <c r="P338">
        <v>0</v>
      </c>
      <c r="Q338">
        <v>4</v>
      </c>
      <c r="R338">
        <v>6</v>
      </c>
      <c r="S338">
        <v>0</v>
      </c>
      <c r="T338">
        <v>0</v>
      </c>
      <c r="U338">
        <v>0</v>
      </c>
      <c r="V338">
        <f t="shared" si="10"/>
        <v>63</v>
      </c>
      <c r="W338">
        <f t="shared" si="11"/>
        <v>47</v>
      </c>
    </row>
    <row r="339" spans="1:23" x14ac:dyDescent="0.35">
      <c r="A339" t="s">
        <v>145</v>
      </c>
      <c r="B339" s="1">
        <v>44302</v>
      </c>
      <c r="C339" t="s">
        <v>129</v>
      </c>
      <c r="D339" t="s">
        <v>114</v>
      </c>
      <c r="E339">
        <v>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 s="2">
        <v>4.333333333333333</v>
      </c>
      <c r="M339">
        <v>3</v>
      </c>
      <c r="N339">
        <v>2</v>
      </c>
      <c r="O339">
        <v>2</v>
      </c>
      <c r="P339">
        <v>1</v>
      </c>
      <c r="Q339">
        <v>2</v>
      </c>
      <c r="R339">
        <v>5</v>
      </c>
      <c r="S339">
        <v>4</v>
      </c>
      <c r="T339">
        <v>0</v>
      </c>
      <c r="U339">
        <v>0</v>
      </c>
      <c r="V339">
        <f t="shared" si="10"/>
        <v>59.666666666666664</v>
      </c>
      <c r="W339">
        <f t="shared" si="11"/>
        <v>49</v>
      </c>
    </row>
    <row r="340" spans="1:23" x14ac:dyDescent="0.35">
      <c r="A340" t="s">
        <v>145</v>
      </c>
      <c r="B340" s="1">
        <v>44303</v>
      </c>
      <c r="C340" t="s">
        <v>128</v>
      </c>
      <c r="D340" t="s">
        <v>114</v>
      </c>
      <c r="E340">
        <v>1</v>
      </c>
      <c r="F340">
        <v>0</v>
      </c>
      <c r="G340">
        <v>0</v>
      </c>
      <c r="H340">
        <v>0</v>
      </c>
      <c r="I340">
        <v>1</v>
      </c>
      <c r="J340">
        <v>0</v>
      </c>
      <c r="K340">
        <v>0</v>
      </c>
      <c r="L340">
        <v>4</v>
      </c>
      <c r="M340">
        <v>7</v>
      </c>
      <c r="N340">
        <v>6</v>
      </c>
      <c r="O340">
        <v>6</v>
      </c>
      <c r="P340">
        <v>3</v>
      </c>
      <c r="Q340">
        <v>1</v>
      </c>
      <c r="R340">
        <v>5</v>
      </c>
      <c r="S340">
        <v>0</v>
      </c>
      <c r="T340">
        <v>0</v>
      </c>
      <c r="U340">
        <v>2</v>
      </c>
      <c r="V340">
        <f t="shared" si="10"/>
        <v>47</v>
      </c>
      <c r="W340">
        <f t="shared" si="11"/>
        <v>17</v>
      </c>
    </row>
    <row r="341" spans="1:23" x14ac:dyDescent="0.35">
      <c r="A341" t="s">
        <v>145</v>
      </c>
      <c r="B341" s="1">
        <v>44304</v>
      </c>
      <c r="C341" t="s">
        <v>130</v>
      </c>
      <c r="D341" t="s">
        <v>114</v>
      </c>
      <c r="E341">
        <v>1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0</v>
      </c>
      <c r="L341">
        <v>5</v>
      </c>
      <c r="M341">
        <v>7</v>
      </c>
      <c r="N341">
        <v>3</v>
      </c>
      <c r="O341">
        <v>2</v>
      </c>
      <c r="P341">
        <v>2</v>
      </c>
      <c r="Q341">
        <v>1</v>
      </c>
      <c r="R341">
        <v>1</v>
      </c>
      <c r="S341">
        <v>0</v>
      </c>
      <c r="T341">
        <v>0</v>
      </c>
      <c r="U341">
        <v>0</v>
      </c>
      <c r="V341">
        <f t="shared" si="10"/>
        <v>50</v>
      </c>
      <c r="W341">
        <f t="shared" si="11"/>
        <v>34</v>
      </c>
    </row>
    <row r="342" spans="1:23" x14ac:dyDescent="0.35">
      <c r="A342" t="s">
        <v>145</v>
      </c>
      <c r="B342" s="1">
        <v>44306</v>
      </c>
      <c r="C342" t="s">
        <v>123</v>
      </c>
      <c r="D342" t="s">
        <v>52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6</v>
      </c>
      <c r="M342">
        <v>3</v>
      </c>
      <c r="N342">
        <v>1</v>
      </c>
      <c r="O342">
        <v>1</v>
      </c>
      <c r="P342">
        <v>1</v>
      </c>
      <c r="Q342">
        <v>2</v>
      </c>
      <c r="R342">
        <v>6</v>
      </c>
      <c r="S342">
        <v>0</v>
      </c>
      <c r="T342">
        <v>0</v>
      </c>
      <c r="U342">
        <v>0</v>
      </c>
      <c r="V342">
        <f t="shared" si="10"/>
        <v>69</v>
      </c>
      <c r="W342">
        <f t="shared" si="11"/>
        <v>63</v>
      </c>
    </row>
    <row r="343" spans="1:23" x14ac:dyDescent="0.35">
      <c r="A343" t="s">
        <v>145</v>
      </c>
      <c r="B343" s="1">
        <v>44307</v>
      </c>
      <c r="C343" t="s">
        <v>124</v>
      </c>
      <c r="D343" t="s">
        <v>52</v>
      </c>
      <c r="E343">
        <v>1</v>
      </c>
      <c r="F343">
        <v>0</v>
      </c>
      <c r="G343">
        <v>0</v>
      </c>
      <c r="H343">
        <v>1</v>
      </c>
      <c r="I343">
        <v>0</v>
      </c>
      <c r="J343">
        <v>0</v>
      </c>
      <c r="K343">
        <v>0</v>
      </c>
      <c r="L343" s="2">
        <v>6.666666666666667</v>
      </c>
      <c r="M343">
        <v>4</v>
      </c>
      <c r="N343">
        <v>0</v>
      </c>
      <c r="O343">
        <v>0</v>
      </c>
      <c r="P343">
        <v>0</v>
      </c>
      <c r="Q343">
        <v>4</v>
      </c>
      <c r="R343">
        <v>4</v>
      </c>
      <c r="S343">
        <v>0</v>
      </c>
      <c r="T343">
        <v>0</v>
      </c>
      <c r="U343">
        <v>0</v>
      </c>
      <c r="V343">
        <f t="shared" si="10"/>
        <v>71.333333333333329</v>
      </c>
      <c r="W343">
        <f t="shared" si="11"/>
        <v>68</v>
      </c>
    </row>
    <row r="344" spans="1:23" x14ac:dyDescent="0.35">
      <c r="A344" t="s">
        <v>145</v>
      </c>
      <c r="B344" s="1">
        <v>44309</v>
      </c>
      <c r="C344" t="s">
        <v>128</v>
      </c>
      <c r="D344" t="s">
        <v>131</v>
      </c>
      <c r="E344">
        <v>1</v>
      </c>
      <c r="F344">
        <v>0</v>
      </c>
      <c r="G344">
        <v>0</v>
      </c>
      <c r="H344">
        <v>1</v>
      </c>
      <c r="I344">
        <v>0</v>
      </c>
      <c r="J344">
        <v>0</v>
      </c>
      <c r="K344">
        <v>0</v>
      </c>
      <c r="L344">
        <v>6</v>
      </c>
      <c r="M344">
        <v>2</v>
      </c>
      <c r="N344">
        <v>2</v>
      </c>
      <c r="O344">
        <v>2</v>
      </c>
      <c r="P344">
        <v>1</v>
      </c>
      <c r="Q344">
        <v>1</v>
      </c>
      <c r="R344">
        <v>5</v>
      </c>
      <c r="S344">
        <v>0</v>
      </c>
      <c r="T344">
        <v>0</v>
      </c>
      <c r="U344">
        <v>0</v>
      </c>
      <c r="V344">
        <f t="shared" si="10"/>
        <v>70</v>
      </c>
      <c r="W344">
        <f t="shared" si="11"/>
        <v>63</v>
      </c>
    </row>
    <row r="345" spans="1:23" x14ac:dyDescent="0.35">
      <c r="A345" t="s">
        <v>145</v>
      </c>
      <c r="B345" t="s">
        <v>93</v>
      </c>
      <c r="C345" t="s">
        <v>130</v>
      </c>
      <c r="D345" t="s">
        <v>131</v>
      </c>
      <c r="E345">
        <v>1</v>
      </c>
      <c r="F345">
        <v>0</v>
      </c>
      <c r="G345">
        <v>0</v>
      </c>
      <c r="H345">
        <v>0</v>
      </c>
      <c r="I345">
        <v>1</v>
      </c>
      <c r="J345">
        <v>0</v>
      </c>
      <c r="K345">
        <v>0</v>
      </c>
      <c r="L345">
        <v>4</v>
      </c>
      <c r="M345">
        <v>4</v>
      </c>
      <c r="N345">
        <v>3</v>
      </c>
      <c r="O345">
        <v>3</v>
      </c>
      <c r="P345">
        <v>2</v>
      </c>
      <c r="Q345">
        <v>2</v>
      </c>
      <c r="R345">
        <v>4</v>
      </c>
      <c r="S345">
        <v>0</v>
      </c>
      <c r="T345">
        <v>0</v>
      </c>
      <c r="U345">
        <v>0</v>
      </c>
      <c r="V345">
        <f t="shared" si="10"/>
        <v>52</v>
      </c>
      <c r="W345">
        <f t="shared" si="11"/>
        <v>35</v>
      </c>
    </row>
    <row r="346" spans="1:23" x14ac:dyDescent="0.35">
      <c r="A346" t="s">
        <v>145</v>
      </c>
      <c r="B346" t="s">
        <v>94</v>
      </c>
      <c r="C346" t="s">
        <v>125</v>
      </c>
      <c r="D346" t="s">
        <v>131</v>
      </c>
      <c r="E346">
        <v>1</v>
      </c>
      <c r="F346">
        <v>0</v>
      </c>
      <c r="G346">
        <v>0</v>
      </c>
      <c r="H346">
        <v>0</v>
      </c>
      <c r="I346">
        <v>1</v>
      </c>
      <c r="J346">
        <v>0</v>
      </c>
      <c r="K346">
        <v>0</v>
      </c>
      <c r="L346">
        <v>4</v>
      </c>
      <c r="M346">
        <v>6</v>
      </c>
      <c r="N346">
        <v>6</v>
      </c>
      <c r="O346">
        <v>5</v>
      </c>
      <c r="P346">
        <v>3</v>
      </c>
      <c r="Q346">
        <v>2</v>
      </c>
      <c r="R346">
        <v>4</v>
      </c>
      <c r="S346">
        <v>0</v>
      </c>
      <c r="T346">
        <v>0</v>
      </c>
      <c r="U346">
        <v>0</v>
      </c>
      <c r="V346">
        <f t="shared" si="10"/>
        <v>44</v>
      </c>
      <c r="W346">
        <f t="shared" si="11"/>
        <v>16</v>
      </c>
    </row>
    <row r="347" spans="1:23" x14ac:dyDescent="0.35">
      <c r="A347" t="s">
        <v>145</v>
      </c>
      <c r="B347" s="1">
        <v>44312</v>
      </c>
      <c r="C347" t="s">
        <v>123</v>
      </c>
      <c r="D347" t="s">
        <v>112</v>
      </c>
      <c r="E347">
        <v>1</v>
      </c>
      <c r="F347">
        <v>0</v>
      </c>
      <c r="G347">
        <v>0</v>
      </c>
      <c r="H347">
        <v>1</v>
      </c>
      <c r="I347">
        <v>0</v>
      </c>
      <c r="J347">
        <v>0</v>
      </c>
      <c r="K347">
        <v>0</v>
      </c>
      <c r="L347" s="2">
        <v>5.333333333333333</v>
      </c>
      <c r="M347">
        <v>4</v>
      </c>
      <c r="N347">
        <v>5</v>
      </c>
      <c r="O347">
        <v>5</v>
      </c>
      <c r="P347">
        <v>1</v>
      </c>
      <c r="Q347">
        <v>3</v>
      </c>
      <c r="R347">
        <v>6</v>
      </c>
      <c r="S347">
        <v>0</v>
      </c>
      <c r="T347">
        <v>0</v>
      </c>
      <c r="U347">
        <v>0</v>
      </c>
      <c r="V347">
        <f t="shared" si="10"/>
        <v>63.666666666666664</v>
      </c>
      <c r="W347">
        <f t="shared" si="11"/>
        <v>43</v>
      </c>
    </row>
    <row r="348" spans="1:23" x14ac:dyDescent="0.35">
      <c r="A348" t="s">
        <v>145</v>
      </c>
      <c r="B348" s="1">
        <v>44313</v>
      </c>
      <c r="C348" t="s">
        <v>124</v>
      </c>
      <c r="D348" t="s">
        <v>112</v>
      </c>
      <c r="E348">
        <v>1</v>
      </c>
      <c r="F348">
        <v>0</v>
      </c>
      <c r="G348">
        <v>0</v>
      </c>
      <c r="H348">
        <v>1</v>
      </c>
      <c r="I348">
        <v>0</v>
      </c>
      <c r="J348">
        <v>0</v>
      </c>
      <c r="K348">
        <v>0</v>
      </c>
      <c r="L348">
        <v>7</v>
      </c>
      <c r="M348">
        <v>1</v>
      </c>
      <c r="N348">
        <v>0</v>
      </c>
      <c r="O348">
        <v>0</v>
      </c>
      <c r="P348">
        <v>0</v>
      </c>
      <c r="Q348">
        <v>1</v>
      </c>
      <c r="R348">
        <v>8</v>
      </c>
      <c r="S348">
        <v>0</v>
      </c>
      <c r="T348">
        <v>0</v>
      </c>
      <c r="U348">
        <v>0</v>
      </c>
      <c r="V348">
        <f t="shared" si="10"/>
        <v>83</v>
      </c>
      <c r="W348">
        <f t="shared" si="11"/>
        <v>86</v>
      </c>
    </row>
    <row r="349" spans="1:23" x14ac:dyDescent="0.35">
      <c r="A349" t="s">
        <v>145</v>
      </c>
      <c r="B349" s="1">
        <v>44314</v>
      </c>
      <c r="C349" t="s">
        <v>128</v>
      </c>
      <c r="D349" t="s">
        <v>112</v>
      </c>
      <c r="E349">
        <v>1</v>
      </c>
      <c r="F349">
        <v>0</v>
      </c>
      <c r="G349">
        <v>0</v>
      </c>
      <c r="H349">
        <v>1</v>
      </c>
      <c r="I349">
        <v>0</v>
      </c>
      <c r="J349">
        <v>0</v>
      </c>
      <c r="K349">
        <v>0</v>
      </c>
      <c r="L349" s="2">
        <v>5.333333333333333</v>
      </c>
      <c r="M349">
        <v>4</v>
      </c>
      <c r="N349">
        <v>0</v>
      </c>
      <c r="O349">
        <v>0</v>
      </c>
      <c r="P349">
        <v>0</v>
      </c>
      <c r="Q349">
        <v>2</v>
      </c>
      <c r="R349">
        <v>9</v>
      </c>
      <c r="S349">
        <v>0</v>
      </c>
      <c r="T349">
        <v>0</v>
      </c>
      <c r="U349">
        <v>0</v>
      </c>
      <c r="V349">
        <f t="shared" si="10"/>
        <v>71.666666666666671</v>
      </c>
      <c r="W349">
        <f t="shared" si="11"/>
        <v>69</v>
      </c>
    </row>
    <row r="350" spans="1:23" x14ac:dyDescent="0.35">
      <c r="A350" t="s">
        <v>145</v>
      </c>
      <c r="B350" s="1">
        <v>44315</v>
      </c>
      <c r="C350" t="s">
        <v>130</v>
      </c>
      <c r="D350" t="s">
        <v>112</v>
      </c>
      <c r="E350">
        <v>1</v>
      </c>
      <c r="F350">
        <v>0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3</v>
      </c>
      <c r="M350">
        <v>7</v>
      </c>
      <c r="N350">
        <v>4</v>
      </c>
      <c r="O350">
        <v>4</v>
      </c>
      <c r="P350">
        <v>0</v>
      </c>
      <c r="Q350">
        <v>2</v>
      </c>
      <c r="R350">
        <v>1</v>
      </c>
      <c r="S350">
        <v>0</v>
      </c>
      <c r="T350">
        <v>1</v>
      </c>
      <c r="U350">
        <v>0</v>
      </c>
      <c r="V350">
        <f t="shared" si="10"/>
        <v>51</v>
      </c>
      <c r="W350">
        <f t="shared" si="11"/>
        <v>29</v>
      </c>
    </row>
    <row r="351" spans="1:23" x14ac:dyDescent="0.35">
      <c r="A351" t="s">
        <v>145</v>
      </c>
      <c r="B351" s="1">
        <v>44316</v>
      </c>
      <c r="C351" t="s">
        <v>125</v>
      </c>
      <c r="D351" t="s">
        <v>28</v>
      </c>
      <c r="E351">
        <v>1</v>
      </c>
      <c r="F351">
        <v>0</v>
      </c>
      <c r="G351">
        <v>0</v>
      </c>
      <c r="H351">
        <v>0</v>
      </c>
      <c r="I351">
        <v>1</v>
      </c>
      <c r="J351">
        <v>0</v>
      </c>
      <c r="K351">
        <v>0</v>
      </c>
      <c r="L351">
        <v>4</v>
      </c>
      <c r="M351">
        <v>7</v>
      </c>
      <c r="N351">
        <v>6</v>
      </c>
      <c r="O351">
        <v>5</v>
      </c>
      <c r="P351">
        <v>3</v>
      </c>
      <c r="Q351">
        <v>4</v>
      </c>
      <c r="R351">
        <v>3</v>
      </c>
      <c r="S351">
        <v>0</v>
      </c>
      <c r="T351">
        <v>0</v>
      </c>
      <c r="U351">
        <v>0</v>
      </c>
      <c r="V351">
        <f t="shared" si="10"/>
        <v>40</v>
      </c>
      <c r="W351">
        <f t="shared" si="11"/>
        <v>9</v>
      </c>
    </row>
    <row r="352" spans="1:23" x14ac:dyDescent="0.35">
      <c r="A352" t="s">
        <v>145</v>
      </c>
      <c r="B352" s="1">
        <v>44317</v>
      </c>
      <c r="C352" t="s">
        <v>123</v>
      </c>
      <c r="D352" t="s">
        <v>28</v>
      </c>
      <c r="E352">
        <v>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 s="2">
        <v>5.333333333333333</v>
      </c>
      <c r="M352">
        <v>5</v>
      </c>
      <c r="N352">
        <v>4</v>
      </c>
      <c r="O352">
        <v>4</v>
      </c>
      <c r="P352">
        <v>1</v>
      </c>
      <c r="Q352">
        <v>2</v>
      </c>
      <c r="R352">
        <v>6</v>
      </c>
      <c r="S352">
        <v>1</v>
      </c>
      <c r="T352">
        <v>0</v>
      </c>
      <c r="U352">
        <v>0</v>
      </c>
      <c r="V352">
        <f t="shared" si="10"/>
        <v>63.666666666666664</v>
      </c>
      <c r="W352">
        <f t="shared" si="11"/>
        <v>46</v>
      </c>
    </row>
    <row r="353" spans="1:23" x14ac:dyDescent="0.35">
      <c r="A353" t="s">
        <v>145</v>
      </c>
      <c r="B353" s="1">
        <v>44318</v>
      </c>
      <c r="C353" t="s">
        <v>124</v>
      </c>
      <c r="D353" t="s">
        <v>28</v>
      </c>
      <c r="E353">
        <v>1</v>
      </c>
      <c r="F353">
        <v>0</v>
      </c>
      <c r="G353">
        <v>0</v>
      </c>
      <c r="H353">
        <v>0</v>
      </c>
      <c r="I353">
        <v>1</v>
      </c>
      <c r="J353">
        <v>0</v>
      </c>
      <c r="K353">
        <v>0</v>
      </c>
      <c r="L353">
        <v>4</v>
      </c>
      <c r="M353">
        <v>6</v>
      </c>
      <c r="N353">
        <v>4</v>
      </c>
      <c r="O353">
        <v>4</v>
      </c>
      <c r="P353">
        <v>0</v>
      </c>
      <c r="Q353">
        <v>2</v>
      </c>
      <c r="R353">
        <v>5</v>
      </c>
      <c r="S353">
        <v>0</v>
      </c>
      <c r="T353">
        <v>0</v>
      </c>
      <c r="U353">
        <v>2</v>
      </c>
      <c r="V353">
        <f t="shared" si="10"/>
        <v>59</v>
      </c>
      <c r="W353">
        <f t="shared" si="11"/>
        <v>41</v>
      </c>
    </row>
    <row r="354" spans="1:23" x14ac:dyDescent="0.35">
      <c r="A354" t="s">
        <v>145</v>
      </c>
      <c r="B354" s="1">
        <v>44320</v>
      </c>
      <c r="C354" t="s">
        <v>128</v>
      </c>
      <c r="D354" t="s">
        <v>90</v>
      </c>
      <c r="E354">
        <v>1</v>
      </c>
      <c r="F354">
        <v>0</v>
      </c>
      <c r="G354">
        <v>0</v>
      </c>
      <c r="H354">
        <v>1</v>
      </c>
      <c r="I354">
        <v>0</v>
      </c>
      <c r="J354">
        <v>0</v>
      </c>
      <c r="K354">
        <v>0</v>
      </c>
      <c r="L354">
        <v>7</v>
      </c>
      <c r="M354">
        <v>4</v>
      </c>
      <c r="N354">
        <v>1</v>
      </c>
      <c r="O354">
        <v>0</v>
      </c>
      <c r="P354">
        <v>0</v>
      </c>
      <c r="Q354">
        <v>2</v>
      </c>
      <c r="R354">
        <v>4</v>
      </c>
      <c r="S354">
        <v>0</v>
      </c>
      <c r="T354">
        <v>0</v>
      </c>
      <c r="U354">
        <v>0</v>
      </c>
      <c r="V354">
        <f t="shared" si="10"/>
        <v>73</v>
      </c>
      <c r="W354">
        <f t="shared" si="11"/>
        <v>71</v>
      </c>
    </row>
    <row r="355" spans="1:23" x14ac:dyDescent="0.35">
      <c r="A355" t="s">
        <v>145</v>
      </c>
      <c r="B355" s="1">
        <v>44321</v>
      </c>
      <c r="C355" t="s">
        <v>122</v>
      </c>
      <c r="D355" t="s">
        <v>90</v>
      </c>
      <c r="E355">
        <v>1</v>
      </c>
      <c r="F355">
        <v>0</v>
      </c>
      <c r="G355">
        <v>0</v>
      </c>
      <c r="H355">
        <v>1</v>
      </c>
      <c r="I355">
        <v>0</v>
      </c>
      <c r="J355">
        <v>0</v>
      </c>
      <c r="K355">
        <v>0</v>
      </c>
      <c r="L355">
        <v>5</v>
      </c>
      <c r="M355">
        <v>4</v>
      </c>
      <c r="N355">
        <v>1</v>
      </c>
      <c r="O355">
        <v>1</v>
      </c>
      <c r="P355">
        <v>1</v>
      </c>
      <c r="Q355">
        <v>1</v>
      </c>
      <c r="R355">
        <v>6</v>
      </c>
      <c r="S355">
        <v>0</v>
      </c>
      <c r="T355">
        <v>0</v>
      </c>
      <c r="U355">
        <v>0</v>
      </c>
      <c r="V355">
        <f t="shared" si="10"/>
        <v>64</v>
      </c>
      <c r="W355">
        <f t="shared" si="11"/>
        <v>57</v>
      </c>
    </row>
    <row r="356" spans="1:23" x14ac:dyDescent="0.35">
      <c r="A356" t="s">
        <v>145</v>
      </c>
      <c r="B356" s="1">
        <v>44322</v>
      </c>
      <c r="C356" t="s">
        <v>125</v>
      </c>
      <c r="D356" t="s">
        <v>90</v>
      </c>
      <c r="E356">
        <v>1</v>
      </c>
      <c r="F356">
        <v>0</v>
      </c>
      <c r="G356">
        <v>0</v>
      </c>
      <c r="H356">
        <v>1</v>
      </c>
      <c r="I356">
        <v>0</v>
      </c>
      <c r="J356">
        <v>0</v>
      </c>
      <c r="K356">
        <v>0</v>
      </c>
      <c r="L356">
        <v>6</v>
      </c>
      <c r="M356">
        <v>4</v>
      </c>
      <c r="N356">
        <v>1</v>
      </c>
      <c r="O356">
        <v>0</v>
      </c>
      <c r="P356">
        <v>0</v>
      </c>
      <c r="Q356">
        <v>4</v>
      </c>
      <c r="R356">
        <v>4</v>
      </c>
      <c r="S356">
        <v>0</v>
      </c>
      <c r="T356">
        <v>0</v>
      </c>
      <c r="U356">
        <v>0</v>
      </c>
      <c r="V356">
        <f t="shared" si="10"/>
        <v>66</v>
      </c>
      <c r="W356">
        <f t="shared" si="11"/>
        <v>61</v>
      </c>
    </row>
    <row r="357" spans="1:23" x14ac:dyDescent="0.35">
      <c r="A357" t="s">
        <v>145</v>
      </c>
      <c r="B357" s="1">
        <v>44323</v>
      </c>
      <c r="C357" t="s">
        <v>123</v>
      </c>
      <c r="D357" t="s">
        <v>116</v>
      </c>
      <c r="E357">
        <v>1</v>
      </c>
      <c r="F357">
        <v>0</v>
      </c>
      <c r="G357">
        <v>0</v>
      </c>
      <c r="H357">
        <v>0</v>
      </c>
      <c r="I357">
        <v>1</v>
      </c>
      <c r="J357">
        <v>0</v>
      </c>
      <c r="K357">
        <v>0</v>
      </c>
      <c r="L357" s="2">
        <v>0.66666666666666663</v>
      </c>
      <c r="M357">
        <v>4</v>
      </c>
      <c r="N357">
        <v>6</v>
      </c>
      <c r="O357">
        <v>0</v>
      </c>
      <c r="P357">
        <v>1</v>
      </c>
      <c r="Q357">
        <v>2</v>
      </c>
      <c r="R357">
        <v>1</v>
      </c>
      <c r="S357">
        <v>0</v>
      </c>
      <c r="T357">
        <v>0</v>
      </c>
      <c r="U357">
        <v>0</v>
      </c>
      <c r="V357">
        <f t="shared" si="10"/>
        <v>31</v>
      </c>
      <c r="W357">
        <f t="shared" si="11"/>
        <v>9</v>
      </c>
    </row>
    <row r="358" spans="1:23" x14ac:dyDescent="0.35">
      <c r="A358" t="s">
        <v>145</v>
      </c>
      <c r="B358" s="1">
        <v>44324</v>
      </c>
      <c r="C358" t="s">
        <v>124</v>
      </c>
      <c r="D358" t="s">
        <v>116</v>
      </c>
      <c r="E358">
        <v>1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6</v>
      </c>
      <c r="M358">
        <v>6</v>
      </c>
      <c r="N358">
        <v>3</v>
      </c>
      <c r="O358">
        <v>3</v>
      </c>
      <c r="P358">
        <v>1</v>
      </c>
      <c r="Q358">
        <v>3</v>
      </c>
      <c r="R358">
        <v>7</v>
      </c>
      <c r="S358">
        <v>0</v>
      </c>
      <c r="T358">
        <v>0</v>
      </c>
      <c r="U358">
        <v>0</v>
      </c>
      <c r="V358">
        <f t="shared" si="10"/>
        <v>66</v>
      </c>
      <c r="W358">
        <f t="shared" si="11"/>
        <v>50</v>
      </c>
    </row>
    <row r="359" spans="1:23" x14ac:dyDescent="0.35">
      <c r="A359" t="s">
        <v>145</v>
      </c>
      <c r="B359" s="1">
        <v>44325</v>
      </c>
      <c r="C359" t="s">
        <v>128</v>
      </c>
      <c r="D359" t="s">
        <v>116</v>
      </c>
      <c r="E359">
        <v>1</v>
      </c>
      <c r="F359">
        <v>0</v>
      </c>
      <c r="G359">
        <v>0</v>
      </c>
      <c r="H359">
        <v>1</v>
      </c>
      <c r="I359">
        <v>0</v>
      </c>
      <c r="J359">
        <v>0</v>
      </c>
      <c r="K359">
        <v>0</v>
      </c>
      <c r="L359">
        <v>6</v>
      </c>
      <c r="M359">
        <v>4</v>
      </c>
      <c r="N359">
        <v>1</v>
      </c>
      <c r="O359">
        <v>1</v>
      </c>
      <c r="P359">
        <v>1</v>
      </c>
      <c r="Q359">
        <v>1</v>
      </c>
      <c r="R359">
        <v>6</v>
      </c>
      <c r="S359">
        <v>1</v>
      </c>
      <c r="T359">
        <v>0</v>
      </c>
      <c r="U359">
        <v>0</v>
      </c>
      <c r="V359">
        <f t="shared" si="10"/>
        <v>69</v>
      </c>
      <c r="W359">
        <f t="shared" si="11"/>
        <v>63</v>
      </c>
    </row>
    <row r="360" spans="1:23" x14ac:dyDescent="0.35">
      <c r="A360" t="s">
        <v>145</v>
      </c>
      <c r="B360" s="1">
        <v>44327</v>
      </c>
      <c r="C360" t="s">
        <v>130</v>
      </c>
      <c r="D360" t="s">
        <v>64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6</v>
      </c>
      <c r="M360">
        <v>6</v>
      </c>
      <c r="N360">
        <v>2</v>
      </c>
      <c r="O360">
        <v>2</v>
      </c>
      <c r="P360">
        <v>1</v>
      </c>
      <c r="Q360">
        <v>0</v>
      </c>
      <c r="R360">
        <v>5</v>
      </c>
      <c r="S360">
        <v>0</v>
      </c>
      <c r="T360">
        <v>0</v>
      </c>
      <c r="U360">
        <v>0</v>
      </c>
      <c r="V360">
        <f t="shared" si="10"/>
        <v>67</v>
      </c>
      <c r="W360">
        <f t="shared" si="11"/>
        <v>57</v>
      </c>
    </row>
    <row r="361" spans="1:23" x14ac:dyDescent="0.35">
      <c r="A361" t="s">
        <v>145</v>
      </c>
      <c r="B361" s="1">
        <v>44328</v>
      </c>
      <c r="C361" t="s">
        <v>122</v>
      </c>
      <c r="D361" t="s">
        <v>64</v>
      </c>
      <c r="E361">
        <v>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6</v>
      </c>
      <c r="M361">
        <v>2</v>
      </c>
      <c r="N361">
        <v>1</v>
      </c>
      <c r="O361">
        <v>1</v>
      </c>
      <c r="P361">
        <v>0</v>
      </c>
      <c r="Q361">
        <v>3</v>
      </c>
      <c r="R361">
        <v>4</v>
      </c>
      <c r="S361">
        <v>0</v>
      </c>
      <c r="T361">
        <v>0</v>
      </c>
      <c r="U361">
        <v>0</v>
      </c>
      <c r="V361">
        <f t="shared" si="10"/>
        <v>71</v>
      </c>
      <c r="W361">
        <f t="shared" si="11"/>
        <v>67</v>
      </c>
    </row>
    <row r="362" spans="1:23" x14ac:dyDescent="0.35">
      <c r="A362" t="s">
        <v>145</v>
      </c>
      <c r="B362" s="1">
        <v>44329</v>
      </c>
      <c r="C362" t="s">
        <v>123</v>
      </c>
      <c r="D362" t="s">
        <v>64</v>
      </c>
      <c r="E362">
        <v>1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 s="2">
        <v>4.666666666666667</v>
      </c>
      <c r="M362">
        <v>7</v>
      </c>
      <c r="N362">
        <v>3</v>
      </c>
      <c r="O362">
        <v>3</v>
      </c>
      <c r="P362">
        <v>0</v>
      </c>
      <c r="Q362">
        <v>2</v>
      </c>
      <c r="R362">
        <v>4</v>
      </c>
      <c r="S362">
        <v>1</v>
      </c>
      <c r="T362">
        <v>0</v>
      </c>
      <c r="U362">
        <v>0</v>
      </c>
      <c r="V362">
        <f t="shared" si="10"/>
        <v>60.333333333333336</v>
      </c>
      <c r="W362">
        <f t="shared" si="11"/>
        <v>45</v>
      </c>
    </row>
    <row r="363" spans="1:23" x14ac:dyDescent="0.35">
      <c r="A363" t="s">
        <v>145</v>
      </c>
      <c r="B363" s="1">
        <v>44330</v>
      </c>
      <c r="C363" t="s">
        <v>125</v>
      </c>
      <c r="D363" t="s">
        <v>105</v>
      </c>
      <c r="E363">
        <v>1</v>
      </c>
      <c r="F363">
        <v>0</v>
      </c>
      <c r="G363">
        <v>0</v>
      </c>
      <c r="H363">
        <v>1</v>
      </c>
      <c r="I363">
        <v>0</v>
      </c>
      <c r="J363">
        <v>0</v>
      </c>
      <c r="K363">
        <v>0</v>
      </c>
      <c r="L363">
        <v>6</v>
      </c>
      <c r="M363">
        <v>4</v>
      </c>
      <c r="N363">
        <v>1</v>
      </c>
      <c r="O363">
        <v>1</v>
      </c>
      <c r="P363">
        <v>0</v>
      </c>
      <c r="Q363">
        <v>1</v>
      </c>
      <c r="R363">
        <v>4</v>
      </c>
      <c r="S363">
        <v>1</v>
      </c>
      <c r="T363">
        <v>0</v>
      </c>
      <c r="U363">
        <v>0</v>
      </c>
      <c r="V363">
        <f t="shared" si="10"/>
        <v>71</v>
      </c>
      <c r="W363">
        <f t="shared" si="11"/>
        <v>67</v>
      </c>
    </row>
    <row r="364" spans="1:23" x14ac:dyDescent="0.35">
      <c r="A364" t="s">
        <v>145</v>
      </c>
      <c r="B364" s="1">
        <v>44331</v>
      </c>
      <c r="C364" t="s">
        <v>124</v>
      </c>
      <c r="D364" t="s">
        <v>105</v>
      </c>
      <c r="E364">
        <v>1</v>
      </c>
      <c r="F364">
        <v>0</v>
      </c>
      <c r="G364">
        <v>0</v>
      </c>
      <c r="H364">
        <v>1</v>
      </c>
      <c r="I364">
        <v>0</v>
      </c>
      <c r="J364">
        <v>0</v>
      </c>
      <c r="K364">
        <v>0</v>
      </c>
      <c r="L364">
        <v>6</v>
      </c>
      <c r="M364">
        <v>2</v>
      </c>
      <c r="N364">
        <v>1</v>
      </c>
      <c r="O364">
        <v>1</v>
      </c>
      <c r="P364">
        <v>0</v>
      </c>
      <c r="Q364">
        <v>4</v>
      </c>
      <c r="R364">
        <v>4</v>
      </c>
      <c r="S364">
        <v>0</v>
      </c>
      <c r="T364">
        <v>0</v>
      </c>
      <c r="U364">
        <v>0</v>
      </c>
      <c r="V364">
        <f t="shared" si="10"/>
        <v>70</v>
      </c>
      <c r="W364">
        <f t="shared" si="11"/>
        <v>65</v>
      </c>
    </row>
    <row r="365" spans="1:23" x14ac:dyDescent="0.35">
      <c r="A365" t="s">
        <v>145</v>
      </c>
      <c r="B365" s="1">
        <v>44332</v>
      </c>
      <c r="C365" t="s">
        <v>128</v>
      </c>
      <c r="D365" t="s">
        <v>105</v>
      </c>
      <c r="E365">
        <v>1</v>
      </c>
      <c r="F365">
        <v>0</v>
      </c>
      <c r="G365">
        <v>0</v>
      </c>
      <c r="H365">
        <v>0</v>
      </c>
      <c r="I365">
        <v>1</v>
      </c>
      <c r="J365">
        <v>0</v>
      </c>
      <c r="K365">
        <v>0</v>
      </c>
      <c r="L365" s="2">
        <v>4.333333333333333</v>
      </c>
      <c r="M365">
        <v>9</v>
      </c>
      <c r="N365">
        <v>5</v>
      </c>
      <c r="O365">
        <v>5</v>
      </c>
      <c r="P365">
        <v>1</v>
      </c>
      <c r="Q365">
        <v>2</v>
      </c>
      <c r="R365">
        <v>6</v>
      </c>
      <c r="S365">
        <v>0</v>
      </c>
      <c r="T365">
        <v>0</v>
      </c>
      <c r="U365">
        <v>0</v>
      </c>
      <c r="V365">
        <f t="shared" si="10"/>
        <v>54.666666666666664</v>
      </c>
      <c r="W365">
        <f t="shared" si="11"/>
        <v>29</v>
      </c>
    </row>
    <row r="366" spans="1:23" x14ac:dyDescent="0.35">
      <c r="A366" t="s">
        <v>145</v>
      </c>
      <c r="B366" s="1">
        <v>44333</v>
      </c>
      <c r="C366" t="s">
        <v>122</v>
      </c>
      <c r="D366" t="s">
        <v>104</v>
      </c>
      <c r="E366">
        <v>1</v>
      </c>
      <c r="F366">
        <v>0</v>
      </c>
      <c r="G366">
        <v>0</v>
      </c>
      <c r="H366">
        <v>0</v>
      </c>
      <c r="I366">
        <v>1</v>
      </c>
      <c r="J366">
        <v>0</v>
      </c>
      <c r="K366">
        <v>0</v>
      </c>
      <c r="L366">
        <v>6</v>
      </c>
      <c r="M366">
        <v>5</v>
      </c>
      <c r="N366">
        <v>1</v>
      </c>
      <c r="O366">
        <v>1</v>
      </c>
      <c r="P366">
        <v>0</v>
      </c>
      <c r="Q366">
        <v>2</v>
      </c>
      <c r="R366">
        <v>8</v>
      </c>
      <c r="S366">
        <v>0</v>
      </c>
      <c r="T366">
        <v>0</v>
      </c>
      <c r="U366">
        <v>0</v>
      </c>
      <c r="V366">
        <f t="shared" si="10"/>
        <v>73</v>
      </c>
      <c r="W366">
        <f t="shared" si="11"/>
        <v>67</v>
      </c>
    </row>
    <row r="367" spans="1:23" x14ac:dyDescent="0.35">
      <c r="A367" t="s">
        <v>145</v>
      </c>
      <c r="B367" s="1">
        <v>44334</v>
      </c>
      <c r="C367" t="s">
        <v>132</v>
      </c>
      <c r="D367" t="s">
        <v>104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6</v>
      </c>
      <c r="M367">
        <v>5</v>
      </c>
      <c r="N367">
        <v>3</v>
      </c>
      <c r="O367">
        <v>3</v>
      </c>
      <c r="P367">
        <v>1</v>
      </c>
      <c r="Q367">
        <v>1</v>
      </c>
      <c r="R367">
        <v>5</v>
      </c>
      <c r="S367">
        <v>0</v>
      </c>
      <c r="T367">
        <v>0</v>
      </c>
      <c r="U367">
        <v>0</v>
      </c>
      <c r="V367">
        <f t="shared" si="10"/>
        <v>67</v>
      </c>
      <c r="W367">
        <f t="shared" si="11"/>
        <v>54</v>
      </c>
    </row>
    <row r="368" spans="1:23" x14ac:dyDescent="0.35">
      <c r="A368" t="s">
        <v>145</v>
      </c>
      <c r="B368" s="1">
        <v>44335</v>
      </c>
      <c r="C368" t="s">
        <v>123</v>
      </c>
      <c r="D368" t="s">
        <v>104</v>
      </c>
      <c r="E368">
        <v>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6</v>
      </c>
      <c r="M368">
        <v>2</v>
      </c>
      <c r="N368">
        <v>1</v>
      </c>
      <c r="O368">
        <v>1</v>
      </c>
      <c r="P368">
        <v>1</v>
      </c>
      <c r="Q368">
        <v>0</v>
      </c>
      <c r="R368">
        <v>8</v>
      </c>
      <c r="S368">
        <v>0</v>
      </c>
      <c r="T368">
        <v>0</v>
      </c>
      <c r="U368">
        <v>0</v>
      </c>
      <c r="V368">
        <f t="shared" si="10"/>
        <v>74</v>
      </c>
      <c r="W368">
        <f t="shared" si="11"/>
        <v>71</v>
      </c>
    </row>
    <row r="369" spans="1:23" x14ac:dyDescent="0.35">
      <c r="A369" t="s">
        <v>145</v>
      </c>
      <c r="B369" s="1">
        <v>44336</v>
      </c>
      <c r="C369" t="s">
        <v>125</v>
      </c>
      <c r="D369" t="s">
        <v>113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6</v>
      </c>
      <c r="M369">
        <v>6</v>
      </c>
      <c r="N369">
        <v>3</v>
      </c>
      <c r="O369">
        <v>3</v>
      </c>
      <c r="P369">
        <v>2</v>
      </c>
      <c r="Q369">
        <v>1</v>
      </c>
      <c r="R369">
        <v>7</v>
      </c>
      <c r="S369">
        <v>0</v>
      </c>
      <c r="T369">
        <v>0</v>
      </c>
      <c r="U369">
        <v>0</v>
      </c>
      <c r="V369">
        <f t="shared" si="10"/>
        <v>64</v>
      </c>
      <c r="W369">
        <f t="shared" si="11"/>
        <v>48</v>
      </c>
    </row>
    <row r="370" spans="1:23" x14ac:dyDescent="0.35">
      <c r="A370" t="s">
        <v>145</v>
      </c>
      <c r="B370" s="1">
        <v>44337</v>
      </c>
      <c r="C370" t="s">
        <v>124</v>
      </c>
      <c r="D370" t="s">
        <v>113</v>
      </c>
      <c r="E370">
        <v>1</v>
      </c>
      <c r="F370">
        <v>0</v>
      </c>
      <c r="G370">
        <v>0</v>
      </c>
      <c r="H370">
        <v>1</v>
      </c>
      <c r="I370">
        <v>0</v>
      </c>
      <c r="J370">
        <v>0</v>
      </c>
      <c r="K370">
        <v>0</v>
      </c>
      <c r="L370">
        <v>6</v>
      </c>
      <c r="M370">
        <v>6</v>
      </c>
      <c r="N370">
        <v>0</v>
      </c>
      <c r="O370">
        <v>0</v>
      </c>
      <c r="P370">
        <v>0</v>
      </c>
      <c r="Q370">
        <v>0</v>
      </c>
      <c r="R370">
        <v>6</v>
      </c>
      <c r="S370">
        <v>0</v>
      </c>
      <c r="T370">
        <v>0</v>
      </c>
      <c r="U370">
        <v>0</v>
      </c>
      <c r="V370">
        <f t="shared" si="10"/>
        <v>72</v>
      </c>
      <c r="W370">
        <f t="shared" si="11"/>
        <v>70</v>
      </c>
    </row>
    <row r="371" spans="1:23" x14ac:dyDescent="0.35">
      <c r="A371" t="s">
        <v>145</v>
      </c>
      <c r="B371" s="1">
        <v>44338</v>
      </c>
      <c r="C371" t="s">
        <v>130</v>
      </c>
      <c r="D371" t="s">
        <v>113</v>
      </c>
      <c r="E371">
        <v>1</v>
      </c>
      <c r="F371">
        <v>0</v>
      </c>
      <c r="G371">
        <v>0</v>
      </c>
      <c r="H371">
        <v>1</v>
      </c>
      <c r="I371">
        <v>0</v>
      </c>
      <c r="J371">
        <v>0</v>
      </c>
      <c r="K371">
        <v>0</v>
      </c>
      <c r="L371" s="2">
        <v>6.666666666666667</v>
      </c>
      <c r="M371">
        <v>5</v>
      </c>
      <c r="N371">
        <v>1</v>
      </c>
      <c r="O371">
        <v>1</v>
      </c>
      <c r="P371">
        <v>1</v>
      </c>
      <c r="Q371">
        <v>2</v>
      </c>
      <c r="R371">
        <v>4</v>
      </c>
      <c r="S371">
        <v>0</v>
      </c>
      <c r="T371">
        <v>0</v>
      </c>
      <c r="U371">
        <v>0</v>
      </c>
      <c r="V371">
        <f t="shared" si="10"/>
        <v>68.333333333333329</v>
      </c>
      <c r="W371">
        <f t="shared" si="11"/>
        <v>61</v>
      </c>
    </row>
    <row r="372" spans="1:23" x14ac:dyDescent="0.35">
      <c r="A372" t="s">
        <v>145</v>
      </c>
      <c r="B372" s="1">
        <v>44339</v>
      </c>
      <c r="C372" t="s">
        <v>122</v>
      </c>
      <c r="D372" t="s">
        <v>113</v>
      </c>
      <c r="E372">
        <v>1</v>
      </c>
      <c r="F372">
        <v>0</v>
      </c>
      <c r="G372">
        <v>0</v>
      </c>
      <c r="H372">
        <v>1</v>
      </c>
      <c r="I372">
        <v>0</v>
      </c>
      <c r="J372">
        <v>0</v>
      </c>
      <c r="K372">
        <v>0</v>
      </c>
      <c r="L372">
        <v>7</v>
      </c>
      <c r="M372">
        <v>4</v>
      </c>
      <c r="N372">
        <v>1</v>
      </c>
      <c r="O372">
        <v>1</v>
      </c>
      <c r="P372">
        <v>0</v>
      </c>
      <c r="Q372">
        <v>3</v>
      </c>
      <c r="R372">
        <v>2</v>
      </c>
      <c r="S372">
        <v>0</v>
      </c>
      <c r="T372">
        <v>0</v>
      </c>
      <c r="U372">
        <v>0</v>
      </c>
      <c r="V372">
        <f t="shared" si="10"/>
        <v>72</v>
      </c>
      <c r="W372">
        <f t="shared" si="11"/>
        <v>67</v>
      </c>
    </row>
    <row r="373" spans="1:23" x14ac:dyDescent="0.35">
      <c r="A373" t="s">
        <v>145</v>
      </c>
      <c r="B373" s="1">
        <v>44341</v>
      </c>
      <c r="C373" t="s">
        <v>123</v>
      </c>
      <c r="D373" t="s">
        <v>38</v>
      </c>
      <c r="E373">
        <v>1</v>
      </c>
      <c r="F373">
        <v>0</v>
      </c>
      <c r="G373">
        <v>0</v>
      </c>
      <c r="H373">
        <v>1</v>
      </c>
      <c r="I373">
        <v>0</v>
      </c>
      <c r="J373">
        <v>0</v>
      </c>
      <c r="K373">
        <v>0</v>
      </c>
      <c r="L373">
        <v>7</v>
      </c>
      <c r="M373">
        <v>4</v>
      </c>
      <c r="N373">
        <v>1</v>
      </c>
      <c r="O373">
        <v>1</v>
      </c>
      <c r="P373">
        <v>0</v>
      </c>
      <c r="Q373">
        <v>2</v>
      </c>
      <c r="R373">
        <v>9</v>
      </c>
      <c r="S373">
        <v>1</v>
      </c>
      <c r="T373">
        <v>0</v>
      </c>
      <c r="U373">
        <v>0</v>
      </c>
      <c r="V373">
        <f t="shared" si="10"/>
        <v>80</v>
      </c>
      <c r="W373">
        <f t="shared" si="11"/>
        <v>76</v>
      </c>
    </row>
    <row r="374" spans="1:23" x14ac:dyDescent="0.35">
      <c r="A374" t="s">
        <v>145</v>
      </c>
      <c r="B374" s="1">
        <v>44342</v>
      </c>
      <c r="C374" t="s">
        <v>125</v>
      </c>
      <c r="D374" t="s">
        <v>38</v>
      </c>
      <c r="E374">
        <v>1</v>
      </c>
      <c r="F374">
        <v>0</v>
      </c>
      <c r="G374">
        <v>0</v>
      </c>
      <c r="H374">
        <v>0</v>
      </c>
      <c r="I374">
        <v>1</v>
      </c>
      <c r="J374">
        <v>0</v>
      </c>
      <c r="K374">
        <v>0</v>
      </c>
      <c r="L374" s="2">
        <v>5.333333333333333</v>
      </c>
      <c r="M374">
        <v>5</v>
      </c>
      <c r="N374">
        <v>7</v>
      </c>
      <c r="O374">
        <v>7</v>
      </c>
      <c r="P374">
        <v>2</v>
      </c>
      <c r="Q374">
        <v>1</v>
      </c>
      <c r="R374">
        <v>4</v>
      </c>
      <c r="S374">
        <v>0</v>
      </c>
      <c r="T374">
        <v>0</v>
      </c>
      <c r="U374">
        <v>1</v>
      </c>
      <c r="V374">
        <f t="shared" si="10"/>
        <v>58.666666666666664</v>
      </c>
      <c r="W374">
        <f t="shared" si="11"/>
        <v>31</v>
      </c>
    </row>
    <row r="375" spans="1:23" x14ac:dyDescent="0.35">
      <c r="A375" t="s">
        <v>145</v>
      </c>
      <c r="B375" s="1">
        <v>44345</v>
      </c>
      <c r="C375" t="s">
        <v>124</v>
      </c>
      <c r="D375" t="s">
        <v>96</v>
      </c>
      <c r="E375">
        <v>1</v>
      </c>
      <c r="F375">
        <v>0</v>
      </c>
      <c r="G375">
        <v>0</v>
      </c>
      <c r="H375">
        <v>0</v>
      </c>
      <c r="I375">
        <v>1</v>
      </c>
      <c r="J375">
        <v>0</v>
      </c>
      <c r="K375">
        <v>0</v>
      </c>
      <c r="L375">
        <v>4</v>
      </c>
      <c r="M375">
        <v>7</v>
      </c>
      <c r="N375">
        <v>4</v>
      </c>
      <c r="O375">
        <v>4</v>
      </c>
      <c r="P375">
        <v>2</v>
      </c>
      <c r="Q375">
        <v>1</v>
      </c>
      <c r="R375">
        <v>6</v>
      </c>
      <c r="S375">
        <v>1</v>
      </c>
      <c r="T375">
        <v>0</v>
      </c>
      <c r="U375">
        <v>0</v>
      </c>
      <c r="V375">
        <f t="shared" si="10"/>
        <v>52</v>
      </c>
      <c r="W375">
        <f t="shared" si="11"/>
        <v>30</v>
      </c>
    </row>
    <row r="376" spans="1:23" x14ac:dyDescent="0.35">
      <c r="A376" t="s">
        <v>145</v>
      </c>
      <c r="B376" s="1">
        <v>44347</v>
      </c>
      <c r="C376" t="s">
        <v>123</v>
      </c>
      <c r="D376" t="s">
        <v>99</v>
      </c>
      <c r="E376">
        <v>1</v>
      </c>
      <c r="F376">
        <v>0</v>
      </c>
      <c r="G376">
        <v>0</v>
      </c>
      <c r="H376">
        <v>1</v>
      </c>
      <c r="I376">
        <v>0</v>
      </c>
      <c r="J376">
        <v>0</v>
      </c>
      <c r="K376">
        <v>0</v>
      </c>
      <c r="L376">
        <v>5</v>
      </c>
      <c r="M376">
        <v>6</v>
      </c>
      <c r="N376">
        <v>3</v>
      </c>
      <c r="O376">
        <v>3</v>
      </c>
      <c r="P376">
        <v>1</v>
      </c>
      <c r="Q376">
        <v>3</v>
      </c>
      <c r="R376">
        <v>6</v>
      </c>
      <c r="S376">
        <v>0</v>
      </c>
      <c r="T376">
        <v>0</v>
      </c>
      <c r="U376">
        <v>0</v>
      </c>
      <c r="V376">
        <f t="shared" si="10"/>
        <v>60</v>
      </c>
      <c r="W376">
        <f t="shared" si="11"/>
        <v>43</v>
      </c>
    </row>
    <row r="377" spans="1:23" x14ac:dyDescent="0.35">
      <c r="A377" t="s">
        <v>145</v>
      </c>
      <c r="B377" s="1">
        <v>44348</v>
      </c>
      <c r="C377" t="s">
        <v>122</v>
      </c>
      <c r="D377" t="s">
        <v>99</v>
      </c>
      <c r="E377">
        <v>1</v>
      </c>
      <c r="F377">
        <v>0</v>
      </c>
      <c r="G377">
        <v>0</v>
      </c>
      <c r="H377">
        <v>0</v>
      </c>
      <c r="I377">
        <v>1</v>
      </c>
      <c r="J377">
        <v>0</v>
      </c>
      <c r="K377">
        <v>0</v>
      </c>
      <c r="L377" s="2">
        <v>3.6666666666666665</v>
      </c>
      <c r="M377">
        <v>6</v>
      </c>
      <c r="N377">
        <v>5</v>
      </c>
      <c r="O377">
        <v>4</v>
      </c>
      <c r="P377">
        <v>0</v>
      </c>
      <c r="Q377">
        <v>2</v>
      </c>
      <c r="R377">
        <v>7</v>
      </c>
      <c r="S377">
        <v>1</v>
      </c>
      <c r="T377">
        <v>0</v>
      </c>
      <c r="U377">
        <v>2</v>
      </c>
      <c r="V377">
        <f t="shared" si="10"/>
        <v>58</v>
      </c>
      <c r="W377">
        <f t="shared" si="11"/>
        <v>38</v>
      </c>
    </row>
    <row r="378" spans="1:23" x14ac:dyDescent="0.35">
      <c r="A378" t="s">
        <v>145</v>
      </c>
      <c r="B378" s="1">
        <v>44349</v>
      </c>
      <c r="C378" t="s">
        <v>125</v>
      </c>
      <c r="D378" t="s">
        <v>99</v>
      </c>
      <c r="E378">
        <v>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 s="2">
        <v>4.333333333333333</v>
      </c>
      <c r="M378">
        <v>7</v>
      </c>
      <c r="N378">
        <v>3</v>
      </c>
      <c r="O378">
        <v>3</v>
      </c>
      <c r="P378">
        <v>1</v>
      </c>
      <c r="Q378">
        <v>2</v>
      </c>
      <c r="R378">
        <v>6</v>
      </c>
      <c r="S378">
        <v>0</v>
      </c>
      <c r="T378">
        <v>0</v>
      </c>
      <c r="U378">
        <v>0</v>
      </c>
      <c r="V378">
        <f t="shared" si="10"/>
        <v>56.666666666666664</v>
      </c>
      <c r="W378">
        <f t="shared" si="11"/>
        <v>39</v>
      </c>
    </row>
    <row r="379" spans="1:23" x14ac:dyDescent="0.35">
      <c r="A379" t="s">
        <v>145</v>
      </c>
      <c r="B379" s="1">
        <v>44350</v>
      </c>
      <c r="C379" t="s">
        <v>132</v>
      </c>
      <c r="D379" t="s">
        <v>99</v>
      </c>
      <c r="E379">
        <v>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 s="2">
        <v>5.666666666666667</v>
      </c>
      <c r="M379">
        <v>1</v>
      </c>
      <c r="N379">
        <v>0</v>
      </c>
      <c r="O379">
        <v>0</v>
      </c>
      <c r="P379">
        <v>0</v>
      </c>
      <c r="Q379">
        <v>5</v>
      </c>
      <c r="R379">
        <v>5</v>
      </c>
      <c r="S379">
        <v>0</v>
      </c>
      <c r="T379">
        <v>0</v>
      </c>
      <c r="U379">
        <v>0</v>
      </c>
      <c r="V379">
        <f t="shared" si="10"/>
        <v>69.333333333333329</v>
      </c>
      <c r="W379">
        <f t="shared" si="11"/>
        <v>67</v>
      </c>
    </row>
    <row r="380" spans="1:23" x14ac:dyDescent="0.35">
      <c r="A380" t="s">
        <v>145</v>
      </c>
      <c r="B380" s="1">
        <v>44351</v>
      </c>
      <c r="C380" t="s">
        <v>124</v>
      </c>
      <c r="D380" t="s">
        <v>36</v>
      </c>
      <c r="E380">
        <v>1</v>
      </c>
      <c r="F380">
        <v>0</v>
      </c>
      <c r="G380">
        <v>0</v>
      </c>
      <c r="H380">
        <v>0</v>
      </c>
      <c r="I380">
        <v>1</v>
      </c>
      <c r="J380">
        <v>0</v>
      </c>
      <c r="K380">
        <v>0</v>
      </c>
      <c r="L380" s="2">
        <v>4.333333333333333</v>
      </c>
      <c r="M380">
        <v>1</v>
      </c>
      <c r="N380">
        <v>4</v>
      </c>
      <c r="O380">
        <v>4</v>
      </c>
      <c r="P380">
        <v>0</v>
      </c>
      <c r="Q380">
        <v>3</v>
      </c>
      <c r="R380">
        <v>6</v>
      </c>
      <c r="S380">
        <v>0</v>
      </c>
      <c r="T380">
        <v>0</v>
      </c>
      <c r="U380">
        <v>0</v>
      </c>
      <c r="V380">
        <f t="shared" si="10"/>
        <v>65.666666666666671</v>
      </c>
      <c r="W380">
        <f t="shared" si="11"/>
        <v>52</v>
      </c>
    </row>
    <row r="381" spans="1:23" x14ac:dyDescent="0.35">
      <c r="A381" t="s">
        <v>145</v>
      </c>
      <c r="B381" s="1">
        <v>44352</v>
      </c>
      <c r="C381" t="s">
        <v>123</v>
      </c>
      <c r="D381" t="s">
        <v>36</v>
      </c>
      <c r="E381">
        <v>1</v>
      </c>
      <c r="F381">
        <v>0</v>
      </c>
      <c r="G381">
        <v>0</v>
      </c>
      <c r="H381">
        <v>1</v>
      </c>
      <c r="I381">
        <v>0</v>
      </c>
      <c r="J381">
        <v>0</v>
      </c>
      <c r="K381">
        <v>0</v>
      </c>
      <c r="L381">
        <v>5</v>
      </c>
      <c r="M381">
        <v>4</v>
      </c>
      <c r="N381">
        <v>4</v>
      </c>
      <c r="O381">
        <v>2</v>
      </c>
      <c r="P381">
        <v>0</v>
      </c>
      <c r="Q381">
        <v>1</v>
      </c>
      <c r="R381">
        <v>5</v>
      </c>
      <c r="S381">
        <v>1</v>
      </c>
      <c r="T381">
        <v>0</v>
      </c>
      <c r="U381">
        <v>0</v>
      </c>
      <c r="V381">
        <f t="shared" si="10"/>
        <v>63</v>
      </c>
      <c r="W381">
        <f t="shared" si="11"/>
        <v>53</v>
      </c>
    </row>
    <row r="382" spans="1:23" x14ac:dyDescent="0.35">
      <c r="A382" t="s">
        <v>145</v>
      </c>
      <c r="B382" s="1">
        <v>44353</v>
      </c>
      <c r="C382" t="s">
        <v>122</v>
      </c>
      <c r="D382" t="s">
        <v>36</v>
      </c>
      <c r="E382">
        <v>1</v>
      </c>
      <c r="F382">
        <v>0</v>
      </c>
      <c r="G382">
        <v>0</v>
      </c>
      <c r="H382">
        <v>1</v>
      </c>
      <c r="I382">
        <v>0</v>
      </c>
      <c r="J382">
        <v>0</v>
      </c>
      <c r="K382">
        <v>0</v>
      </c>
      <c r="L382">
        <v>6</v>
      </c>
      <c r="M382">
        <v>6</v>
      </c>
      <c r="N382">
        <v>1</v>
      </c>
      <c r="O382">
        <v>1</v>
      </c>
      <c r="P382">
        <v>0</v>
      </c>
      <c r="Q382">
        <v>0</v>
      </c>
      <c r="R382">
        <v>4</v>
      </c>
      <c r="S382">
        <v>0</v>
      </c>
      <c r="T382">
        <v>0</v>
      </c>
      <c r="U382">
        <v>0</v>
      </c>
      <c r="V382">
        <f t="shared" si="10"/>
        <v>70</v>
      </c>
      <c r="W382">
        <f t="shared" si="11"/>
        <v>65</v>
      </c>
    </row>
    <row r="383" spans="1:23" x14ac:dyDescent="0.35">
      <c r="A383" t="s">
        <v>145</v>
      </c>
      <c r="B383" s="1">
        <v>44355</v>
      </c>
      <c r="C383" t="s">
        <v>125</v>
      </c>
      <c r="D383" t="s">
        <v>119</v>
      </c>
      <c r="E383">
        <v>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 s="2">
        <v>4.333333333333333</v>
      </c>
      <c r="M383">
        <v>5</v>
      </c>
      <c r="N383">
        <v>3</v>
      </c>
      <c r="O383">
        <v>2</v>
      </c>
      <c r="P383">
        <v>1</v>
      </c>
      <c r="Q383">
        <v>3</v>
      </c>
      <c r="R383">
        <v>0</v>
      </c>
      <c r="S383">
        <v>0</v>
      </c>
      <c r="T383">
        <v>0</v>
      </c>
      <c r="U383">
        <v>0</v>
      </c>
      <c r="V383">
        <f t="shared" si="10"/>
        <v>49.666666666666664</v>
      </c>
      <c r="W383">
        <f t="shared" si="11"/>
        <v>35</v>
      </c>
    </row>
    <row r="384" spans="1:23" x14ac:dyDescent="0.35">
      <c r="A384" t="s">
        <v>145</v>
      </c>
      <c r="B384" s="1">
        <v>44356</v>
      </c>
      <c r="C384" t="s">
        <v>132</v>
      </c>
      <c r="D384" t="s">
        <v>119</v>
      </c>
      <c r="E384">
        <v>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6</v>
      </c>
      <c r="M384">
        <v>4</v>
      </c>
      <c r="N384">
        <v>0</v>
      </c>
      <c r="O384">
        <v>0</v>
      </c>
      <c r="P384">
        <v>0</v>
      </c>
      <c r="Q384">
        <v>1</v>
      </c>
      <c r="R384">
        <v>4</v>
      </c>
      <c r="S384">
        <v>0</v>
      </c>
      <c r="T384">
        <v>0</v>
      </c>
      <c r="U384">
        <v>0</v>
      </c>
      <c r="V384">
        <f t="shared" si="10"/>
        <v>71</v>
      </c>
      <c r="W384">
        <f t="shared" si="11"/>
        <v>70</v>
      </c>
    </row>
    <row r="385" spans="1:23" x14ac:dyDescent="0.35">
      <c r="A385" t="s">
        <v>145</v>
      </c>
      <c r="B385" s="1">
        <v>44357</v>
      </c>
      <c r="C385" t="s">
        <v>124</v>
      </c>
      <c r="D385" t="s">
        <v>119</v>
      </c>
      <c r="E385">
        <v>1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7</v>
      </c>
      <c r="M385">
        <v>4</v>
      </c>
      <c r="N385">
        <v>0</v>
      </c>
      <c r="O385">
        <v>0</v>
      </c>
      <c r="P385">
        <v>0</v>
      </c>
      <c r="Q385">
        <v>1</v>
      </c>
      <c r="R385">
        <v>4</v>
      </c>
      <c r="S385">
        <v>0</v>
      </c>
      <c r="T385">
        <v>0</v>
      </c>
      <c r="U385">
        <v>0</v>
      </c>
      <c r="V385">
        <f t="shared" si="10"/>
        <v>76</v>
      </c>
      <c r="W385">
        <f t="shared" si="11"/>
        <v>76</v>
      </c>
    </row>
    <row r="386" spans="1:23" x14ac:dyDescent="0.35">
      <c r="A386" t="s">
        <v>145</v>
      </c>
      <c r="B386" s="1">
        <v>44358</v>
      </c>
      <c r="C386" t="s">
        <v>123</v>
      </c>
      <c r="D386" t="s">
        <v>95</v>
      </c>
      <c r="E386">
        <v>1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0</v>
      </c>
      <c r="L386">
        <v>4</v>
      </c>
      <c r="M386">
        <v>4</v>
      </c>
      <c r="N386">
        <v>4</v>
      </c>
      <c r="O386">
        <v>4</v>
      </c>
      <c r="P386">
        <v>0</v>
      </c>
      <c r="Q386">
        <v>4</v>
      </c>
      <c r="R386">
        <v>3</v>
      </c>
      <c r="S386">
        <v>1</v>
      </c>
      <c r="T386">
        <v>0</v>
      </c>
      <c r="U386">
        <v>1</v>
      </c>
      <c r="V386">
        <f t="shared" si="10"/>
        <v>57</v>
      </c>
      <c r="W386">
        <f t="shared" si="11"/>
        <v>39</v>
      </c>
    </row>
    <row r="387" spans="1:23" x14ac:dyDescent="0.35">
      <c r="A387" t="s">
        <v>145</v>
      </c>
      <c r="B387" s="1">
        <v>44359</v>
      </c>
      <c r="C387" t="s">
        <v>122</v>
      </c>
      <c r="D387" t="s">
        <v>95</v>
      </c>
      <c r="E387">
        <v>1</v>
      </c>
      <c r="F387">
        <v>0</v>
      </c>
      <c r="G387">
        <v>0</v>
      </c>
      <c r="H387">
        <v>0</v>
      </c>
      <c r="I387">
        <v>1</v>
      </c>
      <c r="J387">
        <v>0</v>
      </c>
      <c r="K387">
        <v>0</v>
      </c>
      <c r="L387">
        <v>6</v>
      </c>
      <c r="M387">
        <v>5</v>
      </c>
      <c r="N387">
        <v>3</v>
      </c>
      <c r="O387">
        <v>3</v>
      </c>
      <c r="P387">
        <v>2</v>
      </c>
      <c r="Q387">
        <v>2</v>
      </c>
      <c r="R387">
        <v>4</v>
      </c>
      <c r="S387">
        <v>1</v>
      </c>
      <c r="T387">
        <v>0</v>
      </c>
      <c r="U387">
        <v>1</v>
      </c>
      <c r="V387">
        <f t="shared" ref="V387:V450" si="12">50+L387*3+(IF(L387&lt;4,0,(L387-4)*2)+R387-M387-4*P387-(2*(N387-O387))-Q387)</f>
        <v>61</v>
      </c>
      <c r="W387">
        <f t="shared" ref="W387:W450" si="13">40+6*L387+R387-2*Q387-2*M387-3*N387-6*P387</f>
        <v>45</v>
      </c>
    </row>
    <row r="388" spans="1:23" x14ac:dyDescent="0.35">
      <c r="A388" t="s">
        <v>145</v>
      </c>
      <c r="B388" s="1">
        <v>44360</v>
      </c>
      <c r="C388" t="s">
        <v>125</v>
      </c>
      <c r="D388" t="s">
        <v>95</v>
      </c>
      <c r="E388">
        <v>1</v>
      </c>
      <c r="F388">
        <v>0</v>
      </c>
      <c r="G388">
        <v>0</v>
      </c>
      <c r="H388">
        <v>1</v>
      </c>
      <c r="I388">
        <v>0</v>
      </c>
      <c r="J388">
        <v>0</v>
      </c>
      <c r="K388">
        <v>0</v>
      </c>
      <c r="L388">
        <v>5</v>
      </c>
      <c r="M388">
        <v>6</v>
      </c>
      <c r="N388">
        <v>2</v>
      </c>
      <c r="O388">
        <v>2</v>
      </c>
      <c r="P388">
        <v>0</v>
      </c>
      <c r="Q388">
        <v>1</v>
      </c>
      <c r="R388">
        <v>6</v>
      </c>
      <c r="S388">
        <v>0</v>
      </c>
      <c r="T388">
        <v>0</v>
      </c>
      <c r="U388">
        <v>1</v>
      </c>
      <c r="V388">
        <f t="shared" si="12"/>
        <v>66</v>
      </c>
      <c r="W388">
        <f t="shared" si="13"/>
        <v>56</v>
      </c>
    </row>
    <row r="389" spans="1:23" x14ac:dyDescent="0.35">
      <c r="A389" t="s">
        <v>145</v>
      </c>
      <c r="B389" s="1">
        <v>44362</v>
      </c>
      <c r="C389" t="s">
        <v>132</v>
      </c>
      <c r="D389" t="s">
        <v>55</v>
      </c>
      <c r="E389">
        <v>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 s="2">
        <v>2.3333333333333335</v>
      </c>
      <c r="M389">
        <v>5</v>
      </c>
      <c r="N389">
        <v>5</v>
      </c>
      <c r="O389">
        <v>5</v>
      </c>
      <c r="P389">
        <v>2</v>
      </c>
      <c r="Q389">
        <v>1</v>
      </c>
      <c r="R389">
        <v>4</v>
      </c>
      <c r="S389">
        <v>0</v>
      </c>
      <c r="T389">
        <v>0</v>
      </c>
      <c r="U389">
        <v>0</v>
      </c>
      <c r="V389">
        <f t="shared" si="12"/>
        <v>47</v>
      </c>
      <c r="W389">
        <f t="shared" si="13"/>
        <v>19</v>
      </c>
    </row>
    <row r="390" spans="1:23" x14ac:dyDescent="0.35">
      <c r="A390" t="s">
        <v>145</v>
      </c>
      <c r="B390" s="1">
        <v>44363</v>
      </c>
      <c r="C390" t="s">
        <v>124</v>
      </c>
      <c r="D390" t="s">
        <v>55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4</v>
      </c>
      <c r="M390">
        <v>7</v>
      </c>
      <c r="N390">
        <v>4</v>
      </c>
      <c r="O390">
        <v>4</v>
      </c>
      <c r="P390">
        <v>0</v>
      </c>
      <c r="Q390">
        <v>1</v>
      </c>
      <c r="R390">
        <v>5</v>
      </c>
      <c r="S390">
        <v>0</v>
      </c>
      <c r="T390">
        <v>0</v>
      </c>
      <c r="U390">
        <v>0</v>
      </c>
      <c r="V390">
        <f t="shared" si="12"/>
        <v>59</v>
      </c>
      <c r="W390">
        <f t="shared" si="13"/>
        <v>41</v>
      </c>
    </row>
    <row r="391" spans="1:23" x14ac:dyDescent="0.35">
      <c r="A391" t="s">
        <v>145</v>
      </c>
      <c r="B391" s="1">
        <v>44364</v>
      </c>
      <c r="C391" t="s">
        <v>123</v>
      </c>
      <c r="D391" t="s">
        <v>103</v>
      </c>
      <c r="E391">
        <v>1</v>
      </c>
      <c r="F391">
        <v>0</v>
      </c>
      <c r="G391">
        <v>0</v>
      </c>
      <c r="H391">
        <v>1</v>
      </c>
      <c r="I391">
        <v>0</v>
      </c>
      <c r="J391">
        <v>0</v>
      </c>
      <c r="K391">
        <v>0</v>
      </c>
      <c r="L391" s="2">
        <v>7.666666666666667</v>
      </c>
      <c r="M391">
        <v>3</v>
      </c>
      <c r="N391">
        <v>0</v>
      </c>
      <c r="O391">
        <v>0</v>
      </c>
      <c r="P391">
        <v>0</v>
      </c>
      <c r="Q391">
        <v>0</v>
      </c>
      <c r="R391">
        <v>7</v>
      </c>
      <c r="S391">
        <v>2</v>
      </c>
      <c r="T391">
        <v>0</v>
      </c>
      <c r="U391">
        <v>0</v>
      </c>
      <c r="V391">
        <f t="shared" si="12"/>
        <v>84.333333333333329</v>
      </c>
      <c r="W391">
        <f t="shared" si="13"/>
        <v>87</v>
      </c>
    </row>
    <row r="392" spans="1:23" x14ac:dyDescent="0.35">
      <c r="A392" t="s">
        <v>145</v>
      </c>
      <c r="B392" s="1">
        <v>44365</v>
      </c>
      <c r="C392" t="s">
        <v>122</v>
      </c>
      <c r="D392" t="s">
        <v>103</v>
      </c>
      <c r="E392">
        <v>1</v>
      </c>
      <c r="F392">
        <v>0</v>
      </c>
      <c r="G392">
        <v>0</v>
      </c>
      <c r="H392">
        <v>1</v>
      </c>
      <c r="I392">
        <v>0</v>
      </c>
      <c r="J392">
        <v>0</v>
      </c>
      <c r="K392">
        <v>0</v>
      </c>
      <c r="L392">
        <v>7</v>
      </c>
      <c r="M392">
        <v>2</v>
      </c>
      <c r="N392">
        <v>1</v>
      </c>
      <c r="O392">
        <v>1</v>
      </c>
      <c r="P392">
        <v>0</v>
      </c>
      <c r="Q392">
        <v>2</v>
      </c>
      <c r="R392">
        <v>6</v>
      </c>
      <c r="S392">
        <v>0</v>
      </c>
      <c r="T392">
        <v>0</v>
      </c>
      <c r="U392">
        <v>0</v>
      </c>
      <c r="V392">
        <f t="shared" si="12"/>
        <v>79</v>
      </c>
      <c r="W392">
        <f t="shared" si="13"/>
        <v>77</v>
      </c>
    </row>
    <row r="393" spans="1:23" x14ac:dyDescent="0.35">
      <c r="A393" t="s">
        <v>145</v>
      </c>
      <c r="B393" t="s">
        <v>133</v>
      </c>
      <c r="C393" t="s">
        <v>130</v>
      </c>
      <c r="D393" t="s">
        <v>103</v>
      </c>
      <c r="E393">
        <v>1</v>
      </c>
      <c r="F393">
        <v>0</v>
      </c>
      <c r="G393">
        <v>0</v>
      </c>
      <c r="H393">
        <v>0</v>
      </c>
      <c r="I393">
        <v>1</v>
      </c>
      <c r="J393">
        <v>0</v>
      </c>
      <c r="K393">
        <v>0</v>
      </c>
      <c r="L393">
        <v>4</v>
      </c>
      <c r="M393">
        <v>8</v>
      </c>
      <c r="N393">
        <v>5</v>
      </c>
      <c r="O393">
        <v>5</v>
      </c>
      <c r="P393">
        <v>1</v>
      </c>
      <c r="Q393">
        <v>0</v>
      </c>
      <c r="R393">
        <v>4</v>
      </c>
      <c r="S393">
        <v>0</v>
      </c>
      <c r="T393">
        <v>0</v>
      </c>
      <c r="U393">
        <v>0</v>
      </c>
      <c r="V393">
        <f t="shared" si="12"/>
        <v>54</v>
      </c>
      <c r="W393">
        <f t="shared" si="13"/>
        <v>31</v>
      </c>
    </row>
    <row r="394" spans="1:23" x14ac:dyDescent="0.35">
      <c r="A394" t="s">
        <v>145</v>
      </c>
      <c r="B394" t="s">
        <v>134</v>
      </c>
      <c r="C394" t="s">
        <v>125</v>
      </c>
      <c r="D394" t="s">
        <v>103</v>
      </c>
      <c r="E394">
        <v>1</v>
      </c>
      <c r="F394">
        <v>0</v>
      </c>
      <c r="G394">
        <v>0</v>
      </c>
      <c r="H394">
        <v>1</v>
      </c>
      <c r="I394">
        <v>0</v>
      </c>
      <c r="J394">
        <v>0</v>
      </c>
      <c r="K394">
        <v>0</v>
      </c>
      <c r="L394" s="2">
        <v>5.666666666666667</v>
      </c>
      <c r="M394">
        <v>1</v>
      </c>
      <c r="N394">
        <v>0</v>
      </c>
      <c r="O394">
        <v>0</v>
      </c>
      <c r="P394">
        <v>0</v>
      </c>
      <c r="Q394">
        <v>3</v>
      </c>
      <c r="R394">
        <v>5</v>
      </c>
      <c r="S394">
        <v>0</v>
      </c>
      <c r="T394">
        <v>0</v>
      </c>
      <c r="U394">
        <v>0</v>
      </c>
      <c r="V394">
        <f t="shared" si="12"/>
        <v>71.333333333333329</v>
      </c>
      <c r="W394">
        <f t="shared" si="13"/>
        <v>71</v>
      </c>
    </row>
    <row r="395" spans="1:23" x14ac:dyDescent="0.35">
      <c r="A395" t="s">
        <v>145</v>
      </c>
      <c r="B395" t="s">
        <v>135</v>
      </c>
      <c r="C395" t="s">
        <v>136</v>
      </c>
      <c r="D395" t="s">
        <v>96</v>
      </c>
      <c r="E395">
        <v>1</v>
      </c>
      <c r="F395">
        <v>0</v>
      </c>
      <c r="G395">
        <v>0</v>
      </c>
      <c r="H395">
        <v>0</v>
      </c>
      <c r="I395">
        <v>1</v>
      </c>
      <c r="J395">
        <v>0</v>
      </c>
      <c r="K395">
        <v>0</v>
      </c>
      <c r="L395">
        <v>4</v>
      </c>
      <c r="M395">
        <v>0</v>
      </c>
      <c r="N395">
        <v>1</v>
      </c>
      <c r="O395">
        <v>1</v>
      </c>
      <c r="P395">
        <v>0</v>
      </c>
      <c r="Q395">
        <v>2</v>
      </c>
      <c r="R395">
        <v>3</v>
      </c>
      <c r="S395">
        <v>0</v>
      </c>
      <c r="T395">
        <v>0</v>
      </c>
      <c r="U395">
        <v>2</v>
      </c>
      <c r="V395">
        <f t="shared" si="12"/>
        <v>63</v>
      </c>
      <c r="W395">
        <f t="shared" si="13"/>
        <v>60</v>
      </c>
    </row>
    <row r="396" spans="1:23" x14ac:dyDescent="0.35">
      <c r="A396" t="s">
        <v>145</v>
      </c>
      <c r="B396" t="s">
        <v>137</v>
      </c>
      <c r="C396" t="s">
        <v>124</v>
      </c>
      <c r="D396" t="s">
        <v>96</v>
      </c>
      <c r="E396">
        <v>1</v>
      </c>
      <c r="F396">
        <v>0</v>
      </c>
      <c r="G396">
        <v>0</v>
      </c>
      <c r="H396">
        <v>1</v>
      </c>
      <c r="I396">
        <v>0</v>
      </c>
      <c r="J396">
        <v>0</v>
      </c>
      <c r="K396">
        <v>0</v>
      </c>
      <c r="L396" s="2">
        <v>5.333333333333333</v>
      </c>
      <c r="M396">
        <v>3</v>
      </c>
      <c r="N396">
        <v>0</v>
      </c>
      <c r="O396">
        <v>0</v>
      </c>
      <c r="P396">
        <v>0</v>
      </c>
      <c r="Q396">
        <v>1</v>
      </c>
      <c r="R396">
        <v>5</v>
      </c>
      <c r="S396">
        <v>0</v>
      </c>
      <c r="T396">
        <v>0</v>
      </c>
      <c r="U396">
        <v>0</v>
      </c>
      <c r="V396">
        <f t="shared" si="12"/>
        <v>69.666666666666671</v>
      </c>
      <c r="W396">
        <f t="shared" si="13"/>
        <v>69</v>
      </c>
    </row>
    <row r="397" spans="1:23" x14ac:dyDescent="0.35">
      <c r="A397" t="s">
        <v>145</v>
      </c>
      <c r="B397" s="1">
        <v>44369</v>
      </c>
      <c r="C397" t="s">
        <v>123</v>
      </c>
      <c r="D397" t="s">
        <v>96</v>
      </c>
      <c r="E397">
        <v>1</v>
      </c>
      <c r="F397">
        <v>0</v>
      </c>
      <c r="G397">
        <v>0</v>
      </c>
      <c r="H397">
        <v>1</v>
      </c>
      <c r="I397">
        <v>0</v>
      </c>
      <c r="J397">
        <v>0</v>
      </c>
      <c r="K397">
        <v>0</v>
      </c>
      <c r="L397">
        <v>7</v>
      </c>
      <c r="M397">
        <v>1</v>
      </c>
      <c r="N397">
        <v>0</v>
      </c>
      <c r="O397">
        <v>0</v>
      </c>
      <c r="P397">
        <v>0</v>
      </c>
      <c r="Q397">
        <v>2</v>
      </c>
      <c r="R397">
        <v>11</v>
      </c>
      <c r="S397">
        <v>2</v>
      </c>
      <c r="T397">
        <v>0</v>
      </c>
      <c r="U397">
        <v>1</v>
      </c>
      <c r="V397">
        <f t="shared" si="12"/>
        <v>85</v>
      </c>
      <c r="W397">
        <f t="shared" si="13"/>
        <v>87</v>
      </c>
    </row>
    <row r="398" spans="1:23" x14ac:dyDescent="0.35">
      <c r="A398" t="s">
        <v>145</v>
      </c>
      <c r="B398" s="1">
        <v>44370</v>
      </c>
      <c r="C398" t="s">
        <v>129</v>
      </c>
      <c r="D398" t="s">
        <v>96</v>
      </c>
      <c r="E398">
        <v>1</v>
      </c>
      <c r="F398">
        <v>0</v>
      </c>
      <c r="G398">
        <v>0</v>
      </c>
      <c r="H398">
        <v>0</v>
      </c>
      <c r="I398">
        <v>1</v>
      </c>
      <c r="J398">
        <v>0</v>
      </c>
      <c r="K398">
        <v>0</v>
      </c>
      <c r="L398">
        <v>2</v>
      </c>
      <c r="M398">
        <v>4</v>
      </c>
      <c r="N398">
        <v>5</v>
      </c>
      <c r="O398">
        <v>5</v>
      </c>
      <c r="P398">
        <v>1</v>
      </c>
      <c r="Q398">
        <v>3</v>
      </c>
      <c r="R398">
        <v>1</v>
      </c>
      <c r="S398">
        <v>0</v>
      </c>
      <c r="T398">
        <v>0</v>
      </c>
      <c r="U398">
        <v>1</v>
      </c>
      <c r="V398">
        <f t="shared" si="12"/>
        <v>46</v>
      </c>
      <c r="W398">
        <f t="shared" si="13"/>
        <v>18</v>
      </c>
    </row>
    <row r="399" spans="1:23" x14ac:dyDescent="0.35">
      <c r="A399" t="s">
        <v>145</v>
      </c>
      <c r="B399" s="1">
        <v>44371</v>
      </c>
      <c r="C399" t="s">
        <v>138</v>
      </c>
      <c r="D399" t="s">
        <v>91</v>
      </c>
      <c r="E399">
        <v>1</v>
      </c>
      <c r="F399">
        <v>0</v>
      </c>
      <c r="G399">
        <v>0</v>
      </c>
      <c r="H399">
        <v>0</v>
      </c>
      <c r="I399">
        <v>1</v>
      </c>
      <c r="J399">
        <v>0</v>
      </c>
      <c r="K399">
        <v>0</v>
      </c>
      <c r="L399" s="2">
        <v>2.3333333333333335</v>
      </c>
      <c r="M399">
        <v>2</v>
      </c>
      <c r="N399">
        <v>2</v>
      </c>
      <c r="O399">
        <v>2</v>
      </c>
      <c r="P399">
        <v>0</v>
      </c>
      <c r="Q399">
        <v>1</v>
      </c>
      <c r="R399">
        <v>3</v>
      </c>
      <c r="S399">
        <v>0</v>
      </c>
      <c r="T399">
        <v>0</v>
      </c>
      <c r="U399">
        <v>1</v>
      </c>
      <c r="V399">
        <f t="shared" si="12"/>
        <v>57</v>
      </c>
      <c r="W399">
        <f t="shared" si="13"/>
        <v>45</v>
      </c>
    </row>
    <row r="400" spans="1:23" x14ac:dyDescent="0.35">
      <c r="A400" t="s">
        <v>145</v>
      </c>
      <c r="B400" s="1">
        <v>44372</v>
      </c>
      <c r="C400" t="s">
        <v>125</v>
      </c>
      <c r="D400" t="s">
        <v>91</v>
      </c>
      <c r="E400">
        <v>1</v>
      </c>
      <c r="F400">
        <v>0</v>
      </c>
      <c r="G400">
        <v>0</v>
      </c>
      <c r="H400">
        <v>1</v>
      </c>
      <c r="I400">
        <v>0</v>
      </c>
      <c r="J400">
        <v>0</v>
      </c>
      <c r="K400">
        <v>0</v>
      </c>
      <c r="L400">
        <v>6</v>
      </c>
      <c r="M400">
        <v>6</v>
      </c>
      <c r="N400">
        <v>1</v>
      </c>
      <c r="O400">
        <v>1</v>
      </c>
      <c r="P400">
        <v>0</v>
      </c>
      <c r="Q400">
        <v>0</v>
      </c>
      <c r="R400">
        <v>3</v>
      </c>
      <c r="S400">
        <v>0</v>
      </c>
      <c r="T400">
        <v>0</v>
      </c>
      <c r="U400">
        <v>0</v>
      </c>
      <c r="V400">
        <f t="shared" si="12"/>
        <v>69</v>
      </c>
      <c r="W400">
        <f t="shared" si="13"/>
        <v>64</v>
      </c>
    </row>
    <row r="401" spans="1:23" x14ac:dyDescent="0.35">
      <c r="A401" t="s">
        <v>145</v>
      </c>
      <c r="B401" s="1">
        <v>44373</v>
      </c>
      <c r="C401" t="s">
        <v>124</v>
      </c>
      <c r="D401" t="s">
        <v>91</v>
      </c>
      <c r="E401">
        <v>1</v>
      </c>
      <c r="F401">
        <v>0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6</v>
      </c>
      <c r="M401">
        <v>5</v>
      </c>
      <c r="N401">
        <v>3</v>
      </c>
      <c r="O401">
        <v>3</v>
      </c>
      <c r="P401">
        <v>1</v>
      </c>
      <c r="Q401">
        <v>1</v>
      </c>
      <c r="R401">
        <v>9</v>
      </c>
      <c r="S401">
        <v>0</v>
      </c>
      <c r="T401">
        <v>0</v>
      </c>
      <c r="U401">
        <v>0</v>
      </c>
      <c r="V401">
        <f t="shared" si="12"/>
        <v>71</v>
      </c>
      <c r="W401">
        <f t="shared" si="13"/>
        <v>58</v>
      </c>
    </row>
    <row r="402" spans="1:23" x14ac:dyDescent="0.35">
      <c r="A402" t="s">
        <v>145</v>
      </c>
      <c r="B402" s="1">
        <v>44374</v>
      </c>
      <c r="C402" t="s">
        <v>136</v>
      </c>
      <c r="D402" t="s">
        <v>91</v>
      </c>
      <c r="E402">
        <v>1</v>
      </c>
      <c r="F402">
        <v>0</v>
      </c>
      <c r="G402">
        <v>0</v>
      </c>
      <c r="H402">
        <v>1</v>
      </c>
      <c r="I402">
        <v>0</v>
      </c>
      <c r="J402">
        <v>0</v>
      </c>
      <c r="K402">
        <v>0</v>
      </c>
      <c r="L402">
        <v>5</v>
      </c>
      <c r="M402">
        <v>1</v>
      </c>
      <c r="N402">
        <v>0</v>
      </c>
      <c r="O402">
        <v>0</v>
      </c>
      <c r="P402">
        <v>0</v>
      </c>
      <c r="Q402">
        <v>2</v>
      </c>
      <c r="R402">
        <v>9</v>
      </c>
      <c r="S402">
        <v>0</v>
      </c>
      <c r="T402">
        <v>0</v>
      </c>
      <c r="U402">
        <v>2</v>
      </c>
      <c r="V402">
        <f t="shared" si="12"/>
        <v>73</v>
      </c>
      <c r="W402">
        <f t="shared" si="13"/>
        <v>73</v>
      </c>
    </row>
    <row r="403" spans="1:23" x14ac:dyDescent="0.35">
      <c r="A403" t="s">
        <v>145</v>
      </c>
      <c r="B403" s="1">
        <v>44376</v>
      </c>
      <c r="C403" t="s">
        <v>123</v>
      </c>
      <c r="D403" t="s">
        <v>104</v>
      </c>
      <c r="E403">
        <v>1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6</v>
      </c>
      <c r="M403">
        <v>5</v>
      </c>
      <c r="N403">
        <v>3</v>
      </c>
      <c r="O403">
        <v>3</v>
      </c>
      <c r="P403">
        <v>1</v>
      </c>
      <c r="Q403">
        <v>1</v>
      </c>
      <c r="R403">
        <v>7</v>
      </c>
      <c r="S403">
        <v>1</v>
      </c>
      <c r="T403">
        <v>0</v>
      </c>
      <c r="U403">
        <v>0</v>
      </c>
      <c r="V403">
        <f t="shared" si="12"/>
        <v>69</v>
      </c>
      <c r="W403">
        <f t="shared" si="13"/>
        <v>56</v>
      </c>
    </row>
    <row r="404" spans="1:23" x14ac:dyDescent="0.35">
      <c r="A404" t="s">
        <v>145</v>
      </c>
      <c r="B404" s="1">
        <v>44377</v>
      </c>
      <c r="C404" t="s">
        <v>122</v>
      </c>
      <c r="D404" t="s">
        <v>104</v>
      </c>
      <c r="E404">
        <v>1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5</v>
      </c>
      <c r="M404">
        <v>3</v>
      </c>
      <c r="N404">
        <v>2</v>
      </c>
      <c r="O404">
        <v>2</v>
      </c>
      <c r="P404">
        <v>1</v>
      </c>
      <c r="Q404">
        <v>2</v>
      </c>
      <c r="R404">
        <v>7</v>
      </c>
      <c r="S404">
        <v>0</v>
      </c>
      <c r="T404">
        <v>0</v>
      </c>
      <c r="U404">
        <v>1</v>
      </c>
      <c r="V404">
        <f t="shared" si="12"/>
        <v>65</v>
      </c>
      <c r="W404">
        <f t="shared" si="13"/>
        <v>55</v>
      </c>
    </row>
    <row r="405" spans="1:23" x14ac:dyDescent="0.35">
      <c r="A405" t="s">
        <v>145</v>
      </c>
      <c r="B405" s="1">
        <v>44378</v>
      </c>
      <c r="C405" t="s">
        <v>124</v>
      </c>
      <c r="D405" t="s">
        <v>104</v>
      </c>
      <c r="E405">
        <v>1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7</v>
      </c>
      <c r="M405">
        <v>3</v>
      </c>
      <c r="N405">
        <v>2</v>
      </c>
      <c r="O405">
        <v>2</v>
      </c>
      <c r="P405">
        <v>1</v>
      </c>
      <c r="Q405">
        <v>2</v>
      </c>
      <c r="R405">
        <v>2</v>
      </c>
      <c r="S405">
        <v>0</v>
      </c>
      <c r="T405">
        <v>0</v>
      </c>
      <c r="U405">
        <v>0</v>
      </c>
      <c r="V405">
        <f t="shared" si="12"/>
        <v>70</v>
      </c>
      <c r="W405">
        <f t="shared" si="13"/>
        <v>62</v>
      </c>
    </row>
    <row r="406" spans="1:23" x14ac:dyDescent="0.35">
      <c r="A406" t="s">
        <v>145</v>
      </c>
      <c r="B406" s="1">
        <v>44379</v>
      </c>
      <c r="C406" t="s">
        <v>125</v>
      </c>
      <c r="D406" t="s">
        <v>97</v>
      </c>
      <c r="E406">
        <v>1</v>
      </c>
      <c r="F406">
        <v>0</v>
      </c>
      <c r="G406">
        <v>0</v>
      </c>
      <c r="H406">
        <v>1</v>
      </c>
      <c r="I406">
        <v>0</v>
      </c>
      <c r="J406">
        <v>0</v>
      </c>
      <c r="K406">
        <v>0</v>
      </c>
      <c r="L406" s="2">
        <v>5.666666666666667</v>
      </c>
      <c r="M406">
        <v>3</v>
      </c>
      <c r="N406">
        <v>0</v>
      </c>
      <c r="O406">
        <v>0</v>
      </c>
      <c r="P406">
        <v>0</v>
      </c>
      <c r="Q406">
        <v>2</v>
      </c>
      <c r="R406">
        <v>7</v>
      </c>
      <c r="S406">
        <v>0</v>
      </c>
      <c r="T406">
        <v>0</v>
      </c>
      <c r="U406">
        <v>0</v>
      </c>
      <c r="V406">
        <f t="shared" si="12"/>
        <v>72.333333333333329</v>
      </c>
      <c r="W406">
        <f t="shared" si="13"/>
        <v>71</v>
      </c>
    </row>
    <row r="407" spans="1:23" x14ac:dyDescent="0.35">
      <c r="A407" t="s">
        <v>145</v>
      </c>
      <c r="B407" s="1">
        <v>44380</v>
      </c>
      <c r="C407" t="s">
        <v>136</v>
      </c>
      <c r="D407" t="s">
        <v>97</v>
      </c>
      <c r="E407">
        <v>1</v>
      </c>
      <c r="F407">
        <v>0</v>
      </c>
      <c r="G407">
        <v>0</v>
      </c>
      <c r="H407">
        <v>0</v>
      </c>
      <c r="I407">
        <v>1</v>
      </c>
      <c r="J407">
        <v>0</v>
      </c>
      <c r="K407">
        <v>0</v>
      </c>
      <c r="L407" s="2">
        <v>5.666666666666667</v>
      </c>
      <c r="M407">
        <v>4</v>
      </c>
      <c r="N407">
        <v>3</v>
      </c>
      <c r="O407">
        <v>3</v>
      </c>
      <c r="P407">
        <v>1</v>
      </c>
      <c r="Q407">
        <v>4</v>
      </c>
      <c r="R407">
        <v>7</v>
      </c>
      <c r="S407">
        <v>0</v>
      </c>
      <c r="T407">
        <v>0</v>
      </c>
      <c r="U407">
        <v>0</v>
      </c>
      <c r="V407">
        <f t="shared" si="12"/>
        <v>65.333333333333329</v>
      </c>
      <c r="W407">
        <f t="shared" si="13"/>
        <v>50</v>
      </c>
    </row>
    <row r="408" spans="1:23" x14ac:dyDescent="0.35">
      <c r="A408" t="s">
        <v>145</v>
      </c>
      <c r="B408" s="1">
        <v>44381</v>
      </c>
      <c r="C408" t="s">
        <v>123</v>
      </c>
      <c r="D408" t="s">
        <v>97</v>
      </c>
      <c r="E408">
        <v>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 s="2">
        <v>5.333333333333333</v>
      </c>
      <c r="M408">
        <v>5</v>
      </c>
      <c r="N408">
        <v>4</v>
      </c>
      <c r="O408">
        <v>4</v>
      </c>
      <c r="P408">
        <v>1</v>
      </c>
      <c r="Q408">
        <v>2</v>
      </c>
      <c r="R408">
        <v>7</v>
      </c>
      <c r="S408">
        <v>0</v>
      </c>
      <c r="T408">
        <v>0</v>
      </c>
      <c r="U408">
        <v>0</v>
      </c>
      <c r="V408">
        <f t="shared" si="12"/>
        <v>64.666666666666671</v>
      </c>
      <c r="W408">
        <f t="shared" si="13"/>
        <v>47</v>
      </c>
    </row>
    <row r="409" spans="1:23" x14ac:dyDescent="0.35">
      <c r="A409" t="s">
        <v>145</v>
      </c>
      <c r="B409" s="1">
        <v>44382</v>
      </c>
      <c r="C409" t="s">
        <v>122</v>
      </c>
      <c r="D409" t="s">
        <v>118</v>
      </c>
      <c r="E409">
        <v>1</v>
      </c>
      <c r="F409">
        <v>0</v>
      </c>
      <c r="G409">
        <v>0</v>
      </c>
      <c r="H409">
        <v>0</v>
      </c>
      <c r="I409">
        <v>1</v>
      </c>
      <c r="J409">
        <v>0</v>
      </c>
      <c r="K409">
        <v>0</v>
      </c>
      <c r="L409">
        <v>5</v>
      </c>
      <c r="M409">
        <v>7</v>
      </c>
      <c r="N409">
        <v>6</v>
      </c>
      <c r="O409">
        <v>6</v>
      </c>
      <c r="P409">
        <v>1</v>
      </c>
      <c r="Q409">
        <v>2</v>
      </c>
      <c r="R409">
        <v>5</v>
      </c>
      <c r="S409">
        <v>0</v>
      </c>
      <c r="T409">
        <v>0</v>
      </c>
      <c r="U409">
        <v>0</v>
      </c>
      <c r="V409">
        <f t="shared" si="12"/>
        <v>59</v>
      </c>
      <c r="W409">
        <f t="shared" si="13"/>
        <v>33</v>
      </c>
    </row>
    <row r="410" spans="1:23" x14ac:dyDescent="0.35">
      <c r="A410" t="s">
        <v>145</v>
      </c>
      <c r="B410" s="1">
        <v>44383</v>
      </c>
      <c r="C410" t="s">
        <v>124</v>
      </c>
      <c r="D410" t="s">
        <v>118</v>
      </c>
      <c r="E410">
        <v>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5</v>
      </c>
      <c r="M410">
        <v>5</v>
      </c>
      <c r="N410">
        <v>1</v>
      </c>
      <c r="O410">
        <v>1</v>
      </c>
      <c r="P410">
        <v>0</v>
      </c>
      <c r="Q410">
        <v>3</v>
      </c>
      <c r="R410">
        <v>4</v>
      </c>
      <c r="S410">
        <v>0</v>
      </c>
      <c r="T410">
        <v>0</v>
      </c>
      <c r="U410">
        <v>2</v>
      </c>
      <c r="V410">
        <f t="shared" si="12"/>
        <v>63</v>
      </c>
      <c r="W410">
        <f t="shared" si="13"/>
        <v>55</v>
      </c>
    </row>
    <row r="411" spans="1:23" x14ac:dyDescent="0.35">
      <c r="A411" t="s">
        <v>145</v>
      </c>
      <c r="B411" s="1">
        <v>44384</v>
      </c>
      <c r="C411" t="s">
        <v>125</v>
      </c>
      <c r="D411" t="s">
        <v>118</v>
      </c>
      <c r="E411">
        <v>1</v>
      </c>
      <c r="F411">
        <v>0</v>
      </c>
      <c r="G411">
        <v>0</v>
      </c>
      <c r="H411">
        <v>1</v>
      </c>
      <c r="I411">
        <v>0</v>
      </c>
      <c r="J411">
        <v>0</v>
      </c>
      <c r="K411">
        <v>0</v>
      </c>
      <c r="L411">
        <v>5</v>
      </c>
      <c r="M411">
        <v>9</v>
      </c>
      <c r="N411">
        <v>3</v>
      </c>
      <c r="O411">
        <v>3</v>
      </c>
      <c r="P411">
        <v>1</v>
      </c>
      <c r="Q411">
        <v>3</v>
      </c>
      <c r="R411">
        <v>4</v>
      </c>
      <c r="S411">
        <v>0</v>
      </c>
      <c r="T411">
        <v>0</v>
      </c>
      <c r="U411">
        <v>0</v>
      </c>
      <c r="V411">
        <f t="shared" si="12"/>
        <v>55</v>
      </c>
      <c r="W411">
        <f t="shared" si="13"/>
        <v>35</v>
      </c>
    </row>
    <row r="412" spans="1:23" x14ac:dyDescent="0.35">
      <c r="A412" t="s">
        <v>145</v>
      </c>
      <c r="B412" s="1">
        <v>44386</v>
      </c>
      <c r="C412" t="s">
        <v>123</v>
      </c>
      <c r="D412" t="s">
        <v>95</v>
      </c>
      <c r="E412">
        <v>1</v>
      </c>
      <c r="F412">
        <v>0</v>
      </c>
      <c r="G412">
        <v>0</v>
      </c>
      <c r="H412">
        <v>1</v>
      </c>
      <c r="I412">
        <v>0</v>
      </c>
      <c r="J412">
        <v>0</v>
      </c>
      <c r="K412">
        <v>0</v>
      </c>
      <c r="L412">
        <v>7</v>
      </c>
      <c r="M412">
        <v>2</v>
      </c>
      <c r="N412">
        <v>0</v>
      </c>
      <c r="O412">
        <v>0</v>
      </c>
      <c r="P412">
        <v>0</v>
      </c>
      <c r="Q412">
        <v>2</v>
      </c>
      <c r="R412">
        <v>7</v>
      </c>
      <c r="S412">
        <v>0</v>
      </c>
      <c r="T412">
        <v>0</v>
      </c>
      <c r="U412">
        <v>1</v>
      </c>
      <c r="V412">
        <f t="shared" si="12"/>
        <v>80</v>
      </c>
      <c r="W412">
        <f t="shared" si="13"/>
        <v>81</v>
      </c>
    </row>
    <row r="413" spans="1:23" x14ac:dyDescent="0.35">
      <c r="A413" t="s">
        <v>145</v>
      </c>
      <c r="B413" s="1">
        <v>44387</v>
      </c>
      <c r="C413" t="s">
        <v>122</v>
      </c>
      <c r="D413" t="s">
        <v>95</v>
      </c>
      <c r="E413">
        <v>1</v>
      </c>
      <c r="F413">
        <v>0</v>
      </c>
      <c r="G413">
        <v>0</v>
      </c>
      <c r="H413">
        <v>1</v>
      </c>
      <c r="I413">
        <v>0</v>
      </c>
      <c r="J413">
        <v>0</v>
      </c>
      <c r="K413">
        <v>0</v>
      </c>
      <c r="L413">
        <v>5</v>
      </c>
      <c r="M413">
        <v>9</v>
      </c>
      <c r="N413">
        <v>3</v>
      </c>
      <c r="O413">
        <v>3</v>
      </c>
      <c r="P413">
        <v>1</v>
      </c>
      <c r="Q413">
        <v>1</v>
      </c>
      <c r="R413">
        <v>5</v>
      </c>
      <c r="S413">
        <v>0</v>
      </c>
      <c r="T413">
        <v>0</v>
      </c>
      <c r="U413">
        <v>1</v>
      </c>
      <c r="V413">
        <f t="shared" si="12"/>
        <v>58</v>
      </c>
      <c r="W413">
        <f t="shared" si="13"/>
        <v>40</v>
      </c>
    </row>
    <row r="414" spans="1:23" x14ac:dyDescent="0.35">
      <c r="A414" t="s">
        <v>145</v>
      </c>
      <c r="B414" s="1">
        <v>44388</v>
      </c>
      <c r="C414" t="s">
        <v>124</v>
      </c>
      <c r="D414" t="s">
        <v>95</v>
      </c>
      <c r="E414">
        <v>1</v>
      </c>
      <c r="F414">
        <v>0</v>
      </c>
      <c r="G414">
        <v>0</v>
      </c>
      <c r="H414">
        <v>0</v>
      </c>
      <c r="I414">
        <v>1</v>
      </c>
      <c r="J414">
        <v>0</v>
      </c>
      <c r="K414">
        <v>0</v>
      </c>
      <c r="L414" s="2">
        <v>2.3333333333333335</v>
      </c>
      <c r="M414">
        <v>6</v>
      </c>
      <c r="N414">
        <v>4</v>
      </c>
      <c r="O414">
        <v>4</v>
      </c>
      <c r="P414">
        <v>1</v>
      </c>
      <c r="Q414">
        <v>5</v>
      </c>
      <c r="R414">
        <v>4</v>
      </c>
      <c r="S414">
        <v>0</v>
      </c>
      <c r="T414">
        <v>0</v>
      </c>
      <c r="U414">
        <v>1</v>
      </c>
      <c r="V414">
        <f t="shared" si="12"/>
        <v>46</v>
      </c>
      <c r="W414">
        <f t="shared" si="13"/>
        <v>18</v>
      </c>
    </row>
    <row r="415" spans="1:23" x14ac:dyDescent="0.35">
      <c r="A415" t="s">
        <v>145</v>
      </c>
      <c r="B415" s="1">
        <v>44393</v>
      </c>
      <c r="C415" t="s">
        <v>123</v>
      </c>
      <c r="D415" t="s">
        <v>35</v>
      </c>
      <c r="E415">
        <v>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6</v>
      </c>
      <c r="M415">
        <v>6</v>
      </c>
      <c r="N415">
        <v>3</v>
      </c>
      <c r="O415">
        <v>3</v>
      </c>
      <c r="P415">
        <v>1</v>
      </c>
      <c r="Q415">
        <v>3</v>
      </c>
      <c r="R415">
        <v>8</v>
      </c>
      <c r="S415">
        <v>1</v>
      </c>
      <c r="T415">
        <v>0</v>
      </c>
      <c r="U415">
        <v>0</v>
      </c>
      <c r="V415">
        <f t="shared" si="12"/>
        <v>67</v>
      </c>
      <c r="W415">
        <f t="shared" si="13"/>
        <v>51</v>
      </c>
    </row>
    <row r="416" spans="1:23" x14ac:dyDescent="0.35">
      <c r="A416" t="s">
        <v>145</v>
      </c>
      <c r="B416" s="1">
        <v>44394</v>
      </c>
      <c r="C416" t="s">
        <v>122</v>
      </c>
      <c r="D416" t="s">
        <v>35</v>
      </c>
      <c r="E416">
        <v>1</v>
      </c>
      <c r="F416">
        <v>0</v>
      </c>
      <c r="G416">
        <v>0</v>
      </c>
      <c r="H416">
        <v>1</v>
      </c>
      <c r="I416">
        <v>0</v>
      </c>
      <c r="J416">
        <v>0</v>
      </c>
      <c r="K416">
        <v>0</v>
      </c>
      <c r="L416">
        <v>7</v>
      </c>
      <c r="M416">
        <v>4</v>
      </c>
      <c r="N416">
        <v>0</v>
      </c>
      <c r="O416">
        <v>0</v>
      </c>
      <c r="P416">
        <v>0</v>
      </c>
      <c r="Q416">
        <v>1</v>
      </c>
      <c r="R416">
        <v>7</v>
      </c>
      <c r="S416">
        <v>0</v>
      </c>
      <c r="T416">
        <v>0</v>
      </c>
      <c r="U416">
        <v>0</v>
      </c>
      <c r="V416">
        <f t="shared" si="12"/>
        <v>79</v>
      </c>
      <c r="W416">
        <f t="shared" si="13"/>
        <v>79</v>
      </c>
    </row>
    <row r="417" spans="1:23" x14ac:dyDescent="0.35">
      <c r="A417" t="s">
        <v>145</v>
      </c>
      <c r="B417" s="1">
        <v>44395</v>
      </c>
      <c r="C417" t="s">
        <v>125</v>
      </c>
      <c r="D417" t="s">
        <v>35</v>
      </c>
      <c r="E417">
        <v>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 s="2">
        <v>5.666666666666667</v>
      </c>
      <c r="M417">
        <v>4</v>
      </c>
      <c r="N417">
        <v>3</v>
      </c>
      <c r="O417">
        <v>3</v>
      </c>
      <c r="P417">
        <v>1</v>
      </c>
      <c r="Q417">
        <v>2</v>
      </c>
      <c r="R417">
        <v>6</v>
      </c>
      <c r="S417">
        <v>0</v>
      </c>
      <c r="T417">
        <v>0</v>
      </c>
      <c r="U417">
        <v>1</v>
      </c>
      <c r="V417">
        <f t="shared" si="12"/>
        <v>66.333333333333329</v>
      </c>
      <c r="W417">
        <f t="shared" si="13"/>
        <v>53</v>
      </c>
    </row>
    <row r="418" spans="1:23" x14ac:dyDescent="0.35">
      <c r="A418" t="s">
        <v>145</v>
      </c>
      <c r="B418" s="1">
        <v>44397</v>
      </c>
      <c r="C418" t="s">
        <v>139</v>
      </c>
      <c r="D418" t="s">
        <v>69</v>
      </c>
      <c r="E418">
        <v>1</v>
      </c>
      <c r="F418">
        <v>0</v>
      </c>
      <c r="G418">
        <v>0</v>
      </c>
      <c r="H418">
        <v>1</v>
      </c>
      <c r="I418">
        <v>0</v>
      </c>
      <c r="J418">
        <v>0</v>
      </c>
      <c r="K418">
        <v>0</v>
      </c>
      <c r="L418" s="2">
        <v>6.666666666666667</v>
      </c>
      <c r="M418">
        <v>3</v>
      </c>
      <c r="N418">
        <v>1</v>
      </c>
      <c r="O418">
        <v>1</v>
      </c>
      <c r="P418">
        <v>0</v>
      </c>
      <c r="Q418">
        <v>2</v>
      </c>
      <c r="R418">
        <v>5</v>
      </c>
      <c r="S418">
        <v>1</v>
      </c>
      <c r="T418">
        <v>0</v>
      </c>
      <c r="U418">
        <v>0</v>
      </c>
      <c r="V418">
        <f t="shared" si="12"/>
        <v>75.333333333333329</v>
      </c>
      <c r="W418">
        <f t="shared" si="13"/>
        <v>72</v>
      </c>
    </row>
    <row r="419" spans="1:23" x14ac:dyDescent="0.35">
      <c r="A419" t="s">
        <v>145</v>
      </c>
      <c r="B419" t="s">
        <v>140</v>
      </c>
      <c r="C419" t="s">
        <v>136</v>
      </c>
      <c r="D419" t="s">
        <v>69</v>
      </c>
      <c r="E419">
        <v>1</v>
      </c>
      <c r="F419">
        <v>0</v>
      </c>
      <c r="G419">
        <v>0</v>
      </c>
      <c r="H419">
        <v>0</v>
      </c>
      <c r="I419">
        <v>1</v>
      </c>
      <c r="J419">
        <v>0</v>
      </c>
      <c r="K419">
        <v>0</v>
      </c>
      <c r="L419">
        <v>4</v>
      </c>
      <c r="M419">
        <v>2</v>
      </c>
      <c r="N419">
        <v>1</v>
      </c>
      <c r="O419">
        <v>1</v>
      </c>
      <c r="P419">
        <v>0</v>
      </c>
      <c r="Q419">
        <v>3</v>
      </c>
      <c r="R419">
        <v>3</v>
      </c>
      <c r="S419">
        <v>0</v>
      </c>
      <c r="T419">
        <v>0</v>
      </c>
      <c r="U419">
        <v>2</v>
      </c>
      <c r="V419">
        <f t="shared" si="12"/>
        <v>60</v>
      </c>
      <c r="W419">
        <f t="shared" si="13"/>
        <v>54</v>
      </c>
    </row>
    <row r="420" spans="1:23" x14ac:dyDescent="0.35">
      <c r="A420" t="s">
        <v>145</v>
      </c>
      <c r="B420" t="s">
        <v>141</v>
      </c>
      <c r="C420" t="s">
        <v>130</v>
      </c>
      <c r="D420" t="s">
        <v>69</v>
      </c>
      <c r="E420">
        <v>1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2</v>
      </c>
      <c r="M420">
        <v>4</v>
      </c>
      <c r="N420">
        <v>5</v>
      </c>
      <c r="O420">
        <v>5</v>
      </c>
      <c r="P420">
        <v>0</v>
      </c>
      <c r="Q420">
        <v>4</v>
      </c>
      <c r="R420">
        <v>2</v>
      </c>
      <c r="S420">
        <v>0</v>
      </c>
      <c r="T420">
        <v>0</v>
      </c>
      <c r="U420">
        <v>1</v>
      </c>
      <c r="V420">
        <f t="shared" si="12"/>
        <v>50</v>
      </c>
      <c r="W420">
        <f t="shared" si="13"/>
        <v>23</v>
      </c>
    </row>
    <row r="421" spans="1:23" x14ac:dyDescent="0.35">
      <c r="A421" t="s">
        <v>145</v>
      </c>
      <c r="B421" s="1">
        <v>44399</v>
      </c>
      <c r="C421" t="s">
        <v>123</v>
      </c>
      <c r="D421" t="s">
        <v>119</v>
      </c>
      <c r="E421">
        <v>1</v>
      </c>
      <c r="F421">
        <v>0</v>
      </c>
      <c r="G421">
        <v>0</v>
      </c>
      <c r="H421">
        <v>1</v>
      </c>
      <c r="I421">
        <v>0</v>
      </c>
      <c r="J421">
        <v>0</v>
      </c>
      <c r="K421">
        <v>0</v>
      </c>
      <c r="L421">
        <v>6</v>
      </c>
      <c r="M421">
        <v>4</v>
      </c>
      <c r="N421">
        <v>2</v>
      </c>
      <c r="O421">
        <v>2</v>
      </c>
      <c r="P421">
        <v>0</v>
      </c>
      <c r="Q421">
        <v>4</v>
      </c>
      <c r="R421">
        <v>8</v>
      </c>
      <c r="S421">
        <v>0</v>
      </c>
      <c r="T421">
        <v>0</v>
      </c>
      <c r="U421">
        <v>0</v>
      </c>
      <c r="V421">
        <f t="shared" si="12"/>
        <v>72</v>
      </c>
      <c r="W421">
        <f t="shared" si="13"/>
        <v>62</v>
      </c>
    </row>
    <row r="422" spans="1:23" x14ac:dyDescent="0.35">
      <c r="A422" t="s">
        <v>145</v>
      </c>
      <c r="B422" s="1">
        <v>44400</v>
      </c>
      <c r="C422" t="s">
        <v>122</v>
      </c>
      <c r="D422" t="s">
        <v>119</v>
      </c>
      <c r="E422">
        <v>1</v>
      </c>
      <c r="F422">
        <v>0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5</v>
      </c>
      <c r="M422">
        <v>6</v>
      </c>
      <c r="N422">
        <v>4</v>
      </c>
      <c r="O422">
        <v>4</v>
      </c>
      <c r="P422">
        <v>1</v>
      </c>
      <c r="Q422">
        <v>4</v>
      </c>
      <c r="R422">
        <v>6</v>
      </c>
      <c r="S422">
        <v>0</v>
      </c>
      <c r="T422">
        <v>0</v>
      </c>
      <c r="U422">
        <v>0</v>
      </c>
      <c r="V422">
        <f t="shared" si="12"/>
        <v>59</v>
      </c>
      <c r="W422">
        <f t="shared" si="13"/>
        <v>38</v>
      </c>
    </row>
    <row r="423" spans="1:23" x14ac:dyDescent="0.35">
      <c r="A423" t="s">
        <v>145</v>
      </c>
      <c r="B423" s="1">
        <v>44401</v>
      </c>
      <c r="C423" t="s">
        <v>125</v>
      </c>
      <c r="D423" t="s">
        <v>119</v>
      </c>
      <c r="E423">
        <v>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4</v>
      </c>
      <c r="M423">
        <v>3</v>
      </c>
      <c r="N423">
        <v>0</v>
      </c>
      <c r="O423">
        <v>0</v>
      </c>
      <c r="P423">
        <v>0</v>
      </c>
      <c r="Q423">
        <v>3</v>
      </c>
      <c r="R423">
        <v>3</v>
      </c>
      <c r="S423">
        <v>0</v>
      </c>
      <c r="T423">
        <v>1</v>
      </c>
      <c r="U423">
        <v>0</v>
      </c>
      <c r="V423">
        <f t="shared" si="12"/>
        <v>59</v>
      </c>
      <c r="W423">
        <f t="shared" si="13"/>
        <v>55</v>
      </c>
    </row>
    <row r="424" spans="1:23" x14ac:dyDescent="0.35">
      <c r="A424" t="s">
        <v>145</v>
      </c>
      <c r="B424" s="1">
        <v>44402</v>
      </c>
      <c r="C424" t="s">
        <v>139</v>
      </c>
      <c r="D424" t="s">
        <v>119</v>
      </c>
      <c r="E424">
        <v>1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7</v>
      </c>
      <c r="M424">
        <v>5</v>
      </c>
      <c r="N424">
        <v>1</v>
      </c>
      <c r="O424">
        <v>1</v>
      </c>
      <c r="P424">
        <v>1</v>
      </c>
      <c r="Q424">
        <v>0</v>
      </c>
      <c r="R424">
        <v>10</v>
      </c>
      <c r="S424">
        <v>0</v>
      </c>
      <c r="T424">
        <v>0</v>
      </c>
      <c r="U424">
        <v>0</v>
      </c>
      <c r="V424">
        <f t="shared" si="12"/>
        <v>78</v>
      </c>
      <c r="W424">
        <f t="shared" si="13"/>
        <v>73</v>
      </c>
    </row>
    <row r="425" spans="1:23" x14ac:dyDescent="0.35">
      <c r="A425" t="s">
        <v>145</v>
      </c>
      <c r="B425" t="s">
        <v>142</v>
      </c>
      <c r="C425" t="s">
        <v>136</v>
      </c>
      <c r="D425" t="s">
        <v>96</v>
      </c>
      <c r="E425">
        <v>1</v>
      </c>
      <c r="F425">
        <v>0</v>
      </c>
      <c r="G425">
        <v>0</v>
      </c>
      <c r="H425">
        <v>1</v>
      </c>
      <c r="I425">
        <v>0</v>
      </c>
      <c r="J425">
        <v>0</v>
      </c>
      <c r="K425">
        <v>0</v>
      </c>
      <c r="L425">
        <v>5</v>
      </c>
      <c r="M425">
        <v>4</v>
      </c>
      <c r="N425">
        <v>0</v>
      </c>
      <c r="O425">
        <v>0</v>
      </c>
      <c r="P425">
        <v>0</v>
      </c>
      <c r="Q425">
        <v>2</v>
      </c>
      <c r="R425">
        <v>3</v>
      </c>
      <c r="S425">
        <v>0</v>
      </c>
      <c r="T425">
        <v>0</v>
      </c>
      <c r="U425">
        <v>0</v>
      </c>
      <c r="V425">
        <f t="shared" si="12"/>
        <v>64</v>
      </c>
      <c r="W425">
        <f t="shared" si="13"/>
        <v>61</v>
      </c>
    </row>
    <row r="426" spans="1:23" x14ac:dyDescent="0.35">
      <c r="A426" t="s">
        <v>145</v>
      </c>
      <c r="B426" t="s">
        <v>143</v>
      </c>
      <c r="C426" t="s">
        <v>130</v>
      </c>
      <c r="D426" t="s">
        <v>96</v>
      </c>
      <c r="E426">
        <v>1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3</v>
      </c>
      <c r="M426">
        <v>4</v>
      </c>
      <c r="N426">
        <v>0</v>
      </c>
      <c r="O426">
        <v>0</v>
      </c>
      <c r="P426">
        <v>0</v>
      </c>
      <c r="Q426">
        <v>1</v>
      </c>
      <c r="R426">
        <v>2</v>
      </c>
      <c r="S426">
        <v>1</v>
      </c>
      <c r="T426">
        <v>0</v>
      </c>
      <c r="U426">
        <v>0</v>
      </c>
      <c r="V426">
        <f t="shared" si="12"/>
        <v>56</v>
      </c>
      <c r="W426">
        <f t="shared" si="13"/>
        <v>50</v>
      </c>
    </row>
    <row r="427" spans="1:23" x14ac:dyDescent="0.35">
      <c r="A427" t="s">
        <v>145</v>
      </c>
      <c r="B427" s="1">
        <v>44404</v>
      </c>
      <c r="C427" t="s">
        <v>123</v>
      </c>
      <c r="D427" t="s">
        <v>96</v>
      </c>
      <c r="E427">
        <v>1</v>
      </c>
      <c r="F427">
        <v>0</v>
      </c>
      <c r="G427">
        <v>0</v>
      </c>
      <c r="H427">
        <v>1</v>
      </c>
      <c r="I427">
        <v>0</v>
      </c>
      <c r="J427">
        <v>0</v>
      </c>
      <c r="K427">
        <v>0</v>
      </c>
      <c r="L427">
        <v>5</v>
      </c>
      <c r="M427">
        <v>5</v>
      </c>
      <c r="N427">
        <v>3</v>
      </c>
      <c r="O427">
        <v>3</v>
      </c>
      <c r="P427">
        <v>1</v>
      </c>
      <c r="Q427">
        <v>2</v>
      </c>
      <c r="R427">
        <v>5</v>
      </c>
      <c r="S427">
        <v>0</v>
      </c>
      <c r="T427">
        <v>0</v>
      </c>
      <c r="U427">
        <v>0</v>
      </c>
      <c r="V427">
        <f t="shared" si="12"/>
        <v>61</v>
      </c>
      <c r="W427">
        <f t="shared" si="13"/>
        <v>46</v>
      </c>
    </row>
    <row r="428" spans="1:23" x14ac:dyDescent="0.35">
      <c r="A428" t="s">
        <v>145</v>
      </c>
      <c r="B428" s="1">
        <v>44405</v>
      </c>
      <c r="C428" t="s">
        <v>122</v>
      </c>
      <c r="D428" t="s">
        <v>96</v>
      </c>
      <c r="E428">
        <v>1</v>
      </c>
      <c r="F428">
        <v>0</v>
      </c>
      <c r="G428">
        <v>0</v>
      </c>
      <c r="H428">
        <v>0</v>
      </c>
      <c r="I428">
        <v>1</v>
      </c>
      <c r="J428">
        <v>0</v>
      </c>
      <c r="K428">
        <v>0</v>
      </c>
      <c r="L428">
        <v>7</v>
      </c>
      <c r="M428">
        <v>5</v>
      </c>
      <c r="N428">
        <v>2</v>
      </c>
      <c r="O428">
        <v>2</v>
      </c>
      <c r="P428">
        <v>1</v>
      </c>
      <c r="Q428">
        <v>2</v>
      </c>
      <c r="R428">
        <v>9</v>
      </c>
      <c r="S428">
        <v>1</v>
      </c>
      <c r="T428">
        <v>0</v>
      </c>
      <c r="U428">
        <v>0</v>
      </c>
      <c r="V428">
        <f t="shared" si="12"/>
        <v>75</v>
      </c>
      <c r="W428">
        <f t="shared" si="13"/>
        <v>65</v>
      </c>
    </row>
    <row r="429" spans="1:23" x14ac:dyDescent="0.35">
      <c r="A429" t="s">
        <v>145</v>
      </c>
      <c r="B429" s="1">
        <v>44406</v>
      </c>
      <c r="C429" t="s">
        <v>125</v>
      </c>
      <c r="D429" t="s">
        <v>96</v>
      </c>
      <c r="E429">
        <v>1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4</v>
      </c>
      <c r="M429">
        <v>9</v>
      </c>
      <c r="N429">
        <v>3</v>
      </c>
      <c r="O429">
        <v>3</v>
      </c>
      <c r="P429">
        <v>1</v>
      </c>
      <c r="Q429">
        <v>1</v>
      </c>
      <c r="R429">
        <v>6</v>
      </c>
      <c r="S429">
        <v>0</v>
      </c>
      <c r="T429">
        <v>0</v>
      </c>
      <c r="U429">
        <v>1</v>
      </c>
      <c r="V429">
        <f t="shared" si="12"/>
        <v>54</v>
      </c>
      <c r="W429">
        <f t="shared" si="13"/>
        <v>35</v>
      </c>
    </row>
    <row r="430" spans="1:23" x14ac:dyDescent="0.35">
      <c r="A430" t="s">
        <v>145</v>
      </c>
      <c r="B430" s="1">
        <v>44407</v>
      </c>
      <c r="C430" t="s">
        <v>139</v>
      </c>
      <c r="D430" t="s">
        <v>108</v>
      </c>
      <c r="E430">
        <v>1</v>
      </c>
      <c r="F430">
        <v>0</v>
      </c>
      <c r="G430">
        <v>0</v>
      </c>
      <c r="H430">
        <v>0</v>
      </c>
      <c r="I430">
        <v>1</v>
      </c>
      <c r="J430">
        <v>0</v>
      </c>
      <c r="K430">
        <v>0</v>
      </c>
      <c r="L430" s="2">
        <v>3.3333333333333335</v>
      </c>
      <c r="M430">
        <v>6</v>
      </c>
      <c r="N430">
        <v>7</v>
      </c>
      <c r="O430">
        <v>7</v>
      </c>
      <c r="P430">
        <v>2</v>
      </c>
      <c r="Q430">
        <v>2</v>
      </c>
      <c r="R430">
        <v>5</v>
      </c>
      <c r="S430">
        <v>1</v>
      </c>
      <c r="T430">
        <v>0</v>
      </c>
      <c r="U430">
        <v>0</v>
      </c>
      <c r="V430">
        <f t="shared" si="12"/>
        <v>49</v>
      </c>
      <c r="W430">
        <f t="shared" si="13"/>
        <v>16</v>
      </c>
    </row>
    <row r="431" spans="1:23" x14ac:dyDescent="0.35">
      <c r="A431" t="s">
        <v>145</v>
      </c>
      <c r="B431" s="1">
        <v>44408</v>
      </c>
      <c r="C431" t="s">
        <v>136</v>
      </c>
      <c r="D431" t="s">
        <v>108</v>
      </c>
      <c r="E431">
        <v>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5</v>
      </c>
      <c r="M431">
        <v>4</v>
      </c>
      <c r="N431">
        <v>1</v>
      </c>
      <c r="O431">
        <v>1</v>
      </c>
      <c r="P431">
        <v>0</v>
      </c>
      <c r="Q431">
        <v>2</v>
      </c>
      <c r="R431">
        <v>7</v>
      </c>
      <c r="S431">
        <v>1</v>
      </c>
      <c r="T431">
        <v>0</v>
      </c>
      <c r="U431">
        <v>0</v>
      </c>
      <c r="V431">
        <f t="shared" si="12"/>
        <v>68</v>
      </c>
      <c r="W431">
        <f t="shared" si="13"/>
        <v>62</v>
      </c>
    </row>
    <row r="432" spans="1:23" x14ac:dyDescent="0.35">
      <c r="A432" t="s">
        <v>145</v>
      </c>
      <c r="B432" s="1">
        <v>44409</v>
      </c>
      <c r="C432" t="s">
        <v>123</v>
      </c>
      <c r="D432" t="s">
        <v>108</v>
      </c>
      <c r="E432">
        <v>1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0</v>
      </c>
      <c r="L432">
        <v>6</v>
      </c>
      <c r="M432">
        <v>3</v>
      </c>
      <c r="N432">
        <v>2</v>
      </c>
      <c r="O432">
        <v>2</v>
      </c>
      <c r="P432">
        <v>1</v>
      </c>
      <c r="Q432">
        <v>0</v>
      </c>
      <c r="R432">
        <v>6</v>
      </c>
      <c r="S432">
        <v>0</v>
      </c>
      <c r="T432">
        <v>0</v>
      </c>
      <c r="U432">
        <v>0</v>
      </c>
      <c r="V432">
        <f t="shared" si="12"/>
        <v>71</v>
      </c>
      <c r="W432">
        <f t="shared" si="13"/>
        <v>64</v>
      </c>
    </row>
    <row r="433" spans="1:23" x14ac:dyDescent="0.35">
      <c r="A433" t="s">
        <v>145</v>
      </c>
      <c r="B433" s="1">
        <v>44411</v>
      </c>
      <c r="C433" t="s">
        <v>122</v>
      </c>
      <c r="D433" t="s">
        <v>110</v>
      </c>
      <c r="E433">
        <v>1</v>
      </c>
      <c r="F433">
        <v>0</v>
      </c>
      <c r="G433">
        <v>0</v>
      </c>
      <c r="H433">
        <v>1</v>
      </c>
      <c r="I433">
        <v>0</v>
      </c>
      <c r="J433">
        <v>0</v>
      </c>
      <c r="K433">
        <v>0</v>
      </c>
      <c r="L433">
        <v>6</v>
      </c>
      <c r="M433">
        <v>4</v>
      </c>
      <c r="N433">
        <v>0</v>
      </c>
      <c r="O433">
        <v>0</v>
      </c>
      <c r="P433">
        <v>0</v>
      </c>
      <c r="Q433">
        <v>1</v>
      </c>
      <c r="R433">
        <v>7</v>
      </c>
      <c r="S433">
        <v>0</v>
      </c>
      <c r="T433">
        <v>0</v>
      </c>
      <c r="U433">
        <v>0</v>
      </c>
      <c r="V433">
        <f t="shared" si="12"/>
        <v>74</v>
      </c>
      <c r="W433">
        <f t="shared" si="13"/>
        <v>73</v>
      </c>
    </row>
    <row r="434" spans="1:23" x14ac:dyDescent="0.35">
      <c r="A434" t="s">
        <v>145</v>
      </c>
      <c r="B434" s="1">
        <v>44412</v>
      </c>
      <c r="C434" t="s">
        <v>125</v>
      </c>
      <c r="D434" t="s">
        <v>110</v>
      </c>
      <c r="E434">
        <v>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4</v>
      </c>
      <c r="M434">
        <v>6</v>
      </c>
      <c r="N434">
        <v>3</v>
      </c>
      <c r="O434">
        <v>3</v>
      </c>
      <c r="P434">
        <v>1</v>
      </c>
      <c r="Q434">
        <v>1</v>
      </c>
      <c r="R434">
        <v>2</v>
      </c>
      <c r="S434">
        <v>0</v>
      </c>
      <c r="T434">
        <v>0</v>
      </c>
      <c r="U434">
        <v>0</v>
      </c>
      <c r="V434">
        <f t="shared" si="12"/>
        <v>53</v>
      </c>
      <c r="W434">
        <f t="shared" si="13"/>
        <v>37</v>
      </c>
    </row>
    <row r="435" spans="1:23" x14ac:dyDescent="0.35">
      <c r="A435" t="s">
        <v>145</v>
      </c>
      <c r="B435" s="1">
        <v>44413</v>
      </c>
      <c r="C435" t="s">
        <v>139</v>
      </c>
      <c r="D435" t="s">
        <v>110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 s="2">
        <v>5.333333333333333</v>
      </c>
      <c r="M435">
        <v>5</v>
      </c>
      <c r="N435">
        <v>3</v>
      </c>
      <c r="O435">
        <v>2</v>
      </c>
      <c r="P435">
        <v>1</v>
      </c>
      <c r="Q435">
        <v>2</v>
      </c>
      <c r="R435">
        <v>3</v>
      </c>
      <c r="S435">
        <v>1</v>
      </c>
      <c r="T435">
        <v>0</v>
      </c>
      <c r="U435">
        <v>1</v>
      </c>
      <c r="V435">
        <f t="shared" si="12"/>
        <v>58.666666666666664</v>
      </c>
      <c r="W435">
        <f t="shared" si="13"/>
        <v>46</v>
      </c>
    </row>
    <row r="436" spans="1:23" x14ac:dyDescent="0.35">
      <c r="A436" t="s">
        <v>145</v>
      </c>
      <c r="B436" s="1">
        <v>44414</v>
      </c>
      <c r="C436" t="s">
        <v>136</v>
      </c>
      <c r="D436" t="s">
        <v>99</v>
      </c>
      <c r="E436">
        <v>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 s="2">
        <v>4.666666666666667</v>
      </c>
      <c r="M436">
        <v>2</v>
      </c>
      <c r="N436">
        <v>3</v>
      </c>
      <c r="O436">
        <v>3</v>
      </c>
      <c r="P436">
        <v>0</v>
      </c>
      <c r="Q436">
        <v>2</v>
      </c>
      <c r="R436">
        <v>3</v>
      </c>
      <c r="S436">
        <v>1</v>
      </c>
      <c r="T436">
        <v>0</v>
      </c>
      <c r="U436">
        <v>3</v>
      </c>
      <c r="V436">
        <f t="shared" si="12"/>
        <v>64.333333333333329</v>
      </c>
      <c r="W436">
        <f t="shared" si="13"/>
        <v>54</v>
      </c>
    </row>
    <row r="437" spans="1:23" x14ac:dyDescent="0.35">
      <c r="A437" t="s">
        <v>145</v>
      </c>
      <c r="B437" s="1">
        <v>44415</v>
      </c>
      <c r="C437" t="s">
        <v>123</v>
      </c>
      <c r="D437" t="s">
        <v>99</v>
      </c>
      <c r="E437">
        <v>1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6</v>
      </c>
      <c r="M437">
        <v>3</v>
      </c>
      <c r="N437">
        <v>0</v>
      </c>
      <c r="O437">
        <v>0</v>
      </c>
      <c r="P437">
        <v>0</v>
      </c>
      <c r="Q437">
        <v>2</v>
      </c>
      <c r="R437">
        <v>7</v>
      </c>
      <c r="S437">
        <v>0</v>
      </c>
      <c r="T437">
        <v>0</v>
      </c>
      <c r="U437">
        <v>0</v>
      </c>
      <c r="V437">
        <f t="shared" si="12"/>
        <v>74</v>
      </c>
      <c r="W437">
        <f t="shared" si="13"/>
        <v>73</v>
      </c>
    </row>
    <row r="438" spans="1:23" x14ac:dyDescent="0.35">
      <c r="A438" t="s">
        <v>145</v>
      </c>
      <c r="B438" s="1">
        <v>44416</v>
      </c>
      <c r="C438" t="s">
        <v>122</v>
      </c>
      <c r="D438" t="s">
        <v>99</v>
      </c>
      <c r="E438">
        <v>1</v>
      </c>
      <c r="F438">
        <v>0</v>
      </c>
      <c r="G438">
        <v>0</v>
      </c>
      <c r="H438">
        <v>1</v>
      </c>
      <c r="I438">
        <v>0</v>
      </c>
      <c r="J438">
        <v>0</v>
      </c>
      <c r="K438">
        <v>0</v>
      </c>
      <c r="L438">
        <v>6</v>
      </c>
      <c r="M438">
        <v>7</v>
      </c>
      <c r="N438">
        <v>1</v>
      </c>
      <c r="O438">
        <v>1</v>
      </c>
      <c r="P438">
        <v>0</v>
      </c>
      <c r="Q438">
        <v>1</v>
      </c>
      <c r="R438">
        <v>5</v>
      </c>
      <c r="S438">
        <v>0</v>
      </c>
      <c r="T438">
        <v>0</v>
      </c>
      <c r="U438">
        <v>0</v>
      </c>
      <c r="V438">
        <f t="shared" si="12"/>
        <v>69</v>
      </c>
      <c r="W438">
        <f t="shared" si="13"/>
        <v>62</v>
      </c>
    </row>
    <row r="439" spans="1:23" x14ac:dyDescent="0.35">
      <c r="A439" t="s">
        <v>145</v>
      </c>
      <c r="B439" s="1">
        <v>44418</v>
      </c>
      <c r="C439" t="s">
        <v>125</v>
      </c>
      <c r="D439" t="s">
        <v>87</v>
      </c>
      <c r="E439">
        <v>1</v>
      </c>
      <c r="F439">
        <v>0</v>
      </c>
      <c r="G439">
        <v>0</v>
      </c>
      <c r="H439">
        <v>1</v>
      </c>
      <c r="I439">
        <v>0</v>
      </c>
      <c r="J439">
        <v>0</v>
      </c>
      <c r="K439">
        <v>0</v>
      </c>
      <c r="L439">
        <v>6</v>
      </c>
      <c r="M439">
        <v>2</v>
      </c>
      <c r="N439">
        <v>2</v>
      </c>
      <c r="O439">
        <v>2</v>
      </c>
      <c r="P439">
        <v>1</v>
      </c>
      <c r="Q439">
        <v>2</v>
      </c>
      <c r="R439">
        <v>7</v>
      </c>
      <c r="S439">
        <v>0</v>
      </c>
      <c r="T439">
        <v>0</v>
      </c>
      <c r="U439">
        <v>0</v>
      </c>
      <c r="V439">
        <f t="shared" si="12"/>
        <v>71</v>
      </c>
      <c r="W439">
        <f t="shared" si="13"/>
        <v>63</v>
      </c>
    </row>
    <row r="440" spans="1:23" x14ac:dyDescent="0.35">
      <c r="A440" t="s">
        <v>145</v>
      </c>
      <c r="B440" s="1">
        <v>44419</v>
      </c>
      <c r="C440" t="s">
        <v>139</v>
      </c>
      <c r="D440" t="s">
        <v>87</v>
      </c>
      <c r="E440">
        <v>1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5</v>
      </c>
      <c r="M440">
        <v>4</v>
      </c>
      <c r="N440">
        <v>2</v>
      </c>
      <c r="O440">
        <v>2</v>
      </c>
      <c r="P440">
        <v>1</v>
      </c>
      <c r="Q440">
        <v>3</v>
      </c>
      <c r="R440">
        <v>5</v>
      </c>
      <c r="S440">
        <v>1</v>
      </c>
      <c r="T440">
        <v>0</v>
      </c>
      <c r="U440">
        <v>1</v>
      </c>
      <c r="V440">
        <f t="shared" si="12"/>
        <v>61</v>
      </c>
      <c r="W440">
        <f t="shared" si="13"/>
        <v>49</v>
      </c>
    </row>
    <row r="441" spans="1:23" x14ac:dyDescent="0.35">
      <c r="A441" t="s">
        <v>145</v>
      </c>
      <c r="B441" s="1">
        <v>44420</v>
      </c>
      <c r="C441" t="s">
        <v>136</v>
      </c>
      <c r="D441" t="s">
        <v>87</v>
      </c>
      <c r="E441">
        <v>1</v>
      </c>
      <c r="F441">
        <v>0</v>
      </c>
      <c r="G441">
        <v>0</v>
      </c>
      <c r="H441">
        <v>0</v>
      </c>
      <c r="I441">
        <v>1</v>
      </c>
      <c r="J441">
        <v>0</v>
      </c>
      <c r="K441">
        <v>0</v>
      </c>
      <c r="L441" s="2">
        <v>2.3333333333333335</v>
      </c>
      <c r="M441">
        <v>5</v>
      </c>
      <c r="N441">
        <v>6</v>
      </c>
      <c r="O441">
        <v>6</v>
      </c>
      <c r="P441">
        <v>1</v>
      </c>
      <c r="Q441">
        <v>3</v>
      </c>
      <c r="R441">
        <v>1</v>
      </c>
      <c r="S441">
        <v>0</v>
      </c>
      <c r="T441">
        <v>0</v>
      </c>
      <c r="U441">
        <v>0</v>
      </c>
      <c r="V441">
        <f t="shared" si="12"/>
        <v>46</v>
      </c>
      <c r="W441">
        <f t="shared" si="13"/>
        <v>15</v>
      </c>
    </row>
    <row r="442" spans="1:23" x14ac:dyDescent="0.35">
      <c r="A442" t="s">
        <v>145</v>
      </c>
      <c r="B442" s="1">
        <v>44421</v>
      </c>
      <c r="C442" t="s">
        <v>123</v>
      </c>
      <c r="D442" t="s">
        <v>90</v>
      </c>
      <c r="E442">
        <v>1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6</v>
      </c>
      <c r="M442">
        <v>6</v>
      </c>
      <c r="N442">
        <v>2</v>
      </c>
      <c r="O442">
        <v>2</v>
      </c>
      <c r="P442">
        <v>0</v>
      </c>
      <c r="Q442">
        <v>2</v>
      </c>
      <c r="R442">
        <v>7</v>
      </c>
      <c r="S442">
        <v>0</v>
      </c>
      <c r="T442">
        <v>0</v>
      </c>
      <c r="U442">
        <v>0</v>
      </c>
      <c r="V442">
        <f t="shared" si="12"/>
        <v>71</v>
      </c>
      <c r="W442">
        <f t="shared" si="13"/>
        <v>61</v>
      </c>
    </row>
    <row r="443" spans="1:23" x14ac:dyDescent="0.35">
      <c r="A443" t="s">
        <v>145</v>
      </c>
      <c r="B443" s="1">
        <v>44422</v>
      </c>
      <c r="C443" t="s">
        <v>122</v>
      </c>
      <c r="D443" t="s">
        <v>90</v>
      </c>
      <c r="E443">
        <v>1</v>
      </c>
      <c r="F443">
        <v>0</v>
      </c>
      <c r="G443">
        <v>0</v>
      </c>
      <c r="H443">
        <v>1</v>
      </c>
      <c r="I443">
        <v>0</v>
      </c>
      <c r="J443">
        <v>0</v>
      </c>
      <c r="K443">
        <v>0</v>
      </c>
      <c r="L443">
        <v>6</v>
      </c>
      <c r="M443">
        <v>5</v>
      </c>
      <c r="N443">
        <v>2</v>
      </c>
      <c r="O443">
        <v>1</v>
      </c>
      <c r="P443">
        <v>0</v>
      </c>
      <c r="Q443">
        <v>0</v>
      </c>
      <c r="R443">
        <v>7</v>
      </c>
      <c r="S443">
        <v>0</v>
      </c>
      <c r="T443">
        <v>0</v>
      </c>
      <c r="U443">
        <v>0</v>
      </c>
      <c r="V443">
        <f t="shared" si="12"/>
        <v>72</v>
      </c>
      <c r="W443">
        <f t="shared" si="13"/>
        <v>67</v>
      </c>
    </row>
    <row r="444" spans="1:23" x14ac:dyDescent="0.35">
      <c r="A444" t="s">
        <v>145</v>
      </c>
      <c r="B444" s="1">
        <v>44423</v>
      </c>
      <c r="C444" t="s">
        <v>125</v>
      </c>
      <c r="D444" t="s">
        <v>90</v>
      </c>
      <c r="E444">
        <v>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4</v>
      </c>
      <c r="M444">
        <v>6</v>
      </c>
      <c r="N444">
        <v>3</v>
      </c>
      <c r="O444">
        <v>3</v>
      </c>
      <c r="P444">
        <v>0</v>
      </c>
      <c r="Q444">
        <v>1</v>
      </c>
      <c r="R444">
        <v>4</v>
      </c>
      <c r="S444">
        <v>0</v>
      </c>
      <c r="T444">
        <v>0</v>
      </c>
      <c r="U444">
        <v>1</v>
      </c>
      <c r="V444">
        <f t="shared" si="12"/>
        <v>59</v>
      </c>
      <c r="W444">
        <f t="shared" si="13"/>
        <v>45</v>
      </c>
    </row>
    <row r="445" spans="1:23" x14ac:dyDescent="0.35">
      <c r="A445" t="s">
        <v>145</v>
      </c>
      <c r="B445" s="1">
        <v>44424</v>
      </c>
      <c r="C445" t="s">
        <v>139</v>
      </c>
      <c r="D445" t="s">
        <v>95</v>
      </c>
      <c r="E445">
        <v>1</v>
      </c>
      <c r="F445">
        <v>0</v>
      </c>
      <c r="G445">
        <v>0</v>
      </c>
      <c r="H445">
        <v>1</v>
      </c>
      <c r="I445">
        <v>0</v>
      </c>
      <c r="J445">
        <v>0</v>
      </c>
      <c r="K445">
        <v>0</v>
      </c>
      <c r="L445" s="2">
        <v>6.333333333333333</v>
      </c>
      <c r="M445">
        <v>3</v>
      </c>
      <c r="N445">
        <v>2</v>
      </c>
      <c r="O445">
        <v>2</v>
      </c>
      <c r="P445">
        <v>2</v>
      </c>
      <c r="Q445">
        <v>2</v>
      </c>
      <c r="R445">
        <v>7</v>
      </c>
      <c r="S445">
        <v>0</v>
      </c>
      <c r="T445">
        <v>0</v>
      </c>
      <c r="U445">
        <v>0</v>
      </c>
      <c r="V445">
        <f t="shared" si="12"/>
        <v>67.666666666666671</v>
      </c>
      <c r="W445">
        <f t="shared" si="13"/>
        <v>57</v>
      </c>
    </row>
    <row r="446" spans="1:23" x14ac:dyDescent="0.35">
      <c r="A446" t="s">
        <v>145</v>
      </c>
      <c r="B446" s="1">
        <v>44425</v>
      </c>
      <c r="C446" t="s">
        <v>128</v>
      </c>
      <c r="D446" t="s">
        <v>95</v>
      </c>
      <c r="E446">
        <v>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 s="2">
        <v>5.333333333333333</v>
      </c>
      <c r="M446">
        <v>3</v>
      </c>
      <c r="N446">
        <v>0</v>
      </c>
      <c r="O446">
        <v>0</v>
      </c>
      <c r="P446">
        <v>0</v>
      </c>
      <c r="Q446">
        <v>1</v>
      </c>
      <c r="R446">
        <v>4</v>
      </c>
      <c r="S446">
        <v>0</v>
      </c>
      <c r="T446">
        <v>0</v>
      </c>
      <c r="U446">
        <v>0</v>
      </c>
      <c r="V446">
        <f t="shared" si="12"/>
        <v>68.666666666666671</v>
      </c>
      <c r="W446">
        <f t="shared" si="13"/>
        <v>68</v>
      </c>
    </row>
    <row r="447" spans="1:23" x14ac:dyDescent="0.35">
      <c r="A447" t="s">
        <v>145</v>
      </c>
      <c r="B447" s="1">
        <v>44426</v>
      </c>
      <c r="C447" t="s">
        <v>123</v>
      </c>
      <c r="D447" t="s">
        <v>95</v>
      </c>
      <c r="E447">
        <v>1</v>
      </c>
      <c r="F447">
        <v>0</v>
      </c>
      <c r="G447">
        <v>0</v>
      </c>
      <c r="H447">
        <v>1</v>
      </c>
      <c r="I447">
        <v>0</v>
      </c>
      <c r="J447">
        <v>0</v>
      </c>
      <c r="K447">
        <v>0</v>
      </c>
      <c r="L447">
        <v>6</v>
      </c>
      <c r="M447">
        <v>3</v>
      </c>
      <c r="N447">
        <v>2</v>
      </c>
      <c r="O447">
        <v>2</v>
      </c>
      <c r="P447">
        <v>0</v>
      </c>
      <c r="Q447">
        <v>1</v>
      </c>
      <c r="R447">
        <v>9</v>
      </c>
      <c r="S447">
        <v>1</v>
      </c>
      <c r="T447">
        <v>0</v>
      </c>
      <c r="U447">
        <v>0</v>
      </c>
      <c r="V447">
        <f t="shared" si="12"/>
        <v>77</v>
      </c>
      <c r="W447">
        <f t="shared" si="13"/>
        <v>71</v>
      </c>
    </row>
    <row r="448" spans="1:23" x14ac:dyDescent="0.35">
      <c r="A448" t="s">
        <v>145</v>
      </c>
      <c r="B448" s="1">
        <v>44428</v>
      </c>
      <c r="C448" t="s">
        <v>122</v>
      </c>
      <c r="D448" t="s">
        <v>67</v>
      </c>
      <c r="E448">
        <v>1</v>
      </c>
      <c r="F448">
        <v>1</v>
      </c>
      <c r="G448">
        <v>0</v>
      </c>
      <c r="H448">
        <v>1</v>
      </c>
      <c r="I448">
        <v>0</v>
      </c>
      <c r="J448">
        <v>0</v>
      </c>
      <c r="K448">
        <v>1</v>
      </c>
      <c r="L448">
        <v>9</v>
      </c>
      <c r="M448">
        <v>4</v>
      </c>
      <c r="N448">
        <v>0</v>
      </c>
      <c r="O448">
        <v>0</v>
      </c>
      <c r="P448">
        <v>0</v>
      </c>
      <c r="Q448">
        <v>0</v>
      </c>
      <c r="R448">
        <v>4</v>
      </c>
      <c r="S448">
        <v>0</v>
      </c>
      <c r="T448">
        <v>0</v>
      </c>
      <c r="U448">
        <v>0</v>
      </c>
      <c r="V448">
        <f t="shared" si="12"/>
        <v>87</v>
      </c>
      <c r="W448">
        <f t="shared" si="13"/>
        <v>90</v>
      </c>
    </row>
    <row r="449" spans="1:23" x14ac:dyDescent="0.35">
      <c r="A449" t="s">
        <v>145</v>
      </c>
      <c r="B449" s="1">
        <v>44429</v>
      </c>
      <c r="C449" t="s">
        <v>125</v>
      </c>
      <c r="D449" t="s">
        <v>67</v>
      </c>
      <c r="E449">
        <v>1</v>
      </c>
      <c r="F449">
        <v>0</v>
      </c>
      <c r="G449">
        <v>0</v>
      </c>
      <c r="H449">
        <v>1</v>
      </c>
      <c r="I449">
        <v>0</v>
      </c>
      <c r="J449">
        <v>0</v>
      </c>
      <c r="K449">
        <v>0</v>
      </c>
      <c r="L449">
        <v>5</v>
      </c>
      <c r="M449">
        <v>5</v>
      </c>
      <c r="N449">
        <v>3</v>
      </c>
      <c r="O449">
        <v>3</v>
      </c>
      <c r="P449">
        <v>3</v>
      </c>
      <c r="Q449">
        <v>0</v>
      </c>
      <c r="R449">
        <v>8</v>
      </c>
      <c r="S449">
        <v>0</v>
      </c>
      <c r="T449">
        <v>0</v>
      </c>
      <c r="U449">
        <v>0</v>
      </c>
      <c r="V449">
        <f t="shared" si="12"/>
        <v>58</v>
      </c>
      <c r="W449">
        <f t="shared" si="13"/>
        <v>41</v>
      </c>
    </row>
    <row r="450" spans="1:23" x14ac:dyDescent="0.35">
      <c r="A450" t="s">
        <v>145</v>
      </c>
      <c r="B450" s="1">
        <v>44430</v>
      </c>
      <c r="C450" t="s">
        <v>139</v>
      </c>
      <c r="D450" t="s">
        <v>67</v>
      </c>
      <c r="E450">
        <v>1</v>
      </c>
      <c r="F450">
        <v>0</v>
      </c>
      <c r="G450">
        <v>0</v>
      </c>
      <c r="H450">
        <v>1</v>
      </c>
      <c r="I450">
        <v>0</v>
      </c>
      <c r="J450">
        <v>0</v>
      </c>
      <c r="K450">
        <v>0</v>
      </c>
      <c r="L450" s="2">
        <v>5.333333333333333</v>
      </c>
      <c r="M450">
        <v>5</v>
      </c>
      <c r="N450">
        <v>1</v>
      </c>
      <c r="O450">
        <v>1</v>
      </c>
      <c r="P450">
        <v>0</v>
      </c>
      <c r="Q450">
        <v>3</v>
      </c>
      <c r="R450">
        <v>5</v>
      </c>
      <c r="S450">
        <v>0</v>
      </c>
      <c r="T450">
        <v>0</v>
      </c>
      <c r="U450">
        <v>0</v>
      </c>
      <c r="V450">
        <f t="shared" si="12"/>
        <v>65.666666666666671</v>
      </c>
      <c r="W450">
        <f t="shared" si="13"/>
        <v>58</v>
      </c>
    </row>
    <row r="451" spans="1:23" x14ac:dyDescent="0.35">
      <c r="A451" t="s">
        <v>145</v>
      </c>
      <c r="B451" s="1">
        <v>44431</v>
      </c>
      <c r="C451" t="s">
        <v>128</v>
      </c>
      <c r="D451" t="s">
        <v>71</v>
      </c>
      <c r="E451">
        <v>1</v>
      </c>
      <c r="F451">
        <v>0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6</v>
      </c>
      <c r="M451">
        <v>4</v>
      </c>
      <c r="N451">
        <v>3</v>
      </c>
      <c r="O451">
        <v>3</v>
      </c>
      <c r="P451">
        <v>1</v>
      </c>
      <c r="Q451">
        <v>1</v>
      </c>
      <c r="R451">
        <v>9</v>
      </c>
      <c r="S451">
        <v>1</v>
      </c>
      <c r="T451">
        <v>0</v>
      </c>
      <c r="U451">
        <v>0</v>
      </c>
      <c r="V451">
        <f t="shared" ref="V451:V514" si="14">50+L451*3+(IF(L451&lt;4,0,(L451-4)*2)+R451-M451-4*P451-(2*(N451-O451))-Q451)</f>
        <v>72</v>
      </c>
      <c r="W451">
        <f t="shared" ref="W451:W514" si="15">40+6*L451+R451-2*Q451-2*M451-3*N451-6*P451</f>
        <v>60</v>
      </c>
    </row>
    <row r="452" spans="1:23" x14ac:dyDescent="0.35">
      <c r="A452" t="s">
        <v>145</v>
      </c>
      <c r="B452" s="1">
        <v>44432</v>
      </c>
      <c r="C452" t="s">
        <v>123</v>
      </c>
      <c r="D452" t="s">
        <v>71</v>
      </c>
      <c r="E452">
        <v>1</v>
      </c>
      <c r="F452">
        <v>0</v>
      </c>
      <c r="G452">
        <v>0</v>
      </c>
      <c r="H452">
        <v>0</v>
      </c>
      <c r="I452">
        <v>1</v>
      </c>
      <c r="J452">
        <v>0</v>
      </c>
      <c r="K452">
        <v>0</v>
      </c>
      <c r="L452">
        <v>5</v>
      </c>
      <c r="M452">
        <v>6</v>
      </c>
      <c r="N452">
        <v>4</v>
      </c>
      <c r="O452">
        <v>4</v>
      </c>
      <c r="P452">
        <v>2</v>
      </c>
      <c r="Q452">
        <v>0</v>
      </c>
      <c r="R452">
        <v>9</v>
      </c>
      <c r="S452">
        <v>0</v>
      </c>
      <c r="T452">
        <v>0</v>
      </c>
      <c r="U452">
        <v>0</v>
      </c>
      <c r="V452">
        <f t="shared" si="14"/>
        <v>62</v>
      </c>
      <c r="W452">
        <f t="shared" si="15"/>
        <v>43</v>
      </c>
    </row>
    <row r="453" spans="1:23" x14ac:dyDescent="0.35">
      <c r="A453" t="s">
        <v>145</v>
      </c>
      <c r="B453" s="1">
        <v>44435</v>
      </c>
      <c r="C453" t="s">
        <v>122</v>
      </c>
      <c r="D453" t="s">
        <v>50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6</v>
      </c>
      <c r="M453">
        <v>5</v>
      </c>
      <c r="N453">
        <v>4</v>
      </c>
      <c r="O453">
        <v>3</v>
      </c>
      <c r="P453">
        <v>1</v>
      </c>
      <c r="Q453">
        <v>0</v>
      </c>
      <c r="R453">
        <v>5</v>
      </c>
      <c r="S453">
        <v>1</v>
      </c>
      <c r="T453">
        <v>0</v>
      </c>
      <c r="U453">
        <v>0</v>
      </c>
      <c r="V453">
        <f t="shared" si="14"/>
        <v>66</v>
      </c>
      <c r="W453">
        <f t="shared" si="15"/>
        <v>53</v>
      </c>
    </row>
    <row r="454" spans="1:23" x14ac:dyDescent="0.35">
      <c r="A454" t="s">
        <v>145</v>
      </c>
      <c r="B454" s="1">
        <v>44436</v>
      </c>
      <c r="C454" t="s">
        <v>128</v>
      </c>
      <c r="D454" t="s">
        <v>50</v>
      </c>
      <c r="E454">
        <v>1</v>
      </c>
      <c r="F454">
        <v>0</v>
      </c>
      <c r="G454">
        <v>0</v>
      </c>
      <c r="H454">
        <v>0</v>
      </c>
      <c r="I454">
        <v>1</v>
      </c>
      <c r="J454">
        <v>0</v>
      </c>
      <c r="K454">
        <v>0</v>
      </c>
      <c r="L454">
        <v>6</v>
      </c>
      <c r="M454">
        <v>3</v>
      </c>
      <c r="N454">
        <v>2</v>
      </c>
      <c r="O454">
        <v>2</v>
      </c>
      <c r="P454">
        <v>1</v>
      </c>
      <c r="Q454">
        <v>3</v>
      </c>
      <c r="R454">
        <v>3</v>
      </c>
      <c r="S454">
        <v>0</v>
      </c>
      <c r="T454">
        <v>0</v>
      </c>
      <c r="U454">
        <v>0</v>
      </c>
      <c r="V454">
        <f t="shared" si="14"/>
        <v>65</v>
      </c>
      <c r="W454">
        <f t="shared" si="15"/>
        <v>55</v>
      </c>
    </row>
    <row r="455" spans="1:23" x14ac:dyDescent="0.35">
      <c r="A455" t="s">
        <v>145</v>
      </c>
      <c r="B455" s="1">
        <v>44437</v>
      </c>
      <c r="C455" t="s">
        <v>124</v>
      </c>
      <c r="D455" t="s">
        <v>50</v>
      </c>
      <c r="E455">
        <v>1</v>
      </c>
      <c r="F455">
        <v>0</v>
      </c>
      <c r="G455">
        <v>0</v>
      </c>
      <c r="H455">
        <v>1</v>
      </c>
      <c r="I455">
        <v>0</v>
      </c>
      <c r="J455">
        <v>0</v>
      </c>
      <c r="K455">
        <v>0</v>
      </c>
      <c r="L455" s="2">
        <v>5.666666666666667</v>
      </c>
      <c r="M455">
        <v>4</v>
      </c>
      <c r="N455">
        <v>0</v>
      </c>
      <c r="O455">
        <v>0</v>
      </c>
      <c r="P455">
        <v>0</v>
      </c>
      <c r="Q455">
        <v>2</v>
      </c>
      <c r="R455">
        <v>0</v>
      </c>
      <c r="S455">
        <v>0</v>
      </c>
      <c r="T455">
        <v>0</v>
      </c>
      <c r="U455">
        <v>1</v>
      </c>
      <c r="V455">
        <f t="shared" si="14"/>
        <v>64.333333333333329</v>
      </c>
      <c r="W455">
        <f t="shared" si="15"/>
        <v>62</v>
      </c>
    </row>
    <row r="456" spans="1:23" x14ac:dyDescent="0.35">
      <c r="A456" t="s">
        <v>145</v>
      </c>
      <c r="B456" s="1">
        <v>44438</v>
      </c>
      <c r="C456" t="s">
        <v>125</v>
      </c>
      <c r="D456" t="s">
        <v>61</v>
      </c>
      <c r="E456">
        <v>1</v>
      </c>
      <c r="F456">
        <v>0</v>
      </c>
      <c r="G456">
        <v>0</v>
      </c>
      <c r="H456">
        <v>0</v>
      </c>
      <c r="I456">
        <v>1</v>
      </c>
      <c r="J456">
        <v>0</v>
      </c>
      <c r="K456">
        <v>0</v>
      </c>
      <c r="L456" s="2">
        <v>4.666666666666667</v>
      </c>
      <c r="M456">
        <v>9</v>
      </c>
      <c r="N456">
        <v>5</v>
      </c>
      <c r="O456">
        <v>5</v>
      </c>
      <c r="P456">
        <v>4</v>
      </c>
      <c r="Q456">
        <v>0</v>
      </c>
      <c r="R456">
        <v>5</v>
      </c>
      <c r="S456">
        <v>1</v>
      </c>
      <c r="T456">
        <v>0</v>
      </c>
      <c r="U456">
        <v>0</v>
      </c>
      <c r="V456">
        <f t="shared" si="14"/>
        <v>45.333333333333336</v>
      </c>
      <c r="W456">
        <f t="shared" si="15"/>
        <v>16</v>
      </c>
    </row>
    <row r="457" spans="1:23" x14ac:dyDescent="0.35">
      <c r="A457" t="s">
        <v>145</v>
      </c>
      <c r="B457" s="1">
        <v>44439</v>
      </c>
      <c r="C457" t="s">
        <v>123</v>
      </c>
      <c r="D457" t="s">
        <v>61</v>
      </c>
      <c r="E457">
        <v>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6</v>
      </c>
      <c r="M457">
        <v>3</v>
      </c>
      <c r="N457">
        <v>1</v>
      </c>
      <c r="O457">
        <v>1</v>
      </c>
      <c r="P457">
        <v>1</v>
      </c>
      <c r="Q457">
        <v>2</v>
      </c>
      <c r="R457">
        <v>8</v>
      </c>
      <c r="S457">
        <v>0</v>
      </c>
      <c r="T457">
        <v>0</v>
      </c>
      <c r="U457">
        <v>0</v>
      </c>
      <c r="V457">
        <f t="shared" si="14"/>
        <v>71</v>
      </c>
      <c r="W457">
        <f t="shared" si="15"/>
        <v>65</v>
      </c>
    </row>
    <row r="458" spans="1:23" x14ac:dyDescent="0.35">
      <c r="A458" t="s">
        <v>145</v>
      </c>
      <c r="B458" s="1">
        <v>44440</v>
      </c>
      <c r="C458" t="s">
        <v>122</v>
      </c>
      <c r="D458" t="s">
        <v>61</v>
      </c>
      <c r="E458">
        <v>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6</v>
      </c>
      <c r="M458">
        <v>3</v>
      </c>
      <c r="N458">
        <v>2</v>
      </c>
      <c r="O458">
        <v>2</v>
      </c>
      <c r="P458">
        <v>2</v>
      </c>
      <c r="Q458">
        <v>1</v>
      </c>
      <c r="R458">
        <v>9</v>
      </c>
      <c r="S458">
        <v>0</v>
      </c>
      <c r="T458">
        <v>0</v>
      </c>
      <c r="U458">
        <v>1</v>
      </c>
      <c r="V458">
        <f t="shared" si="14"/>
        <v>69</v>
      </c>
      <c r="W458">
        <f t="shared" si="15"/>
        <v>59</v>
      </c>
    </row>
    <row r="459" spans="1:23" x14ac:dyDescent="0.35">
      <c r="A459" t="s">
        <v>145</v>
      </c>
      <c r="B459" s="1">
        <v>44441</v>
      </c>
      <c r="C459" t="s">
        <v>139</v>
      </c>
      <c r="D459" t="s">
        <v>86</v>
      </c>
      <c r="E459">
        <v>1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3</v>
      </c>
      <c r="M459">
        <v>6</v>
      </c>
      <c r="N459">
        <v>5</v>
      </c>
      <c r="O459">
        <v>4</v>
      </c>
      <c r="P459">
        <v>1</v>
      </c>
      <c r="Q459">
        <v>0</v>
      </c>
      <c r="R459">
        <v>0</v>
      </c>
      <c r="S459">
        <v>1</v>
      </c>
      <c r="T459">
        <v>0</v>
      </c>
      <c r="U459">
        <v>0</v>
      </c>
      <c r="V459">
        <f t="shared" si="14"/>
        <v>47</v>
      </c>
      <c r="W459">
        <f t="shared" si="15"/>
        <v>25</v>
      </c>
    </row>
    <row r="460" spans="1:23" x14ac:dyDescent="0.35">
      <c r="A460" t="s">
        <v>145</v>
      </c>
      <c r="B460" s="1">
        <v>44442</v>
      </c>
      <c r="C460" t="s">
        <v>128</v>
      </c>
      <c r="D460" t="s">
        <v>86</v>
      </c>
      <c r="E460">
        <v>1</v>
      </c>
      <c r="F460">
        <v>0</v>
      </c>
      <c r="G460">
        <v>0</v>
      </c>
      <c r="H460">
        <v>0</v>
      </c>
      <c r="I460">
        <v>1</v>
      </c>
      <c r="J460">
        <v>0</v>
      </c>
      <c r="K460">
        <v>0</v>
      </c>
      <c r="L460" s="2">
        <v>5.666666666666667</v>
      </c>
      <c r="M460">
        <v>5</v>
      </c>
      <c r="N460">
        <v>4</v>
      </c>
      <c r="O460">
        <v>4</v>
      </c>
      <c r="P460">
        <v>1</v>
      </c>
      <c r="Q460">
        <v>1</v>
      </c>
      <c r="R460">
        <v>5</v>
      </c>
      <c r="S460">
        <v>1</v>
      </c>
      <c r="T460">
        <v>0</v>
      </c>
      <c r="U460">
        <v>0</v>
      </c>
      <c r="V460">
        <f t="shared" si="14"/>
        <v>65.333333333333329</v>
      </c>
      <c r="W460">
        <f t="shared" si="15"/>
        <v>49</v>
      </c>
    </row>
    <row r="461" spans="1:23" x14ac:dyDescent="0.35">
      <c r="A461" t="s">
        <v>145</v>
      </c>
      <c r="B461" s="1">
        <v>44443</v>
      </c>
      <c r="C461" t="s">
        <v>124</v>
      </c>
      <c r="D461" t="s">
        <v>86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3</v>
      </c>
      <c r="M461">
        <v>5</v>
      </c>
      <c r="N461">
        <v>4</v>
      </c>
      <c r="O461">
        <v>4</v>
      </c>
      <c r="P461">
        <v>2</v>
      </c>
      <c r="Q461">
        <v>4</v>
      </c>
      <c r="R461">
        <v>0</v>
      </c>
      <c r="S461">
        <v>0</v>
      </c>
      <c r="T461">
        <v>0</v>
      </c>
      <c r="U461">
        <v>1</v>
      </c>
      <c r="V461">
        <f t="shared" si="14"/>
        <v>42</v>
      </c>
      <c r="W461">
        <f t="shared" si="15"/>
        <v>16</v>
      </c>
    </row>
    <row r="462" spans="1:23" x14ac:dyDescent="0.35">
      <c r="A462" t="s">
        <v>145</v>
      </c>
      <c r="B462" s="1">
        <v>44444</v>
      </c>
      <c r="C462" t="s">
        <v>123</v>
      </c>
      <c r="D462" t="s">
        <v>86</v>
      </c>
      <c r="E462">
        <v>1</v>
      </c>
      <c r="F462">
        <v>0</v>
      </c>
      <c r="G462">
        <v>0</v>
      </c>
      <c r="H462">
        <v>1</v>
      </c>
      <c r="I462">
        <v>0</v>
      </c>
      <c r="J462">
        <v>0</v>
      </c>
      <c r="K462">
        <v>0</v>
      </c>
      <c r="L462">
        <v>7</v>
      </c>
      <c r="M462">
        <v>2</v>
      </c>
      <c r="N462">
        <v>2</v>
      </c>
      <c r="O462">
        <v>2</v>
      </c>
      <c r="P462">
        <v>0</v>
      </c>
      <c r="Q462">
        <v>2</v>
      </c>
      <c r="R462">
        <v>4</v>
      </c>
      <c r="S462">
        <v>0</v>
      </c>
      <c r="T462">
        <v>0</v>
      </c>
      <c r="U462">
        <v>1</v>
      </c>
      <c r="V462">
        <f t="shared" si="14"/>
        <v>77</v>
      </c>
      <c r="W462">
        <f t="shared" si="15"/>
        <v>72</v>
      </c>
    </row>
    <row r="463" spans="1:23" x14ac:dyDescent="0.35">
      <c r="A463" t="s">
        <v>145</v>
      </c>
      <c r="B463" s="1">
        <v>44446</v>
      </c>
      <c r="C463" t="s">
        <v>122</v>
      </c>
      <c r="D463" t="s">
        <v>99</v>
      </c>
      <c r="E463">
        <v>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6</v>
      </c>
      <c r="M463">
        <v>6</v>
      </c>
      <c r="N463">
        <v>1</v>
      </c>
      <c r="O463">
        <v>1</v>
      </c>
      <c r="P463">
        <v>0</v>
      </c>
      <c r="Q463">
        <v>4</v>
      </c>
      <c r="R463">
        <v>5</v>
      </c>
      <c r="S463">
        <v>0</v>
      </c>
      <c r="T463">
        <v>0</v>
      </c>
      <c r="U463">
        <v>0</v>
      </c>
      <c r="V463">
        <f t="shared" si="14"/>
        <v>67</v>
      </c>
      <c r="W463">
        <f t="shared" si="15"/>
        <v>58</v>
      </c>
    </row>
    <row r="464" spans="1:23" x14ac:dyDescent="0.35">
      <c r="A464" t="s">
        <v>145</v>
      </c>
      <c r="B464" s="1">
        <v>44447</v>
      </c>
      <c r="C464" t="s">
        <v>139</v>
      </c>
      <c r="D464" t="s">
        <v>99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3</v>
      </c>
      <c r="M464">
        <v>1</v>
      </c>
      <c r="N464">
        <v>2</v>
      </c>
      <c r="O464">
        <v>1</v>
      </c>
      <c r="P464">
        <v>1</v>
      </c>
      <c r="Q464">
        <v>4</v>
      </c>
      <c r="R464">
        <v>3</v>
      </c>
      <c r="S464">
        <v>1</v>
      </c>
      <c r="T464">
        <v>0</v>
      </c>
      <c r="U464">
        <v>0</v>
      </c>
      <c r="V464">
        <f t="shared" si="14"/>
        <v>51</v>
      </c>
      <c r="W464">
        <f t="shared" si="15"/>
        <v>39</v>
      </c>
    </row>
    <row r="465" spans="1:23" x14ac:dyDescent="0.35">
      <c r="A465" t="s">
        <v>145</v>
      </c>
      <c r="B465" s="1">
        <v>44448</v>
      </c>
      <c r="C465" t="s">
        <v>128</v>
      </c>
      <c r="D465" t="s">
        <v>99</v>
      </c>
      <c r="E465">
        <v>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5</v>
      </c>
      <c r="M465">
        <v>3</v>
      </c>
      <c r="N465">
        <v>2</v>
      </c>
      <c r="O465">
        <v>2</v>
      </c>
      <c r="P465">
        <v>0</v>
      </c>
      <c r="Q465">
        <v>2</v>
      </c>
      <c r="R465">
        <v>7</v>
      </c>
      <c r="S465">
        <v>0</v>
      </c>
      <c r="T465">
        <v>0</v>
      </c>
      <c r="U465">
        <v>0</v>
      </c>
      <c r="V465">
        <f t="shared" si="14"/>
        <v>69</v>
      </c>
      <c r="W465">
        <f t="shared" si="15"/>
        <v>61</v>
      </c>
    </row>
    <row r="466" spans="1:23" x14ac:dyDescent="0.35">
      <c r="A466" t="s">
        <v>145</v>
      </c>
      <c r="B466" s="1">
        <v>44449</v>
      </c>
      <c r="C466" t="s">
        <v>124</v>
      </c>
      <c r="D466" t="s">
        <v>97</v>
      </c>
      <c r="E466">
        <v>1</v>
      </c>
      <c r="F466">
        <v>0</v>
      </c>
      <c r="G466">
        <v>0</v>
      </c>
      <c r="H466">
        <v>1</v>
      </c>
      <c r="I466">
        <v>0</v>
      </c>
      <c r="J466">
        <v>0</v>
      </c>
      <c r="K466">
        <v>0</v>
      </c>
      <c r="L466">
        <v>5</v>
      </c>
      <c r="M466">
        <v>5</v>
      </c>
      <c r="N466">
        <v>2</v>
      </c>
      <c r="O466">
        <v>2</v>
      </c>
      <c r="P466">
        <v>1</v>
      </c>
      <c r="Q466">
        <v>2</v>
      </c>
      <c r="R466">
        <v>9</v>
      </c>
      <c r="S466">
        <v>0</v>
      </c>
      <c r="T466">
        <v>0</v>
      </c>
      <c r="U466">
        <v>0</v>
      </c>
      <c r="V466">
        <f t="shared" si="14"/>
        <v>65</v>
      </c>
      <c r="W466">
        <f t="shared" si="15"/>
        <v>53</v>
      </c>
    </row>
    <row r="467" spans="1:23" x14ac:dyDescent="0.35">
      <c r="A467" t="s">
        <v>145</v>
      </c>
      <c r="B467" s="1">
        <v>44450</v>
      </c>
      <c r="C467" t="s">
        <v>123</v>
      </c>
      <c r="D467" t="s">
        <v>97</v>
      </c>
      <c r="E467">
        <v>1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7</v>
      </c>
      <c r="M467">
        <v>6</v>
      </c>
      <c r="N467">
        <v>3</v>
      </c>
      <c r="O467">
        <v>3</v>
      </c>
      <c r="P467">
        <v>1</v>
      </c>
      <c r="Q467">
        <v>0</v>
      </c>
      <c r="R467">
        <v>7</v>
      </c>
      <c r="S467">
        <v>1</v>
      </c>
      <c r="T467">
        <v>0</v>
      </c>
      <c r="U467">
        <v>1</v>
      </c>
      <c r="V467">
        <f t="shared" si="14"/>
        <v>74</v>
      </c>
      <c r="W467">
        <f t="shared" si="15"/>
        <v>62</v>
      </c>
    </row>
    <row r="468" spans="1:23" x14ac:dyDescent="0.35">
      <c r="A468" t="s">
        <v>145</v>
      </c>
      <c r="B468" s="1">
        <v>44451</v>
      </c>
      <c r="C468" t="s">
        <v>122</v>
      </c>
      <c r="D468" t="s">
        <v>97</v>
      </c>
      <c r="E468">
        <v>1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6</v>
      </c>
      <c r="M468">
        <v>4</v>
      </c>
      <c r="N468">
        <v>3</v>
      </c>
      <c r="O468">
        <v>3</v>
      </c>
      <c r="P468">
        <v>1</v>
      </c>
      <c r="Q468">
        <v>1</v>
      </c>
      <c r="R468">
        <v>7</v>
      </c>
      <c r="S468">
        <v>0</v>
      </c>
      <c r="T468">
        <v>0</v>
      </c>
      <c r="U468">
        <v>0</v>
      </c>
      <c r="V468">
        <f t="shared" si="14"/>
        <v>70</v>
      </c>
      <c r="W468">
        <f t="shared" si="15"/>
        <v>58</v>
      </c>
    </row>
    <row r="469" spans="1:23" x14ac:dyDescent="0.35">
      <c r="A469" t="s">
        <v>145</v>
      </c>
      <c r="B469" s="1">
        <v>44453</v>
      </c>
      <c r="C469" t="s">
        <v>139</v>
      </c>
      <c r="D469" t="s">
        <v>58</v>
      </c>
      <c r="E469">
        <v>1</v>
      </c>
      <c r="F469">
        <v>0</v>
      </c>
      <c r="G469">
        <v>0</v>
      </c>
      <c r="H469">
        <v>0</v>
      </c>
      <c r="I469">
        <v>1</v>
      </c>
      <c r="J469">
        <v>0</v>
      </c>
      <c r="K469">
        <v>0</v>
      </c>
      <c r="L469">
        <v>4</v>
      </c>
      <c r="M469">
        <v>5</v>
      </c>
      <c r="N469">
        <v>4</v>
      </c>
      <c r="O469">
        <v>4</v>
      </c>
      <c r="P469">
        <v>2</v>
      </c>
      <c r="Q469">
        <v>3</v>
      </c>
      <c r="R469">
        <v>5</v>
      </c>
      <c r="S469">
        <v>0</v>
      </c>
      <c r="T469">
        <v>0</v>
      </c>
      <c r="U469">
        <v>0</v>
      </c>
      <c r="V469">
        <f t="shared" si="14"/>
        <v>51</v>
      </c>
      <c r="W469">
        <f t="shared" si="15"/>
        <v>29</v>
      </c>
    </row>
    <row r="470" spans="1:23" x14ac:dyDescent="0.35">
      <c r="A470" t="s">
        <v>145</v>
      </c>
      <c r="B470" s="1">
        <v>44454</v>
      </c>
      <c r="C470" t="s">
        <v>128</v>
      </c>
      <c r="D470" t="s">
        <v>58</v>
      </c>
      <c r="E470">
        <v>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 s="2">
        <v>4.666666666666667</v>
      </c>
      <c r="M470">
        <v>4</v>
      </c>
      <c r="N470">
        <v>2</v>
      </c>
      <c r="O470">
        <v>2</v>
      </c>
      <c r="P470">
        <v>0</v>
      </c>
      <c r="Q470">
        <v>2</v>
      </c>
      <c r="R470">
        <v>8</v>
      </c>
      <c r="S470">
        <v>0</v>
      </c>
      <c r="T470">
        <v>0</v>
      </c>
      <c r="U470">
        <v>1</v>
      </c>
      <c r="V470">
        <f t="shared" si="14"/>
        <v>67.333333333333329</v>
      </c>
      <c r="W470">
        <f t="shared" si="15"/>
        <v>58</v>
      </c>
    </row>
    <row r="471" spans="1:23" x14ac:dyDescent="0.35">
      <c r="A471" t="s">
        <v>145</v>
      </c>
      <c r="B471" s="1">
        <v>44456</v>
      </c>
      <c r="C471" t="s">
        <v>124</v>
      </c>
      <c r="D471" t="s">
        <v>45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 s="2">
        <v>5.666666666666667</v>
      </c>
      <c r="M471">
        <v>5</v>
      </c>
      <c r="N471">
        <v>4</v>
      </c>
      <c r="O471">
        <v>4</v>
      </c>
      <c r="P471">
        <v>3</v>
      </c>
      <c r="Q471">
        <v>2</v>
      </c>
      <c r="R471">
        <v>7</v>
      </c>
      <c r="S471">
        <v>0</v>
      </c>
      <c r="T471">
        <v>0</v>
      </c>
      <c r="U471">
        <v>0</v>
      </c>
      <c r="V471">
        <f t="shared" si="14"/>
        <v>58.333333333333336</v>
      </c>
      <c r="W471">
        <f t="shared" si="15"/>
        <v>37</v>
      </c>
    </row>
    <row r="472" spans="1:23" x14ac:dyDescent="0.35">
      <c r="A472" t="s">
        <v>145</v>
      </c>
      <c r="B472" s="1">
        <v>44457</v>
      </c>
      <c r="C472" t="s">
        <v>123</v>
      </c>
      <c r="D472" t="s">
        <v>45</v>
      </c>
      <c r="E472">
        <v>1</v>
      </c>
      <c r="F472">
        <v>0</v>
      </c>
      <c r="G472">
        <v>0</v>
      </c>
      <c r="H472">
        <v>0</v>
      </c>
      <c r="I472">
        <v>1</v>
      </c>
      <c r="J472">
        <v>0</v>
      </c>
      <c r="K472">
        <v>0</v>
      </c>
      <c r="L472">
        <v>5</v>
      </c>
      <c r="M472">
        <v>4</v>
      </c>
      <c r="N472">
        <v>2</v>
      </c>
      <c r="O472">
        <v>2</v>
      </c>
      <c r="P472">
        <v>0</v>
      </c>
      <c r="Q472">
        <v>3</v>
      </c>
      <c r="R472">
        <v>3</v>
      </c>
      <c r="S472">
        <v>2</v>
      </c>
      <c r="T472">
        <v>0</v>
      </c>
      <c r="U472">
        <v>0</v>
      </c>
      <c r="V472">
        <f t="shared" si="14"/>
        <v>63</v>
      </c>
      <c r="W472">
        <f t="shared" si="15"/>
        <v>53</v>
      </c>
    </row>
    <row r="473" spans="1:23" x14ac:dyDescent="0.35">
      <c r="A473" t="s">
        <v>145</v>
      </c>
      <c r="B473" s="1">
        <v>44458</v>
      </c>
      <c r="C473" t="s">
        <v>122</v>
      </c>
      <c r="D473" t="s">
        <v>45</v>
      </c>
      <c r="E473">
        <v>1</v>
      </c>
      <c r="F473">
        <v>0</v>
      </c>
      <c r="G473">
        <v>0</v>
      </c>
      <c r="H473">
        <v>1</v>
      </c>
      <c r="I473">
        <v>0</v>
      </c>
      <c r="J473">
        <v>0</v>
      </c>
      <c r="K473">
        <v>0</v>
      </c>
      <c r="L473">
        <v>7</v>
      </c>
      <c r="M473">
        <v>3</v>
      </c>
      <c r="N473">
        <v>0</v>
      </c>
      <c r="O473">
        <v>0</v>
      </c>
      <c r="P473">
        <v>0</v>
      </c>
      <c r="Q473">
        <v>1</v>
      </c>
      <c r="R473">
        <v>5</v>
      </c>
      <c r="S473">
        <v>0</v>
      </c>
      <c r="T473">
        <v>0</v>
      </c>
      <c r="U473">
        <v>0</v>
      </c>
      <c r="V473">
        <f t="shared" si="14"/>
        <v>78</v>
      </c>
      <c r="W473">
        <f t="shared" si="15"/>
        <v>79</v>
      </c>
    </row>
    <row r="474" spans="1:23" x14ac:dyDescent="0.35">
      <c r="A474" t="s">
        <v>145</v>
      </c>
      <c r="B474" s="1">
        <v>44459</v>
      </c>
      <c r="C474" t="s">
        <v>128</v>
      </c>
      <c r="D474" t="s">
        <v>48</v>
      </c>
      <c r="E474">
        <v>1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4</v>
      </c>
      <c r="M474">
        <v>5</v>
      </c>
      <c r="N474">
        <v>3</v>
      </c>
      <c r="O474">
        <v>3</v>
      </c>
      <c r="P474">
        <v>0</v>
      </c>
      <c r="Q474">
        <v>2</v>
      </c>
      <c r="R474">
        <v>2</v>
      </c>
      <c r="S474">
        <v>0</v>
      </c>
      <c r="T474">
        <v>0</v>
      </c>
      <c r="U474">
        <v>1</v>
      </c>
      <c r="V474">
        <f t="shared" si="14"/>
        <v>57</v>
      </c>
      <c r="W474">
        <f t="shared" si="15"/>
        <v>43</v>
      </c>
    </row>
    <row r="475" spans="1:23" x14ac:dyDescent="0.35">
      <c r="A475" t="s">
        <v>145</v>
      </c>
      <c r="B475" s="1">
        <v>44460</v>
      </c>
      <c r="C475" t="s">
        <v>138</v>
      </c>
      <c r="D475" t="s">
        <v>48</v>
      </c>
      <c r="E475">
        <v>1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 s="2">
        <v>1.3333333333333333</v>
      </c>
      <c r="M475">
        <v>0</v>
      </c>
      <c r="N475">
        <v>0</v>
      </c>
      <c r="O475">
        <v>0</v>
      </c>
      <c r="P475">
        <v>0</v>
      </c>
      <c r="Q475">
        <v>2</v>
      </c>
      <c r="R475">
        <v>0</v>
      </c>
      <c r="S475">
        <v>0</v>
      </c>
      <c r="T475">
        <v>0</v>
      </c>
      <c r="U475">
        <v>0</v>
      </c>
      <c r="V475">
        <f t="shared" si="14"/>
        <v>52</v>
      </c>
      <c r="W475">
        <f t="shared" si="15"/>
        <v>44</v>
      </c>
    </row>
    <row r="476" spans="1:23" x14ac:dyDescent="0.35">
      <c r="A476" t="s">
        <v>145</v>
      </c>
      <c r="B476" s="1">
        <v>44461</v>
      </c>
      <c r="C476" t="s">
        <v>124</v>
      </c>
      <c r="D476" t="s">
        <v>48</v>
      </c>
      <c r="E476">
        <v>1</v>
      </c>
      <c r="F476">
        <v>0</v>
      </c>
      <c r="G476">
        <v>0</v>
      </c>
      <c r="H476">
        <v>1</v>
      </c>
      <c r="I476">
        <v>0</v>
      </c>
      <c r="J476">
        <v>0</v>
      </c>
      <c r="K476">
        <v>0</v>
      </c>
      <c r="L476">
        <v>7</v>
      </c>
      <c r="M476">
        <v>2</v>
      </c>
      <c r="N476">
        <v>1</v>
      </c>
      <c r="O476">
        <v>1</v>
      </c>
      <c r="P476">
        <v>0</v>
      </c>
      <c r="Q476">
        <v>1</v>
      </c>
      <c r="R476">
        <v>8</v>
      </c>
      <c r="S476">
        <v>0</v>
      </c>
      <c r="T476">
        <v>0</v>
      </c>
      <c r="U476">
        <v>0</v>
      </c>
      <c r="V476">
        <f t="shared" si="14"/>
        <v>82</v>
      </c>
      <c r="W476">
        <f t="shared" si="15"/>
        <v>81</v>
      </c>
    </row>
    <row r="477" spans="1:23" x14ac:dyDescent="0.35">
      <c r="A477" t="s">
        <v>145</v>
      </c>
      <c r="B477" s="1">
        <v>44462</v>
      </c>
      <c r="C477" t="s">
        <v>123</v>
      </c>
      <c r="D477" t="s">
        <v>48</v>
      </c>
      <c r="E477">
        <v>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6</v>
      </c>
      <c r="M477">
        <v>5</v>
      </c>
      <c r="N477">
        <v>3</v>
      </c>
      <c r="O477">
        <v>3</v>
      </c>
      <c r="P477">
        <v>0</v>
      </c>
      <c r="Q477">
        <v>2</v>
      </c>
      <c r="R477">
        <v>8</v>
      </c>
      <c r="S477">
        <v>0</v>
      </c>
      <c r="T477">
        <v>0</v>
      </c>
      <c r="U477">
        <v>0</v>
      </c>
      <c r="V477">
        <f t="shared" si="14"/>
        <v>73</v>
      </c>
      <c r="W477">
        <f t="shared" si="15"/>
        <v>61</v>
      </c>
    </row>
    <row r="478" spans="1:23" x14ac:dyDescent="0.35">
      <c r="A478" t="s">
        <v>145</v>
      </c>
      <c r="B478" s="1">
        <v>44463</v>
      </c>
      <c r="C478" t="s">
        <v>122</v>
      </c>
      <c r="D478" t="s">
        <v>74</v>
      </c>
      <c r="E478">
        <v>1</v>
      </c>
      <c r="F478">
        <v>1</v>
      </c>
      <c r="G478">
        <v>0</v>
      </c>
      <c r="H478">
        <v>1</v>
      </c>
      <c r="I478">
        <v>0</v>
      </c>
      <c r="J478">
        <v>0</v>
      </c>
      <c r="K478">
        <v>1</v>
      </c>
      <c r="L478">
        <v>9</v>
      </c>
      <c r="M478">
        <v>3</v>
      </c>
      <c r="N478">
        <v>0</v>
      </c>
      <c r="O478">
        <v>0</v>
      </c>
      <c r="P478">
        <v>0</v>
      </c>
      <c r="Q478">
        <v>0</v>
      </c>
      <c r="R478">
        <v>4</v>
      </c>
      <c r="S478">
        <v>0</v>
      </c>
      <c r="T478">
        <v>0</v>
      </c>
      <c r="U478">
        <v>0</v>
      </c>
      <c r="V478">
        <f t="shared" si="14"/>
        <v>88</v>
      </c>
      <c r="W478">
        <f t="shared" si="15"/>
        <v>92</v>
      </c>
    </row>
    <row r="479" spans="1:23" x14ac:dyDescent="0.35">
      <c r="A479" t="s">
        <v>145</v>
      </c>
      <c r="B479" s="1">
        <v>44464</v>
      </c>
      <c r="C479" t="s">
        <v>128</v>
      </c>
      <c r="D479" t="s">
        <v>74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 s="2">
        <v>4.666666666666667</v>
      </c>
      <c r="M479">
        <v>7</v>
      </c>
      <c r="N479">
        <v>7</v>
      </c>
      <c r="O479">
        <v>7</v>
      </c>
      <c r="P479">
        <v>3</v>
      </c>
      <c r="Q479">
        <v>0</v>
      </c>
      <c r="R479">
        <v>6</v>
      </c>
      <c r="S479">
        <v>1</v>
      </c>
      <c r="T479">
        <v>0</v>
      </c>
      <c r="U479">
        <v>0</v>
      </c>
      <c r="V479">
        <f t="shared" si="14"/>
        <v>52.333333333333336</v>
      </c>
      <c r="W479">
        <f t="shared" si="15"/>
        <v>21</v>
      </c>
    </row>
    <row r="480" spans="1:23" x14ac:dyDescent="0.35">
      <c r="A480" t="s">
        <v>145</v>
      </c>
      <c r="B480" s="1">
        <v>44465</v>
      </c>
      <c r="C480" t="s">
        <v>138</v>
      </c>
      <c r="D480" t="s">
        <v>74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 s="2">
        <v>1.3333333333333333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f t="shared" si="14"/>
        <v>53</v>
      </c>
      <c r="W480">
        <f t="shared" si="15"/>
        <v>46</v>
      </c>
    </row>
    <row r="481" spans="1:23" x14ac:dyDescent="0.35">
      <c r="A481" t="s">
        <v>145</v>
      </c>
      <c r="B481" s="1">
        <v>44467</v>
      </c>
      <c r="C481" t="s">
        <v>123</v>
      </c>
      <c r="D481" t="s">
        <v>116</v>
      </c>
      <c r="E481">
        <v>1</v>
      </c>
      <c r="F481">
        <v>0</v>
      </c>
      <c r="G481">
        <v>0</v>
      </c>
      <c r="H481">
        <v>1</v>
      </c>
      <c r="I481">
        <v>0</v>
      </c>
      <c r="J481">
        <v>0</v>
      </c>
      <c r="K481">
        <v>0</v>
      </c>
      <c r="L481">
        <v>7</v>
      </c>
      <c r="M481">
        <v>3</v>
      </c>
      <c r="N481">
        <v>0</v>
      </c>
      <c r="O481">
        <v>0</v>
      </c>
      <c r="P481">
        <v>0</v>
      </c>
      <c r="Q481">
        <v>2</v>
      </c>
      <c r="R481">
        <v>10</v>
      </c>
      <c r="S481">
        <v>0</v>
      </c>
      <c r="T481">
        <v>0</v>
      </c>
      <c r="U481">
        <v>0</v>
      </c>
      <c r="V481">
        <f t="shared" si="14"/>
        <v>82</v>
      </c>
      <c r="W481">
        <f t="shared" si="15"/>
        <v>82</v>
      </c>
    </row>
    <row r="482" spans="1:23" x14ac:dyDescent="0.35">
      <c r="A482" t="s">
        <v>145</v>
      </c>
      <c r="B482" s="1">
        <v>44468</v>
      </c>
      <c r="C482" t="s">
        <v>122</v>
      </c>
      <c r="D482" t="s">
        <v>116</v>
      </c>
      <c r="E482">
        <v>1</v>
      </c>
      <c r="F482">
        <v>0</v>
      </c>
      <c r="G482">
        <v>0</v>
      </c>
      <c r="H482">
        <v>1</v>
      </c>
      <c r="I482">
        <v>0</v>
      </c>
      <c r="J482">
        <v>0</v>
      </c>
      <c r="K482">
        <v>0</v>
      </c>
      <c r="L482">
        <v>7</v>
      </c>
      <c r="M482">
        <v>4</v>
      </c>
      <c r="N482">
        <v>2</v>
      </c>
      <c r="O482">
        <v>1</v>
      </c>
      <c r="P482">
        <v>0</v>
      </c>
      <c r="Q482">
        <v>0</v>
      </c>
      <c r="R482">
        <v>6</v>
      </c>
      <c r="S482">
        <v>0</v>
      </c>
      <c r="T482">
        <v>0</v>
      </c>
      <c r="U482">
        <v>1</v>
      </c>
      <c r="V482">
        <f t="shared" si="14"/>
        <v>77</v>
      </c>
      <c r="W482">
        <f t="shared" si="15"/>
        <v>74</v>
      </c>
    </row>
    <row r="483" spans="1:23" x14ac:dyDescent="0.35">
      <c r="A483" t="s">
        <v>145</v>
      </c>
      <c r="B483" s="1">
        <v>44469</v>
      </c>
      <c r="C483" t="s">
        <v>124</v>
      </c>
      <c r="D483" t="s">
        <v>116</v>
      </c>
      <c r="E483">
        <v>1</v>
      </c>
      <c r="F483">
        <v>0</v>
      </c>
      <c r="G483">
        <v>0</v>
      </c>
      <c r="H483">
        <v>1</v>
      </c>
      <c r="I483">
        <v>0</v>
      </c>
      <c r="J483">
        <v>0</v>
      </c>
      <c r="K483">
        <v>0</v>
      </c>
      <c r="L483">
        <v>6</v>
      </c>
      <c r="M483">
        <v>3</v>
      </c>
      <c r="N483">
        <v>2</v>
      </c>
      <c r="O483">
        <v>2</v>
      </c>
      <c r="P483">
        <v>1</v>
      </c>
      <c r="Q483">
        <v>3</v>
      </c>
      <c r="R483">
        <v>2</v>
      </c>
      <c r="S483">
        <v>0</v>
      </c>
      <c r="T483">
        <v>0</v>
      </c>
      <c r="U483">
        <v>0</v>
      </c>
      <c r="V483">
        <f t="shared" si="14"/>
        <v>64</v>
      </c>
      <c r="W483">
        <f t="shared" si="15"/>
        <v>54</v>
      </c>
    </row>
    <row r="484" spans="1:23" x14ac:dyDescent="0.35">
      <c r="A484" t="s">
        <v>145</v>
      </c>
      <c r="B484" s="1">
        <v>44470</v>
      </c>
      <c r="C484" t="s">
        <v>128</v>
      </c>
      <c r="D484" t="s">
        <v>104</v>
      </c>
      <c r="E484">
        <v>1</v>
      </c>
      <c r="F484">
        <v>0</v>
      </c>
      <c r="G484">
        <v>0</v>
      </c>
      <c r="H484">
        <v>0</v>
      </c>
      <c r="I484">
        <v>1</v>
      </c>
      <c r="J484">
        <v>0</v>
      </c>
      <c r="K484">
        <v>0</v>
      </c>
      <c r="L484">
        <v>5</v>
      </c>
      <c r="M484">
        <v>6</v>
      </c>
      <c r="N484">
        <v>3</v>
      </c>
      <c r="O484">
        <v>3</v>
      </c>
      <c r="P484">
        <v>1</v>
      </c>
      <c r="Q484">
        <v>2</v>
      </c>
      <c r="R484">
        <v>6</v>
      </c>
      <c r="S484">
        <v>0</v>
      </c>
      <c r="T484">
        <v>0</v>
      </c>
      <c r="U484">
        <v>0</v>
      </c>
      <c r="V484">
        <f t="shared" si="14"/>
        <v>61</v>
      </c>
      <c r="W484">
        <f t="shared" si="15"/>
        <v>45</v>
      </c>
    </row>
    <row r="485" spans="1:23" x14ac:dyDescent="0.35">
      <c r="A485" t="s">
        <v>145</v>
      </c>
      <c r="B485" s="1">
        <v>44471</v>
      </c>
      <c r="C485" t="s">
        <v>138</v>
      </c>
      <c r="D485" t="s">
        <v>104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2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2</v>
      </c>
      <c r="S485">
        <v>0</v>
      </c>
      <c r="T485">
        <v>0</v>
      </c>
      <c r="U485">
        <v>0</v>
      </c>
      <c r="V485">
        <f t="shared" si="14"/>
        <v>58</v>
      </c>
      <c r="W485">
        <f t="shared" si="15"/>
        <v>54</v>
      </c>
    </row>
    <row r="486" spans="1:23" x14ac:dyDescent="0.35">
      <c r="A486" t="s">
        <v>145</v>
      </c>
      <c r="B486" s="1">
        <v>44472</v>
      </c>
      <c r="C486" t="s">
        <v>123</v>
      </c>
      <c r="D486" t="s">
        <v>104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 s="2">
        <v>2.6666666666666665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3</v>
      </c>
      <c r="S486">
        <v>0</v>
      </c>
      <c r="T486">
        <v>0</v>
      </c>
      <c r="U486">
        <v>0</v>
      </c>
      <c r="V486">
        <f t="shared" si="14"/>
        <v>60</v>
      </c>
      <c r="W486">
        <f t="shared" si="15"/>
        <v>57</v>
      </c>
    </row>
    <row r="487" spans="1:23" x14ac:dyDescent="0.35">
      <c r="A487" t="s">
        <v>170</v>
      </c>
      <c r="B487" s="1">
        <v>44288</v>
      </c>
      <c r="C487" t="s">
        <v>146</v>
      </c>
      <c r="D487" t="s">
        <v>38</v>
      </c>
      <c r="E487">
        <v>1</v>
      </c>
      <c r="F487">
        <v>0</v>
      </c>
      <c r="G487">
        <v>0</v>
      </c>
      <c r="H487">
        <v>1</v>
      </c>
      <c r="I487">
        <v>0</v>
      </c>
      <c r="J487">
        <v>0</v>
      </c>
      <c r="K487">
        <v>0</v>
      </c>
      <c r="L487">
        <v>7</v>
      </c>
      <c r="M487">
        <v>1</v>
      </c>
      <c r="N487">
        <v>0</v>
      </c>
      <c r="O487">
        <v>0</v>
      </c>
      <c r="P487">
        <v>0</v>
      </c>
      <c r="Q487">
        <v>0</v>
      </c>
      <c r="R487">
        <v>5</v>
      </c>
      <c r="S487">
        <v>0</v>
      </c>
      <c r="T487">
        <v>0</v>
      </c>
      <c r="U487">
        <v>0</v>
      </c>
      <c r="V487">
        <f t="shared" si="14"/>
        <v>81</v>
      </c>
      <c r="W487">
        <f t="shared" si="15"/>
        <v>85</v>
      </c>
    </row>
    <row r="488" spans="1:23" x14ac:dyDescent="0.35">
      <c r="A488" t="s">
        <v>170</v>
      </c>
      <c r="B488" s="1">
        <v>44289</v>
      </c>
      <c r="C488" t="s">
        <v>147</v>
      </c>
      <c r="D488" t="s">
        <v>38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 s="2">
        <v>4.666666666666667</v>
      </c>
      <c r="M488">
        <v>6</v>
      </c>
      <c r="N488">
        <v>2</v>
      </c>
      <c r="O488">
        <v>2</v>
      </c>
      <c r="P488">
        <v>0</v>
      </c>
      <c r="Q488">
        <v>1</v>
      </c>
      <c r="R488">
        <v>4</v>
      </c>
      <c r="S488">
        <v>0</v>
      </c>
      <c r="T488">
        <v>0</v>
      </c>
      <c r="U488">
        <v>0</v>
      </c>
      <c r="V488">
        <f t="shared" si="14"/>
        <v>62.333333333333336</v>
      </c>
      <c r="W488">
        <f t="shared" si="15"/>
        <v>52</v>
      </c>
    </row>
    <row r="489" spans="1:23" x14ac:dyDescent="0.35">
      <c r="A489" t="s">
        <v>170</v>
      </c>
      <c r="B489" s="1">
        <v>44290</v>
      </c>
      <c r="C489" t="s">
        <v>148</v>
      </c>
      <c r="D489" t="s">
        <v>38</v>
      </c>
      <c r="E489">
        <v>1</v>
      </c>
      <c r="F489">
        <v>0</v>
      </c>
      <c r="G489">
        <v>0</v>
      </c>
      <c r="H489">
        <v>1</v>
      </c>
      <c r="I489">
        <v>0</v>
      </c>
      <c r="J489">
        <v>0</v>
      </c>
      <c r="K489">
        <v>0</v>
      </c>
      <c r="L489">
        <v>6</v>
      </c>
      <c r="M489">
        <v>4</v>
      </c>
      <c r="N489">
        <v>3</v>
      </c>
      <c r="O489">
        <v>3</v>
      </c>
      <c r="P489">
        <v>1</v>
      </c>
      <c r="Q489">
        <v>1</v>
      </c>
      <c r="R489">
        <v>5</v>
      </c>
      <c r="S489">
        <v>0</v>
      </c>
      <c r="T489">
        <v>0</v>
      </c>
      <c r="U489">
        <v>0</v>
      </c>
      <c r="V489">
        <f t="shared" si="14"/>
        <v>68</v>
      </c>
      <c r="W489">
        <f t="shared" si="15"/>
        <v>56</v>
      </c>
    </row>
    <row r="490" spans="1:23" x14ac:dyDescent="0.35">
      <c r="A490" t="s">
        <v>170</v>
      </c>
      <c r="B490" s="1">
        <v>44291</v>
      </c>
      <c r="C490" t="s">
        <v>149</v>
      </c>
      <c r="D490" t="s">
        <v>52</v>
      </c>
      <c r="E490">
        <v>1</v>
      </c>
      <c r="F490">
        <v>0</v>
      </c>
      <c r="G490">
        <v>0</v>
      </c>
      <c r="H490">
        <v>0</v>
      </c>
      <c r="I490">
        <v>1</v>
      </c>
      <c r="J490">
        <v>0</v>
      </c>
      <c r="K490">
        <v>0</v>
      </c>
      <c r="L490" s="2">
        <v>4.666666666666667</v>
      </c>
      <c r="M490">
        <v>3</v>
      </c>
      <c r="N490">
        <v>4</v>
      </c>
      <c r="O490">
        <v>4</v>
      </c>
      <c r="P490">
        <v>1</v>
      </c>
      <c r="Q490">
        <v>3</v>
      </c>
      <c r="R490">
        <v>5</v>
      </c>
      <c r="S490">
        <v>0</v>
      </c>
      <c r="T490">
        <v>0</v>
      </c>
      <c r="U490">
        <v>0</v>
      </c>
      <c r="V490">
        <f t="shared" si="14"/>
        <v>60.333333333333336</v>
      </c>
      <c r="W490">
        <f t="shared" si="15"/>
        <v>43</v>
      </c>
    </row>
    <row r="491" spans="1:23" x14ac:dyDescent="0.35">
      <c r="A491" t="s">
        <v>170</v>
      </c>
      <c r="B491" s="1">
        <v>44292</v>
      </c>
      <c r="C491" t="s">
        <v>150</v>
      </c>
      <c r="D491" t="s">
        <v>52</v>
      </c>
      <c r="E491">
        <v>1</v>
      </c>
      <c r="F491">
        <v>0</v>
      </c>
      <c r="G491">
        <v>0</v>
      </c>
      <c r="H491">
        <v>0</v>
      </c>
      <c r="I491">
        <v>1</v>
      </c>
      <c r="J491">
        <v>0</v>
      </c>
      <c r="K491">
        <v>0</v>
      </c>
      <c r="L491">
        <v>3</v>
      </c>
      <c r="M491">
        <v>5</v>
      </c>
      <c r="N491">
        <v>3</v>
      </c>
      <c r="O491">
        <v>3</v>
      </c>
      <c r="P491">
        <v>1</v>
      </c>
      <c r="Q491">
        <v>4</v>
      </c>
      <c r="R491">
        <v>5</v>
      </c>
      <c r="S491">
        <v>0</v>
      </c>
      <c r="T491">
        <v>0</v>
      </c>
      <c r="U491">
        <v>0</v>
      </c>
      <c r="V491">
        <f t="shared" si="14"/>
        <v>51</v>
      </c>
      <c r="W491">
        <f t="shared" si="15"/>
        <v>30</v>
      </c>
    </row>
    <row r="492" spans="1:23" x14ac:dyDescent="0.35">
      <c r="A492" t="s">
        <v>170</v>
      </c>
      <c r="B492" s="1">
        <v>44293</v>
      </c>
      <c r="C492" t="s">
        <v>146</v>
      </c>
      <c r="D492" t="s">
        <v>52</v>
      </c>
      <c r="E492">
        <v>1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 s="2">
        <v>4.666666666666667</v>
      </c>
      <c r="M492">
        <v>7</v>
      </c>
      <c r="N492">
        <v>1</v>
      </c>
      <c r="O492">
        <v>1</v>
      </c>
      <c r="P492">
        <v>0</v>
      </c>
      <c r="Q492">
        <v>2</v>
      </c>
      <c r="R492">
        <v>4</v>
      </c>
      <c r="S492">
        <v>0</v>
      </c>
      <c r="T492">
        <v>0</v>
      </c>
      <c r="U492">
        <v>0</v>
      </c>
      <c r="V492">
        <f t="shared" si="14"/>
        <v>60.333333333333336</v>
      </c>
      <c r="W492">
        <f t="shared" si="15"/>
        <v>51</v>
      </c>
    </row>
    <row r="493" spans="1:23" x14ac:dyDescent="0.35">
      <c r="A493" t="s">
        <v>170</v>
      </c>
      <c r="B493" s="1">
        <v>44294</v>
      </c>
      <c r="C493" t="s">
        <v>147</v>
      </c>
      <c r="D493" t="s">
        <v>55</v>
      </c>
      <c r="E493">
        <v>1</v>
      </c>
      <c r="F493">
        <v>0</v>
      </c>
      <c r="G493">
        <v>0</v>
      </c>
      <c r="H493">
        <v>0</v>
      </c>
      <c r="I493">
        <v>1</v>
      </c>
      <c r="J493">
        <v>0</v>
      </c>
      <c r="K493">
        <v>0</v>
      </c>
      <c r="L493">
        <v>5</v>
      </c>
      <c r="M493">
        <v>7</v>
      </c>
      <c r="N493">
        <v>4</v>
      </c>
      <c r="O493">
        <v>4</v>
      </c>
      <c r="P493">
        <v>1</v>
      </c>
      <c r="Q493">
        <v>1</v>
      </c>
      <c r="R493">
        <v>5</v>
      </c>
      <c r="S493">
        <v>0</v>
      </c>
      <c r="T493">
        <v>0</v>
      </c>
      <c r="U493">
        <v>0</v>
      </c>
      <c r="V493">
        <f t="shared" si="14"/>
        <v>60</v>
      </c>
      <c r="W493">
        <f t="shared" si="15"/>
        <v>41</v>
      </c>
    </row>
    <row r="494" spans="1:23" x14ac:dyDescent="0.35">
      <c r="A494" t="s">
        <v>170</v>
      </c>
      <c r="B494" s="1">
        <v>44296</v>
      </c>
      <c r="C494" t="s">
        <v>148</v>
      </c>
      <c r="D494" t="s">
        <v>55</v>
      </c>
      <c r="E494">
        <v>1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6</v>
      </c>
      <c r="M494">
        <v>7</v>
      </c>
      <c r="N494">
        <v>3</v>
      </c>
      <c r="O494">
        <v>3</v>
      </c>
      <c r="P494">
        <v>1</v>
      </c>
      <c r="Q494">
        <v>1</v>
      </c>
      <c r="R494">
        <v>4</v>
      </c>
      <c r="S494">
        <v>0</v>
      </c>
      <c r="T494">
        <v>0</v>
      </c>
      <c r="U494">
        <v>0</v>
      </c>
      <c r="V494">
        <f t="shared" si="14"/>
        <v>64</v>
      </c>
      <c r="W494">
        <f t="shared" si="15"/>
        <v>49</v>
      </c>
    </row>
    <row r="495" spans="1:23" x14ac:dyDescent="0.35">
      <c r="A495" t="s">
        <v>170</v>
      </c>
      <c r="B495" s="1">
        <v>44297</v>
      </c>
      <c r="C495" t="s">
        <v>149</v>
      </c>
      <c r="D495" t="s">
        <v>55</v>
      </c>
      <c r="E495">
        <v>1</v>
      </c>
      <c r="F495">
        <v>0</v>
      </c>
      <c r="G495">
        <v>0</v>
      </c>
      <c r="H495">
        <v>0</v>
      </c>
      <c r="I495">
        <v>1</v>
      </c>
      <c r="J495">
        <v>0</v>
      </c>
      <c r="K495">
        <v>0</v>
      </c>
      <c r="L495">
        <v>4</v>
      </c>
      <c r="M495">
        <v>8</v>
      </c>
      <c r="N495">
        <v>7</v>
      </c>
      <c r="O495">
        <v>7</v>
      </c>
      <c r="P495">
        <v>2</v>
      </c>
      <c r="Q495">
        <v>1</v>
      </c>
      <c r="R495">
        <v>4</v>
      </c>
      <c r="S495">
        <v>1</v>
      </c>
      <c r="T495">
        <v>0</v>
      </c>
      <c r="U495">
        <v>0</v>
      </c>
      <c r="V495">
        <f t="shared" si="14"/>
        <v>49</v>
      </c>
      <c r="W495">
        <f t="shared" si="15"/>
        <v>17</v>
      </c>
    </row>
    <row r="496" spans="1:23" x14ac:dyDescent="0.35">
      <c r="A496" t="s">
        <v>170</v>
      </c>
      <c r="B496" t="s">
        <v>151</v>
      </c>
      <c r="C496" t="s">
        <v>146</v>
      </c>
      <c r="D496" t="s">
        <v>46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5</v>
      </c>
      <c r="M496">
        <v>5</v>
      </c>
      <c r="N496">
        <v>3</v>
      </c>
      <c r="O496">
        <v>3</v>
      </c>
      <c r="P496">
        <v>2</v>
      </c>
      <c r="Q496">
        <v>2</v>
      </c>
      <c r="R496">
        <v>5</v>
      </c>
      <c r="S496">
        <v>0</v>
      </c>
      <c r="T496">
        <v>0</v>
      </c>
      <c r="U496">
        <v>0</v>
      </c>
      <c r="V496">
        <f t="shared" si="14"/>
        <v>57</v>
      </c>
      <c r="W496">
        <f t="shared" si="15"/>
        <v>40</v>
      </c>
    </row>
    <row r="497" spans="1:23" x14ac:dyDescent="0.35">
      <c r="A497" t="s">
        <v>170</v>
      </c>
      <c r="B497" t="s">
        <v>152</v>
      </c>
      <c r="C497" t="s">
        <v>150</v>
      </c>
      <c r="D497" t="s">
        <v>46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3</v>
      </c>
      <c r="M497">
        <v>4</v>
      </c>
      <c r="N497">
        <v>4</v>
      </c>
      <c r="O497">
        <v>4</v>
      </c>
      <c r="P497">
        <v>1</v>
      </c>
      <c r="Q497">
        <v>1</v>
      </c>
      <c r="R497">
        <v>3</v>
      </c>
      <c r="S497">
        <v>0</v>
      </c>
      <c r="T497">
        <v>0</v>
      </c>
      <c r="U497">
        <v>0</v>
      </c>
      <c r="V497">
        <f t="shared" si="14"/>
        <v>53</v>
      </c>
      <c r="W497">
        <f t="shared" si="15"/>
        <v>33</v>
      </c>
    </row>
    <row r="498" spans="1:23" x14ac:dyDescent="0.35">
      <c r="A498" t="s">
        <v>170</v>
      </c>
      <c r="B498" t="s">
        <v>153</v>
      </c>
      <c r="C498" t="s">
        <v>147</v>
      </c>
      <c r="D498" t="s">
        <v>46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 s="2">
        <v>4.666666666666667</v>
      </c>
      <c r="M498">
        <v>3</v>
      </c>
      <c r="N498">
        <v>2</v>
      </c>
      <c r="O498">
        <v>2</v>
      </c>
      <c r="P498">
        <v>1</v>
      </c>
      <c r="Q498">
        <v>1</v>
      </c>
      <c r="R498">
        <v>3</v>
      </c>
      <c r="S498">
        <v>1</v>
      </c>
      <c r="T498">
        <v>0</v>
      </c>
      <c r="U498">
        <v>0</v>
      </c>
      <c r="V498">
        <f t="shared" si="14"/>
        <v>60.333333333333336</v>
      </c>
      <c r="W498">
        <f t="shared" si="15"/>
        <v>51</v>
      </c>
    </row>
    <row r="499" spans="1:23" x14ac:dyDescent="0.35">
      <c r="A499" t="s">
        <v>170</v>
      </c>
      <c r="B499" t="s">
        <v>154</v>
      </c>
      <c r="C499" t="s">
        <v>148</v>
      </c>
      <c r="D499" t="s">
        <v>46</v>
      </c>
      <c r="E499">
        <v>1</v>
      </c>
      <c r="F499">
        <v>0</v>
      </c>
      <c r="G499">
        <v>0</v>
      </c>
      <c r="H499">
        <v>0</v>
      </c>
      <c r="I499">
        <v>1</v>
      </c>
      <c r="J499">
        <v>0</v>
      </c>
      <c r="K499">
        <v>0</v>
      </c>
      <c r="L499">
        <v>5</v>
      </c>
      <c r="M499">
        <v>6</v>
      </c>
      <c r="N499">
        <v>2</v>
      </c>
      <c r="O499">
        <v>2</v>
      </c>
      <c r="P499">
        <v>2</v>
      </c>
      <c r="Q499">
        <v>3</v>
      </c>
      <c r="R499">
        <v>2</v>
      </c>
      <c r="S499">
        <v>0</v>
      </c>
      <c r="T499">
        <v>0</v>
      </c>
      <c r="U499">
        <v>0</v>
      </c>
      <c r="V499">
        <f t="shared" si="14"/>
        <v>52</v>
      </c>
      <c r="W499">
        <f t="shared" si="15"/>
        <v>36</v>
      </c>
    </row>
    <row r="500" spans="1:23" x14ac:dyDescent="0.35">
      <c r="A500" t="s">
        <v>170</v>
      </c>
      <c r="B500" s="1">
        <v>44302</v>
      </c>
      <c r="C500" t="s">
        <v>149</v>
      </c>
      <c r="D500" t="s">
        <v>33</v>
      </c>
      <c r="E500">
        <v>1</v>
      </c>
      <c r="F500">
        <v>0</v>
      </c>
      <c r="G500">
        <v>0</v>
      </c>
      <c r="H500">
        <v>1</v>
      </c>
      <c r="I500">
        <v>0</v>
      </c>
      <c r="J500">
        <v>0</v>
      </c>
      <c r="K500">
        <v>0</v>
      </c>
      <c r="L500">
        <v>5</v>
      </c>
      <c r="M500">
        <v>2</v>
      </c>
      <c r="N500">
        <v>2</v>
      </c>
      <c r="O500">
        <v>2</v>
      </c>
      <c r="P500">
        <v>2</v>
      </c>
      <c r="Q500">
        <v>1</v>
      </c>
      <c r="R500">
        <v>8</v>
      </c>
      <c r="S500">
        <v>0</v>
      </c>
      <c r="T500">
        <v>0</v>
      </c>
      <c r="U500">
        <v>0</v>
      </c>
      <c r="V500">
        <f t="shared" si="14"/>
        <v>64</v>
      </c>
      <c r="W500">
        <f t="shared" si="15"/>
        <v>54</v>
      </c>
    </row>
    <row r="501" spans="1:23" x14ac:dyDescent="0.35">
      <c r="A501" t="s">
        <v>170</v>
      </c>
      <c r="B501" s="1">
        <v>44303</v>
      </c>
      <c r="C501" t="s">
        <v>150</v>
      </c>
      <c r="D501" t="s">
        <v>33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 s="2">
        <v>4.666666666666667</v>
      </c>
      <c r="M501">
        <v>5</v>
      </c>
      <c r="N501">
        <v>1</v>
      </c>
      <c r="O501">
        <v>1</v>
      </c>
      <c r="P501">
        <v>0</v>
      </c>
      <c r="Q501">
        <v>1</v>
      </c>
      <c r="R501">
        <v>6</v>
      </c>
      <c r="S501">
        <v>0</v>
      </c>
      <c r="T501">
        <v>0</v>
      </c>
      <c r="U501">
        <v>0</v>
      </c>
      <c r="V501">
        <f t="shared" si="14"/>
        <v>65.333333333333329</v>
      </c>
      <c r="W501">
        <f t="shared" si="15"/>
        <v>59</v>
      </c>
    </row>
    <row r="502" spans="1:23" x14ac:dyDescent="0.35">
      <c r="A502" t="s">
        <v>170</v>
      </c>
      <c r="B502" s="1">
        <v>44304</v>
      </c>
      <c r="C502" t="s">
        <v>146</v>
      </c>
      <c r="D502" t="s">
        <v>33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7</v>
      </c>
      <c r="M502">
        <v>3</v>
      </c>
      <c r="N502">
        <v>0</v>
      </c>
      <c r="O502">
        <v>0</v>
      </c>
      <c r="P502">
        <v>0</v>
      </c>
      <c r="Q502">
        <v>2</v>
      </c>
      <c r="R502">
        <v>9</v>
      </c>
      <c r="S502">
        <v>0</v>
      </c>
      <c r="T502">
        <v>0</v>
      </c>
      <c r="U502">
        <v>0</v>
      </c>
      <c r="V502">
        <f t="shared" si="14"/>
        <v>81</v>
      </c>
      <c r="W502">
        <f t="shared" si="15"/>
        <v>81</v>
      </c>
    </row>
    <row r="503" spans="1:23" x14ac:dyDescent="0.35">
      <c r="A503" t="s">
        <v>170</v>
      </c>
      <c r="B503" s="1">
        <v>44306</v>
      </c>
      <c r="C503" t="s">
        <v>147</v>
      </c>
      <c r="D503" t="s">
        <v>95</v>
      </c>
      <c r="E503">
        <v>1</v>
      </c>
      <c r="F503">
        <v>0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5</v>
      </c>
      <c r="M503">
        <v>8</v>
      </c>
      <c r="N503">
        <v>3</v>
      </c>
      <c r="O503">
        <v>3</v>
      </c>
      <c r="P503">
        <v>0</v>
      </c>
      <c r="Q503">
        <v>0</v>
      </c>
      <c r="R503">
        <v>4</v>
      </c>
      <c r="S503">
        <v>0</v>
      </c>
      <c r="T503">
        <v>0</v>
      </c>
      <c r="U503">
        <v>0</v>
      </c>
      <c r="V503">
        <f t="shared" si="14"/>
        <v>63</v>
      </c>
      <c r="W503">
        <f t="shared" si="15"/>
        <v>49</v>
      </c>
    </row>
    <row r="504" spans="1:23" x14ac:dyDescent="0.35">
      <c r="A504" t="s">
        <v>170</v>
      </c>
      <c r="B504" s="1">
        <v>44307</v>
      </c>
      <c r="C504" t="s">
        <v>148</v>
      </c>
      <c r="D504" t="s">
        <v>95</v>
      </c>
      <c r="E504">
        <v>1</v>
      </c>
      <c r="F504">
        <v>0</v>
      </c>
      <c r="G504">
        <v>0</v>
      </c>
      <c r="H504">
        <v>0</v>
      </c>
      <c r="I504">
        <v>1</v>
      </c>
      <c r="J504">
        <v>0</v>
      </c>
      <c r="K504">
        <v>0</v>
      </c>
      <c r="L504" s="2">
        <v>4.666666666666667</v>
      </c>
      <c r="M504">
        <v>6</v>
      </c>
      <c r="N504">
        <v>3</v>
      </c>
      <c r="O504">
        <v>3</v>
      </c>
      <c r="P504">
        <v>0</v>
      </c>
      <c r="Q504">
        <v>2</v>
      </c>
      <c r="R504">
        <v>4</v>
      </c>
      <c r="S504">
        <v>0</v>
      </c>
      <c r="T504">
        <v>0</v>
      </c>
      <c r="U504">
        <v>0</v>
      </c>
      <c r="V504">
        <f t="shared" si="14"/>
        <v>61.333333333333336</v>
      </c>
      <c r="W504">
        <f t="shared" si="15"/>
        <v>47</v>
      </c>
    </row>
    <row r="505" spans="1:23" x14ac:dyDescent="0.35">
      <c r="A505" t="s">
        <v>170</v>
      </c>
      <c r="B505" s="1">
        <v>44309</v>
      </c>
      <c r="C505" t="s">
        <v>149</v>
      </c>
      <c r="D505" t="s">
        <v>43</v>
      </c>
      <c r="E505">
        <v>1</v>
      </c>
      <c r="F505">
        <v>0</v>
      </c>
      <c r="G505">
        <v>0</v>
      </c>
      <c r="H505">
        <v>0</v>
      </c>
      <c r="I505">
        <v>1</v>
      </c>
      <c r="J505">
        <v>0</v>
      </c>
      <c r="K505">
        <v>0</v>
      </c>
      <c r="L505">
        <v>4</v>
      </c>
      <c r="M505">
        <v>5</v>
      </c>
      <c r="N505">
        <v>3</v>
      </c>
      <c r="O505">
        <v>3</v>
      </c>
      <c r="P505">
        <v>1</v>
      </c>
      <c r="Q505">
        <v>2</v>
      </c>
      <c r="R505">
        <v>1</v>
      </c>
      <c r="S505">
        <v>0</v>
      </c>
      <c r="T505">
        <v>0</v>
      </c>
      <c r="U505">
        <v>1</v>
      </c>
      <c r="V505">
        <f t="shared" si="14"/>
        <v>52</v>
      </c>
      <c r="W505">
        <f t="shared" si="15"/>
        <v>36</v>
      </c>
    </row>
    <row r="506" spans="1:23" x14ac:dyDescent="0.35">
      <c r="A506" t="s">
        <v>170</v>
      </c>
      <c r="B506" s="1">
        <v>44310</v>
      </c>
      <c r="C506" t="s">
        <v>155</v>
      </c>
      <c r="D506" t="s">
        <v>43</v>
      </c>
      <c r="E506">
        <v>1</v>
      </c>
      <c r="F506">
        <v>0</v>
      </c>
      <c r="G506">
        <v>0</v>
      </c>
      <c r="H506">
        <v>0</v>
      </c>
      <c r="I506">
        <v>1</v>
      </c>
      <c r="J506">
        <v>0</v>
      </c>
      <c r="K506">
        <v>0</v>
      </c>
      <c r="L506" s="2">
        <v>1.6666666666666665</v>
      </c>
      <c r="M506">
        <v>6</v>
      </c>
      <c r="N506">
        <v>4</v>
      </c>
      <c r="O506">
        <v>4</v>
      </c>
      <c r="P506">
        <v>0</v>
      </c>
      <c r="Q506">
        <v>1</v>
      </c>
      <c r="R506">
        <v>2</v>
      </c>
      <c r="S506">
        <v>0</v>
      </c>
      <c r="T506">
        <v>0</v>
      </c>
      <c r="U506">
        <v>1</v>
      </c>
      <c r="V506">
        <f t="shared" si="14"/>
        <v>50</v>
      </c>
      <c r="W506">
        <f t="shared" si="15"/>
        <v>26</v>
      </c>
    </row>
    <row r="507" spans="1:23" x14ac:dyDescent="0.35">
      <c r="A507" t="s">
        <v>170</v>
      </c>
      <c r="B507" s="1">
        <v>44311</v>
      </c>
      <c r="C507" t="s">
        <v>146</v>
      </c>
      <c r="D507" t="s">
        <v>43</v>
      </c>
      <c r="E507">
        <v>1</v>
      </c>
      <c r="F507">
        <v>0</v>
      </c>
      <c r="G507">
        <v>0</v>
      </c>
      <c r="H507">
        <v>1</v>
      </c>
      <c r="I507">
        <v>0</v>
      </c>
      <c r="J507">
        <v>0</v>
      </c>
      <c r="K507">
        <v>0</v>
      </c>
      <c r="L507" s="2">
        <v>6.333333333333333</v>
      </c>
      <c r="M507">
        <v>2</v>
      </c>
      <c r="N507">
        <v>1</v>
      </c>
      <c r="O507">
        <v>1</v>
      </c>
      <c r="P507">
        <v>1</v>
      </c>
      <c r="Q507">
        <v>3</v>
      </c>
      <c r="R507">
        <v>6</v>
      </c>
      <c r="S507">
        <v>0</v>
      </c>
      <c r="T507">
        <v>0</v>
      </c>
      <c r="U507">
        <v>0</v>
      </c>
      <c r="V507">
        <f t="shared" si="14"/>
        <v>70.666666666666671</v>
      </c>
      <c r="W507">
        <f t="shared" si="15"/>
        <v>65</v>
      </c>
    </row>
    <row r="508" spans="1:23" x14ac:dyDescent="0.35">
      <c r="A508" t="s">
        <v>170</v>
      </c>
      <c r="B508" s="1">
        <v>44312</v>
      </c>
      <c r="C508" t="s">
        <v>147</v>
      </c>
      <c r="D508" t="s">
        <v>71</v>
      </c>
      <c r="E508">
        <v>1</v>
      </c>
      <c r="F508">
        <v>0</v>
      </c>
      <c r="G508">
        <v>0</v>
      </c>
      <c r="H508">
        <v>1</v>
      </c>
      <c r="I508">
        <v>0</v>
      </c>
      <c r="J508">
        <v>0</v>
      </c>
      <c r="K508">
        <v>0</v>
      </c>
      <c r="L508">
        <v>6</v>
      </c>
      <c r="M508">
        <v>3</v>
      </c>
      <c r="N508">
        <v>1</v>
      </c>
      <c r="O508">
        <v>1</v>
      </c>
      <c r="P508">
        <v>0</v>
      </c>
      <c r="Q508">
        <v>3</v>
      </c>
      <c r="R508">
        <v>5</v>
      </c>
      <c r="S508">
        <v>0</v>
      </c>
      <c r="T508">
        <v>0</v>
      </c>
      <c r="U508">
        <v>0</v>
      </c>
      <c r="V508">
        <f t="shared" si="14"/>
        <v>71</v>
      </c>
      <c r="W508">
        <f t="shared" si="15"/>
        <v>66</v>
      </c>
    </row>
    <row r="509" spans="1:23" x14ac:dyDescent="0.35">
      <c r="A509" t="s">
        <v>170</v>
      </c>
      <c r="B509" s="1">
        <v>44313</v>
      </c>
      <c r="C509" t="s">
        <v>148</v>
      </c>
      <c r="D509" t="s">
        <v>71</v>
      </c>
      <c r="E509">
        <v>1</v>
      </c>
      <c r="F509">
        <v>0</v>
      </c>
      <c r="G509">
        <v>0</v>
      </c>
      <c r="H509">
        <v>0</v>
      </c>
      <c r="I509">
        <v>1</v>
      </c>
      <c r="J509">
        <v>0</v>
      </c>
      <c r="K509">
        <v>0</v>
      </c>
      <c r="L509" s="2">
        <v>3.6666666666666665</v>
      </c>
      <c r="M509">
        <v>9</v>
      </c>
      <c r="N509">
        <v>4</v>
      </c>
      <c r="O509">
        <v>4</v>
      </c>
      <c r="P509">
        <v>2</v>
      </c>
      <c r="Q509">
        <v>1</v>
      </c>
      <c r="R509">
        <v>3</v>
      </c>
      <c r="S509">
        <v>0</v>
      </c>
      <c r="T509">
        <v>0</v>
      </c>
      <c r="U509">
        <v>0</v>
      </c>
      <c r="V509">
        <f t="shared" si="14"/>
        <v>46</v>
      </c>
      <c r="W509">
        <f t="shared" si="15"/>
        <v>21</v>
      </c>
    </row>
    <row r="510" spans="1:23" x14ac:dyDescent="0.35">
      <c r="A510" t="s">
        <v>170</v>
      </c>
      <c r="B510" s="1">
        <v>44314</v>
      </c>
      <c r="C510" t="s">
        <v>150</v>
      </c>
      <c r="D510" t="s">
        <v>71</v>
      </c>
      <c r="E510">
        <v>1</v>
      </c>
      <c r="F510">
        <v>0</v>
      </c>
      <c r="G510">
        <v>0</v>
      </c>
      <c r="H510">
        <v>0</v>
      </c>
      <c r="I510">
        <v>1</v>
      </c>
      <c r="J510">
        <v>0</v>
      </c>
      <c r="K510">
        <v>0</v>
      </c>
      <c r="L510" s="2">
        <v>4.333333333333333</v>
      </c>
      <c r="M510">
        <v>10</v>
      </c>
      <c r="N510">
        <v>6</v>
      </c>
      <c r="O510">
        <v>6</v>
      </c>
      <c r="P510">
        <v>2</v>
      </c>
      <c r="Q510">
        <v>0</v>
      </c>
      <c r="R510">
        <v>4</v>
      </c>
      <c r="S510">
        <v>0</v>
      </c>
      <c r="T510">
        <v>0</v>
      </c>
      <c r="U510">
        <v>1</v>
      </c>
      <c r="V510">
        <f t="shared" si="14"/>
        <v>49.666666666666664</v>
      </c>
      <c r="W510">
        <f t="shared" si="15"/>
        <v>20</v>
      </c>
    </row>
    <row r="511" spans="1:23" x14ac:dyDescent="0.35">
      <c r="A511" t="s">
        <v>170</v>
      </c>
      <c r="B511" s="1">
        <v>44315</v>
      </c>
      <c r="C511" t="s">
        <v>149</v>
      </c>
      <c r="D511" t="s">
        <v>71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4</v>
      </c>
      <c r="M511">
        <v>4</v>
      </c>
      <c r="N511">
        <v>2</v>
      </c>
      <c r="O511">
        <v>2</v>
      </c>
      <c r="P511">
        <v>0</v>
      </c>
      <c r="Q511">
        <v>2</v>
      </c>
      <c r="R511">
        <v>3</v>
      </c>
      <c r="S511">
        <v>1</v>
      </c>
      <c r="T511">
        <v>0</v>
      </c>
      <c r="U511">
        <v>1</v>
      </c>
      <c r="V511">
        <f t="shared" si="14"/>
        <v>59</v>
      </c>
      <c r="W511">
        <f t="shared" si="15"/>
        <v>49</v>
      </c>
    </row>
    <row r="512" spans="1:23" x14ac:dyDescent="0.35">
      <c r="A512" t="s">
        <v>170</v>
      </c>
      <c r="B512" s="1">
        <v>44316</v>
      </c>
      <c r="C512" t="s">
        <v>146</v>
      </c>
      <c r="D512" t="s">
        <v>44</v>
      </c>
      <c r="E512">
        <v>1</v>
      </c>
      <c r="F512">
        <v>0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7</v>
      </c>
      <c r="M512">
        <v>3</v>
      </c>
      <c r="N512">
        <v>2</v>
      </c>
      <c r="O512">
        <v>2</v>
      </c>
      <c r="P512">
        <v>2</v>
      </c>
      <c r="Q512">
        <v>1</v>
      </c>
      <c r="R512">
        <v>9</v>
      </c>
      <c r="S512">
        <v>0</v>
      </c>
      <c r="T512">
        <v>0</v>
      </c>
      <c r="U512">
        <v>0</v>
      </c>
      <c r="V512">
        <f t="shared" si="14"/>
        <v>74</v>
      </c>
      <c r="W512">
        <f t="shared" si="15"/>
        <v>65</v>
      </c>
    </row>
    <row r="513" spans="1:23" x14ac:dyDescent="0.35">
      <c r="A513" t="s">
        <v>170</v>
      </c>
      <c r="B513" s="1">
        <v>44317</v>
      </c>
      <c r="C513" t="s">
        <v>147</v>
      </c>
      <c r="D513" t="s">
        <v>44</v>
      </c>
      <c r="E513">
        <v>1</v>
      </c>
      <c r="F513">
        <v>0</v>
      </c>
      <c r="G513">
        <v>0</v>
      </c>
      <c r="H513">
        <v>1</v>
      </c>
      <c r="I513">
        <v>0</v>
      </c>
      <c r="J513">
        <v>0</v>
      </c>
      <c r="K513">
        <v>0</v>
      </c>
      <c r="L513" s="2">
        <v>5.666666666666667</v>
      </c>
      <c r="M513">
        <v>4</v>
      </c>
      <c r="N513">
        <v>2</v>
      </c>
      <c r="O513">
        <v>2</v>
      </c>
      <c r="P513">
        <v>0</v>
      </c>
      <c r="Q513">
        <v>3</v>
      </c>
      <c r="R513">
        <v>1</v>
      </c>
      <c r="S513">
        <v>0</v>
      </c>
      <c r="T513">
        <v>0</v>
      </c>
      <c r="U513">
        <v>0</v>
      </c>
      <c r="V513">
        <f t="shared" si="14"/>
        <v>64.333333333333329</v>
      </c>
      <c r="W513">
        <f t="shared" si="15"/>
        <v>55</v>
      </c>
    </row>
    <row r="514" spans="1:23" x14ac:dyDescent="0.35">
      <c r="A514" t="s">
        <v>170</v>
      </c>
      <c r="B514" s="1">
        <v>44318</v>
      </c>
      <c r="C514" t="s">
        <v>148</v>
      </c>
      <c r="D514" t="s">
        <v>44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 s="2">
        <v>4.666666666666667</v>
      </c>
      <c r="M514">
        <v>7</v>
      </c>
      <c r="N514">
        <v>4</v>
      </c>
      <c r="O514">
        <v>3</v>
      </c>
      <c r="P514">
        <v>1</v>
      </c>
      <c r="Q514">
        <v>2</v>
      </c>
      <c r="R514">
        <v>4</v>
      </c>
      <c r="S514">
        <v>2</v>
      </c>
      <c r="T514">
        <v>0</v>
      </c>
      <c r="U514">
        <v>0</v>
      </c>
      <c r="V514">
        <f t="shared" si="14"/>
        <v>54.333333333333336</v>
      </c>
      <c r="W514">
        <f t="shared" si="15"/>
        <v>36</v>
      </c>
    </row>
    <row r="515" spans="1:23" x14ac:dyDescent="0.35">
      <c r="A515" t="s">
        <v>170</v>
      </c>
      <c r="B515" s="1">
        <v>44319</v>
      </c>
      <c r="C515" t="s">
        <v>150</v>
      </c>
      <c r="D515" t="s">
        <v>34</v>
      </c>
      <c r="E515">
        <v>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6</v>
      </c>
      <c r="M515">
        <v>2</v>
      </c>
      <c r="N515">
        <v>1</v>
      </c>
      <c r="O515">
        <v>1</v>
      </c>
      <c r="P515">
        <v>1</v>
      </c>
      <c r="Q515">
        <v>2</v>
      </c>
      <c r="R515">
        <v>4</v>
      </c>
      <c r="S515">
        <v>0</v>
      </c>
      <c r="T515">
        <v>0</v>
      </c>
      <c r="U515">
        <v>0</v>
      </c>
      <c r="V515">
        <f t="shared" ref="V515:V578" si="16">50+L515*3+(IF(L515&lt;4,0,(L515-4)*2)+R515-M515-4*P515-(2*(N515-O515))-Q515)</f>
        <v>68</v>
      </c>
      <c r="W515">
        <f t="shared" ref="W515:W578" si="17">40+6*L515+R515-2*Q515-2*M515-3*N515-6*P515</f>
        <v>63</v>
      </c>
    </row>
    <row r="516" spans="1:23" x14ac:dyDescent="0.35">
      <c r="A516" t="s">
        <v>170</v>
      </c>
      <c r="B516" s="1">
        <v>44320</v>
      </c>
      <c r="C516" t="s">
        <v>149</v>
      </c>
      <c r="D516" t="s">
        <v>34</v>
      </c>
      <c r="E516">
        <v>1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 s="2">
        <v>4.666666666666667</v>
      </c>
      <c r="M516">
        <v>3</v>
      </c>
      <c r="N516">
        <v>1</v>
      </c>
      <c r="O516">
        <v>1</v>
      </c>
      <c r="P516">
        <v>1</v>
      </c>
      <c r="Q516">
        <v>2</v>
      </c>
      <c r="R516">
        <v>4</v>
      </c>
      <c r="S516">
        <v>0</v>
      </c>
      <c r="T516">
        <v>0</v>
      </c>
      <c r="U516">
        <v>0</v>
      </c>
      <c r="V516">
        <f t="shared" si="16"/>
        <v>60.333333333333336</v>
      </c>
      <c r="W516">
        <f t="shared" si="17"/>
        <v>53</v>
      </c>
    </row>
    <row r="517" spans="1:23" x14ac:dyDescent="0.35">
      <c r="A517" t="s">
        <v>170</v>
      </c>
      <c r="B517" s="1">
        <v>44321</v>
      </c>
      <c r="C517" t="s">
        <v>146</v>
      </c>
      <c r="D517" t="s">
        <v>34</v>
      </c>
      <c r="E517">
        <v>1</v>
      </c>
      <c r="F517">
        <v>1</v>
      </c>
      <c r="G517">
        <v>0</v>
      </c>
      <c r="H517">
        <v>1</v>
      </c>
      <c r="I517">
        <v>0</v>
      </c>
      <c r="J517">
        <v>0</v>
      </c>
      <c r="K517">
        <v>1</v>
      </c>
      <c r="L517">
        <v>9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12</v>
      </c>
      <c r="S517">
        <v>0</v>
      </c>
      <c r="T517">
        <v>0</v>
      </c>
      <c r="U517">
        <v>1</v>
      </c>
      <c r="V517">
        <f t="shared" si="16"/>
        <v>99</v>
      </c>
      <c r="W517">
        <f t="shared" si="17"/>
        <v>106</v>
      </c>
    </row>
    <row r="518" spans="1:23" x14ac:dyDescent="0.35">
      <c r="A518" t="s">
        <v>170</v>
      </c>
      <c r="B518" s="1">
        <v>44323</v>
      </c>
      <c r="C518" t="s">
        <v>147</v>
      </c>
      <c r="D518" t="s">
        <v>55</v>
      </c>
      <c r="E518">
        <v>1</v>
      </c>
      <c r="F518">
        <v>0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4</v>
      </c>
      <c r="M518">
        <v>4</v>
      </c>
      <c r="N518">
        <v>4</v>
      </c>
      <c r="O518">
        <v>0</v>
      </c>
      <c r="P518">
        <v>1</v>
      </c>
      <c r="Q518">
        <v>1</v>
      </c>
      <c r="R518">
        <v>3</v>
      </c>
      <c r="S518">
        <v>1</v>
      </c>
      <c r="T518">
        <v>0</v>
      </c>
      <c r="U518">
        <v>0</v>
      </c>
      <c r="V518">
        <f t="shared" si="16"/>
        <v>48</v>
      </c>
      <c r="W518">
        <f t="shared" si="17"/>
        <v>39</v>
      </c>
    </row>
    <row r="519" spans="1:23" x14ac:dyDescent="0.35">
      <c r="A519" t="s">
        <v>170</v>
      </c>
      <c r="B519" s="1">
        <v>44324</v>
      </c>
      <c r="C519" t="s">
        <v>156</v>
      </c>
      <c r="D519" t="s">
        <v>55</v>
      </c>
      <c r="E519">
        <v>1</v>
      </c>
      <c r="F519">
        <v>0</v>
      </c>
      <c r="G519">
        <v>0</v>
      </c>
      <c r="H519">
        <v>0</v>
      </c>
      <c r="I519">
        <v>1</v>
      </c>
      <c r="J519">
        <v>0</v>
      </c>
      <c r="K519">
        <v>0</v>
      </c>
      <c r="L519" s="2">
        <v>2.3333333333333335</v>
      </c>
      <c r="M519">
        <v>7</v>
      </c>
      <c r="N519">
        <v>7</v>
      </c>
      <c r="O519">
        <v>7</v>
      </c>
      <c r="P519">
        <v>1</v>
      </c>
      <c r="Q519">
        <v>2</v>
      </c>
      <c r="R519">
        <v>3</v>
      </c>
      <c r="S519">
        <v>0</v>
      </c>
      <c r="T519">
        <v>0</v>
      </c>
      <c r="U519">
        <v>0</v>
      </c>
      <c r="V519">
        <f t="shared" si="16"/>
        <v>47</v>
      </c>
      <c r="W519">
        <f t="shared" si="17"/>
        <v>12</v>
      </c>
    </row>
    <row r="520" spans="1:23" x14ac:dyDescent="0.35">
      <c r="A520" t="s">
        <v>170</v>
      </c>
      <c r="B520" s="1">
        <v>44325</v>
      </c>
      <c r="C520" t="s">
        <v>150</v>
      </c>
      <c r="D520" t="s">
        <v>55</v>
      </c>
      <c r="E520">
        <v>1</v>
      </c>
      <c r="F520">
        <v>0</v>
      </c>
      <c r="G520">
        <v>0</v>
      </c>
      <c r="H520">
        <v>0</v>
      </c>
      <c r="I520">
        <v>1</v>
      </c>
      <c r="J520">
        <v>0</v>
      </c>
      <c r="K520">
        <v>0</v>
      </c>
      <c r="L520">
        <v>5</v>
      </c>
      <c r="M520">
        <v>5</v>
      </c>
      <c r="N520">
        <v>3</v>
      </c>
      <c r="O520">
        <v>3</v>
      </c>
      <c r="P520">
        <v>1</v>
      </c>
      <c r="Q520">
        <v>1</v>
      </c>
      <c r="R520">
        <v>3</v>
      </c>
      <c r="S520">
        <v>0</v>
      </c>
      <c r="T520">
        <v>0</v>
      </c>
      <c r="U520">
        <v>0</v>
      </c>
      <c r="V520">
        <f t="shared" si="16"/>
        <v>60</v>
      </c>
      <c r="W520">
        <f t="shared" si="17"/>
        <v>46</v>
      </c>
    </row>
    <row r="521" spans="1:23" x14ac:dyDescent="0.35">
      <c r="A521" t="s">
        <v>170</v>
      </c>
      <c r="B521" s="1">
        <v>44326</v>
      </c>
      <c r="C521" t="s">
        <v>149</v>
      </c>
      <c r="D521" t="s">
        <v>55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 s="2">
        <v>5.666666666666667</v>
      </c>
      <c r="M521">
        <v>4</v>
      </c>
      <c r="N521">
        <v>1</v>
      </c>
      <c r="O521">
        <v>1</v>
      </c>
      <c r="P521">
        <v>0</v>
      </c>
      <c r="Q521">
        <v>0</v>
      </c>
      <c r="R521">
        <v>5</v>
      </c>
      <c r="S521">
        <v>1</v>
      </c>
      <c r="T521">
        <v>0</v>
      </c>
      <c r="U521">
        <v>1</v>
      </c>
      <c r="V521">
        <f t="shared" si="16"/>
        <v>71.333333333333329</v>
      </c>
      <c r="W521">
        <f t="shared" si="17"/>
        <v>68</v>
      </c>
    </row>
    <row r="522" spans="1:23" x14ac:dyDescent="0.35">
      <c r="A522" t="s">
        <v>170</v>
      </c>
      <c r="B522" s="1">
        <v>44327</v>
      </c>
      <c r="C522" t="s">
        <v>146</v>
      </c>
      <c r="D522" t="s">
        <v>96</v>
      </c>
      <c r="E522">
        <v>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6</v>
      </c>
      <c r="M522">
        <v>6</v>
      </c>
      <c r="N522">
        <v>0</v>
      </c>
      <c r="O522">
        <v>0</v>
      </c>
      <c r="P522">
        <v>0</v>
      </c>
      <c r="Q522">
        <v>0</v>
      </c>
      <c r="R522">
        <v>3</v>
      </c>
      <c r="S522">
        <v>0</v>
      </c>
      <c r="T522">
        <v>0</v>
      </c>
      <c r="U522">
        <v>0</v>
      </c>
      <c r="V522">
        <f t="shared" si="16"/>
        <v>69</v>
      </c>
      <c r="W522">
        <f t="shared" si="17"/>
        <v>67</v>
      </c>
    </row>
    <row r="523" spans="1:23" x14ac:dyDescent="0.35">
      <c r="A523" t="s">
        <v>170</v>
      </c>
      <c r="B523" s="1">
        <v>44328</v>
      </c>
      <c r="C523" t="s">
        <v>147</v>
      </c>
      <c r="D523" t="s">
        <v>96</v>
      </c>
      <c r="E523">
        <v>1</v>
      </c>
      <c r="F523">
        <v>0</v>
      </c>
      <c r="G523">
        <v>0</v>
      </c>
      <c r="H523">
        <v>0</v>
      </c>
      <c r="I523">
        <v>1</v>
      </c>
      <c r="J523">
        <v>0</v>
      </c>
      <c r="K523">
        <v>0</v>
      </c>
      <c r="L523" s="2">
        <v>4.333333333333333</v>
      </c>
      <c r="M523">
        <v>8</v>
      </c>
      <c r="N523">
        <v>7</v>
      </c>
      <c r="O523">
        <v>7</v>
      </c>
      <c r="P523">
        <v>0</v>
      </c>
      <c r="Q523">
        <v>1</v>
      </c>
      <c r="R523">
        <v>4</v>
      </c>
      <c r="S523">
        <v>0</v>
      </c>
      <c r="T523">
        <v>0</v>
      </c>
      <c r="U523">
        <v>0</v>
      </c>
      <c r="V523">
        <f t="shared" si="16"/>
        <v>58.666666666666664</v>
      </c>
      <c r="W523">
        <f t="shared" si="17"/>
        <v>31</v>
      </c>
    </row>
    <row r="524" spans="1:23" x14ac:dyDescent="0.35">
      <c r="A524" t="s">
        <v>170</v>
      </c>
      <c r="B524" s="1">
        <v>44330</v>
      </c>
      <c r="C524" t="s">
        <v>150</v>
      </c>
      <c r="D524" t="s">
        <v>71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5</v>
      </c>
      <c r="M524">
        <v>5</v>
      </c>
      <c r="N524">
        <v>2</v>
      </c>
      <c r="O524">
        <v>2</v>
      </c>
      <c r="P524">
        <v>2</v>
      </c>
      <c r="Q524">
        <v>0</v>
      </c>
      <c r="R524">
        <v>4</v>
      </c>
      <c r="S524">
        <v>0</v>
      </c>
      <c r="T524">
        <v>0</v>
      </c>
      <c r="U524">
        <v>0</v>
      </c>
      <c r="V524">
        <f t="shared" si="16"/>
        <v>58</v>
      </c>
      <c r="W524">
        <f t="shared" si="17"/>
        <v>46</v>
      </c>
    </row>
    <row r="525" spans="1:23" x14ac:dyDescent="0.35">
      <c r="A525" t="s">
        <v>170</v>
      </c>
      <c r="B525" s="1">
        <v>44331</v>
      </c>
      <c r="C525" t="s">
        <v>149</v>
      </c>
      <c r="D525" t="s">
        <v>71</v>
      </c>
      <c r="E525">
        <v>1</v>
      </c>
      <c r="F525">
        <v>0</v>
      </c>
      <c r="G525">
        <v>0</v>
      </c>
      <c r="H525">
        <v>0</v>
      </c>
      <c r="I525">
        <v>1</v>
      </c>
      <c r="J525">
        <v>0</v>
      </c>
      <c r="K525">
        <v>0</v>
      </c>
      <c r="L525">
        <v>2</v>
      </c>
      <c r="M525">
        <v>6</v>
      </c>
      <c r="N525">
        <v>5</v>
      </c>
      <c r="O525">
        <v>4</v>
      </c>
      <c r="P525">
        <v>1</v>
      </c>
      <c r="Q525">
        <v>2</v>
      </c>
      <c r="R525">
        <v>4</v>
      </c>
      <c r="S525">
        <v>1</v>
      </c>
      <c r="T525">
        <v>0</v>
      </c>
      <c r="U525">
        <v>0</v>
      </c>
      <c r="V525">
        <f t="shared" si="16"/>
        <v>46</v>
      </c>
      <c r="W525">
        <f t="shared" si="17"/>
        <v>19</v>
      </c>
    </row>
    <row r="526" spans="1:23" x14ac:dyDescent="0.35">
      <c r="A526" t="s">
        <v>170</v>
      </c>
      <c r="B526" s="1">
        <v>44332</v>
      </c>
      <c r="C526" t="s">
        <v>157</v>
      </c>
      <c r="D526" t="s">
        <v>71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1</v>
      </c>
      <c r="M526">
        <v>4</v>
      </c>
      <c r="N526">
        <v>4</v>
      </c>
      <c r="O526">
        <v>4</v>
      </c>
      <c r="P526">
        <v>2</v>
      </c>
      <c r="Q526">
        <v>1</v>
      </c>
      <c r="R526">
        <v>0</v>
      </c>
      <c r="S526">
        <v>0</v>
      </c>
      <c r="T526">
        <v>0</v>
      </c>
      <c r="U526">
        <v>0</v>
      </c>
      <c r="V526">
        <f t="shared" si="16"/>
        <v>40</v>
      </c>
      <c r="W526">
        <f t="shared" si="17"/>
        <v>12</v>
      </c>
    </row>
    <row r="527" spans="1:23" x14ac:dyDescent="0.35">
      <c r="A527" t="s">
        <v>170</v>
      </c>
      <c r="B527" s="1">
        <v>44334</v>
      </c>
      <c r="C527" t="s">
        <v>147</v>
      </c>
      <c r="D527" t="s">
        <v>35</v>
      </c>
      <c r="E527">
        <v>1</v>
      </c>
      <c r="F527">
        <v>0</v>
      </c>
      <c r="G527">
        <v>0</v>
      </c>
      <c r="H527">
        <v>0</v>
      </c>
      <c r="I527">
        <v>1</v>
      </c>
      <c r="J527">
        <v>0</v>
      </c>
      <c r="K527">
        <v>0</v>
      </c>
      <c r="L527" s="2">
        <v>1.6666666666666665</v>
      </c>
      <c r="M527">
        <v>7</v>
      </c>
      <c r="N527">
        <v>6</v>
      </c>
      <c r="O527">
        <v>6</v>
      </c>
      <c r="P527">
        <v>2</v>
      </c>
      <c r="Q527">
        <v>1</v>
      </c>
      <c r="R527">
        <v>1</v>
      </c>
      <c r="S527">
        <v>0</v>
      </c>
      <c r="T527">
        <v>0</v>
      </c>
      <c r="U527">
        <v>0</v>
      </c>
      <c r="V527">
        <f t="shared" si="16"/>
        <v>40</v>
      </c>
      <c r="W527">
        <f t="shared" si="17"/>
        <v>5</v>
      </c>
    </row>
    <row r="528" spans="1:23" x14ac:dyDescent="0.35">
      <c r="A528" t="s">
        <v>170</v>
      </c>
      <c r="B528" s="1">
        <v>44335</v>
      </c>
      <c r="C528" t="s">
        <v>146</v>
      </c>
      <c r="D528" t="s">
        <v>35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 s="2">
        <v>6.333333333333333</v>
      </c>
      <c r="M528">
        <v>6</v>
      </c>
      <c r="N528">
        <v>4</v>
      </c>
      <c r="O528">
        <v>4</v>
      </c>
      <c r="P528">
        <v>2</v>
      </c>
      <c r="Q528">
        <v>1</v>
      </c>
      <c r="R528">
        <v>6</v>
      </c>
      <c r="S528">
        <v>0</v>
      </c>
      <c r="T528">
        <v>0</v>
      </c>
      <c r="U528">
        <v>0</v>
      </c>
      <c r="V528">
        <f t="shared" si="16"/>
        <v>64.666666666666671</v>
      </c>
      <c r="W528">
        <f t="shared" si="17"/>
        <v>46</v>
      </c>
    </row>
    <row r="529" spans="1:23" x14ac:dyDescent="0.35">
      <c r="A529" t="s">
        <v>170</v>
      </c>
      <c r="B529" s="1">
        <v>44336</v>
      </c>
      <c r="C529" t="s">
        <v>150</v>
      </c>
      <c r="D529" t="s">
        <v>35</v>
      </c>
      <c r="E529">
        <v>1</v>
      </c>
      <c r="F529">
        <v>0</v>
      </c>
      <c r="G529">
        <v>0</v>
      </c>
      <c r="H529">
        <v>0</v>
      </c>
      <c r="I529">
        <v>1</v>
      </c>
      <c r="J529">
        <v>0</v>
      </c>
      <c r="K529">
        <v>0</v>
      </c>
      <c r="L529">
        <v>3</v>
      </c>
      <c r="M529">
        <v>5</v>
      </c>
      <c r="N529">
        <v>4</v>
      </c>
      <c r="O529">
        <v>4</v>
      </c>
      <c r="P529">
        <v>2</v>
      </c>
      <c r="Q529">
        <v>4</v>
      </c>
      <c r="R529">
        <v>3</v>
      </c>
      <c r="S529">
        <v>0</v>
      </c>
      <c r="T529">
        <v>0</v>
      </c>
      <c r="U529">
        <v>0</v>
      </c>
      <c r="V529">
        <f t="shared" si="16"/>
        <v>45</v>
      </c>
      <c r="W529">
        <f t="shared" si="17"/>
        <v>19</v>
      </c>
    </row>
    <row r="530" spans="1:23" x14ac:dyDescent="0.35">
      <c r="A530" t="s">
        <v>170</v>
      </c>
      <c r="B530" s="1">
        <v>44337</v>
      </c>
      <c r="C530" t="s">
        <v>149</v>
      </c>
      <c r="D530" t="s">
        <v>90</v>
      </c>
      <c r="E530">
        <v>1</v>
      </c>
      <c r="F530">
        <v>0</v>
      </c>
      <c r="G530">
        <v>0</v>
      </c>
      <c r="H530">
        <v>0</v>
      </c>
      <c r="I530">
        <v>1</v>
      </c>
      <c r="J530">
        <v>0</v>
      </c>
      <c r="K530">
        <v>0</v>
      </c>
      <c r="L530">
        <v>5</v>
      </c>
      <c r="M530">
        <v>7</v>
      </c>
      <c r="N530">
        <v>2</v>
      </c>
      <c r="O530">
        <v>2</v>
      </c>
      <c r="P530">
        <v>0</v>
      </c>
      <c r="Q530">
        <v>3</v>
      </c>
      <c r="R530">
        <v>8</v>
      </c>
      <c r="S530">
        <v>0</v>
      </c>
      <c r="T530">
        <v>0</v>
      </c>
      <c r="U530">
        <v>0</v>
      </c>
      <c r="V530">
        <f t="shared" si="16"/>
        <v>65</v>
      </c>
      <c r="W530">
        <f t="shared" si="17"/>
        <v>52</v>
      </c>
    </row>
    <row r="531" spans="1:23" x14ac:dyDescent="0.35">
      <c r="A531" t="s">
        <v>170</v>
      </c>
      <c r="B531" s="1">
        <v>44338</v>
      </c>
      <c r="C531" t="s">
        <v>148</v>
      </c>
      <c r="D531" t="s">
        <v>90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3</v>
      </c>
      <c r="M531">
        <v>7</v>
      </c>
      <c r="N531">
        <v>5</v>
      </c>
      <c r="O531">
        <v>5</v>
      </c>
      <c r="P531">
        <v>1</v>
      </c>
      <c r="Q531">
        <v>1</v>
      </c>
      <c r="R531">
        <v>2</v>
      </c>
      <c r="S531">
        <v>0</v>
      </c>
      <c r="T531">
        <v>1</v>
      </c>
      <c r="U531">
        <v>0</v>
      </c>
      <c r="V531">
        <f t="shared" si="16"/>
        <v>49</v>
      </c>
      <c r="W531">
        <f t="shared" si="17"/>
        <v>23</v>
      </c>
    </row>
    <row r="532" spans="1:23" x14ac:dyDescent="0.35">
      <c r="A532" t="s">
        <v>170</v>
      </c>
      <c r="B532" s="1">
        <v>44339</v>
      </c>
      <c r="C532" t="s">
        <v>147</v>
      </c>
      <c r="D532" t="s">
        <v>90</v>
      </c>
      <c r="E532">
        <v>1</v>
      </c>
      <c r="F532">
        <v>0</v>
      </c>
      <c r="G532">
        <v>0</v>
      </c>
      <c r="H532">
        <v>0</v>
      </c>
      <c r="I532">
        <v>1</v>
      </c>
      <c r="J532">
        <v>0</v>
      </c>
      <c r="K532">
        <v>0</v>
      </c>
      <c r="L532" s="2">
        <v>4.666666666666667</v>
      </c>
      <c r="M532">
        <v>9</v>
      </c>
      <c r="N532">
        <v>6</v>
      </c>
      <c r="O532">
        <v>5</v>
      </c>
      <c r="P532">
        <v>1</v>
      </c>
      <c r="Q532">
        <v>1</v>
      </c>
      <c r="R532">
        <v>6</v>
      </c>
      <c r="S532">
        <v>0</v>
      </c>
      <c r="T532">
        <v>0</v>
      </c>
      <c r="U532">
        <v>0</v>
      </c>
      <c r="V532">
        <f t="shared" si="16"/>
        <v>55.333333333333336</v>
      </c>
      <c r="W532">
        <f t="shared" si="17"/>
        <v>30</v>
      </c>
    </row>
    <row r="533" spans="1:23" x14ac:dyDescent="0.35">
      <c r="A533" t="s">
        <v>170</v>
      </c>
      <c r="B533" s="1">
        <v>44340</v>
      </c>
      <c r="C533" t="s">
        <v>146</v>
      </c>
      <c r="D533" t="s">
        <v>56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7</v>
      </c>
      <c r="M533">
        <v>5</v>
      </c>
      <c r="N533">
        <v>2</v>
      </c>
      <c r="O533">
        <v>2</v>
      </c>
      <c r="P533">
        <v>2</v>
      </c>
      <c r="Q533">
        <v>0</v>
      </c>
      <c r="R533">
        <v>5</v>
      </c>
      <c r="S533">
        <v>0</v>
      </c>
      <c r="T533">
        <v>0</v>
      </c>
      <c r="U533">
        <v>0</v>
      </c>
      <c r="V533">
        <f t="shared" si="16"/>
        <v>69</v>
      </c>
      <c r="W533">
        <f t="shared" si="17"/>
        <v>59</v>
      </c>
    </row>
    <row r="534" spans="1:23" x14ac:dyDescent="0.35">
      <c r="A534" t="s">
        <v>170</v>
      </c>
      <c r="B534" s="1">
        <v>44341</v>
      </c>
      <c r="C534" t="s">
        <v>150</v>
      </c>
      <c r="D534" t="s">
        <v>56</v>
      </c>
      <c r="E534">
        <v>1</v>
      </c>
      <c r="F534">
        <v>0</v>
      </c>
      <c r="G534">
        <v>0</v>
      </c>
      <c r="H534">
        <v>0</v>
      </c>
      <c r="I534">
        <v>1</v>
      </c>
      <c r="J534">
        <v>0</v>
      </c>
      <c r="K534">
        <v>0</v>
      </c>
      <c r="L534">
        <v>4</v>
      </c>
      <c r="M534">
        <v>6</v>
      </c>
      <c r="N534">
        <v>5</v>
      </c>
      <c r="O534">
        <v>5</v>
      </c>
      <c r="P534">
        <v>1</v>
      </c>
      <c r="Q534">
        <v>3</v>
      </c>
      <c r="R534">
        <v>5</v>
      </c>
      <c r="S534">
        <v>0</v>
      </c>
      <c r="T534">
        <v>0</v>
      </c>
      <c r="U534">
        <v>2</v>
      </c>
      <c r="V534">
        <f t="shared" si="16"/>
        <v>54</v>
      </c>
      <c r="W534">
        <f t="shared" si="17"/>
        <v>30</v>
      </c>
    </row>
    <row r="535" spans="1:23" x14ac:dyDescent="0.35">
      <c r="A535" t="s">
        <v>170</v>
      </c>
      <c r="B535" s="1">
        <v>44342</v>
      </c>
      <c r="C535" t="s">
        <v>149</v>
      </c>
      <c r="D535" t="s">
        <v>56</v>
      </c>
      <c r="E535">
        <v>1</v>
      </c>
      <c r="F535">
        <v>0</v>
      </c>
      <c r="G535">
        <v>0</v>
      </c>
      <c r="H535">
        <v>0</v>
      </c>
      <c r="I535">
        <v>1</v>
      </c>
      <c r="J535">
        <v>0</v>
      </c>
      <c r="K535">
        <v>0</v>
      </c>
      <c r="L535">
        <v>6</v>
      </c>
      <c r="M535">
        <v>4</v>
      </c>
      <c r="N535">
        <v>3</v>
      </c>
      <c r="O535">
        <v>3</v>
      </c>
      <c r="P535">
        <v>1</v>
      </c>
      <c r="Q535">
        <v>4</v>
      </c>
      <c r="R535">
        <v>3</v>
      </c>
      <c r="S535">
        <v>0</v>
      </c>
      <c r="T535">
        <v>0</v>
      </c>
      <c r="U535">
        <v>0</v>
      </c>
      <c r="V535">
        <f t="shared" si="16"/>
        <v>63</v>
      </c>
      <c r="W535">
        <f t="shared" si="17"/>
        <v>48</v>
      </c>
    </row>
    <row r="536" spans="1:23" x14ac:dyDescent="0.35">
      <c r="A536" t="s">
        <v>170</v>
      </c>
      <c r="B536" s="1">
        <v>44343</v>
      </c>
      <c r="C536" t="s">
        <v>148</v>
      </c>
      <c r="D536" t="s">
        <v>75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5</v>
      </c>
      <c r="M536">
        <v>6</v>
      </c>
      <c r="N536">
        <v>1</v>
      </c>
      <c r="O536">
        <v>1</v>
      </c>
      <c r="P536">
        <v>1</v>
      </c>
      <c r="Q536">
        <v>1</v>
      </c>
      <c r="R536">
        <v>6</v>
      </c>
      <c r="S536">
        <v>0</v>
      </c>
      <c r="T536">
        <v>0</v>
      </c>
      <c r="U536">
        <v>0</v>
      </c>
      <c r="V536">
        <f t="shared" si="16"/>
        <v>62</v>
      </c>
      <c r="W536">
        <f t="shared" si="17"/>
        <v>53</v>
      </c>
    </row>
    <row r="537" spans="1:23" x14ac:dyDescent="0.35">
      <c r="A537" t="s">
        <v>170</v>
      </c>
      <c r="B537" t="s">
        <v>158</v>
      </c>
      <c r="C537" t="s">
        <v>147</v>
      </c>
      <c r="D537" t="s">
        <v>75</v>
      </c>
      <c r="E537">
        <v>1</v>
      </c>
      <c r="F537">
        <v>0</v>
      </c>
      <c r="G537">
        <v>0</v>
      </c>
      <c r="H537">
        <v>0</v>
      </c>
      <c r="I537">
        <v>1</v>
      </c>
      <c r="J537">
        <v>0</v>
      </c>
      <c r="K537">
        <v>0</v>
      </c>
      <c r="L537">
        <v>3</v>
      </c>
      <c r="M537">
        <v>5</v>
      </c>
      <c r="N537">
        <v>5</v>
      </c>
      <c r="O537">
        <v>5</v>
      </c>
      <c r="P537">
        <v>1</v>
      </c>
      <c r="Q537">
        <v>3</v>
      </c>
      <c r="R537">
        <v>6</v>
      </c>
      <c r="S537">
        <v>0</v>
      </c>
      <c r="T537">
        <v>0</v>
      </c>
      <c r="U537">
        <v>1</v>
      </c>
      <c r="V537">
        <f t="shared" si="16"/>
        <v>53</v>
      </c>
      <c r="W537">
        <f t="shared" si="17"/>
        <v>27</v>
      </c>
    </row>
    <row r="538" spans="1:23" x14ac:dyDescent="0.35">
      <c r="A538" t="s">
        <v>170</v>
      </c>
      <c r="B538" t="s">
        <v>159</v>
      </c>
      <c r="C538" t="s">
        <v>146</v>
      </c>
      <c r="D538" t="s">
        <v>75</v>
      </c>
      <c r="E538">
        <v>1</v>
      </c>
      <c r="F538">
        <v>0</v>
      </c>
      <c r="G538">
        <v>0</v>
      </c>
      <c r="H538">
        <v>0</v>
      </c>
      <c r="I538">
        <v>1</v>
      </c>
      <c r="J538">
        <v>0</v>
      </c>
      <c r="K538">
        <v>0</v>
      </c>
      <c r="L538">
        <v>5</v>
      </c>
      <c r="M538">
        <v>5</v>
      </c>
      <c r="N538">
        <v>3</v>
      </c>
      <c r="O538">
        <v>3</v>
      </c>
      <c r="P538">
        <v>2</v>
      </c>
      <c r="Q538">
        <v>2</v>
      </c>
      <c r="R538">
        <v>4</v>
      </c>
      <c r="S538">
        <v>1</v>
      </c>
      <c r="T538">
        <v>0</v>
      </c>
      <c r="U538">
        <v>0</v>
      </c>
      <c r="V538">
        <f t="shared" si="16"/>
        <v>56</v>
      </c>
      <c r="W538">
        <f t="shared" si="17"/>
        <v>39</v>
      </c>
    </row>
    <row r="539" spans="1:23" x14ac:dyDescent="0.35">
      <c r="A539" t="s">
        <v>170</v>
      </c>
      <c r="B539" s="1">
        <v>44346</v>
      </c>
      <c r="C539" t="s">
        <v>160</v>
      </c>
      <c r="D539" t="s">
        <v>75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 s="2">
        <v>4.666666666666667</v>
      </c>
      <c r="M539">
        <v>5</v>
      </c>
      <c r="N539">
        <v>1</v>
      </c>
      <c r="O539">
        <v>1</v>
      </c>
      <c r="P539">
        <v>1</v>
      </c>
      <c r="Q539">
        <v>2</v>
      </c>
      <c r="R539">
        <v>4</v>
      </c>
      <c r="S539">
        <v>0</v>
      </c>
      <c r="T539">
        <v>0</v>
      </c>
      <c r="U539">
        <v>0</v>
      </c>
      <c r="V539">
        <f t="shared" si="16"/>
        <v>58.333333333333336</v>
      </c>
      <c r="W539">
        <f t="shared" si="17"/>
        <v>49</v>
      </c>
    </row>
    <row r="540" spans="1:23" x14ac:dyDescent="0.35">
      <c r="A540" t="s">
        <v>170</v>
      </c>
      <c r="B540" s="1">
        <v>44347</v>
      </c>
      <c r="C540" t="s">
        <v>149</v>
      </c>
      <c r="D540" t="s">
        <v>30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6</v>
      </c>
      <c r="M540">
        <v>5</v>
      </c>
      <c r="N540">
        <v>1</v>
      </c>
      <c r="O540">
        <v>1</v>
      </c>
      <c r="P540">
        <v>0</v>
      </c>
      <c r="Q540">
        <v>2</v>
      </c>
      <c r="R540">
        <v>7</v>
      </c>
      <c r="S540">
        <v>0</v>
      </c>
      <c r="T540">
        <v>1</v>
      </c>
      <c r="U540">
        <v>0</v>
      </c>
      <c r="V540">
        <f t="shared" si="16"/>
        <v>72</v>
      </c>
      <c r="W540">
        <f t="shared" si="17"/>
        <v>66</v>
      </c>
    </row>
    <row r="541" spans="1:23" x14ac:dyDescent="0.35">
      <c r="A541" t="s">
        <v>170</v>
      </c>
      <c r="B541" s="1">
        <v>44348</v>
      </c>
      <c r="C541" t="s">
        <v>148</v>
      </c>
      <c r="D541" t="s">
        <v>30</v>
      </c>
      <c r="E541">
        <v>1</v>
      </c>
      <c r="F541">
        <v>0</v>
      </c>
      <c r="G541">
        <v>0</v>
      </c>
      <c r="H541">
        <v>1</v>
      </c>
      <c r="I541">
        <v>0</v>
      </c>
      <c r="J541">
        <v>0</v>
      </c>
      <c r="K541">
        <v>0</v>
      </c>
      <c r="L541" s="2">
        <v>5.333333333333333</v>
      </c>
      <c r="M541">
        <v>6</v>
      </c>
      <c r="N541">
        <v>2</v>
      </c>
      <c r="O541">
        <v>2</v>
      </c>
      <c r="P541">
        <v>1</v>
      </c>
      <c r="Q541">
        <v>2</v>
      </c>
      <c r="R541">
        <v>7</v>
      </c>
      <c r="S541">
        <v>0</v>
      </c>
      <c r="T541">
        <v>0</v>
      </c>
      <c r="U541">
        <v>0</v>
      </c>
      <c r="V541">
        <f t="shared" si="16"/>
        <v>63.666666666666664</v>
      </c>
      <c r="W541">
        <f t="shared" si="17"/>
        <v>51</v>
      </c>
    </row>
    <row r="542" spans="1:23" x14ac:dyDescent="0.35">
      <c r="A542" t="s">
        <v>170</v>
      </c>
      <c r="B542" s="1">
        <v>44349</v>
      </c>
      <c r="C542" t="s">
        <v>147</v>
      </c>
      <c r="D542" t="s">
        <v>30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3</v>
      </c>
      <c r="M542">
        <v>2</v>
      </c>
      <c r="N542">
        <v>1</v>
      </c>
      <c r="O542">
        <v>1</v>
      </c>
      <c r="P542">
        <v>1</v>
      </c>
      <c r="Q542">
        <v>1</v>
      </c>
      <c r="R542">
        <v>3</v>
      </c>
      <c r="S542">
        <v>0</v>
      </c>
      <c r="T542">
        <v>0</v>
      </c>
      <c r="U542">
        <v>0</v>
      </c>
      <c r="V542">
        <f t="shared" si="16"/>
        <v>55</v>
      </c>
      <c r="W542">
        <f t="shared" si="17"/>
        <v>46</v>
      </c>
    </row>
    <row r="543" spans="1:23" x14ac:dyDescent="0.35">
      <c r="A543" t="s">
        <v>170</v>
      </c>
      <c r="B543" s="1">
        <v>44351</v>
      </c>
      <c r="C543" t="s">
        <v>160</v>
      </c>
      <c r="D543" t="s">
        <v>40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5</v>
      </c>
      <c r="M543">
        <v>3</v>
      </c>
      <c r="N543">
        <v>0</v>
      </c>
      <c r="O543">
        <v>0</v>
      </c>
      <c r="P543">
        <v>0</v>
      </c>
      <c r="Q543">
        <v>1</v>
      </c>
      <c r="R543">
        <v>4</v>
      </c>
      <c r="S543">
        <v>0</v>
      </c>
      <c r="T543">
        <v>0</v>
      </c>
      <c r="U543">
        <v>0</v>
      </c>
      <c r="V543">
        <f t="shared" si="16"/>
        <v>67</v>
      </c>
      <c r="W543">
        <f t="shared" si="17"/>
        <v>66</v>
      </c>
    </row>
    <row r="544" spans="1:23" x14ac:dyDescent="0.35">
      <c r="A544" t="s">
        <v>170</v>
      </c>
      <c r="B544" s="1">
        <v>44352</v>
      </c>
      <c r="C544" t="s">
        <v>146</v>
      </c>
      <c r="D544" t="s">
        <v>40</v>
      </c>
      <c r="E544">
        <v>1</v>
      </c>
      <c r="F544">
        <v>0</v>
      </c>
      <c r="G544">
        <v>0</v>
      </c>
      <c r="H544">
        <v>0</v>
      </c>
      <c r="I544">
        <v>1</v>
      </c>
      <c r="J544">
        <v>0</v>
      </c>
      <c r="K544">
        <v>0</v>
      </c>
      <c r="L544" s="2">
        <v>0.66666666666666663</v>
      </c>
      <c r="M544">
        <v>3</v>
      </c>
      <c r="N544">
        <v>2</v>
      </c>
      <c r="O544">
        <v>2</v>
      </c>
      <c r="P544">
        <v>2</v>
      </c>
      <c r="Q544">
        <v>0</v>
      </c>
      <c r="R544">
        <v>1</v>
      </c>
      <c r="S544">
        <v>0</v>
      </c>
      <c r="T544">
        <v>0</v>
      </c>
      <c r="U544">
        <v>0</v>
      </c>
      <c r="V544">
        <f t="shared" si="16"/>
        <v>42</v>
      </c>
      <c r="W544">
        <f t="shared" si="17"/>
        <v>21</v>
      </c>
    </row>
    <row r="545" spans="1:23" x14ac:dyDescent="0.35">
      <c r="A545" t="s">
        <v>170</v>
      </c>
      <c r="B545" s="1">
        <v>44353</v>
      </c>
      <c r="C545" t="s">
        <v>149</v>
      </c>
      <c r="D545" t="s">
        <v>40</v>
      </c>
      <c r="E545">
        <v>1</v>
      </c>
      <c r="F545">
        <v>0</v>
      </c>
      <c r="G545">
        <v>0</v>
      </c>
      <c r="H545">
        <v>1</v>
      </c>
      <c r="I545">
        <v>0</v>
      </c>
      <c r="J545">
        <v>0</v>
      </c>
      <c r="K545">
        <v>0</v>
      </c>
      <c r="L545">
        <v>5</v>
      </c>
      <c r="M545">
        <v>4</v>
      </c>
      <c r="N545">
        <v>3</v>
      </c>
      <c r="O545">
        <v>3</v>
      </c>
      <c r="P545">
        <v>1</v>
      </c>
      <c r="Q545">
        <v>3</v>
      </c>
      <c r="R545">
        <v>2</v>
      </c>
      <c r="S545">
        <v>1</v>
      </c>
      <c r="T545">
        <v>0</v>
      </c>
      <c r="U545">
        <v>1</v>
      </c>
      <c r="V545">
        <f t="shared" si="16"/>
        <v>58</v>
      </c>
      <c r="W545">
        <f t="shared" si="17"/>
        <v>43</v>
      </c>
    </row>
    <row r="546" spans="1:23" x14ac:dyDescent="0.35">
      <c r="A546" t="s">
        <v>170</v>
      </c>
      <c r="B546" s="1">
        <v>44355</v>
      </c>
      <c r="C546" t="s">
        <v>148</v>
      </c>
      <c r="D546" t="s">
        <v>104</v>
      </c>
      <c r="E546">
        <v>1</v>
      </c>
      <c r="F546">
        <v>0</v>
      </c>
      <c r="G546">
        <v>0</v>
      </c>
      <c r="H546">
        <v>1</v>
      </c>
      <c r="I546">
        <v>0</v>
      </c>
      <c r="J546">
        <v>0</v>
      </c>
      <c r="K546">
        <v>0</v>
      </c>
      <c r="L546">
        <v>5</v>
      </c>
      <c r="M546">
        <v>2</v>
      </c>
      <c r="N546">
        <v>2</v>
      </c>
      <c r="O546">
        <v>2</v>
      </c>
      <c r="P546">
        <v>1</v>
      </c>
      <c r="Q546">
        <v>2</v>
      </c>
      <c r="R546">
        <v>7</v>
      </c>
      <c r="S546">
        <v>0</v>
      </c>
      <c r="T546">
        <v>0</v>
      </c>
      <c r="U546">
        <v>0</v>
      </c>
      <c r="V546">
        <f t="shared" si="16"/>
        <v>66</v>
      </c>
      <c r="W546">
        <f t="shared" si="17"/>
        <v>57</v>
      </c>
    </row>
    <row r="547" spans="1:23" x14ac:dyDescent="0.35">
      <c r="A547" t="s">
        <v>170</v>
      </c>
      <c r="B547" s="1">
        <v>44356</v>
      </c>
      <c r="C547" t="s">
        <v>147</v>
      </c>
      <c r="D547" t="s">
        <v>104</v>
      </c>
      <c r="E547">
        <v>1</v>
      </c>
      <c r="F547">
        <v>0</v>
      </c>
      <c r="G547">
        <v>0</v>
      </c>
      <c r="H547">
        <v>0</v>
      </c>
      <c r="I547">
        <v>1</v>
      </c>
      <c r="J547">
        <v>0</v>
      </c>
      <c r="K547">
        <v>0</v>
      </c>
      <c r="L547">
        <v>3</v>
      </c>
      <c r="M547">
        <v>8</v>
      </c>
      <c r="N547">
        <v>7</v>
      </c>
      <c r="O547">
        <v>7</v>
      </c>
      <c r="P547">
        <v>2</v>
      </c>
      <c r="Q547">
        <v>1</v>
      </c>
      <c r="R547">
        <v>2</v>
      </c>
      <c r="S547">
        <v>0</v>
      </c>
      <c r="T547">
        <v>0</v>
      </c>
      <c r="U547">
        <v>0</v>
      </c>
      <c r="V547">
        <f t="shared" si="16"/>
        <v>44</v>
      </c>
      <c r="W547">
        <f t="shared" si="17"/>
        <v>9</v>
      </c>
    </row>
    <row r="548" spans="1:23" x14ac:dyDescent="0.35">
      <c r="A548" t="s">
        <v>170</v>
      </c>
      <c r="B548" s="1">
        <v>44358</v>
      </c>
      <c r="C548" t="s">
        <v>160</v>
      </c>
      <c r="D548" t="s">
        <v>51</v>
      </c>
      <c r="E548">
        <v>1</v>
      </c>
      <c r="F548">
        <v>0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4</v>
      </c>
      <c r="M548">
        <v>5</v>
      </c>
      <c r="N548">
        <v>3</v>
      </c>
      <c r="O548">
        <v>3</v>
      </c>
      <c r="P548">
        <v>1</v>
      </c>
      <c r="Q548">
        <v>3</v>
      </c>
      <c r="R548">
        <v>2</v>
      </c>
      <c r="S548">
        <v>0</v>
      </c>
      <c r="T548">
        <v>0</v>
      </c>
      <c r="U548">
        <v>1</v>
      </c>
      <c r="V548">
        <f t="shared" si="16"/>
        <v>52</v>
      </c>
      <c r="W548">
        <f t="shared" si="17"/>
        <v>35</v>
      </c>
    </row>
    <row r="549" spans="1:23" x14ac:dyDescent="0.35">
      <c r="A549" t="s">
        <v>170</v>
      </c>
      <c r="B549" s="1">
        <v>44359</v>
      </c>
      <c r="C549" t="s">
        <v>149</v>
      </c>
      <c r="D549" t="s">
        <v>51</v>
      </c>
      <c r="E549">
        <v>1</v>
      </c>
      <c r="F549">
        <v>0</v>
      </c>
      <c r="G549">
        <v>0</v>
      </c>
      <c r="H549">
        <v>0</v>
      </c>
      <c r="I549">
        <v>1</v>
      </c>
      <c r="J549">
        <v>0</v>
      </c>
      <c r="K549">
        <v>0</v>
      </c>
      <c r="L549" s="2">
        <v>4.666666666666667</v>
      </c>
      <c r="M549">
        <v>8</v>
      </c>
      <c r="N549">
        <v>5</v>
      </c>
      <c r="O549">
        <v>5</v>
      </c>
      <c r="P549">
        <v>0</v>
      </c>
      <c r="Q549">
        <v>1</v>
      </c>
      <c r="R549">
        <v>8</v>
      </c>
      <c r="S549">
        <v>1</v>
      </c>
      <c r="T549">
        <v>0</v>
      </c>
      <c r="U549">
        <v>0</v>
      </c>
      <c r="V549">
        <f t="shared" si="16"/>
        <v>64.333333333333329</v>
      </c>
      <c r="W549">
        <f t="shared" si="17"/>
        <v>43</v>
      </c>
    </row>
    <row r="550" spans="1:23" x14ac:dyDescent="0.35">
      <c r="A550" t="s">
        <v>170</v>
      </c>
      <c r="B550" s="1">
        <v>44360</v>
      </c>
      <c r="C550" t="s">
        <v>148</v>
      </c>
      <c r="D550" t="s">
        <v>51</v>
      </c>
      <c r="E550">
        <v>1</v>
      </c>
      <c r="F550">
        <v>0</v>
      </c>
      <c r="G550">
        <v>0</v>
      </c>
      <c r="H550">
        <v>0</v>
      </c>
      <c r="I550">
        <v>1</v>
      </c>
      <c r="J550">
        <v>0</v>
      </c>
      <c r="K550">
        <v>0</v>
      </c>
      <c r="L550" s="2">
        <v>5.666666666666667</v>
      </c>
      <c r="M550">
        <v>6</v>
      </c>
      <c r="N550">
        <v>3</v>
      </c>
      <c r="O550">
        <v>3</v>
      </c>
      <c r="P550">
        <v>0</v>
      </c>
      <c r="Q550">
        <v>3</v>
      </c>
      <c r="R550">
        <v>3</v>
      </c>
      <c r="S550">
        <v>0</v>
      </c>
      <c r="T550">
        <v>0</v>
      </c>
      <c r="U550">
        <v>0</v>
      </c>
      <c r="V550">
        <f t="shared" si="16"/>
        <v>64.333333333333329</v>
      </c>
      <c r="W550">
        <f t="shared" si="17"/>
        <v>50</v>
      </c>
    </row>
    <row r="551" spans="1:23" x14ac:dyDescent="0.35">
      <c r="A551" t="s">
        <v>170</v>
      </c>
      <c r="B551" s="1">
        <v>44361</v>
      </c>
      <c r="C551" t="s">
        <v>150</v>
      </c>
      <c r="D551" t="s">
        <v>66</v>
      </c>
      <c r="E551">
        <v>1</v>
      </c>
      <c r="F551">
        <v>0</v>
      </c>
      <c r="G551">
        <v>0</v>
      </c>
      <c r="H551">
        <v>0</v>
      </c>
      <c r="I551">
        <v>1</v>
      </c>
      <c r="J551">
        <v>0</v>
      </c>
      <c r="K551">
        <v>0</v>
      </c>
      <c r="L551" s="2">
        <v>5.333333333333333</v>
      </c>
      <c r="M551">
        <v>4</v>
      </c>
      <c r="N551">
        <v>4</v>
      </c>
      <c r="O551">
        <v>3</v>
      </c>
      <c r="P551">
        <v>0</v>
      </c>
      <c r="Q551">
        <v>0</v>
      </c>
      <c r="R551">
        <v>2</v>
      </c>
      <c r="S551">
        <v>1</v>
      </c>
      <c r="T551">
        <v>0</v>
      </c>
      <c r="U551">
        <v>1</v>
      </c>
      <c r="V551">
        <f t="shared" si="16"/>
        <v>64.666666666666671</v>
      </c>
      <c r="W551">
        <f t="shared" si="17"/>
        <v>54</v>
      </c>
    </row>
    <row r="552" spans="1:23" x14ac:dyDescent="0.35">
      <c r="A552" t="s">
        <v>170</v>
      </c>
      <c r="B552" s="1">
        <v>44362</v>
      </c>
      <c r="C552" t="s">
        <v>147</v>
      </c>
      <c r="D552" t="s">
        <v>66</v>
      </c>
      <c r="E552">
        <v>1</v>
      </c>
      <c r="F552">
        <v>0</v>
      </c>
      <c r="G552">
        <v>0</v>
      </c>
      <c r="H552">
        <v>0</v>
      </c>
      <c r="I552">
        <v>1</v>
      </c>
      <c r="J552">
        <v>0</v>
      </c>
      <c r="K552">
        <v>0</v>
      </c>
      <c r="L552" s="2">
        <v>3.3333333333333335</v>
      </c>
      <c r="M552">
        <v>6</v>
      </c>
      <c r="N552">
        <v>6</v>
      </c>
      <c r="O552">
        <v>5</v>
      </c>
      <c r="P552">
        <v>0</v>
      </c>
      <c r="Q552">
        <v>2</v>
      </c>
      <c r="R552">
        <v>2</v>
      </c>
      <c r="S552">
        <v>0</v>
      </c>
      <c r="T552">
        <v>0</v>
      </c>
      <c r="U552">
        <v>0</v>
      </c>
      <c r="V552">
        <f t="shared" si="16"/>
        <v>52</v>
      </c>
      <c r="W552">
        <f t="shared" si="17"/>
        <v>28</v>
      </c>
    </row>
    <row r="553" spans="1:23" x14ac:dyDescent="0.35">
      <c r="A553" t="s">
        <v>170</v>
      </c>
      <c r="B553" s="1">
        <v>44363</v>
      </c>
      <c r="C553" t="s">
        <v>160</v>
      </c>
      <c r="D553" t="s">
        <v>66</v>
      </c>
      <c r="E553">
        <v>1</v>
      </c>
      <c r="F553">
        <v>0</v>
      </c>
      <c r="G553">
        <v>0</v>
      </c>
      <c r="H553">
        <v>0</v>
      </c>
      <c r="I553">
        <v>1</v>
      </c>
      <c r="J553">
        <v>0</v>
      </c>
      <c r="K553">
        <v>0</v>
      </c>
      <c r="L553" s="2">
        <v>5.666666666666667</v>
      </c>
      <c r="M553">
        <v>8</v>
      </c>
      <c r="N553">
        <v>8</v>
      </c>
      <c r="O553">
        <v>8</v>
      </c>
      <c r="P553">
        <v>1</v>
      </c>
      <c r="Q553">
        <v>3</v>
      </c>
      <c r="R553">
        <v>7</v>
      </c>
      <c r="S553">
        <v>0</v>
      </c>
      <c r="T553">
        <v>0</v>
      </c>
      <c r="U553">
        <v>0</v>
      </c>
      <c r="V553">
        <f t="shared" si="16"/>
        <v>62.333333333333336</v>
      </c>
      <c r="W553">
        <f t="shared" si="17"/>
        <v>29</v>
      </c>
    </row>
    <row r="554" spans="1:23" x14ac:dyDescent="0.35">
      <c r="A554" t="s">
        <v>170</v>
      </c>
      <c r="B554" s="1">
        <v>44364</v>
      </c>
      <c r="C554" t="s">
        <v>149</v>
      </c>
      <c r="D554" t="s">
        <v>66</v>
      </c>
      <c r="E554">
        <v>1</v>
      </c>
      <c r="F554">
        <v>0</v>
      </c>
      <c r="G554">
        <v>0</v>
      </c>
      <c r="H554">
        <v>0</v>
      </c>
      <c r="I554">
        <v>1</v>
      </c>
      <c r="J554">
        <v>0</v>
      </c>
      <c r="K554">
        <v>0</v>
      </c>
      <c r="L554" s="2">
        <v>4.333333333333333</v>
      </c>
      <c r="M554">
        <v>7</v>
      </c>
      <c r="N554">
        <v>5</v>
      </c>
      <c r="O554">
        <v>5</v>
      </c>
      <c r="P554">
        <v>3</v>
      </c>
      <c r="Q554">
        <v>1</v>
      </c>
      <c r="R554">
        <v>3</v>
      </c>
      <c r="S554">
        <v>0</v>
      </c>
      <c r="T554">
        <v>0</v>
      </c>
      <c r="U554">
        <v>0</v>
      </c>
      <c r="V554">
        <f t="shared" si="16"/>
        <v>46.666666666666664</v>
      </c>
      <c r="W554">
        <f t="shared" si="17"/>
        <v>20</v>
      </c>
    </row>
    <row r="555" spans="1:23" x14ac:dyDescent="0.35">
      <c r="A555" t="s">
        <v>170</v>
      </c>
      <c r="B555" s="1">
        <v>44365</v>
      </c>
      <c r="C555" t="s">
        <v>161</v>
      </c>
      <c r="D555" t="s">
        <v>64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 s="2">
        <v>4.666666666666667</v>
      </c>
      <c r="M555">
        <v>3</v>
      </c>
      <c r="N555">
        <v>1</v>
      </c>
      <c r="O555">
        <v>1</v>
      </c>
      <c r="P555">
        <v>1</v>
      </c>
      <c r="Q555">
        <v>1</v>
      </c>
      <c r="R555">
        <v>3</v>
      </c>
      <c r="S555">
        <v>0</v>
      </c>
      <c r="T555">
        <v>0</v>
      </c>
      <c r="U555">
        <v>0</v>
      </c>
      <c r="V555">
        <f t="shared" si="16"/>
        <v>60.333333333333336</v>
      </c>
      <c r="W555">
        <f t="shared" si="17"/>
        <v>54</v>
      </c>
    </row>
    <row r="556" spans="1:23" x14ac:dyDescent="0.35">
      <c r="A556" t="s">
        <v>170</v>
      </c>
      <c r="B556" s="1">
        <v>44366</v>
      </c>
      <c r="C556" t="s">
        <v>150</v>
      </c>
      <c r="D556" t="s">
        <v>64</v>
      </c>
      <c r="E556">
        <v>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6</v>
      </c>
      <c r="M556">
        <v>3</v>
      </c>
      <c r="N556">
        <v>2</v>
      </c>
      <c r="O556">
        <v>2</v>
      </c>
      <c r="P556">
        <v>2</v>
      </c>
      <c r="Q556">
        <v>3</v>
      </c>
      <c r="R556">
        <v>6</v>
      </c>
      <c r="S556">
        <v>0</v>
      </c>
      <c r="T556">
        <v>0</v>
      </c>
      <c r="U556">
        <v>0</v>
      </c>
      <c r="V556">
        <f t="shared" si="16"/>
        <v>64</v>
      </c>
      <c r="W556">
        <f t="shared" si="17"/>
        <v>52</v>
      </c>
    </row>
    <row r="557" spans="1:23" x14ac:dyDescent="0.35">
      <c r="A557" t="s">
        <v>170</v>
      </c>
      <c r="B557" s="1">
        <v>44367</v>
      </c>
      <c r="C557" t="s">
        <v>147</v>
      </c>
      <c r="D557" t="s">
        <v>64</v>
      </c>
      <c r="E557">
        <v>1</v>
      </c>
      <c r="F557">
        <v>0</v>
      </c>
      <c r="G557">
        <v>0</v>
      </c>
      <c r="H557">
        <v>0</v>
      </c>
      <c r="I557">
        <v>1</v>
      </c>
      <c r="J557">
        <v>0</v>
      </c>
      <c r="K557">
        <v>0</v>
      </c>
      <c r="L557" s="2">
        <v>4.333333333333333</v>
      </c>
      <c r="M557">
        <v>9</v>
      </c>
      <c r="N557">
        <v>4</v>
      </c>
      <c r="O557">
        <v>4</v>
      </c>
      <c r="P557">
        <v>0</v>
      </c>
      <c r="Q557">
        <v>2</v>
      </c>
      <c r="R557">
        <v>4</v>
      </c>
      <c r="S557">
        <v>0</v>
      </c>
      <c r="T557">
        <v>0</v>
      </c>
      <c r="U557">
        <v>1</v>
      </c>
      <c r="V557">
        <f t="shared" si="16"/>
        <v>56.666666666666664</v>
      </c>
      <c r="W557">
        <f t="shared" si="17"/>
        <v>36</v>
      </c>
    </row>
    <row r="558" spans="1:23" x14ac:dyDescent="0.35">
      <c r="A558" t="s">
        <v>170</v>
      </c>
      <c r="B558" s="1">
        <v>44368</v>
      </c>
      <c r="C558" t="s">
        <v>160</v>
      </c>
      <c r="D558" t="s">
        <v>26</v>
      </c>
      <c r="E558">
        <v>1</v>
      </c>
      <c r="F558">
        <v>0</v>
      </c>
      <c r="G558">
        <v>0</v>
      </c>
      <c r="H558">
        <v>0</v>
      </c>
      <c r="I558">
        <v>1</v>
      </c>
      <c r="J558">
        <v>0</v>
      </c>
      <c r="K558">
        <v>0</v>
      </c>
      <c r="L558">
        <v>4</v>
      </c>
      <c r="M558">
        <v>6</v>
      </c>
      <c r="N558">
        <v>5</v>
      </c>
      <c r="O558">
        <v>5</v>
      </c>
      <c r="P558">
        <v>1</v>
      </c>
      <c r="Q558">
        <v>4</v>
      </c>
      <c r="R558">
        <v>5</v>
      </c>
      <c r="S558">
        <v>0</v>
      </c>
      <c r="T558">
        <v>0</v>
      </c>
      <c r="U558">
        <v>0</v>
      </c>
      <c r="V558">
        <f t="shared" si="16"/>
        <v>53</v>
      </c>
      <c r="W558">
        <f t="shared" si="17"/>
        <v>28</v>
      </c>
    </row>
    <row r="559" spans="1:23" x14ac:dyDescent="0.35">
      <c r="A559" t="s">
        <v>170</v>
      </c>
      <c r="B559" s="1">
        <v>44369</v>
      </c>
      <c r="C559" t="s">
        <v>149</v>
      </c>
      <c r="D559" t="s">
        <v>26</v>
      </c>
      <c r="E559">
        <v>1</v>
      </c>
      <c r="F559">
        <v>0</v>
      </c>
      <c r="G559">
        <v>0</v>
      </c>
      <c r="H559">
        <v>0</v>
      </c>
      <c r="I559">
        <v>1</v>
      </c>
      <c r="J559">
        <v>0</v>
      </c>
      <c r="K559">
        <v>0</v>
      </c>
      <c r="L559" s="2">
        <v>6.333333333333333</v>
      </c>
      <c r="M559">
        <v>5</v>
      </c>
      <c r="N559">
        <v>2</v>
      </c>
      <c r="O559">
        <v>2</v>
      </c>
      <c r="P559">
        <v>1</v>
      </c>
      <c r="Q559">
        <v>2</v>
      </c>
      <c r="R559">
        <v>6</v>
      </c>
      <c r="S559">
        <v>0</v>
      </c>
      <c r="T559">
        <v>0</v>
      </c>
      <c r="U559">
        <v>0</v>
      </c>
      <c r="V559">
        <f t="shared" si="16"/>
        <v>68.666666666666671</v>
      </c>
      <c r="W559">
        <f t="shared" si="17"/>
        <v>58</v>
      </c>
    </row>
    <row r="560" spans="1:23" x14ac:dyDescent="0.35">
      <c r="A560" t="s">
        <v>170</v>
      </c>
      <c r="B560" s="1">
        <v>44370</v>
      </c>
      <c r="C560" t="s">
        <v>161</v>
      </c>
      <c r="D560" t="s">
        <v>26</v>
      </c>
      <c r="E560">
        <v>1</v>
      </c>
      <c r="F560">
        <v>0</v>
      </c>
      <c r="G560">
        <v>0</v>
      </c>
      <c r="H560">
        <v>0</v>
      </c>
      <c r="I560">
        <v>1</v>
      </c>
      <c r="J560">
        <v>0</v>
      </c>
      <c r="K560">
        <v>0</v>
      </c>
      <c r="L560">
        <v>4</v>
      </c>
      <c r="M560">
        <v>8</v>
      </c>
      <c r="N560">
        <v>6</v>
      </c>
      <c r="O560">
        <v>6</v>
      </c>
      <c r="P560">
        <v>1</v>
      </c>
      <c r="Q560">
        <v>1</v>
      </c>
      <c r="R560">
        <v>1</v>
      </c>
      <c r="S560">
        <v>0</v>
      </c>
      <c r="T560">
        <v>0</v>
      </c>
      <c r="U560">
        <v>0</v>
      </c>
      <c r="V560">
        <f t="shared" si="16"/>
        <v>50</v>
      </c>
      <c r="W560">
        <f t="shared" si="17"/>
        <v>23</v>
      </c>
    </row>
    <row r="561" spans="1:23" x14ac:dyDescent="0.35">
      <c r="A561" t="s">
        <v>170</v>
      </c>
      <c r="B561" s="1">
        <v>44371</v>
      </c>
      <c r="C561" t="s">
        <v>150</v>
      </c>
      <c r="D561" t="s">
        <v>28</v>
      </c>
      <c r="E561">
        <v>1</v>
      </c>
      <c r="F561">
        <v>0</v>
      </c>
      <c r="G561">
        <v>0</v>
      </c>
      <c r="H561">
        <v>0</v>
      </c>
      <c r="I561">
        <v>1</v>
      </c>
      <c r="J561">
        <v>0</v>
      </c>
      <c r="K561">
        <v>0</v>
      </c>
      <c r="L561" s="2">
        <v>0.33333333333333331</v>
      </c>
      <c r="M561">
        <v>2</v>
      </c>
      <c r="N561">
        <v>6</v>
      </c>
      <c r="O561">
        <v>6</v>
      </c>
      <c r="P561">
        <v>1</v>
      </c>
      <c r="Q561">
        <v>5</v>
      </c>
      <c r="R561">
        <v>0</v>
      </c>
      <c r="S561">
        <v>0</v>
      </c>
      <c r="T561">
        <v>0</v>
      </c>
      <c r="U561">
        <v>0</v>
      </c>
      <c r="V561">
        <f t="shared" si="16"/>
        <v>40</v>
      </c>
      <c r="W561">
        <f t="shared" si="17"/>
        <v>4</v>
      </c>
    </row>
    <row r="562" spans="1:23" x14ac:dyDescent="0.35">
      <c r="A562" t="s">
        <v>170</v>
      </c>
      <c r="B562" s="1">
        <v>44372</v>
      </c>
      <c r="C562" t="s">
        <v>147</v>
      </c>
      <c r="D562" t="s">
        <v>28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 s="2">
        <v>5.666666666666667</v>
      </c>
      <c r="M562">
        <v>6</v>
      </c>
      <c r="N562">
        <v>3</v>
      </c>
      <c r="O562">
        <v>3</v>
      </c>
      <c r="P562">
        <v>2</v>
      </c>
      <c r="Q562">
        <v>1</v>
      </c>
      <c r="R562">
        <v>2</v>
      </c>
      <c r="S562">
        <v>0</v>
      </c>
      <c r="T562">
        <v>0</v>
      </c>
      <c r="U562">
        <v>1</v>
      </c>
      <c r="V562">
        <f t="shared" si="16"/>
        <v>57.333333333333336</v>
      </c>
      <c r="W562">
        <f t="shared" si="17"/>
        <v>41</v>
      </c>
    </row>
    <row r="563" spans="1:23" x14ac:dyDescent="0.35">
      <c r="A563" t="s">
        <v>170</v>
      </c>
      <c r="B563" s="1">
        <v>44373</v>
      </c>
      <c r="C563" t="s">
        <v>160</v>
      </c>
      <c r="D563" t="s">
        <v>28</v>
      </c>
      <c r="E563">
        <v>1</v>
      </c>
      <c r="F563">
        <v>0</v>
      </c>
      <c r="G563">
        <v>0</v>
      </c>
      <c r="H563">
        <v>0</v>
      </c>
      <c r="I563">
        <v>1</v>
      </c>
      <c r="J563">
        <v>0</v>
      </c>
      <c r="K563">
        <v>0</v>
      </c>
      <c r="L563" s="2">
        <v>4.333333333333333</v>
      </c>
      <c r="M563">
        <v>7</v>
      </c>
      <c r="N563">
        <v>6</v>
      </c>
      <c r="O563">
        <v>6</v>
      </c>
      <c r="P563">
        <v>2</v>
      </c>
      <c r="Q563">
        <v>1</v>
      </c>
      <c r="R563">
        <v>3</v>
      </c>
      <c r="S563">
        <v>0</v>
      </c>
      <c r="T563">
        <v>0</v>
      </c>
      <c r="U563">
        <v>0</v>
      </c>
      <c r="V563">
        <f t="shared" si="16"/>
        <v>50.666666666666664</v>
      </c>
      <c r="W563">
        <f t="shared" si="17"/>
        <v>23</v>
      </c>
    </row>
    <row r="564" spans="1:23" x14ac:dyDescent="0.35">
      <c r="A564" t="s">
        <v>170</v>
      </c>
      <c r="B564" s="1">
        <v>44374</v>
      </c>
      <c r="C564" t="s">
        <v>149</v>
      </c>
      <c r="D564" t="s">
        <v>28</v>
      </c>
      <c r="E564">
        <v>1</v>
      </c>
      <c r="F564">
        <v>0</v>
      </c>
      <c r="G564">
        <v>0</v>
      </c>
      <c r="H564">
        <v>0</v>
      </c>
      <c r="I564">
        <v>1</v>
      </c>
      <c r="J564">
        <v>0</v>
      </c>
      <c r="K564">
        <v>0</v>
      </c>
      <c r="L564" s="2">
        <v>4.666666666666667</v>
      </c>
      <c r="M564">
        <v>10</v>
      </c>
      <c r="N564">
        <v>5</v>
      </c>
      <c r="O564">
        <v>5</v>
      </c>
      <c r="P564">
        <v>0</v>
      </c>
      <c r="Q564">
        <v>4</v>
      </c>
      <c r="R564">
        <v>2</v>
      </c>
      <c r="S564">
        <v>0</v>
      </c>
      <c r="T564">
        <v>0</v>
      </c>
      <c r="U564">
        <v>0</v>
      </c>
      <c r="V564">
        <f t="shared" si="16"/>
        <v>53.333333333333336</v>
      </c>
      <c r="W564">
        <f t="shared" si="17"/>
        <v>27</v>
      </c>
    </row>
    <row r="565" spans="1:23" x14ac:dyDescent="0.35">
      <c r="A565" t="s">
        <v>170</v>
      </c>
      <c r="B565" s="1">
        <v>44375</v>
      </c>
      <c r="C565" t="s">
        <v>161</v>
      </c>
      <c r="D565" t="s">
        <v>32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 s="2">
        <v>3.6666666666666665</v>
      </c>
      <c r="M565">
        <v>5</v>
      </c>
      <c r="N565">
        <v>2</v>
      </c>
      <c r="O565">
        <v>2</v>
      </c>
      <c r="P565">
        <v>0</v>
      </c>
      <c r="Q565">
        <v>3</v>
      </c>
      <c r="R565">
        <v>0</v>
      </c>
      <c r="S565">
        <v>0</v>
      </c>
      <c r="T565">
        <v>0</v>
      </c>
      <c r="U565">
        <v>0</v>
      </c>
      <c r="V565">
        <f t="shared" si="16"/>
        <v>53</v>
      </c>
      <c r="W565">
        <f t="shared" si="17"/>
        <v>40</v>
      </c>
    </row>
    <row r="566" spans="1:23" x14ac:dyDescent="0.35">
      <c r="A566" t="s">
        <v>170</v>
      </c>
      <c r="B566" s="1">
        <v>44376</v>
      </c>
      <c r="C566" t="s">
        <v>162</v>
      </c>
      <c r="D566" t="s">
        <v>32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 s="2">
        <v>1.6666666666666665</v>
      </c>
      <c r="M566">
        <v>1</v>
      </c>
      <c r="N566">
        <v>1</v>
      </c>
      <c r="O566">
        <v>1</v>
      </c>
      <c r="P566">
        <v>0</v>
      </c>
      <c r="Q566">
        <v>3</v>
      </c>
      <c r="R566">
        <v>0</v>
      </c>
      <c r="S566">
        <v>1</v>
      </c>
      <c r="T566">
        <v>1</v>
      </c>
      <c r="U566">
        <v>1</v>
      </c>
      <c r="V566">
        <f t="shared" si="16"/>
        <v>51</v>
      </c>
      <c r="W566">
        <f t="shared" si="17"/>
        <v>39</v>
      </c>
    </row>
    <row r="567" spans="1:23" x14ac:dyDescent="0.35">
      <c r="A567" t="s">
        <v>170</v>
      </c>
      <c r="B567" s="1">
        <v>44377</v>
      </c>
      <c r="C567" t="s">
        <v>147</v>
      </c>
      <c r="D567" t="s">
        <v>32</v>
      </c>
      <c r="E567">
        <v>1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 s="2">
        <v>4.333333333333333</v>
      </c>
      <c r="M567">
        <v>4</v>
      </c>
      <c r="N567">
        <v>2</v>
      </c>
      <c r="O567">
        <v>2</v>
      </c>
      <c r="P567">
        <v>0</v>
      </c>
      <c r="Q567">
        <v>2</v>
      </c>
      <c r="R567">
        <v>3</v>
      </c>
      <c r="S567">
        <v>0</v>
      </c>
      <c r="T567">
        <v>0</v>
      </c>
      <c r="U567">
        <v>0</v>
      </c>
      <c r="V567">
        <f t="shared" si="16"/>
        <v>60.666666666666664</v>
      </c>
      <c r="W567">
        <f t="shared" si="17"/>
        <v>51</v>
      </c>
    </row>
    <row r="568" spans="1:23" x14ac:dyDescent="0.35">
      <c r="A568" t="s">
        <v>170</v>
      </c>
      <c r="B568" s="1">
        <v>44379</v>
      </c>
      <c r="C568" t="s">
        <v>160</v>
      </c>
      <c r="D568" t="s">
        <v>163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3</v>
      </c>
      <c r="M568">
        <v>7</v>
      </c>
      <c r="N568">
        <v>4</v>
      </c>
      <c r="O568">
        <v>4</v>
      </c>
      <c r="P568">
        <v>2</v>
      </c>
      <c r="Q568">
        <v>1</v>
      </c>
      <c r="R568">
        <v>3</v>
      </c>
      <c r="S568">
        <v>0</v>
      </c>
      <c r="T568">
        <v>0</v>
      </c>
      <c r="U568">
        <v>0</v>
      </c>
      <c r="V568">
        <f t="shared" si="16"/>
        <v>46</v>
      </c>
      <c r="W568">
        <f t="shared" si="17"/>
        <v>21</v>
      </c>
    </row>
    <row r="569" spans="1:23" x14ac:dyDescent="0.35">
      <c r="A569" t="s">
        <v>170</v>
      </c>
      <c r="B569" s="1">
        <v>44380</v>
      </c>
      <c r="C569" t="s">
        <v>149</v>
      </c>
      <c r="D569" t="s">
        <v>163</v>
      </c>
      <c r="E569">
        <v>1</v>
      </c>
      <c r="F569">
        <v>0</v>
      </c>
      <c r="G569">
        <v>0</v>
      </c>
      <c r="H569">
        <v>0</v>
      </c>
      <c r="I569">
        <v>1</v>
      </c>
      <c r="J569">
        <v>0</v>
      </c>
      <c r="K569">
        <v>0</v>
      </c>
      <c r="L569" s="2">
        <v>4.666666666666667</v>
      </c>
      <c r="M569">
        <v>7</v>
      </c>
      <c r="N569">
        <v>4</v>
      </c>
      <c r="O569">
        <v>4</v>
      </c>
      <c r="P569">
        <v>0</v>
      </c>
      <c r="Q569">
        <v>4</v>
      </c>
      <c r="R569">
        <v>4</v>
      </c>
      <c r="S569">
        <v>0</v>
      </c>
      <c r="T569">
        <v>0</v>
      </c>
      <c r="U569">
        <v>0</v>
      </c>
      <c r="V569">
        <f t="shared" si="16"/>
        <v>58.333333333333336</v>
      </c>
      <c r="W569">
        <f t="shared" si="17"/>
        <v>38</v>
      </c>
    </row>
    <row r="570" spans="1:23" x14ac:dyDescent="0.35">
      <c r="A570" t="s">
        <v>170</v>
      </c>
      <c r="B570" s="1">
        <v>44381</v>
      </c>
      <c r="C570" t="s">
        <v>161</v>
      </c>
      <c r="D570" t="s">
        <v>163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4</v>
      </c>
      <c r="M570">
        <v>7</v>
      </c>
      <c r="N570">
        <v>4</v>
      </c>
      <c r="O570">
        <v>4</v>
      </c>
      <c r="P570">
        <v>2</v>
      </c>
      <c r="Q570">
        <v>0</v>
      </c>
      <c r="R570">
        <v>1</v>
      </c>
      <c r="S570">
        <v>0</v>
      </c>
      <c r="T570">
        <v>0</v>
      </c>
      <c r="U570">
        <v>0</v>
      </c>
      <c r="V570">
        <f t="shared" si="16"/>
        <v>48</v>
      </c>
      <c r="W570">
        <f t="shared" si="17"/>
        <v>27</v>
      </c>
    </row>
    <row r="571" spans="1:23" x14ac:dyDescent="0.35">
      <c r="A571" t="s">
        <v>170</v>
      </c>
      <c r="B571" s="1">
        <v>44383</v>
      </c>
      <c r="C571" t="s">
        <v>164</v>
      </c>
      <c r="D571" t="s">
        <v>64</v>
      </c>
      <c r="E571">
        <v>1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5</v>
      </c>
      <c r="M571">
        <v>3</v>
      </c>
      <c r="N571">
        <v>1</v>
      </c>
      <c r="O571">
        <v>1</v>
      </c>
      <c r="P571">
        <v>0</v>
      </c>
      <c r="Q571">
        <v>3</v>
      </c>
      <c r="R571">
        <v>2</v>
      </c>
      <c r="S571">
        <v>0</v>
      </c>
      <c r="T571">
        <v>0</v>
      </c>
      <c r="U571">
        <v>0</v>
      </c>
      <c r="V571">
        <f t="shared" si="16"/>
        <v>63</v>
      </c>
      <c r="W571">
        <f t="shared" si="17"/>
        <v>57</v>
      </c>
    </row>
    <row r="572" spans="1:23" x14ac:dyDescent="0.35">
      <c r="A572" t="s">
        <v>170</v>
      </c>
      <c r="B572" s="1">
        <v>44384</v>
      </c>
      <c r="C572" t="s">
        <v>147</v>
      </c>
      <c r="D572" t="s">
        <v>64</v>
      </c>
      <c r="E572">
        <v>1</v>
      </c>
      <c r="F572">
        <v>0</v>
      </c>
      <c r="G572">
        <v>0</v>
      </c>
      <c r="H572">
        <v>0</v>
      </c>
      <c r="I572">
        <v>1</v>
      </c>
      <c r="J572">
        <v>0</v>
      </c>
      <c r="K572">
        <v>0</v>
      </c>
      <c r="L572" s="2">
        <v>3.6666666666666665</v>
      </c>
      <c r="M572">
        <v>9</v>
      </c>
      <c r="N572">
        <v>6</v>
      </c>
      <c r="O572">
        <v>6</v>
      </c>
      <c r="P572">
        <v>0</v>
      </c>
      <c r="Q572">
        <v>1</v>
      </c>
      <c r="R572">
        <v>3</v>
      </c>
      <c r="S572">
        <v>0</v>
      </c>
      <c r="T572">
        <v>0</v>
      </c>
      <c r="U572">
        <v>0</v>
      </c>
      <c r="V572">
        <f t="shared" si="16"/>
        <v>54</v>
      </c>
      <c r="W572">
        <f t="shared" si="17"/>
        <v>27</v>
      </c>
    </row>
    <row r="573" spans="1:23" x14ac:dyDescent="0.35">
      <c r="A573" t="s">
        <v>170</v>
      </c>
      <c r="B573" s="1">
        <v>44386</v>
      </c>
      <c r="C573" t="s">
        <v>149</v>
      </c>
      <c r="D573" t="s">
        <v>21</v>
      </c>
      <c r="E573">
        <v>1</v>
      </c>
      <c r="F573">
        <v>0</v>
      </c>
      <c r="G573">
        <v>0</v>
      </c>
      <c r="H573">
        <v>0</v>
      </c>
      <c r="I573">
        <v>1</v>
      </c>
      <c r="J573">
        <v>0</v>
      </c>
      <c r="K573">
        <v>0</v>
      </c>
      <c r="L573">
        <v>4</v>
      </c>
      <c r="M573">
        <v>8</v>
      </c>
      <c r="N573">
        <v>2</v>
      </c>
      <c r="O573">
        <v>2</v>
      </c>
      <c r="P573">
        <v>0</v>
      </c>
      <c r="Q573">
        <v>1</v>
      </c>
      <c r="R573">
        <v>4</v>
      </c>
      <c r="S573">
        <v>0</v>
      </c>
      <c r="T573">
        <v>0</v>
      </c>
      <c r="U573">
        <v>1</v>
      </c>
      <c r="V573">
        <f t="shared" si="16"/>
        <v>57</v>
      </c>
      <c r="W573">
        <f t="shared" si="17"/>
        <v>44</v>
      </c>
    </row>
    <row r="574" spans="1:23" x14ac:dyDescent="0.35">
      <c r="A574" t="s">
        <v>170</v>
      </c>
      <c r="B574" s="1">
        <v>44387</v>
      </c>
      <c r="C574" t="s">
        <v>161</v>
      </c>
      <c r="D574" t="s">
        <v>21</v>
      </c>
      <c r="E574">
        <v>1</v>
      </c>
      <c r="F574">
        <v>0</v>
      </c>
      <c r="G574">
        <v>0</v>
      </c>
      <c r="H574">
        <v>0</v>
      </c>
      <c r="I574">
        <v>1</v>
      </c>
      <c r="J574">
        <v>0</v>
      </c>
      <c r="K574">
        <v>0</v>
      </c>
      <c r="L574">
        <v>2</v>
      </c>
      <c r="M574">
        <v>4</v>
      </c>
      <c r="N574">
        <v>4</v>
      </c>
      <c r="O574">
        <v>4</v>
      </c>
      <c r="P574">
        <v>1</v>
      </c>
      <c r="Q574">
        <v>3</v>
      </c>
      <c r="R574">
        <v>1</v>
      </c>
      <c r="S574">
        <v>0</v>
      </c>
      <c r="T574">
        <v>0</v>
      </c>
      <c r="U574">
        <v>0</v>
      </c>
      <c r="V574">
        <f t="shared" si="16"/>
        <v>46</v>
      </c>
      <c r="W574">
        <f t="shared" si="17"/>
        <v>21</v>
      </c>
    </row>
    <row r="575" spans="1:23" x14ac:dyDescent="0.35">
      <c r="A575" t="s">
        <v>170</v>
      </c>
      <c r="B575" s="1">
        <v>44388</v>
      </c>
      <c r="C575" t="s">
        <v>164</v>
      </c>
      <c r="D575" t="s">
        <v>21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 s="2">
        <v>4.333333333333333</v>
      </c>
      <c r="M575">
        <v>4</v>
      </c>
      <c r="N575">
        <v>1</v>
      </c>
      <c r="O575">
        <v>1</v>
      </c>
      <c r="P575">
        <v>1</v>
      </c>
      <c r="Q575">
        <v>3</v>
      </c>
      <c r="R575">
        <v>4</v>
      </c>
      <c r="S575">
        <v>0</v>
      </c>
      <c r="T575">
        <v>0</v>
      </c>
      <c r="U575">
        <v>1</v>
      </c>
      <c r="V575">
        <f t="shared" si="16"/>
        <v>56.666666666666664</v>
      </c>
      <c r="W575">
        <f t="shared" si="17"/>
        <v>47</v>
      </c>
    </row>
    <row r="576" spans="1:23" x14ac:dyDescent="0.35">
      <c r="A576" t="s">
        <v>170</v>
      </c>
      <c r="B576" s="1">
        <v>44393</v>
      </c>
      <c r="C576" t="s">
        <v>160</v>
      </c>
      <c r="D576" t="s">
        <v>29</v>
      </c>
      <c r="E576">
        <v>1</v>
      </c>
      <c r="F576">
        <v>0</v>
      </c>
      <c r="G576">
        <v>0</v>
      </c>
      <c r="H576">
        <v>0</v>
      </c>
      <c r="I576">
        <v>1</v>
      </c>
      <c r="J576">
        <v>0</v>
      </c>
      <c r="K576">
        <v>0</v>
      </c>
      <c r="L576">
        <v>3</v>
      </c>
      <c r="M576">
        <v>8</v>
      </c>
      <c r="N576">
        <v>6</v>
      </c>
      <c r="O576">
        <v>6</v>
      </c>
      <c r="P576">
        <v>0</v>
      </c>
      <c r="Q576">
        <v>3</v>
      </c>
      <c r="R576">
        <v>2</v>
      </c>
      <c r="S576">
        <v>0</v>
      </c>
      <c r="T576">
        <v>1</v>
      </c>
      <c r="U576">
        <v>1</v>
      </c>
      <c r="V576">
        <f t="shared" si="16"/>
        <v>50</v>
      </c>
      <c r="W576">
        <f t="shared" si="17"/>
        <v>20</v>
      </c>
    </row>
    <row r="577" spans="1:23" x14ac:dyDescent="0.35">
      <c r="A577" t="s">
        <v>170</v>
      </c>
      <c r="B577" s="1">
        <v>44394</v>
      </c>
      <c r="C577" t="s">
        <v>149</v>
      </c>
      <c r="D577" t="s">
        <v>29</v>
      </c>
      <c r="E577">
        <v>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 s="2">
        <v>4.666666666666667</v>
      </c>
      <c r="M577">
        <v>7</v>
      </c>
      <c r="N577">
        <v>4</v>
      </c>
      <c r="O577">
        <v>4</v>
      </c>
      <c r="P577">
        <v>0</v>
      </c>
      <c r="Q577">
        <v>1</v>
      </c>
      <c r="R577">
        <v>4</v>
      </c>
      <c r="S577">
        <v>0</v>
      </c>
      <c r="T577">
        <v>0</v>
      </c>
      <c r="U577">
        <v>1</v>
      </c>
      <c r="V577">
        <f t="shared" si="16"/>
        <v>61.333333333333336</v>
      </c>
      <c r="W577">
        <f t="shared" si="17"/>
        <v>44</v>
      </c>
    </row>
    <row r="578" spans="1:23" x14ac:dyDescent="0.35">
      <c r="A578" t="s">
        <v>170</v>
      </c>
      <c r="B578" s="1">
        <v>44395</v>
      </c>
      <c r="C578" t="s">
        <v>147</v>
      </c>
      <c r="D578" t="s">
        <v>29</v>
      </c>
      <c r="E578">
        <v>1</v>
      </c>
      <c r="F578">
        <v>0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6</v>
      </c>
      <c r="M578">
        <v>3</v>
      </c>
      <c r="N578">
        <v>0</v>
      </c>
      <c r="O578">
        <v>0</v>
      </c>
      <c r="P578">
        <v>0</v>
      </c>
      <c r="Q578">
        <v>1</v>
      </c>
      <c r="R578">
        <v>2</v>
      </c>
      <c r="S578">
        <v>1</v>
      </c>
      <c r="T578">
        <v>0</v>
      </c>
      <c r="U578">
        <v>0</v>
      </c>
      <c r="V578">
        <f t="shared" si="16"/>
        <v>70</v>
      </c>
      <c r="W578">
        <f t="shared" si="17"/>
        <v>70</v>
      </c>
    </row>
    <row r="579" spans="1:23" x14ac:dyDescent="0.35">
      <c r="A579" t="s">
        <v>170</v>
      </c>
      <c r="B579" s="1">
        <v>44396</v>
      </c>
      <c r="C579" t="s">
        <v>164</v>
      </c>
      <c r="D579" t="s">
        <v>51</v>
      </c>
      <c r="E579">
        <v>1</v>
      </c>
      <c r="F579">
        <v>0</v>
      </c>
      <c r="G579">
        <v>0</v>
      </c>
      <c r="H579">
        <v>1</v>
      </c>
      <c r="I579">
        <v>0</v>
      </c>
      <c r="J579">
        <v>0</v>
      </c>
      <c r="K579">
        <v>0</v>
      </c>
      <c r="L579">
        <v>6</v>
      </c>
      <c r="M579">
        <v>4</v>
      </c>
      <c r="N579">
        <v>1</v>
      </c>
      <c r="O579">
        <v>1</v>
      </c>
      <c r="P579">
        <v>0</v>
      </c>
      <c r="Q579">
        <v>2</v>
      </c>
      <c r="R579">
        <v>7</v>
      </c>
      <c r="S579">
        <v>1</v>
      </c>
      <c r="T579">
        <v>0</v>
      </c>
      <c r="U579">
        <v>0</v>
      </c>
      <c r="V579">
        <f t="shared" ref="V579:V642" si="18">50+L579*3+(IF(L579&lt;4,0,(L579-4)*2)+R579-M579-4*P579-(2*(N579-O579))-Q579)</f>
        <v>73</v>
      </c>
      <c r="W579">
        <f t="shared" ref="W579:W642" si="19">40+6*L579+R579-2*Q579-2*M579-3*N579-6*P579</f>
        <v>68</v>
      </c>
    </row>
    <row r="580" spans="1:23" x14ac:dyDescent="0.35">
      <c r="A580" t="s">
        <v>170</v>
      </c>
      <c r="B580" s="1">
        <v>44397</v>
      </c>
      <c r="C580" t="s">
        <v>146</v>
      </c>
      <c r="D580" t="s">
        <v>51</v>
      </c>
      <c r="E580">
        <v>1</v>
      </c>
      <c r="F580">
        <v>0</v>
      </c>
      <c r="G580">
        <v>0</v>
      </c>
      <c r="H580">
        <v>0</v>
      </c>
      <c r="I580">
        <v>1</v>
      </c>
      <c r="J580">
        <v>0</v>
      </c>
      <c r="K580">
        <v>0</v>
      </c>
      <c r="L580">
        <v>5</v>
      </c>
      <c r="M580">
        <v>7</v>
      </c>
      <c r="N580">
        <v>5</v>
      </c>
      <c r="O580">
        <v>5</v>
      </c>
      <c r="P580">
        <v>2</v>
      </c>
      <c r="Q580">
        <v>0</v>
      </c>
      <c r="R580">
        <v>2</v>
      </c>
      <c r="S580">
        <v>0</v>
      </c>
      <c r="T580">
        <v>0</v>
      </c>
      <c r="U580">
        <v>0</v>
      </c>
      <c r="V580">
        <f t="shared" si="18"/>
        <v>54</v>
      </c>
      <c r="W580">
        <f t="shared" si="19"/>
        <v>31</v>
      </c>
    </row>
    <row r="581" spans="1:23" x14ac:dyDescent="0.35">
      <c r="A581" t="s">
        <v>170</v>
      </c>
      <c r="B581" s="1">
        <v>44398</v>
      </c>
      <c r="C581" t="s">
        <v>165</v>
      </c>
      <c r="D581" t="s">
        <v>51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 s="2">
        <v>5.666666666666667</v>
      </c>
      <c r="M581">
        <v>5</v>
      </c>
      <c r="N581">
        <v>3</v>
      </c>
      <c r="O581">
        <v>3</v>
      </c>
      <c r="P581">
        <v>2</v>
      </c>
      <c r="Q581">
        <v>2</v>
      </c>
      <c r="R581">
        <v>7</v>
      </c>
      <c r="S581">
        <v>0</v>
      </c>
      <c r="T581">
        <v>0</v>
      </c>
      <c r="U581">
        <v>0</v>
      </c>
      <c r="V581">
        <f t="shared" si="18"/>
        <v>62.333333333333336</v>
      </c>
      <c r="W581">
        <f t="shared" si="19"/>
        <v>46</v>
      </c>
    </row>
    <row r="582" spans="1:23" x14ac:dyDescent="0.35">
      <c r="A582" t="s">
        <v>170</v>
      </c>
      <c r="B582" s="1">
        <v>44400</v>
      </c>
      <c r="C582" t="s">
        <v>149</v>
      </c>
      <c r="D582" t="s">
        <v>99</v>
      </c>
      <c r="E582">
        <v>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 s="2">
        <v>4.666666666666667</v>
      </c>
      <c r="M582">
        <v>4</v>
      </c>
      <c r="N582">
        <v>1</v>
      </c>
      <c r="O582">
        <v>1</v>
      </c>
      <c r="P582">
        <v>1</v>
      </c>
      <c r="Q582">
        <v>2</v>
      </c>
      <c r="R582">
        <v>3</v>
      </c>
      <c r="S582">
        <v>0</v>
      </c>
      <c r="T582">
        <v>0</v>
      </c>
      <c r="U582">
        <v>0</v>
      </c>
      <c r="V582">
        <f t="shared" si="18"/>
        <v>58.333333333333336</v>
      </c>
      <c r="W582">
        <f t="shared" si="19"/>
        <v>50</v>
      </c>
    </row>
    <row r="583" spans="1:23" x14ac:dyDescent="0.35">
      <c r="A583" t="s">
        <v>170</v>
      </c>
      <c r="B583" s="1">
        <v>44401</v>
      </c>
      <c r="C583" t="s">
        <v>147</v>
      </c>
      <c r="D583" t="s">
        <v>99</v>
      </c>
      <c r="E583">
        <v>1</v>
      </c>
      <c r="F583">
        <v>0</v>
      </c>
      <c r="G583">
        <v>0</v>
      </c>
      <c r="H583">
        <v>1</v>
      </c>
      <c r="I583">
        <v>0</v>
      </c>
      <c r="J583">
        <v>0</v>
      </c>
      <c r="K583">
        <v>0</v>
      </c>
      <c r="L583">
        <v>6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4</v>
      </c>
      <c r="S583">
        <v>0</v>
      </c>
      <c r="T583">
        <v>0</v>
      </c>
      <c r="U583">
        <v>0</v>
      </c>
      <c r="V583">
        <f t="shared" si="18"/>
        <v>75</v>
      </c>
      <c r="W583">
        <f t="shared" si="19"/>
        <v>78</v>
      </c>
    </row>
    <row r="584" spans="1:23" x14ac:dyDescent="0.35">
      <c r="A584" t="s">
        <v>170</v>
      </c>
      <c r="B584" s="1">
        <v>44402</v>
      </c>
      <c r="C584" t="s">
        <v>146</v>
      </c>
      <c r="D584" t="s">
        <v>99</v>
      </c>
      <c r="E584">
        <v>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 s="2">
        <v>6.666666666666667</v>
      </c>
      <c r="M584">
        <v>5</v>
      </c>
      <c r="N584">
        <v>4</v>
      </c>
      <c r="O584">
        <v>4</v>
      </c>
      <c r="P584">
        <v>1</v>
      </c>
      <c r="Q584">
        <v>1</v>
      </c>
      <c r="R584">
        <v>2</v>
      </c>
      <c r="S584">
        <v>3</v>
      </c>
      <c r="T584">
        <v>0</v>
      </c>
      <c r="U584">
        <v>0</v>
      </c>
      <c r="V584">
        <f t="shared" si="18"/>
        <v>67.333333333333329</v>
      </c>
      <c r="W584">
        <f t="shared" si="19"/>
        <v>52</v>
      </c>
    </row>
    <row r="585" spans="1:23" x14ac:dyDescent="0.35">
      <c r="A585" t="s">
        <v>170</v>
      </c>
      <c r="B585" s="1">
        <v>44404</v>
      </c>
      <c r="C585" t="s">
        <v>164</v>
      </c>
      <c r="D585" t="s">
        <v>97</v>
      </c>
      <c r="E585">
        <v>1</v>
      </c>
      <c r="F585">
        <v>0</v>
      </c>
      <c r="G585">
        <v>0</v>
      </c>
      <c r="H585">
        <v>0</v>
      </c>
      <c r="I585">
        <v>1</v>
      </c>
      <c r="J585">
        <v>0</v>
      </c>
      <c r="K585">
        <v>0</v>
      </c>
      <c r="L585">
        <v>4</v>
      </c>
      <c r="M585">
        <v>9</v>
      </c>
      <c r="N585">
        <v>4</v>
      </c>
      <c r="O585">
        <v>4</v>
      </c>
      <c r="P585">
        <v>1</v>
      </c>
      <c r="Q585">
        <v>1</v>
      </c>
      <c r="R585">
        <v>1</v>
      </c>
      <c r="S585">
        <v>0</v>
      </c>
      <c r="T585">
        <v>0</v>
      </c>
      <c r="U585">
        <v>0</v>
      </c>
      <c r="V585">
        <f t="shared" si="18"/>
        <v>49</v>
      </c>
      <c r="W585">
        <f t="shared" si="19"/>
        <v>27</v>
      </c>
    </row>
    <row r="586" spans="1:23" x14ac:dyDescent="0.35">
      <c r="A586" t="s">
        <v>170</v>
      </c>
      <c r="B586" s="1">
        <v>44405</v>
      </c>
      <c r="C586" t="s">
        <v>149</v>
      </c>
      <c r="D586" t="s">
        <v>97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2</v>
      </c>
      <c r="M586">
        <v>7</v>
      </c>
      <c r="N586">
        <v>5</v>
      </c>
      <c r="O586">
        <v>5</v>
      </c>
      <c r="P586">
        <v>1</v>
      </c>
      <c r="Q586">
        <v>2</v>
      </c>
      <c r="R586">
        <v>2</v>
      </c>
      <c r="S586">
        <v>0</v>
      </c>
      <c r="T586">
        <v>0</v>
      </c>
      <c r="U586">
        <v>1</v>
      </c>
      <c r="V586">
        <f t="shared" si="18"/>
        <v>45</v>
      </c>
      <c r="W586">
        <f t="shared" si="19"/>
        <v>15</v>
      </c>
    </row>
    <row r="587" spans="1:23" x14ac:dyDescent="0.35">
      <c r="A587" t="s">
        <v>170</v>
      </c>
      <c r="B587" s="1">
        <v>44406</v>
      </c>
      <c r="C587" t="s">
        <v>165</v>
      </c>
      <c r="D587" t="s">
        <v>65</v>
      </c>
      <c r="E587">
        <v>1</v>
      </c>
      <c r="F587">
        <v>0</v>
      </c>
      <c r="G587">
        <v>0</v>
      </c>
      <c r="H587">
        <v>0</v>
      </c>
      <c r="I587">
        <v>1</v>
      </c>
      <c r="J587">
        <v>0</v>
      </c>
      <c r="K587">
        <v>0</v>
      </c>
      <c r="L587">
        <v>5</v>
      </c>
      <c r="M587">
        <v>7</v>
      </c>
      <c r="N587">
        <v>4</v>
      </c>
      <c r="O587">
        <v>4</v>
      </c>
      <c r="P587">
        <v>1</v>
      </c>
      <c r="Q587">
        <v>3</v>
      </c>
      <c r="R587">
        <v>4</v>
      </c>
      <c r="S587">
        <v>0</v>
      </c>
      <c r="T587">
        <v>0</v>
      </c>
      <c r="U587">
        <v>0</v>
      </c>
      <c r="V587">
        <f t="shared" si="18"/>
        <v>57</v>
      </c>
      <c r="W587">
        <f t="shared" si="19"/>
        <v>36</v>
      </c>
    </row>
    <row r="588" spans="1:23" x14ac:dyDescent="0.35">
      <c r="A588" t="s">
        <v>170</v>
      </c>
      <c r="B588" s="1">
        <v>44407</v>
      </c>
      <c r="C588" t="s">
        <v>147</v>
      </c>
      <c r="D588" t="s">
        <v>65</v>
      </c>
      <c r="E588">
        <v>1</v>
      </c>
      <c r="F588">
        <v>0</v>
      </c>
      <c r="G588">
        <v>0</v>
      </c>
      <c r="H588">
        <v>1</v>
      </c>
      <c r="I588">
        <v>0</v>
      </c>
      <c r="J588">
        <v>0</v>
      </c>
      <c r="K588">
        <v>0</v>
      </c>
      <c r="L588" s="2">
        <v>6.333333333333333</v>
      </c>
      <c r="M588">
        <v>6</v>
      </c>
      <c r="N588">
        <v>0</v>
      </c>
      <c r="O588">
        <v>0</v>
      </c>
      <c r="P588">
        <v>0</v>
      </c>
      <c r="Q588">
        <v>0</v>
      </c>
      <c r="R588">
        <v>5</v>
      </c>
      <c r="S588">
        <v>0</v>
      </c>
      <c r="T588">
        <v>0</v>
      </c>
      <c r="U588">
        <v>0</v>
      </c>
      <c r="V588">
        <f t="shared" si="18"/>
        <v>72.666666666666671</v>
      </c>
      <c r="W588">
        <f t="shared" si="19"/>
        <v>71</v>
      </c>
    </row>
    <row r="589" spans="1:23" x14ac:dyDescent="0.35">
      <c r="A589" t="s">
        <v>170</v>
      </c>
      <c r="B589" s="1">
        <v>44408</v>
      </c>
      <c r="C589" t="s">
        <v>146</v>
      </c>
      <c r="D589" t="s">
        <v>65</v>
      </c>
      <c r="E589">
        <v>1</v>
      </c>
      <c r="F589">
        <v>0</v>
      </c>
      <c r="G589">
        <v>0</v>
      </c>
      <c r="H589">
        <v>1</v>
      </c>
      <c r="I589">
        <v>0</v>
      </c>
      <c r="J589">
        <v>0</v>
      </c>
      <c r="K589">
        <v>0</v>
      </c>
      <c r="L589">
        <v>6</v>
      </c>
      <c r="M589">
        <v>4</v>
      </c>
      <c r="N589">
        <v>1</v>
      </c>
      <c r="O589">
        <v>1</v>
      </c>
      <c r="P589">
        <v>1</v>
      </c>
      <c r="Q589">
        <v>1</v>
      </c>
      <c r="R589">
        <v>6</v>
      </c>
      <c r="S589">
        <v>0</v>
      </c>
      <c r="T589">
        <v>0</v>
      </c>
      <c r="U589">
        <v>1</v>
      </c>
      <c r="V589">
        <f t="shared" si="18"/>
        <v>69</v>
      </c>
      <c r="W589">
        <f t="shared" si="19"/>
        <v>63</v>
      </c>
    </row>
    <row r="590" spans="1:23" x14ac:dyDescent="0.35">
      <c r="A590" t="s">
        <v>170</v>
      </c>
      <c r="B590" s="1">
        <v>44409</v>
      </c>
      <c r="C590" t="s">
        <v>164</v>
      </c>
      <c r="D590" t="s">
        <v>65</v>
      </c>
      <c r="E590">
        <v>1</v>
      </c>
      <c r="F590">
        <v>0</v>
      </c>
      <c r="G590">
        <v>0</v>
      </c>
      <c r="H590">
        <v>0</v>
      </c>
      <c r="I590">
        <v>1</v>
      </c>
      <c r="J590">
        <v>0</v>
      </c>
      <c r="K590">
        <v>0</v>
      </c>
      <c r="L590" s="2">
        <v>5.666666666666667</v>
      </c>
      <c r="M590">
        <v>3</v>
      </c>
      <c r="N590">
        <v>4</v>
      </c>
      <c r="O590">
        <v>4</v>
      </c>
      <c r="P590">
        <v>0</v>
      </c>
      <c r="Q590">
        <v>2</v>
      </c>
      <c r="R590">
        <v>4</v>
      </c>
      <c r="S590">
        <v>0</v>
      </c>
      <c r="T590">
        <v>0</v>
      </c>
      <c r="U590">
        <v>0</v>
      </c>
      <c r="V590">
        <f t="shared" si="18"/>
        <v>69.333333333333329</v>
      </c>
      <c r="W590">
        <f t="shared" si="19"/>
        <v>56</v>
      </c>
    </row>
    <row r="591" spans="1:23" x14ac:dyDescent="0.35">
      <c r="A591" t="s">
        <v>170</v>
      </c>
      <c r="B591" s="1">
        <v>44410</v>
      </c>
      <c r="C591" t="s">
        <v>149</v>
      </c>
      <c r="D591" t="s">
        <v>52</v>
      </c>
      <c r="E591">
        <v>1</v>
      </c>
      <c r="F591">
        <v>0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6</v>
      </c>
      <c r="M591">
        <v>1</v>
      </c>
      <c r="N591">
        <v>1</v>
      </c>
      <c r="O591">
        <v>1</v>
      </c>
      <c r="P591">
        <v>0</v>
      </c>
      <c r="Q591">
        <v>5</v>
      </c>
      <c r="R591">
        <v>4</v>
      </c>
      <c r="S591">
        <v>1</v>
      </c>
      <c r="T591">
        <v>1</v>
      </c>
      <c r="U591">
        <v>0</v>
      </c>
      <c r="V591">
        <f t="shared" si="18"/>
        <v>70</v>
      </c>
      <c r="W591">
        <f t="shared" si="19"/>
        <v>65</v>
      </c>
    </row>
    <row r="592" spans="1:23" x14ac:dyDescent="0.35">
      <c r="A592" t="s">
        <v>170</v>
      </c>
      <c r="B592" s="1">
        <v>44411</v>
      </c>
      <c r="C592" t="s">
        <v>165</v>
      </c>
      <c r="D592" t="s">
        <v>52</v>
      </c>
      <c r="E592">
        <v>1</v>
      </c>
      <c r="F592">
        <v>0</v>
      </c>
      <c r="G592">
        <v>0</v>
      </c>
      <c r="H592">
        <v>0</v>
      </c>
      <c r="I592">
        <v>1</v>
      </c>
      <c r="J592">
        <v>0</v>
      </c>
      <c r="K592">
        <v>0</v>
      </c>
      <c r="L592" s="2">
        <v>2.3333333333333335</v>
      </c>
      <c r="M592">
        <v>7</v>
      </c>
      <c r="N592">
        <v>6</v>
      </c>
      <c r="O592">
        <v>6</v>
      </c>
      <c r="P592">
        <v>0</v>
      </c>
      <c r="Q592">
        <v>0</v>
      </c>
      <c r="R592">
        <v>2</v>
      </c>
      <c r="S592">
        <v>1</v>
      </c>
      <c r="T592">
        <v>0</v>
      </c>
      <c r="U592">
        <v>0</v>
      </c>
      <c r="V592">
        <f t="shared" si="18"/>
        <v>52</v>
      </c>
      <c r="W592">
        <f t="shared" si="19"/>
        <v>24</v>
      </c>
    </row>
    <row r="593" spans="1:23" x14ac:dyDescent="0.35">
      <c r="A593" t="s">
        <v>170</v>
      </c>
      <c r="B593" s="1">
        <v>44412</v>
      </c>
      <c r="C593" t="s">
        <v>147</v>
      </c>
      <c r="D593" t="s">
        <v>52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4</v>
      </c>
      <c r="M593">
        <v>3</v>
      </c>
      <c r="N593">
        <v>2</v>
      </c>
      <c r="O593">
        <v>2</v>
      </c>
      <c r="P593">
        <v>1</v>
      </c>
      <c r="Q593">
        <v>2</v>
      </c>
      <c r="R593">
        <v>1</v>
      </c>
      <c r="S593">
        <v>0</v>
      </c>
      <c r="T593">
        <v>0</v>
      </c>
      <c r="U593">
        <v>0</v>
      </c>
      <c r="V593">
        <f t="shared" si="18"/>
        <v>54</v>
      </c>
      <c r="W593">
        <f t="shared" si="19"/>
        <v>43</v>
      </c>
    </row>
    <row r="594" spans="1:23" x14ac:dyDescent="0.35">
      <c r="A594" t="s">
        <v>170</v>
      </c>
      <c r="B594" s="1">
        <v>44414</v>
      </c>
      <c r="C594" t="s">
        <v>146</v>
      </c>
      <c r="D594" t="s">
        <v>35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5</v>
      </c>
      <c r="M594">
        <v>8</v>
      </c>
      <c r="N594">
        <v>2</v>
      </c>
      <c r="O594">
        <v>1</v>
      </c>
      <c r="P594">
        <v>0</v>
      </c>
      <c r="Q594">
        <v>1</v>
      </c>
      <c r="R594">
        <v>5</v>
      </c>
      <c r="S594">
        <v>0</v>
      </c>
      <c r="T594">
        <v>0</v>
      </c>
      <c r="U594">
        <v>0</v>
      </c>
      <c r="V594">
        <f t="shared" si="18"/>
        <v>61</v>
      </c>
      <c r="W594">
        <f t="shared" si="19"/>
        <v>51</v>
      </c>
    </row>
    <row r="595" spans="1:23" x14ac:dyDescent="0.35">
      <c r="A595" t="s">
        <v>170</v>
      </c>
      <c r="B595" s="1">
        <v>44415</v>
      </c>
      <c r="C595" t="s">
        <v>164</v>
      </c>
      <c r="D595" t="s">
        <v>35</v>
      </c>
      <c r="E595">
        <v>1</v>
      </c>
      <c r="F595">
        <v>0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6</v>
      </c>
      <c r="M595">
        <v>8</v>
      </c>
      <c r="N595">
        <v>5</v>
      </c>
      <c r="O595">
        <v>4</v>
      </c>
      <c r="P595">
        <v>2</v>
      </c>
      <c r="Q595">
        <v>0</v>
      </c>
      <c r="R595">
        <v>4</v>
      </c>
      <c r="S595">
        <v>0</v>
      </c>
      <c r="T595">
        <v>0</v>
      </c>
      <c r="U595">
        <v>1</v>
      </c>
      <c r="V595">
        <f t="shared" si="18"/>
        <v>58</v>
      </c>
      <c r="W595">
        <f t="shared" si="19"/>
        <v>37</v>
      </c>
    </row>
    <row r="596" spans="1:23" x14ac:dyDescent="0.35">
      <c r="A596" t="s">
        <v>170</v>
      </c>
      <c r="B596" s="1">
        <v>44416</v>
      </c>
      <c r="C596" t="s">
        <v>149</v>
      </c>
      <c r="D596" t="s">
        <v>35</v>
      </c>
      <c r="E596">
        <v>1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6</v>
      </c>
      <c r="M596">
        <v>4</v>
      </c>
      <c r="N596">
        <v>2</v>
      </c>
      <c r="O596">
        <v>2</v>
      </c>
      <c r="P596">
        <v>1</v>
      </c>
      <c r="Q596">
        <v>2</v>
      </c>
      <c r="R596">
        <v>5</v>
      </c>
      <c r="S596">
        <v>0</v>
      </c>
      <c r="T596">
        <v>0</v>
      </c>
      <c r="U596">
        <v>0</v>
      </c>
      <c r="V596">
        <f t="shared" si="18"/>
        <v>67</v>
      </c>
      <c r="W596">
        <f t="shared" si="19"/>
        <v>57</v>
      </c>
    </row>
    <row r="597" spans="1:23" x14ac:dyDescent="0.35">
      <c r="A597" t="s">
        <v>170</v>
      </c>
      <c r="B597" s="1">
        <v>44418</v>
      </c>
      <c r="C597" t="s">
        <v>160</v>
      </c>
      <c r="D597" t="s">
        <v>49</v>
      </c>
      <c r="E597">
        <v>1</v>
      </c>
      <c r="F597">
        <v>0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3</v>
      </c>
      <c r="M597">
        <v>7</v>
      </c>
      <c r="N597">
        <v>6</v>
      </c>
      <c r="O597">
        <v>6</v>
      </c>
      <c r="P597">
        <v>0</v>
      </c>
      <c r="Q597">
        <v>1</v>
      </c>
      <c r="R597">
        <v>5</v>
      </c>
      <c r="S597">
        <v>0</v>
      </c>
      <c r="T597">
        <v>0</v>
      </c>
      <c r="U597">
        <v>0</v>
      </c>
      <c r="V597">
        <f t="shared" si="18"/>
        <v>56</v>
      </c>
      <c r="W597">
        <f t="shared" si="19"/>
        <v>29</v>
      </c>
    </row>
    <row r="598" spans="1:23" x14ac:dyDescent="0.35">
      <c r="A598" t="s">
        <v>170</v>
      </c>
      <c r="B598" s="1">
        <v>44419</v>
      </c>
      <c r="C598" t="s">
        <v>147</v>
      </c>
      <c r="D598" t="s">
        <v>49</v>
      </c>
      <c r="E598">
        <v>1</v>
      </c>
      <c r="F598">
        <v>0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5</v>
      </c>
      <c r="M598">
        <v>8</v>
      </c>
      <c r="N598">
        <v>3</v>
      </c>
      <c r="O598">
        <v>3</v>
      </c>
      <c r="P598">
        <v>1</v>
      </c>
      <c r="Q598">
        <v>3</v>
      </c>
      <c r="R598">
        <v>5</v>
      </c>
      <c r="S598">
        <v>0</v>
      </c>
      <c r="T598">
        <v>0</v>
      </c>
      <c r="U598">
        <v>0</v>
      </c>
      <c r="V598">
        <f t="shared" si="18"/>
        <v>57</v>
      </c>
      <c r="W598">
        <f t="shared" si="19"/>
        <v>38</v>
      </c>
    </row>
    <row r="599" spans="1:23" x14ac:dyDescent="0.35">
      <c r="A599" t="s">
        <v>170</v>
      </c>
      <c r="B599" s="1">
        <v>44420</v>
      </c>
      <c r="C599" t="s">
        <v>146</v>
      </c>
      <c r="D599" t="s">
        <v>49</v>
      </c>
      <c r="E599">
        <v>1</v>
      </c>
      <c r="F599">
        <v>0</v>
      </c>
      <c r="G599">
        <v>0</v>
      </c>
      <c r="H599">
        <v>0</v>
      </c>
      <c r="I599">
        <v>1</v>
      </c>
      <c r="J599">
        <v>0</v>
      </c>
      <c r="K599">
        <v>0</v>
      </c>
      <c r="L599" s="2">
        <v>4.333333333333333</v>
      </c>
      <c r="M599">
        <v>8</v>
      </c>
      <c r="N599">
        <v>6</v>
      </c>
      <c r="O599">
        <v>6</v>
      </c>
      <c r="P599">
        <v>3</v>
      </c>
      <c r="Q599">
        <v>1</v>
      </c>
      <c r="R599">
        <v>3</v>
      </c>
      <c r="S599">
        <v>0</v>
      </c>
      <c r="T599">
        <v>0</v>
      </c>
      <c r="U599">
        <v>0</v>
      </c>
      <c r="V599">
        <f t="shared" si="18"/>
        <v>45.666666666666664</v>
      </c>
      <c r="W599">
        <f t="shared" si="19"/>
        <v>15</v>
      </c>
    </row>
    <row r="600" spans="1:23" x14ac:dyDescent="0.35">
      <c r="A600" t="s">
        <v>170</v>
      </c>
      <c r="B600" s="1">
        <v>44421</v>
      </c>
      <c r="C600" t="s">
        <v>164</v>
      </c>
      <c r="D600" t="s">
        <v>38</v>
      </c>
      <c r="E600">
        <v>1</v>
      </c>
      <c r="F600">
        <v>0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4</v>
      </c>
      <c r="M600">
        <v>7</v>
      </c>
      <c r="N600">
        <v>6</v>
      </c>
      <c r="O600">
        <v>6</v>
      </c>
      <c r="P600">
        <v>1</v>
      </c>
      <c r="Q600">
        <v>3</v>
      </c>
      <c r="R600">
        <v>1</v>
      </c>
      <c r="S600">
        <v>0</v>
      </c>
      <c r="T600">
        <v>0</v>
      </c>
      <c r="U600">
        <v>0</v>
      </c>
      <c r="V600">
        <f t="shared" si="18"/>
        <v>49</v>
      </c>
      <c r="W600">
        <f t="shared" si="19"/>
        <v>21</v>
      </c>
    </row>
    <row r="601" spans="1:23" x14ac:dyDescent="0.35">
      <c r="A601" t="s">
        <v>170</v>
      </c>
      <c r="B601" s="1">
        <v>44422</v>
      </c>
      <c r="C601" t="s">
        <v>149</v>
      </c>
      <c r="D601" t="s">
        <v>38</v>
      </c>
      <c r="E601">
        <v>1</v>
      </c>
      <c r="F601">
        <v>0</v>
      </c>
      <c r="G601">
        <v>0</v>
      </c>
      <c r="H601">
        <v>0</v>
      </c>
      <c r="I601">
        <v>1</v>
      </c>
      <c r="J601">
        <v>0</v>
      </c>
      <c r="K601">
        <v>0</v>
      </c>
      <c r="L601" s="2">
        <v>3.3333333333333335</v>
      </c>
      <c r="M601">
        <v>9</v>
      </c>
      <c r="N601">
        <v>7</v>
      </c>
      <c r="O601">
        <v>7</v>
      </c>
      <c r="P601">
        <v>1</v>
      </c>
      <c r="Q601">
        <v>2</v>
      </c>
      <c r="R601">
        <v>1</v>
      </c>
      <c r="S601">
        <v>2</v>
      </c>
      <c r="T601">
        <v>0</v>
      </c>
      <c r="U601">
        <v>2</v>
      </c>
      <c r="V601">
        <f t="shared" si="18"/>
        <v>46</v>
      </c>
      <c r="W601">
        <f t="shared" si="19"/>
        <v>12</v>
      </c>
    </row>
    <row r="602" spans="1:23" x14ac:dyDescent="0.35">
      <c r="A602" t="s">
        <v>170</v>
      </c>
      <c r="B602" s="1">
        <v>44423</v>
      </c>
      <c r="C602" t="s">
        <v>160</v>
      </c>
      <c r="D602" t="s">
        <v>38</v>
      </c>
      <c r="E602">
        <v>1</v>
      </c>
      <c r="F602">
        <v>0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4</v>
      </c>
      <c r="M602">
        <v>6</v>
      </c>
      <c r="N602">
        <v>3</v>
      </c>
      <c r="O602">
        <v>3</v>
      </c>
      <c r="P602">
        <v>1</v>
      </c>
      <c r="Q602">
        <v>3</v>
      </c>
      <c r="R602">
        <v>2</v>
      </c>
      <c r="S602">
        <v>0</v>
      </c>
      <c r="T602">
        <v>0</v>
      </c>
      <c r="U602">
        <v>1</v>
      </c>
      <c r="V602">
        <f t="shared" si="18"/>
        <v>51</v>
      </c>
      <c r="W602">
        <f t="shared" si="19"/>
        <v>33</v>
      </c>
    </row>
    <row r="603" spans="1:23" x14ac:dyDescent="0.35">
      <c r="A603" t="s">
        <v>170</v>
      </c>
      <c r="B603" s="1">
        <v>44424</v>
      </c>
      <c r="C603" t="s">
        <v>147</v>
      </c>
      <c r="D603" t="s">
        <v>51</v>
      </c>
      <c r="E603">
        <v>1</v>
      </c>
      <c r="F603">
        <v>0</v>
      </c>
      <c r="G603">
        <v>0</v>
      </c>
      <c r="H603">
        <v>0</v>
      </c>
      <c r="I603">
        <v>1</v>
      </c>
      <c r="J603">
        <v>0</v>
      </c>
      <c r="K603">
        <v>0</v>
      </c>
      <c r="L603" s="2">
        <v>4.666666666666667</v>
      </c>
      <c r="M603">
        <v>5</v>
      </c>
      <c r="N603">
        <v>5</v>
      </c>
      <c r="O603">
        <v>5</v>
      </c>
      <c r="P603">
        <v>2</v>
      </c>
      <c r="Q603">
        <v>1</v>
      </c>
      <c r="R603">
        <v>6</v>
      </c>
      <c r="S603">
        <v>1</v>
      </c>
      <c r="T603">
        <v>0</v>
      </c>
      <c r="U603">
        <v>0</v>
      </c>
      <c r="V603">
        <f t="shared" si="18"/>
        <v>57.333333333333336</v>
      </c>
      <c r="W603">
        <f t="shared" si="19"/>
        <v>35</v>
      </c>
    </row>
    <row r="604" spans="1:23" x14ac:dyDescent="0.35">
      <c r="A604" t="s">
        <v>170</v>
      </c>
      <c r="B604" s="1">
        <v>44425</v>
      </c>
      <c r="C604" t="s">
        <v>146</v>
      </c>
      <c r="D604" t="s">
        <v>51</v>
      </c>
      <c r="E604">
        <v>1</v>
      </c>
      <c r="F604">
        <v>0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4</v>
      </c>
      <c r="M604">
        <v>8</v>
      </c>
      <c r="N604">
        <v>7</v>
      </c>
      <c r="O604">
        <v>4</v>
      </c>
      <c r="P604">
        <v>2</v>
      </c>
      <c r="Q604">
        <v>0</v>
      </c>
      <c r="R604">
        <v>7</v>
      </c>
      <c r="S604">
        <v>0</v>
      </c>
      <c r="T604">
        <v>0</v>
      </c>
      <c r="U604">
        <v>0</v>
      </c>
      <c r="V604">
        <f t="shared" si="18"/>
        <v>47</v>
      </c>
      <c r="W604">
        <f t="shared" si="19"/>
        <v>22</v>
      </c>
    </row>
    <row r="605" spans="1:23" x14ac:dyDescent="0.35">
      <c r="A605" t="s">
        <v>170</v>
      </c>
      <c r="B605" s="1">
        <v>44426</v>
      </c>
      <c r="C605" t="s">
        <v>164</v>
      </c>
      <c r="D605" t="s">
        <v>51</v>
      </c>
      <c r="E605">
        <v>1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4</v>
      </c>
      <c r="M605">
        <v>8</v>
      </c>
      <c r="N605">
        <v>4</v>
      </c>
      <c r="O605">
        <v>4</v>
      </c>
      <c r="P605">
        <v>0</v>
      </c>
      <c r="Q605">
        <v>2</v>
      </c>
      <c r="R605">
        <v>2</v>
      </c>
      <c r="S605">
        <v>0</v>
      </c>
      <c r="T605">
        <v>0</v>
      </c>
      <c r="U605">
        <v>0</v>
      </c>
      <c r="V605">
        <f t="shared" si="18"/>
        <v>54</v>
      </c>
      <c r="W605">
        <f t="shared" si="19"/>
        <v>34</v>
      </c>
    </row>
    <row r="606" spans="1:23" x14ac:dyDescent="0.35">
      <c r="A606" t="s">
        <v>170</v>
      </c>
      <c r="B606" s="1">
        <v>44427</v>
      </c>
      <c r="C606" t="s">
        <v>149</v>
      </c>
      <c r="D606" t="s">
        <v>51</v>
      </c>
      <c r="E606">
        <v>1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2</v>
      </c>
      <c r="M606">
        <v>4</v>
      </c>
      <c r="N606">
        <v>4</v>
      </c>
      <c r="O606">
        <v>4</v>
      </c>
      <c r="P606">
        <v>1</v>
      </c>
      <c r="Q606">
        <v>2</v>
      </c>
      <c r="R606">
        <v>2</v>
      </c>
      <c r="S606">
        <v>1</v>
      </c>
      <c r="T606">
        <v>0</v>
      </c>
      <c r="U606">
        <v>0</v>
      </c>
      <c r="V606">
        <f t="shared" si="18"/>
        <v>48</v>
      </c>
      <c r="W606">
        <f t="shared" si="19"/>
        <v>24</v>
      </c>
    </row>
    <row r="607" spans="1:23" x14ac:dyDescent="0.35">
      <c r="A607" t="s">
        <v>170</v>
      </c>
      <c r="B607" s="1">
        <v>44428</v>
      </c>
      <c r="C607" t="s">
        <v>160</v>
      </c>
      <c r="D607" t="s">
        <v>120</v>
      </c>
      <c r="E607">
        <v>1</v>
      </c>
      <c r="F607">
        <v>0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5</v>
      </c>
      <c r="M607">
        <v>5</v>
      </c>
      <c r="N607">
        <v>3</v>
      </c>
      <c r="O607">
        <v>3</v>
      </c>
      <c r="P607">
        <v>2</v>
      </c>
      <c r="Q607">
        <v>3</v>
      </c>
      <c r="R607">
        <v>3</v>
      </c>
      <c r="S607">
        <v>0</v>
      </c>
      <c r="T607">
        <v>0</v>
      </c>
      <c r="U607">
        <v>1</v>
      </c>
      <c r="V607">
        <f t="shared" si="18"/>
        <v>54</v>
      </c>
      <c r="W607">
        <f t="shared" si="19"/>
        <v>36</v>
      </c>
    </row>
    <row r="608" spans="1:23" x14ac:dyDescent="0.35">
      <c r="A608" t="s">
        <v>170</v>
      </c>
      <c r="B608" s="1">
        <v>44429</v>
      </c>
      <c r="C608" t="s">
        <v>147</v>
      </c>
      <c r="D608" t="s">
        <v>120</v>
      </c>
      <c r="E608">
        <v>1</v>
      </c>
      <c r="F608">
        <v>0</v>
      </c>
      <c r="G608">
        <v>0</v>
      </c>
      <c r="H608">
        <v>0</v>
      </c>
      <c r="I608">
        <v>1</v>
      </c>
      <c r="J608">
        <v>0</v>
      </c>
      <c r="K608">
        <v>0</v>
      </c>
      <c r="L608" s="2">
        <v>5.333333333333333</v>
      </c>
      <c r="M608">
        <v>7</v>
      </c>
      <c r="N608">
        <v>4</v>
      </c>
      <c r="O608">
        <v>4</v>
      </c>
      <c r="P608">
        <v>2</v>
      </c>
      <c r="Q608">
        <v>1</v>
      </c>
      <c r="R608">
        <v>5</v>
      </c>
      <c r="S608">
        <v>1</v>
      </c>
      <c r="T608">
        <v>0</v>
      </c>
      <c r="U608">
        <v>0</v>
      </c>
      <c r="V608">
        <f t="shared" si="18"/>
        <v>57.666666666666664</v>
      </c>
      <c r="W608">
        <f t="shared" si="19"/>
        <v>37</v>
      </c>
    </row>
    <row r="609" spans="1:23" x14ac:dyDescent="0.35">
      <c r="A609" t="s">
        <v>170</v>
      </c>
      <c r="B609" s="1">
        <v>44430</v>
      </c>
      <c r="C609" t="s">
        <v>146</v>
      </c>
      <c r="D609" t="s">
        <v>120</v>
      </c>
      <c r="E609">
        <v>1</v>
      </c>
      <c r="F609">
        <v>0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6</v>
      </c>
      <c r="M609">
        <v>4</v>
      </c>
      <c r="N609">
        <v>3</v>
      </c>
      <c r="O609">
        <v>3</v>
      </c>
      <c r="P609">
        <v>1</v>
      </c>
      <c r="Q609">
        <v>2</v>
      </c>
      <c r="R609">
        <v>5</v>
      </c>
      <c r="S609">
        <v>0</v>
      </c>
      <c r="T609">
        <v>0</v>
      </c>
      <c r="U609">
        <v>0</v>
      </c>
      <c r="V609">
        <f t="shared" si="18"/>
        <v>67</v>
      </c>
      <c r="W609">
        <f t="shared" si="19"/>
        <v>54</v>
      </c>
    </row>
    <row r="610" spans="1:23" x14ac:dyDescent="0.35">
      <c r="A610" t="s">
        <v>170</v>
      </c>
      <c r="B610" s="1">
        <v>44432</v>
      </c>
      <c r="C610" t="s">
        <v>164</v>
      </c>
      <c r="D610" t="s">
        <v>106</v>
      </c>
      <c r="E610">
        <v>1</v>
      </c>
      <c r="F610">
        <v>0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2</v>
      </c>
      <c r="M610">
        <v>7</v>
      </c>
      <c r="N610">
        <v>8</v>
      </c>
      <c r="O610">
        <v>8</v>
      </c>
      <c r="P610">
        <v>1</v>
      </c>
      <c r="Q610">
        <v>0</v>
      </c>
      <c r="R610">
        <v>3</v>
      </c>
      <c r="S610">
        <v>1</v>
      </c>
      <c r="T610">
        <v>0</v>
      </c>
      <c r="U610">
        <v>1</v>
      </c>
      <c r="V610">
        <f t="shared" si="18"/>
        <v>48</v>
      </c>
      <c r="W610">
        <f t="shared" si="19"/>
        <v>11</v>
      </c>
    </row>
    <row r="611" spans="1:23" x14ac:dyDescent="0.35">
      <c r="A611" t="s">
        <v>170</v>
      </c>
      <c r="B611" s="1">
        <v>44433</v>
      </c>
      <c r="C611" t="s">
        <v>166</v>
      </c>
      <c r="D611" t="s">
        <v>106</v>
      </c>
      <c r="E611">
        <v>1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3</v>
      </c>
      <c r="M611">
        <v>5</v>
      </c>
      <c r="N611">
        <v>3</v>
      </c>
      <c r="O611">
        <v>3</v>
      </c>
      <c r="P611">
        <v>1</v>
      </c>
      <c r="Q611">
        <v>0</v>
      </c>
      <c r="R611">
        <v>3</v>
      </c>
      <c r="S611">
        <v>1</v>
      </c>
      <c r="T611">
        <v>0</v>
      </c>
      <c r="U611">
        <v>0</v>
      </c>
      <c r="V611">
        <f t="shared" si="18"/>
        <v>53</v>
      </c>
      <c r="W611">
        <f t="shared" si="19"/>
        <v>36</v>
      </c>
    </row>
    <row r="612" spans="1:23" x14ac:dyDescent="0.35">
      <c r="A612" t="s">
        <v>170</v>
      </c>
      <c r="B612" s="1">
        <v>44434</v>
      </c>
      <c r="C612" t="s">
        <v>160</v>
      </c>
      <c r="D612" t="s">
        <v>106</v>
      </c>
      <c r="E612">
        <v>1</v>
      </c>
      <c r="F612">
        <v>0</v>
      </c>
      <c r="G612">
        <v>0</v>
      </c>
      <c r="H612">
        <v>1</v>
      </c>
      <c r="I612">
        <v>0</v>
      </c>
      <c r="J612">
        <v>0</v>
      </c>
      <c r="K612">
        <v>0</v>
      </c>
      <c r="L612">
        <v>7</v>
      </c>
      <c r="M612">
        <v>3</v>
      </c>
      <c r="N612">
        <v>1</v>
      </c>
      <c r="O612">
        <v>1</v>
      </c>
      <c r="P612">
        <v>1</v>
      </c>
      <c r="Q612">
        <v>2</v>
      </c>
      <c r="R612">
        <v>6</v>
      </c>
      <c r="S612">
        <v>1</v>
      </c>
      <c r="T612">
        <v>0</v>
      </c>
      <c r="U612">
        <v>0</v>
      </c>
      <c r="V612">
        <f t="shared" si="18"/>
        <v>74</v>
      </c>
      <c r="W612">
        <f t="shared" si="19"/>
        <v>69</v>
      </c>
    </row>
    <row r="613" spans="1:23" x14ac:dyDescent="0.35">
      <c r="A613" t="s">
        <v>170</v>
      </c>
      <c r="B613" s="1">
        <v>44435</v>
      </c>
      <c r="C613" t="s">
        <v>147</v>
      </c>
      <c r="D613" t="s">
        <v>35</v>
      </c>
      <c r="E613">
        <v>1</v>
      </c>
      <c r="F613">
        <v>0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6</v>
      </c>
      <c r="M613">
        <v>4</v>
      </c>
      <c r="N613">
        <v>3</v>
      </c>
      <c r="O613">
        <v>3</v>
      </c>
      <c r="P613">
        <v>0</v>
      </c>
      <c r="Q613">
        <v>1</v>
      </c>
      <c r="R613">
        <v>4</v>
      </c>
      <c r="S613">
        <v>0</v>
      </c>
      <c r="T613">
        <v>0</v>
      </c>
      <c r="U613">
        <v>0</v>
      </c>
      <c r="V613">
        <f t="shared" si="18"/>
        <v>71</v>
      </c>
      <c r="W613">
        <f t="shared" si="19"/>
        <v>61</v>
      </c>
    </row>
    <row r="614" spans="1:23" x14ac:dyDescent="0.35">
      <c r="A614" t="s">
        <v>170</v>
      </c>
      <c r="B614" s="1">
        <v>44436</v>
      </c>
      <c r="C614" t="s">
        <v>146</v>
      </c>
      <c r="D614" t="s">
        <v>35</v>
      </c>
      <c r="E614">
        <v>1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 s="2">
        <v>6.333333333333333</v>
      </c>
      <c r="M614">
        <v>5</v>
      </c>
      <c r="N614">
        <v>2</v>
      </c>
      <c r="O614">
        <v>2</v>
      </c>
      <c r="P614">
        <v>0</v>
      </c>
      <c r="Q614">
        <v>0</v>
      </c>
      <c r="R614">
        <v>5</v>
      </c>
      <c r="S614">
        <v>0</v>
      </c>
      <c r="T614">
        <v>0</v>
      </c>
      <c r="U614">
        <v>0</v>
      </c>
      <c r="V614">
        <f t="shared" si="18"/>
        <v>73.666666666666671</v>
      </c>
      <c r="W614">
        <f t="shared" si="19"/>
        <v>67</v>
      </c>
    </row>
    <row r="615" spans="1:23" x14ac:dyDescent="0.35">
      <c r="A615" t="s">
        <v>170</v>
      </c>
      <c r="B615" s="1">
        <v>44437</v>
      </c>
      <c r="C615" t="s">
        <v>164</v>
      </c>
      <c r="D615" t="s">
        <v>35</v>
      </c>
      <c r="E615">
        <v>1</v>
      </c>
      <c r="F615">
        <v>0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5</v>
      </c>
      <c r="M615">
        <v>7</v>
      </c>
      <c r="N615">
        <v>6</v>
      </c>
      <c r="O615">
        <v>6</v>
      </c>
      <c r="P615">
        <v>3</v>
      </c>
      <c r="Q615">
        <v>1</v>
      </c>
      <c r="R615">
        <v>4</v>
      </c>
      <c r="S615">
        <v>0</v>
      </c>
      <c r="T615">
        <v>0</v>
      </c>
      <c r="U615">
        <v>0</v>
      </c>
      <c r="V615">
        <f t="shared" si="18"/>
        <v>51</v>
      </c>
      <c r="W615">
        <f t="shared" si="19"/>
        <v>22</v>
      </c>
    </row>
    <row r="616" spans="1:23" x14ac:dyDescent="0.35">
      <c r="A616" t="s">
        <v>170</v>
      </c>
      <c r="B616" s="1">
        <v>44438</v>
      </c>
      <c r="C616" t="s">
        <v>166</v>
      </c>
      <c r="D616" t="s">
        <v>28</v>
      </c>
      <c r="E616">
        <v>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 s="2">
        <v>4.666666666666667</v>
      </c>
      <c r="M616">
        <v>2</v>
      </c>
      <c r="N616">
        <v>1</v>
      </c>
      <c r="O616">
        <v>1</v>
      </c>
      <c r="P616">
        <v>1</v>
      </c>
      <c r="Q616">
        <v>1</v>
      </c>
      <c r="R616">
        <v>2</v>
      </c>
      <c r="S616">
        <v>1</v>
      </c>
      <c r="T616">
        <v>0</v>
      </c>
      <c r="U616">
        <v>0</v>
      </c>
      <c r="V616">
        <f t="shared" si="18"/>
        <v>60.333333333333336</v>
      </c>
      <c r="W616">
        <f t="shared" si="19"/>
        <v>55</v>
      </c>
    </row>
    <row r="617" spans="1:23" x14ac:dyDescent="0.35">
      <c r="A617" t="s">
        <v>170</v>
      </c>
      <c r="B617" s="1">
        <v>44439</v>
      </c>
      <c r="C617" t="s">
        <v>160</v>
      </c>
      <c r="D617" t="s">
        <v>28</v>
      </c>
      <c r="E617">
        <v>1</v>
      </c>
      <c r="F617">
        <v>0</v>
      </c>
      <c r="G617">
        <v>0</v>
      </c>
      <c r="H617">
        <v>1</v>
      </c>
      <c r="I617">
        <v>0</v>
      </c>
      <c r="J617">
        <v>0</v>
      </c>
      <c r="K617">
        <v>0</v>
      </c>
      <c r="L617">
        <v>5</v>
      </c>
      <c r="M617">
        <v>2</v>
      </c>
      <c r="N617">
        <v>1</v>
      </c>
      <c r="O617">
        <v>1</v>
      </c>
      <c r="P617">
        <v>1</v>
      </c>
      <c r="Q617">
        <v>3</v>
      </c>
      <c r="R617">
        <v>5</v>
      </c>
      <c r="S617">
        <v>0</v>
      </c>
      <c r="T617">
        <v>0</v>
      </c>
      <c r="U617">
        <v>0</v>
      </c>
      <c r="V617">
        <f t="shared" si="18"/>
        <v>63</v>
      </c>
      <c r="W617">
        <f t="shared" si="19"/>
        <v>56</v>
      </c>
    </row>
    <row r="618" spans="1:23" x14ac:dyDescent="0.35">
      <c r="A618" t="s">
        <v>170</v>
      </c>
      <c r="B618" s="1">
        <v>44440</v>
      </c>
      <c r="C618" t="s">
        <v>147</v>
      </c>
      <c r="D618" t="s">
        <v>28</v>
      </c>
      <c r="E618">
        <v>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4</v>
      </c>
      <c r="M618">
        <v>6</v>
      </c>
      <c r="N618">
        <v>4</v>
      </c>
      <c r="O618">
        <v>4</v>
      </c>
      <c r="P618">
        <v>1</v>
      </c>
      <c r="Q618">
        <v>1</v>
      </c>
      <c r="R618">
        <v>0</v>
      </c>
      <c r="S618">
        <v>0</v>
      </c>
      <c r="T618">
        <v>0</v>
      </c>
      <c r="U618">
        <v>0</v>
      </c>
      <c r="V618">
        <f t="shared" si="18"/>
        <v>51</v>
      </c>
      <c r="W618">
        <f t="shared" si="19"/>
        <v>32</v>
      </c>
    </row>
    <row r="619" spans="1:23" x14ac:dyDescent="0.35">
      <c r="A619" t="s">
        <v>170</v>
      </c>
      <c r="B619" s="1">
        <v>44442</v>
      </c>
      <c r="C619" t="s">
        <v>146</v>
      </c>
      <c r="D619" t="s">
        <v>52</v>
      </c>
      <c r="E619">
        <v>1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5</v>
      </c>
      <c r="M619">
        <v>3</v>
      </c>
      <c r="N619">
        <v>2</v>
      </c>
      <c r="O619">
        <v>2</v>
      </c>
      <c r="P619">
        <v>1</v>
      </c>
      <c r="Q619">
        <v>2</v>
      </c>
      <c r="R619">
        <v>5</v>
      </c>
      <c r="S619">
        <v>0</v>
      </c>
      <c r="T619">
        <v>0</v>
      </c>
      <c r="U619">
        <v>0</v>
      </c>
      <c r="V619">
        <f t="shared" si="18"/>
        <v>63</v>
      </c>
      <c r="W619">
        <f t="shared" si="19"/>
        <v>53</v>
      </c>
    </row>
    <row r="620" spans="1:23" x14ac:dyDescent="0.35">
      <c r="A620" t="s">
        <v>170</v>
      </c>
      <c r="B620" s="1">
        <v>44443</v>
      </c>
      <c r="C620" t="s">
        <v>166</v>
      </c>
      <c r="D620" t="s">
        <v>52</v>
      </c>
      <c r="E620">
        <v>1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5</v>
      </c>
      <c r="M620">
        <v>1</v>
      </c>
      <c r="N620">
        <v>0</v>
      </c>
      <c r="O620">
        <v>0</v>
      </c>
      <c r="P620">
        <v>0</v>
      </c>
      <c r="Q620">
        <v>3</v>
      </c>
      <c r="R620">
        <v>2</v>
      </c>
      <c r="S620">
        <v>0</v>
      </c>
      <c r="T620">
        <v>0</v>
      </c>
      <c r="U620">
        <v>2</v>
      </c>
      <c r="V620">
        <f t="shared" si="18"/>
        <v>65</v>
      </c>
      <c r="W620">
        <f t="shared" si="19"/>
        <v>64</v>
      </c>
    </row>
    <row r="621" spans="1:23" x14ac:dyDescent="0.35">
      <c r="A621" t="s">
        <v>170</v>
      </c>
      <c r="B621" s="1">
        <v>44444</v>
      </c>
      <c r="C621" t="s">
        <v>160</v>
      </c>
      <c r="D621" t="s">
        <v>52</v>
      </c>
      <c r="E621">
        <v>1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4</v>
      </c>
      <c r="M621">
        <v>3</v>
      </c>
      <c r="N621">
        <v>4</v>
      </c>
      <c r="O621">
        <v>4</v>
      </c>
      <c r="P621">
        <v>1</v>
      </c>
      <c r="Q621">
        <v>2</v>
      </c>
      <c r="R621">
        <v>5</v>
      </c>
      <c r="S621">
        <v>1</v>
      </c>
      <c r="T621">
        <v>0</v>
      </c>
      <c r="U621">
        <v>0</v>
      </c>
      <c r="V621">
        <f t="shared" si="18"/>
        <v>58</v>
      </c>
      <c r="W621">
        <f t="shared" si="19"/>
        <v>41</v>
      </c>
    </row>
    <row r="622" spans="1:23" x14ac:dyDescent="0.35">
      <c r="A622" t="s">
        <v>170</v>
      </c>
      <c r="B622" s="1">
        <v>44445</v>
      </c>
      <c r="C622" t="s">
        <v>156</v>
      </c>
      <c r="D622" t="s">
        <v>47</v>
      </c>
      <c r="E622">
        <v>1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6</v>
      </c>
      <c r="M622">
        <v>3</v>
      </c>
      <c r="N622">
        <v>1</v>
      </c>
      <c r="O622">
        <v>1</v>
      </c>
      <c r="P622">
        <v>1</v>
      </c>
      <c r="Q622">
        <v>2</v>
      </c>
      <c r="R622">
        <v>2</v>
      </c>
      <c r="S622">
        <v>1</v>
      </c>
      <c r="T622">
        <v>0</v>
      </c>
      <c r="U622">
        <v>0</v>
      </c>
      <c r="V622">
        <f t="shared" si="18"/>
        <v>65</v>
      </c>
      <c r="W622">
        <f t="shared" si="19"/>
        <v>59</v>
      </c>
    </row>
    <row r="623" spans="1:23" x14ac:dyDescent="0.35">
      <c r="A623" t="s">
        <v>170</v>
      </c>
      <c r="B623" s="1">
        <v>44446</v>
      </c>
      <c r="C623" t="s">
        <v>165</v>
      </c>
      <c r="D623" t="s">
        <v>47</v>
      </c>
      <c r="E623">
        <v>1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4</v>
      </c>
      <c r="M623">
        <v>5</v>
      </c>
      <c r="N623">
        <v>2</v>
      </c>
      <c r="O623">
        <v>2</v>
      </c>
      <c r="P623">
        <v>1</v>
      </c>
      <c r="Q623">
        <v>2</v>
      </c>
      <c r="R623">
        <v>2</v>
      </c>
      <c r="S623">
        <v>0</v>
      </c>
      <c r="T623">
        <v>0</v>
      </c>
      <c r="U623">
        <v>0</v>
      </c>
      <c r="V623">
        <f t="shared" si="18"/>
        <v>53</v>
      </c>
      <c r="W623">
        <f t="shared" si="19"/>
        <v>40</v>
      </c>
    </row>
    <row r="624" spans="1:23" x14ac:dyDescent="0.35">
      <c r="A624" t="s">
        <v>170</v>
      </c>
      <c r="B624" s="1">
        <v>44447</v>
      </c>
      <c r="C624" t="s">
        <v>147</v>
      </c>
      <c r="D624" t="s">
        <v>47</v>
      </c>
      <c r="E624">
        <v>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 s="2">
        <v>4.333333333333333</v>
      </c>
      <c r="M624">
        <v>9</v>
      </c>
      <c r="N624">
        <v>4</v>
      </c>
      <c r="O624">
        <v>3</v>
      </c>
      <c r="P624">
        <v>0</v>
      </c>
      <c r="Q624">
        <v>1</v>
      </c>
      <c r="R624">
        <v>2</v>
      </c>
      <c r="S624">
        <v>0</v>
      </c>
      <c r="T624">
        <v>0</v>
      </c>
      <c r="U624">
        <v>0</v>
      </c>
      <c r="V624">
        <f t="shared" si="18"/>
        <v>53.666666666666664</v>
      </c>
      <c r="W624">
        <f t="shared" si="19"/>
        <v>36</v>
      </c>
    </row>
    <row r="625" spans="1:23" x14ac:dyDescent="0.35">
      <c r="A625" t="s">
        <v>170</v>
      </c>
      <c r="B625" s="1">
        <v>44448</v>
      </c>
      <c r="C625" t="s">
        <v>146</v>
      </c>
      <c r="D625" t="s">
        <v>47</v>
      </c>
      <c r="E625">
        <v>1</v>
      </c>
      <c r="F625">
        <v>0</v>
      </c>
      <c r="G625">
        <v>0</v>
      </c>
      <c r="H625">
        <v>0</v>
      </c>
      <c r="I625">
        <v>1</v>
      </c>
      <c r="J625">
        <v>0</v>
      </c>
      <c r="K625">
        <v>0</v>
      </c>
      <c r="L625">
        <v>7</v>
      </c>
      <c r="M625">
        <v>5</v>
      </c>
      <c r="N625">
        <v>2</v>
      </c>
      <c r="O625">
        <v>2</v>
      </c>
      <c r="P625">
        <v>1</v>
      </c>
      <c r="Q625">
        <v>2</v>
      </c>
      <c r="R625">
        <v>5</v>
      </c>
      <c r="S625">
        <v>0</v>
      </c>
      <c r="T625">
        <v>0</v>
      </c>
      <c r="U625">
        <v>0</v>
      </c>
      <c r="V625">
        <f t="shared" si="18"/>
        <v>71</v>
      </c>
      <c r="W625">
        <f t="shared" si="19"/>
        <v>61</v>
      </c>
    </row>
    <row r="626" spans="1:23" x14ac:dyDescent="0.35">
      <c r="A626" t="s">
        <v>170</v>
      </c>
      <c r="B626" s="1">
        <v>44449</v>
      </c>
      <c r="C626" t="s">
        <v>166</v>
      </c>
      <c r="D626" t="s">
        <v>64</v>
      </c>
      <c r="E626">
        <v>1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5</v>
      </c>
      <c r="M626">
        <v>5</v>
      </c>
      <c r="N626">
        <v>1</v>
      </c>
      <c r="O626">
        <v>1</v>
      </c>
      <c r="P626">
        <v>0</v>
      </c>
      <c r="Q626">
        <v>4</v>
      </c>
      <c r="R626">
        <v>4</v>
      </c>
      <c r="S626">
        <v>0</v>
      </c>
      <c r="T626">
        <v>0</v>
      </c>
      <c r="U626">
        <v>0</v>
      </c>
      <c r="V626">
        <f t="shared" si="18"/>
        <v>62</v>
      </c>
      <c r="W626">
        <f t="shared" si="19"/>
        <v>53</v>
      </c>
    </row>
    <row r="627" spans="1:23" x14ac:dyDescent="0.35">
      <c r="A627" t="s">
        <v>170</v>
      </c>
      <c r="B627" t="s">
        <v>167</v>
      </c>
      <c r="C627" t="s">
        <v>150</v>
      </c>
      <c r="D627" t="s">
        <v>64</v>
      </c>
      <c r="E627">
        <v>1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4</v>
      </c>
      <c r="M627">
        <v>7</v>
      </c>
      <c r="N627">
        <v>5</v>
      </c>
      <c r="O627">
        <v>5</v>
      </c>
      <c r="P627">
        <v>3</v>
      </c>
      <c r="Q627">
        <v>1</v>
      </c>
      <c r="R627">
        <v>2</v>
      </c>
      <c r="S627">
        <v>0</v>
      </c>
      <c r="T627">
        <v>0</v>
      </c>
      <c r="U627">
        <v>1</v>
      </c>
      <c r="V627">
        <f t="shared" si="18"/>
        <v>44</v>
      </c>
      <c r="W627">
        <f t="shared" si="19"/>
        <v>17</v>
      </c>
    </row>
    <row r="628" spans="1:23" x14ac:dyDescent="0.35">
      <c r="A628" t="s">
        <v>170</v>
      </c>
      <c r="B628" t="s">
        <v>168</v>
      </c>
      <c r="C628" t="s">
        <v>160</v>
      </c>
      <c r="D628" t="s">
        <v>64</v>
      </c>
      <c r="E628">
        <v>1</v>
      </c>
      <c r="F628">
        <v>0</v>
      </c>
      <c r="G628">
        <v>0</v>
      </c>
      <c r="H628">
        <v>0</v>
      </c>
      <c r="I628">
        <v>1</v>
      </c>
      <c r="J628">
        <v>0</v>
      </c>
      <c r="K628">
        <v>0</v>
      </c>
      <c r="L628">
        <v>6</v>
      </c>
      <c r="M628">
        <v>3</v>
      </c>
      <c r="N628">
        <v>3</v>
      </c>
      <c r="O628">
        <v>3</v>
      </c>
      <c r="P628">
        <v>1</v>
      </c>
      <c r="Q628">
        <v>2</v>
      </c>
      <c r="R628">
        <v>3</v>
      </c>
      <c r="S628">
        <v>0</v>
      </c>
      <c r="T628">
        <v>0</v>
      </c>
      <c r="U628">
        <v>0</v>
      </c>
      <c r="V628">
        <f t="shared" si="18"/>
        <v>66</v>
      </c>
      <c r="W628">
        <f t="shared" si="19"/>
        <v>54</v>
      </c>
    </row>
    <row r="629" spans="1:23" x14ac:dyDescent="0.35">
      <c r="A629" t="s">
        <v>170</v>
      </c>
      <c r="B629" s="1">
        <v>44451</v>
      </c>
      <c r="C629" t="s">
        <v>156</v>
      </c>
      <c r="D629" t="s">
        <v>64</v>
      </c>
      <c r="E629">
        <v>1</v>
      </c>
      <c r="F629">
        <v>0</v>
      </c>
      <c r="G629">
        <v>0</v>
      </c>
      <c r="H629">
        <v>0</v>
      </c>
      <c r="I629">
        <v>1</v>
      </c>
      <c r="J629">
        <v>0</v>
      </c>
      <c r="K629">
        <v>0</v>
      </c>
      <c r="L629">
        <v>2</v>
      </c>
      <c r="M629">
        <v>4</v>
      </c>
      <c r="N629">
        <v>7</v>
      </c>
      <c r="O629">
        <v>7</v>
      </c>
      <c r="P629">
        <v>2</v>
      </c>
      <c r="Q629">
        <v>3</v>
      </c>
      <c r="R629">
        <v>4</v>
      </c>
      <c r="S629">
        <v>1</v>
      </c>
      <c r="T629">
        <v>0</v>
      </c>
      <c r="U629">
        <v>0</v>
      </c>
      <c r="V629">
        <f t="shared" si="18"/>
        <v>45</v>
      </c>
      <c r="W629">
        <f t="shared" si="19"/>
        <v>9</v>
      </c>
    </row>
    <row r="630" spans="1:23" x14ac:dyDescent="0.35">
      <c r="A630" t="s">
        <v>170</v>
      </c>
      <c r="B630" s="1">
        <v>44453</v>
      </c>
      <c r="C630" t="s">
        <v>165</v>
      </c>
      <c r="D630" t="s">
        <v>71</v>
      </c>
      <c r="E630">
        <v>1</v>
      </c>
      <c r="F630">
        <v>0</v>
      </c>
      <c r="G630">
        <v>0</v>
      </c>
      <c r="H630">
        <v>0</v>
      </c>
      <c r="I630">
        <v>1</v>
      </c>
      <c r="J630">
        <v>0</v>
      </c>
      <c r="K630">
        <v>0</v>
      </c>
      <c r="L630">
        <v>4</v>
      </c>
      <c r="M630">
        <v>7</v>
      </c>
      <c r="N630">
        <v>5</v>
      </c>
      <c r="O630">
        <v>5</v>
      </c>
      <c r="P630">
        <v>3</v>
      </c>
      <c r="Q630">
        <v>1</v>
      </c>
      <c r="R630">
        <v>3</v>
      </c>
      <c r="S630">
        <v>1</v>
      </c>
      <c r="T630">
        <v>0</v>
      </c>
      <c r="U630">
        <v>0</v>
      </c>
      <c r="V630">
        <f t="shared" si="18"/>
        <v>45</v>
      </c>
      <c r="W630">
        <f t="shared" si="19"/>
        <v>18</v>
      </c>
    </row>
    <row r="631" spans="1:23" x14ac:dyDescent="0.35">
      <c r="A631" t="s">
        <v>170</v>
      </c>
      <c r="B631" s="1">
        <v>44454</v>
      </c>
      <c r="C631" t="s">
        <v>146</v>
      </c>
      <c r="D631" t="s">
        <v>71</v>
      </c>
      <c r="E631">
        <v>1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 s="2">
        <v>5.666666666666667</v>
      </c>
      <c r="M631">
        <v>4</v>
      </c>
      <c r="N631">
        <v>2</v>
      </c>
      <c r="O631">
        <v>2</v>
      </c>
      <c r="P631">
        <v>1</v>
      </c>
      <c r="Q631">
        <v>2</v>
      </c>
      <c r="R631">
        <v>4</v>
      </c>
      <c r="S631">
        <v>0</v>
      </c>
      <c r="T631">
        <v>0</v>
      </c>
      <c r="U631">
        <v>0</v>
      </c>
      <c r="V631">
        <f t="shared" si="18"/>
        <v>64.333333333333329</v>
      </c>
      <c r="W631">
        <f t="shared" si="19"/>
        <v>54</v>
      </c>
    </row>
    <row r="632" spans="1:23" x14ac:dyDescent="0.35">
      <c r="A632" t="s">
        <v>170</v>
      </c>
      <c r="B632" s="1">
        <v>44455</v>
      </c>
      <c r="C632" t="s">
        <v>166</v>
      </c>
      <c r="D632" t="s">
        <v>71</v>
      </c>
      <c r="E632">
        <v>1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 s="2">
        <v>4.666666666666667</v>
      </c>
      <c r="M632">
        <v>3</v>
      </c>
      <c r="N632">
        <v>2</v>
      </c>
      <c r="O632">
        <v>2</v>
      </c>
      <c r="P632">
        <v>1</v>
      </c>
      <c r="Q632">
        <v>4</v>
      </c>
      <c r="R632">
        <v>3</v>
      </c>
      <c r="S632">
        <v>0</v>
      </c>
      <c r="T632">
        <v>0</v>
      </c>
      <c r="U632">
        <v>0</v>
      </c>
      <c r="V632">
        <f t="shared" si="18"/>
        <v>57.333333333333336</v>
      </c>
      <c r="W632">
        <f t="shared" si="19"/>
        <v>45</v>
      </c>
    </row>
    <row r="633" spans="1:23" x14ac:dyDescent="0.35">
      <c r="A633" t="s">
        <v>170</v>
      </c>
      <c r="B633" s="1">
        <v>44456</v>
      </c>
      <c r="C633" t="s">
        <v>160</v>
      </c>
      <c r="D633" t="s">
        <v>38</v>
      </c>
      <c r="E633">
        <v>1</v>
      </c>
      <c r="F633">
        <v>0</v>
      </c>
      <c r="G633">
        <v>0</v>
      </c>
      <c r="H633">
        <v>0</v>
      </c>
      <c r="I633">
        <v>1</v>
      </c>
      <c r="J633">
        <v>0</v>
      </c>
      <c r="K633">
        <v>0</v>
      </c>
      <c r="L633">
        <v>4</v>
      </c>
      <c r="M633">
        <v>6</v>
      </c>
      <c r="N633">
        <v>4</v>
      </c>
      <c r="O633">
        <v>4</v>
      </c>
      <c r="P633">
        <v>1</v>
      </c>
      <c r="Q633">
        <v>3</v>
      </c>
      <c r="R633">
        <v>0</v>
      </c>
      <c r="S633">
        <v>0</v>
      </c>
      <c r="T633">
        <v>0</v>
      </c>
      <c r="U633">
        <v>0</v>
      </c>
      <c r="V633">
        <f t="shared" si="18"/>
        <v>49</v>
      </c>
      <c r="W633">
        <f t="shared" si="19"/>
        <v>28</v>
      </c>
    </row>
    <row r="634" spans="1:23" x14ac:dyDescent="0.35">
      <c r="A634" t="s">
        <v>170</v>
      </c>
      <c r="B634" s="1">
        <v>44457</v>
      </c>
      <c r="C634" t="s">
        <v>156</v>
      </c>
      <c r="D634" t="s">
        <v>38</v>
      </c>
      <c r="E634">
        <v>1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 s="2">
        <v>3.3333333333333335</v>
      </c>
      <c r="M634">
        <v>5</v>
      </c>
      <c r="N634">
        <v>3</v>
      </c>
      <c r="O634">
        <v>3</v>
      </c>
      <c r="P634">
        <v>0</v>
      </c>
      <c r="Q634">
        <v>2</v>
      </c>
      <c r="R634">
        <v>2</v>
      </c>
      <c r="S634">
        <v>0</v>
      </c>
      <c r="T634">
        <v>0</v>
      </c>
      <c r="U634">
        <v>0</v>
      </c>
      <c r="V634">
        <f t="shared" si="18"/>
        <v>55</v>
      </c>
      <c r="W634">
        <f t="shared" si="19"/>
        <v>39</v>
      </c>
    </row>
    <row r="635" spans="1:23" x14ac:dyDescent="0.35">
      <c r="A635" t="s">
        <v>170</v>
      </c>
      <c r="B635" s="1">
        <v>44458</v>
      </c>
      <c r="C635" t="s">
        <v>165</v>
      </c>
      <c r="D635" t="s">
        <v>38</v>
      </c>
      <c r="E635">
        <v>1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5</v>
      </c>
      <c r="M635">
        <v>6</v>
      </c>
      <c r="N635">
        <v>5</v>
      </c>
      <c r="O635">
        <v>5</v>
      </c>
      <c r="P635">
        <v>1</v>
      </c>
      <c r="Q635">
        <v>1</v>
      </c>
      <c r="R635">
        <v>3</v>
      </c>
      <c r="S635">
        <v>1</v>
      </c>
      <c r="T635">
        <v>0</v>
      </c>
      <c r="U635">
        <v>0</v>
      </c>
      <c r="V635">
        <f t="shared" si="18"/>
        <v>59</v>
      </c>
      <c r="W635">
        <f t="shared" si="19"/>
        <v>38</v>
      </c>
    </row>
    <row r="636" spans="1:23" x14ac:dyDescent="0.35">
      <c r="A636" t="s">
        <v>170</v>
      </c>
      <c r="B636" s="1">
        <v>44459</v>
      </c>
      <c r="C636" t="s">
        <v>146</v>
      </c>
      <c r="D636" t="s">
        <v>119</v>
      </c>
      <c r="E636">
        <v>1</v>
      </c>
      <c r="F636">
        <v>0</v>
      </c>
      <c r="G636">
        <v>0</v>
      </c>
      <c r="H636">
        <v>1</v>
      </c>
      <c r="I636">
        <v>0</v>
      </c>
      <c r="J636">
        <v>0</v>
      </c>
      <c r="K636">
        <v>0</v>
      </c>
      <c r="L636" s="2">
        <v>6.666666666666667</v>
      </c>
      <c r="M636">
        <v>4</v>
      </c>
      <c r="N636">
        <v>0</v>
      </c>
      <c r="O636">
        <v>0</v>
      </c>
      <c r="P636">
        <v>0</v>
      </c>
      <c r="Q636">
        <v>1</v>
      </c>
      <c r="R636">
        <v>6</v>
      </c>
      <c r="S636">
        <v>0</v>
      </c>
      <c r="T636">
        <v>0</v>
      </c>
      <c r="U636">
        <v>0</v>
      </c>
      <c r="V636">
        <f t="shared" si="18"/>
        <v>76.333333333333329</v>
      </c>
      <c r="W636">
        <f t="shared" si="19"/>
        <v>76</v>
      </c>
    </row>
    <row r="637" spans="1:23" x14ac:dyDescent="0.35">
      <c r="A637" t="s">
        <v>170</v>
      </c>
      <c r="B637" s="1">
        <v>44460</v>
      </c>
      <c r="C637" t="s">
        <v>169</v>
      </c>
      <c r="D637" t="s">
        <v>119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1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2</v>
      </c>
      <c r="S637">
        <v>1</v>
      </c>
      <c r="T637">
        <v>0</v>
      </c>
      <c r="U637">
        <v>1</v>
      </c>
      <c r="V637">
        <f t="shared" si="18"/>
        <v>54</v>
      </c>
      <c r="W637">
        <f t="shared" si="19"/>
        <v>46</v>
      </c>
    </row>
    <row r="638" spans="1:23" x14ac:dyDescent="0.35">
      <c r="A638" t="s">
        <v>170</v>
      </c>
      <c r="B638" s="1">
        <v>44461</v>
      </c>
      <c r="C638" t="s">
        <v>160</v>
      </c>
      <c r="D638" t="s">
        <v>119</v>
      </c>
      <c r="E638">
        <v>1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 s="2">
        <v>5.333333333333333</v>
      </c>
      <c r="M638">
        <v>5</v>
      </c>
      <c r="N638">
        <v>1</v>
      </c>
      <c r="O638">
        <v>1</v>
      </c>
      <c r="P638">
        <v>0</v>
      </c>
      <c r="Q638">
        <v>1</v>
      </c>
      <c r="R638">
        <v>6</v>
      </c>
      <c r="S638">
        <v>0</v>
      </c>
      <c r="T638">
        <v>0</v>
      </c>
      <c r="U638">
        <v>0</v>
      </c>
      <c r="V638">
        <f t="shared" si="18"/>
        <v>68.666666666666671</v>
      </c>
      <c r="W638">
        <f t="shared" si="19"/>
        <v>63</v>
      </c>
    </row>
    <row r="639" spans="1:23" x14ac:dyDescent="0.35">
      <c r="A639" t="s">
        <v>170</v>
      </c>
      <c r="B639" s="1">
        <v>44462</v>
      </c>
      <c r="C639" t="s">
        <v>156</v>
      </c>
      <c r="D639" t="s">
        <v>31</v>
      </c>
      <c r="E639">
        <v>1</v>
      </c>
      <c r="F639">
        <v>0</v>
      </c>
      <c r="G639">
        <v>0</v>
      </c>
      <c r="H639">
        <v>1</v>
      </c>
      <c r="I639">
        <v>0</v>
      </c>
      <c r="J639">
        <v>0</v>
      </c>
      <c r="K639">
        <v>0</v>
      </c>
      <c r="L639">
        <v>5</v>
      </c>
      <c r="M639">
        <v>3</v>
      </c>
      <c r="N639">
        <v>0</v>
      </c>
      <c r="O639">
        <v>0</v>
      </c>
      <c r="P639">
        <v>0</v>
      </c>
      <c r="Q639">
        <v>2</v>
      </c>
      <c r="R639">
        <v>7</v>
      </c>
      <c r="S639">
        <v>0</v>
      </c>
      <c r="T639">
        <v>0</v>
      </c>
      <c r="U639">
        <v>1</v>
      </c>
      <c r="V639">
        <f t="shared" si="18"/>
        <v>69</v>
      </c>
      <c r="W639">
        <f t="shared" si="19"/>
        <v>67</v>
      </c>
    </row>
    <row r="640" spans="1:23" x14ac:dyDescent="0.35">
      <c r="A640" t="s">
        <v>170</v>
      </c>
      <c r="B640" s="1">
        <v>44463</v>
      </c>
      <c r="C640" t="s">
        <v>165</v>
      </c>
      <c r="D640" t="s">
        <v>31</v>
      </c>
      <c r="E640">
        <v>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5</v>
      </c>
      <c r="M640">
        <v>5</v>
      </c>
      <c r="N640">
        <v>3</v>
      </c>
      <c r="O640">
        <v>3</v>
      </c>
      <c r="P640">
        <v>1</v>
      </c>
      <c r="Q640">
        <v>1</v>
      </c>
      <c r="R640">
        <v>1</v>
      </c>
      <c r="S640">
        <v>0</v>
      </c>
      <c r="T640">
        <v>0</v>
      </c>
      <c r="U640">
        <v>0</v>
      </c>
      <c r="V640">
        <f t="shared" si="18"/>
        <v>58</v>
      </c>
      <c r="W640">
        <f t="shared" si="19"/>
        <v>44</v>
      </c>
    </row>
    <row r="641" spans="1:23" x14ac:dyDescent="0.35">
      <c r="A641" t="s">
        <v>170</v>
      </c>
      <c r="B641" s="1">
        <v>44464</v>
      </c>
      <c r="C641" t="s">
        <v>166</v>
      </c>
      <c r="D641" t="s">
        <v>31</v>
      </c>
      <c r="E641">
        <v>1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3</v>
      </c>
      <c r="M641">
        <v>2</v>
      </c>
      <c r="N641">
        <v>0</v>
      </c>
      <c r="O641">
        <v>0</v>
      </c>
      <c r="P641">
        <v>0</v>
      </c>
      <c r="Q641">
        <v>1</v>
      </c>
      <c r="R641">
        <v>2</v>
      </c>
      <c r="S641">
        <v>0</v>
      </c>
      <c r="T641">
        <v>0</v>
      </c>
      <c r="U641">
        <v>0</v>
      </c>
      <c r="V641">
        <f t="shared" si="18"/>
        <v>58</v>
      </c>
      <c r="W641">
        <f t="shared" si="19"/>
        <v>54</v>
      </c>
    </row>
    <row r="642" spans="1:23" x14ac:dyDescent="0.35">
      <c r="A642" t="s">
        <v>170</v>
      </c>
      <c r="B642" s="1">
        <v>44465</v>
      </c>
      <c r="C642" t="s">
        <v>146</v>
      </c>
      <c r="D642" t="s">
        <v>31</v>
      </c>
      <c r="E642">
        <v>1</v>
      </c>
      <c r="F642">
        <v>0</v>
      </c>
      <c r="G642">
        <v>0</v>
      </c>
      <c r="H642">
        <v>0</v>
      </c>
      <c r="I642">
        <v>1</v>
      </c>
      <c r="J642">
        <v>0</v>
      </c>
      <c r="K642">
        <v>0</v>
      </c>
      <c r="L642">
        <v>5</v>
      </c>
      <c r="M642">
        <v>7</v>
      </c>
      <c r="N642">
        <v>3</v>
      </c>
      <c r="O642">
        <v>3</v>
      </c>
      <c r="P642">
        <v>1</v>
      </c>
      <c r="Q642">
        <v>0</v>
      </c>
      <c r="R642">
        <v>8</v>
      </c>
      <c r="S642">
        <v>0</v>
      </c>
      <c r="T642">
        <v>0</v>
      </c>
      <c r="U642">
        <v>0</v>
      </c>
      <c r="V642">
        <f t="shared" si="18"/>
        <v>64</v>
      </c>
      <c r="W642">
        <f t="shared" si="19"/>
        <v>49</v>
      </c>
    </row>
    <row r="643" spans="1:23" x14ac:dyDescent="0.35">
      <c r="A643" t="s">
        <v>170</v>
      </c>
      <c r="B643" s="1">
        <v>44467</v>
      </c>
      <c r="C643" t="s">
        <v>148</v>
      </c>
      <c r="D643" t="s">
        <v>55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4</v>
      </c>
      <c r="M643">
        <v>2</v>
      </c>
      <c r="N643">
        <v>1</v>
      </c>
      <c r="O643">
        <v>1</v>
      </c>
      <c r="P643">
        <v>1</v>
      </c>
      <c r="Q643">
        <v>2</v>
      </c>
      <c r="R643">
        <v>2</v>
      </c>
      <c r="S643">
        <v>0</v>
      </c>
      <c r="T643">
        <v>0</v>
      </c>
      <c r="U643">
        <v>0</v>
      </c>
      <c r="V643">
        <f t="shared" ref="V643:V706" si="20">50+L643*3+(IF(L643&lt;4,0,(L643-4)*2)+R643-M643-4*P643-(2*(N643-O643))-Q643)</f>
        <v>56</v>
      </c>
      <c r="W643">
        <f t="shared" ref="W643:W706" si="21">40+6*L643+R643-2*Q643-2*M643-3*N643-6*P643</f>
        <v>49</v>
      </c>
    </row>
    <row r="644" spans="1:23" x14ac:dyDescent="0.35">
      <c r="A644" t="s">
        <v>170</v>
      </c>
      <c r="B644" s="1">
        <v>44468</v>
      </c>
      <c r="C644" t="s">
        <v>156</v>
      </c>
      <c r="D644" t="s">
        <v>55</v>
      </c>
      <c r="E644">
        <v>1</v>
      </c>
      <c r="F644">
        <v>0</v>
      </c>
      <c r="G644">
        <v>0</v>
      </c>
      <c r="H644">
        <v>0</v>
      </c>
      <c r="I644">
        <v>1</v>
      </c>
      <c r="J644">
        <v>0</v>
      </c>
      <c r="K644">
        <v>0</v>
      </c>
      <c r="L644">
        <v>5</v>
      </c>
      <c r="M644">
        <v>8</v>
      </c>
      <c r="N644">
        <v>2</v>
      </c>
      <c r="O644">
        <v>1</v>
      </c>
      <c r="P644">
        <v>1</v>
      </c>
      <c r="Q644">
        <v>0</v>
      </c>
      <c r="R644">
        <v>4</v>
      </c>
      <c r="S644">
        <v>0</v>
      </c>
      <c r="T644">
        <v>0</v>
      </c>
      <c r="U644">
        <v>0</v>
      </c>
      <c r="V644">
        <f t="shared" si="20"/>
        <v>57</v>
      </c>
      <c r="W644">
        <f t="shared" si="21"/>
        <v>46</v>
      </c>
    </row>
    <row r="645" spans="1:23" x14ac:dyDescent="0.35">
      <c r="A645" t="s">
        <v>170</v>
      </c>
      <c r="B645" s="1">
        <v>44469</v>
      </c>
      <c r="C645" t="s">
        <v>165</v>
      </c>
      <c r="D645" t="s">
        <v>55</v>
      </c>
      <c r="E645">
        <v>1</v>
      </c>
      <c r="F645">
        <v>0</v>
      </c>
      <c r="G645">
        <v>0</v>
      </c>
      <c r="H645">
        <v>1</v>
      </c>
      <c r="I645">
        <v>0</v>
      </c>
      <c r="J645">
        <v>0</v>
      </c>
      <c r="K645">
        <v>0</v>
      </c>
      <c r="L645">
        <v>6</v>
      </c>
      <c r="M645">
        <v>3</v>
      </c>
      <c r="N645">
        <v>1</v>
      </c>
      <c r="O645">
        <v>1</v>
      </c>
      <c r="P645">
        <v>1</v>
      </c>
      <c r="Q645">
        <v>2</v>
      </c>
      <c r="R645">
        <v>2</v>
      </c>
      <c r="S645">
        <v>0</v>
      </c>
      <c r="T645">
        <v>0</v>
      </c>
      <c r="U645">
        <v>0</v>
      </c>
      <c r="V645">
        <f t="shared" si="20"/>
        <v>65</v>
      </c>
      <c r="W645">
        <f t="shared" si="21"/>
        <v>59</v>
      </c>
    </row>
    <row r="646" spans="1:23" x14ac:dyDescent="0.35">
      <c r="A646" t="s">
        <v>170</v>
      </c>
      <c r="B646" s="1">
        <v>44470</v>
      </c>
      <c r="C646" t="s">
        <v>161</v>
      </c>
      <c r="D646" t="s">
        <v>28</v>
      </c>
      <c r="E646">
        <v>1</v>
      </c>
      <c r="F646">
        <v>0</v>
      </c>
      <c r="G646">
        <v>0</v>
      </c>
      <c r="H646">
        <v>0</v>
      </c>
      <c r="I646">
        <v>1</v>
      </c>
      <c r="J646">
        <v>0</v>
      </c>
      <c r="K646">
        <v>0</v>
      </c>
      <c r="L646" s="2">
        <v>2.6666666666666665</v>
      </c>
      <c r="M646">
        <v>3</v>
      </c>
      <c r="N646">
        <v>2</v>
      </c>
      <c r="O646">
        <v>2</v>
      </c>
      <c r="P646">
        <v>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f t="shared" si="20"/>
        <v>51</v>
      </c>
      <c r="W646">
        <f t="shared" si="21"/>
        <v>38</v>
      </c>
    </row>
    <row r="647" spans="1:23" x14ac:dyDescent="0.35">
      <c r="A647" t="s">
        <v>170</v>
      </c>
      <c r="B647" s="1">
        <v>44471</v>
      </c>
      <c r="C647" t="s">
        <v>146</v>
      </c>
      <c r="D647" t="s">
        <v>28</v>
      </c>
      <c r="E647">
        <v>1</v>
      </c>
      <c r="F647">
        <v>0</v>
      </c>
      <c r="G647">
        <v>0</v>
      </c>
      <c r="H647">
        <v>0</v>
      </c>
      <c r="I647">
        <v>1</v>
      </c>
      <c r="J647">
        <v>0</v>
      </c>
      <c r="K647">
        <v>0</v>
      </c>
      <c r="L647">
        <v>3</v>
      </c>
      <c r="M647">
        <v>7</v>
      </c>
      <c r="N647">
        <v>7</v>
      </c>
      <c r="O647">
        <v>6</v>
      </c>
      <c r="P647">
        <v>3</v>
      </c>
      <c r="Q647">
        <v>0</v>
      </c>
      <c r="R647">
        <v>2</v>
      </c>
      <c r="S647">
        <v>0</v>
      </c>
      <c r="T647">
        <v>0</v>
      </c>
      <c r="U647">
        <v>1</v>
      </c>
      <c r="V647">
        <f t="shared" si="20"/>
        <v>40</v>
      </c>
      <c r="W647">
        <f t="shared" si="21"/>
        <v>7</v>
      </c>
    </row>
    <row r="648" spans="1:23" x14ac:dyDescent="0.35">
      <c r="A648" t="s">
        <v>170</v>
      </c>
      <c r="B648" s="1">
        <v>44472</v>
      </c>
      <c r="C648" t="s">
        <v>148</v>
      </c>
      <c r="D648" t="s">
        <v>28</v>
      </c>
      <c r="E648">
        <v>1</v>
      </c>
      <c r="F648">
        <v>0</v>
      </c>
      <c r="G648">
        <v>0</v>
      </c>
      <c r="H648">
        <v>0</v>
      </c>
      <c r="I648">
        <v>1</v>
      </c>
      <c r="J648">
        <v>0</v>
      </c>
      <c r="K648">
        <v>0</v>
      </c>
      <c r="L648" s="2">
        <v>0.66666666666666663</v>
      </c>
      <c r="M648">
        <v>5</v>
      </c>
      <c r="N648">
        <v>3</v>
      </c>
      <c r="O648">
        <v>3</v>
      </c>
      <c r="P648">
        <v>1</v>
      </c>
      <c r="Q648">
        <v>0</v>
      </c>
      <c r="R648">
        <v>1</v>
      </c>
      <c r="S648">
        <v>0</v>
      </c>
      <c r="T648">
        <v>0</v>
      </c>
      <c r="U648">
        <v>0</v>
      </c>
      <c r="V648">
        <f t="shared" si="20"/>
        <v>44</v>
      </c>
      <c r="W648">
        <f t="shared" si="21"/>
        <v>20</v>
      </c>
    </row>
    <row r="649" spans="1:23" x14ac:dyDescent="0.35">
      <c r="A649" t="s">
        <v>191</v>
      </c>
      <c r="B649" s="1">
        <v>44288</v>
      </c>
      <c r="C649" t="s">
        <v>171</v>
      </c>
      <c r="D649" t="s">
        <v>53</v>
      </c>
      <c r="E649">
        <v>1</v>
      </c>
      <c r="F649">
        <v>0</v>
      </c>
      <c r="G649">
        <v>0</v>
      </c>
      <c r="H649">
        <v>0</v>
      </c>
      <c r="I649">
        <v>1</v>
      </c>
      <c r="J649">
        <v>0</v>
      </c>
      <c r="K649">
        <v>0</v>
      </c>
      <c r="L649" s="2">
        <v>5.333333333333333</v>
      </c>
      <c r="M649">
        <v>4</v>
      </c>
      <c r="N649">
        <v>1</v>
      </c>
      <c r="O649">
        <v>1</v>
      </c>
      <c r="P649">
        <v>0</v>
      </c>
      <c r="Q649">
        <v>1</v>
      </c>
      <c r="R649">
        <v>4</v>
      </c>
      <c r="S649">
        <v>0</v>
      </c>
      <c r="T649">
        <v>0</v>
      </c>
      <c r="U649">
        <v>0</v>
      </c>
      <c r="V649">
        <f t="shared" si="20"/>
        <v>67.666666666666671</v>
      </c>
      <c r="W649">
        <f t="shared" si="21"/>
        <v>63</v>
      </c>
    </row>
    <row r="650" spans="1:23" x14ac:dyDescent="0.35">
      <c r="A650" t="s">
        <v>191</v>
      </c>
      <c r="B650" s="1">
        <v>44289</v>
      </c>
      <c r="C650" t="s">
        <v>172</v>
      </c>
      <c r="D650" t="s">
        <v>53</v>
      </c>
      <c r="E650">
        <v>1</v>
      </c>
      <c r="F650">
        <v>0</v>
      </c>
      <c r="G650">
        <v>0</v>
      </c>
      <c r="H650">
        <v>0</v>
      </c>
      <c r="I650">
        <v>1</v>
      </c>
      <c r="J650">
        <v>0</v>
      </c>
      <c r="K650">
        <v>0</v>
      </c>
      <c r="L650">
        <v>5</v>
      </c>
      <c r="M650">
        <v>6</v>
      </c>
      <c r="N650">
        <v>3</v>
      </c>
      <c r="O650">
        <v>2</v>
      </c>
      <c r="P650">
        <v>0</v>
      </c>
      <c r="Q650">
        <v>1</v>
      </c>
      <c r="R650">
        <v>8</v>
      </c>
      <c r="S650">
        <v>0</v>
      </c>
      <c r="T650">
        <v>0</v>
      </c>
      <c r="U650">
        <v>1</v>
      </c>
      <c r="V650">
        <f t="shared" si="20"/>
        <v>66</v>
      </c>
      <c r="W650">
        <f t="shared" si="21"/>
        <v>55</v>
      </c>
    </row>
    <row r="651" spans="1:23" x14ac:dyDescent="0.35">
      <c r="A651" t="s">
        <v>191</v>
      </c>
      <c r="B651" s="1">
        <v>44290</v>
      </c>
      <c r="C651" t="s">
        <v>173</v>
      </c>
      <c r="D651" t="s">
        <v>53</v>
      </c>
      <c r="E651">
        <v>1</v>
      </c>
      <c r="F651">
        <v>0</v>
      </c>
      <c r="G651">
        <v>0</v>
      </c>
      <c r="H651">
        <v>0</v>
      </c>
      <c r="I651">
        <v>1</v>
      </c>
      <c r="J651">
        <v>0</v>
      </c>
      <c r="K651">
        <v>0</v>
      </c>
      <c r="L651">
        <v>2</v>
      </c>
      <c r="M651">
        <v>7</v>
      </c>
      <c r="N651">
        <v>6</v>
      </c>
      <c r="O651">
        <v>6</v>
      </c>
      <c r="P651">
        <v>0</v>
      </c>
      <c r="Q651">
        <v>2</v>
      </c>
      <c r="R651">
        <v>2</v>
      </c>
      <c r="S651">
        <v>0</v>
      </c>
      <c r="T651">
        <v>0</v>
      </c>
      <c r="U651">
        <v>0</v>
      </c>
      <c r="V651">
        <f t="shared" si="20"/>
        <v>49</v>
      </c>
      <c r="W651">
        <f t="shared" si="21"/>
        <v>18</v>
      </c>
    </row>
    <row r="652" spans="1:23" x14ac:dyDescent="0.35">
      <c r="A652" t="s">
        <v>191</v>
      </c>
      <c r="B652" s="1">
        <v>44291</v>
      </c>
      <c r="C652" t="s">
        <v>174</v>
      </c>
      <c r="D652" t="s">
        <v>35</v>
      </c>
      <c r="E652">
        <v>1</v>
      </c>
      <c r="F652">
        <v>0</v>
      </c>
      <c r="G652">
        <v>0</v>
      </c>
      <c r="H652">
        <v>1</v>
      </c>
      <c r="I652">
        <v>0</v>
      </c>
      <c r="J652">
        <v>0</v>
      </c>
      <c r="K652">
        <v>0</v>
      </c>
      <c r="L652">
        <v>5</v>
      </c>
      <c r="M652">
        <v>2</v>
      </c>
      <c r="N652">
        <v>0</v>
      </c>
      <c r="O652">
        <v>0</v>
      </c>
      <c r="P652">
        <v>0</v>
      </c>
      <c r="Q652">
        <v>4</v>
      </c>
      <c r="R652">
        <v>4</v>
      </c>
      <c r="S652">
        <v>0</v>
      </c>
      <c r="T652">
        <v>0</v>
      </c>
      <c r="U652">
        <v>1</v>
      </c>
      <c r="V652">
        <f t="shared" si="20"/>
        <v>65</v>
      </c>
      <c r="W652">
        <f t="shared" si="21"/>
        <v>62</v>
      </c>
    </row>
    <row r="653" spans="1:23" x14ac:dyDescent="0.35">
      <c r="A653" t="s">
        <v>191</v>
      </c>
      <c r="B653" s="1">
        <v>44292</v>
      </c>
      <c r="C653" t="s">
        <v>175</v>
      </c>
      <c r="D653" t="s">
        <v>35</v>
      </c>
      <c r="E653">
        <v>1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5</v>
      </c>
      <c r="M653">
        <v>5</v>
      </c>
      <c r="N653">
        <v>3</v>
      </c>
      <c r="O653">
        <v>3</v>
      </c>
      <c r="P653">
        <v>0</v>
      </c>
      <c r="Q653">
        <v>2</v>
      </c>
      <c r="R653">
        <v>6</v>
      </c>
      <c r="S653">
        <v>1</v>
      </c>
      <c r="T653">
        <v>0</v>
      </c>
      <c r="U653">
        <v>0</v>
      </c>
      <c r="V653">
        <f t="shared" si="20"/>
        <v>66</v>
      </c>
      <c r="W653">
        <f t="shared" si="21"/>
        <v>53</v>
      </c>
    </row>
    <row r="654" spans="1:23" x14ac:dyDescent="0.35">
      <c r="A654" t="s">
        <v>191</v>
      </c>
      <c r="B654" s="1">
        <v>44293</v>
      </c>
      <c r="C654" t="s">
        <v>171</v>
      </c>
      <c r="D654" t="s">
        <v>35</v>
      </c>
      <c r="E654">
        <v>1</v>
      </c>
      <c r="F654">
        <v>0</v>
      </c>
      <c r="G654">
        <v>0</v>
      </c>
      <c r="H654">
        <v>1</v>
      </c>
      <c r="I654">
        <v>0</v>
      </c>
      <c r="J654">
        <v>0</v>
      </c>
      <c r="K654">
        <v>0</v>
      </c>
      <c r="L654">
        <v>7</v>
      </c>
      <c r="M654">
        <v>3</v>
      </c>
      <c r="N654">
        <v>1</v>
      </c>
      <c r="O654">
        <v>1</v>
      </c>
      <c r="P654">
        <v>0</v>
      </c>
      <c r="Q654">
        <v>3</v>
      </c>
      <c r="R654">
        <v>7</v>
      </c>
      <c r="S654">
        <v>0</v>
      </c>
      <c r="T654">
        <v>0</v>
      </c>
      <c r="U654">
        <v>0</v>
      </c>
      <c r="V654">
        <f t="shared" si="20"/>
        <v>78</v>
      </c>
      <c r="W654">
        <f t="shared" si="21"/>
        <v>74</v>
      </c>
    </row>
    <row r="655" spans="1:23" x14ac:dyDescent="0.35">
      <c r="A655" t="s">
        <v>191</v>
      </c>
      <c r="B655" s="1">
        <v>44294</v>
      </c>
      <c r="C655" t="s">
        <v>176</v>
      </c>
      <c r="D655" t="s">
        <v>67</v>
      </c>
      <c r="E655">
        <v>1</v>
      </c>
      <c r="F655">
        <v>0</v>
      </c>
      <c r="G655">
        <v>0</v>
      </c>
      <c r="H655">
        <v>1</v>
      </c>
      <c r="I655">
        <v>0</v>
      </c>
      <c r="J655">
        <v>0</v>
      </c>
      <c r="K655">
        <v>0</v>
      </c>
      <c r="L655">
        <v>5</v>
      </c>
      <c r="M655">
        <v>4</v>
      </c>
      <c r="N655">
        <v>3</v>
      </c>
      <c r="O655">
        <v>3</v>
      </c>
      <c r="P655">
        <v>2</v>
      </c>
      <c r="Q655">
        <v>0</v>
      </c>
      <c r="R655">
        <v>7</v>
      </c>
      <c r="S655">
        <v>0</v>
      </c>
      <c r="T655">
        <v>0</v>
      </c>
      <c r="U655">
        <v>0</v>
      </c>
      <c r="V655">
        <f t="shared" si="20"/>
        <v>62</v>
      </c>
      <c r="W655">
        <f t="shared" si="21"/>
        <v>48</v>
      </c>
    </row>
    <row r="656" spans="1:23" x14ac:dyDescent="0.35">
      <c r="A656" t="s">
        <v>191</v>
      </c>
      <c r="B656" s="1">
        <v>44296</v>
      </c>
      <c r="C656" t="s">
        <v>173</v>
      </c>
      <c r="D656" t="s">
        <v>67</v>
      </c>
      <c r="E656">
        <v>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5</v>
      </c>
      <c r="M656">
        <v>3</v>
      </c>
      <c r="N656">
        <v>2</v>
      </c>
      <c r="O656">
        <v>2</v>
      </c>
      <c r="P656">
        <v>2</v>
      </c>
      <c r="Q656">
        <v>3</v>
      </c>
      <c r="R656">
        <v>4</v>
      </c>
      <c r="S656">
        <v>0</v>
      </c>
      <c r="T656">
        <v>0</v>
      </c>
      <c r="U656">
        <v>0</v>
      </c>
      <c r="V656">
        <f t="shared" si="20"/>
        <v>57</v>
      </c>
      <c r="W656">
        <f t="shared" si="21"/>
        <v>44</v>
      </c>
    </row>
    <row r="657" spans="1:23" x14ac:dyDescent="0.35">
      <c r="A657" t="s">
        <v>191</v>
      </c>
      <c r="B657" s="1">
        <v>44297</v>
      </c>
      <c r="C657" t="s">
        <v>174</v>
      </c>
      <c r="D657" t="s">
        <v>67</v>
      </c>
      <c r="E657">
        <v>1</v>
      </c>
      <c r="F657">
        <v>0</v>
      </c>
      <c r="G657">
        <v>0</v>
      </c>
      <c r="H657">
        <v>1</v>
      </c>
      <c r="I657">
        <v>0</v>
      </c>
      <c r="J657">
        <v>0</v>
      </c>
      <c r="K657">
        <v>0</v>
      </c>
      <c r="L657">
        <v>6</v>
      </c>
      <c r="M657">
        <v>7</v>
      </c>
      <c r="N657">
        <v>4</v>
      </c>
      <c r="O657">
        <v>4</v>
      </c>
      <c r="P657">
        <v>1</v>
      </c>
      <c r="Q657">
        <v>3</v>
      </c>
      <c r="R657">
        <v>7</v>
      </c>
      <c r="S657">
        <v>0</v>
      </c>
      <c r="T657">
        <v>0</v>
      </c>
      <c r="U657">
        <v>0</v>
      </c>
      <c r="V657">
        <f t="shared" si="20"/>
        <v>65</v>
      </c>
      <c r="W657">
        <f t="shared" si="21"/>
        <v>45</v>
      </c>
    </row>
    <row r="658" spans="1:23" x14ac:dyDescent="0.35">
      <c r="A658" t="s">
        <v>191</v>
      </c>
      <c r="B658" s="1">
        <v>44299</v>
      </c>
      <c r="C658" t="s">
        <v>175</v>
      </c>
      <c r="D658" t="s">
        <v>56</v>
      </c>
      <c r="E658">
        <v>1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5</v>
      </c>
      <c r="M658">
        <v>4</v>
      </c>
      <c r="N658">
        <v>2</v>
      </c>
      <c r="O658">
        <v>2</v>
      </c>
      <c r="P658">
        <v>0</v>
      </c>
      <c r="Q658">
        <v>3</v>
      </c>
      <c r="R658">
        <v>2</v>
      </c>
      <c r="S658">
        <v>2</v>
      </c>
      <c r="T658">
        <v>0</v>
      </c>
      <c r="U658">
        <v>0</v>
      </c>
      <c r="V658">
        <f t="shared" si="20"/>
        <v>62</v>
      </c>
      <c r="W658">
        <f t="shared" si="21"/>
        <v>52</v>
      </c>
    </row>
    <row r="659" spans="1:23" x14ac:dyDescent="0.35">
      <c r="A659" t="s">
        <v>191</v>
      </c>
      <c r="B659" t="s">
        <v>177</v>
      </c>
      <c r="C659" t="s">
        <v>171</v>
      </c>
      <c r="D659" t="s">
        <v>56</v>
      </c>
      <c r="E659">
        <v>1</v>
      </c>
      <c r="F659">
        <v>0</v>
      </c>
      <c r="G659">
        <v>0</v>
      </c>
      <c r="H659">
        <v>1</v>
      </c>
      <c r="I659">
        <v>0</v>
      </c>
      <c r="J659">
        <v>0</v>
      </c>
      <c r="K659">
        <v>0</v>
      </c>
      <c r="L659">
        <v>5</v>
      </c>
      <c r="M659">
        <v>5</v>
      </c>
      <c r="N659">
        <v>2</v>
      </c>
      <c r="O659">
        <v>2</v>
      </c>
      <c r="P659">
        <v>0</v>
      </c>
      <c r="Q659">
        <v>0</v>
      </c>
      <c r="R659">
        <v>3</v>
      </c>
      <c r="S659">
        <v>1</v>
      </c>
      <c r="T659">
        <v>0</v>
      </c>
      <c r="U659">
        <v>1</v>
      </c>
      <c r="V659">
        <f t="shared" si="20"/>
        <v>65</v>
      </c>
      <c r="W659">
        <f t="shared" si="21"/>
        <v>57</v>
      </c>
    </row>
    <row r="660" spans="1:23" x14ac:dyDescent="0.35">
      <c r="A660" t="s">
        <v>191</v>
      </c>
      <c r="B660" t="s">
        <v>178</v>
      </c>
      <c r="C660" t="s">
        <v>176</v>
      </c>
      <c r="D660" t="s">
        <v>56</v>
      </c>
      <c r="E660">
        <v>1</v>
      </c>
      <c r="F660">
        <v>0</v>
      </c>
      <c r="G660">
        <v>0</v>
      </c>
      <c r="H660">
        <v>1</v>
      </c>
      <c r="I660">
        <v>0</v>
      </c>
      <c r="J660">
        <v>0</v>
      </c>
      <c r="K660">
        <v>0</v>
      </c>
      <c r="L660">
        <v>5</v>
      </c>
      <c r="M660">
        <v>5</v>
      </c>
      <c r="N660">
        <v>1</v>
      </c>
      <c r="O660">
        <v>1</v>
      </c>
      <c r="P660">
        <v>0</v>
      </c>
      <c r="Q660">
        <v>1</v>
      </c>
      <c r="R660">
        <v>5</v>
      </c>
      <c r="S660">
        <v>0</v>
      </c>
      <c r="T660">
        <v>0</v>
      </c>
      <c r="U660">
        <v>0</v>
      </c>
      <c r="V660">
        <f t="shared" si="20"/>
        <v>66</v>
      </c>
      <c r="W660">
        <f t="shared" si="21"/>
        <v>60</v>
      </c>
    </row>
    <row r="661" spans="1:23" x14ac:dyDescent="0.35">
      <c r="A661" t="s">
        <v>191</v>
      </c>
      <c r="B661" s="1">
        <v>44301</v>
      </c>
      <c r="C661" t="s">
        <v>173</v>
      </c>
      <c r="D661" t="s">
        <v>56</v>
      </c>
      <c r="E661">
        <v>1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5</v>
      </c>
      <c r="M661">
        <v>4</v>
      </c>
      <c r="N661">
        <v>2</v>
      </c>
      <c r="O661">
        <v>0</v>
      </c>
      <c r="P661">
        <v>0</v>
      </c>
      <c r="Q661">
        <v>2</v>
      </c>
      <c r="R661">
        <v>4</v>
      </c>
      <c r="S661">
        <v>0</v>
      </c>
      <c r="T661">
        <v>0</v>
      </c>
      <c r="U661">
        <v>0</v>
      </c>
      <c r="V661">
        <f t="shared" si="20"/>
        <v>61</v>
      </c>
      <c r="W661">
        <f t="shared" si="21"/>
        <v>56</v>
      </c>
    </row>
    <row r="662" spans="1:23" x14ac:dyDescent="0.35">
      <c r="A662" t="s">
        <v>191</v>
      </c>
      <c r="B662" s="1">
        <v>44303</v>
      </c>
      <c r="C662" t="s">
        <v>174</v>
      </c>
      <c r="D662" t="s">
        <v>21</v>
      </c>
      <c r="E662">
        <v>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 s="2">
        <v>3.6666666666666665</v>
      </c>
      <c r="M662">
        <v>4</v>
      </c>
      <c r="N662">
        <v>2</v>
      </c>
      <c r="O662">
        <v>2</v>
      </c>
      <c r="P662">
        <v>0</v>
      </c>
      <c r="Q662">
        <v>4</v>
      </c>
      <c r="R662">
        <v>3</v>
      </c>
      <c r="S662">
        <v>0</v>
      </c>
      <c r="T662">
        <v>0</v>
      </c>
      <c r="U662">
        <v>0</v>
      </c>
      <c r="V662">
        <f t="shared" si="20"/>
        <v>56</v>
      </c>
      <c r="W662">
        <f t="shared" si="21"/>
        <v>43</v>
      </c>
    </row>
    <row r="663" spans="1:23" x14ac:dyDescent="0.35">
      <c r="A663" t="s">
        <v>191</v>
      </c>
      <c r="B663" t="s">
        <v>179</v>
      </c>
      <c r="C663" t="s">
        <v>172</v>
      </c>
      <c r="D663" t="s">
        <v>21</v>
      </c>
      <c r="E663">
        <v>1</v>
      </c>
      <c r="F663">
        <v>0</v>
      </c>
      <c r="G663">
        <v>0</v>
      </c>
      <c r="H663">
        <v>0</v>
      </c>
      <c r="I663">
        <v>1</v>
      </c>
      <c r="J663">
        <v>0</v>
      </c>
      <c r="K663">
        <v>0</v>
      </c>
      <c r="L663" s="2">
        <v>4.333333333333333</v>
      </c>
      <c r="M663">
        <v>7</v>
      </c>
      <c r="N663">
        <v>3</v>
      </c>
      <c r="O663">
        <v>3</v>
      </c>
      <c r="P663">
        <v>1</v>
      </c>
      <c r="Q663">
        <v>0</v>
      </c>
      <c r="R663">
        <v>2</v>
      </c>
      <c r="S663">
        <v>0</v>
      </c>
      <c r="T663">
        <v>0</v>
      </c>
      <c r="U663">
        <v>0</v>
      </c>
      <c r="V663">
        <f t="shared" si="20"/>
        <v>54.666666666666664</v>
      </c>
      <c r="W663">
        <f t="shared" si="21"/>
        <v>39</v>
      </c>
    </row>
    <row r="664" spans="1:23" x14ac:dyDescent="0.35">
      <c r="A664" t="s">
        <v>191</v>
      </c>
      <c r="B664" t="s">
        <v>180</v>
      </c>
      <c r="C664" t="s">
        <v>175</v>
      </c>
      <c r="D664" t="s">
        <v>21</v>
      </c>
      <c r="E664">
        <v>1</v>
      </c>
      <c r="F664">
        <v>0</v>
      </c>
      <c r="G664">
        <v>0</v>
      </c>
      <c r="H664">
        <v>0</v>
      </c>
      <c r="I664">
        <v>1</v>
      </c>
      <c r="J664">
        <v>0</v>
      </c>
      <c r="K664">
        <v>0</v>
      </c>
      <c r="L664" s="2">
        <v>3.6666666666666665</v>
      </c>
      <c r="M664">
        <v>7</v>
      </c>
      <c r="N664">
        <v>4</v>
      </c>
      <c r="O664">
        <v>4</v>
      </c>
      <c r="P664">
        <v>1</v>
      </c>
      <c r="Q664">
        <v>0</v>
      </c>
      <c r="R664">
        <v>4</v>
      </c>
      <c r="S664">
        <v>1</v>
      </c>
      <c r="T664">
        <v>0</v>
      </c>
      <c r="U664">
        <v>1</v>
      </c>
      <c r="V664">
        <f t="shared" si="20"/>
        <v>54</v>
      </c>
      <c r="W664">
        <f t="shared" si="21"/>
        <v>34</v>
      </c>
    </row>
    <row r="665" spans="1:23" x14ac:dyDescent="0.35">
      <c r="A665" t="s">
        <v>191</v>
      </c>
      <c r="B665" s="1">
        <v>44305</v>
      </c>
      <c r="C665" t="s">
        <v>171</v>
      </c>
      <c r="D665" t="s">
        <v>21</v>
      </c>
      <c r="E665">
        <v>1</v>
      </c>
      <c r="F665">
        <v>0</v>
      </c>
      <c r="G665">
        <v>0</v>
      </c>
      <c r="H665">
        <v>1</v>
      </c>
      <c r="I665">
        <v>0</v>
      </c>
      <c r="J665">
        <v>0</v>
      </c>
      <c r="K665">
        <v>0</v>
      </c>
      <c r="L665" s="2">
        <v>6.333333333333333</v>
      </c>
      <c r="M665">
        <v>9</v>
      </c>
      <c r="N665">
        <v>4</v>
      </c>
      <c r="O665">
        <v>4</v>
      </c>
      <c r="P665">
        <v>0</v>
      </c>
      <c r="Q665">
        <v>0</v>
      </c>
      <c r="R665">
        <v>10</v>
      </c>
      <c r="S665">
        <v>0</v>
      </c>
      <c r="T665">
        <v>0</v>
      </c>
      <c r="U665">
        <v>0</v>
      </c>
      <c r="V665">
        <f t="shared" si="20"/>
        <v>74.666666666666671</v>
      </c>
      <c r="W665">
        <f t="shared" si="21"/>
        <v>58</v>
      </c>
    </row>
    <row r="666" spans="1:23" x14ac:dyDescent="0.35">
      <c r="A666" t="s">
        <v>191</v>
      </c>
      <c r="B666" s="1">
        <v>44306</v>
      </c>
      <c r="C666" t="s">
        <v>176</v>
      </c>
      <c r="D666" t="s">
        <v>64</v>
      </c>
      <c r="E666">
        <v>1</v>
      </c>
      <c r="F666">
        <v>0</v>
      </c>
      <c r="G666">
        <v>0</v>
      </c>
      <c r="H666">
        <v>1</v>
      </c>
      <c r="I666">
        <v>0</v>
      </c>
      <c r="J666">
        <v>0</v>
      </c>
      <c r="K666">
        <v>0</v>
      </c>
      <c r="L666">
        <v>6</v>
      </c>
      <c r="M666">
        <v>3</v>
      </c>
      <c r="N666">
        <v>2</v>
      </c>
      <c r="O666">
        <v>2</v>
      </c>
      <c r="P666">
        <v>2</v>
      </c>
      <c r="Q666">
        <v>1</v>
      </c>
      <c r="R666">
        <v>6</v>
      </c>
      <c r="S666">
        <v>0</v>
      </c>
      <c r="T666">
        <v>0</v>
      </c>
      <c r="U666">
        <v>0</v>
      </c>
      <c r="V666">
        <f t="shared" si="20"/>
        <v>66</v>
      </c>
      <c r="W666">
        <f t="shared" si="21"/>
        <v>56</v>
      </c>
    </row>
    <row r="667" spans="1:23" x14ac:dyDescent="0.35">
      <c r="A667" t="s">
        <v>191</v>
      </c>
      <c r="B667" s="1">
        <v>44307</v>
      </c>
      <c r="C667" t="s">
        <v>173</v>
      </c>
      <c r="D667" t="s">
        <v>64</v>
      </c>
      <c r="E667">
        <v>1</v>
      </c>
      <c r="F667">
        <v>0</v>
      </c>
      <c r="G667">
        <v>0</v>
      </c>
      <c r="H667">
        <v>0</v>
      </c>
      <c r="I667">
        <v>1</v>
      </c>
      <c r="J667">
        <v>0</v>
      </c>
      <c r="K667">
        <v>0</v>
      </c>
      <c r="L667" s="2">
        <v>4.666666666666667</v>
      </c>
      <c r="M667">
        <v>4</v>
      </c>
      <c r="N667">
        <v>4</v>
      </c>
      <c r="O667">
        <v>4</v>
      </c>
      <c r="P667">
        <v>0</v>
      </c>
      <c r="Q667">
        <v>6</v>
      </c>
      <c r="R667">
        <v>2</v>
      </c>
      <c r="S667">
        <v>1</v>
      </c>
      <c r="T667">
        <v>0</v>
      </c>
      <c r="U667">
        <v>1</v>
      </c>
      <c r="V667">
        <f t="shared" si="20"/>
        <v>57.333333333333336</v>
      </c>
      <c r="W667">
        <f t="shared" si="21"/>
        <v>38</v>
      </c>
    </row>
    <row r="668" spans="1:23" x14ac:dyDescent="0.35">
      <c r="A668" t="s">
        <v>191</v>
      </c>
      <c r="B668" s="1">
        <v>44308</v>
      </c>
      <c r="C668" t="s">
        <v>174</v>
      </c>
      <c r="D668" t="s">
        <v>46</v>
      </c>
      <c r="E668">
        <v>1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6</v>
      </c>
      <c r="M668">
        <v>1</v>
      </c>
      <c r="N668">
        <v>2</v>
      </c>
      <c r="O668">
        <v>2</v>
      </c>
      <c r="P668">
        <v>0</v>
      </c>
      <c r="Q668">
        <v>3</v>
      </c>
      <c r="R668">
        <v>4</v>
      </c>
      <c r="S668">
        <v>0</v>
      </c>
      <c r="T668">
        <v>0</v>
      </c>
      <c r="U668">
        <v>0</v>
      </c>
      <c r="V668">
        <f t="shared" si="20"/>
        <v>72</v>
      </c>
      <c r="W668">
        <f t="shared" si="21"/>
        <v>66</v>
      </c>
    </row>
    <row r="669" spans="1:23" x14ac:dyDescent="0.35">
      <c r="A669" t="s">
        <v>191</v>
      </c>
      <c r="B669" s="1">
        <v>44309</v>
      </c>
      <c r="C669" t="s">
        <v>175</v>
      </c>
      <c r="D669" t="s">
        <v>46</v>
      </c>
      <c r="E669">
        <v>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 s="2">
        <v>3.6666666666666665</v>
      </c>
      <c r="M669">
        <v>4</v>
      </c>
      <c r="N669">
        <v>2</v>
      </c>
      <c r="O669">
        <v>2</v>
      </c>
      <c r="P669">
        <v>0</v>
      </c>
      <c r="Q669">
        <v>4</v>
      </c>
      <c r="R669">
        <v>3</v>
      </c>
      <c r="S669">
        <v>0</v>
      </c>
      <c r="T669">
        <v>0</v>
      </c>
      <c r="U669">
        <v>0</v>
      </c>
      <c r="V669">
        <f t="shared" si="20"/>
        <v>56</v>
      </c>
      <c r="W669">
        <f t="shared" si="21"/>
        <v>43</v>
      </c>
    </row>
    <row r="670" spans="1:23" x14ac:dyDescent="0.35">
      <c r="A670" t="s">
        <v>191</v>
      </c>
      <c r="B670" s="1">
        <v>44310</v>
      </c>
      <c r="C670" t="s">
        <v>171</v>
      </c>
      <c r="D670" t="s">
        <v>46</v>
      </c>
      <c r="E670">
        <v>1</v>
      </c>
      <c r="F670">
        <v>0</v>
      </c>
      <c r="G670">
        <v>0</v>
      </c>
      <c r="H670">
        <v>0</v>
      </c>
      <c r="I670">
        <v>1</v>
      </c>
      <c r="J670">
        <v>0</v>
      </c>
      <c r="K670">
        <v>0</v>
      </c>
      <c r="L670">
        <v>5</v>
      </c>
      <c r="M670">
        <v>8</v>
      </c>
      <c r="N670">
        <v>5</v>
      </c>
      <c r="O670">
        <v>5</v>
      </c>
      <c r="P670">
        <v>0</v>
      </c>
      <c r="Q670">
        <v>1</v>
      </c>
      <c r="R670">
        <v>3</v>
      </c>
      <c r="S670">
        <v>1</v>
      </c>
      <c r="T670">
        <v>0</v>
      </c>
      <c r="U670">
        <v>2</v>
      </c>
      <c r="V670">
        <f t="shared" si="20"/>
        <v>61</v>
      </c>
      <c r="W670">
        <f t="shared" si="21"/>
        <v>40</v>
      </c>
    </row>
    <row r="671" spans="1:23" x14ac:dyDescent="0.35">
      <c r="A671" t="s">
        <v>191</v>
      </c>
      <c r="B671" s="1">
        <v>44311</v>
      </c>
      <c r="C671" t="s">
        <v>176</v>
      </c>
      <c r="D671" t="s">
        <v>46</v>
      </c>
      <c r="E671">
        <v>1</v>
      </c>
      <c r="F671">
        <v>0</v>
      </c>
      <c r="G671">
        <v>0</v>
      </c>
      <c r="H671">
        <v>1</v>
      </c>
      <c r="I671">
        <v>0</v>
      </c>
      <c r="J671">
        <v>0</v>
      </c>
      <c r="K671">
        <v>0</v>
      </c>
      <c r="L671">
        <v>7</v>
      </c>
      <c r="M671">
        <v>6</v>
      </c>
      <c r="N671">
        <v>3</v>
      </c>
      <c r="O671">
        <v>3</v>
      </c>
      <c r="P671">
        <v>0</v>
      </c>
      <c r="Q671">
        <v>0</v>
      </c>
      <c r="R671">
        <v>8</v>
      </c>
      <c r="S671">
        <v>0</v>
      </c>
      <c r="T671">
        <v>0</v>
      </c>
      <c r="U671">
        <v>0</v>
      </c>
      <c r="V671">
        <f t="shared" si="20"/>
        <v>79</v>
      </c>
      <c r="W671">
        <f t="shared" si="21"/>
        <v>69</v>
      </c>
    </row>
    <row r="672" spans="1:23" x14ac:dyDescent="0.35">
      <c r="A672" t="s">
        <v>191</v>
      </c>
      <c r="B672" s="1">
        <v>44313</v>
      </c>
      <c r="C672" t="s">
        <v>173</v>
      </c>
      <c r="D672" t="s">
        <v>96</v>
      </c>
      <c r="E672">
        <v>1</v>
      </c>
      <c r="F672">
        <v>0</v>
      </c>
      <c r="G672">
        <v>0</v>
      </c>
      <c r="H672">
        <v>1</v>
      </c>
      <c r="I672">
        <v>0</v>
      </c>
      <c r="J672">
        <v>0</v>
      </c>
      <c r="K672">
        <v>0</v>
      </c>
      <c r="L672">
        <v>7</v>
      </c>
      <c r="M672">
        <v>7</v>
      </c>
      <c r="N672">
        <v>1</v>
      </c>
      <c r="O672">
        <v>1</v>
      </c>
      <c r="P672">
        <v>1</v>
      </c>
      <c r="Q672">
        <v>0</v>
      </c>
      <c r="R672">
        <v>10</v>
      </c>
      <c r="S672">
        <v>0</v>
      </c>
      <c r="T672">
        <v>0</v>
      </c>
      <c r="U672">
        <v>0</v>
      </c>
      <c r="V672">
        <f t="shared" si="20"/>
        <v>76</v>
      </c>
      <c r="W672">
        <f t="shared" si="21"/>
        <v>69</v>
      </c>
    </row>
    <row r="673" spans="1:23" x14ac:dyDescent="0.35">
      <c r="A673" t="s">
        <v>191</v>
      </c>
      <c r="B673" s="1">
        <v>44314</v>
      </c>
      <c r="C673" t="s">
        <v>174</v>
      </c>
      <c r="D673" t="s">
        <v>96</v>
      </c>
      <c r="E673">
        <v>1</v>
      </c>
      <c r="F673">
        <v>0</v>
      </c>
      <c r="G673">
        <v>0</v>
      </c>
      <c r="H673">
        <v>1</v>
      </c>
      <c r="I673">
        <v>0</v>
      </c>
      <c r="J673">
        <v>0</v>
      </c>
      <c r="K673">
        <v>0</v>
      </c>
      <c r="L673">
        <v>5</v>
      </c>
      <c r="M673">
        <v>1</v>
      </c>
      <c r="N673">
        <v>0</v>
      </c>
      <c r="O673">
        <v>0</v>
      </c>
      <c r="P673">
        <v>0</v>
      </c>
      <c r="Q673">
        <v>3</v>
      </c>
      <c r="R673">
        <v>7</v>
      </c>
      <c r="S673">
        <v>1</v>
      </c>
      <c r="T673">
        <v>0</v>
      </c>
      <c r="U673">
        <v>0</v>
      </c>
      <c r="V673">
        <f t="shared" si="20"/>
        <v>70</v>
      </c>
      <c r="W673">
        <f t="shared" si="21"/>
        <v>69</v>
      </c>
    </row>
    <row r="674" spans="1:23" x14ac:dyDescent="0.35">
      <c r="A674" t="s">
        <v>191</v>
      </c>
      <c r="B674" s="1">
        <v>44315</v>
      </c>
      <c r="C674" t="s">
        <v>175</v>
      </c>
      <c r="D674" t="s">
        <v>33</v>
      </c>
      <c r="E674">
        <v>1</v>
      </c>
      <c r="F674">
        <v>0</v>
      </c>
      <c r="G674">
        <v>0</v>
      </c>
      <c r="H674">
        <v>0</v>
      </c>
      <c r="I674">
        <v>1</v>
      </c>
      <c r="J674">
        <v>0</v>
      </c>
      <c r="K674">
        <v>0</v>
      </c>
      <c r="L674" s="2">
        <v>5.666666666666667</v>
      </c>
      <c r="M674">
        <v>5</v>
      </c>
      <c r="N674">
        <v>2</v>
      </c>
      <c r="O674">
        <v>1</v>
      </c>
      <c r="P674">
        <v>0</v>
      </c>
      <c r="Q674">
        <v>0</v>
      </c>
      <c r="R674">
        <v>7</v>
      </c>
      <c r="S674">
        <v>1</v>
      </c>
      <c r="T674">
        <v>0</v>
      </c>
      <c r="U674">
        <v>0</v>
      </c>
      <c r="V674">
        <f t="shared" si="20"/>
        <v>70.333333333333329</v>
      </c>
      <c r="W674">
        <f t="shared" si="21"/>
        <v>65</v>
      </c>
    </row>
    <row r="675" spans="1:23" x14ac:dyDescent="0.35">
      <c r="A675" t="s">
        <v>191</v>
      </c>
      <c r="B675" s="1">
        <v>44316</v>
      </c>
      <c r="C675" t="s">
        <v>171</v>
      </c>
      <c r="D675" t="s">
        <v>33</v>
      </c>
      <c r="E675">
        <v>1</v>
      </c>
      <c r="F675">
        <v>0</v>
      </c>
      <c r="G675">
        <v>0</v>
      </c>
      <c r="H675">
        <v>1</v>
      </c>
      <c r="I675">
        <v>0</v>
      </c>
      <c r="J675">
        <v>0</v>
      </c>
      <c r="K675">
        <v>0</v>
      </c>
      <c r="L675">
        <v>6</v>
      </c>
      <c r="M675">
        <v>4</v>
      </c>
      <c r="N675">
        <v>1</v>
      </c>
      <c r="O675">
        <v>1</v>
      </c>
      <c r="P675">
        <v>0</v>
      </c>
      <c r="Q675">
        <v>2</v>
      </c>
      <c r="R675">
        <v>5</v>
      </c>
      <c r="S675">
        <v>1</v>
      </c>
      <c r="T675">
        <v>0</v>
      </c>
      <c r="U675">
        <v>0</v>
      </c>
      <c r="V675">
        <f t="shared" si="20"/>
        <v>71</v>
      </c>
      <c r="W675">
        <f t="shared" si="21"/>
        <v>66</v>
      </c>
    </row>
    <row r="676" spans="1:23" x14ac:dyDescent="0.35">
      <c r="A676" t="s">
        <v>191</v>
      </c>
      <c r="B676" s="1">
        <v>44317</v>
      </c>
      <c r="C676" t="s">
        <v>176</v>
      </c>
      <c r="D676" t="s">
        <v>33</v>
      </c>
      <c r="E676">
        <v>1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5</v>
      </c>
      <c r="M676">
        <v>8</v>
      </c>
      <c r="N676">
        <v>4</v>
      </c>
      <c r="O676">
        <v>4</v>
      </c>
      <c r="P676">
        <v>1</v>
      </c>
      <c r="Q676">
        <v>1</v>
      </c>
      <c r="R676">
        <v>5</v>
      </c>
      <c r="S676">
        <v>0</v>
      </c>
      <c r="T676">
        <v>0</v>
      </c>
      <c r="U676">
        <v>0</v>
      </c>
      <c r="V676">
        <f t="shared" si="20"/>
        <v>59</v>
      </c>
      <c r="W676">
        <f t="shared" si="21"/>
        <v>39</v>
      </c>
    </row>
    <row r="677" spans="1:23" x14ac:dyDescent="0.35">
      <c r="A677" t="s">
        <v>191</v>
      </c>
      <c r="B677" s="1">
        <v>44318</v>
      </c>
      <c r="C677" t="s">
        <v>173</v>
      </c>
      <c r="D677" t="s">
        <v>33</v>
      </c>
      <c r="E677">
        <v>1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5</v>
      </c>
      <c r="M677">
        <v>4</v>
      </c>
      <c r="N677">
        <v>1</v>
      </c>
      <c r="O677">
        <v>1</v>
      </c>
      <c r="P677">
        <v>0</v>
      </c>
      <c r="Q677">
        <v>1</v>
      </c>
      <c r="R677">
        <v>7</v>
      </c>
      <c r="S677">
        <v>0</v>
      </c>
      <c r="T677">
        <v>0</v>
      </c>
      <c r="U677">
        <v>1</v>
      </c>
      <c r="V677">
        <f t="shared" si="20"/>
        <v>69</v>
      </c>
      <c r="W677">
        <f t="shared" si="21"/>
        <v>64</v>
      </c>
    </row>
    <row r="678" spans="1:23" x14ac:dyDescent="0.35">
      <c r="A678" t="s">
        <v>191</v>
      </c>
      <c r="B678" s="1">
        <v>44320</v>
      </c>
      <c r="C678" t="s">
        <v>174</v>
      </c>
      <c r="D678" t="s">
        <v>49</v>
      </c>
      <c r="E678">
        <v>1</v>
      </c>
      <c r="F678">
        <v>0</v>
      </c>
      <c r="G678">
        <v>0</v>
      </c>
      <c r="H678">
        <v>1</v>
      </c>
      <c r="I678">
        <v>0</v>
      </c>
      <c r="J678">
        <v>0</v>
      </c>
      <c r="K678">
        <v>0</v>
      </c>
      <c r="L678">
        <v>5</v>
      </c>
      <c r="M678">
        <v>6</v>
      </c>
      <c r="N678">
        <v>3</v>
      </c>
      <c r="O678">
        <v>3</v>
      </c>
      <c r="P678">
        <v>0</v>
      </c>
      <c r="Q678">
        <v>2</v>
      </c>
      <c r="R678">
        <v>8</v>
      </c>
      <c r="S678">
        <v>0</v>
      </c>
      <c r="T678">
        <v>0</v>
      </c>
      <c r="U678">
        <v>0</v>
      </c>
      <c r="V678">
        <f t="shared" si="20"/>
        <v>67</v>
      </c>
      <c r="W678">
        <f t="shared" si="21"/>
        <v>53</v>
      </c>
    </row>
    <row r="679" spans="1:23" x14ac:dyDescent="0.35">
      <c r="A679" t="s">
        <v>191</v>
      </c>
      <c r="B679" s="1">
        <v>44321</v>
      </c>
      <c r="C679" t="s">
        <v>175</v>
      </c>
      <c r="D679" t="s">
        <v>49</v>
      </c>
      <c r="E679">
        <v>1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 s="2">
        <v>5.666666666666667</v>
      </c>
      <c r="M679">
        <v>6</v>
      </c>
      <c r="N679">
        <v>3</v>
      </c>
      <c r="O679">
        <v>2</v>
      </c>
      <c r="P679">
        <v>0</v>
      </c>
      <c r="Q679">
        <v>2</v>
      </c>
      <c r="R679">
        <v>6</v>
      </c>
      <c r="S679">
        <v>0</v>
      </c>
      <c r="T679">
        <v>0</v>
      </c>
      <c r="U679">
        <v>0</v>
      </c>
      <c r="V679">
        <f t="shared" si="20"/>
        <v>66.333333333333329</v>
      </c>
      <c r="W679">
        <f t="shared" si="21"/>
        <v>55</v>
      </c>
    </row>
    <row r="680" spans="1:23" x14ac:dyDescent="0.35">
      <c r="A680" t="s">
        <v>191</v>
      </c>
      <c r="B680" s="1">
        <v>44322</v>
      </c>
      <c r="C680" t="s">
        <v>171</v>
      </c>
      <c r="D680" t="s">
        <v>49</v>
      </c>
      <c r="E680">
        <v>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 s="2">
        <v>4.333333333333333</v>
      </c>
      <c r="M680">
        <v>7</v>
      </c>
      <c r="N680">
        <v>6</v>
      </c>
      <c r="O680">
        <v>6</v>
      </c>
      <c r="P680">
        <v>0</v>
      </c>
      <c r="Q680">
        <v>1</v>
      </c>
      <c r="R680">
        <v>5</v>
      </c>
      <c r="S680">
        <v>0</v>
      </c>
      <c r="T680">
        <v>0</v>
      </c>
      <c r="U680">
        <v>0</v>
      </c>
      <c r="V680">
        <f t="shared" si="20"/>
        <v>60.666666666666664</v>
      </c>
      <c r="W680">
        <f t="shared" si="21"/>
        <v>37</v>
      </c>
    </row>
    <row r="681" spans="1:23" x14ac:dyDescent="0.35">
      <c r="A681" t="s">
        <v>191</v>
      </c>
      <c r="B681" s="1">
        <v>44323</v>
      </c>
      <c r="C681" t="s">
        <v>176</v>
      </c>
      <c r="D681" t="s">
        <v>67</v>
      </c>
      <c r="E681">
        <v>1</v>
      </c>
      <c r="F681">
        <v>0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5</v>
      </c>
      <c r="M681">
        <v>7</v>
      </c>
      <c r="N681">
        <v>1</v>
      </c>
      <c r="O681">
        <v>1</v>
      </c>
      <c r="P681">
        <v>0</v>
      </c>
      <c r="Q681">
        <v>3</v>
      </c>
      <c r="R681">
        <v>2</v>
      </c>
      <c r="S681">
        <v>0</v>
      </c>
      <c r="T681">
        <v>0</v>
      </c>
      <c r="U681">
        <v>0</v>
      </c>
      <c r="V681">
        <f t="shared" si="20"/>
        <v>59</v>
      </c>
      <c r="W681">
        <f t="shared" si="21"/>
        <v>49</v>
      </c>
    </row>
    <row r="682" spans="1:23" x14ac:dyDescent="0.35">
      <c r="A682" t="s">
        <v>191</v>
      </c>
      <c r="B682" s="1">
        <v>44324</v>
      </c>
      <c r="C682" t="s">
        <v>173</v>
      </c>
      <c r="D682" t="s">
        <v>67</v>
      </c>
      <c r="E682">
        <v>1</v>
      </c>
      <c r="F682">
        <v>0</v>
      </c>
      <c r="G682">
        <v>0</v>
      </c>
      <c r="H682">
        <v>1</v>
      </c>
      <c r="I682">
        <v>0</v>
      </c>
      <c r="J682">
        <v>0</v>
      </c>
      <c r="K682">
        <v>0</v>
      </c>
      <c r="L682">
        <v>7</v>
      </c>
      <c r="M682">
        <v>8</v>
      </c>
      <c r="N682">
        <v>4</v>
      </c>
      <c r="O682">
        <v>4</v>
      </c>
      <c r="P682">
        <v>1</v>
      </c>
      <c r="Q682">
        <v>1</v>
      </c>
      <c r="R682">
        <v>5</v>
      </c>
      <c r="S682">
        <v>0</v>
      </c>
      <c r="T682">
        <v>0</v>
      </c>
      <c r="U682">
        <v>0</v>
      </c>
      <c r="V682">
        <f t="shared" si="20"/>
        <v>69</v>
      </c>
      <c r="W682">
        <f t="shared" si="21"/>
        <v>51</v>
      </c>
    </row>
    <row r="683" spans="1:23" x14ac:dyDescent="0.35">
      <c r="A683" t="s">
        <v>191</v>
      </c>
      <c r="B683" s="1">
        <v>44325</v>
      </c>
      <c r="C683" t="s">
        <v>174</v>
      </c>
      <c r="D683" t="s">
        <v>67</v>
      </c>
      <c r="E683">
        <v>1</v>
      </c>
      <c r="F683">
        <v>0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6</v>
      </c>
      <c r="M683">
        <v>3</v>
      </c>
      <c r="N683">
        <v>2</v>
      </c>
      <c r="O683">
        <v>2</v>
      </c>
      <c r="P683">
        <v>1</v>
      </c>
      <c r="Q683">
        <v>3</v>
      </c>
      <c r="R683">
        <v>2</v>
      </c>
      <c r="S683">
        <v>0</v>
      </c>
      <c r="T683">
        <v>0</v>
      </c>
      <c r="U683">
        <v>0</v>
      </c>
      <c r="V683">
        <f t="shared" si="20"/>
        <v>64</v>
      </c>
      <c r="W683">
        <f t="shared" si="21"/>
        <v>54</v>
      </c>
    </row>
    <row r="684" spans="1:23" x14ac:dyDescent="0.35">
      <c r="A684" t="s">
        <v>191</v>
      </c>
      <c r="B684" s="1">
        <v>44326</v>
      </c>
      <c r="C684" t="s">
        <v>175</v>
      </c>
      <c r="D684" t="s">
        <v>67</v>
      </c>
      <c r="E684">
        <v>1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5</v>
      </c>
      <c r="M684">
        <v>4</v>
      </c>
      <c r="N684">
        <v>1</v>
      </c>
      <c r="O684">
        <v>1</v>
      </c>
      <c r="P684">
        <v>1</v>
      </c>
      <c r="Q684">
        <v>1</v>
      </c>
      <c r="R684">
        <v>4</v>
      </c>
      <c r="S684">
        <v>0</v>
      </c>
      <c r="T684">
        <v>0</v>
      </c>
      <c r="U684">
        <v>0</v>
      </c>
      <c r="V684">
        <f t="shared" si="20"/>
        <v>62</v>
      </c>
      <c r="W684">
        <f t="shared" si="21"/>
        <v>55</v>
      </c>
    </row>
    <row r="685" spans="1:23" x14ac:dyDescent="0.35">
      <c r="A685" t="s">
        <v>191</v>
      </c>
      <c r="B685" s="1">
        <v>44327</v>
      </c>
      <c r="C685" t="s">
        <v>171</v>
      </c>
      <c r="D685" t="s">
        <v>43</v>
      </c>
      <c r="E685">
        <v>1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6</v>
      </c>
      <c r="M685">
        <v>2</v>
      </c>
      <c r="N685">
        <v>1</v>
      </c>
      <c r="O685">
        <v>1</v>
      </c>
      <c r="P685">
        <v>0</v>
      </c>
      <c r="Q685">
        <v>2</v>
      </c>
      <c r="R685">
        <v>4</v>
      </c>
      <c r="S685">
        <v>0</v>
      </c>
      <c r="T685">
        <v>0</v>
      </c>
      <c r="U685">
        <v>0</v>
      </c>
      <c r="V685">
        <f t="shared" si="20"/>
        <v>72</v>
      </c>
      <c r="W685">
        <f t="shared" si="21"/>
        <v>69</v>
      </c>
    </row>
    <row r="686" spans="1:23" x14ac:dyDescent="0.35">
      <c r="A686" t="s">
        <v>191</v>
      </c>
      <c r="B686" s="1">
        <v>44328</v>
      </c>
      <c r="C686" t="s">
        <v>176</v>
      </c>
      <c r="D686" t="s">
        <v>43</v>
      </c>
      <c r="E686">
        <v>1</v>
      </c>
      <c r="F686">
        <v>0</v>
      </c>
      <c r="G686">
        <v>0</v>
      </c>
      <c r="H686">
        <v>0</v>
      </c>
      <c r="I686">
        <v>1</v>
      </c>
      <c r="J686">
        <v>0</v>
      </c>
      <c r="K686">
        <v>0</v>
      </c>
      <c r="L686">
        <v>6</v>
      </c>
      <c r="M686">
        <v>7</v>
      </c>
      <c r="N686">
        <v>4</v>
      </c>
      <c r="O686">
        <v>4</v>
      </c>
      <c r="P686">
        <v>1</v>
      </c>
      <c r="Q686">
        <v>1</v>
      </c>
      <c r="R686">
        <v>9</v>
      </c>
      <c r="S686">
        <v>0</v>
      </c>
      <c r="T686">
        <v>1</v>
      </c>
      <c r="U686">
        <v>0</v>
      </c>
      <c r="V686">
        <f t="shared" si="20"/>
        <v>69</v>
      </c>
      <c r="W686">
        <f t="shared" si="21"/>
        <v>51</v>
      </c>
    </row>
    <row r="687" spans="1:23" x14ac:dyDescent="0.35">
      <c r="A687" t="s">
        <v>191</v>
      </c>
      <c r="B687" s="1">
        <v>44329</v>
      </c>
      <c r="C687" t="s">
        <v>173</v>
      </c>
      <c r="D687" t="s">
        <v>43</v>
      </c>
      <c r="E687">
        <v>1</v>
      </c>
      <c r="F687">
        <v>0</v>
      </c>
      <c r="G687">
        <v>0</v>
      </c>
      <c r="H687">
        <v>1</v>
      </c>
      <c r="I687">
        <v>0</v>
      </c>
      <c r="J687">
        <v>0</v>
      </c>
      <c r="K687">
        <v>0</v>
      </c>
      <c r="L687">
        <v>6</v>
      </c>
      <c r="M687">
        <v>5</v>
      </c>
      <c r="N687">
        <v>0</v>
      </c>
      <c r="O687">
        <v>0</v>
      </c>
      <c r="P687">
        <v>0</v>
      </c>
      <c r="Q687">
        <v>3</v>
      </c>
      <c r="R687">
        <v>4</v>
      </c>
      <c r="S687">
        <v>0</v>
      </c>
      <c r="T687">
        <v>0</v>
      </c>
      <c r="U687">
        <v>0</v>
      </c>
      <c r="V687">
        <f t="shared" si="20"/>
        <v>68</v>
      </c>
      <c r="W687">
        <f t="shared" si="21"/>
        <v>64</v>
      </c>
    </row>
    <row r="688" spans="1:23" x14ac:dyDescent="0.35">
      <c r="A688" t="s">
        <v>191</v>
      </c>
      <c r="B688" s="1">
        <v>44330</v>
      </c>
      <c r="C688" t="s">
        <v>174</v>
      </c>
      <c r="D688" t="s">
        <v>106</v>
      </c>
      <c r="E688">
        <v>1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6</v>
      </c>
      <c r="M688">
        <v>4</v>
      </c>
      <c r="N688">
        <v>2</v>
      </c>
      <c r="O688">
        <v>2</v>
      </c>
      <c r="P688">
        <v>1</v>
      </c>
      <c r="Q688">
        <v>0</v>
      </c>
      <c r="R688">
        <v>7</v>
      </c>
      <c r="S688">
        <v>0</v>
      </c>
      <c r="T688">
        <v>0</v>
      </c>
      <c r="U688">
        <v>0</v>
      </c>
      <c r="V688">
        <f t="shared" si="20"/>
        <v>71</v>
      </c>
      <c r="W688">
        <f t="shared" si="21"/>
        <v>63</v>
      </c>
    </row>
    <row r="689" spans="1:23" x14ac:dyDescent="0.35">
      <c r="A689" t="s">
        <v>191</v>
      </c>
      <c r="B689" s="1">
        <v>44331</v>
      </c>
      <c r="C689" t="s">
        <v>175</v>
      </c>
      <c r="D689" t="s">
        <v>106</v>
      </c>
      <c r="E689">
        <v>1</v>
      </c>
      <c r="F689">
        <v>0</v>
      </c>
      <c r="G689">
        <v>0</v>
      </c>
      <c r="H689">
        <v>1</v>
      </c>
      <c r="I689">
        <v>0</v>
      </c>
      <c r="J689">
        <v>0</v>
      </c>
      <c r="K689">
        <v>0</v>
      </c>
      <c r="L689">
        <v>6</v>
      </c>
      <c r="M689">
        <v>3</v>
      </c>
      <c r="N689">
        <v>0</v>
      </c>
      <c r="O689">
        <v>0</v>
      </c>
      <c r="P689">
        <v>0</v>
      </c>
      <c r="Q689">
        <v>4</v>
      </c>
      <c r="R689">
        <v>5</v>
      </c>
      <c r="S689">
        <v>0</v>
      </c>
      <c r="T689">
        <v>0</v>
      </c>
      <c r="U689">
        <v>0</v>
      </c>
      <c r="V689">
        <f t="shared" si="20"/>
        <v>70</v>
      </c>
      <c r="W689">
        <f t="shared" si="21"/>
        <v>67</v>
      </c>
    </row>
    <row r="690" spans="1:23" x14ac:dyDescent="0.35">
      <c r="A690" t="s">
        <v>191</v>
      </c>
      <c r="B690" s="1">
        <v>44332</v>
      </c>
      <c r="C690" t="s">
        <v>171</v>
      </c>
      <c r="D690" t="s">
        <v>106</v>
      </c>
      <c r="E690">
        <v>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5</v>
      </c>
      <c r="M690">
        <v>6</v>
      </c>
      <c r="N690">
        <v>4</v>
      </c>
      <c r="O690">
        <v>4</v>
      </c>
      <c r="P690">
        <v>0</v>
      </c>
      <c r="Q690">
        <v>1</v>
      </c>
      <c r="R690">
        <v>6</v>
      </c>
      <c r="S690">
        <v>1</v>
      </c>
      <c r="T690">
        <v>0</v>
      </c>
      <c r="U690">
        <v>0</v>
      </c>
      <c r="V690">
        <f t="shared" si="20"/>
        <v>66</v>
      </c>
      <c r="W690">
        <f t="shared" si="21"/>
        <v>50</v>
      </c>
    </row>
    <row r="691" spans="1:23" x14ac:dyDescent="0.35">
      <c r="A691" t="s">
        <v>191</v>
      </c>
      <c r="B691" s="1">
        <v>44334</v>
      </c>
      <c r="C691" t="s">
        <v>176</v>
      </c>
      <c r="D691" t="s">
        <v>28</v>
      </c>
      <c r="E691">
        <v>1</v>
      </c>
      <c r="F691">
        <v>0</v>
      </c>
      <c r="G691">
        <v>0</v>
      </c>
      <c r="H691">
        <v>0</v>
      </c>
      <c r="I691">
        <v>1</v>
      </c>
      <c r="J691">
        <v>0</v>
      </c>
      <c r="K691">
        <v>0</v>
      </c>
      <c r="L691">
        <v>5</v>
      </c>
      <c r="M691">
        <v>11</v>
      </c>
      <c r="N691">
        <v>5</v>
      </c>
      <c r="O691">
        <v>5</v>
      </c>
      <c r="P691">
        <v>0</v>
      </c>
      <c r="Q691">
        <v>1</v>
      </c>
      <c r="R691">
        <v>6</v>
      </c>
      <c r="S691">
        <v>0</v>
      </c>
      <c r="T691">
        <v>0</v>
      </c>
      <c r="U691">
        <v>0</v>
      </c>
      <c r="V691">
        <f t="shared" si="20"/>
        <v>61</v>
      </c>
      <c r="W691">
        <f t="shared" si="21"/>
        <v>37</v>
      </c>
    </row>
    <row r="692" spans="1:23" x14ac:dyDescent="0.35">
      <c r="A692" t="s">
        <v>191</v>
      </c>
      <c r="B692" s="1">
        <v>44335</v>
      </c>
      <c r="C692" t="s">
        <v>173</v>
      </c>
      <c r="D692" t="s">
        <v>28</v>
      </c>
      <c r="E692">
        <v>1</v>
      </c>
      <c r="F692">
        <v>0</v>
      </c>
      <c r="G692">
        <v>0</v>
      </c>
      <c r="H692">
        <v>1</v>
      </c>
      <c r="I692">
        <v>0</v>
      </c>
      <c r="J692">
        <v>0</v>
      </c>
      <c r="K692">
        <v>0</v>
      </c>
      <c r="L692" s="2">
        <v>6.666666666666667</v>
      </c>
      <c r="M692">
        <v>7</v>
      </c>
      <c r="N692">
        <v>2</v>
      </c>
      <c r="O692">
        <v>2</v>
      </c>
      <c r="P692">
        <v>0</v>
      </c>
      <c r="Q692">
        <v>4</v>
      </c>
      <c r="R692">
        <v>5</v>
      </c>
      <c r="S692">
        <v>0</v>
      </c>
      <c r="T692">
        <v>0</v>
      </c>
      <c r="U692">
        <v>2</v>
      </c>
      <c r="V692">
        <f t="shared" si="20"/>
        <v>69.333333333333329</v>
      </c>
      <c r="W692">
        <f t="shared" si="21"/>
        <v>57</v>
      </c>
    </row>
    <row r="693" spans="1:23" x14ac:dyDescent="0.35">
      <c r="A693" t="s">
        <v>191</v>
      </c>
      <c r="B693" s="1">
        <v>44336</v>
      </c>
      <c r="C693" t="s">
        <v>174</v>
      </c>
      <c r="D693" t="s">
        <v>28</v>
      </c>
      <c r="E693">
        <v>1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5</v>
      </c>
      <c r="M693">
        <v>7</v>
      </c>
      <c r="N693">
        <v>5</v>
      </c>
      <c r="O693">
        <v>4</v>
      </c>
      <c r="P693">
        <v>0</v>
      </c>
      <c r="Q693">
        <v>2</v>
      </c>
      <c r="R693">
        <v>8</v>
      </c>
      <c r="S693">
        <v>0</v>
      </c>
      <c r="T693">
        <v>0</v>
      </c>
      <c r="U693">
        <v>0</v>
      </c>
      <c r="V693">
        <f t="shared" si="20"/>
        <v>64</v>
      </c>
      <c r="W693">
        <f t="shared" si="21"/>
        <v>45</v>
      </c>
    </row>
    <row r="694" spans="1:23" x14ac:dyDescent="0.35">
      <c r="A694" t="s">
        <v>191</v>
      </c>
      <c r="B694" s="1">
        <v>44337</v>
      </c>
      <c r="C694" t="s">
        <v>175</v>
      </c>
      <c r="D694" t="s">
        <v>119</v>
      </c>
      <c r="E694">
        <v>1</v>
      </c>
      <c r="F694">
        <v>0</v>
      </c>
      <c r="G694">
        <v>0</v>
      </c>
      <c r="H694">
        <v>1</v>
      </c>
      <c r="I694">
        <v>0</v>
      </c>
      <c r="J694">
        <v>0</v>
      </c>
      <c r="K694">
        <v>0</v>
      </c>
      <c r="L694">
        <v>6</v>
      </c>
      <c r="M694">
        <v>5</v>
      </c>
      <c r="N694">
        <v>3</v>
      </c>
      <c r="O694">
        <v>3</v>
      </c>
      <c r="P694">
        <v>1</v>
      </c>
      <c r="Q694">
        <v>1</v>
      </c>
      <c r="R694">
        <v>7</v>
      </c>
      <c r="S694">
        <v>1</v>
      </c>
      <c r="T694">
        <v>0</v>
      </c>
      <c r="U694">
        <v>0</v>
      </c>
      <c r="V694">
        <f t="shared" si="20"/>
        <v>69</v>
      </c>
      <c r="W694">
        <f t="shared" si="21"/>
        <v>56</v>
      </c>
    </row>
    <row r="695" spans="1:23" x14ac:dyDescent="0.35">
      <c r="A695" t="s">
        <v>191</v>
      </c>
      <c r="B695" s="1">
        <v>44338</v>
      </c>
      <c r="C695" t="s">
        <v>171</v>
      </c>
      <c r="D695" t="s">
        <v>119</v>
      </c>
      <c r="E695">
        <v>1</v>
      </c>
      <c r="F695">
        <v>0</v>
      </c>
      <c r="G695">
        <v>0</v>
      </c>
      <c r="H695">
        <v>1</v>
      </c>
      <c r="I695">
        <v>0</v>
      </c>
      <c r="J695">
        <v>0</v>
      </c>
      <c r="K695">
        <v>0</v>
      </c>
      <c r="L695" s="2">
        <v>5.333333333333333</v>
      </c>
      <c r="M695">
        <v>5</v>
      </c>
      <c r="N695">
        <v>2</v>
      </c>
      <c r="O695">
        <v>2</v>
      </c>
      <c r="P695">
        <v>1</v>
      </c>
      <c r="Q695">
        <v>2</v>
      </c>
      <c r="R695">
        <v>4</v>
      </c>
      <c r="S695">
        <v>0</v>
      </c>
      <c r="T695">
        <v>0</v>
      </c>
      <c r="U695">
        <v>0</v>
      </c>
      <c r="V695">
        <f t="shared" si="20"/>
        <v>61.666666666666664</v>
      </c>
      <c r="W695">
        <f t="shared" si="21"/>
        <v>50</v>
      </c>
    </row>
    <row r="696" spans="1:23" x14ac:dyDescent="0.35">
      <c r="A696" t="s">
        <v>191</v>
      </c>
      <c r="B696" s="1">
        <v>44339</v>
      </c>
      <c r="C696" t="s">
        <v>176</v>
      </c>
      <c r="D696" t="s">
        <v>119</v>
      </c>
      <c r="E696">
        <v>1</v>
      </c>
      <c r="F696">
        <v>0</v>
      </c>
      <c r="G696">
        <v>0</v>
      </c>
      <c r="H696">
        <v>0</v>
      </c>
      <c r="I696">
        <v>1</v>
      </c>
      <c r="J696">
        <v>0</v>
      </c>
      <c r="K696">
        <v>0</v>
      </c>
      <c r="L696">
        <v>4</v>
      </c>
      <c r="M696">
        <v>5</v>
      </c>
      <c r="N696">
        <v>4</v>
      </c>
      <c r="O696">
        <v>4</v>
      </c>
      <c r="P696">
        <v>1</v>
      </c>
      <c r="Q696">
        <v>3</v>
      </c>
      <c r="R696">
        <v>6</v>
      </c>
      <c r="S696">
        <v>1</v>
      </c>
      <c r="T696">
        <v>0</v>
      </c>
      <c r="U696">
        <v>0</v>
      </c>
      <c r="V696">
        <f t="shared" si="20"/>
        <v>56</v>
      </c>
      <c r="W696">
        <f t="shared" si="21"/>
        <v>36</v>
      </c>
    </row>
    <row r="697" spans="1:23" x14ac:dyDescent="0.35">
      <c r="A697" t="s">
        <v>191</v>
      </c>
      <c r="B697" s="1">
        <v>44341</v>
      </c>
      <c r="C697" t="s">
        <v>173</v>
      </c>
      <c r="D697" t="s">
        <v>120</v>
      </c>
      <c r="E697">
        <v>1</v>
      </c>
      <c r="F697">
        <v>0</v>
      </c>
      <c r="G697">
        <v>0</v>
      </c>
      <c r="H697">
        <v>0</v>
      </c>
      <c r="I697">
        <v>1</v>
      </c>
      <c r="J697">
        <v>0</v>
      </c>
      <c r="K697">
        <v>0</v>
      </c>
      <c r="L697" s="2">
        <v>5.666666666666667</v>
      </c>
      <c r="M697">
        <v>6</v>
      </c>
      <c r="N697">
        <v>3</v>
      </c>
      <c r="O697">
        <v>3</v>
      </c>
      <c r="P697">
        <v>0</v>
      </c>
      <c r="Q697">
        <v>4</v>
      </c>
      <c r="R697">
        <v>4</v>
      </c>
      <c r="S697">
        <v>0</v>
      </c>
      <c r="T697">
        <v>0</v>
      </c>
      <c r="U697">
        <v>0</v>
      </c>
      <c r="V697">
        <f t="shared" si="20"/>
        <v>64.333333333333329</v>
      </c>
      <c r="W697">
        <f t="shared" si="21"/>
        <v>49</v>
      </c>
    </row>
    <row r="698" spans="1:23" x14ac:dyDescent="0.35">
      <c r="A698" t="s">
        <v>191</v>
      </c>
      <c r="B698" s="1">
        <v>44342</v>
      </c>
      <c r="C698" t="s">
        <v>174</v>
      </c>
      <c r="D698" t="s">
        <v>120</v>
      </c>
      <c r="E698">
        <v>1</v>
      </c>
      <c r="F698">
        <v>0</v>
      </c>
      <c r="G698">
        <v>0</v>
      </c>
      <c r="H698">
        <v>1</v>
      </c>
      <c r="I698">
        <v>0</v>
      </c>
      <c r="J698">
        <v>0</v>
      </c>
      <c r="K698">
        <v>0</v>
      </c>
      <c r="L698">
        <v>6</v>
      </c>
      <c r="M698">
        <v>7</v>
      </c>
      <c r="N698">
        <v>4</v>
      </c>
      <c r="O698">
        <v>4</v>
      </c>
      <c r="P698">
        <v>1</v>
      </c>
      <c r="Q698">
        <v>2</v>
      </c>
      <c r="R698">
        <v>9</v>
      </c>
      <c r="S698">
        <v>0</v>
      </c>
      <c r="T698">
        <v>0</v>
      </c>
      <c r="U698">
        <v>0</v>
      </c>
      <c r="V698">
        <f t="shared" si="20"/>
        <v>68</v>
      </c>
      <c r="W698">
        <f t="shared" si="21"/>
        <v>49</v>
      </c>
    </row>
    <row r="699" spans="1:23" x14ac:dyDescent="0.35">
      <c r="A699" t="s">
        <v>191</v>
      </c>
      <c r="B699" s="1">
        <v>44344</v>
      </c>
      <c r="C699" t="s">
        <v>175</v>
      </c>
      <c r="D699" t="s">
        <v>97</v>
      </c>
      <c r="E699">
        <v>1</v>
      </c>
      <c r="F699">
        <v>0</v>
      </c>
      <c r="G699">
        <v>0</v>
      </c>
      <c r="H699">
        <v>1</v>
      </c>
      <c r="I699">
        <v>0</v>
      </c>
      <c r="J699">
        <v>0</v>
      </c>
      <c r="K699">
        <v>0</v>
      </c>
      <c r="L699">
        <v>5</v>
      </c>
      <c r="M699">
        <v>5</v>
      </c>
      <c r="N699">
        <v>2</v>
      </c>
      <c r="O699">
        <v>2</v>
      </c>
      <c r="P699">
        <v>1</v>
      </c>
      <c r="Q699">
        <v>0</v>
      </c>
      <c r="R699">
        <v>4</v>
      </c>
      <c r="S699">
        <v>0</v>
      </c>
      <c r="T699">
        <v>0</v>
      </c>
      <c r="U699">
        <v>0</v>
      </c>
      <c r="V699">
        <f t="shared" si="20"/>
        <v>62</v>
      </c>
      <c r="W699">
        <f t="shared" si="21"/>
        <v>52</v>
      </c>
    </row>
    <row r="700" spans="1:23" x14ac:dyDescent="0.35">
      <c r="A700" t="s">
        <v>191</v>
      </c>
      <c r="B700" s="1">
        <v>44345</v>
      </c>
      <c r="C700" t="s">
        <v>171</v>
      </c>
      <c r="D700" t="s">
        <v>97</v>
      </c>
      <c r="E700">
        <v>1</v>
      </c>
      <c r="F700">
        <v>0</v>
      </c>
      <c r="G700">
        <v>0</v>
      </c>
      <c r="H700">
        <v>1</v>
      </c>
      <c r="I700">
        <v>0</v>
      </c>
      <c r="J700">
        <v>0</v>
      </c>
      <c r="K700">
        <v>0</v>
      </c>
      <c r="L700" s="2">
        <v>5.333333333333333</v>
      </c>
      <c r="M700">
        <v>4</v>
      </c>
      <c r="N700">
        <v>0</v>
      </c>
      <c r="O700">
        <v>0</v>
      </c>
      <c r="P700">
        <v>0</v>
      </c>
      <c r="Q700">
        <v>1</v>
      </c>
      <c r="R700">
        <v>7</v>
      </c>
      <c r="S700">
        <v>0</v>
      </c>
      <c r="T700">
        <v>0</v>
      </c>
      <c r="U700">
        <v>1</v>
      </c>
      <c r="V700">
        <f t="shared" si="20"/>
        <v>70.666666666666671</v>
      </c>
      <c r="W700">
        <f t="shared" si="21"/>
        <v>69</v>
      </c>
    </row>
    <row r="701" spans="1:23" x14ac:dyDescent="0.35">
      <c r="A701" t="s">
        <v>191</v>
      </c>
      <c r="B701" s="1">
        <v>44347</v>
      </c>
      <c r="C701" t="s">
        <v>176</v>
      </c>
      <c r="D701" t="s">
        <v>32</v>
      </c>
      <c r="E701">
        <v>1</v>
      </c>
      <c r="F701">
        <v>0</v>
      </c>
      <c r="G701">
        <v>0</v>
      </c>
      <c r="H701">
        <v>0</v>
      </c>
      <c r="I701">
        <v>1</v>
      </c>
      <c r="J701">
        <v>0</v>
      </c>
      <c r="K701">
        <v>0</v>
      </c>
      <c r="L701" s="2">
        <v>4.666666666666667</v>
      </c>
      <c r="M701">
        <v>7</v>
      </c>
      <c r="N701">
        <v>6</v>
      </c>
      <c r="O701">
        <v>6</v>
      </c>
      <c r="P701">
        <v>1</v>
      </c>
      <c r="Q701">
        <v>2</v>
      </c>
      <c r="R701">
        <v>4</v>
      </c>
      <c r="S701">
        <v>0</v>
      </c>
      <c r="T701">
        <v>0</v>
      </c>
      <c r="U701">
        <v>0</v>
      </c>
      <c r="V701">
        <f t="shared" si="20"/>
        <v>56.333333333333336</v>
      </c>
      <c r="W701">
        <f t="shared" si="21"/>
        <v>30</v>
      </c>
    </row>
    <row r="702" spans="1:23" x14ac:dyDescent="0.35">
      <c r="A702" t="s">
        <v>191</v>
      </c>
      <c r="B702" s="1">
        <v>44348</v>
      </c>
      <c r="C702" t="s">
        <v>173</v>
      </c>
      <c r="D702" t="s">
        <v>32</v>
      </c>
      <c r="E702">
        <v>1</v>
      </c>
      <c r="F702">
        <v>0</v>
      </c>
      <c r="G702">
        <v>0</v>
      </c>
      <c r="H702">
        <v>0</v>
      </c>
      <c r="I702">
        <v>1</v>
      </c>
      <c r="J702">
        <v>0</v>
      </c>
      <c r="K702">
        <v>0</v>
      </c>
      <c r="L702">
        <v>6</v>
      </c>
      <c r="M702">
        <v>4</v>
      </c>
      <c r="N702">
        <v>2</v>
      </c>
      <c r="O702">
        <v>2</v>
      </c>
      <c r="P702">
        <v>1</v>
      </c>
      <c r="Q702">
        <v>4</v>
      </c>
      <c r="R702">
        <v>5</v>
      </c>
      <c r="S702">
        <v>0</v>
      </c>
      <c r="T702">
        <v>0</v>
      </c>
      <c r="U702">
        <v>0</v>
      </c>
      <c r="V702">
        <f t="shared" si="20"/>
        <v>65</v>
      </c>
      <c r="W702">
        <f t="shared" si="21"/>
        <v>53</v>
      </c>
    </row>
    <row r="703" spans="1:23" x14ac:dyDescent="0.35">
      <c r="A703" t="s">
        <v>191</v>
      </c>
      <c r="B703" s="1">
        <v>44349</v>
      </c>
      <c r="C703" t="s">
        <v>174</v>
      </c>
      <c r="D703" t="s">
        <v>32</v>
      </c>
      <c r="E703">
        <v>1</v>
      </c>
      <c r="F703">
        <v>0</v>
      </c>
      <c r="G703">
        <v>0</v>
      </c>
      <c r="H703">
        <v>0</v>
      </c>
      <c r="I703">
        <v>1</v>
      </c>
      <c r="J703">
        <v>0</v>
      </c>
      <c r="K703">
        <v>0</v>
      </c>
      <c r="L703">
        <v>6</v>
      </c>
      <c r="M703">
        <v>3</v>
      </c>
      <c r="N703">
        <v>2</v>
      </c>
      <c r="O703">
        <v>2</v>
      </c>
      <c r="P703">
        <v>0</v>
      </c>
      <c r="Q703">
        <v>2</v>
      </c>
      <c r="R703">
        <v>9</v>
      </c>
      <c r="S703">
        <v>1</v>
      </c>
      <c r="T703">
        <v>0</v>
      </c>
      <c r="U703">
        <v>1</v>
      </c>
      <c r="V703">
        <f t="shared" si="20"/>
        <v>76</v>
      </c>
      <c r="W703">
        <f t="shared" si="21"/>
        <v>69</v>
      </c>
    </row>
    <row r="704" spans="1:23" x14ac:dyDescent="0.35">
      <c r="A704" t="s">
        <v>191</v>
      </c>
      <c r="B704" s="1">
        <v>44350</v>
      </c>
      <c r="C704" t="s">
        <v>175</v>
      </c>
      <c r="D704" t="s">
        <v>32</v>
      </c>
      <c r="E704">
        <v>1</v>
      </c>
      <c r="F704">
        <v>0</v>
      </c>
      <c r="G704">
        <v>0</v>
      </c>
      <c r="H704">
        <v>1</v>
      </c>
      <c r="I704">
        <v>0</v>
      </c>
      <c r="J704">
        <v>0</v>
      </c>
      <c r="K704">
        <v>0</v>
      </c>
      <c r="L704" s="2">
        <v>7.666666666666667</v>
      </c>
      <c r="M704">
        <v>6</v>
      </c>
      <c r="N704">
        <v>0</v>
      </c>
      <c r="O704">
        <v>0</v>
      </c>
      <c r="P704">
        <v>0</v>
      </c>
      <c r="Q704">
        <v>1</v>
      </c>
      <c r="R704">
        <v>4</v>
      </c>
      <c r="S704">
        <v>0</v>
      </c>
      <c r="T704">
        <v>0</v>
      </c>
      <c r="U704">
        <v>0</v>
      </c>
      <c r="V704">
        <f t="shared" si="20"/>
        <v>77.333333333333329</v>
      </c>
      <c r="W704">
        <f t="shared" si="21"/>
        <v>76</v>
      </c>
    </row>
    <row r="705" spans="1:23" x14ac:dyDescent="0.35">
      <c r="A705" t="s">
        <v>191</v>
      </c>
      <c r="B705" s="1">
        <v>44351</v>
      </c>
      <c r="C705" t="s">
        <v>171</v>
      </c>
      <c r="D705" t="s">
        <v>52</v>
      </c>
      <c r="E705">
        <v>1</v>
      </c>
      <c r="F705">
        <v>0</v>
      </c>
      <c r="G705">
        <v>0</v>
      </c>
      <c r="H705">
        <v>1</v>
      </c>
      <c r="I705">
        <v>0</v>
      </c>
      <c r="J705">
        <v>0</v>
      </c>
      <c r="K705">
        <v>0</v>
      </c>
      <c r="L705">
        <v>6</v>
      </c>
      <c r="M705">
        <v>8</v>
      </c>
      <c r="N705">
        <v>2</v>
      </c>
      <c r="O705">
        <v>1</v>
      </c>
      <c r="P705">
        <v>1</v>
      </c>
      <c r="Q705">
        <v>0</v>
      </c>
      <c r="R705">
        <v>7</v>
      </c>
      <c r="S705">
        <v>0</v>
      </c>
      <c r="T705">
        <v>0</v>
      </c>
      <c r="U705">
        <v>0</v>
      </c>
      <c r="V705">
        <f t="shared" si="20"/>
        <v>65</v>
      </c>
      <c r="W705">
        <f t="shared" si="21"/>
        <v>55</v>
      </c>
    </row>
    <row r="706" spans="1:23" x14ac:dyDescent="0.35">
      <c r="A706" t="s">
        <v>191</v>
      </c>
      <c r="B706" s="1">
        <v>44352</v>
      </c>
      <c r="C706" t="s">
        <v>176</v>
      </c>
      <c r="D706" t="s">
        <v>52</v>
      </c>
      <c r="E706">
        <v>1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 s="2">
        <v>5.333333333333333</v>
      </c>
      <c r="M706">
        <v>5</v>
      </c>
      <c r="N706">
        <v>3</v>
      </c>
      <c r="O706">
        <v>3</v>
      </c>
      <c r="P706">
        <v>1</v>
      </c>
      <c r="Q706">
        <v>1</v>
      </c>
      <c r="R706">
        <v>7</v>
      </c>
      <c r="S706">
        <v>0</v>
      </c>
      <c r="T706">
        <v>0</v>
      </c>
      <c r="U706">
        <v>0</v>
      </c>
      <c r="V706">
        <f t="shared" si="20"/>
        <v>65.666666666666671</v>
      </c>
      <c r="W706">
        <f t="shared" si="21"/>
        <v>52</v>
      </c>
    </row>
    <row r="707" spans="1:23" x14ac:dyDescent="0.35">
      <c r="A707" t="s">
        <v>191</v>
      </c>
      <c r="B707" s="1">
        <v>44353</v>
      </c>
      <c r="C707" t="s">
        <v>173</v>
      </c>
      <c r="D707" t="s">
        <v>52</v>
      </c>
      <c r="E707">
        <v>1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5</v>
      </c>
      <c r="M707">
        <v>8</v>
      </c>
      <c r="N707">
        <v>3</v>
      </c>
      <c r="O707">
        <v>3</v>
      </c>
      <c r="P707">
        <v>0</v>
      </c>
      <c r="Q707">
        <v>2</v>
      </c>
      <c r="R707">
        <v>6</v>
      </c>
      <c r="S707">
        <v>0</v>
      </c>
      <c r="T707">
        <v>0</v>
      </c>
      <c r="U707">
        <v>0</v>
      </c>
      <c r="V707">
        <f t="shared" ref="V707:V770" si="22">50+L707*3+(IF(L707&lt;4,0,(L707-4)*2)+R707-M707-4*P707-(2*(N707-O707))-Q707)</f>
        <v>63</v>
      </c>
      <c r="W707">
        <f t="shared" ref="W707:W770" si="23">40+6*L707+R707-2*Q707-2*M707-3*N707-6*P707</f>
        <v>47</v>
      </c>
    </row>
    <row r="708" spans="1:23" x14ac:dyDescent="0.35">
      <c r="A708" t="s">
        <v>191</v>
      </c>
      <c r="B708" s="1">
        <v>44354</v>
      </c>
      <c r="C708" t="s">
        <v>174</v>
      </c>
      <c r="D708" t="s">
        <v>97</v>
      </c>
      <c r="E708">
        <v>1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 s="2">
        <v>4.666666666666667</v>
      </c>
      <c r="M708">
        <v>7</v>
      </c>
      <c r="N708">
        <v>2</v>
      </c>
      <c r="O708">
        <v>2</v>
      </c>
      <c r="P708">
        <v>1</v>
      </c>
      <c r="Q708">
        <v>3</v>
      </c>
      <c r="R708">
        <v>6</v>
      </c>
      <c r="S708">
        <v>0</v>
      </c>
      <c r="T708">
        <v>0</v>
      </c>
      <c r="U708">
        <v>0</v>
      </c>
      <c r="V708">
        <f t="shared" si="22"/>
        <v>57.333333333333336</v>
      </c>
      <c r="W708">
        <f t="shared" si="23"/>
        <v>42</v>
      </c>
    </row>
    <row r="709" spans="1:23" x14ac:dyDescent="0.35">
      <c r="A709" t="s">
        <v>191</v>
      </c>
      <c r="B709" s="1">
        <v>44355</v>
      </c>
      <c r="C709" t="s">
        <v>175</v>
      </c>
      <c r="D709" t="s">
        <v>26</v>
      </c>
      <c r="E709">
        <v>1</v>
      </c>
      <c r="F709">
        <v>0</v>
      </c>
      <c r="G709">
        <v>0</v>
      </c>
      <c r="H709">
        <v>0</v>
      </c>
      <c r="I709">
        <v>1</v>
      </c>
      <c r="J709">
        <v>0</v>
      </c>
      <c r="K709">
        <v>0</v>
      </c>
      <c r="L709">
        <v>2</v>
      </c>
      <c r="M709">
        <v>6</v>
      </c>
      <c r="N709">
        <v>6</v>
      </c>
      <c r="O709">
        <v>6</v>
      </c>
      <c r="P709">
        <v>1</v>
      </c>
      <c r="Q709">
        <v>3</v>
      </c>
      <c r="R709">
        <v>2</v>
      </c>
      <c r="S709">
        <v>1</v>
      </c>
      <c r="T709">
        <v>0</v>
      </c>
      <c r="U709">
        <v>0</v>
      </c>
      <c r="V709">
        <f t="shared" si="22"/>
        <v>45</v>
      </c>
      <c r="W709">
        <f t="shared" si="23"/>
        <v>12</v>
      </c>
    </row>
    <row r="710" spans="1:23" x14ac:dyDescent="0.35">
      <c r="A710" t="s">
        <v>191</v>
      </c>
      <c r="B710" s="1">
        <v>44356</v>
      </c>
      <c r="C710" t="s">
        <v>171</v>
      </c>
      <c r="D710" t="s">
        <v>26</v>
      </c>
      <c r="E710">
        <v>1</v>
      </c>
      <c r="F710">
        <v>0</v>
      </c>
      <c r="G710">
        <v>0</v>
      </c>
      <c r="H710">
        <v>0</v>
      </c>
      <c r="I710">
        <v>1</v>
      </c>
      <c r="J710">
        <v>0</v>
      </c>
      <c r="K710">
        <v>0</v>
      </c>
      <c r="L710" s="2">
        <v>5.666666666666667</v>
      </c>
      <c r="M710">
        <v>11</v>
      </c>
      <c r="N710">
        <v>5</v>
      </c>
      <c r="O710">
        <v>5</v>
      </c>
      <c r="P710">
        <v>1</v>
      </c>
      <c r="Q710">
        <v>3</v>
      </c>
      <c r="R710">
        <v>5</v>
      </c>
      <c r="S710">
        <v>0</v>
      </c>
      <c r="T710">
        <v>0</v>
      </c>
      <c r="U710">
        <v>0</v>
      </c>
      <c r="V710">
        <f t="shared" si="22"/>
        <v>57.333333333333336</v>
      </c>
      <c r="W710">
        <f t="shared" si="23"/>
        <v>30</v>
      </c>
    </row>
    <row r="711" spans="1:23" x14ac:dyDescent="0.35">
      <c r="A711" t="s">
        <v>191</v>
      </c>
      <c r="B711" s="1">
        <v>44357</v>
      </c>
      <c r="C711" t="s">
        <v>176</v>
      </c>
      <c r="D711" t="s">
        <v>26</v>
      </c>
      <c r="E711">
        <v>1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 s="2">
        <v>4.666666666666667</v>
      </c>
      <c r="M711">
        <v>6</v>
      </c>
      <c r="N711">
        <v>6</v>
      </c>
      <c r="O711">
        <v>6</v>
      </c>
      <c r="P711">
        <v>1</v>
      </c>
      <c r="Q711">
        <v>3</v>
      </c>
      <c r="R711">
        <v>5</v>
      </c>
      <c r="S711">
        <v>0</v>
      </c>
      <c r="T711">
        <v>0</v>
      </c>
      <c r="U711">
        <v>0</v>
      </c>
      <c r="V711">
        <f t="shared" si="22"/>
        <v>57.333333333333336</v>
      </c>
      <c r="W711">
        <f t="shared" si="23"/>
        <v>31</v>
      </c>
    </row>
    <row r="712" spans="1:23" x14ac:dyDescent="0.35">
      <c r="A712" t="s">
        <v>191</v>
      </c>
      <c r="B712" s="1">
        <v>44358</v>
      </c>
      <c r="C712" t="s">
        <v>173</v>
      </c>
      <c r="D712" t="s">
        <v>64</v>
      </c>
      <c r="E712">
        <v>1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 s="2">
        <v>5.333333333333333</v>
      </c>
      <c r="M712">
        <v>11</v>
      </c>
      <c r="N712">
        <v>4</v>
      </c>
      <c r="O712">
        <v>4</v>
      </c>
      <c r="P712">
        <v>0</v>
      </c>
      <c r="Q712">
        <v>2</v>
      </c>
      <c r="R712">
        <v>3</v>
      </c>
      <c r="S712">
        <v>0</v>
      </c>
      <c r="T712">
        <v>0</v>
      </c>
      <c r="U712">
        <v>1</v>
      </c>
      <c r="V712">
        <f t="shared" si="22"/>
        <v>58.666666666666664</v>
      </c>
      <c r="W712">
        <f t="shared" si="23"/>
        <v>37</v>
      </c>
    </row>
    <row r="713" spans="1:23" x14ac:dyDescent="0.35">
      <c r="A713" t="s">
        <v>191</v>
      </c>
      <c r="B713" s="1">
        <v>44359</v>
      </c>
      <c r="C713" t="s">
        <v>174</v>
      </c>
      <c r="D713" t="s">
        <v>64</v>
      </c>
      <c r="E713">
        <v>1</v>
      </c>
      <c r="F713">
        <v>0</v>
      </c>
      <c r="G713">
        <v>0</v>
      </c>
      <c r="H713">
        <v>0</v>
      </c>
      <c r="I713">
        <v>1</v>
      </c>
      <c r="J713">
        <v>0</v>
      </c>
      <c r="K713">
        <v>0</v>
      </c>
      <c r="L713">
        <v>5</v>
      </c>
      <c r="M713">
        <v>6</v>
      </c>
      <c r="N713">
        <v>6</v>
      </c>
      <c r="O713">
        <v>6</v>
      </c>
      <c r="P713">
        <v>4</v>
      </c>
      <c r="Q713">
        <v>2</v>
      </c>
      <c r="R713">
        <v>6</v>
      </c>
      <c r="S713">
        <v>0</v>
      </c>
      <c r="T713">
        <v>0</v>
      </c>
      <c r="U713">
        <v>0</v>
      </c>
      <c r="V713">
        <f t="shared" si="22"/>
        <v>49</v>
      </c>
      <c r="W713">
        <f t="shared" si="23"/>
        <v>18</v>
      </c>
    </row>
    <row r="714" spans="1:23" x14ac:dyDescent="0.35">
      <c r="A714" t="s">
        <v>191</v>
      </c>
      <c r="B714" s="1">
        <v>44360</v>
      </c>
      <c r="C714" t="s">
        <v>175</v>
      </c>
      <c r="D714" t="s">
        <v>64</v>
      </c>
      <c r="E714">
        <v>1</v>
      </c>
      <c r="F714">
        <v>0</v>
      </c>
      <c r="G714">
        <v>0</v>
      </c>
      <c r="H714">
        <v>0</v>
      </c>
      <c r="I714">
        <v>1</v>
      </c>
      <c r="J714">
        <v>0</v>
      </c>
      <c r="K714">
        <v>0</v>
      </c>
      <c r="L714" s="2">
        <v>1.3333333333333333</v>
      </c>
      <c r="M714">
        <v>6</v>
      </c>
      <c r="N714">
        <v>5</v>
      </c>
      <c r="O714">
        <v>5</v>
      </c>
      <c r="P714">
        <v>3</v>
      </c>
      <c r="Q714">
        <v>1</v>
      </c>
      <c r="R714">
        <v>0</v>
      </c>
      <c r="S714">
        <v>0</v>
      </c>
      <c r="T714">
        <v>0</v>
      </c>
      <c r="U714">
        <v>0</v>
      </c>
      <c r="V714">
        <f t="shared" si="22"/>
        <v>35</v>
      </c>
      <c r="W714">
        <f t="shared" si="23"/>
        <v>1</v>
      </c>
    </row>
    <row r="715" spans="1:23" x14ac:dyDescent="0.35">
      <c r="A715" t="s">
        <v>191</v>
      </c>
      <c r="B715" s="1">
        <v>44361</v>
      </c>
      <c r="C715" t="s">
        <v>171</v>
      </c>
      <c r="D715" t="s">
        <v>64</v>
      </c>
      <c r="E715">
        <v>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 s="2">
        <v>6.666666666666667</v>
      </c>
      <c r="M715">
        <v>3</v>
      </c>
      <c r="N715">
        <v>0</v>
      </c>
      <c r="O715">
        <v>0</v>
      </c>
      <c r="P715">
        <v>0</v>
      </c>
      <c r="Q715">
        <v>1</v>
      </c>
      <c r="R715">
        <v>4</v>
      </c>
      <c r="S715">
        <v>0</v>
      </c>
      <c r="T715">
        <v>0</v>
      </c>
      <c r="U715">
        <v>0</v>
      </c>
      <c r="V715">
        <f t="shared" si="22"/>
        <v>75.333333333333329</v>
      </c>
      <c r="W715">
        <f t="shared" si="23"/>
        <v>76</v>
      </c>
    </row>
    <row r="716" spans="1:23" x14ac:dyDescent="0.35">
      <c r="A716" t="s">
        <v>191</v>
      </c>
      <c r="B716" s="1">
        <v>44362</v>
      </c>
      <c r="C716" t="s">
        <v>176</v>
      </c>
      <c r="D716" t="s">
        <v>92</v>
      </c>
      <c r="E716">
        <v>1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4</v>
      </c>
      <c r="M716">
        <v>6</v>
      </c>
      <c r="N716">
        <v>4</v>
      </c>
      <c r="O716">
        <v>4</v>
      </c>
      <c r="P716">
        <v>0</v>
      </c>
      <c r="Q716">
        <v>1</v>
      </c>
      <c r="R716">
        <v>8</v>
      </c>
      <c r="S716">
        <v>0</v>
      </c>
      <c r="T716">
        <v>0</v>
      </c>
      <c r="U716">
        <v>0</v>
      </c>
      <c r="V716">
        <f t="shared" si="22"/>
        <v>63</v>
      </c>
      <c r="W716">
        <f t="shared" si="23"/>
        <v>46</v>
      </c>
    </row>
    <row r="717" spans="1:23" x14ac:dyDescent="0.35">
      <c r="A717" t="s">
        <v>191</v>
      </c>
      <c r="B717" s="1">
        <v>44363</v>
      </c>
      <c r="C717" t="s">
        <v>173</v>
      </c>
      <c r="D717" t="s">
        <v>92</v>
      </c>
      <c r="E717">
        <v>1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4</v>
      </c>
      <c r="M717">
        <v>7</v>
      </c>
      <c r="N717">
        <v>6</v>
      </c>
      <c r="O717">
        <v>4</v>
      </c>
      <c r="P717">
        <v>1</v>
      </c>
      <c r="Q717">
        <v>1</v>
      </c>
      <c r="R717">
        <v>3</v>
      </c>
      <c r="S717">
        <v>2</v>
      </c>
      <c r="T717">
        <v>0</v>
      </c>
      <c r="U717">
        <v>0</v>
      </c>
      <c r="V717">
        <f t="shared" si="22"/>
        <v>49</v>
      </c>
      <c r="W717">
        <f t="shared" si="23"/>
        <v>27</v>
      </c>
    </row>
    <row r="718" spans="1:23" x14ac:dyDescent="0.35">
      <c r="A718" t="s">
        <v>191</v>
      </c>
      <c r="B718" s="1">
        <v>44365</v>
      </c>
      <c r="C718" t="s">
        <v>174</v>
      </c>
      <c r="D718" t="s">
        <v>29</v>
      </c>
      <c r="E718">
        <v>1</v>
      </c>
      <c r="F718">
        <v>0</v>
      </c>
      <c r="G718">
        <v>0</v>
      </c>
      <c r="H718">
        <v>0</v>
      </c>
      <c r="I718">
        <v>1</v>
      </c>
      <c r="J718">
        <v>0</v>
      </c>
      <c r="K718">
        <v>0</v>
      </c>
      <c r="L718">
        <v>5</v>
      </c>
      <c r="M718">
        <v>6</v>
      </c>
      <c r="N718">
        <v>3</v>
      </c>
      <c r="O718">
        <v>3</v>
      </c>
      <c r="P718">
        <v>1</v>
      </c>
      <c r="Q718">
        <v>3</v>
      </c>
      <c r="R718">
        <v>6</v>
      </c>
      <c r="S718">
        <v>0</v>
      </c>
      <c r="T718">
        <v>0</v>
      </c>
      <c r="U718">
        <v>0</v>
      </c>
      <c r="V718">
        <f t="shared" si="22"/>
        <v>60</v>
      </c>
      <c r="W718">
        <f t="shared" si="23"/>
        <v>43</v>
      </c>
    </row>
    <row r="719" spans="1:23" x14ac:dyDescent="0.35">
      <c r="A719" t="s">
        <v>191</v>
      </c>
      <c r="B719" s="1">
        <v>44366</v>
      </c>
      <c r="C719" t="s">
        <v>175</v>
      </c>
      <c r="D719" t="s">
        <v>29</v>
      </c>
      <c r="E719">
        <v>1</v>
      </c>
      <c r="F719">
        <v>0</v>
      </c>
      <c r="G719">
        <v>0</v>
      </c>
      <c r="H719">
        <v>1</v>
      </c>
      <c r="I719">
        <v>0</v>
      </c>
      <c r="J719">
        <v>0</v>
      </c>
      <c r="K719">
        <v>0</v>
      </c>
      <c r="L719">
        <v>5</v>
      </c>
      <c r="M719">
        <v>3</v>
      </c>
      <c r="N719">
        <v>1</v>
      </c>
      <c r="O719">
        <v>1</v>
      </c>
      <c r="P719">
        <v>0</v>
      </c>
      <c r="Q719">
        <v>2</v>
      </c>
      <c r="R719">
        <v>3</v>
      </c>
      <c r="S719">
        <v>0</v>
      </c>
      <c r="T719">
        <v>0</v>
      </c>
      <c r="U719">
        <v>0</v>
      </c>
      <c r="V719">
        <f t="shared" si="22"/>
        <v>65</v>
      </c>
      <c r="W719">
        <f t="shared" si="23"/>
        <v>60</v>
      </c>
    </row>
    <row r="720" spans="1:23" x14ac:dyDescent="0.35">
      <c r="A720" t="s">
        <v>191</v>
      </c>
      <c r="B720" s="1">
        <v>44367</v>
      </c>
      <c r="C720" t="s">
        <v>171</v>
      </c>
      <c r="D720" t="s">
        <v>29</v>
      </c>
      <c r="E720">
        <v>1</v>
      </c>
      <c r="F720">
        <v>0</v>
      </c>
      <c r="G720">
        <v>0</v>
      </c>
      <c r="H720">
        <v>0</v>
      </c>
      <c r="I720">
        <v>1</v>
      </c>
      <c r="J720">
        <v>0</v>
      </c>
      <c r="K720">
        <v>0</v>
      </c>
      <c r="L720">
        <v>4</v>
      </c>
      <c r="M720">
        <v>7</v>
      </c>
      <c r="N720">
        <v>4</v>
      </c>
      <c r="O720">
        <v>3</v>
      </c>
      <c r="P720">
        <v>0</v>
      </c>
      <c r="Q720">
        <v>1</v>
      </c>
      <c r="R720">
        <v>4</v>
      </c>
      <c r="S720">
        <v>0</v>
      </c>
      <c r="T720">
        <v>0</v>
      </c>
      <c r="U720">
        <v>0</v>
      </c>
      <c r="V720">
        <f t="shared" si="22"/>
        <v>56</v>
      </c>
      <c r="W720">
        <f t="shared" si="23"/>
        <v>40</v>
      </c>
    </row>
    <row r="721" spans="1:23" x14ac:dyDescent="0.35">
      <c r="A721" t="s">
        <v>191</v>
      </c>
      <c r="B721" s="1">
        <v>44369</v>
      </c>
      <c r="C721" t="s">
        <v>176</v>
      </c>
      <c r="D721" t="s">
        <v>51</v>
      </c>
      <c r="E721">
        <v>1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6</v>
      </c>
      <c r="M721">
        <v>7</v>
      </c>
      <c r="N721">
        <v>5</v>
      </c>
      <c r="O721">
        <v>3</v>
      </c>
      <c r="P721">
        <v>1</v>
      </c>
      <c r="Q721">
        <v>1</v>
      </c>
      <c r="R721">
        <v>7</v>
      </c>
      <c r="S721">
        <v>1</v>
      </c>
      <c r="T721">
        <v>0</v>
      </c>
      <c r="U721">
        <v>0</v>
      </c>
      <c r="V721">
        <f t="shared" si="22"/>
        <v>63</v>
      </c>
      <c r="W721">
        <f t="shared" si="23"/>
        <v>46</v>
      </c>
    </row>
    <row r="722" spans="1:23" x14ac:dyDescent="0.35">
      <c r="A722" t="s">
        <v>191</v>
      </c>
      <c r="B722" s="1">
        <v>44370</v>
      </c>
      <c r="C722" t="s">
        <v>173</v>
      </c>
      <c r="D722" t="s">
        <v>51</v>
      </c>
      <c r="E722">
        <v>1</v>
      </c>
      <c r="F722">
        <v>0</v>
      </c>
      <c r="G722">
        <v>0</v>
      </c>
      <c r="H722">
        <v>0</v>
      </c>
      <c r="I722">
        <v>1</v>
      </c>
      <c r="J722">
        <v>0</v>
      </c>
      <c r="K722">
        <v>0</v>
      </c>
      <c r="L722" s="2">
        <v>1.6666666666666665</v>
      </c>
      <c r="M722">
        <v>3</v>
      </c>
      <c r="N722">
        <v>5</v>
      </c>
      <c r="O722">
        <v>4</v>
      </c>
      <c r="P722">
        <v>2</v>
      </c>
      <c r="Q722">
        <v>4</v>
      </c>
      <c r="R722">
        <v>0</v>
      </c>
      <c r="S722">
        <v>1</v>
      </c>
      <c r="T722">
        <v>0</v>
      </c>
      <c r="U722">
        <v>0</v>
      </c>
      <c r="V722">
        <f t="shared" si="22"/>
        <v>38</v>
      </c>
      <c r="W722">
        <f t="shared" si="23"/>
        <v>9</v>
      </c>
    </row>
    <row r="723" spans="1:23" x14ac:dyDescent="0.35">
      <c r="A723" t="s">
        <v>191</v>
      </c>
      <c r="B723" s="1">
        <v>44371</v>
      </c>
      <c r="C723" t="s">
        <v>174</v>
      </c>
      <c r="D723" t="s">
        <v>51</v>
      </c>
      <c r="E723">
        <v>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 s="2">
        <v>6.666666666666667</v>
      </c>
      <c r="M723">
        <v>0</v>
      </c>
      <c r="N723">
        <v>0</v>
      </c>
      <c r="O723">
        <v>0</v>
      </c>
      <c r="P723">
        <v>0</v>
      </c>
      <c r="Q723">
        <v>2</v>
      </c>
      <c r="R723">
        <v>8</v>
      </c>
      <c r="S723">
        <v>1</v>
      </c>
      <c r="T723">
        <v>0</v>
      </c>
      <c r="U723">
        <v>0</v>
      </c>
      <c r="V723">
        <f t="shared" si="22"/>
        <v>81.333333333333329</v>
      </c>
      <c r="W723">
        <f t="shared" si="23"/>
        <v>84</v>
      </c>
    </row>
    <row r="724" spans="1:23" x14ac:dyDescent="0.35">
      <c r="A724" t="s">
        <v>191</v>
      </c>
      <c r="B724" s="1">
        <v>44372</v>
      </c>
      <c r="C724" t="s">
        <v>175</v>
      </c>
      <c r="D724" t="s">
        <v>71</v>
      </c>
      <c r="E724">
        <v>1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 s="2">
        <v>3.6666666666666665</v>
      </c>
      <c r="M724">
        <v>6</v>
      </c>
      <c r="N724">
        <v>3</v>
      </c>
      <c r="O724">
        <v>0</v>
      </c>
      <c r="P724">
        <v>0</v>
      </c>
      <c r="Q724">
        <v>2</v>
      </c>
      <c r="R724">
        <v>3</v>
      </c>
      <c r="S724">
        <v>0</v>
      </c>
      <c r="T724">
        <v>0</v>
      </c>
      <c r="U724">
        <v>0</v>
      </c>
      <c r="V724">
        <f t="shared" si="22"/>
        <v>50</v>
      </c>
      <c r="W724">
        <f t="shared" si="23"/>
        <v>40</v>
      </c>
    </row>
    <row r="725" spans="1:23" x14ac:dyDescent="0.35">
      <c r="A725" t="s">
        <v>191</v>
      </c>
      <c r="B725" s="1">
        <v>44373</v>
      </c>
      <c r="C725" t="s">
        <v>171</v>
      </c>
      <c r="D725" t="s">
        <v>71</v>
      </c>
      <c r="E725">
        <v>1</v>
      </c>
      <c r="F725">
        <v>0</v>
      </c>
      <c r="G725">
        <v>0</v>
      </c>
      <c r="H725">
        <v>1</v>
      </c>
      <c r="I725">
        <v>0</v>
      </c>
      <c r="J725">
        <v>0</v>
      </c>
      <c r="K725">
        <v>0</v>
      </c>
      <c r="L725" s="2">
        <v>7.666666666666667</v>
      </c>
      <c r="M725">
        <v>7</v>
      </c>
      <c r="N725">
        <v>1</v>
      </c>
      <c r="O725">
        <v>1</v>
      </c>
      <c r="P725">
        <v>1</v>
      </c>
      <c r="Q725">
        <v>0</v>
      </c>
      <c r="R725">
        <v>6</v>
      </c>
      <c r="S725">
        <v>0</v>
      </c>
      <c r="T725">
        <v>0</v>
      </c>
      <c r="U725">
        <v>0</v>
      </c>
      <c r="V725">
        <f t="shared" si="22"/>
        <v>75.333333333333329</v>
      </c>
      <c r="W725">
        <f t="shared" si="23"/>
        <v>69</v>
      </c>
    </row>
    <row r="726" spans="1:23" x14ac:dyDescent="0.35">
      <c r="A726" t="s">
        <v>191</v>
      </c>
      <c r="B726" s="1">
        <v>44374</v>
      </c>
      <c r="C726" t="s">
        <v>176</v>
      </c>
      <c r="D726" t="s">
        <v>71</v>
      </c>
      <c r="E726">
        <v>1</v>
      </c>
      <c r="F726">
        <v>0</v>
      </c>
      <c r="G726">
        <v>0</v>
      </c>
      <c r="H726">
        <v>1</v>
      </c>
      <c r="I726">
        <v>0</v>
      </c>
      <c r="J726">
        <v>0</v>
      </c>
      <c r="K726">
        <v>0</v>
      </c>
      <c r="L726">
        <v>6</v>
      </c>
      <c r="M726">
        <v>5</v>
      </c>
      <c r="N726">
        <v>2</v>
      </c>
      <c r="O726">
        <v>2</v>
      </c>
      <c r="P726">
        <v>1</v>
      </c>
      <c r="Q726">
        <v>0</v>
      </c>
      <c r="R726">
        <v>8</v>
      </c>
      <c r="S726">
        <v>0</v>
      </c>
      <c r="T726">
        <v>0</v>
      </c>
      <c r="U726">
        <v>0</v>
      </c>
      <c r="V726">
        <f t="shared" si="22"/>
        <v>71</v>
      </c>
      <c r="W726">
        <f t="shared" si="23"/>
        <v>62</v>
      </c>
    </row>
    <row r="727" spans="1:23" x14ac:dyDescent="0.35">
      <c r="A727" t="s">
        <v>191</v>
      </c>
      <c r="B727" s="1">
        <v>44375</v>
      </c>
      <c r="C727" t="s">
        <v>173</v>
      </c>
      <c r="D727" t="s">
        <v>47</v>
      </c>
      <c r="E727">
        <v>1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 s="2">
        <v>5.666666666666667</v>
      </c>
      <c r="M727">
        <v>11</v>
      </c>
      <c r="N727">
        <v>5</v>
      </c>
      <c r="O727">
        <v>5</v>
      </c>
      <c r="P727">
        <v>3</v>
      </c>
      <c r="Q727">
        <v>0</v>
      </c>
      <c r="R727">
        <v>3</v>
      </c>
      <c r="S727">
        <v>0</v>
      </c>
      <c r="T727">
        <v>0</v>
      </c>
      <c r="U727">
        <v>0</v>
      </c>
      <c r="V727">
        <f t="shared" si="22"/>
        <v>50.333333333333336</v>
      </c>
      <c r="W727">
        <f t="shared" si="23"/>
        <v>22</v>
      </c>
    </row>
    <row r="728" spans="1:23" x14ac:dyDescent="0.35">
      <c r="A728" t="s">
        <v>191</v>
      </c>
      <c r="B728" s="1">
        <v>44376</v>
      </c>
      <c r="C728" t="s">
        <v>174</v>
      </c>
      <c r="D728" t="s">
        <v>47</v>
      </c>
      <c r="E728">
        <v>1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 s="2">
        <v>4.333333333333333</v>
      </c>
      <c r="M728">
        <v>9</v>
      </c>
      <c r="N728">
        <v>6</v>
      </c>
      <c r="O728">
        <v>6</v>
      </c>
      <c r="P728">
        <v>3</v>
      </c>
      <c r="Q728">
        <v>2</v>
      </c>
      <c r="R728">
        <v>5</v>
      </c>
      <c r="S728">
        <v>0</v>
      </c>
      <c r="T728">
        <v>0</v>
      </c>
      <c r="U728">
        <v>0</v>
      </c>
      <c r="V728">
        <f t="shared" si="22"/>
        <v>45.666666666666664</v>
      </c>
      <c r="W728">
        <f t="shared" si="23"/>
        <v>13</v>
      </c>
    </row>
    <row r="729" spans="1:23" x14ac:dyDescent="0.35">
      <c r="A729" t="s">
        <v>191</v>
      </c>
      <c r="B729" s="1">
        <v>44377</v>
      </c>
      <c r="C729" t="s">
        <v>175</v>
      </c>
      <c r="D729" t="s">
        <v>47</v>
      </c>
      <c r="E729">
        <v>1</v>
      </c>
      <c r="F729">
        <v>0</v>
      </c>
      <c r="G729">
        <v>0</v>
      </c>
      <c r="H729">
        <v>1</v>
      </c>
      <c r="I729">
        <v>0</v>
      </c>
      <c r="J729">
        <v>0</v>
      </c>
      <c r="K729">
        <v>0</v>
      </c>
      <c r="L729" s="2">
        <v>5.333333333333333</v>
      </c>
      <c r="M729">
        <v>7</v>
      </c>
      <c r="N729">
        <v>2</v>
      </c>
      <c r="O729">
        <v>2</v>
      </c>
      <c r="P729">
        <v>1</v>
      </c>
      <c r="Q729">
        <v>0</v>
      </c>
      <c r="R729">
        <v>2</v>
      </c>
      <c r="S729">
        <v>0</v>
      </c>
      <c r="T729">
        <v>0</v>
      </c>
      <c r="U729">
        <v>0</v>
      </c>
      <c r="V729">
        <f t="shared" si="22"/>
        <v>59.666666666666664</v>
      </c>
      <c r="W729">
        <f t="shared" si="23"/>
        <v>48</v>
      </c>
    </row>
    <row r="730" spans="1:23" x14ac:dyDescent="0.35">
      <c r="A730" t="s">
        <v>191</v>
      </c>
      <c r="B730" s="1">
        <v>44378</v>
      </c>
      <c r="C730" t="s">
        <v>171</v>
      </c>
      <c r="D730" t="s">
        <v>47</v>
      </c>
      <c r="E730">
        <v>1</v>
      </c>
      <c r="F730">
        <v>0</v>
      </c>
      <c r="G730">
        <v>0</v>
      </c>
      <c r="H730">
        <v>1</v>
      </c>
      <c r="I730">
        <v>0</v>
      </c>
      <c r="J730">
        <v>0</v>
      </c>
      <c r="K730">
        <v>0</v>
      </c>
      <c r="L730">
        <v>7</v>
      </c>
      <c r="M730">
        <v>5</v>
      </c>
      <c r="N730">
        <v>0</v>
      </c>
      <c r="O730">
        <v>0</v>
      </c>
      <c r="P730">
        <v>0</v>
      </c>
      <c r="Q730">
        <v>0</v>
      </c>
      <c r="R730">
        <v>6</v>
      </c>
      <c r="S730">
        <v>0</v>
      </c>
      <c r="T730">
        <v>0</v>
      </c>
      <c r="U730">
        <v>0</v>
      </c>
      <c r="V730">
        <f t="shared" si="22"/>
        <v>78</v>
      </c>
      <c r="W730">
        <f t="shared" si="23"/>
        <v>78</v>
      </c>
    </row>
    <row r="731" spans="1:23" x14ac:dyDescent="0.35">
      <c r="A731" t="s">
        <v>191</v>
      </c>
      <c r="B731" s="1">
        <v>44379</v>
      </c>
      <c r="C731" t="s">
        <v>176</v>
      </c>
      <c r="D731" t="s">
        <v>44</v>
      </c>
      <c r="E731">
        <v>1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6</v>
      </c>
      <c r="M731">
        <v>1</v>
      </c>
      <c r="N731">
        <v>0</v>
      </c>
      <c r="O731">
        <v>0</v>
      </c>
      <c r="P731">
        <v>0</v>
      </c>
      <c r="Q731">
        <v>2</v>
      </c>
      <c r="R731">
        <v>6</v>
      </c>
      <c r="S731">
        <v>0</v>
      </c>
      <c r="T731">
        <v>0</v>
      </c>
      <c r="U731">
        <v>0</v>
      </c>
      <c r="V731">
        <f t="shared" si="22"/>
        <v>75</v>
      </c>
      <c r="W731">
        <f t="shared" si="23"/>
        <v>76</v>
      </c>
    </row>
    <row r="732" spans="1:23" x14ac:dyDescent="0.35">
      <c r="A732" t="s">
        <v>191</v>
      </c>
      <c r="B732" s="1">
        <v>44380</v>
      </c>
      <c r="C732" t="s">
        <v>173</v>
      </c>
      <c r="D732" t="s">
        <v>44</v>
      </c>
      <c r="E732">
        <v>1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5</v>
      </c>
      <c r="M732">
        <v>5</v>
      </c>
      <c r="N732">
        <v>2</v>
      </c>
      <c r="O732">
        <v>2</v>
      </c>
      <c r="P732">
        <v>0</v>
      </c>
      <c r="Q732">
        <v>3</v>
      </c>
      <c r="R732">
        <v>2</v>
      </c>
      <c r="S732">
        <v>1</v>
      </c>
      <c r="T732">
        <v>0</v>
      </c>
      <c r="U732">
        <v>0</v>
      </c>
      <c r="V732">
        <f t="shared" si="22"/>
        <v>61</v>
      </c>
      <c r="W732">
        <f t="shared" si="23"/>
        <v>50</v>
      </c>
    </row>
    <row r="733" spans="1:23" x14ac:dyDescent="0.35">
      <c r="A733" t="s">
        <v>191</v>
      </c>
      <c r="B733" s="1">
        <v>44381</v>
      </c>
      <c r="C733" t="s">
        <v>174</v>
      </c>
      <c r="D733" t="s">
        <v>44</v>
      </c>
      <c r="E733">
        <v>1</v>
      </c>
      <c r="F733">
        <v>0</v>
      </c>
      <c r="G733">
        <v>0</v>
      </c>
      <c r="H733">
        <v>1</v>
      </c>
      <c r="I733">
        <v>0</v>
      </c>
      <c r="J733">
        <v>0</v>
      </c>
      <c r="K733">
        <v>0</v>
      </c>
      <c r="L733">
        <v>7</v>
      </c>
      <c r="M733">
        <v>2</v>
      </c>
      <c r="N733">
        <v>0</v>
      </c>
      <c r="O733">
        <v>0</v>
      </c>
      <c r="P733">
        <v>0</v>
      </c>
      <c r="Q733">
        <v>2</v>
      </c>
      <c r="R733">
        <v>10</v>
      </c>
      <c r="S733">
        <v>0</v>
      </c>
      <c r="T733">
        <v>0</v>
      </c>
      <c r="U733">
        <v>0</v>
      </c>
      <c r="V733">
        <f t="shared" si="22"/>
        <v>83</v>
      </c>
      <c r="W733">
        <f t="shared" si="23"/>
        <v>84</v>
      </c>
    </row>
    <row r="734" spans="1:23" x14ac:dyDescent="0.35">
      <c r="A734" t="s">
        <v>191</v>
      </c>
      <c r="B734" s="1">
        <v>44382</v>
      </c>
      <c r="C734" t="s">
        <v>175</v>
      </c>
      <c r="D734" t="s">
        <v>163</v>
      </c>
      <c r="E734">
        <v>1</v>
      </c>
      <c r="F734">
        <v>0</v>
      </c>
      <c r="G734">
        <v>0</v>
      </c>
      <c r="H734">
        <v>1</v>
      </c>
      <c r="I734">
        <v>0</v>
      </c>
      <c r="J734">
        <v>0</v>
      </c>
      <c r="K734">
        <v>0</v>
      </c>
      <c r="L734" s="2">
        <v>5.333333333333333</v>
      </c>
      <c r="M734">
        <v>8</v>
      </c>
      <c r="N734">
        <v>2</v>
      </c>
      <c r="O734">
        <v>1</v>
      </c>
      <c r="P734">
        <v>0</v>
      </c>
      <c r="Q734">
        <v>1</v>
      </c>
      <c r="R734">
        <v>3</v>
      </c>
      <c r="S734">
        <v>0</v>
      </c>
      <c r="T734">
        <v>0</v>
      </c>
      <c r="U734">
        <v>0</v>
      </c>
      <c r="V734">
        <f t="shared" si="22"/>
        <v>60.666666666666664</v>
      </c>
      <c r="W734">
        <f t="shared" si="23"/>
        <v>51</v>
      </c>
    </row>
    <row r="735" spans="1:23" x14ac:dyDescent="0.35">
      <c r="A735" t="s">
        <v>191</v>
      </c>
      <c r="B735" s="1">
        <v>44383</v>
      </c>
      <c r="C735" t="s">
        <v>171</v>
      </c>
      <c r="D735" t="s">
        <v>163</v>
      </c>
      <c r="E735">
        <v>1</v>
      </c>
      <c r="F735">
        <v>0</v>
      </c>
      <c r="G735">
        <v>0</v>
      </c>
      <c r="H735">
        <v>0</v>
      </c>
      <c r="I735">
        <v>1</v>
      </c>
      <c r="J735">
        <v>0</v>
      </c>
      <c r="K735">
        <v>0</v>
      </c>
      <c r="L735" s="2">
        <v>5.666666666666667</v>
      </c>
      <c r="M735">
        <v>9</v>
      </c>
      <c r="N735">
        <v>5</v>
      </c>
      <c r="O735">
        <v>5</v>
      </c>
      <c r="P735">
        <v>1</v>
      </c>
      <c r="Q735">
        <v>1</v>
      </c>
      <c r="R735">
        <v>9</v>
      </c>
      <c r="S735">
        <v>1</v>
      </c>
      <c r="T735">
        <v>0</v>
      </c>
      <c r="U735">
        <v>0</v>
      </c>
      <c r="V735">
        <f t="shared" si="22"/>
        <v>65.333333333333329</v>
      </c>
      <c r="W735">
        <f t="shared" si="23"/>
        <v>42</v>
      </c>
    </row>
    <row r="736" spans="1:23" x14ac:dyDescent="0.35">
      <c r="A736" t="s">
        <v>191</v>
      </c>
      <c r="B736" s="1">
        <v>44384</v>
      </c>
      <c r="C736" t="s">
        <v>176</v>
      </c>
      <c r="D736" t="s">
        <v>163</v>
      </c>
      <c r="E736">
        <v>1</v>
      </c>
      <c r="F736">
        <v>0</v>
      </c>
      <c r="G736">
        <v>0</v>
      </c>
      <c r="H736">
        <v>0</v>
      </c>
      <c r="I736">
        <v>1</v>
      </c>
      <c r="J736">
        <v>0</v>
      </c>
      <c r="K736">
        <v>0</v>
      </c>
      <c r="L736">
        <v>5</v>
      </c>
      <c r="M736">
        <v>9</v>
      </c>
      <c r="N736">
        <v>4</v>
      </c>
      <c r="O736">
        <v>4</v>
      </c>
      <c r="P736">
        <v>2</v>
      </c>
      <c r="Q736">
        <v>0</v>
      </c>
      <c r="R736">
        <v>5</v>
      </c>
      <c r="S736">
        <v>0</v>
      </c>
      <c r="T736">
        <v>0</v>
      </c>
      <c r="U736">
        <v>0</v>
      </c>
      <c r="V736">
        <f t="shared" si="22"/>
        <v>55</v>
      </c>
      <c r="W736">
        <f t="shared" si="23"/>
        <v>33</v>
      </c>
    </row>
    <row r="737" spans="1:23" x14ac:dyDescent="0.35">
      <c r="A737" t="s">
        <v>191</v>
      </c>
      <c r="B737" s="1">
        <v>44386</v>
      </c>
      <c r="C737" t="s">
        <v>173</v>
      </c>
      <c r="D737" t="s">
        <v>116</v>
      </c>
      <c r="E737">
        <v>1</v>
      </c>
      <c r="F737">
        <v>0</v>
      </c>
      <c r="G737">
        <v>0</v>
      </c>
      <c r="H737">
        <v>1</v>
      </c>
      <c r="I737">
        <v>0</v>
      </c>
      <c r="J737">
        <v>0</v>
      </c>
      <c r="K737">
        <v>0</v>
      </c>
      <c r="L737">
        <v>5</v>
      </c>
      <c r="M737">
        <v>7</v>
      </c>
      <c r="N737">
        <v>3</v>
      </c>
      <c r="O737">
        <v>3</v>
      </c>
      <c r="P737">
        <v>0</v>
      </c>
      <c r="Q737">
        <v>1</v>
      </c>
      <c r="R737">
        <v>4</v>
      </c>
      <c r="S737">
        <v>0</v>
      </c>
      <c r="T737">
        <v>0</v>
      </c>
      <c r="U737">
        <v>0</v>
      </c>
      <c r="V737">
        <f t="shared" si="22"/>
        <v>63</v>
      </c>
      <c r="W737">
        <f t="shared" si="23"/>
        <v>49</v>
      </c>
    </row>
    <row r="738" spans="1:23" x14ac:dyDescent="0.35">
      <c r="A738" t="s">
        <v>191</v>
      </c>
      <c r="B738" s="1">
        <v>44387</v>
      </c>
      <c r="C738" t="s">
        <v>175</v>
      </c>
      <c r="D738" t="s">
        <v>116</v>
      </c>
      <c r="E738">
        <v>1</v>
      </c>
      <c r="F738">
        <v>0</v>
      </c>
      <c r="G738">
        <v>0</v>
      </c>
      <c r="H738">
        <v>0</v>
      </c>
      <c r="I738">
        <v>1</v>
      </c>
      <c r="J738">
        <v>0</v>
      </c>
      <c r="K738">
        <v>0</v>
      </c>
      <c r="L738" s="2">
        <v>3.6666666666666665</v>
      </c>
      <c r="M738">
        <v>6</v>
      </c>
      <c r="N738">
        <v>3</v>
      </c>
      <c r="O738">
        <v>3</v>
      </c>
      <c r="P738">
        <v>2</v>
      </c>
      <c r="Q738">
        <v>2</v>
      </c>
      <c r="R738">
        <v>4</v>
      </c>
      <c r="S738">
        <v>0</v>
      </c>
      <c r="T738">
        <v>0</v>
      </c>
      <c r="U738">
        <v>0</v>
      </c>
      <c r="V738">
        <f t="shared" si="22"/>
        <v>49</v>
      </c>
      <c r="W738">
        <f t="shared" si="23"/>
        <v>29</v>
      </c>
    </row>
    <row r="739" spans="1:23" x14ac:dyDescent="0.35">
      <c r="A739" t="s">
        <v>191</v>
      </c>
      <c r="B739" s="1">
        <v>44388</v>
      </c>
      <c r="C739" t="s">
        <v>174</v>
      </c>
      <c r="D739" t="s">
        <v>116</v>
      </c>
      <c r="E739">
        <v>1</v>
      </c>
      <c r="F739">
        <v>0</v>
      </c>
      <c r="G739">
        <v>0</v>
      </c>
      <c r="H739">
        <v>0</v>
      </c>
      <c r="I739">
        <v>1</v>
      </c>
      <c r="J739">
        <v>0</v>
      </c>
      <c r="K739">
        <v>0</v>
      </c>
      <c r="L739">
        <v>4</v>
      </c>
      <c r="M739">
        <v>4</v>
      </c>
      <c r="N739">
        <v>5</v>
      </c>
      <c r="O739">
        <v>4</v>
      </c>
      <c r="P739">
        <v>1</v>
      </c>
      <c r="Q739">
        <v>2</v>
      </c>
      <c r="R739">
        <v>4</v>
      </c>
      <c r="S739">
        <v>0</v>
      </c>
      <c r="T739">
        <v>0</v>
      </c>
      <c r="U739">
        <v>0</v>
      </c>
      <c r="V739">
        <f t="shared" si="22"/>
        <v>54</v>
      </c>
      <c r="W739">
        <f t="shared" si="23"/>
        <v>35</v>
      </c>
    </row>
    <row r="740" spans="1:23" x14ac:dyDescent="0.35">
      <c r="A740" t="s">
        <v>191</v>
      </c>
      <c r="B740" s="1">
        <v>44393</v>
      </c>
      <c r="C740" t="s">
        <v>176</v>
      </c>
      <c r="D740" t="s">
        <v>52</v>
      </c>
      <c r="E740">
        <v>1</v>
      </c>
      <c r="F740">
        <v>0</v>
      </c>
      <c r="G740">
        <v>0</v>
      </c>
      <c r="H740">
        <v>1</v>
      </c>
      <c r="I740">
        <v>0</v>
      </c>
      <c r="J740">
        <v>0</v>
      </c>
      <c r="K740">
        <v>0</v>
      </c>
      <c r="L740" s="2">
        <v>5.666666666666667</v>
      </c>
      <c r="M740">
        <v>2</v>
      </c>
      <c r="N740">
        <v>0</v>
      </c>
      <c r="O740">
        <v>0</v>
      </c>
      <c r="P740">
        <v>0</v>
      </c>
      <c r="Q740">
        <v>2</v>
      </c>
      <c r="R740">
        <v>8</v>
      </c>
      <c r="S740">
        <v>0</v>
      </c>
      <c r="T740">
        <v>0</v>
      </c>
      <c r="U740">
        <v>0</v>
      </c>
      <c r="V740">
        <f t="shared" si="22"/>
        <v>74.333333333333329</v>
      </c>
      <c r="W740">
        <f t="shared" si="23"/>
        <v>74</v>
      </c>
    </row>
    <row r="741" spans="1:23" x14ac:dyDescent="0.35">
      <c r="A741" t="s">
        <v>191</v>
      </c>
      <c r="B741" s="1">
        <v>44394</v>
      </c>
      <c r="C741" t="s">
        <v>171</v>
      </c>
      <c r="D741" t="s">
        <v>52</v>
      </c>
      <c r="E741">
        <v>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5</v>
      </c>
      <c r="M741">
        <v>2</v>
      </c>
      <c r="N741">
        <v>1</v>
      </c>
      <c r="O741">
        <v>1</v>
      </c>
      <c r="P741">
        <v>0</v>
      </c>
      <c r="Q741">
        <v>1</v>
      </c>
      <c r="R741">
        <v>7</v>
      </c>
      <c r="S741">
        <v>2</v>
      </c>
      <c r="T741">
        <v>0</v>
      </c>
      <c r="U741">
        <v>0</v>
      </c>
      <c r="V741">
        <f t="shared" si="22"/>
        <v>71</v>
      </c>
      <c r="W741">
        <f t="shared" si="23"/>
        <v>68</v>
      </c>
    </row>
    <row r="742" spans="1:23" x14ac:dyDescent="0.35">
      <c r="A742" t="s">
        <v>191</v>
      </c>
      <c r="B742" s="1">
        <v>44395</v>
      </c>
      <c r="C742" t="s">
        <v>175</v>
      </c>
      <c r="D742" t="s">
        <v>52</v>
      </c>
      <c r="E742">
        <v>1</v>
      </c>
      <c r="F742">
        <v>0</v>
      </c>
      <c r="G742">
        <v>0</v>
      </c>
      <c r="H742">
        <v>0</v>
      </c>
      <c r="I742">
        <v>1</v>
      </c>
      <c r="J742">
        <v>0</v>
      </c>
      <c r="K742">
        <v>0</v>
      </c>
      <c r="L742">
        <v>4</v>
      </c>
      <c r="M742">
        <v>5</v>
      </c>
      <c r="N742">
        <v>3</v>
      </c>
      <c r="O742">
        <v>3</v>
      </c>
      <c r="P742">
        <v>1</v>
      </c>
      <c r="Q742">
        <v>1</v>
      </c>
      <c r="R742">
        <v>5</v>
      </c>
      <c r="S742">
        <v>0</v>
      </c>
      <c r="T742">
        <v>0</v>
      </c>
      <c r="U742">
        <v>0</v>
      </c>
      <c r="V742">
        <f t="shared" si="22"/>
        <v>57</v>
      </c>
      <c r="W742">
        <f t="shared" si="23"/>
        <v>42</v>
      </c>
    </row>
    <row r="743" spans="1:23" x14ac:dyDescent="0.35">
      <c r="A743" t="s">
        <v>191</v>
      </c>
      <c r="B743" s="1">
        <v>44396</v>
      </c>
      <c r="C743" t="s">
        <v>174</v>
      </c>
      <c r="D743" t="s">
        <v>28</v>
      </c>
      <c r="E743">
        <v>1</v>
      </c>
      <c r="F743">
        <v>0</v>
      </c>
      <c r="G743">
        <v>0</v>
      </c>
      <c r="H743">
        <v>1</v>
      </c>
      <c r="I743">
        <v>0</v>
      </c>
      <c r="J743">
        <v>0</v>
      </c>
      <c r="K743">
        <v>0</v>
      </c>
      <c r="L743" s="2">
        <v>6.666666666666667</v>
      </c>
      <c r="M743">
        <v>11</v>
      </c>
      <c r="N743">
        <v>4</v>
      </c>
      <c r="O743">
        <v>4</v>
      </c>
      <c r="P743">
        <v>1</v>
      </c>
      <c r="Q743">
        <v>2</v>
      </c>
      <c r="R743">
        <v>4</v>
      </c>
      <c r="S743">
        <v>1</v>
      </c>
      <c r="T743">
        <v>0</v>
      </c>
      <c r="U743">
        <v>0</v>
      </c>
      <c r="V743">
        <f t="shared" si="22"/>
        <v>62.333333333333336</v>
      </c>
      <c r="W743">
        <f t="shared" si="23"/>
        <v>40</v>
      </c>
    </row>
    <row r="744" spans="1:23" x14ac:dyDescent="0.35">
      <c r="A744" t="s">
        <v>191</v>
      </c>
      <c r="B744" s="1">
        <v>44398</v>
      </c>
      <c r="C744" t="s">
        <v>173</v>
      </c>
      <c r="D744" t="s">
        <v>28</v>
      </c>
      <c r="E744">
        <v>1</v>
      </c>
      <c r="F744">
        <v>0</v>
      </c>
      <c r="G744">
        <v>0</v>
      </c>
      <c r="H744">
        <v>1</v>
      </c>
      <c r="I744">
        <v>0</v>
      </c>
      <c r="J744">
        <v>0</v>
      </c>
      <c r="K744">
        <v>0</v>
      </c>
      <c r="L744" s="2">
        <v>5.666666666666667</v>
      </c>
      <c r="M744">
        <v>4</v>
      </c>
      <c r="N744">
        <v>4</v>
      </c>
      <c r="O744">
        <v>4</v>
      </c>
      <c r="P744">
        <v>3</v>
      </c>
      <c r="Q744">
        <v>1</v>
      </c>
      <c r="R744">
        <v>5</v>
      </c>
      <c r="S744">
        <v>0</v>
      </c>
      <c r="T744">
        <v>0</v>
      </c>
      <c r="U744">
        <v>0</v>
      </c>
      <c r="V744">
        <f t="shared" si="22"/>
        <v>58.333333333333336</v>
      </c>
      <c r="W744">
        <f t="shared" si="23"/>
        <v>39</v>
      </c>
    </row>
    <row r="745" spans="1:23" x14ac:dyDescent="0.35">
      <c r="A745" t="s">
        <v>191</v>
      </c>
      <c r="B745" s="1">
        <v>44399</v>
      </c>
      <c r="C745" t="s">
        <v>172</v>
      </c>
      <c r="D745" t="s">
        <v>71</v>
      </c>
      <c r="E745">
        <v>1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 s="2">
        <v>4.666666666666667</v>
      </c>
      <c r="M745">
        <v>2</v>
      </c>
      <c r="N745">
        <v>1</v>
      </c>
      <c r="O745">
        <v>0</v>
      </c>
      <c r="P745">
        <v>0</v>
      </c>
      <c r="Q745">
        <v>2</v>
      </c>
      <c r="R745">
        <v>8</v>
      </c>
      <c r="S745">
        <v>0</v>
      </c>
      <c r="T745">
        <v>0</v>
      </c>
      <c r="U745">
        <v>0</v>
      </c>
      <c r="V745">
        <f t="shared" si="22"/>
        <v>67.333333333333329</v>
      </c>
      <c r="W745">
        <f t="shared" si="23"/>
        <v>65</v>
      </c>
    </row>
    <row r="746" spans="1:23" x14ac:dyDescent="0.35">
      <c r="A746" t="s">
        <v>191</v>
      </c>
      <c r="B746" s="1">
        <v>44400</v>
      </c>
      <c r="C746" t="s">
        <v>176</v>
      </c>
      <c r="D746" t="s">
        <v>71</v>
      </c>
      <c r="E746">
        <v>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1</v>
      </c>
      <c r="M746">
        <v>2</v>
      </c>
      <c r="N746">
        <v>1</v>
      </c>
      <c r="O746">
        <v>1</v>
      </c>
      <c r="P746">
        <v>0</v>
      </c>
      <c r="Q746">
        <v>1</v>
      </c>
      <c r="R746">
        <v>1</v>
      </c>
      <c r="S746">
        <v>0</v>
      </c>
      <c r="T746">
        <v>0</v>
      </c>
      <c r="U746">
        <v>0</v>
      </c>
      <c r="V746">
        <f t="shared" si="22"/>
        <v>51</v>
      </c>
      <c r="W746">
        <f t="shared" si="23"/>
        <v>38</v>
      </c>
    </row>
    <row r="747" spans="1:23" x14ac:dyDescent="0.35">
      <c r="A747" t="s">
        <v>191</v>
      </c>
      <c r="B747" s="1">
        <v>44401</v>
      </c>
      <c r="C747" t="s">
        <v>171</v>
      </c>
      <c r="D747" t="s">
        <v>71</v>
      </c>
      <c r="E747">
        <v>1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 s="2">
        <v>7.666666666666667</v>
      </c>
      <c r="M747">
        <v>7</v>
      </c>
      <c r="N747">
        <v>2</v>
      </c>
      <c r="O747">
        <v>2</v>
      </c>
      <c r="P747">
        <v>0</v>
      </c>
      <c r="Q747">
        <v>0</v>
      </c>
      <c r="R747">
        <v>8</v>
      </c>
      <c r="S747">
        <v>0</v>
      </c>
      <c r="T747">
        <v>0</v>
      </c>
      <c r="U747">
        <v>0</v>
      </c>
      <c r="V747">
        <f t="shared" si="22"/>
        <v>81.333333333333329</v>
      </c>
      <c r="W747">
        <f t="shared" si="23"/>
        <v>74</v>
      </c>
    </row>
    <row r="748" spans="1:23" x14ac:dyDescent="0.35">
      <c r="A748" t="s">
        <v>191</v>
      </c>
      <c r="B748" s="1">
        <v>44402</v>
      </c>
      <c r="C748" t="s">
        <v>175</v>
      </c>
      <c r="D748" t="s">
        <v>71</v>
      </c>
      <c r="E748">
        <v>1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6</v>
      </c>
      <c r="M748">
        <v>6</v>
      </c>
      <c r="N748">
        <v>3</v>
      </c>
      <c r="O748">
        <v>3</v>
      </c>
      <c r="P748">
        <v>1</v>
      </c>
      <c r="Q748">
        <v>2</v>
      </c>
      <c r="R748">
        <v>6</v>
      </c>
      <c r="S748">
        <v>0</v>
      </c>
      <c r="T748">
        <v>0</v>
      </c>
      <c r="U748">
        <v>0</v>
      </c>
      <c r="V748">
        <f t="shared" si="22"/>
        <v>66</v>
      </c>
      <c r="W748">
        <f t="shared" si="23"/>
        <v>51</v>
      </c>
    </row>
    <row r="749" spans="1:23" x14ac:dyDescent="0.35">
      <c r="A749" t="s">
        <v>191</v>
      </c>
      <c r="B749" s="1">
        <v>44403</v>
      </c>
      <c r="C749" t="s">
        <v>174</v>
      </c>
      <c r="D749" t="s">
        <v>64</v>
      </c>
      <c r="E749">
        <v>1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 s="2">
        <v>4.666666666666667</v>
      </c>
      <c r="M749">
        <v>6</v>
      </c>
      <c r="N749">
        <v>4</v>
      </c>
      <c r="O749">
        <v>4</v>
      </c>
      <c r="P749">
        <v>1</v>
      </c>
      <c r="Q749">
        <v>2</v>
      </c>
      <c r="R749">
        <v>3</v>
      </c>
      <c r="S749">
        <v>0</v>
      </c>
      <c r="T749">
        <v>0</v>
      </c>
      <c r="U749">
        <v>1</v>
      </c>
      <c r="V749">
        <f t="shared" si="22"/>
        <v>56.333333333333336</v>
      </c>
      <c r="W749">
        <f t="shared" si="23"/>
        <v>37</v>
      </c>
    </row>
    <row r="750" spans="1:23" x14ac:dyDescent="0.35">
      <c r="A750" t="s">
        <v>191</v>
      </c>
      <c r="B750" t="s">
        <v>181</v>
      </c>
      <c r="C750" t="s">
        <v>173</v>
      </c>
      <c r="D750" t="s">
        <v>64</v>
      </c>
      <c r="E750">
        <v>1</v>
      </c>
      <c r="F750">
        <v>0</v>
      </c>
      <c r="G750">
        <v>0</v>
      </c>
      <c r="H750">
        <v>0</v>
      </c>
      <c r="I750">
        <v>1</v>
      </c>
      <c r="J750">
        <v>0</v>
      </c>
      <c r="K750">
        <v>0</v>
      </c>
      <c r="L750">
        <v>4</v>
      </c>
      <c r="M750">
        <v>8</v>
      </c>
      <c r="N750">
        <v>4</v>
      </c>
      <c r="O750">
        <v>4</v>
      </c>
      <c r="P750">
        <v>2</v>
      </c>
      <c r="Q750">
        <v>1</v>
      </c>
      <c r="R750">
        <v>2</v>
      </c>
      <c r="S750">
        <v>0</v>
      </c>
      <c r="T750">
        <v>0</v>
      </c>
      <c r="U750">
        <v>0</v>
      </c>
      <c r="V750">
        <f t="shared" si="22"/>
        <v>47</v>
      </c>
      <c r="W750">
        <f t="shared" si="23"/>
        <v>24</v>
      </c>
    </row>
    <row r="751" spans="1:23" x14ac:dyDescent="0.35">
      <c r="A751" t="s">
        <v>191</v>
      </c>
      <c r="B751" t="s">
        <v>182</v>
      </c>
      <c r="C751" t="s">
        <v>172</v>
      </c>
      <c r="D751" t="s">
        <v>64</v>
      </c>
      <c r="E751">
        <v>1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4</v>
      </c>
      <c r="M751">
        <v>2</v>
      </c>
      <c r="N751">
        <v>1</v>
      </c>
      <c r="O751">
        <v>1</v>
      </c>
      <c r="P751">
        <v>0</v>
      </c>
      <c r="Q751">
        <v>1</v>
      </c>
      <c r="R751">
        <v>7</v>
      </c>
      <c r="S751">
        <v>0</v>
      </c>
      <c r="T751">
        <v>0</v>
      </c>
      <c r="U751">
        <v>0</v>
      </c>
      <c r="V751">
        <f t="shared" si="22"/>
        <v>66</v>
      </c>
      <c r="W751">
        <f t="shared" si="23"/>
        <v>62</v>
      </c>
    </row>
    <row r="752" spans="1:23" x14ac:dyDescent="0.35">
      <c r="A752" t="s">
        <v>191</v>
      </c>
      <c r="B752" s="1">
        <v>44406</v>
      </c>
      <c r="C752" t="s">
        <v>176</v>
      </c>
      <c r="D752" t="s">
        <v>64</v>
      </c>
      <c r="E752">
        <v>1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0</v>
      </c>
      <c r="L752" s="2">
        <v>3.3333333333333335</v>
      </c>
      <c r="M752">
        <v>7</v>
      </c>
      <c r="N752">
        <v>6</v>
      </c>
      <c r="O752">
        <v>6</v>
      </c>
      <c r="P752">
        <v>0</v>
      </c>
      <c r="Q752">
        <v>4</v>
      </c>
      <c r="R752">
        <v>8</v>
      </c>
      <c r="S752">
        <v>0</v>
      </c>
      <c r="T752">
        <v>0</v>
      </c>
      <c r="U752">
        <v>0</v>
      </c>
      <c r="V752">
        <f t="shared" si="22"/>
        <v>57</v>
      </c>
      <c r="W752">
        <f t="shared" si="23"/>
        <v>28</v>
      </c>
    </row>
    <row r="753" spans="1:23" x14ac:dyDescent="0.35">
      <c r="A753" t="s">
        <v>191</v>
      </c>
      <c r="B753" s="1">
        <v>44407</v>
      </c>
      <c r="C753" t="s">
        <v>175</v>
      </c>
      <c r="D753" t="s">
        <v>51</v>
      </c>
      <c r="E753">
        <v>1</v>
      </c>
      <c r="F753">
        <v>0</v>
      </c>
      <c r="G753">
        <v>0</v>
      </c>
      <c r="H753">
        <v>0</v>
      </c>
      <c r="I753">
        <v>1</v>
      </c>
      <c r="J753">
        <v>0</v>
      </c>
      <c r="K753">
        <v>0</v>
      </c>
      <c r="L753">
        <v>4</v>
      </c>
      <c r="M753">
        <v>7</v>
      </c>
      <c r="N753">
        <v>6</v>
      </c>
      <c r="O753">
        <v>6</v>
      </c>
      <c r="P753">
        <v>3</v>
      </c>
      <c r="Q753">
        <v>1</v>
      </c>
      <c r="R753">
        <v>3</v>
      </c>
      <c r="S753">
        <v>0</v>
      </c>
      <c r="T753">
        <v>0</v>
      </c>
      <c r="U753">
        <v>0</v>
      </c>
      <c r="V753">
        <f t="shared" si="22"/>
        <v>45</v>
      </c>
      <c r="W753">
        <f t="shared" si="23"/>
        <v>15</v>
      </c>
    </row>
    <row r="754" spans="1:23" x14ac:dyDescent="0.35">
      <c r="A754" t="s">
        <v>191</v>
      </c>
      <c r="B754" s="1">
        <v>44408</v>
      </c>
      <c r="C754" t="s">
        <v>171</v>
      </c>
      <c r="D754" t="s">
        <v>51</v>
      </c>
      <c r="E754">
        <v>1</v>
      </c>
      <c r="F754">
        <v>0</v>
      </c>
      <c r="G754">
        <v>0</v>
      </c>
      <c r="H754">
        <v>0</v>
      </c>
      <c r="I754">
        <v>1</v>
      </c>
      <c r="J754">
        <v>0</v>
      </c>
      <c r="K754">
        <v>0</v>
      </c>
      <c r="L754" s="2">
        <v>5.333333333333333</v>
      </c>
      <c r="M754">
        <v>6</v>
      </c>
      <c r="N754">
        <v>6</v>
      </c>
      <c r="O754">
        <v>5</v>
      </c>
      <c r="P754">
        <v>2</v>
      </c>
      <c r="Q754">
        <v>1</v>
      </c>
      <c r="R754">
        <v>6</v>
      </c>
      <c r="S754">
        <v>0</v>
      </c>
      <c r="T754">
        <v>0</v>
      </c>
      <c r="U754">
        <v>0</v>
      </c>
      <c r="V754">
        <f t="shared" si="22"/>
        <v>57.666666666666664</v>
      </c>
      <c r="W754">
        <f t="shared" si="23"/>
        <v>34</v>
      </c>
    </row>
    <row r="755" spans="1:23" x14ac:dyDescent="0.35">
      <c r="A755" t="s">
        <v>191</v>
      </c>
      <c r="B755" s="1">
        <v>44409</v>
      </c>
      <c r="C755" t="s">
        <v>174</v>
      </c>
      <c r="D755" t="s">
        <v>51</v>
      </c>
      <c r="E755">
        <v>1</v>
      </c>
      <c r="F755">
        <v>0</v>
      </c>
      <c r="G755">
        <v>0</v>
      </c>
      <c r="H755">
        <v>0</v>
      </c>
      <c r="I755">
        <v>1</v>
      </c>
      <c r="J755">
        <v>0</v>
      </c>
      <c r="K755">
        <v>0</v>
      </c>
      <c r="L755" s="2">
        <v>4.666666666666667</v>
      </c>
      <c r="M755">
        <v>3</v>
      </c>
      <c r="N755">
        <v>3</v>
      </c>
      <c r="O755">
        <v>3</v>
      </c>
      <c r="P755">
        <v>1</v>
      </c>
      <c r="Q755">
        <v>1</v>
      </c>
      <c r="R755">
        <v>6</v>
      </c>
      <c r="S755">
        <v>0</v>
      </c>
      <c r="T755">
        <v>0</v>
      </c>
      <c r="U755">
        <v>1</v>
      </c>
      <c r="V755">
        <f t="shared" si="22"/>
        <v>63.333333333333336</v>
      </c>
      <c r="W755">
        <f t="shared" si="23"/>
        <v>51</v>
      </c>
    </row>
    <row r="756" spans="1:23" x14ac:dyDescent="0.35">
      <c r="A756" t="s">
        <v>191</v>
      </c>
      <c r="B756" s="1">
        <v>44411</v>
      </c>
      <c r="C756" t="s">
        <v>173</v>
      </c>
      <c r="D756" t="s">
        <v>65</v>
      </c>
      <c r="E756">
        <v>1</v>
      </c>
      <c r="F756">
        <v>0</v>
      </c>
      <c r="G756">
        <v>0</v>
      </c>
      <c r="H756">
        <v>0</v>
      </c>
      <c r="I756">
        <v>1</v>
      </c>
      <c r="J756">
        <v>0</v>
      </c>
      <c r="K756">
        <v>0</v>
      </c>
      <c r="L756">
        <v>4</v>
      </c>
      <c r="M756">
        <v>5</v>
      </c>
      <c r="N756">
        <v>3</v>
      </c>
      <c r="O756">
        <v>3</v>
      </c>
      <c r="P756">
        <v>1</v>
      </c>
      <c r="Q756">
        <v>2</v>
      </c>
      <c r="R756">
        <v>5</v>
      </c>
      <c r="S756">
        <v>0</v>
      </c>
      <c r="T756">
        <v>0</v>
      </c>
      <c r="U756">
        <v>0</v>
      </c>
      <c r="V756">
        <f t="shared" si="22"/>
        <v>56</v>
      </c>
      <c r="W756">
        <f t="shared" si="23"/>
        <v>40</v>
      </c>
    </row>
    <row r="757" spans="1:23" x14ac:dyDescent="0.35">
      <c r="A757" t="s">
        <v>191</v>
      </c>
      <c r="B757" s="1">
        <v>44412</v>
      </c>
      <c r="C757" t="s">
        <v>176</v>
      </c>
      <c r="D757" t="s">
        <v>65</v>
      </c>
      <c r="E757">
        <v>1</v>
      </c>
      <c r="F757">
        <v>0</v>
      </c>
      <c r="G757">
        <v>0</v>
      </c>
      <c r="H757">
        <v>1</v>
      </c>
      <c r="I757">
        <v>0</v>
      </c>
      <c r="J757">
        <v>0</v>
      </c>
      <c r="K757">
        <v>0</v>
      </c>
      <c r="L757">
        <v>5</v>
      </c>
      <c r="M757">
        <v>2</v>
      </c>
      <c r="N757">
        <v>0</v>
      </c>
      <c r="O757">
        <v>0</v>
      </c>
      <c r="P757">
        <v>0</v>
      </c>
      <c r="Q757">
        <v>4</v>
      </c>
      <c r="R757">
        <v>10</v>
      </c>
      <c r="S757">
        <v>0</v>
      </c>
      <c r="T757">
        <v>0</v>
      </c>
      <c r="U757">
        <v>0</v>
      </c>
      <c r="V757">
        <f t="shared" si="22"/>
        <v>71</v>
      </c>
      <c r="W757">
        <f t="shared" si="23"/>
        <v>68</v>
      </c>
    </row>
    <row r="758" spans="1:23" x14ac:dyDescent="0.35">
      <c r="A758" t="s">
        <v>191</v>
      </c>
      <c r="B758" s="1">
        <v>44413</v>
      </c>
      <c r="C758" t="s">
        <v>175</v>
      </c>
      <c r="D758" t="s">
        <v>65</v>
      </c>
      <c r="E758">
        <v>1</v>
      </c>
      <c r="F758">
        <v>0</v>
      </c>
      <c r="G758">
        <v>0</v>
      </c>
      <c r="H758">
        <v>0</v>
      </c>
      <c r="I758">
        <v>1</v>
      </c>
      <c r="J758">
        <v>0</v>
      </c>
      <c r="K758">
        <v>0</v>
      </c>
      <c r="L758" s="2">
        <v>1.3333333333333333</v>
      </c>
      <c r="M758">
        <v>5</v>
      </c>
      <c r="N758">
        <v>3</v>
      </c>
      <c r="O758">
        <v>3</v>
      </c>
      <c r="P758">
        <v>1</v>
      </c>
      <c r="Q758">
        <v>0</v>
      </c>
      <c r="R758">
        <v>2</v>
      </c>
      <c r="S758">
        <v>1</v>
      </c>
      <c r="T758">
        <v>0</v>
      </c>
      <c r="U758">
        <v>0</v>
      </c>
      <c r="V758">
        <f t="shared" si="22"/>
        <v>47</v>
      </c>
      <c r="W758">
        <f t="shared" si="23"/>
        <v>25</v>
      </c>
    </row>
    <row r="759" spans="1:23" x14ac:dyDescent="0.35">
      <c r="A759" t="s">
        <v>191</v>
      </c>
      <c r="B759" s="1">
        <v>44414</v>
      </c>
      <c r="C759" t="s">
        <v>171</v>
      </c>
      <c r="D759" t="s">
        <v>28</v>
      </c>
      <c r="E759">
        <v>1</v>
      </c>
      <c r="F759">
        <v>0</v>
      </c>
      <c r="G759">
        <v>0</v>
      </c>
      <c r="H759">
        <v>0</v>
      </c>
      <c r="I759">
        <v>1</v>
      </c>
      <c r="J759">
        <v>0</v>
      </c>
      <c r="K759">
        <v>0</v>
      </c>
      <c r="L759" s="2">
        <v>4.666666666666667</v>
      </c>
      <c r="M759">
        <v>8</v>
      </c>
      <c r="N759">
        <v>7</v>
      </c>
      <c r="O759">
        <v>7</v>
      </c>
      <c r="P759">
        <v>1</v>
      </c>
      <c r="Q759">
        <v>2</v>
      </c>
      <c r="R759">
        <v>4</v>
      </c>
      <c r="S759">
        <v>0</v>
      </c>
      <c r="T759">
        <v>0</v>
      </c>
      <c r="U759">
        <v>0</v>
      </c>
      <c r="V759">
        <f t="shared" si="22"/>
        <v>55.333333333333336</v>
      </c>
      <c r="W759">
        <f t="shared" si="23"/>
        <v>25</v>
      </c>
    </row>
    <row r="760" spans="1:23" x14ac:dyDescent="0.35">
      <c r="A760" t="s">
        <v>191</v>
      </c>
      <c r="B760" t="s">
        <v>183</v>
      </c>
      <c r="C760" t="s">
        <v>174</v>
      </c>
      <c r="D760" t="s">
        <v>28</v>
      </c>
      <c r="E760">
        <v>1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6</v>
      </c>
      <c r="M760">
        <v>1</v>
      </c>
      <c r="N760">
        <v>0</v>
      </c>
      <c r="O760">
        <v>0</v>
      </c>
      <c r="P760">
        <v>0</v>
      </c>
      <c r="Q760">
        <v>1</v>
      </c>
      <c r="R760">
        <v>5</v>
      </c>
      <c r="S760">
        <v>0</v>
      </c>
      <c r="T760">
        <v>0</v>
      </c>
      <c r="U760">
        <v>0</v>
      </c>
      <c r="V760">
        <f t="shared" si="22"/>
        <v>75</v>
      </c>
      <c r="W760">
        <f t="shared" si="23"/>
        <v>77</v>
      </c>
    </row>
    <row r="761" spans="1:23" x14ac:dyDescent="0.35">
      <c r="A761" t="s">
        <v>191</v>
      </c>
      <c r="B761" t="s">
        <v>184</v>
      </c>
      <c r="C761" t="s">
        <v>172</v>
      </c>
      <c r="D761" t="s">
        <v>28</v>
      </c>
      <c r="E761">
        <v>1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 s="2">
        <v>3.6666666666666665</v>
      </c>
      <c r="M761">
        <v>3</v>
      </c>
      <c r="N761">
        <v>1</v>
      </c>
      <c r="O761">
        <v>1</v>
      </c>
      <c r="P761">
        <v>0</v>
      </c>
      <c r="Q761">
        <v>2</v>
      </c>
      <c r="R761">
        <v>6</v>
      </c>
      <c r="S761">
        <v>0</v>
      </c>
      <c r="T761">
        <v>0</v>
      </c>
      <c r="U761">
        <v>0</v>
      </c>
      <c r="V761">
        <f t="shared" si="22"/>
        <v>62</v>
      </c>
      <c r="W761">
        <f t="shared" si="23"/>
        <v>55</v>
      </c>
    </row>
    <row r="762" spans="1:23" x14ac:dyDescent="0.35">
      <c r="A762" t="s">
        <v>191</v>
      </c>
      <c r="B762" s="1">
        <v>44416</v>
      </c>
      <c r="C762" t="s">
        <v>173</v>
      </c>
      <c r="D762" t="s">
        <v>28</v>
      </c>
      <c r="E762">
        <v>1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5</v>
      </c>
      <c r="M762">
        <v>6</v>
      </c>
      <c r="N762">
        <v>4</v>
      </c>
      <c r="O762">
        <v>3</v>
      </c>
      <c r="P762">
        <v>1</v>
      </c>
      <c r="Q762">
        <v>1</v>
      </c>
      <c r="R762">
        <v>2</v>
      </c>
      <c r="S762">
        <v>0</v>
      </c>
      <c r="T762">
        <v>0</v>
      </c>
      <c r="U762">
        <v>0</v>
      </c>
      <c r="V762">
        <f t="shared" si="22"/>
        <v>56</v>
      </c>
      <c r="W762">
        <f t="shared" si="23"/>
        <v>40</v>
      </c>
    </row>
    <row r="763" spans="1:23" x14ac:dyDescent="0.35">
      <c r="A763" t="s">
        <v>191</v>
      </c>
      <c r="B763" s="1">
        <v>44418</v>
      </c>
      <c r="C763" t="s">
        <v>176</v>
      </c>
      <c r="D763" t="s">
        <v>35</v>
      </c>
      <c r="E763">
        <v>1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 s="2">
        <v>5.333333333333333</v>
      </c>
      <c r="M763">
        <v>4</v>
      </c>
      <c r="N763">
        <v>2</v>
      </c>
      <c r="O763">
        <v>2</v>
      </c>
      <c r="P763">
        <v>1</v>
      </c>
      <c r="Q763">
        <v>1</v>
      </c>
      <c r="R763">
        <v>8</v>
      </c>
      <c r="S763">
        <v>0</v>
      </c>
      <c r="T763">
        <v>0</v>
      </c>
      <c r="U763">
        <v>0</v>
      </c>
      <c r="V763">
        <f t="shared" si="22"/>
        <v>67.666666666666671</v>
      </c>
      <c r="W763">
        <f t="shared" si="23"/>
        <v>58</v>
      </c>
    </row>
    <row r="764" spans="1:23" x14ac:dyDescent="0.35">
      <c r="A764" t="s">
        <v>191</v>
      </c>
      <c r="B764" s="1">
        <v>44419</v>
      </c>
      <c r="C764" t="s">
        <v>171</v>
      </c>
      <c r="D764" t="s">
        <v>35</v>
      </c>
      <c r="E764">
        <v>1</v>
      </c>
      <c r="F764">
        <v>0</v>
      </c>
      <c r="G764">
        <v>0</v>
      </c>
      <c r="H764">
        <v>1</v>
      </c>
      <c r="I764">
        <v>0</v>
      </c>
      <c r="J764">
        <v>0</v>
      </c>
      <c r="K764">
        <v>0</v>
      </c>
      <c r="L764">
        <v>7</v>
      </c>
      <c r="M764">
        <v>3</v>
      </c>
      <c r="N764">
        <v>1</v>
      </c>
      <c r="O764">
        <v>1</v>
      </c>
      <c r="P764">
        <v>1</v>
      </c>
      <c r="Q764">
        <v>1</v>
      </c>
      <c r="R764">
        <v>10</v>
      </c>
      <c r="S764">
        <v>0</v>
      </c>
      <c r="T764">
        <v>0</v>
      </c>
      <c r="U764">
        <v>1</v>
      </c>
      <c r="V764">
        <f t="shared" si="22"/>
        <v>79</v>
      </c>
      <c r="W764">
        <f t="shared" si="23"/>
        <v>75</v>
      </c>
    </row>
    <row r="765" spans="1:23" x14ac:dyDescent="0.35">
      <c r="A765" t="s">
        <v>191</v>
      </c>
      <c r="B765" s="1">
        <v>44420</v>
      </c>
      <c r="C765" t="s">
        <v>172</v>
      </c>
      <c r="D765" t="s">
        <v>35</v>
      </c>
      <c r="E765">
        <v>1</v>
      </c>
      <c r="F765">
        <v>0</v>
      </c>
      <c r="G765">
        <v>0</v>
      </c>
      <c r="H765">
        <v>0</v>
      </c>
      <c r="I765">
        <v>1</v>
      </c>
      <c r="J765">
        <v>0</v>
      </c>
      <c r="K765">
        <v>0</v>
      </c>
      <c r="L765">
        <v>5</v>
      </c>
      <c r="M765">
        <v>6</v>
      </c>
      <c r="N765">
        <v>4</v>
      </c>
      <c r="O765">
        <v>3</v>
      </c>
      <c r="P765">
        <v>1</v>
      </c>
      <c r="Q765">
        <v>0</v>
      </c>
      <c r="R765">
        <v>8</v>
      </c>
      <c r="S765">
        <v>0</v>
      </c>
      <c r="T765">
        <v>0</v>
      </c>
      <c r="U765">
        <v>0</v>
      </c>
      <c r="V765">
        <f t="shared" si="22"/>
        <v>63</v>
      </c>
      <c r="W765">
        <f t="shared" si="23"/>
        <v>48</v>
      </c>
    </row>
    <row r="766" spans="1:23" x14ac:dyDescent="0.35">
      <c r="A766" t="s">
        <v>191</v>
      </c>
      <c r="B766" s="1">
        <v>44421</v>
      </c>
      <c r="C766" t="s">
        <v>174</v>
      </c>
      <c r="D766" t="s">
        <v>53</v>
      </c>
      <c r="E766">
        <v>1</v>
      </c>
      <c r="F766">
        <v>0</v>
      </c>
      <c r="G766">
        <v>0</v>
      </c>
      <c r="H766">
        <v>1</v>
      </c>
      <c r="I766">
        <v>0</v>
      </c>
      <c r="J766">
        <v>0</v>
      </c>
      <c r="K766">
        <v>0</v>
      </c>
      <c r="L766">
        <v>6</v>
      </c>
      <c r="M766">
        <v>3</v>
      </c>
      <c r="N766">
        <v>1</v>
      </c>
      <c r="O766">
        <v>1</v>
      </c>
      <c r="P766">
        <v>1</v>
      </c>
      <c r="Q766">
        <v>2</v>
      </c>
      <c r="R766">
        <v>8</v>
      </c>
      <c r="S766">
        <v>0</v>
      </c>
      <c r="T766">
        <v>0</v>
      </c>
      <c r="U766">
        <v>1</v>
      </c>
      <c r="V766">
        <f t="shared" si="22"/>
        <v>71</v>
      </c>
      <c r="W766">
        <f t="shared" si="23"/>
        <v>65</v>
      </c>
    </row>
    <row r="767" spans="1:23" x14ac:dyDescent="0.35">
      <c r="A767" t="s">
        <v>191</v>
      </c>
      <c r="B767" s="1">
        <v>44422</v>
      </c>
      <c r="C767" t="s">
        <v>185</v>
      </c>
      <c r="D767" t="s">
        <v>53</v>
      </c>
      <c r="E767">
        <v>1</v>
      </c>
      <c r="F767">
        <v>0</v>
      </c>
      <c r="G767">
        <v>0</v>
      </c>
      <c r="H767">
        <v>1</v>
      </c>
      <c r="I767">
        <v>0</v>
      </c>
      <c r="J767">
        <v>0</v>
      </c>
      <c r="K767">
        <v>0</v>
      </c>
      <c r="L767">
        <v>5</v>
      </c>
      <c r="M767">
        <v>6</v>
      </c>
      <c r="N767">
        <v>2</v>
      </c>
      <c r="O767">
        <v>2</v>
      </c>
      <c r="P767">
        <v>2</v>
      </c>
      <c r="Q767">
        <v>0</v>
      </c>
      <c r="R767">
        <v>8</v>
      </c>
      <c r="S767">
        <v>0</v>
      </c>
      <c r="T767">
        <v>0</v>
      </c>
      <c r="U767">
        <v>0</v>
      </c>
      <c r="V767">
        <f t="shared" si="22"/>
        <v>61</v>
      </c>
      <c r="W767">
        <f t="shared" si="23"/>
        <v>48</v>
      </c>
    </row>
    <row r="768" spans="1:23" x14ac:dyDescent="0.35">
      <c r="A768" t="s">
        <v>191</v>
      </c>
      <c r="B768" s="1">
        <v>44423</v>
      </c>
      <c r="C768" t="s">
        <v>176</v>
      </c>
      <c r="D768" t="s">
        <v>53</v>
      </c>
      <c r="E768">
        <v>1</v>
      </c>
      <c r="F768">
        <v>0</v>
      </c>
      <c r="G768">
        <v>0</v>
      </c>
      <c r="H768">
        <v>1</v>
      </c>
      <c r="I768">
        <v>0</v>
      </c>
      <c r="J768">
        <v>0</v>
      </c>
      <c r="K768">
        <v>0</v>
      </c>
      <c r="L768">
        <v>6</v>
      </c>
      <c r="M768">
        <v>3</v>
      </c>
      <c r="N768">
        <v>1</v>
      </c>
      <c r="O768">
        <v>0</v>
      </c>
      <c r="P768">
        <v>0</v>
      </c>
      <c r="Q768">
        <v>3</v>
      </c>
      <c r="R768">
        <v>6</v>
      </c>
      <c r="S768">
        <v>0</v>
      </c>
      <c r="T768">
        <v>0</v>
      </c>
      <c r="U768">
        <v>0</v>
      </c>
      <c r="V768">
        <f t="shared" si="22"/>
        <v>70</v>
      </c>
      <c r="W768">
        <f t="shared" si="23"/>
        <v>67</v>
      </c>
    </row>
    <row r="769" spans="1:23" x14ac:dyDescent="0.35">
      <c r="A769" t="s">
        <v>191</v>
      </c>
      <c r="B769" t="s">
        <v>186</v>
      </c>
      <c r="C769" t="s">
        <v>172</v>
      </c>
      <c r="D769" t="s">
        <v>52</v>
      </c>
      <c r="E769">
        <v>1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4</v>
      </c>
      <c r="M769">
        <v>5</v>
      </c>
      <c r="N769">
        <v>2</v>
      </c>
      <c r="O769">
        <v>2</v>
      </c>
      <c r="P769">
        <v>0</v>
      </c>
      <c r="Q769">
        <v>0</v>
      </c>
      <c r="R769">
        <v>2</v>
      </c>
      <c r="S769">
        <v>1</v>
      </c>
      <c r="T769">
        <v>0</v>
      </c>
      <c r="U769">
        <v>0</v>
      </c>
      <c r="V769">
        <f t="shared" si="22"/>
        <v>59</v>
      </c>
      <c r="W769">
        <f t="shared" si="23"/>
        <v>50</v>
      </c>
    </row>
    <row r="770" spans="1:23" x14ac:dyDescent="0.35">
      <c r="A770" t="s">
        <v>191</v>
      </c>
      <c r="B770" t="s">
        <v>187</v>
      </c>
      <c r="C770" t="s">
        <v>171</v>
      </c>
      <c r="D770" t="s">
        <v>52</v>
      </c>
      <c r="E770">
        <v>1</v>
      </c>
      <c r="F770">
        <v>0</v>
      </c>
      <c r="G770">
        <v>0</v>
      </c>
      <c r="H770">
        <v>0</v>
      </c>
      <c r="I770">
        <v>1</v>
      </c>
      <c r="J770">
        <v>0</v>
      </c>
      <c r="K770">
        <v>0</v>
      </c>
      <c r="L770">
        <v>5</v>
      </c>
      <c r="M770">
        <v>7</v>
      </c>
      <c r="N770">
        <v>2</v>
      </c>
      <c r="O770">
        <v>2</v>
      </c>
      <c r="P770">
        <v>2</v>
      </c>
      <c r="Q770">
        <v>1</v>
      </c>
      <c r="R770">
        <v>6</v>
      </c>
      <c r="S770">
        <v>0</v>
      </c>
      <c r="T770">
        <v>0</v>
      </c>
      <c r="U770">
        <v>0</v>
      </c>
      <c r="V770">
        <f t="shared" si="22"/>
        <v>57</v>
      </c>
      <c r="W770">
        <f t="shared" si="23"/>
        <v>42</v>
      </c>
    </row>
    <row r="771" spans="1:23" x14ac:dyDescent="0.35">
      <c r="A771" t="s">
        <v>191</v>
      </c>
      <c r="B771" s="1">
        <v>44426</v>
      </c>
      <c r="C771" t="s">
        <v>174</v>
      </c>
      <c r="D771" t="s">
        <v>52</v>
      </c>
      <c r="E771">
        <v>1</v>
      </c>
      <c r="F771">
        <v>0</v>
      </c>
      <c r="G771">
        <v>0</v>
      </c>
      <c r="H771">
        <v>0</v>
      </c>
      <c r="I771">
        <v>1</v>
      </c>
      <c r="J771">
        <v>0</v>
      </c>
      <c r="K771">
        <v>0</v>
      </c>
      <c r="L771" s="2">
        <v>1.6666666666666665</v>
      </c>
      <c r="M771">
        <v>4</v>
      </c>
      <c r="N771">
        <v>4</v>
      </c>
      <c r="O771">
        <v>4</v>
      </c>
      <c r="P771">
        <v>0</v>
      </c>
      <c r="Q771">
        <v>3</v>
      </c>
      <c r="R771">
        <v>1</v>
      </c>
      <c r="S771">
        <v>0</v>
      </c>
      <c r="T771">
        <v>0</v>
      </c>
      <c r="U771">
        <v>0</v>
      </c>
      <c r="V771">
        <f t="shared" ref="V771:V834" si="24">50+L771*3+(IF(L771&lt;4,0,(L771-4)*2)+R771-M771-4*P771-(2*(N771-O771))-Q771)</f>
        <v>49</v>
      </c>
      <c r="W771">
        <f t="shared" ref="W771:W834" si="25">40+6*L771+R771-2*Q771-2*M771-3*N771-6*P771</f>
        <v>25</v>
      </c>
    </row>
    <row r="772" spans="1:23" x14ac:dyDescent="0.35">
      <c r="A772" t="s">
        <v>191</v>
      </c>
      <c r="B772" s="1">
        <v>44428</v>
      </c>
      <c r="C772" t="s">
        <v>185</v>
      </c>
      <c r="D772" t="s">
        <v>31</v>
      </c>
      <c r="E772">
        <v>1</v>
      </c>
      <c r="F772">
        <v>0</v>
      </c>
      <c r="G772">
        <v>0</v>
      </c>
      <c r="H772">
        <v>1</v>
      </c>
      <c r="I772">
        <v>0</v>
      </c>
      <c r="J772">
        <v>0</v>
      </c>
      <c r="K772">
        <v>0</v>
      </c>
      <c r="L772">
        <v>5</v>
      </c>
      <c r="M772">
        <v>5</v>
      </c>
      <c r="N772">
        <v>0</v>
      </c>
      <c r="O772">
        <v>0</v>
      </c>
      <c r="P772">
        <v>0</v>
      </c>
      <c r="Q772">
        <v>1</v>
      </c>
      <c r="R772">
        <v>5</v>
      </c>
      <c r="S772">
        <v>0</v>
      </c>
      <c r="T772">
        <v>0</v>
      </c>
      <c r="U772">
        <v>0</v>
      </c>
      <c r="V772">
        <f t="shared" si="24"/>
        <v>66</v>
      </c>
      <c r="W772">
        <f t="shared" si="25"/>
        <v>63</v>
      </c>
    </row>
    <row r="773" spans="1:23" x14ac:dyDescent="0.35">
      <c r="A773" t="s">
        <v>191</v>
      </c>
      <c r="B773" s="1">
        <v>44429</v>
      </c>
      <c r="C773" t="s">
        <v>176</v>
      </c>
      <c r="D773" t="s">
        <v>31</v>
      </c>
      <c r="E773">
        <v>1</v>
      </c>
      <c r="F773">
        <v>0</v>
      </c>
      <c r="G773">
        <v>0</v>
      </c>
      <c r="H773">
        <v>0</v>
      </c>
      <c r="I773">
        <v>1</v>
      </c>
      <c r="J773">
        <v>0</v>
      </c>
      <c r="K773">
        <v>0</v>
      </c>
      <c r="L773" s="2">
        <v>3.6666666666666665</v>
      </c>
      <c r="M773">
        <v>8</v>
      </c>
      <c r="N773">
        <v>5</v>
      </c>
      <c r="O773">
        <v>5</v>
      </c>
      <c r="P773">
        <v>0</v>
      </c>
      <c r="Q773">
        <v>1</v>
      </c>
      <c r="R773">
        <v>3</v>
      </c>
      <c r="S773">
        <v>0</v>
      </c>
      <c r="T773">
        <v>0</v>
      </c>
      <c r="U773">
        <v>0</v>
      </c>
      <c r="V773">
        <f t="shared" si="24"/>
        <v>55</v>
      </c>
      <c r="W773">
        <f t="shared" si="25"/>
        <v>32</v>
      </c>
    </row>
    <row r="774" spans="1:23" x14ac:dyDescent="0.35">
      <c r="A774" t="s">
        <v>191</v>
      </c>
      <c r="B774" s="1">
        <v>44431</v>
      </c>
      <c r="C774" t="s">
        <v>171</v>
      </c>
      <c r="D774" t="s">
        <v>31</v>
      </c>
      <c r="E774">
        <v>1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7</v>
      </c>
      <c r="M774">
        <v>4</v>
      </c>
      <c r="N774">
        <v>1</v>
      </c>
      <c r="O774">
        <v>0</v>
      </c>
      <c r="P774">
        <v>0</v>
      </c>
      <c r="Q774">
        <v>0</v>
      </c>
      <c r="R774">
        <v>7</v>
      </c>
      <c r="S774">
        <v>0</v>
      </c>
      <c r="T774">
        <v>0</v>
      </c>
      <c r="U774">
        <v>0</v>
      </c>
      <c r="V774">
        <f t="shared" si="24"/>
        <v>78</v>
      </c>
      <c r="W774">
        <f t="shared" si="25"/>
        <v>78</v>
      </c>
    </row>
    <row r="775" spans="1:23" x14ac:dyDescent="0.35">
      <c r="A775" t="s">
        <v>191</v>
      </c>
      <c r="B775" s="1">
        <v>44432</v>
      </c>
      <c r="C775" t="s">
        <v>172</v>
      </c>
      <c r="D775" t="s">
        <v>30</v>
      </c>
      <c r="E775">
        <v>1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 s="2">
        <v>4.666666666666667</v>
      </c>
      <c r="M775">
        <v>8</v>
      </c>
      <c r="N775">
        <v>3</v>
      </c>
      <c r="O775">
        <v>3</v>
      </c>
      <c r="P775">
        <v>0</v>
      </c>
      <c r="Q775">
        <v>1</v>
      </c>
      <c r="R775">
        <v>6</v>
      </c>
      <c r="S775">
        <v>1</v>
      </c>
      <c r="T775">
        <v>0</v>
      </c>
      <c r="U775">
        <v>1</v>
      </c>
      <c r="V775">
        <f t="shared" si="24"/>
        <v>62.333333333333336</v>
      </c>
      <c r="W775">
        <f t="shared" si="25"/>
        <v>47</v>
      </c>
    </row>
    <row r="776" spans="1:23" x14ac:dyDescent="0.35">
      <c r="A776" t="s">
        <v>191</v>
      </c>
      <c r="B776" s="1">
        <v>44433</v>
      </c>
      <c r="C776" t="s">
        <v>174</v>
      </c>
      <c r="D776" t="s">
        <v>30</v>
      </c>
      <c r="E776">
        <v>1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4</v>
      </c>
      <c r="M776">
        <v>6</v>
      </c>
      <c r="N776">
        <v>4</v>
      </c>
      <c r="O776">
        <v>4</v>
      </c>
      <c r="P776">
        <v>2</v>
      </c>
      <c r="Q776">
        <v>2</v>
      </c>
      <c r="R776">
        <v>5</v>
      </c>
      <c r="S776">
        <v>1</v>
      </c>
      <c r="T776">
        <v>0</v>
      </c>
      <c r="U776">
        <v>0</v>
      </c>
      <c r="V776">
        <f t="shared" si="24"/>
        <v>51</v>
      </c>
      <c r="W776">
        <f t="shared" si="25"/>
        <v>29</v>
      </c>
    </row>
    <row r="777" spans="1:23" x14ac:dyDescent="0.35">
      <c r="A777" t="s">
        <v>191</v>
      </c>
      <c r="B777" s="1">
        <v>44434</v>
      </c>
      <c r="C777" t="s">
        <v>185</v>
      </c>
      <c r="D777" t="s">
        <v>30</v>
      </c>
      <c r="E777">
        <v>1</v>
      </c>
      <c r="F777">
        <v>0</v>
      </c>
      <c r="G777">
        <v>0</v>
      </c>
      <c r="H777">
        <v>1</v>
      </c>
      <c r="I777">
        <v>0</v>
      </c>
      <c r="J777">
        <v>0</v>
      </c>
      <c r="K777">
        <v>0</v>
      </c>
      <c r="L777" s="2">
        <v>5.333333333333333</v>
      </c>
      <c r="M777">
        <v>2</v>
      </c>
      <c r="N777">
        <v>2</v>
      </c>
      <c r="O777">
        <v>2</v>
      </c>
      <c r="P777">
        <v>1</v>
      </c>
      <c r="Q777">
        <v>2</v>
      </c>
      <c r="R777">
        <v>8</v>
      </c>
      <c r="S777">
        <v>1</v>
      </c>
      <c r="T777">
        <v>0</v>
      </c>
      <c r="U777">
        <v>0</v>
      </c>
      <c r="V777">
        <f t="shared" si="24"/>
        <v>68.666666666666671</v>
      </c>
      <c r="W777">
        <f t="shared" si="25"/>
        <v>60</v>
      </c>
    </row>
    <row r="778" spans="1:23" x14ac:dyDescent="0.35">
      <c r="A778" t="s">
        <v>191</v>
      </c>
      <c r="B778" s="1">
        <v>44435</v>
      </c>
      <c r="C778" t="s">
        <v>176</v>
      </c>
      <c r="D778" t="s">
        <v>66</v>
      </c>
      <c r="E778">
        <v>1</v>
      </c>
      <c r="F778">
        <v>0</v>
      </c>
      <c r="G778">
        <v>0</v>
      </c>
      <c r="H778">
        <v>1</v>
      </c>
      <c r="I778">
        <v>0</v>
      </c>
      <c r="J778">
        <v>0</v>
      </c>
      <c r="K778">
        <v>0</v>
      </c>
      <c r="L778">
        <v>7</v>
      </c>
      <c r="M778">
        <v>8</v>
      </c>
      <c r="N778">
        <v>3</v>
      </c>
      <c r="O778">
        <v>3</v>
      </c>
      <c r="P778">
        <v>2</v>
      </c>
      <c r="Q778">
        <v>1</v>
      </c>
      <c r="R778">
        <v>2</v>
      </c>
      <c r="S778">
        <v>0</v>
      </c>
      <c r="T778">
        <v>0</v>
      </c>
      <c r="U778">
        <v>0</v>
      </c>
      <c r="V778">
        <f t="shared" si="24"/>
        <v>62</v>
      </c>
      <c r="W778">
        <f t="shared" si="25"/>
        <v>45</v>
      </c>
    </row>
    <row r="779" spans="1:23" x14ac:dyDescent="0.35">
      <c r="A779" t="s">
        <v>191</v>
      </c>
      <c r="B779" s="1">
        <v>44436</v>
      </c>
      <c r="C779" t="s">
        <v>171</v>
      </c>
      <c r="D779" t="s">
        <v>66</v>
      </c>
      <c r="E779">
        <v>1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 s="2">
        <v>5.333333333333333</v>
      </c>
      <c r="M779">
        <v>6</v>
      </c>
      <c r="N779">
        <v>2</v>
      </c>
      <c r="O779">
        <v>2</v>
      </c>
      <c r="P779">
        <v>1</v>
      </c>
      <c r="Q779">
        <v>0</v>
      </c>
      <c r="R779">
        <v>7</v>
      </c>
      <c r="S779">
        <v>0</v>
      </c>
      <c r="T779">
        <v>0</v>
      </c>
      <c r="U779">
        <v>0</v>
      </c>
      <c r="V779">
        <f t="shared" si="24"/>
        <v>65.666666666666671</v>
      </c>
      <c r="W779">
        <f t="shared" si="25"/>
        <v>55</v>
      </c>
    </row>
    <row r="780" spans="1:23" x14ac:dyDescent="0.35">
      <c r="A780" t="s">
        <v>191</v>
      </c>
      <c r="B780" s="1">
        <v>44437</v>
      </c>
      <c r="C780" t="s">
        <v>172</v>
      </c>
      <c r="D780" t="s">
        <v>66</v>
      </c>
      <c r="E780">
        <v>1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 s="2">
        <v>5.333333333333333</v>
      </c>
      <c r="M780">
        <v>1</v>
      </c>
      <c r="N780">
        <v>3</v>
      </c>
      <c r="O780">
        <v>3</v>
      </c>
      <c r="P780">
        <v>1</v>
      </c>
      <c r="Q780">
        <v>4</v>
      </c>
      <c r="R780">
        <v>3</v>
      </c>
      <c r="S780">
        <v>3</v>
      </c>
      <c r="T780">
        <v>0</v>
      </c>
      <c r="U780">
        <v>0</v>
      </c>
      <c r="V780">
        <f t="shared" si="24"/>
        <v>62.666666666666664</v>
      </c>
      <c r="W780">
        <f t="shared" si="25"/>
        <v>50</v>
      </c>
    </row>
    <row r="781" spans="1:23" x14ac:dyDescent="0.35">
      <c r="A781" t="s">
        <v>191</v>
      </c>
      <c r="B781" s="1">
        <v>44438</v>
      </c>
      <c r="C781" t="s">
        <v>174</v>
      </c>
      <c r="D781" t="s">
        <v>51</v>
      </c>
      <c r="E781">
        <v>1</v>
      </c>
      <c r="F781">
        <v>0</v>
      </c>
      <c r="G781">
        <v>0</v>
      </c>
      <c r="H781">
        <v>0</v>
      </c>
      <c r="I781">
        <v>1</v>
      </c>
      <c r="J781">
        <v>0</v>
      </c>
      <c r="K781">
        <v>0</v>
      </c>
      <c r="L781">
        <v>5</v>
      </c>
      <c r="M781">
        <v>6</v>
      </c>
      <c r="N781">
        <v>4</v>
      </c>
      <c r="O781">
        <v>4</v>
      </c>
      <c r="P781">
        <v>1</v>
      </c>
      <c r="Q781">
        <v>5</v>
      </c>
      <c r="R781">
        <v>6</v>
      </c>
      <c r="S781">
        <v>0</v>
      </c>
      <c r="T781">
        <v>0</v>
      </c>
      <c r="U781">
        <v>2</v>
      </c>
      <c r="V781">
        <f t="shared" si="24"/>
        <v>58</v>
      </c>
      <c r="W781">
        <f t="shared" si="25"/>
        <v>36</v>
      </c>
    </row>
    <row r="782" spans="1:23" x14ac:dyDescent="0.35">
      <c r="A782" t="s">
        <v>191</v>
      </c>
      <c r="B782" s="1">
        <v>44439</v>
      </c>
      <c r="C782" t="s">
        <v>188</v>
      </c>
      <c r="D782" t="s">
        <v>51</v>
      </c>
      <c r="E782">
        <v>1</v>
      </c>
      <c r="F782">
        <v>0</v>
      </c>
      <c r="G782">
        <v>0</v>
      </c>
      <c r="H782">
        <v>0</v>
      </c>
      <c r="I782">
        <v>1</v>
      </c>
      <c r="J782">
        <v>0</v>
      </c>
      <c r="K782">
        <v>0</v>
      </c>
      <c r="L782" s="2">
        <v>2.3333333333333335</v>
      </c>
      <c r="M782">
        <v>2</v>
      </c>
      <c r="N782">
        <v>5</v>
      </c>
      <c r="O782">
        <v>5</v>
      </c>
      <c r="P782">
        <v>1</v>
      </c>
      <c r="Q782">
        <v>2</v>
      </c>
      <c r="R782">
        <v>0</v>
      </c>
      <c r="S782">
        <v>1</v>
      </c>
      <c r="T782">
        <v>0</v>
      </c>
      <c r="U782">
        <v>0</v>
      </c>
      <c r="V782">
        <f t="shared" si="24"/>
        <v>49</v>
      </c>
      <c r="W782">
        <f t="shared" si="25"/>
        <v>25</v>
      </c>
    </row>
    <row r="783" spans="1:23" x14ac:dyDescent="0.35">
      <c r="A783" t="s">
        <v>191</v>
      </c>
      <c r="B783" s="1">
        <v>44440</v>
      </c>
      <c r="C783" t="s">
        <v>185</v>
      </c>
      <c r="D783" t="s">
        <v>51</v>
      </c>
      <c r="E783">
        <v>1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6</v>
      </c>
      <c r="M783">
        <v>6</v>
      </c>
      <c r="N783">
        <v>2</v>
      </c>
      <c r="O783">
        <v>2</v>
      </c>
      <c r="P783">
        <v>1</v>
      </c>
      <c r="Q783">
        <v>2</v>
      </c>
      <c r="R783">
        <v>3</v>
      </c>
      <c r="S783">
        <v>2</v>
      </c>
      <c r="T783">
        <v>0</v>
      </c>
      <c r="U783">
        <v>0</v>
      </c>
      <c r="V783">
        <f t="shared" si="24"/>
        <v>63</v>
      </c>
      <c r="W783">
        <f t="shared" si="25"/>
        <v>51</v>
      </c>
    </row>
    <row r="784" spans="1:23" x14ac:dyDescent="0.35">
      <c r="A784" t="s">
        <v>191</v>
      </c>
      <c r="B784" s="1">
        <v>44441</v>
      </c>
      <c r="C784" t="s">
        <v>176</v>
      </c>
      <c r="D784" t="s">
        <v>51</v>
      </c>
      <c r="E784">
        <v>1</v>
      </c>
      <c r="F784">
        <v>0</v>
      </c>
      <c r="G784">
        <v>0</v>
      </c>
      <c r="H784">
        <v>1</v>
      </c>
      <c r="I784">
        <v>0</v>
      </c>
      <c r="J784">
        <v>0</v>
      </c>
      <c r="K784">
        <v>0</v>
      </c>
      <c r="L784">
        <v>6</v>
      </c>
      <c r="M784">
        <v>4</v>
      </c>
      <c r="N784">
        <v>0</v>
      </c>
      <c r="O784">
        <v>0</v>
      </c>
      <c r="P784">
        <v>0</v>
      </c>
      <c r="Q784">
        <v>1</v>
      </c>
      <c r="R784">
        <v>6</v>
      </c>
      <c r="S784">
        <v>0</v>
      </c>
      <c r="T784">
        <v>0</v>
      </c>
      <c r="U784">
        <v>0</v>
      </c>
      <c r="V784">
        <f t="shared" si="24"/>
        <v>73</v>
      </c>
      <c r="W784">
        <f t="shared" si="25"/>
        <v>72</v>
      </c>
    </row>
    <row r="785" spans="1:23" x14ac:dyDescent="0.35">
      <c r="A785" t="s">
        <v>191</v>
      </c>
      <c r="B785" s="1">
        <v>44442</v>
      </c>
      <c r="C785" t="s">
        <v>171</v>
      </c>
      <c r="D785" t="s">
        <v>40</v>
      </c>
      <c r="E785">
        <v>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 s="2">
        <v>6.333333333333333</v>
      </c>
      <c r="M785">
        <v>6</v>
      </c>
      <c r="N785">
        <v>3</v>
      </c>
      <c r="O785">
        <v>3</v>
      </c>
      <c r="P785">
        <v>2</v>
      </c>
      <c r="Q785">
        <v>2</v>
      </c>
      <c r="R785">
        <v>9</v>
      </c>
      <c r="S785">
        <v>0</v>
      </c>
      <c r="T785">
        <v>0</v>
      </c>
      <c r="U785">
        <v>0</v>
      </c>
      <c r="V785">
        <f t="shared" si="24"/>
        <v>66.666666666666671</v>
      </c>
      <c r="W785">
        <f t="shared" si="25"/>
        <v>50</v>
      </c>
    </row>
    <row r="786" spans="1:23" x14ac:dyDescent="0.35">
      <c r="A786" t="s">
        <v>191</v>
      </c>
      <c r="B786" s="1">
        <v>44443</v>
      </c>
      <c r="C786" t="s">
        <v>172</v>
      </c>
      <c r="D786" t="s">
        <v>40</v>
      </c>
      <c r="E786">
        <v>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5</v>
      </c>
      <c r="M786">
        <v>3</v>
      </c>
      <c r="N786">
        <v>0</v>
      </c>
      <c r="O786">
        <v>0</v>
      </c>
      <c r="P786">
        <v>0</v>
      </c>
      <c r="Q786">
        <v>0</v>
      </c>
      <c r="R786">
        <v>7</v>
      </c>
      <c r="S786">
        <v>0</v>
      </c>
      <c r="T786">
        <v>0</v>
      </c>
      <c r="U786">
        <v>0</v>
      </c>
      <c r="V786">
        <f t="shared" si="24"/>
        <v>71</v>
      </c>
      <c r="W786">
        <f t="shared" si="25"/>
        <v>71</v>
      </c>
    </row>
    <row r="787" spans="1:23" x14ac:dyDescent="0.35">
      <c r="A787" t="s">
        <v>191</v>
      </c>
      <c r="B787" s="1">
        <v>44444</v>
      </c>
      <c r="C787" t="s">
        <v>189</v>
      </c>
      <c r="D787" t="s">
        <v>40</v>
      </c>
      <c r="E787">
        <v>1</v>
      </c>
      <c r="F787">
        <v>0</v>
      </c>
      <c r="G787">
        <v>0</v>
      </c>
      <c r="H787">
        <v>0</v>
      </c>
      <c r="I787">
        <v>1</v>
      </c>
      <c r="J787">
        <v>0</v>
      </c>
      <c r="K787">
        <v>0</v>
      </c>
      <c r="L787">
        <v>2</v>
      </c>
      <c r="M787">
        <v>5</v>
      </c>
      <c r="N787">
        <v>5</v>
      </c>
      <c r="O787">
        <v>5</v>
      </c>
      <c r="P787">
        <v>1</v>
      </c>
      <c r="Q787">
        <v>2</v>
      </c>
      <c r="R787">
        <v>2</v>
      </c>
      <c r="S787">
        <v>0</v>
      </c>
      <c r="T787">
        <v>0</v>
      </c>
      <c r="U787">
        <v>0</v>
      </c>
      <c r="V787">
        <f t="shared" si="24"/>
        <v>47</v>
      </c>
      <c r="W787">
        <f t="shared" si="25"/>
        <v>19</v>
      </c>
    </row>
    <row r="788" spans="1:23" x14ac:dyDescent="0.35">
      <c r="A788" t="s">
        <v>191</v>
      </c>
      <c r="B788" s="1">
        <v>44445</v>
      </c>
      <c r="C788" t="s">
        <v>185</v>
      </c>
      <c r="D788" t="s">
        <v>35</v>
      </c>
      <c r="E788">
        <v>1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 s="2">
        <v>3.6666666666666665</v>
      </c>
      <c r="M788">
        <v>10</v>
      </c>
      <c r="N788">
        <v>5</v>
      </c>
      <c r="O788">
        <v>1</v>
      </c>
      <c r="P788">
        <v>0</v>
      </c>
      <c r="Q788">
        <v>1</v>
      </c>
      <c r="R788">
        <v>6</v>
      </c>
      <c r="S788">
        <v>0</v>
      </c>
      <c r="T788">
        <v>0</v>
      </c>
      <c r="U788">
        <v>0</v>
      </c>
      <c r="V788">
        <f t="shared" si="24"/>
        <v>48</v>
      </c>
      <c r="W788">
        <f t="shared" si="25"/>
        <v>31</v>
      </c>
    </row>
    <row r="789" spans="1:23" x14ac:dyDescent="0.35">
      <c r="A789" t="s">
        <v>191</v>
      </c>
      <c r="B789" s="1">
        <v>44446</v>
      </c>
      <c r="C789" t="s">
        <v>176</v>
      </c>
      <c r="D789" t="s">
        <v>35</v>
      </c>
      <c r="E789">
        <v>1</v>
      </c>
      <c r="F789">
        <v>0</v>
      </c>
      <c r="G789">
        <v>0</v>
      </c>
      <c r="H789">
        <v>0</v>
      </c>
      <c r="I789">
        <v>1</v>
      </c>
      <c r="J789">
        <v>0</v>
      </c>
      <c r="K789">
        <v>0</v>
      </c>
      <c r="L789" s="2">
        <v>3.6666666666666665</v>
      </c>
      <c r="M789">
        <v>8</v>
      </c>
      <c r="N789">
        <v>6</v>
      </c>
      <c r="O789">
        <v>6</v>
      </c>
      <c r="P789">
        <v>2</v>
      </c>
      <c r="Q789">
        <v>0</v>
      </c>
      <c r="R789">
        <v>3</v>
      </c>
      <c r="S789">
        <v>0</v>
      </c>
      <c r="T789">
        <v>0</v>
      </c>
      <c r="U789">
        <v>0</v>
      </c>
      <c r="V789">
        <f t="shared" si="24"/>
        <v>48</v>
      </c>
      <c r="W789">
        <f t="shared" si="25"/>
        <v>19</v>
      </c>
    </row>
    <row r="790" spans="1:23" x14ac:dyDescent="0.35">
      <c r="A790" t="s">
        <v>191</v>
      </c>
      <c r="B790" s="1">
        <v>44447</v>
      </c>
      <c r="C790" t="s">
        <v>171</v>
      </c>
      <c r="D790" t="s">
        <v>35</v>
      </c>
      <c r="E790">
        <v>1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7</v>
      </c>
      <c r="M790">
        <v>3</v>
      </c>
      <c r="N790">
        <v>0</v>
      </c>
      <c r="O790">
        <v>0</v>
      </c>
      <c r="P790">
        <v>0</v>
      </c>
      <c r="Q790">
        <v>2</v>
      </c>
      <c r="R790">
        <v>8</v>
      </c>
      <c r="S790">
        <v>0</v>
      </c>
      <c r="T790">
        <v>0</v>
      </c>
      <c r="U790">
        <v>0</v>
      </c>
      <c r="V790">
        <f t="shared" si="24"/>
        <v>80</v>
      </c>
      <c r="W790">
        <f t="shared" si="25"/>
        <v>80</v>
      </c>
    </row>
    <row r="791" spans="1:23" x14ac:dyDescent="0.35">
      <c r="A791" t="s">
        <v>191</v>
      </c>
      <c r="B791" s="1">
        <v>44449</v>
      </c>
      <c r="C791" t="s">
        <v>172</v>
      </c>
      <c r="D791" t="s">
        <v>75</v>
      </c>
      <c r="E791">
        <v>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 s="2">
        <v>3.6666666666666665</v>
      </c>
      <c r="M791">
        <v>4</v>
      </c>
      <c r="N791">
        <v>4</v>
      </c>
      <c r="O791">
        <v>3</v>
      </c>
      <c r="P791">
        <v>1</v>
      </c>
      <c r="Q791">
        <v>3</v>
      </c>
      <c r="R791">
        <v>1</v>
      </c>
      <c r="S791">
        <v>1</v>
      </c>
      <c r="T791">
        <v>0</v>
      </c>
      <c r="U791">
        <v>0</v>
      </c>
      <c r="V791">
        <f t="shared" si="24"/>
        <v>49</v>
      </c>
      <c r="W791">
        <f t="shared" si="25"/>
        <v>31</v>
      </c>
    </row>
    <row r="792" spans="1:23" x14ac:dyDescent="0.35">
      <c r="A792" t="s">
        <v>191</v>
      </c>
      <c r="B792" s="1">
        <v>44450</v>
      </c>
      <c r="C792" t="s">
        <v>190</v>
      </c>
      <c r="D792" t="s">
        <v>75</v>
      </c>
      <c r="E792">
        <v>1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3</v>
      </c>
      <c r="M792">
        <v>3</v>
      </c>
      <c r="N792">
        <v>2</v>
      </c>
      <c r="O792">
        <v>2</v>
      </c>
      <c r="P792">
        <v>1</v>
      </c>
      <c r="Q792">
        <v>2</v>
      </c>
      <c r="R792">
        <v>0</v>
      </c>
      <c r="S792">
        <v>0</v>
      </c>
      <c r="T792">
        <v>0</v>
      </c>
      <c r="U792">
        <v>0</v>
      </c>
      <c r="V792">
        <f t="shared" si="24"/>
        <v>50</v>
      </c>
      <c r="W792">
        <f t="shared" si="25"/>
        <v>36</v>
      </c>
    </row>
    <row r="793" spans="1:23" x14ac:dyDescent="0.35">
      <c r="A793" t="s">
        <v>191</v>
      </c>
      <c r="B793" s="1">
        <v>44451</v>
      </c>
      <c r="C793" t="s">
        <v>174</v>
      </c>
      <c r="D793" t="s">
        <v>75</v>
      </c>
      <c r="E793">
        <v>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 s="2">
        <v>5.333333333333333</v>
      </c>
      <c r="M793">
        <v>4</v>
      </c>
      <c r="N793">
        <v>1</v>
      </c>
      <c r="O793">
        <v>1</v>
      </c>
      <c r="P793">
        <v>0</v>
      </c>
      <c r="Q793">
        <v>0</v>
      </c>
      <c r="R793">
        <v>5</v>
      </c>
      <c r="S793">
        <v>0</v>
      </c>
      <c r="T793">
        <v>0</v>
      </c>
      <c r="U793">
        <v>0</v>
      </c>
      <c r="V793">
        <f t="shared" si="24"/>
        <v>69.666666666666671</v>
      </c>
      <c r="W793">
        <f t="shared" si="25"/>
        <v>66</v>
      </c>
    </row>
    <row r="794" spans="1:23" x14ac:dyDescent="0.35">
      <c r="A794" t="s">
        <v>191</v>
      </c>
      <c r="B794" s="1">
        <v>44452</v>
      </c>
      <c r="C794" t="s">
        <v>176</v>
      </c>
      <c r="D794" t="s">
        <v>34</v>
      </c>
      <c r="E794">
        <v>1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6</v>
      </c>
      <c r="M794">
        <v>6</v>
      </c>
      <c r="N794">
        <v>2</v>
      </c>
      <c r="O794">
        <v>1</v>
      </c>
      <c r="P794">
        <v>0</v>
      </c>
      <c r="Q794">
        <v>1</v>
      </c>
      <c r="R794">
        <v>6</v>
      </c>
      <c r="S794">
        <v>0</v>
      </c>
      <c r="T794">
        <v>0</v>
      </c>
      <c r="U794">
        <v>0</v>
      </c>
      <c r="V794">
        <f t="shared" si="24"/>
        <v>69</v>
      </c>
      <c r="W794">
        <f t="shared" si="25"/>
        <v>62</v>
      </c>
    </row>
    <row r="795" spans="1:23" x14ac:dyDescent="0.35">
      <c r="A795" t="s">
        <v>191</v>
      </c>
      <c r="B795" s="1">
        <v>44453</v>
      </c>
      <c r="C795" t="s">
        <v>171</v>
      </c>
      <c r="D795" t="s">
        <v>34</v>
      </c>
      <c r="E795">
        <v>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5</v>
      </c>
      <c r="M795">
        <v>5</v>
      </c>
      <c r="N795">
        <v>2</v>
      </c>
      <c r="O795">
        <v>1</v>
      </c>
      <c r="P795">
        <v>0</v>
      </c>
      <c r="Q795">
        <v>1</v>
      </c>
      <c r="R795">
        <v>9</v>
      </c>
      <c r="S795">
        <v>0</v>
      </c>
      <c r="T795">
        <v>0</v>
      </c>
      <c r="U795">
        <v>1</v>
      </c>
      <c r="V795">
        <f t="shared" si="24"/>
        <v>68</v>
      </c>
      <c r="W795">
        <f t="shared" si="25"/>
        <v>61</v>
      </c>
    </row>
    <row r="796" spans="1:23" x14ac:dyDescent="0.35">
      <c r="A796" t="s">
        <v>191</v>
      </c>
      <c r="B796" s="1">
        <v>44454</v>
      </c>
      <c r="C796" t="s">
        <v>172</v>
      </c>
      <c r="D796" t="s">
        <v>34</v>
      </c>
      <c r="E796">
        <v>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 s="2">
        <v>4.333333333333333</v>
      </c>
      <c r="M796">
        <v>4</v>
      </c>
      <c r="N796">
        <v>3</v>
      </c>
      <c r="O796">
        <v>3</v>
      </c>
      <c r="P796">
        <v>0</v>
      </c>
      <c r="Q796">
        <v>1</v>
      </c>
      <c r="R796">
        <v>7</v>
      </c>
      <c r="S796">
        <v>0</v>
      </c>
      <c r="T796">
        <v>0</v>
      </c>
      <c r="U796">
        <v>1</v>
      </c>
      <c r="V796">
        <f t="shared" si="24"/>
        <v>65.666666666666671</v>
      </c>
      <c r="W796">
        <f t="shared" si="25"/>
        <v>54</v>
      </c>
    </row>
    <row r="797" spans="1:23" x14ac:dyDescent="0.35">
      <c r="A797" t="s">
        <v>191</v>
      </c>
      <c r="B797" s="1">
        <v>44456</v>
      </c>
      <c r="C797" t="s">
        <v>185</v>
      </c>
      <c r="D797" t="s">
        <v>53</v>
      </c>
      <c r="E797">
        <v>1</v>
      </c>
      <c r="F797">
        <v>0</v>
      </c>
      <c r="G797">
        <v>0</v>
      </c>
      <c r="H797">
        <v>1</v>
      </c>
      <c r="I797">
        <v>0</v>
      </c>
      <c r="J797">
        <v>0</v>
      </c>
      <c r="K797">
        <v>0</v>
      </c>
      <c r="L797">
        <v>5</v>
      </c>
      <c r="M797">
        <v>2</v>
      </c>
      <c r="N797">
        <v>1</v>
      </c>
      <c r="O797">
        <v>1</v>
      </c>
      <c r="P797">
        <v>1</v>
      </c>
      <c r="Q797">
        <v>0</v>
      </c>
      <c r="R797">
        <v>1</v>
      </c>
      <c r="S797">
        <v>1</v>
      </c>
      <c r="T797">
        <v>0</v>
      </c>
      <c r="U797">
        <v>0</v>
      </c>
      <c r="V797">
        <f t="shared" si="24"/>
        <v>62</v>
      </c>
      <c r="W797">
        <f t="shared" si="25"/>
        <v>58</v>
      </c>
    </row>
    <row r="798" spans="1:23" x14ac:dyDescent="0.35">
      <c r="A798" t="s">
        <v>191</v>
      </c>
      <c r="B798" s="1">
        <v>44457</v>
      </c>
      <c r="C798" t="s">
        <v>174</v>
      </c>
      <c r="D798" t="s">
        <v>53</v>
      </c>
      <c r="E798">
        <v>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 s="2">
        <v>3.6666666666666665</v>
      </c>
      <c r="M798">
        <v>7</v>
      </c>
      <c r="N798">
        <v>3</v>
      </c>
      <c r="O798">
        <v>3</v>
      </c>
      <c r="P798">
        <v>2</v>
      </c>
      <c r="Q798">
        <v>1</v>
      </c>
      <c r="R798">
        <v>3</v>
      </c>
      <c r="S798">
        <v>0</v>
      </c>
      <c r="T798">
        <v>0</v>
      </c>
      <c r="U798">
        <v>0</v>
      </c>
      <c r="V798">
        <f t="shared" si="24"/>
        <v>48</v>
      </c>
      <c r="W798">
        <f t="shared" si="25"/>
        <v>28</v>
      </c>
    </row>
    <row r="799" spans="1:23" x14ac:dyDescent="0.35">
      <c r="A799" t="s">
        <v>191</v>
      </c>
      <c r="B799" s="1">
        <v>44458</v>
      </c>
      <c r="C799" t="s">
        <v>171</v>
      </c>
      <c r="D799" t="s">
        <v>53</v>
      </c>
      <c r="E799">
        <v>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5</v>
      </c>
      <c r="M799">
        <v>7</v>
      </c>
      <c r="N799">
        <v>3</v>
      </c>
      <c r="O799">
        <v>3</v>
      </c>
      <c r="P799">
        <v>0</v>
      </c>
      <c r="Q799">
        <v>1</v>
      </c>
      <c r="R799">
        <v>8</v>
      </c>
      <c r="S799">
        <v>0</v>
      </c>
      <c r="T799">
        <v>0</v>
      </c>
      <c r="U799">
        <v>0</v>
      </c>
      <c r="V799">
        <f t="shared" si="24"/>
        <v>67</v>
      </c>
      <c r="W799">
        <f t="shared" si="25"/>
        <v>53</v>
      </c>
    </row>
    <row r="800" spans="1:23" x14ac:dyDescent="0.35">
      <c r="A800" t="s">
        <v>191</v>
      </c>
      <c r="B800" s="1">
        <v>44460</v>
      </c>
      <c r="C800" t="s">
        <v>176</v>
      </c>
      <c r="D800" t="s">
        <v>104</v>
      </c>
      <c r="E800">
        <v>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 s="2">
        <v>4.333333333333333</v>
      </c>
      <c r="M800">
        <v>5</v>
      </c>
      <c r="N800">
        <v>2</v>
      </c>
      <c r="O800">
        <v>2</v>
      </c>
      <c r="P800">
        <v>0</v>
      </c>
      <c r="Q800">
        <v>3</v>
      </c>
      <c r="R800">
        <v>5</v>
      </c>
      <c r="S800">
        <v>0</v>
      </c>
      <c r="T800">
        <v>0</v>
      </c>
      <c r="U800">
        <v>0</v>
      </c>
      <c r="V800">
        <f t="shared" si="24"/>
        <v>60.666666666666664</v>
      </c>
      <c r="W800">
        <f t="shared" si="25"/>
        <v>49</v>
      </c>
    </row>
    <row r="801" spans="1:23" x14ac:dyDescent="0.35">
      <c r="A801" t="s">
        <v>191</v>
      </c>
      <c r="B801" s="1">
        <v>44461</v>
      </c>
      <c r="C801" t="s">
        <v>185</v>
      </c>
      <c r="D801" t="s">
        <v>104</v>
      </c>
      <c r="E801">
        <v>1</v>
      </c>
      <c r="F801">
        <v>0</v>
      </c>
      <c r="G801">
        <v>0</v>
      </c>
      <c r="H801">
        <v>1</v>
      </c>
      <c r="I801">
        <v>0</v>
      </c>
      <c r="J801">
        <v>0</v>
      </c>
      <c r="K801">
        <v>0</v>
      </c>
      <c r="L801">
        <v>5</v>
      </c>
      <c r="M801">
        <v>6</v>
      </c>
      <c r="N801">
        <v>2</v>
      </c>
      <c r="O801">
        <v>2</v>
      </c>
      <c r="P801">
        <v>0</v>
      </c>
      <c r="Q801">
        <v>2</v>
      </c>
      <c r="R801">
        <v>8</v>
      </c>
      <c r="S801">
        <v>0</v>
      </c>
      <c r="T801">
        <v>0</v>
      </c>
      <c r="U801">
        <v>0</v>
      </c>
      <c r="V801">
        <f t="shared" si="24"/>
        <v>67</v>
      </c>
      <c r="W801">
        <f t="shared" si="25"/>
        <v>56</v>
      </c>
    </row>
    <row r="802" spans="1:23" x14ac:dyDescent="0.35">
      <c r="A802" t="s">
        <v>191</v>
      </c>
      <c r="B802" s="1">
        <v>44463</v>
      </c>
      <c r="C802" t="s">
        <v>171</v>
      </c>
      <c r="D802" t="s">
        <v>71</v>
      </c>
      <c r="E802">
        <v>1</v>
      </c>
      <c r="F802">
        <v>0</v>
      </c>
      <c r="G802">
        <v>0</v>
      </c>
      <c r="H802">
        <v>0</v>
      </c>
      <c r="I802">
        <v>1</v>
      </c>
      <c r="J802">
        <v>0</v>
      </c>
      <c r="K802">
        <v>0</v>
      </c>
      <c r="L802" s="2">
        <v>2.6666666666666665</v>
      </c>
      <c r="M802">
        <v>7</v>
      </c>
      <c r="N802">
        <v>7</v>
      </c>
      <c r="O802">
        <v>7</v>
      </c>
      <c r="P802">
        <v>1</v>
      </c>
      <c r="Q802">
        <v>2</v>
      </c>
      <c r="R802">
        <v>0</v>
      </c>
      <c r="S802">
        <v>0</v>
      </c>
      <c r="T802">
        <v>0</v>
      </c>
      <c r="U802">
        <v>0</v>
      </c>
      <c r="V802">
        <f t="shared" si="24"/>
        <v>45</v>
      </c>
      <c r="W802">
        <f t="shared" si="25"/>
        <v>11</v>
      </c>
    </row>
    <row r="803" spans="1:23" x14ac:dyDescent="0.35">
      <c r="A803" t="s">
        <v>191</v>
      </c>
      <c r="B803" s="1">
        <v>44464</v>
      </c>
      <c r="C803" t="s">
        <v>174</v>
      </c>
      <c r="D803" t="s">
        <v>71</v>
      </c>
      <c r="E803">
        <v>1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 s="2">
        <v>5.333333333333333</v>
      </c>
      <c r="M803">
        <v>3</v>
      </c>
      <c r="N803">
        <v>1</v>
      </c>
      <c r="O803">
        <v>1</v>
      </c>
      <c r="P803">
        <v>0</v>
      </c>
      <c r="Q803">
        <v>0</v>
      </c>
      <c r="R803">
        <v>7</v>
      </c>
      <c r="S803">
        <v>0</v>
      </c>
      <c r="T803">
        <v>0</v>
      </c>
      <c r="U803">
        <v>0</v>
      </c>
      <c r="V803">
        <f t="shared" si="24"/>
        <v>72.666666666666671</v>
      </c>
      <c r="W803">
        <f t="shared" si="25"/>
        <v>70</v>
      </c>
    </row>
    <row r="804" spans="1:23" x14ac:dyDescent="0.35">
      <c r="A804" t="s">
        <v>191</v>
      </c>
      <c r="B804" s="1">
        <v>44465</v>
      </c>
      <c r="C804" t="s">
        <v>176</v>
      </c>
      <c r="D804" t="s">
        <v>71</v>
      </c>
      <c r="E804">
        <v>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5</v>
      </c>
      <c r="M804">
        <v>6</v>
      </c>
      <c r="N804">
        <v>2</v>
      </c>
      <c r="O804">
        <v>2</v>
      </c>
      <c r="P804">
        <v>0</v>
      </c>
      <c r="Q804">
        <v>1</v>
      </c>
      <c r="R804">
        <v>8</v>
      </c>
      <c r="S804">
        <v>0</v>
      </c>
      <c r="T804">
        <v>0</v>
      </c>
      <c r="U804">
        <v>0</v>
      </c>
      <c r="V804">
        <f t="shared" si="24"/>
        <v>68</v>
      </c>
      <c r="W804">
        <f t="shared" si="25"/>
        <v>58</v>
      </c>
    </row>
    <row r="805" spans="1:23" x14ac:dyDescent="0.35">
      <c r="A805" t="s">
        <v>191</v>
      </c>
      <c r="B805" s="1">
        <v>44467</v>
      </c>
      <c r="C805" t="s">
        <v>185</v>
      </c>
      <c r="D805" t="s">
        <v>67</v>
      </c>
      <c r="E805">
        <v>1</v>
      </c>
      <c r="F805">
        <v>0</v>
      </c>
      <c r="G805">
        <v>0</v>
      </c>
      <c r="H805">
        <v>0</v>
      </c>
      <c r="I805">
        <v>1</v>
      </c>
      <c r="J805">
        <v>0</v>
      </c>
      <c r="K805">
        <v>0</v>
      </c>
      <c r="L805" s="2">
        <v>5.333333333333333</v>
      </c>
      <c r="M805">
        <v>4</v>
      </c>
      <c r="N805">
        <v>3</v>
      </c>
      <c r="O805">
        <v>3</v>
      </c>
      <c r="P805">
        <v>1</v>
      </c>
      <c r="Q805">
        <v>1</v>
      </c>
      <c r="R805">
        <v>6</v>
      </c>
      <c r="S805">
        <v>0</v>
      </c>
      <c r="T805">
        <v>0</v>
      </c>
      <c r="U805">
        <v>0</v>
      </c>
      <c r="V805">
        <f t="shared" si="24"/>
        <v>65.666666666666671</v>
      </c>
      <c r="W805">
        <f t="shared" si="25"/>
        <v>53</v>
      </c>
    </row>
    <row r="806" spans="1:23" x14ac:dyDescent="0.35">
      <c r="A806" t="s">
        <v>191</v>
      </c>
      <c r="B806" s="1">
        <v>44468</v>
      </c>
      <c r="C806" t="s">
        <v>171</v>
      </c>
      <c r="D806" t="s">
        <v>67</v>
      </c>
      <c r="E806">
        <v>1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0</v>
      </c>
      <c r="L806">
        <v>6</v>
      </c>
      <c r="M806">
        <v>4</v>
      </c>
      <c r="N806">
        <v>0</v>
      </c>
      <c r="O806">
        <v>0</v>
      </c>
      <c r="P806">
        <v>0</v>
      </c>
      <c r="Q806">
        <v>1</v>
      </c>
      <c r="R806">
        <v>7</v>
      </c>
      <c r="S806">
        <v>0</v>
      </c>
      <c r="T806">
        <v>0</v>
      </c>
      <c r="U806">
        <v>0</v>
      </c>
      <c r="V806">
        <f t="shared" si="24"/>
        <v>74</v>
      </c>
      <c r="W806">
        <f t="shared" si="25"/>
        <v>73</v>
      </c>
    </row>
    <row r="807" spans="1:23" x14ac:dyDescent="0.35">
      <c r="A807" t="s">
        <v>191</v>
      </c>
      <c r="B807" s="1">
        <v>44469</v>
      </c>
      <c r="C807" t="s">
        <v>174</v>
      </c>
      <c r="D807" t="s">
        <v>67</v>
      </c>
      <c r="E807">
        <v>1</v>
      </c>
      <c r="F807">
        <v>0</v>
      </c>
      <c r="G807">
        <v>0</v>
      </c>
      <c r="H807">
        <v>0</v>
      </c>
      <c r="I807">
        <v>1</v>
      </c>
      <c r="J807">
        <v>0</v>
      </c>
      <c r="K807">
        <v>0</v>
      </c>
      <c r="L807" s="2">
        <v>4.666666666666667</v>
      </c>
      <c r="M807">
        <v>4</v>
      </c>
      <c r="N807">
        <v>3</v>
      </c>
      <c r="O807">
        <v>3</v>
      </c>
      <c r="P807">
        <v>1</v>
      </c>
      <c r="Q807">
        <v>2</v>
      </c>
      <c r="R807">
        <v>8</v>
      </c>
      <c r="S807">
        <v>0</v>
      </c>
      <c r="T807">
        <v>0</v>
      </c>
      <c r="U807">
        <v>2</v>
      </c>
      <c r="V807">
        <f t="shared" si="24"/>
        <v>63.333333333333336</v>
      </c>
      <c r="W807">
        <f t="shared" si="25"/>
        <v>49</v>
      </c>
    </row>
    <row r="808" spans="1:23" x14ac:dyDescent="0.35">
      <c r="A808" t="s">
        <v>191</v>
      </c>
      <c r="B808" s="1">
        <v>44470</v>
      </c>
      <c r="C808" t="s">
        <v>176</v>
      </c>
      <c r="D808" t="s">
        <v>90</v>
      </c>
      <c r="E808">
        <v>1</v>
      </c>
      <c r="F808">
        <v>0</v>
      </c>
      <c r="G808">
        <v>0</v>
      </c>
      <c r="H808">
        <v>1</v>
      </c>
      <c r="I808">
        <v>0</v>
      </c>
      <c r="J808">
        <v>0</v>
      </c>
      <c r="K808">
        <v>0</v>
      </c>
      <c r="L808">
        <v>5</v>
      </c>
      <c r="M808">
        <v>5</v>
      </c>
      <c r="N808">
        <v>0</v>
      </c>
      <c r="O808">
        <v>0</v>
      </c>
      <c r="P808">
        <v>0</v>
      </c>
      <c r="Q808">
        <v>3</v>
      </c>
      <c r="R808">
        <v>6</v>
      </c>
      <c r="S808">
        <v>0</v>
      </c>
      <c r="T808">
        <v>0</v>
      </c>
      <c r="U808">
        <v>0</v>
      </c>
      <c r="V808">
        <f t="shared" si="24"/>
        <v>65</v>
      </c>
      <c r="W808">
        <f t="shared" si="25"/>
        <v>60</v>
      </c>
    </row>
    <row r="809" spans="1:23" x14ac:dyDescent="0.35">
      <c r="A809" t="s">
        <v>191</v>
      </c>
      <c r="B809" s="1">
        <v>44471</v>
      </c>
      <c r="C809" t="s">
        <v>172</v>
      </c>
      <c r="D809" t="s">
        <v>90</v>
      </c>
      <c r="E809">
        <v>1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5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8</v>
      </c>
      <c r="S809">
        <v>0</v>
      </c>
      <c r="T809">
        <v>0</v>
      </c>
      <c r="U809">
        <v>0</v>
      </c>
      <c r="V809">
        <f t="shared" si="24"/>
        <v>75</v>
      </c>
      <c r="W809">
        <f t="shared" si="25"/>
        <v>78</v>
      </c>
    </row>
    <row r="810" spans="1:23" x14ac:dyDescent="0.35">
      <c r="A810" t="s">
        <v>191</v>
      </c>
      <c r="B810" s="1">
        <v>44472</v>
      </c>
      <c r="C810" t="s">
        <v>185</v>
      </c>
      <c r="D810" t="s">
        <v>90</v>
      </c>
      <c r="E810">
        <v>1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 s="2">
        <v>2.3333333333333335</v>
      </c>
      <c r="M810">
        <v>4</v>
      </c>
      <c r="N810">
        <v>2</v>
      </c>
      <c r="O810">
        <v>2</v>
      </c>
      <c r="P810">
        <v>0</v>
      </c>
      <c r="Q810">
        <v>3</v>
      </c>
      <c r="R810">
        <v>7</v>
      </c>
      <c r="S810">
        <v>0</v>
      </c>
      <c r="T810">
        <v>0</v>
      </c>
      <c r="U810">
        <v>0</v>
      </c>
      <c r="V810">
        <f t="shared" si="24"/>
        <v>57</v>
      </c>
      <c r="W810">
        <f t="shared" si="25"/>
        <v>41</v>
      </c>
    </row>
    <row r="811" spans="1:23" x14ac:dyDescent="0.35">
      <c r="A811" t="s">
        <v>210</v>
      </c>
      <c r="B811" s="1">
        <v>44287</v>
      </c>
      <c r="C811" t="s">
        <v>192</v>
      </c>
      <c r="D811" t="s">
        <v>113</v>
      </c>
      <c r="E811">
        <v>1</v>
      </c>
      <c r="F811">
        <v>0</v>
      </c>
      <c r="G811">
        <v>0</v>
      </c>
      <c r="H811">
        <v>0</v>
      </c>
      <c r="I811">
        <v>1</v>
      </c>
      <c r="J811">
        <v>0</v>
      </c>
      <c r="K811">
        <v>0</v>
      </c>
      <c r="L811">
        <v>3</v>
      </c>
      <c r="M811">
        <v>4</v>
      </c>
      <c r="N811">
        <v>3</v>
      </c>
      <c r="O811">
        <v>3</v>
      </c>
      <c r="P811">
        <v>1</v>
      </c>
      <c r="Q811">
        <v>3</v>
      </c>
      <c r="R811">
        <v>4</v>
      </c>
      <c r="S811">
        <v>0</v>
      </c>
      <c r="T811">
        <v>0</v>
      </c>
      <c r="U811">
        <v>0</v>
      </c>
      <c r="V811">
        <f t="shared" si="24"/>
        <v>52</v>
      </c>
      <c r="W811">
        <f t="shared" si="25"/>
        <v>33</v>
      </c>
    </row>
    <row r="812" spans="1:23" x14ac:dyDescent="0.35">
      <c r="A812" t="s">
        <v>210</v>
      </c>
      <c r="B812" s="1">
        <v>44289</v>
      </c>
      <c r="C812" t="s">
        <v>193</v>
      </c>
      <c r="D812" t="s">
        <v>113</v>
      </c>
      <c r="E812">
        <v>1</v>
      </c>
      <c r="F812">
        <v>0</v>
      </c>
      <c r="G812">
        <v>0</v>
      </c>
      <c r="H812">
        <v>1</v>
      </c>
      <c r="I812">
        <v>0</v>
      </c>
      <c r="J812">
        <v>0</v>
      </c>
      <c r="K812">
        <v>0</v>
      </c>
      <c r="L812">
        <v>6</v>
      </c>
      <c r="M812">
        <v>6</v>
      </c>
      <c r="N812">
        <v>1</v>
      </c>
      <c r="O812">
        <v>1</v>
      </c>
      <c r="P812">
        <v>0</v>
      </c>
      <c r="Q812">
        <v>1</v>
      </c>
      <c r="R812">
        <v>5</v>
      </c>
      <c r="S812">
        <v>0</v>
      </c>
      <c r="T812">
        <v>0</v>
      </c>
      <c r="U812">
        <v>0</v>
      </c>
      <c r="V812">
        <f t="shared" si="24"/>
        <v>70</v>
      </c>
      <c r="W812">
        <f t="shared" si="25"/>
        <v>64</v>
      </c>
    </row>
    <row r="813" spans="1:23" x14ac:dyDescent="0.35">
      <c r="A813" t="s">
        <v>210</v>
      </c>
      <c r="B813" s="1">
        <v>44290</v>
      </c>
      <c r="C813" t="s">
        <v>194</v>
      </c>
      <c r="D813" t="s">
        <v>113</v>
      </c>
      <c r="E813">
        <v>1</v>
      </c>
      <c r="F813">
        <v>0</v>
      </c>
      <c r="G813">
        <v>0</v>
      </c>
      <c r="H813">
        <v>1</v>
      </c>
      <c r="I813">
        <v>0</v>
      </c>
      <c r="J813">
        <v>0</v>
      </c>
      <c r="K813">
        <v>0</v>
      </c>
      <c r="L813" s="2">
        <v>5.666666666666667</v>
      </c>
      <c r="M813">
        <v>4</v>
      </c>
      <c r="N813">
        <v>2</v>
      </c>
      <c r="O813">
        <v>2</v>
      </c>
      <c r="P813">
        <v>1</v>
      </c>
      <c r="Q813">
        <v>3</v>
      </c>
      <c r="R813">
        <v>5</v>
      </c>
      <c r="S813">
        <v>0</v>
      </c>
      <c r="T813">
        <v>0</v>
      </c>
      <c r="U813">
        <v>0</v>
      </c>
      <c r="V813">
        <f t="shared" si="24"/>
        <v>64.333333333333329</v>
      </c>
      <c r="W813">
        <f t="shared" si="25"/>
        <v>53</v>
      </c>
    </row>
    <row r="814" spans="1:23" x14ac:dyDescent="0.35">
      <c r="A814" t="s">
        <v>210</v>
      </c>
      <c r="B814" s="1">
        <v>44291</v>
      </c>
      <c r="C814" t="s">
        <v>195</v>
      </c>
      <c r="D814" t="s">
        <v>108</v>
      </c>
      <c r="E814">
        <v>1</v>
      </c>
      <c r="F814">
        <v>0</v>
      </c>
      <c r="G814">
        <v>0</v>
      </c>
      <c r="H814">
        <v>1</v>
      </c>
      <c r="I814">
        <v>0</v>
      </c>
      <c r="J814">
        <v>0</v>
      </c>
      <c r="K814">
        <v>0</v>
      </c>
      <c r="L814">
        <v>6</v>
      </c>
      <c r="M814">
        <v>2</v>
      </c>
      <c r="N814">
        <v>2</v>
      </c>
      <c r="O814">
        <v>2</v>
      </c>
      <c r="P814">
        <v>0</v>
      </c>
      <c r="Q814">
        <v>2</v>
      </c>
      <c r="R814">
        <v>6</v>
      </c>
      <c r="S814">
        <v>1</v>
      </c>
      <c r="T814">
        <v>0</v>
      </c>
      <c r="U814">
        <v>0</v>
      </c>
      <c r="V814">
        <f t="shared" si="24"/>
        <v>74</v>
      </c>
      <c r="W814">
        <f t="shared" si="25"/>
        <v>68</v>
      </c>
    </row>
    <row r="815" spans="1:23" x14ac:dyDescent="0.35">
      <c r="A815" t="s">
        <v>210</v>
      </c>
      <c r="B815" s="1">
        <v>44292</v>
      </c>
      <c r="C815" t="s">
        <v>196</v>
      </c>
      <c r="D815" t="s">
        <v>108</v>
      </c>
      <c r="E815">
        <v>1</v>
      </c>
      <c r="F815">
        <v>0</v>
      </c>
      <c r="G815">
        <v>0</v>
      </c>
      <c r="H815">
        <v>0</v>
      </c>
      <c r="I815">
        <v>1</v>
      </c>
      <c r="J815">
        <v>0</v>
      </c>
      <c r="K815">
        <v>0</v>
      </c>
      <c r="L815">
        <v>5</v>
      </c>
      <c r="M815">
        <v>4</v>
      </c>
      <c r="N815">
        <v>4</v>
      </c>
      <c r="O815">
        <v>4</v>
      </c>
      <c r="P815">
        <v>2</v>
      </c>
      <c r="Q815">
        <v>2</v>
      </c>
      <c r="R815">
        <v>4</v>
      </c>
      <c r="S815">
        <v>0</v>
      </c>
      <c r="T815">
        <v>0</v>
      </c>
      <c r="U815">
        <v>0</v>
      </c>
      <c r="V815">
        <f t="shared" si="24"/>
        <v>57</v>
      </c>
      <c r="W815">
        <f t="shared" si="25"/>
        <v>38</v>
      </c>
    </row>
    <row r="816" spans="1:23" x14ac:dyDescent="0.35">
      <c r="A816" t="s">
        <v>210</v>
      </c>
      <c r="B816" s="1">
        <v>44293</v>
      </c>
      <c r="C816" t="s">
        <v>192</v>
      </c>
      <c r="D816" t="s">
        <v>108</v>
      </c>
      <c r="E816">
        <v>1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6</v>
      </c>
      <c r="M816">
        <v>4</v>
      </c>
      <c r="N816">
        <v>0</v>
      </c>
      <c r="O816">
        <v>0</v>
      </c>
      <c r="P816">
        <v>0</v>
      </c>
      <c r="Q816">
        <v>1</v>
      </c>
      <c r="R816">
        <v>6</v>
      </c>
      <c r="S816">
        <v>0</v>
      </c>
      <c r="T816">
        <v>0</v>
      </c>
      <c r="U816">
        <v>0</v>
      </c>
      <c r="V816">
        <f t="shared" si="24"/>
        <v>73</v>
      </c>
      <c r="W816">
        <f t="shared" si="25"/>
        <v>72</v>
      </c>
    </row>
    <row r="817" spans="1:23" x14ac:dyDescent="0.35">
      <c r="A817" t="s">
        <v>210</v>
      </c>
      <c r="B817" s="1">
        <v>44294</v>
      </c>
      <c r="C817" t="s">
        <v>193</v>
      </c>
      <c r="D817" t="s">
        <v>118</v>
      </c>
      <c r="E817">
        <v>1</v>
      </c>
      <c r="F817">
        <v>0</v>
      </c>
      <c r="G817">
        <v>0</v>
      </c>
      <c r="H817">
        <v>1</v>
      </c>
      <c r="I817">
        <v>0</v>
      </c>
      <c r="J817">
        <v>0</v>
      </c>
      <c r="K817">
        <v>0</v>
      </c>
      <c r="L817">
        <v>6</v>
      </c>
      <c r="M817">
        <v>7</v>
      </c>
      <c r="N817">
        <v>2</v>
      </c>
      <c r="O817">
        <v>2</v>
      </c>
      <c r="P817">
        <v>0</v>
      </c>
      <c r="Q817">
        <v>3</v>
      </c>
      <c r="R817">
        <v>4</v>
      </c>
      <c r="S817">
        <v>0</v>
      </c>
      <c r="T817">
        <v>0</v>
      </c>
      <c r="U817">
        <v>0</v>
      </c>
      <c r="V817">
        <f t="shared" si="24"/>
        <v>66</v>
      </c>
      <c r="W817">
        <f t="shared" si="25"/>
        <v>54</v>
      </c>
    </row>
    <row r="818" spans="1:23" x14ac:dyDescent="0.35">
      <c r="A818" t="s">
        <v>210</v>
      </c>
      <c r="B818" s="1">
        <v>44296</v>
      </c>
      <c r="C818" t="s">
        <v>194</v>
      </c>
      <c r="D818" t="s">
        <v>118</v>
      </c>
      <c r="E818">
        <v>1</v>
      </c>
      <c r="F818">
        <v>0</v>
      </c>
      <c r="G818">
        <v>0</v>
      </c>
      <c r="H818">
        <v>0</v>
      </c>
      <c r="I818">
        <v>1</v>
      </c>
      <c r="J818">
        <v>0</v>
      </c>
      <c r="K818">
        <v>0</v>
      </c>
      <c r="L818" s="2">
        <v>1.6666666666666665</v>
      </c>
      <c r="M818">
        <v>5</v>
      </c>
      <c r="N818">
        <v>7</v>
      </c>
      <c r="O818">
        <v>7</v>
      </c>
      <c r="P818">
        <v>0</v>
      </c>
      <c r="Q818">
        <v>3</v>
      </c>
      <c r="R818">
        <v>2</v>
      </c>
      <c r="S818">
        <v>0</v>
      </c>
      <c r="T818">
        <v>0</v>
      </c>
      <c r="U818">
        <v>0</v>
      </c>
      <c r="V818">
        <f t="shared" si="24"/>
        <v>49</v>
      </c>
      <c r="W818">
        <f t="shared" si="25"/>
        <v>15</v>
      </c>
    </row>
    <row r="819" spans="1:23" x14ac:dyDescent="0.35">
      <c r="A819" t="s">
        <v>210</v>
      </c>
      <c r="B819" s="1">
        <v>44297</v>
      </c>
      <c r="C819" t="s">
        <v>195</v>
      </c>
      <c r="D819" t="s">
        <v>118</v>
      </c>
      <c r="E819">
        <v>1</v>
      </c>
      <c r="F819">
        <v>0</v>
      </c>
      <c r="G819">
        <v>0</v>
      </c>
      <c r="H819">
        <v>0</v>
      </c>
      <c r="I819">
        <v>1</v>
      </c>
      <c r="J819">
        <v>0</v>
      </c>
      <c r="K819">
        <v>0</v>
      </c>
      <c r="L819" s="2">
        <v>3.3333333333333335</v>
      </c>
      <c r="M819">
        <v>10</v>
      </c>
      <c r="N819">
        <v>5</v>
      </c>
      <c r="O819">
        <v>5</v>
      </c>
      <c r="P819">
        <v>0</v>
      </c>
      <c r="Q819">
        <v>2</v>
      </c>
      <c r="R819">
        <v>3</v>
      </c>
      <c r="S819">
        <v>1</v>
      </c>
      <c r="T819">
        <v>0</v>
      </c>
      <c r="U819">
        <v>0</v>
      </c>
      <c r="V819">
        <f t="shared" si="24"/>
        <v>51</v>
      </c>
      <c r="W819">
        <f t="shared" si="25"/>
        <v>24</v>
      </c>
    </row>
    <row r="820" spans="1:23" x14ac:dyDescent="0.35">
      <c r="A820" t="s">
        <v>210</v>
      </c>
      <c r="B820" s="1">
        <v>44298</v>
      </c>
      <c r="C820" t="s">
        <v>196</v>
      </c>
      <c r="D820" t="s">
        <v>105</v>
      </c>
      <c r="E820">
        <v>1</v>
      </c>
      <c r="F820">
        <v>0</v>
      </c>
      <c r="G820">
        <v>0</v>
      </c>
      <c r="H820">
        <v>0</v>
      </c>
      <c r="I820">
        <v>1</v>
      </c>
      <c r="J820">
        <v>0</v>
      </c>
      <c r="K820">
        <v>0</v>
      </c>
      <c r="L820" s="2">
        <v>5.333333333333333</v>
      </c>
      <c r="M820">
        <v>3</v>
      </c>
      <c r="N820">
        <v>3</v>
      </c>
      <c r="O820">
        <v>3</v>
      </c>
      <c r="P820">
        <v>0</v>
      </c>
      <c r="Q820">
        <v>1</v>
      </c>
      <c r="R820">
        <v>6</v>
      </c>
      <c r="S820">
        <v>0</v>
      </c>
      <c r="T820">
        <v>0</v>
      </c>
      <c r="U820">
        <v>0</v>
      </c>
      <c r="V820">
        <f t="shared" si="24"/>
        <v>70.666666666666671</v>
      </c>
      <c r="W820">
        <f t="shared" si="25"/>
        <v>61</v>
      </c>
    </row>
    <row r="821" spans="1:23" x14ac:dyDescent="0.35">
      <c r="A821" t="s">
        <v>210</v>
      </c>
      <c r="B821" s="1">
        <v>44299</v>
      </c>
      <c r="C821" t="s">
        <v>197</v>
      </c>
      <c r="D821" t="s">
        <v>105</v>
      </c>
      <c r="E821">
        <v>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4</v>
      </c>
      <c r="M821">
        <v>2</v>
      </c>
      <c r="N821">
        <v>2</v>
      </c>
      <c r="O821">
        <v>2</v>
      </c>
      <c r="P821">
        <v>1</v>
      </c>
      <c r="Q821">
        <v>0</v>
      </c>
      <c r="R821">
        <v>0</v>
      </c>
      <c r="S821">
        <v>1</v>
      </c>
      <c r="T821">
        <v>0</v>
      </c>
      <c r="U821">
        <v>0</v>
      </c>
      <c r="V821">
        <f t="shared" si="24"/>
        <v>56</v>
      </c>
      <c r="W821">
        <f t="shared" si="25"/>
        <v>48</v>
      </c>
    </row>
    <row r="822" spans="1:23" x14ac:dyDescent="0.35">
      <c r="A822" t="s">
        <v>210</v>
      </c>
      <c r="B822" s="1">
        <v>44300</v>
      </c>
      <c r="C822" t="s">
        <v>193</v>
      </c>
      <c r="D822" t="s">
        <v>105</v>
      </c>
      <c r="E822">
        <v>1</v>
      </c>
      <c r="F822">
        <v>0</v>
      </c>
      <c r="G822">
        <v>0</v>
      </c>
      <c r="H822">
        <v>0</v>
      </c>
      <c r="I822">
        <v>1</v>
      </c>
      <c r="J822">
        <v>0</v>
      </c>
      <c r="K822">
        <v>0</v>
      </c>
      <c r="L822">
        <v>5</v>
      </c>
      <c r="M822">
        <v>4</v>
      </c>
      <c r="N822">
        <v>3</v>
      </c>
      <c r="O822">
        <v>3</v>
      </c>
      <c r="P822">
        <v>1</v>
      </c>
      <c r="Q822">
        <v>1</v>
      </c>
      <c r="R822">
        <v>5</v>
      </c>
      <c r="S822">
        <v>1</v>
      </c>
      <c r="T822">
        <v>0</v>
      </c>
      <c r="U822">
        <v>0</v>
      </c>
      <c r="V822">
        <f t="shared" si="24"/>
        <v>63</v>
      </c>
      <c r="W822">
        <f t="shared" si="25"/>
        <v>50</v>
      </c>
    </row>
    <row r="823" spans="1:23" x14ac:dyDescent="0.35">
      <c r="A823" t="s">
        <v>210</v>
      </c>
      <c r="B823" s="1">
        <v>44302</v>
      </c>
      <c r="C823" t="s">
        <v>194</v>
      </c>
      <c r="D823" t="s">
        <v>120</v>
      </c>
      <c r="E823">
        <v>1</v>
      </c>
      <c r="F823">
        <v>0</v>
      </c>
      <c r="G823">
        <v>0</v>
      </c>
      <c r="H823">
        <v>0</v>
      </c>
      <c r="I823">
        <v>1</v>
      </c>
      <c r="J823">
        <v>0</v>
      </c>
      <c r="K823">
        <v>0</v>
      </c>
      <c r="L823">
        <v>4</v>
      </c>
      <c r="M823">
        <v>7</v>
      </c>
      <c r="N823">
        <v>4</v>
      </c>
      <c r="O823">
        <v>4</v>
      </c>
      <c r="P823">
        <v>0</v>
      </c>
      <c r="Q823">
        <v>3</v>
      </c>
      <c r="R823">
        <v>1</v>
      </c>
      <c r="S823">
        <v>0</v>
      </c>
      <c r="T823">
        <v>0</v>
      </c>
      <c r="U823">
        <v>0</v>
      </c>
      <c r="V823">
        <f t="shared" si="24"/>
        <v>53</v>
      </c>
      <c r="W823">
        <f t="shared" si="25"/>
        <v>33</v>
      </c>
    </row>
    <row r="824" spans="1:23" x14ac:dyDescent="0.35">
      <c r="A824" t="s">
        <v>210</v>
      </c>
      <c r="B824" s="1">
        <v>44303</v>
      </c>
      <c r="C824" t="s">
        <v>195</v>
      </c>
      <c r="D824" t="s">
        <v>120</v>
      </c>
      <c r="E824">
        <v>1</v>
      </c>
      <c r="F824">
        <v>0</v>
      </c>
      <c r="G824">
        <v>0</v>
      </c>
      <c r="H824">
        <v>1</v>
      </c>
      <c r="I824">
        <v>0</v>
      </c>
      <c r="J824">
        <v>0</v>
      </c>
      <c r="K824">
        <v>0</v>
      </c>
      <c r="L824">
        <v>5</v>
      </c>
      <c r="M824">
        <v>4</v>
      </c>
      <c r="N824">
        <v>1</v>
      </c>
      <c r="O824">
        <v>1</v>
      </c>
      <c r="P824">
        <v>0</v>
      </c>
      <c r="Q824">
        <v>3</v>
      </c>
      <c r="R824">
        <v>4</v>
      </c>
      <c r="S824">
        <v>0</v>
      </c>
      <c r="T824">
        <v>0</v>
      </c>
      <c r="U824">
        <v>0</v>
      </c>
      <c r="V824">
        <f t="shared" si="24"/>
        <v>64</v>
      </c>
      <c r="W824">
        <f t="shared" si="25"/>
        <v>57</v>
      </c>
    </row>
    <row r="825" spans="1:23" x14ac:dyDescent="0.35">
      <c r="A825" t="s">
        <v>210</v>
      </c>
      <c r="B825" s="1">
        <v>44304</v>
      </c>
      <c r="C825" t="s">
        <v>192</v>
      </c>
      <c r="D825" t="s">
        <v>120</v>
      </c>
      <c r="E825">
        <v>1</v>
      </c>
      <c r="F825">
        <v>0</v>
      </c>
      <c r="G825">
        <v>0</v>
      </c>
      <c r="H825">
        <v>0</v>
      </c>
      <c r="I825">
        <v>1</v>
      </c>
      <c r="J825">
        <v>0</v>
      </c>
      <c r="K825">
        <v>0</v>
      </c>
      <c r="L825">
        <v>4</v>
      </c>
      <c r="M825">
        <v>7</v>
      </c>
      <c r="N825">
        <v>7</v>
      </c>
      <c r="O825">
        <v>7</v>
      </c>
      <c r="P825">
        <v>4</v>
      </c>
      <c r="Q825">
        <v>3</v>
      </c>
      <c r="R825">
        <v>2</v>
      </c>
      <c r="S825">
        <v>1</v>
      </c>
      <c r="T825">
        <v>0</v>
      </c>
      <c r="U825">
        <v>0</v>
      </c>
      <c r="V825">
        <f t="shared" si="24"/>
        <v>38</v>
      </c>
      <c r="W825">
        <f t="shared" si="25"/>
        <v>1</v>
      </c>
    </row>
    <row r="826" spans="1:23" x14ac:dyDescent="0.35">
      <c r="A826" t="s">
        <v>210</v>
      </c>
      <c r="B826" s="1">
        <v>44306</v>
      </c>
      <c r="C826" t="s">
        <v>193</v>
      </c>
      <c r="D826" t="s">
        <v>104</v>
      </c>
      <c r="E826">
        <v>1</v>
      </c>
      <c r="F826">
        <v>0</v>
      </c>
      <c r="G826">
        <v>0</v>
      </c>
      <c r="H826">
        <v>1</v>
      </c>
      <c r="I826">
        <v>0</v>
      </c>
      <c r="J826">
        <v>0</v>
      </c>
      <c r="K826">
        <v>0</v>
      </c>
      <c r="L826">
        <v>5</v>
      </c>
      <c r="M826">
        <v>3</v>
      </c>
      <c r="N826">
        <v>1</v>
      </c>
      <c r="O826">
        <v>1</v>
      </c>
      <c r="P826">
        <v>1</v>
      </c>
      <c r="Q826">
        <v>3</v>
      </c>
      <c r="R826">
        <v>4</v>
      </c>
      <c r="S826">
        <v>0</v>
      </c>
      <c r="T826">
        <v>0</v>
      </c>
      <c r="U826">
        <v>1</v>
      </c>
      <c r="V826">
        <f t="shared" si="24"/>
        <v>61</v>
      </c>
      <c r="W826">
        <f t="shared" si="25"/>
        <v>53</v>
      </c>
    </row>
    <row r="827" spans="1:23" x14ac:dyDescent="0.35">
      <c r="A827" t="s">
        <v>210</v>
      </c>
      <c r="B827" s="1">
        <v>44307</v>
      </c>
      <c r="C827" t="s">
        <v>194</v>
      </c>
      <c r="D827" t="s">
        <v>104</v>
      </c>
      <c r="E827">
        <v>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4</v>
      </c>
      <c r="M827">
        <v>5</v>
      </c>
      <c r="N827">
        <v>2</v>
      </c>
      <c r="O827">
        <v>2</v>
      </c>
      <c r="P827">
        <v>1</v>
      </c>
      <c r="Q827">
        <v>2</v>
      </c>
      <c r="R827">
        <v>2</v>
      </c>
      <c r="S827">
        <v>0</v>
      </c>
      <c r="T827">
        <v>0</v>
      </c>
      <c r="U827">
        <v>0</v>
      </c>
      <c r="V827">
        <f t="shared" si="24"/>
        <v>53</v>
      </c>
      <c r="W827">
        <f t="shared" si="25"/>
        <v>40</v>
      </c>
    </row>
    <row r="828" spans="1:23" x14ac:dyDescent="0.35">
      <c r="A828" t="s">
        <v>210</v>
      </c>
      <c r="B828" s="1">
        <v>44308</v>
      </c>
      <c r="C828" t="s">
        <v>195</v>
      </c>
      <c r="D828" t="s">
        <v>104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5</v>
      </c>
      <c r="M828">
        <v>5</v>
      </c>
      <c r="N828">
        <v>2</v>
      </c>
      <c r="O828">
        <v>2</v>
      </c>
      <c r="P828">
        <v>1</v>
      </c>
      <c r="Q828">
        <v>1</v>
      </c>
      <c r="R828">
        <v>6</v>
      </c>
      <c r="S828">
        <v>0</v>
      </c>
      <c r="T828">
        <v>0</v>
      </c>
      <c r="U828">
        <v>0</v>
      </c>
      <c r="V828">
        <f t="shared" si="24"/>
        <v>63</v>
      </c>
      <c r="W828">
        <f t="shared" si="25"/>
        <v>52</v>
      </c>
    </row>
    <row r="829" spans="1:23" x14ac:dyDescent="0.35">
      <c r="A829" t="s">
        <v>210</v>
      </c>
      <c r="B829" s="1">
        <v>44309</v>
      </c>
      <c r="C829" t="s">
        <v>192</v>
      </c>
      <c r="D829" t="s">
        <v>108</v>
      </c>
      <c r="E829">
        <v>1</v>
      </c>
      <c r="F829">
        <v>0</v>
      </c>
      <c r="G829">
        <v>0</v>
      </c>
      <c r="H829">
        <v>1</v>
      </c>
      <c r="I829">
        <v>0</v>
      </c>
      <c r="J829">
        <v>0</v>
      </c>
      <c r="K829">
        <v>0</v>
      </c>
      <c r="L829">
        <v>6</v>
      </c>
      <c r="M829">
        <v>6</v>
      </c>
      <c r="N829">
        <v>2</v>
      </c>
      <c r="O829">
        <v>2</v>
      </c>
      <c r="P829">
        <v>2</v>
      </c>
      <c r="Q829">
        <v>1</v>
      </c>
      <c r="R829">
        <v>6</v>
      </c>
      <c r="S829">
        <v>1</v>
      </c>
      <c r="T829">
        <v>0</v>
      </c>
      <c r="U829">
        <v>0</v>
      </c>
      <c r="V829">
        <f t="shared" si="24"/>
        <v>63</v>
      </c>
      <c r="W829">
        <f t="shared" si="25"/>
        <v>50</v>
      </c>
    </row>
    <row r="830" spans="1:23" x14ac:dyDescent="0.35">
      <c r="A830" t="s">
        <v>210</v>
      </c>
      <c r="B830" s="1">
        <v>44310</v>
      </c>
      <c r="C830" t="s">
        <v>196</v>
      </c>
      <c r="D830" t="s">
        <v>108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 s="2">
        <v>4.666666666666667</v>
      </c>
      <c r="M830">
        <v>2</v>
      </c>
      <c r="N830">
        <v>2</v>
      </c>
      <c r="O830">
        <v>2</v>
      </c>
      <c r="P830">
        <v>0</v>
      </c>
      <c r="Q830">
        <v>2</v>
      </c>
      <c r="R830">
        <v>7</v>
      </c>
      <c r="S830">
        <v>0</v>
      </c>
      <c r="T830">
        <v>0</v>
      </c>
      <c r="U830">
        <v>0</v>
      </c>
      <c r="V830">
        <f t="shared" si="24"/>
        <v>68.333333333333329</v>
      </c>
      <c r="W830">
        <f t="shared" si="25"/>
        <v>61</v>
      </c>
    </row>
    <row r="831" spans="1:23" x14ac:dyDescent="0.35">
      <c r="A831" t="s">
        <v>210</v>
      </c>
      <c r="B831" s="1">
        <v>44311</v>
      </c>
      <c r="C831" t="s">
        <v>193</v>
      </c>
      <c r="D831" t="s">
        <v>108</v>
      </c>
      <c r="E831">
        <v>1</v>
      </c>
      <c r="F831">
        <v>0</v>
      </c>
      <c r="G831">
        <v>0</v>
      </c>
      <c r="H831">
        <v>0</v>
      </c>
      <c r="I831">
        <v>1</v>
      </c>
      <c r="J831">
        <v>0</v>
      </c>
      <c r="K831">
        <v>0</v>
      </c>
      <c r="L831">
        <v>6</v>
      </c>
      <c r="M831">
        <v>2</v>
      </c>
      <c r="N831">
        <v>1</v>
      </c>
      <c r="O831">
        <v>1</v>
      </c>
      <c r="P831">
        <v>0</v>
      </c>
      <c r="Q831">
        <v>3</v>
      </c>
      <c r="R831">
        <v>8</v>
      </c>
      <c r="S831">
        <v>0</v>
      </c>
      <c r="T831">
        <v>0</v>
      </c>
      <c r="U831">
        <v>0</v>
      </c>
      <c r="V831">
        <f t="shared" si="24"/>
        <v>75</v>
      </c>
      <c r="W831">
        <f t="shared" si="25"/>
        <v>71</v>
      </c>
    </row>
    <row r="832" spans="1:23" x14ac:dyDescent="0.35">
      <c r="A832" t="s">
        <v>210</v>
      </c>
      <c r="B832" s="1">
        <v>44312</v>
      </c>
      <c r="C832" t="s">
        <v>194</v>
      </c>
      <c r="D832" t="s">
        <v>92</v>
      </c>
      <c r="E832">
        <v>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 s="2">
        <v>3.6666666666666665</v>
      </c>
      <c r="M832">
        <v>6</v>
      </c>
      <c r="N832">
        <v>5</v>
      </c>
      <c r="O832">
        <v>5</v>
      </c>
      <c r="P832">
        <v>1</v>
      </c>
      <c r="Q832">
        <v>4</v>
      </c>
      <c r="R832">
        <v>4</v>
      </c>
      <c r="S832">
        <v>1</v>
      </c>
      <c r="T832">
        <v>0</v>
      </c>
      <c r="U832">
        <v>0</v>
      </c>
      <c r="V832">
        <f t="shared" si="24"/>
        <v>51</v>
      </c>
      <c r="W832">
        <f t="shared" si="25"/>
        <v>25</v>
      </c>
    </row>
    <row r="833" spans="1:23" x14ac:dyDescent="0.35">
      <c r="A833" t="s">
        <v>210</v>
      </c>
      <c r="B833" s="1">
        <v>44313</v>
      </c>
      <c r="C833" t="s">
        <v>195</v>
      </c>
      <c r="D833" t="s">
        <v>92</v>
      </c>
      <c r="E833">
        <v>1</v>
      </c>
      <c r="F833">
        <v>0</v>
      </c>
      <c r="G833">
        <v>0</v>
      </c>
      <c r="H833">
        <v>0</v>
      </c>
      <c r="I833">
        <v>1</v>
      </c>
      <c r="J833">
        <v>0</v>
      </c>
      <c r="K833">
        <v>0</v>
      </c>
      <c r="L833">
        <v>5</v>
      </c>
      <c r="M833">
        <v>6</v>
      </c>
      <c r="N833">
        <v>2</v>
      </c>
      <c r="O833">
        <v>2</v>
      </c>
      <c r="P833">
        <v>1</v>
      </c>
      <c r="Q833">
        <v>2</v>
      </c>
      <c r="R833">
        <v>8</v>
      </c>
      <c r="S833">
        <v>0</v>
      </c>
      <c r="T833">
        <v>0</v>
      </c>
      <c r="U833">
        <v>0</v>
      </c>
      <c r="V833">
        <f t="shared" si="24"/>
        <v>63</v>
      </c>
      <c r="W833">
        <f t="shared" si="25"/>
        <v>50</v>
      </c>
    </row>
    <row r="834" spans="1:23" x14ac:dyDescent="0.35">
      <c r="A834" t="s">
        <v>210</v>
      </c>
      <c r="B834" s="1">
        <v>44314</v>
      </c>
      <c r="C834" t="s">
        <v>192</v>
      </c>
      <c r="D834" t="s">
        <v>92</v>
      </c>
      <c r="E834">
        <v>1</v>
      </c>
      <c r="F834">
        <v>0</v>
      </c>
      <c r="G834">
        <v>0</v>
      </c>
      <c r="H834">
        <v>0</v>
      </c>
      <c r="I834">
        <v>1</v>
      </c>
      <c r="J834">
        <v>0</v>
      </c>
      <c r="K834">
        <v>0</v>
      </c>
      <c r="L834" s="2">
        <v>3.6666666666666665</v>
      </c>
      <c r="M834">
        <v>11</v>
      </c>
      <c r="N834">
        <v>7</v>
      </c>
      <c r="O834">
        <v>7</v>
      </c>
      <c r="P834">
        <v>3</v>
      </c>
      <c r="Q834">
        <v>0</v>
      </c>
      <c r="R834">
        <v>3</v>
      </c>
      <c r="S834">
        <v>0</v>
      </c>
      <c r="T834">
        <v>0</v>
      </c>
      <c r="U834">
        <v>0</v>
      </c>
      <c r="V834">
        <f t="shared" si="24"/>
        <v>41</v>
      </c>
      <c r="W834">
        <f t="shared" si="25"/>
        <v>4</v>
      </c>
    </row>
    <row r="835" spans="1:23" x14ac:dyDescent="0.35">
      <c r="A835" t="s">
        <v>210</v>
      </c>
      <c r="B835" s="1">
        <v>44315</v>
      </c>
      <c r="C835" t="s">
        <v>196</v>
      </c>
      <c r="D835" t="s">
        <v>92</v>
      </c>
      <c r="E835">
        <v>1</v>
      </c>
      <c r="F835">
        <v>0</v>
      </c>
      <c r="G835">
        <v>0</v>
      </c>
      <c r="H835">
        <v>1</v>
      </c>
      <c r="I835">
        <v>0</v>
      </c>
      <c r="J835">
        <v>0</v>
      </c>
      <c r="K835">
        <v>0</v>
      </c>
      <c r="L835">
        <v>6</v>
      </c>
      <c r="M835">
        <v>4</v>
      </c>
      <c r="N835">
        <v>2</v>
      </c>
      <c r="O835">
        <v>2</v>
      </c>
      <c r="P835">
        <v>1</v>
      </c>
      <c r="Q835">
        <v>1</v>
      </c>
      <c r="R835">
        <v>6</v>
      </c>
      <c r="S835">
        <v>1</v>
      </c>
      <c r="T835">
        <v>0</v>
      </c>
      <c r="U835">
        <v>0</v>
      </c>
      <c r="V835">
        <f t="shared" ref="V835:V898" si="26">50+L835*3+(IF(L835&lt;4,0,(L835-4)*2)+R835-M835-4*P835-(2*(N835-O835))-Q835)</f>
        <v>69</v>
      </c>
      <c r="W835">
        <f t="shared" ref="W835:W898" si="27">40+6*L835+R835-2*Q835-2*M835-3*N835-6*P835</f>
        <v>60</v>
      </c>
    </row>
    <row r="836" spans="1:23" x14ac:dyDescent="0.35">
      <c r="A836" t="s">
        <v>210</v>
      </c>
      <c r="B836" s="1">
        <v>44316</v>
      </c>
      <c r="C836" t="s">
        <v>193</v>
      </c>
      <c r="D836" t="s">
        <v>91</v>
      </c>
      <c r="E836">
        <v>1</v>
      </c>
      <c r="F836">
        <v>0</v>
      </c>
      <c r="G836">
        <v>0</v>
      </c>
      <c r="H836">
        <v>0</v>
      </c>
      <c r="I836">
        <v>1</v>
      </c>
      <c r="J836">
        <v>0</v>
      </c>
      <c r="K836">
        <v>0</v>
      </c>
      <c r="L836" s="2">
        <v>3.3333333333333335</v>
      </c>
      <c r="M836">
        <v>7</v>
      </c>
      <c r="N836">
        <v>7</v>
      </c>
      <c r="O836">
        <v>7</v>
      </c>
      <c r="P836">
        <v>3</v>
      </c>
      <c r="Q836">
        <v>1</v>
      </c>
      <c r="R836">
        <v>2</v>
      </c>
      <c r="S836">
        <v>0</v>
      </c>
      <c r="T836">
        <v>0</v>
      </c>
      <c r="U836">
        <v>0</v>
      </c>
      <c r="V836">
        <f t="shared" si="26"/>
        <v>42</v>
      </c>
      <c r="W836">
        <f t="shared" si="27"/>
        <v>7</v>
      </c>
    </row>
    <row r="837" spans="1:23" x14ac:dyDescent="0.35">
      <c r="A837" t="s">
        <v>210</v>
      </c>
      <c r="B837" s="1">
        <v>44317</v>
      </c>
      <c r="C837" t="s">
        <v>194</v>
      </c>
      <c r="D837" t="s">
        <v>91</v>
      </c>
      <c r="E837">
        <v>1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4</v>
      </c>
      <c r="M837">
        <v>4</v>
      </c>
      <c r="N837">
        <v>2</v>
      </c>
      <c r="O837">
        <v>1</v>
      </c>
      <c r="P837">
        <v>0</v>
      </c>
      <c r="Q837">
        <v>3</v>
      </c>
      <c r="R837">
        <v>3</v>
      </c>
      <c r="S837">
        <v>1</v>
      </c>
      <c r="T837">
        <v>0</v>
      </c>
      <c r="U837">
        <v>0</v>
      </c>
      <c r="V837">
        <f t="shared" si="26"/>
        <v>56</v>
      </c>
      <c r="W837">
        <f t="shared" si="27"/>
        <v>47</v>
      </c>
    </row>
    <row r="838" spans="1:23" x14ac:dyDescent="0.35">
      <c r="A838" t="s">
        <v>210</v>
      </c>
      <c r="B838" s="1">
        <v>44318</v>
      </c>
      <c r="C838" t="s">
        <v>195</v>
      </c>
      <c r="D838" t="s">
        <v>91</v>
      </c>
      <c r="E838">
        <v>1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 s="2">
        <v>2.6666666666666665</v>
      </c>
      <c r="M838">
        <v>6</v>
      </c>
      <c r="N838">
        <v>6</v>
      </c>
      <c r="O838">
        <v>6</v>
      </c>
      <c r="P838">
        <v>3</v>
      </c>
      <c r="Q838">
        <v>4</v>
      </c>
      <c r="R838">
        <v>2</v>
      </c>
      <c r="S838">
        <v>0</v>
      </c>
      <c r="T838">
        <v>0</v>
      </c>
      <c r="U838">
        <v>0</v>
      </c>
      <c r="V838">
        <f t="shared" si="26"/>
        <v>38</v>
      </c>
      <c r="W838">
        <f t="shared" si="27"/>
        <v>2</v>
      </c>
    </row>
    <row r="839" spans="1:23" x14ac:dyDescent="0.35">
      <c r="A839" t="s">
        <v>210</v>
      </c>
      <c r="B839" t="s">
        <v>198</v>
      </c>
      <c r="C839" t="s">
        <v>192</v>
      </c>
      <c r="D839" t="s">
        <v>36</v>
      </c>
      <c r="E839">
        <v>1</v>
      </c>
      <c r="F839">
        <v>1</v>
      </c>
      <c r="G839">
        <v>0</v>
      </c>
      <c r="H839">
        <v>1</v>
      </c>
      <c r="I839">
        <v>0</v>
      </c>
      <c r="J839">
        <v>0</v>
      </c>
      <c r="K839">
        <v>0</v>
      </c>
      <c r="L839">
        <v>7</v>
      </c>
      <c r="M839">
        <v>7</v>
      </c>
      <c r="N839">
        <v>1</v>
      </c>
      <c r="O839">
        <v>1</v>
      </c>
      <c r="P839">
        <v>1</v>
      </c>
      <c r="Q839">
        <v>1</v>
      </c>
      <c r="R839">
        <v>6</v>
      </c>
      <c r="S839">
        <v>1</v>
      </c>
      <c r="T839">
        <v>0</v>
      </c>
      <c r="U839">
        <v>0</v>
      </c>
      <c r="V839">
        <f t="shared" si="26"/>
        <v>71</v>
      </c>
      <c r="W839">
        <f t="shared" si="27"/>
        <v>63</v>
      </c>
    </row>
    <row r="840" spans="1:23" x14ac:dyDescent="0.35">
      <c r="A840" t="s">
        <v>210</v>
      </c>
      <c r="B840" t="s">
        <v>199</v>
      </c>
      <c r="C840" t="s">
        <v>200</v>
      </c>
      <c r="D840" t="s">
        <v>36</v>
      </c>
      <c r="E840">
        <v>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 s="2">
        <v>3.6666666666666665</v>
      </c>
      <c r="M840">
        <v>2</v>
      </c>
      <c r="N840">
        <v>0</v>
      </c>
      <c r="O840">
        <v>0</v>
      </c>
      <c r="P840">
        <v>0</v>
      </c>
      <c r="Q840">
        <v>2</v>
      </c>
      <c r="R840">
        <v>2</v>
      </c>
      <c r="S840">
        <v>0</v>
      </c>
      <c r="T840">
        <v>0</v>
      </c>
      <c r="U840">
        <v>0</v>
      </c>
      <c r="V840">
        <f t="shared" si="26"/>
        <v>59</v>
      </c>
      <c r="W840">
        <f t="shared" si="27"/>
        <v>56</v>
      </c>
    </row>
    <row r="841" spans="1:23" x14ac:dyDescent="0.35">
      <c r="A841" t="s">
        <v>210</v>
      </c>
      <c r="B841" s="1">
        <v>44321</v>
      </c>
      <c r="C841" t="s">
        <v>196</v>
      </c>
      <c r="D841" t="s">
        <v>36</v>
      </c>
      <c r="E841">
        <v>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5</v>
      </c>
      <c r="M841">
        <v>3</v>
      </c>
      <c r="N841">
        <v>2</v>
      </c>
      <c r="O841">
        <v>2</v>
      </c>
      <c r="P841">
        <v>1</v>
      </c>
      <c r="Q841">
        <v>1</v>
      </c>
      <c r="R841">
        <v>7</v>
      </c>
      <c r="S841">
        <v>0</v>
      </c>
      <c r="T841">
        <v>0</v>
      </c>
      <c r="U841">
        <v>0</v>
      </c>
      <c r="V841">
        <f t="shared" si="26"/>
        <v>66</v>
      </c>
      <c r="W841">
        <f t="shared" si="27"/>
        <v>57</v>
      </c>
    </row>
    <row r="842" spans="1:23" x14ac:dyDescent="0.35">
      <c r="A842" t="s">
        <v>210</v>
      </c>
      <c r="B842" s="1">
        <v>44323</v>
      </c>
      <c r="C842" t="s">
        <v>194</v>
      </c>
      <c r="D842" t="s">
        <v>113</v>
      </c>
      <c r="E842">
        <v>1</v>
      </c>
      <c r="F842">
        <v>0</v>
      </c>
      <c r="G842">
        <v>0</v>
      </c>
      <c r="H842">
        <v>1</v>
      </c>
      <c r="I842">
        <v>0</v>
      </c>
      <c r="J842">
        <v>0</v>
      </c>
      <c r="K842">
        <v>0</v>
      </c>
      <c r="L842">
        <v>7</v>
      </c>
      <c r="M842">
        <v>5</v>
      </c>
      <c r="N842">
        <v>0</v>
      </c>
      <c r="O842">
        <v>0</v>
      </c>
      <c r="P842">
        <v>0</v>
      </c>
      <c r="Q842">
        <v>1</v>
      </c>
      <c r="R842">
        <v>1</v>
      </c>
      <c r="S842">
        <v>1</v>
      </c>
      <c r="T842">
        <v>0</v>
      </c>
      <c r="U842">
        <v>0</v>
      </c>
      <c r="V842">
        <f t="shared" si="26"/>
        <v>72</v>
      </c>
      <c r="W842">
        <f t="shared" si="27"/>
        <v>71</v>
      </c>
    </row>
    <row r="843" spans="1:23" x14ac:dyDescent="0.35">
      <c r="A843" t="s">
        <v>210</v>
      </c>
      <c r="B843" s="1">
        <v>44324</v>
      </c>
      <c r="C843" t="s">
        <v>195</v>
      </c>
      <c r="D843" t="s">
        <v>113</v>
      </c>
      <c r="E843">
        <v>1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4</v>
      </c>
      <c r="M843">
        <v>5</v>
      </c>
      <c r="N843">
        <v>2</v>
      </c>
      <c r="O843">
        <v>2</v>
      </c>
      <c r="P843">
        <v>1</v>
      </c>
      <c r="Q843">
        <v>2</v>
      </c>
      <c r="R843">
        <v>6</v>
      </c>
      <c r="S843">
        <v>0</v>
      </c>
      <c r="T843">
        <v>0</v>
      </c>
      <c r="U843">
        <v>0</v>
      </c>
      <c r="V843">
        <f t="shared" si="26"/>
        <v>57</v>
      </c>
      <c r="W843">
        <f t="shared" si="27"/>
        <v>44</v>
      </c>
    </row>
    <row r="844" spans="1:23" x14ac:dyDescent="0.35">
      <c r="A844" t="s">
        <v>210</v>
      </c>
      <c r="B844" s="1">
        <v>44325</v>
      </c>
      <c r="C844" t="s">
        <v>192</v>
      </c>
      <c r="D844" t="s">
        <v>113</v>
      </c>
      <c r="E844">
        <v>1</v>
      </c>
      <c r="F844">
        <v>0</v>
      </c>
      <c r="G844">
        <v>0</v>
      </c>
      <c r="H844">
        <v>0</v>
      </c>
      <c r="I844">
        <v>1</v>
      </c>
      <c r="J844">
        <v>0</v>
      </c>
      <c r="K844">
        <v>0</v>
      </c>
      <c r="L844">
        <v>5</v>
      </c>
      <c r="M844">
        <v>9</v>
      </c>
      <c r="N844">
        <v>6</v>
      </c>
      <c r="O844">
        <v>4</v>
      </c>
      <c r="P844">
        <v>0</v>
      </c>
      <c r="Q844">
        <v>1</v>
      </c>
      <c r="R844">
        <v>3</v>
      </c>
      <c r="S844">
        <v>0</v>
      </c>
      <c r="T844">
        <v>0</v>
      </c>
      <c r="U844">
        <v>0</v>
      </c>
      <c r="V844">
        <f t="shared" si="26"/>
        <v>56</v>
      </c>
      <c r="W844">
        <f t="shared" si="27"/>
        <v>35</v>
      </c>
    </row>
    <row r="845" spans="1:23" x14ac:dyDescent="0.35">
      <c r="A845" t="s">
        <v>210</v>
      </c>
      <c r="B845" s="1">
        <v>44327</v>
      </c>
      <c r="C845" t="s">
        <v>196</v>
      </c>
      <c r="D845" t="s">
        <v>66</v>
      </c>
      <c r="E845">
        <v>1</v>
      </c>
      <c r="F845">
        <v>0</v>
      </c>
      <c r="G845">
        <v>0</v>
      </c>
      <c r="H845">
        <v>0</v>
      </c>
      <c r="I845">
        <v>1</v>
      </c>
      <c r="J845">
        <v>0</v>
      </c>
      <c r="K845">
        <v>0</v>
      </c>
      <c r="L845">
        <v>6</v>
      </c>
      <c r="M845">
        <v>5</v>
      </c>
      <c r="N845">
        <v>3</v>
      </c>
      <c r="O845">
        <v>3</v>
      </c>
      <c r="P845">
        <v>2</v>
      </c>
      <c r="Q845">
        <v>0</v>
      </c>
      <c r="R845">
        <v>6</v>
      </c>
      <c r="S845">
        <v>1</v>
      </c>
      <c r="T845">
        <v>0</v>
      </c>
      <c r="U845">
        <v>0</v>
      </c>
      <c r="V845">
        <f t="shared" si="26"/>
        <v>65</v>
      </c>
      <c r="W845">
        <f t="shared" si="27"/>
        <v>51</v>
      </c>
    </row>
    <row r="846" spans="1:23" x14ac:dyDescent="0.35">
      <c r="A846" t="s">
        <v>210</v>
      </c>
      <c r="B846" s="1">
        <v>44328</v>
      </c>
      <c r="C846" t="s">
        <v>194</v>
      </c>
      <c r="D846" t="s">
        <v>66</v>
      </c>
      <c r="E846">
        <v>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 s="2">
        <v>5.333333333333333</v>
      </c>
      <c r="M846">
        <v>6</v>
      </c>
      <c r="N846">
        <v>1</v>
      </c>
      <c r="O846">
        <v>1</v>
      </c>
      <c r="P846">
        <v>0</v>
      </c>
      <c r="Q846">
        <v>2</v>
      </c>
      <c r="R846">
        <v>4</v>
      </c>
      <c r="S846">
        <v>0</v>
      </c>
      <c r="T846">
        <v>0</v>
      </c>
      <c r="U846">
        <v>0</v>
      </c>
      <c r="V846">
        <f t="shared" si="26"/>
        <v>64.666666666666671</v>
      </c>
      <c r="W846">
        <f t="shared" si="27"/>
        <v>57</v>
      </c>
    </row>
    <row r="847" spans="1:23" x14ac:dyDescent="0.35">
      <c r="A847" t="s">
        <v>210</v>
      </c>
      <c r="B847" s="1">
        <v>44330</v>
      </c>
      <c r="C847" t="s">
        <v>193</v>
      </c>
      <c r="D847" t="s">
        <v>65</v>
      </c>
      <c r="E847">
        <v>1</v>
      </c>
      <c r="F847">
        <v>0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6</v>
      </c>
      <c r="M847">
        <v>4</v>
      </c>
      <c r="N847">
        <v>2</v>
      </c>
      <c r="O847">
        <v>2</v>
      </c>
      <c r="P847">
        <v>2</v>
      </c>
      <c r="Q847">
        <v>1</v>
      </c>
      <c r="R847">
        <v>1</v>
      </c>
      <c r="S847">
        <v>0</v>
      </c>
      <c r="T847">
        <v>0</v>
      </c>
      <c r="U847">
        <v>0</v>
      </c>
      <c r="V847">
        <f t="shared" si="26"/>
        <v>60</v>
      </c>
      <c r="W847">
        <f t="shared" si="27"/>
        <v>49</v>
      </c>
    </row>
    <row r="848" spans="1:23" x14ac:dyDescent="0.35">
      <c r="A848" t="s">
        <v>210</v>
      </c>
      <c r="B848" s="1">
        <v>44331</v>
      </c>
      <c r="C848" t="s">
        <v>195</v>
      </c>
      <c r="D848" t="s">
        <v>65</v>
      </c>
      <c r="E848">
        <v>1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2</v>
      </c>
      <c r="M848">
        <v>4</v>
      </c>
      <c r="N848">
        <v>3</v>
      </c>
      <c r="O848">
        <v>3</v>
      </c>
      <c r="P848">
        <v>0</v>
      </c>
      <c r="Q848">
        <v>2</v>
      </c>
      <c r="R848">
        <v>2</v>
      </c>
      <c r="S848">
        <v>0</v>
      </c>
      <c r="T848">
        <v>0</v>
      </c>
      <c r="U848">
        <v>0</v>
      </c>
      <c r="V848">
        <f t="shared" si="26"/>
        <v>52</v>
      </c>
      <c r="W848">
        <f t="shared" si="27"/>
        <v>33</v>
      </c>
    </row>
    <row r="849" spans="1:23" x14ac:dyDescent="0.35">
      <c r="A849" t="s">
        <v>210</v>
      </c>
      <c r="B849" s="1">
        <v>44332</v>
      </c>
      <c r="C849" t="s">
        <v>192</v>
      </c>
      <c r="D849" t="s">
        <v>65</v>
      </c>
      <c r="E849">
        <v>1</v>
      </c>
      <c r="F849">
        <v>0</v>
      </c>
      <c r="G849">
        <v>0</v>
      </c>
      <c r="H849">
        <v>1</v>
      </c>
      <c r="I849">
        <v>0</v>
      </c>
      <c r="J849">
        <v>0</v>
      </c>
      <c r="K849">
        <v>0</v>
      </c>
      <c r="L849">
        <v>8</v>
      </c>
      <c r="M849">
        <v>8</v>
      </c>
      <c r="N849">
        <v>1</v>
      </c>
      <c r="O849">
        <v>1</v>
      </c>
      <c r="P849">
        <v>0</v>
      </c>
      <c r="Q849">
        <v>0</v>
      </c>
      <c r="R849">
        <v>8</v>
      </c>
      <c r="S849">
        <v>0</v>
      </c>
      <c r="T849">
        <v>0</v>
      </c>
      <c r="U849">
        <v>0</v>
      </c>
      <c r="V849">
        <f t="shared" si="26"/>
        <v>82</v>
      </c>
      <c r="W849">
        <f t="shared" si="27"/>
        <v>77</v>
      </c>
    </row>
    <row r="850" spans="1:23" x14ac:dyDescent="0.35">
      <c r="A850" t="s">
        <v>210</v>
      </c>
      <c r="B850" s="1">
        <v>44333</v>
      </c>
      <c r="C850" t="s">
        <v>196</v>
      </c>
      <c r="D850" t="s">
        <v>99</v>
      </c>
      <c r="E850">
        <v>1</v>
      </c>
      <c r="F850">
        <v>0</v>
      </c>
      <c r="G850">
        <v>0</v>
      </c>
      <c r="H850">
        <v>1</v>
      </c>
      <c r="I850">
        <v>0</v>
      </c>
      <c r="J850">
        <v>0</v>
      </c>
      <c r="K850">
        <v>0</v>
      </c>
      <c r="L850">
        <v>5</v>
      </c>
      <c r="M850">
        <v>5</v>
      </c>
      <c r="N850">
        <v>3</v>
      </c>
      <c r="O850">
        <v>3</v>
      </c>
      <c r="P850">
        <v>2</v>
      </c>
      <c r="Q850">
        <v>0</v>
      </c>
      <c r="R850">
        <v>3</v>
      </c>
      <c r="S850">
        <v>0</v>
      </c>
      <c r="T850">
        <v>0</v>
      </c>
      <c r="U850">
        <v>0</v>
      </c>
      <c r="V850">
        <f t="shared" si="26"/>
        <v>57</v>
      </c>
      <c r="W850">
        <f t="shared" si="27"/>
        <v>42</v>
      </c>
    </row>
    <row r="851" spans="1:23" x14ac:dyDescent="0.35">
      <c r="A851" t="s">
        <v>210</v>
      </c>
      <c r="B851" s="1">
        <v>44334</v>
      </c>
      <c r="C851" t="s">
        <v>194</v>
      </c>
      <c r="D851" t="s">
        <v>99</v>
      </c>
      <c r="E851">
        <v>1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5</v>
      </c>
      <c r="M851">
        <v>7</v>
      </c>
      <c r="N851">
        <v>3</v>
      </c>
      <c r="O851">
        <v>3</v>
      </c>
      <c r="P851">
        <v>1</v>
      </c>
      <c r="Q851">
        <v>1</v>
      </c>
      <c r="R851">
        <v>1</v>
      </c>
      <c r="S851">
        <v>1</v>
      </c>
      <c r="T851">
        <v>0</v>
      </c>
      <c r="U851">
        <v>0</v>
      </c>
      <c r="V851">
        <f t="shared" si="26"/>
        <v>56</v>
      </c>
      <c r="W851">
        <f t="shared" si="27"/>
        <v>40</v>
      </c>
    </row>
    <row r="852" spans="1:23" x14ac:dyDescent="0.35">
      <c r="A852" t="s">
        <v>210</v>
      </c>
      <c r="B852" s="1">
        <v>44335</v>
      </c>
      <c r="C852" t="s">
        <v>193</v>
      </c>
      <c r="D852" t="s">
        <v>99</v>
      </c>
      <c r="E852">
        <v>1</v>
      </c>
      <c r="F852">
        <v>0</v>
      </c>
      <c r="G852">
        <v>0</v>
      </c>
      <c r="H852">
        <v>0</v>
      </c>
      <c r="I852">
        <v>1</v>
      </c>
      <c r="J852">
        <v>0</v>
      </c>
      <c r="K852">
        <v>0</v>
      </c>
      <c r="L852">
        <v>5</v>
      </c>
      <c r="M852">
        <v>7</v>
      </c>
      <c r="N852">
        <v>4</v>
      </c>
      <c r="O852">
        <v>4</v>
      </c>
      <c r="P852">
        <v>1</v>
      </c>
      <c r="Q852">
        <v>2</v>
      </c>
      <c r="R852">
        <v>2</v>
      </c>
      <c r="S852">
        <v>0</v>
      </c>
      <c r="T852">
        <v>0</v>
      </c>
      <c r="U852">
        <v>1</v>
      </c>
      <c r="V852">
        <f t="shared" si="26"/>
        <v>56</v>
      </c>
      <c r="W852">
        <f t="shared" si="27"/>
        <v>36</v>
      </c>
    </row>
    <row r="853" spans="1:23" x14ac:dyDescent="0.35">
      <c r="A853" t="s">
        <v>210</v>
      </c>
      <c r="B853" s="1">
        <v>44336</v>
      </c>
      <c r="C853" t="s">
        <v>195</v>
      </c>
      <c r="D853" t="s">
        <v>99</v>
      </c>
      <c r="E853">
        <v>1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 s="2">
        <v>4.666666666666667</v>
      </c>
      <c r="M853">
        <v>5</v>
      </c>
      <c r="N853">
        <v>2</v>
      </c>
      <c r="O853">
        <v>2</v>
      </c>
      <c r="P853">
        <v>2</v>
      </c>
      <c r="Q853">
        <v>2</v>
      </c>
      <c r="R853">
        <v>5</v>
      </c>
      <c r="S853">
        <v>0</v>
      </c>
      <c r="T853">
        <v>0</v>
      </c>
      <c r="U853">
        <v>0</v>
      </c>
      <c r="V853">
        <f t="shared" si="26"/>
        <v>55.333333333333336</v>
      </c>
      <c r="W853">
        <f t="shared" si="27"/>
        <v>41</v>
      </c>
    </row>
    <row r="854" spans="1:23" x14ac:dyDescent="0.35">
      <c r="A854" t="s">
        <v>210</v>
      </c>
      <c r="B854" s="1">
        <v>44337</v>
      </c>
      <c r="C854" t="s">
        <v>192</v>
      </c>
      <c r="D854" t="s">
        <v>110</v>
      </c>
      <c r="E854">
        <v>1</v>
      </c>
      <c r="F854">
        <v>0</v>
      </c>
      <c r="G854">
        <v>0</v>
      </c>
      <c r="H854">
        <v>1</v>
      </c>
      <c r="I854">
        <v>0</v>
      </c>
      <c r="J854">
        <v>0</v>
      </c>
      <c r="K854">
        <v>0</v>
      </c>
      <c r="L854" s="2">
        <v>6.666666666666667</v>
      </c>
      <c r="M854">
        <v>7</v>
      </c>
      <c r="N854">
        <v>3</v>
      </c>
      <c r="O854">
        <v>1</v>
      </c>
      <c r="P854">
        <v>0</v>
      </c>
      <c r="Q854">
        <v>1</v>
      </c>
      <c r="R854">
        <v>4</v>
      </c>
      <c r="S854">
        <v>0</v>
      </c>
      <c r="T854">
        <v>0</v>
      </c>
      <c r="U854">
        <v>1</v>
      </c>
      <c r="V854">
        <f t="shared" si="26"/>
        <v>67.333333333333329</v>
      </c>
      <c r="W854">
        <f t="shared" si="27"/>
        <v>59</v>
      </c>
    </row>
    <row r="855" spans="1:23" x14ac:dyDescent="0.35">
      <c r="A855" t="s">
        <v>210</v>
      </c>
      <c r="B855" s="1">
        <v>44338</v>
      </c>
      <c r="C855" t="s">
        <v>196</v>
      </c>
      <c r="D855" t="s">
        <v>110</v>
      </c>
      <c r="E855">
        <v>1</v>
      </c>
      <c r="F855">
        <v>0</v>
      </c>
      <c r="G855">
        <v>0</v>
      </c>
      <c r="H855">
        <v>0</v>
      </c>
      <c r="I855">
        <v>1</v>
      </c>
      <c r="J855">
        <v>0</v>
      </c>
      <c r="K855">
        <v>0</v>
      </c>
      <c r="L855">
        <v>7</v>
      </c>
      <c r="M855">
        <v>5</v>
      </c>
      <c r="N855">
        <v>2</v>
      </c>
      <c r="O855">
        <v>2</v>
      </c>
      <c r="P855">
        <v>1</v>
      </c>
      <c r="Q855">
        <v>0</v>
      </c>
      <c r="R855">
        <v>6</v>
      </c>
      <c r="S855">
        <v>0</v>
      </c>
      <c r="T855">
        <v>0</v>
      </c>
      <c r="U855">
        <v>0</v>
      </c>
      <c r="V855">
        <f t="shared" si="26"/>
        <v>74</v>
      </c>
      <c r="W855">
        <f t="shared" si="27"/>
        <v>66</v>
      </c>
    </row>
    <row r="856" spans="1:23" x14ac:dyDescent="0.35">
      <c r="A856" t="s">
        <v>210</v>
      </c>
      <c r="B856" s="1">
        <v>44339</v>
      </c>
      <c r="C856" t="s">
        <v>194</v>
      </c>
      <c r="D856" t="s">
        <v>110</v>
      </c>
      <c r="E856">
        <v>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5</v>
      </c>
      <c r="M856">
        <v>4</v>
      </c>
      <c r="N856">
        <v>0</v>
      </c>
      <c r="O856">
        <v>0</v>
      </c>
      <c r="P856">
        <v>0</v>
      </c>
      <c r="Q856">
        <v>3</v>
      </c>
      <c r="R856">
        <v>3</v>
      </c>
      <c r="S856">
        <v>0</v>
      </c>
      <c r="T856">
        <v>0</v>
      </c>
      <c r="U856">
        <v>0</v>
      </c>
      <c r="V856">
        <f t="shared" si="26"/>
        <v>63</v>
      </c>
      <c r="W856">
        <f t="shared" si="27"/>
        <v>59</v>
      </c>
    </row>
    <row r="857" spans="1:23" x14ac:dyDescent="0.35">
      <c r="A857" t="s">
        <v>210</v>
      </c>
      <c r="B857" s="1">
        <v>44341</v>
      </c>
      <c r="C857" t="s">
        <v>193</v>
      </c>
      <c r="D857" t="s">
        <v>118</v>
      </c>
      <c r="E857">
        <v>1</v>
      </c>
      <c r="F857">
        <v>0</v>
      </c>
      <c r="G857">
        <v>0</v>
      </c>
      <c r="H857">
        <v>1</v>
      </c>
      <c r="I857">
        <v>0</v>
      </c>
      <c r="J857">
        <v>0</v>
      </c>
      <c r="K857">
        <v>0</v>
      </c>
      <c r="L857">
        <v>5</v>
      </c>
      <c r="M857">
        <v>5</v>
      </c>
      <c r="N857">
        <v>3</v>
      </c>
      <c r="O857">
        <v>2</v>
      </c>
      <c r="P857">
        <v>0</v>
      </c>
      <c r="Q857">
        <v>1</v>
      </c>
      <c r="R857">
        <v>7</v>
      </c>
      <c r="S857">
        <v>1</v>
      </c>
      <c r="T857">
        <v>0</v>
      </c>
      <c r="U857">
        <v>0</v>
      </c>
      <c r="V857">
        <f t="shared" si="26"/>
        <v>66</v>
      </c>
      <c r="W857">
        <f t="shared" si="27"/>
        <v>56</v>
      </c>
    </row>
    <row r="858" spans="1:23" x14ac:dyDescent="0.35">
      <c r="A858" t="s">
        <v>210</v>
      </c>
      <c r="B858" s="1">
        <v>44342</v>
      </c>
      <c r="C858" t="s">
        <v>195</v>
      </c>
      <c r="D858" t="s">
        <v>118</v>
      </c>
      <c r="E858">
        <v>1</v>
      </c>
      <c r="F858">
        <v>0</v>
      </c>
      <c r="G858">
        <v>0</v>
      </c>
      <c r="H858">
        <v>1</v>
      </c>
      <c r="I858">
        <v>0</v>
      </c>
      <c r="J858">
        <v>0</v>
      </c>
      <c r="K858">
        <v>0</v>
      </c>
      <c r="L858">
        <v>6</v>
      </c>
      <c r="M858">
        <v>3</v>
      </c>
      <c r="N858">
        <v>1</v>
      </c>
      <c r="O858">
        <v>1</v>
      </c>
      <c r="P858">
        <v>0</v>
      </c>
      <c r="Q858">
        <v>0</v>
      </c>
      <c r="R858">
        <v>7</v>
      </c>
      <c r="S858">
        <v>0</v>
      </c>
      <c r="T858">
        <v>0</v>
      </c>
      <c r="U858">
        <v>0</v>
      </c>
      <c r="V858">
        <f t="shared" si="26"/>
        <v>76</v>
      </c>
      <c r="W858">
        <f t="shared" si="27"/>
        <v>74</v>
      </c>
    </row>
    <row r="859" spans="1:23" x14ac:dyDescent="0.35">
      <c r="A859" t="s">
        <v>210</v>
      </c>
      <c r="B859" s="1">
        <v>44343</v>
      </c>
      <c r="C859" t="s">
        <v>192</v>
      </c>
      <c r="D859" t="s">
        <v>118</v>
      </c>
      <c r="E859">
        <v>1</v>
      </c>
      <c r="F859">
        <v>0</v>
      </c>
      <c r="G859">
        <v>0</v>
      </c>
      <c r="H859">
        <v>1</v>
      </c>
      <c r="I859">
        <v>0</v>
      </c>
      <c r="J859">
        <v>0</v>
      </c>
      <c r="K859">
        <v>0</v>
      </c>
      <c r="L859">
        <v>7</v>
      </c>
      <c r="M859">
        <v>6</v>
      </c>
      <c r="N859">
        <v>3</v>
      </c>
      <c r="O859">
        <v>3</v>
      </c>
      <c r="P859">
        <v>3</v>
      </c>
      <c r="Q859">
        <v>0</v>
      </c>
      <c r="R859">
        <v>5</v>
      </c>
      <c r="S859">
        <v>0</v>
      </c>
      <c r="T859">
        <v>0</v>
      </c>
      <c r="U859">
        <v>0</v>
      </c>
      <c r="V859">
        <f t="shared" si="26"/>
        <v>64</v>
      </c>
      <c r="W859">
        <f t="shared" si="27"/>
        <v>48</v>
      </c>
    </row>
    <row r="860" spans="1:23" x14ac:dyDescent="0.35">
      <c r="A860" t="s">
        <v>210</v>
      </c>
      <c r="B860" s="1">
        <v>44344</v>
      </c>
      <c r="C860" t="s">
        <v>196</v>
      </c>
      <c r="D860" t="s">
        <v>87</v>
      </c>
      <c r="E860">
        <v>1</v>
      </c>
      <c r="F860">
        <v>0</v>
      </c>
      <c r="G860">
        <v>0</v>
      </c>
      <c r="H860">
        <v>1</v>
      </c>
      <c r="I860">
        <v>0</v>
      </c>
      <c r="J860">
        <v>0</v>
      </c>
      <c r="K860">
        <v>0</v>
      </c>
      <c r="L860" s="2">
        <v>5.666666666666667</v>
      </c>
      <c r="M860">
        <v>5</v>
      </c>
      <c r="N860">
        <v>0</v>
      </c>
      <c r="O860">
        <v>0</v>
      </c>
      <c r="P860">
        <v>0</v>
      </c>
      <c r="Q860">
        <v>3</v>
      </c>
      <c r="R860">
        <v>6</v>
      </c>
      <c r="S860">
        <v>1</v>
      </c>
      <c r="T860">
        <v>0</v>
      </c>
      <c r="U860">
        <v>0</v>
      </c>
      <c r="V860">
        <f t="shared" si="26"/>
        <v>68.333333333333329</v>
      </c>
      <c r="W860">
        <f t="shared" si="27"/>
        <v>64</v>
      </c>
    </row>
    <row r="861" spans="1:23" x14ac:dyDescent="0.35">
      <c r="A861" t="s">
        <v>210</v>
      </c>
      <c r="B861" s="1">
        <v>44345</v>
      </c>
      <c r="C861" t="s">
        <v>194</v>
      </c>
      <c r="D861" t="s">
        <v>87</v>
      </c>
      <c r="E861">
        <v>1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5</v>
      </c>
      <c r="M861">
        <v>2</v>
      </c>
      <c r="N861">
        <v>1</v>
      </c>
      <c r="O861">
        <v>1</v>
      </c>
      <c r="P861">
        <v>0</v>
      </c>
      <c r="Q861">
        <v>2</v>
      </c>
      <c r="R861">
        <v>3</v>
      </c>
      <c r="S861">
        <v>0</v>
      </c>
      <c r="T861">
        <v>0</v>
      </c>
      <c r="U861">
        <v>0</v>
      </c>
      <c r="V861">
        <f t="shared" si="26"/>
        <v>66</v>
      </c>
      <c r="W861">
        <f t="shared" si="27"/>
        <v>62</v>
      </c>
    </row>
    <row r="862" spans="1:23" x14ac:dyDescent="0.35">
      <c r="A862" t="s">
        <v>210</v>
      </c>
      <c r="B862" s="1">
        <v>44346</v>
      </c>
      <c r="C862" t="s">
        <v>193</v>
      </c>
      <c r="D862" t="s">
        <v>87</v>
      </c>
      <c r="E862">
        <v>1</v>
      </c>
      <c r="F862">
        <v>0</v>
      </c>
      <c r="G862">
        <v>0</v>
      </c>
      <c r="H862">
        <v>0</v>
      </c>
      <c r="I862">
        <v>1</v>
      </c>
      <c r="J862">
        <v>0</v>
      </c>
      <c r="K862">
        <v>0</v>
      </c>
      <c r="L862" s="2">
        <v>3.6666666666666665</v>
      </c>
      <c r="M862">
        <v>6</v>
      </c>
      <c r="N862">
        <v>5</v>
      </c>
      <c r="O862">
        <v>2</v>
      </c>
      <c r="P862">
        <v>1</v>
      </c>
      <c r="Q862">
        <v>4</v>
      </c>
      <c r="R862">
        <v>3</v>
      </c>
      <c r="S862">
        <v>1</v>
      </c>
      <c r="T862">
        <v>0</v>
      </c>
      <c r="U862">
        <v>1</v>
      </c>
      <c r="V862">
        <f t="shared" si="26"/>
        <v>44</v>
      </c>
      <c r="W862">
        <f t="shared" si="27"/>
        <v>24</v>
      </c>
    </row>
    <row r="863" spans="1:23" x14ac:dyDescent="0.35">
      <c r="A863" t="s">
        <v>210</v>
      </c>
      <c r="B863" s="1">
        <v>44347</v>
      </c>
      <c r="C863" t="s">
        <v>201</v>
      </c>
      <c r="D863" t="s">
        <v>69</v>
      </c>
      <c r="E863">
        <v>1</v>
      </c>
      <c r="F863">
        <v>0</v>
      </c>
      <c r="G863">
        <v>0</v>
      </c>
      <c r="H863">
        <v>1</v>
      </c>
      <c r="I863">
        <v>0</v>
      </c>
      <c r="J863">
        <v>0</v>
      </c>
      <c r="K863">
        <v>0</v>
      </c>
      <c r="L863">
        <v>5</v>
      </c>
      <c r="M863">
        <v>3</v>
      </c>
      <c r="N863">
        <v>1</v>
      </c>
      <c r="O863">
        <v>0</v>
      </c>
      <c r="P863">
        <v>0</v>
      </c>
      <c r="Q863">
        <v>1</v>
      </c>
      <c r="R863">
        <v>2</v>
      </c>
      <c r="S863">
        <v>1</v>
      </c>
      <c r="T863">
        <v>0</v>
      </c>
      <c r="U863">
        <v>0</v>
      </c>
      <c r="V863">
        <f t="shared" si="26"/>
        <v>63</v>
      </c>
      <c r="W863">
        <f t="shared" si="27"/>
        <v>61</v>
      </c>
    </row>
    <row r="864" spans="1:23" x14ac:dyDescent="0.35">
      <c r="A864" t="s">
        <v>210</v>
      </c>
      <c r="B864" s="1">
        <v>44348</v>
      </c>
      <c r="C864" t="s">
        <v>192</v>
      </c>
      <c r="D864" t="s">
        <v>69</v>
      </c>
      <c r="E864">
        <v>1</v>
      </c>
      <c r="F864">
        <v>0</v>
      </c>
      <c r="G864">
        <v>0</v>
      </c>
      <c r="H864">
        <v>1</v>
      </c>
      <c r="I864">
        <v>0</v>
      </c>
      <c r="J864">
        <v>0</v>
      </c>
      <c r="K864">
        <v>0</v>
      </c>
      <c r="L864">
        <v>6</v>
      </c>
      <c r="M864">
        <v>7</v>
      </c>
      <c r="N864">
        <v>3</v>
      </c>
      <c r="O864">
        <v>3</v>
      </c>
      <c r="P864">
        <v>2</v>
      </c>
      <c r="Q864">
        <v>0</v>
      </c>
      <c r="R864">
        <v>4</v>
      </c>
      <c r="S864">
        <v>0</v>
      </c>
      <c r="T864">
        <v>0</v>
      </c>
      <c r="U864">
        <v>0</v>
      </c>
      <c r="V864">
        <f t="shared" si="26"/>
        <v>61</v>
      </c>
      <c r="W864">
        <f t="shared" si="27"/>
        <v>45</v>
      </c>
    </row>
    <row r="865" spans="1:23" x14ac:dyDescent="0.35">
      <c r="A865" t="s">
        <v>210</v>
      </c>
      <c r="B865" s="1">
        <v>44349</v>
      </c>
      <c r="C865" t="s">
        <v>196</v>
      </c>
      <c r="D865" t="s">
        <v>69</v>
      </c>
      <c r="E865">
        <v>1</v>
      </c>
      <c r="F865">
        <v>0</v>
      </c>
      <c r="G865">
        <v>0</v>
      </c>
      <c r="H865">
        <v>1</v>
      </c>
      <c r="I865">
        <v>0</v>
      </c>
      <c r="J865">
        <v>0</v>
      </c>
      <c r="K865">
        <v>0</v>
      </c>
      <c r="L865">
        <v>5</v>
      </c>
      <c r="M865">
        <v>3</v>
      </c>
      <c r="N865">
        <v>1</v>
      </c>
      <c r="O865">
        <v>1</v>
      </c>
      <c r="P865">
        <v>0</v>
      </c>
      <c r="Q865">
        <v>1</v>
      </c>
      <c r="R865">
        <v>7</v>
      </c>
      <c r="S865">
        <v>0</v>
      </c>
      <c r="T865">
        <v>0</v>
      </c>
      <c r="U865">
        <v>0</v>
      </c>
      <c r="V865">
        <f t="shared" si="26"/>
        <v>70</v>
      </c>
      <c r="W865">
        <f t="shared" si="27"/>
        <v>66</v>
      </c>
    </row>
    <row r="866" spans="1:23" x14ac:dyDescent="0.35">
      <c r="A866" t="s">
        <v>210</v>
      </c>
      <c r="B866" s="1">
        <v>44350</v>
      </c>
      <c r="C866" t="s">
        <v>194</v>
      </c>
      <c r="D866" t="s">
        <v>45</v>
      </c>
      <c r="E866">
        <v>1</v>
      </c>
      <c r="F866">
        <v>0</v>
      </c>
      <c r="G866">
        <v>0</v>
      </c>
      <c r="H866">
        <v>0</v>
      </c>
      <c r="I866">
        <v>1</v>
      </c>
      <c r="J866">
        <v>0</v>
      </c>
      <c r="K866">
        <v>0</v>
      </c>
      <c r="L866" s="2">
        <v>4.333333333333333</v>
      </c>
      <c r="M866">
        <v>8</v>
      </c>
      <c r="N866">
        <v>4</v>
      </c>
      <c r="O866">
        <v>4</v>
      </c>
      <c r="P866">
        <v>0</v>
      </c>
      <c r="Q866">
        <v>2</v>
      </c>
      <c r="R866">
        <v>4</v>
      </c>
      <c r="S866">
        <v>0</v>
      </c>
      <c r="T866">
        <v>0</v>
      </c>
      <c r="U866">
        <v>0</v>
      </c>
      <c r="V866">
        <f t="shared" si="26"/>
        <v>57.666666666666664</v>
      </c>
      <c r="W866">
        <f t="shared" si="27"/>
        <v>38</v>
      </c>
    </row>
    <row r="867" spans="1:23" x14ac:dyDescent="0.35">
      <c r="A867" t="s">
        <v>210</v>
      </c>
      <c r="B867" s="1">
        <v>44351</v>
      </c>
      <c r="C867" t="s">
        <v>193</v>
      </c>
      <c r="D867" t="s">
        <v>45</v>
      </c>
      <c r="E867">
        <v>1</v>
      </c>
      <c r="F867">
        <v>0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2</v>
      </c>
      <c r="M867">
        <v>6</v>
      </c>
      <c r="N867">
        <v>6</v>
      </c>
      <c r="O867">
        <v>6</v>
      </c>
      <c r="P867">
        <v>2</v>
      </c>
      <c r="Q867">
        <v>2</v>
      </c>
      <c r="R867">
        <v>1</v>
      </c>
      <c r="S867">
        <v>0</v>
      </c>
      <c r="T867">
        <v>0</v>
      </c>
      <c r="U867">
        <v>0</v>
      </c>
      <c r="V867">
        <f t="shared" si="26"/>
        <v>41</v>
      </c>
      <c r="W867">
        <f t="shared" si="27"/>
        <v>7</v>
      </c>
    </row>
    <row r="868" spans="1:23" x14ac:dyDescent="0.35">
      <c r="A868" t="s">
        <v>210</v>
      </c>
      <c r="B868" s="1">
        <v>44352</v>
      </c>
      <c r="C868" t="s">
        <v>201</v>
      </c>
      <c r="D868" t="s">
        <v>45</v>
      </c>
      <c r="E868">
        <v>1</v>
      </c>
      <c r="F868">
        <v>0</v>
      </c>
      <c r="G868">
        <v>0</v>
      </c>
      <c r="H868">
        <v>0</v>
      </c>
      <c r="I868">
        <v>1</v>
      </c>
      <c r="J868">
        <v>0</v>
      </c>
      <c r="K868">
        <v>0</v>
      </c>
      <c r="L868" s="2">
        <v>3.6666666666666665</v>
      </c>
      <c r="M868">
        <v>7</v>
      </c>
      <c r="N868">
        <v>3</v>
      </c>
      <c r="O868">
        <v>3</v>
      </c>
      <c r="P868">
        <v>1</v>
      </c>
      <c r="Q868">
        <v>2</v>
      </c>
      <c r="R868">
        <v>5</v>
      </c>
      <c r="S868">
        <v>0</v>
      </c>
      <c r="T868">
        <v>0</v>
      </c>
      <c r="U868">
        <v>0</v>
      </c>
      <c r="V868">
        <f t="shared" si="26"/>
        <v>53</v>
      </c>
      <c r="W868">
        <f t="shared" si="27"/>
        <v>34</v>
      </c>
    </row>
    <row r="869" spans="1:23" x14ac:dyDescent="0.35">
      <c r="A869" t="s">
        <v>210</v>
      </c>
      <c r="B869" s="1">
        <v>44353</v>
      </c>
      <c r="C869" t="s">
        <v>192</v>
      </c>
      <c r="D869" t="s">
        <v>45</v>
      </c>
      <c r="E869">
        <v>1</v>
      </c>
      <c r="F869">
        <v>0</v>
      </c>
      <c r="G869">
        <v>0</v>
      </c>
      <c r="H869">
        <v>1</v>
      </c>
      <c r="I869">
        <v>0</v>
      </c>
      <c r="J869">
        <v>0</v>
      </c>
      <c r="K869">
        <v>0</v>
      </c>
      <c r="L869" s="2">
        <v>6.333333333333333</v>
      </c>
      <c r="M869">
        <v>7</v>
      </c>
      <c r="N869">
        <v>3</v>
      </c>
      <c r="O869">
        <v>3</v>
      </c>
      <c r="P869">
        <v>1</v>
      </c>
      <c r="Q869">
        <v>3</v>
      </c>
      <c r="R869">
        <v>5</v>
      </c>
      <c r="S869">
        <v>0</v>
      </c>
      <c r="T869">
        <v>0</v>
      </c>
      <c r="U869">
        <v>0</v>
      </c>
      <c r="V869">
        <f t="shared" si="26"/>
        <v>64.666666666666671</v>
      </c>
      <c r="W869">
        <f t="shared" si="27"/>
        <v>48</v>
      </c>
    </row>
    <row r="870" spans="1:23" x14ac:dyDescent="0.35">
      <c r="A870" t="s">
        <v>210</v>
      </c>
      <c r="B870" s="1">
        <v>44354</v>
      </c>
      <c r="C870" t="s">
        <v>196</v>
      </c>
      <c r="D870" t="s">
        <v>74</v>
      </c>
      <c r="E870">
        <v>1</v>
      </c>
      <c r="F870">
        <v>0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3</v>
      </c>
      <c r="M870">
        <v>5</v>
      </c>
      <c r="N870">
        <v>4</v>
      </c>
      <c r="O870">
        <v>4</v>
      </c>
      <c r="P870">
        <v>1</v>
      </c>
      <c r="Q870">
        <v>5</v>
      </c>
      <c r="R870">
        <v>4</v>
      </c>
      <c r="S870">
        <v>0</v>
      </c>
      <c r="T870">
        <v>1</v>
      </c>
      <c r="U870">
        <v>0</v>
      </c>
      <c r="V870">
        <f t="shared" si="26"/>
        <v>49</v>
      </c>
      <c r="W870">
        <f t="shared" si="27"/>
        <v>24</v>
      </c>
    </row>
    <row r="871" spans="1:23" x14ac:dyDescent="0.35">
      <c r="A871" t="s">
        <v>210</v>
      </c>
      <c r="B871" s="1">
        <v>44355</v>
      </c>
      <c r="C871" t="s">
        <v>194</v>
      </c>
      <c r="D871" t="s">
        <v>74</v>
      </c>
      <c r="E871">
        <v>1</v>
      </c>
      <c r="F871">
        <v>0</v>
      </c>
      <c r="G871">
        <v>0</v>
      </c>
      <c r="H871">
        <v>1</v>
      </c>
      <c r="I871">
        <v>0</v>
      </c>
      <c r="J871">
        <v>0</v>
      </c>
      <c r="K871">
        <v>0</v>
      </c>
      <c r="L871">
        <v>6</v>
      </c>
      <c r="M871">
        <v>1</v>
      </c>
      <c r="N871">
        <v>0</v>
      </c>
      <c r="O871">
        <v>0</v>
      </c>
      <c r="P871">
        <v>0</v>
      </c>
      <c r="Q871">
        <v>2</v>
      </c>
      <c r="R871">
        <v>4</v>
      </c>
      <c r="S871">
        <v>0</v>
      </c>
      <c r="T871">
        <v>0</v>
      </c>
      <c r="U871">
        <v>0</v>
      </c>
      <c r="V871">
        <f t="shared" si="26"/>
        <v>73</v>
      </c>
      <c r="W871">
        <f t="shared" si="27"/>
        <v>74</v>
      </c>
    </row>
    <row r="872" spans="1:23" x14ac:dyDescent="0.35">
      <c r="A872" t="s">
        <v>210</v>
      </c>
      <c r="B872" s="1">
        <v>44356</v>
      </c>
      <c r="C872" t="s">
        <v>193</v>
      </c>
      <c r="D872" t="s">
        <v>74</v>
      </c>
      <c r="E872">
        <v>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5</v>
      </c>
      <c r="M872">
        <v>4</v>
      </c>
      <c r="N872">
        <v>1</v>
      </c>
      <c r="O872">
        <v>1</v>
      </c>
      <c r="P872">
        <v>0</v>
      </c>
      <c r="Q872">
        <v>1</v>
      </c>
      <c r="R872">
        <v>6</v>
      </c>
      <c r="S872">
        <v>0</v>
      </c>
      <c r="T872">
        <v>0</v>
      </c>
      <c r="U872">
        <v>0</v>
      </c>
      <c r="V872">
        <f t="shared" si="26"/>
        <v>68</v>
      </c>
      <c r="W872">
        <f t="shared" si="27"/>
        <v>63</v>
      </c>
    </row>
    <row r="873" spans="1:23" x14ac:dyDescent="0.35">
      <c r="A873" t="s">
        <v>210</v>
      </c>
      <c r="B873" s="1">
        <v>44358</v>
      </c>
      <c r="C873" t="s">
        <v>201</v>
      </c>
      <c r="D873" t="s">
        <v>103</v>
      </c>
      <c r="E873">
        <v>1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4</v>
      </c>
      <c r="M873">
        <v>6</v>
      </c>
      <c r="N873">
        <v>5</v>
      </c>
      <c r="O873">
        <v>5</v>
      </c>
      <c r="P873">
        <v>0</v>
      </c>
      <c r="Q873">
        <v>2</v>
      </c>
      <c r="R873">
        <v>3</v>
      </c>
      <c r="S873">
        <v>1</v>
      </c>
      <c r="T873">
        <v>0</v>
      </c>
      <c r="U873">
        <v>0</v>
      </c>
      <c r="V873">
        <f t="shared" si="26"/>
        <v>57</v>
      </c>
      <c r="W873">
        <f t="shared" si="27"/>
        <v>36</v>
      </c>
    </row>
    <row r="874" spans="1:23" x14ac:dyDescent="0.35">
      <c r="A874" t="s">
        <v>210</v>
      </c>
      <c r="B874" s="1">
        <v>44359</v>
      </c>
      <c r="C874" t="s">
        <v>192</v>
      </c>
      <c r="D874" t="s">
        <v>103</v>
      </c>
      <c r="E874">
        <v>1</v>
      </c>
      <c r="F874">
        <v>0</v>
      </c>
      <c r="G874">
        <v>0</v>
      </c>
      <c r="H874">
        <v>1</v>
      </c>
      <c r="I874">
        <v>0</v>
      </c>
      <c r="J874">
        <v>0</v>
      </c>
      <c r="K874">
        <v>0</v>
      </c>
      <c r="L874">
        <v>6</v>
      </c>
      <c r="M874">
        <v>3</v>
      </c>
      <c r="N874">
        <v>2</v>
      </c>
      <c r="O874">
        <v>2</v>
      </c>
      <c r="P874">
        <v>2</v>
      </c>
      <c r="Q874">
        <v>1</v>
      </c>
      <c r="R874">
        <v>2</v>
      </c>
      <c r="S874">
        <v>0</v>
      </c>
      <c r="T874">
        <v>0</v>
      </c>
      <c r="U874">
        <v>0</v>
      </c>
      <c r="V874">
        <f t="shared" si="26"/>
        <v>62</v>
      </c>
      <c r="W874">
        <f t="shared" si="27"/>
        <v>52</v>
      </c>
    </row>
    <row r="875" spans="1:23" x14ac:dyDescent="0.35">
      <c r="A875" t="s">
        <v>210</v>
      </c>
      <c r="B875" s="1">
        <v>44360</v>
      </c>
      <c r="C875" t="s">
        <v>194</v>
      </c>
      <c r="D875" t="s">
        <v>103</v>
      </c>
      <c r="E875">
        <v>1</v>
      </c>
      <c r="F875">
        <v>0</v>
      </c>
      <c r="G875">
        <v>0</v>
      </c>
      <c r="H875">
        <v>1</v>
      </c>
      <c r="I875">
        <v>0</v>
      </c>
      <c r="J875">
        <v>0</v>
      </c>
      <c r="K875">
        <v>0</v>
      </c>
      <c r="L875" s="2">
        <v>6.666666666666667</v>
      </c>
      <c r="M875">
        <v>2</v>
      </c>
      <c r="N875">
        <v>0</v>
      </c>
      <c r="O875">
        <v>0</v>
      </c>
      <c r="P875">
        <v>0</v>
      </c>
      <c r="Q875">
        <v>2</v>
      </c>
      <c r="R875">
        <v>6</v>
      </c>
      <c r="S875">
        <v>0</v>
      </c>
      <c r="T875">
        <v>0</v>
      </c>
      <c r="U875">
        <v>0</v>
      </c>
      <c r="V875">
        <f t="shared" si="26"/>
        <v>77.333333333333329</v>
      </c>
      <c r="W875">
        <f t="shared" si="27"/>
        <v>78</v>
      </c>
    </row>
    <row r="876" spans="1:23" x14ac:dyDescent="0.35">
      <c r="A876" t="s">
        <v>210</v>
      </c>
      <c r="B876" s="1">
        <v>44361</v>
      </c>
      <c r="C876" t="s">
        <v>193</v>
      </c>
      <c r="D876" t="s">
        <v>96</v>
      </c>
      <c r="E876">
        <v>1</v>
      </c>
      <c r="F876">
        <v>0</v>
      </c>
      <c r="G876">
        <v>0</v>
      </c>
      <c r="H876">
        <v>0</v>
      </c>
      <c r="I876">
        <v>1</v>
      </c>
      <c r="J876">
        <v>0</v>
      </c>
      <c r="K876">
        <v>0</v>
      </c>
      <c r="L876">
        <v>5</v>
      </c>
      <c r="M876">
        <v>4</v>
      </c>
      <c r="N876">
        <v>4</v>
      </c>
      <c r="O876">
        <v>4</v>
      </c>
      <c r="P876">
        <v>1</v>
      </c>
      <c r="Q876">
        <v>4</v>
      </c>
      <c r="R876">
        <v>3</v>
      </c>
      <c r="S876">
        <v>0</v>
      </c>
      <c r="T876">
        <v>0</v>
      </c>
      <c r="U876">
        <v>0</v>
      </c>
      <c r="V876">
        <f t="shared" si="26"/>
        <v>58</v>
      </c>
      <c r="W876">
        <f t="shared" si="27"/>
        <v>39</v>
      </c>
    </row>
    <row r="877" spans="1:23" x14ac:dyDescent="0.35">
      <c r="A877" t="s">
        <v>210</v>
      </c>
      <c r="B877" s="1">
        <v>44362</v>
      </c>
      <c r="C877" t="s">
        <v>197</v>
      </c>
      <c r="D877" t="s">
        <v>96</v>
      </c>
      <c r="E877">
        <v>1</v>
      </c>
      <c r="F877">
        <v>0</v>
      </c>
      <c r="G877">
        <v>0</v>
      </c>
      <c r="H877">
        <v>0</v>
      </c>
      <c r="I877">
        <v>1</v>
      </c>
      <c r="J877">
        <v>0</v>
      </c>
      <c r="K877">
        <v>0</v>
      </c>
      <c r="L877" s="2">
        <v>4.333333333333333</v>
      </c>
      <c r="M877">
        <v>5</v>
      </c>
      <c r="N877">
        <v>3</v>
      </c>
      <c r="O877">
        <v>3</v>
      </c>
      <c r="P877">
        <v>0</v>
      </c>
      <c r="Q877">
        <v>2</v>
      </c>
      <c r="R877">
        <v>6</v>
      </c>
      <c r="S877">
        <v>0</v>
      </c>
      <c r="T877">
        <v>0</v>
      </c>
      <c r="U877">
        <v>0</v>
      </c>
      <c r="V877">
        <f t="shared" si="26"/>
        <v>62.666666666666664</v>
      </c>
      <c r="W877">
        <f t="shared" si="27"/>
        <v>49</v>
      </c>
    </row>
    <row r="878" spans="1:23" x14ac:dyDescent="0.35">
      <c r="A878" t="s">
        <v>210</v>
      </c>
      <c r="B878" s="1">
        <v>44363</v>
      </c>
      <c r="C878" t="s">
        <v>202</v>
      </c>
      <c r="D878" t="s">
        <v>96</v>
      </c>
      <c r="E878">
        <v>1</v>
      </c>
      <c r="F878">
        <v>0</v>
      </c>
      <c r="G878">
        <v>0</v>
      </c>
      <c r="H878">
        <v>0</v>
      </c>
      <c r="I878">
        <v>1</v>
      </c>
      <c r="J878">
        <v>0</v>
      </c>
      <c r="K878">
        <v>0</v>
      </c>
      <c r="L878">
        <v>4</v>
      </c>
      <c r="M878">
        <v>4</v>
      </c>
      <c r="N878">
        <v>5</v>
      </c>
      <c r="O878">
        <v>5</v>
      </c>
      <c r="P878">
        <v>1</v>
      </c>
      <c r="Q878">
        <v>6</v>
      </c>
      <c r="R878">
        <v>3</v>
      </c>
      <c r="S878">
        <v>1</v>
      </c>
      <c r="T878">
        <v>0</v>
      </c>
      <c r="U878">
        <v>1</v>
      </c>
      <c r="V878">
        <f t="shared" si="26"/>
        <v>51</v>
      </c>
      <c r="W878">
        <f t="shared" si="27"/>
        <v>26</v>
      </c>
    </row>
    <row r="879" spans="1:23" x14ac:dyDescent="0.35">
      <c r="A879" t="s">
        <v>210</v>
      </c>
      <c r="B879" s="1">
        <v>44364</v>
      </c>
      <c r="C879" t="s">
        <v>192</v>
      </c>
      <c r="D879" t="s">
        <v>96</v>
      </c>
      <c r="E879">
        <v>1</v>
      </c>
      <c r="F879">
        <v>0</v>
      </c>
      <c r="G879">
        <v>0</v>
      </c>
      <c r="H879">
        <v>1</v>
      </c>
      <c r="I879">
        <v>0</v>
      </c>
      <c r="J879">
        <v>0</v>
      </c>
      <c r="K879">
        <v>0</v>
      </c>
      <c r="L879">
        <v>6</v>
      </c>
      <c r="M879">
        <v>2</v>
      </c>
      <c r="N879">
        <v>0</v>
      </c>
      <c r="O879">
        <v>0</v>
      </c>
      <c r="P879">
        <v>0</v>
      </c>
      <c r="Q879">
        <v>2</v>
      </c>
      <c r="R879">
        <v>7</v>
      </c>
      <c r="S879">
        <v>0</v>
      </c>
      <c r="T879">
        <v>0</v>
      </c>
      <c r="U879">
        <v>0</v>
      </c>
      <c r="V879">
        <f t="shared" si="26"/>
        <v>75</v>
      </c>
      <c r="W879">
        <f t="shared" si="27"/>
        <v>75</v>
      </c>
    </row>
    <row r="880" spans="1:23" x14ac:dyDescent="0.35">
      <c r="A880" t="s">
        <v>210</v>
      </c>
      <c r="B880" s="1">
        <v>44365</v>
      </c>
      <c r="C880" t="s">
        <v>194</v>
      </c>
      <c r="D880" t="s">
        <v>97</v>
      </c>
      <c r="E880">
        <v>1</v>
      </c>
      <c r="F880">
        <v>0</v>
      </c>
      <c r="G880">
        <v>0</v>
      </c>
      <c r="H880">
        <v>0</v>
      </c>
      <c r="I880">
        <v>1</v>
      </c>
      <c r="J880">
        <v>0</v>
      </c>
      <c r="K880">
        <v>0</v>
      </c>
      <c r="L880">
        <v>6</v>
      </c>
      <c r="M880">
        <v>7</v>
      </c>
      <c r="N880">
        <v>8</v>
      </c>
      <c r="O880">
        <v>8</v>
      </c>
      <c r="P880">
        <v>2</v>
      </c>
      <c r="Q880">
        <v>3</v>
      </c>
      <c r="R880">
        <v>2</v>
      </c>
      <c r="S880">
        <v>0</v>
      </c>
      <c r="T880">
        <v>0</v>
      </c>
      <c r="U880">
        <v>0</v>
      </c>
      <c r="V880">
        <f t="shared" si="26"/>
        <v>56</v>
      </c>
      <c r="W880">
        <f t="shared" si="27"/>
        <v>22</v>
      </c>
    </row>
    <row r="881" spans="1:23" x14ac:dyDescent="0.35">
      <c r="A881" t="s">
        <v>210</v>
      </c>
      <c r="B881" s="1">
        <v>44366</v>
      </c>
      <c r="C881" t="s">
        <v>193</v>
      </c>
      <c r="D881" t="s">
        <v>97</v>
      </c>
      <c r="E881">
        <v>1</v>
      </c>
      <c r="F881">
        <v>0</v>
      </c>
      <c r="G881">
        <v>0</v>
      </c>
      <c r="H881">
        <v>0</v>
      </c>
      <c r="I881">
        <v>1</v>
      </c>
      <c r="J881">
        <v>0</v>
      </c>
      <c r="K881">
        <v>0</v>
      </c>
      <c r="L881">
        <v>3</v>
      </c>
      <c r="M881">
        <v>6</v>
      </c>
      <c r="N881">
        <v>6</v>
      </c>
      <c r="O881">
        <v>4</v>
      </c>
      <c r="P881">
        <v>2</v>
      </c>
      <c r="Q881">
        <v>0</v>
      </c>
      <c r="R881">
        <v>5</v>
      </c>
      <c r="S881">
        <v>0</v>
      </c>
      <c r="T881">
        <v>0</v>
      </c>
      <c r="U881">
        <v>0</v>
      </c>
      <c r="V881">
        <f t="shared" si="26"/>
        <v>46</v>
      </c>
      <c r="W881">
        <f t="shared" si="27"/>
        <v>21</v>
      </c>
    </row>
    <row r="882" spans="1:23" x14ac:dyDescent="0.35">
      <c r="A882" t="s">
        <v>210</v>
      </c>
      <c r="B882" s="1">
        <v>44367</v>
      </c>
      <c r="C882" t="s">
        <v>197</v>
      </c>
      <c r="D882" t="s">
        <v>97</v>
      </c>
      <c r="E882">
        <v>1</v>
      </c>
      <c r="F882">
        <v>0</v>
      </c>
      <c r="G882">
        <v>0</v>
      </c>
      <c r="H882">
        <v>1</v>
      </c>
      <c r="I882">
        <v>0</v>
      </c>
      <c r="J882">
        <v>0</v>
      </c>
      <c r="K882">
        <v>0</v>
      </c>
      <c r="L882">
        <v>5</v>
      </c>
      <c r="M882">
        <v>6</v>
      </c>
      <c r="N882">
        <v>0</v>
      </c>
      <c r="O882">
        <v>0</v>
      </c>
      <c r="P882">
        <v>0</v>
      </c>
      <c r="Q882">
        <v>0</v>
      </c>
      <c r="R882">
        <v>3</v>
      </c>
      <c r="S882">
        <v>0</v>
      </c>
      <c r="T882">
        <v>0</v>
      </c>
      <c r="U882">
        <v>0</v>
      </c>
      <c r="V882">
        <f t="shared" si="26"/>
        <v>64</v>
      </c>
      <c r="W882">
        <f t="shared" si="27"/>
        <v>61</v>
      </c>
    </row>
    <row r="883" spans="1:23" x14ac:dyDescent="0.35">
      <c r="A883" t="s">
        <v>210</v>
      </c>
      <c r="B883" s="1">
        <v>44368</v>
      </c>
      <c r="C883" t="s">
        <v>196</v>
      </c>
      <c r="D883" t="s">
        <v>40</v>
      </c>
      <c r="E883">
        <v>1</v>
      </c>
      <c r="F883">
        <v>0</v>
      </c>
      <c r="G883">
        <v>0</v>
      </c>
      <c r="H883">
        <v>0</v>
      </c>
      <c r="I883">
        <v>1</v>
      </c>
      <c r="J883">
        <v>0</v>
      </c>
      <c r="K883">
        <v>0</v>
      </c>
      <c r="L883" s="2">
        <v>4.666666666666667</v>
      </c>
      <c r="M883">
        <v>3</v>
      </c>
      <c r="N883">
        <v>3</v>
      </c>
      <c r="O883">
        <v>3</v>
      </c>
      <c r="P883">
        <v>2</v>
      </c>
      <c r="Q883">
        <v>1</v>
      </c>
      <c r="R883">
        <v>5</v>
      </c>
      <c r="S883">
        <v>0</v>
      </c>
      <c r="T883">
        <v>0</v>
      </c>
      <c r="U883">
        <v>0</v>
      </c>
      <c r="V883">
        <f t="shared" si="26"/>
        <v>58.333333333333336</v>
      </c>
      <c r="W883">
        <f t="shared" si="27"/>
        <v>44</v>
      </c>
    </row>
    <row r="884" spans="1:23" x14ac:dyDescent="0.35">
      <c r="A884" t="s">
        <v>210</v>
      </c>
      <c r="B884" s="1">
        <v>44369</v>
      </c>
      <c r="C884" t="s">
        <v>192</v>
      </c>
      <c r="D884" t="s">
        <v>40</v>
      </c>
      <c r="E884">
        <v>1</v>
      </c>
      <c r="F884">
        <v>0</v>
      </c>
      <c r="G884">
        <v>0</v>
      </c>
      <c r="H884">
        <v>1</v>
      </c>
      <c r="I884">
        <v>0</v>
      </c>
      <c r="J884">
        <v>0</v>
      </c>
      <c r="K884">
        <v>0</v>
      </c>
      <c r="L884">
        <v>6</v>
      </c>
      <c r="M884">
        <v>4</v>
      </c>
      <c r="N884">
        <v>0</v>
      </c>
      <c r="O884">
        <v>0</v>
      </c>
      <c r="P884">
        <v>0</v>
      </c>
      <c r="Q884">
        <v>0</v>
      </c>
      <c r="R884">
        <v>5</v>
      </c>
      <c r="S884">
        <v>0</v>
      </c>
      <c r="T884">
        <v>0</v>
      </c>
      <c r="U884">
        <v>0</v>
      </c>
      <c r="V884">
        <f t="shared" si="26"/>
        <v>73</v>
      </c>
      <c r="W884">
        <f t="shared" si="27"/>
        <v>73</v>
      </c>
    </row>
    <row r="885" spans="1:23" x14ac:dyDescent="0.35">
      <c r="A885" t="s">
        <v>210</v>
      </c>
      <c r="B885" s="1">
        <v>44371</v>
      </c>
      <c r="C885" t="s">
        <v>194</v>
      </c>
      <c r="D885" t="s">
        <v>61</v>
      </c>
      <c r="E885">
        <v>1</v>
      </c>
      <c r="F885">
        <v>0</v>
      </c>
      <c r="G885">
        <v>0</v>
      </c>
      <c r="H885">
        <v>1</v>
      </c>
      <c r="I885">
        <v>0</v>
      </c>
      <c r="J885">
        <v>0</v>
      </c>
      <c r="K885">
        <v>0</v>
      </c>
      <c r="L885">
        <v>6</v>
      </c>
      <c r="M885">
        <v>0</v>
      </c>
      <c r="N885">
        <v>0</v>
      </c>
      <c r="O885">
        <v>0</v>
      </c>
      <c r="P885">
        <v>0</v>
      </c>
      <c r="Q885">
        <v>5</v>
      </c>
      <c r="R885">
        <v>4</v>
      </c>
      <c r="S885">
        <v>0</v>
      </c>
      <c r="T885">
        <v>0</v>
      </c>
      <c r="U885">
        <v>0</v>
      </c>
      <c r="V885">
        <f t="shared" si="26"/>
        <v>71</v>
      </c>
      <c r="W885">
        <f t="shared" si="27"/>
        <v>70</v>
      </c>
    </row>
    <row r="886" spans="1:23" x14ac:dyDescent="0.35">
      <c r="A886" t="s">
        <v>210</v>
      </c>
      <c r="B886" s="1">
        <v>44372</v>
      </c>
      <c r="C886" t="s">
        <v>193</v>
      </c>
      <c r="D886" t="s">
        <v>61</v>
      </c>
      <c r="E886">
        <v>1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5</v>
      </c>
      <c r="M886">
        <v>5</v>
      </c>
      <c r="N886">
        <v>2</v>
      </c>
      <c r="O886">
        <v>2</v>
      </c>
      <c r="P886">
        <v>1</v>
      </c>
      <c r="Q886">
        <v>3</v>
      </c>
      <c r="R886">
        <v>4</v>
      </c>
      <c r="S886">
        <v>0</v>
      </c>
      <c r="T886">
        <v>0</v>
      </c>
      <c r="U886">
        <v>0</v>
      </c>
      <c r="V886">
        <f t="shared" si="26"/>
        <v>59</v>
      </c>
      <c r="W886">
        <f t="shared" si="27"/>
        <v>46</v>
      </c>
    </row>
    <row r="887" spans="1:23" x14ac:dyDescent="0.35">
      <c r="A887" t="s">
        <v>210</v>
      </c>
      <c r="B887" s="1">
        <v>44373</v>
      </c>
      <c r="C887" t="s">
        <v>197</v>
      </c>
      <c r="D887" t="s">
        <v>61</v>
      </c>
      <c r="E887">
        <v>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4</v>
      </c>
      <c r="M887">
        <v>8</v>
      </c>
      <c r="N887">
        <v>2</v>
      </c>
      <c r="O887">
        <v>2</v>
      </c>
      <c r="P887">
        <v>0</v>
      </c>
      <c r="Q887">
        <v>2</v>
      </c>
      <c r="R887">
        <v>2</v>
      </c>
      <c r="S887">
        <v>0</v>
      </c>
      <c r="T887">
        <v>0</v>
      </c>
      <c r="U887">
        <v>1</v>
      </c>
      <c r="V887">
        <f t="shared" si="26"/>
        <v>54</v>
      </c>
      <c r="W887">
        <f t="shared" si="27"/>
        <v>40</v>
      </c>
    </row>
    <row r="888" spans="1:23" x14ac:dyDescent="0.35">
      <c r="A888" t="s">
        <v>210</v>
      </c>
      <c r="B888" s="1">
        <v>44374</v>
      </c>
      <c r="C888" t="s">
        <v>196</v>
      </c>
      <c r="D888" t="s">
        <v>61</v>
      </c>
      <c r="E888">
        <v>1</v>
      </c>
      <c r="F888">
        <v>0</v>
      </c>
      <c r="G888">
        <v>0</v>
      </c>
      <c r="H888">
        <v>0</v>
      </c>
      <c r="I888">
        <v>1</v>
      </c>
      <c r="J888">
        <v>0</v>
      </c>
      <c r="K888">
        <v>0</v>
      </c>
      <c r="L888">
        <v>3</v>
      </c>
      <c r="M888">
        <v>5</v>
      </c>
      <c r="N888">
        <v>6</v>
      </c>
      <c r="O888">
        <v>4</v>
      </c>
      <c r="P888">
        <v>2</v>
      </c>
      <c r="Q888">
        <v>3</v>
      </c>
      <c r="R888">
        <v>3</v>
      </c>
      <c r="S888">
        <v>1</v>
      </c>
      <c r="T888">
        <v>0</v>
      </c>
      <c r="U888">
        <v>0</v>
      </c>
      <c r="V888">
        <f t="shared" si="26"/>
        <v>42</v>
      </c>
      <c r="W888">
        <f t="shared" si="27"/>
        <v>15</v>
      </c>
    </row>
    <row r="889" spans="1:23" x14ac:dyDescent="0.35">
      <c r="A889" t="s">
        <v>210</v>
      </c>
      <c r="B889" s="1">
        <v>44375</v>
      </c>
      <c r="C889" t="s">
        <v>192</v>
      </c>
      <c r="D889" t="s">
        <v>105</v>
      </c>
      <c r="E889">
        <v>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6</v>
      </c>
      <c r="M889">
        <v>7</v>
      </c>
      <c r="N889">
        <v>4</v>
      </c>
      <c r="O889">
        <v>4</v>
      </c>
      <c r="P889">
        <v>1</v>
      </c>
      <c r="Q889">
        <v>2</v>
      </c>
      <c r="R889">
        <v>4</v>
      </c>
      <c r="S889">
        <v>0</v>
      </c>
      <c r="T889">
        <v>0</v>
      </c>
      <c r="U889">
        <v>0</v>
      </c>
      <c r="V889">
        <f t="shared" si="26"/>
        <v>63</v>
      </c>
      <c r="W889">
        <f t="shared" si="27"/>
        <v>44</v>
      </c>
    </row>
    <row r="890" spans="1:23" x14ac:dyDescent="0.35">
      <c r="A890" t="s">
        <v>210</v>
      </c>
      <c r="B890" s="1">
        <v>44376</v>
      </c>
      <c r="C890" t="s">
        <v>194</v>
      </c>
      <c r="D890" t="s">
        <v>105</v>
      </c>
      <c r="E890">
        <v>1</v>
      </c>
      <c r="F890">
        <v>0</v>
      </c>
      <c r="G890">
        <v>0</v>
      </c>
      <c r="H890">
        <v>0</v>
      </c>
      <c r="I890">
        <v>1</v>
      </c>
      <c r="J890">
        <v>0</v>
      </c>
      <c r="K890">
        <v>0</v>
      </c>
      <c r="L890">
        <v>4</v>
      </c>
      <c r="M890">
        <v>2</v>
      </c>
      <c r="N890">
        <v>2</v>
      </c>
      <c r="O890">
        <v>2</v>
      </c>
      <c r="P890">
        <v>0</v>
      </c>
      <c r="Q890">
        <v>3</v>
      </c>
      <c r="R890">
        <v>6</v>
      </c>
      <c r="S890">
        <v>1</v>
      </c>
      <c r="T890">
        <v>0</v>
      </c>
      <c r="U890">
        <v>0</v>
      </c>
      <c r="V890">
        <f t="shared" si="26"/>
        <v>63</v>
      </c>
      <c r="W890">
        <f t="shared" si="27"/>
        <v>54</v>
      </c>
    </row>
    <row r="891" spans="1:23" x14ac:dyDescent="0.35">
      <c r="A891" t="s">
        <v>210</v>
      </c>
      <c r="B891" s="1">
        <v>44377</v>
      </c>
      <c r="C891" t="s">
        <v>193</v>
      </c>
      <c r="D891" t="s">
        <v>105</v>
      </c>
      <c r="E891">
        <v>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 s="2">
        <v>1.6666666666666665</v>
      </c>
      <c r="M891">
        <v>4</v>
      </c>
      <c r="N891">
        <v>6</v>
      </c>
      <c r="O891">
        <v>3</v>
      </c>
      <c r="P891">
        <v>1</v>
      </c>
      <c r="Q891">
        <v>4</v>
      </c>
      <c r="R891">
        <v>2</v>
      </c>
      <c r="S891">
        <v>0</v>
      </c>
      <c r="T891">
        <v>0</v>
      </c>
      <c r="U891">
        <v>0</v>
      </c>
      <c r="V891">
        <f t="shared" si="26"/>
        <v>39</v>
      </c>
      <c r="W891">
        <f t="shared" si="27"/>
        <v>12</v>
      </c>
    </row>
    <row r="892" spans="1:23" x14ac:dyDescent="0.35">
      <c r="A892" t="s">
        <v>210</v>
      </c>
      <c r="B892" s="1">
        <v>44379</v>
      </c>
      <c r="C892" t="s">
        <v>197</v>
      </c>
      <c r="D892" t="s">
        <v>91</v>
      </c>
      <c r="E892">
        <v>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 s="2">
        <v>5.666666666666667</v>
      </c>
      <c r="M892">
        <v>2</v>
      </c>
      <c r="N892">
        <v>2</v>
      </c>
      <c r="O892">
        <v>2</v>
      </c>
      <c r="P892">
        <v>0</v>
      </c>
      <c r="Q892">
        <v>1</v>
      </c>
      <c r="R892">
        <v>9</v>
      </c>
      <c r="S892">
        <v>1</v>
      </c>
      <c r="T892">
        <v>0</v>
      </c>
      <c r="U892">
        <v>0</v>
      </c>
      <c r="V892">
        <f t="shared" si="26"/>
        <v>76.333333333333329</v>
      </c>
      <c r="W892">
        <f t="shared" si="27"/>
        <v>71</v>
      </c>
    </row>
    <row r="893" spans="1:23" x14ac:dyDescent="0.35">
      <c r="A893" t="s">
        <v>210</v>
      </c>
      <c r="B893" s="1">
        <v>44380</v>
      </c>
      <c r="C893" t="s">
        <v>196</v>
      </c>
      <c r="D893" t="s">
        <v>91</v>
      </c>
      <c r="E893">
        <v>1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7</v>
      </c>
      <c r="M893">
        <v>5</v>
      </c>
      <c r="N893">
        <v>3</v>
      </c>
      <c r="O893">
        <v>3</v>
      </c>
      <c r="P893">
        <v>2</v>
      </c>
      <c r="Q893">
        <v>1</v>
      </c>
      <c r="R893">
        <v>6</v>
      </c>
      <c r="S893">
        <v>0</v>
      </c>
      <c r="T893">
        <v>0</v>
      </c>
      <c r="U893">
        <v>0</v>
      </c>
      <c r="V893">
        <f t="shared" si="26"/>
        <v>69</v>
      </c>
      <c r="W893">
        <f t="shared" si="27"/>
        <v>55</v>
      </c>
    </row>
    <row r="894" spans="1:23" x14ac:dyDescent="0.35">
      <c r="A894" t="s">
        <v>210</v>
      </c>
      <c r="B894" s="1">
        <v>44381</v>
      </c>
      <c r="C894" t="s">
        <v>192</v>
      </c>
      <c r="D894" t="s">
        <v>91</v>
      </c>
      <c r="E894">
        <v>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6</v>
      </c>
      <c r="M894">
        <v>5</v>
      </c>
      <c r="N894">
        <v>1</v>
      </c>
      <c r="O894">
        <v>1</v>
      </c>
      <c r="P894">
        <v>0</v>
      </c>
      <c r="Q894">
        <v>0</v>
      </c>
      <c r="R894">
        <v>5</v>
      </c>
      <c r="S894">
        <v>1</v>
      </c>
      <c r="T894">
        <v>0</v>
      </c>
      <c r="U894">
        <v>0</v>
      </c>
      <c r="V894">
        <f t="shared" si="26"/>
        <v>72</v>
      </c>
      <c r="W894">
        <f t="shared" si="27"/>
        <v>68</v>
      </c>
    </row>
    <row r="895" spans="1:23" x14ac:dyDescent="0.35">
      <c r="A895" t="s">
        <v>210</v>
      </c>
      <c r="B895" s="1">
        <v>44382</v>
      </c>
      <c r="C895" t="s">
        <v>194</v>
      </c>
      <c r="D895" t="s">
        <v>116</v>
      </c>
      <c r="E895">
        <v>1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5</v>
      </c>
      <c r="M895">
        <v>4</v>
      </c>
      <c r="N895">
        <v>2</v>
      </c>
      <c r="O895">
        <v>2</v>
      </c>
      <c r="P895">
        <v>2</v>
      </c>
      <c r="Q895">
        <v>2</v>
      </c>
      <c r="R895">
        <v>1</v>
      </c>
      <c r="S895">
        <v>0</v>
      </c>
      <c r="T895">
        <v>0</v>
      </c>
      <c r="U895">
        <v>0</v>
      </c>
      <c r="V895">
        <f t="shared" si="26"/>
        <v>54</v>
      </c>
      <c r="W895">
        <f t="shared" si="27"/>
        <v>41</v>
      </c>
    </row>
    <row r="896" spans="1:23" x14ac:dyDescent="0.35">
      <c r="A896" t="s">
        <v>210</v>
      </c>
      <c r="B896" s="1">
        <v>44383</v>
      </c>
      <c r="C896" t="s">
        <v>193</v>
      </c>
      <c r="D896" t="s">
        <v>116</v>
      </c>
      <c r="E896">
        <v>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0</v>
      </c>
      <c r="L896" s="2">
        <v>1.6666666666666665</v>
      </c>
      <c r="M896">
        <v>6</v>
      </c>
      <c r="N896">
        <v>7</v>
      </c>
      <c r="O896">
        <v>7</v>
      </c>
      <c r="P896">
        <v>1</v>
      </c>
      <c r="Q896">
        <v>2</v>
      </c>
      <c r="R896">
        <v>4</v>
      </c>
      <c r="S896">
        <v>1</v>
      </c>
      <c r="T896">
        <v>0</v>
      </c>
      <c r="U896">
        <v>0</v>
      </c>
      <c r="V896">
        <f t="shared" si="26"/>
        <v>47</v>
      </c>
      <c r="W896">
        <f t="shared" si="27"/>
        <v>11</v>
      </c>
    </row>
    <row r="897" spans="1:23" x14ac:dyDescent="0.35">
      <c r="A897" t="s">
        <v>210</v>
      </c>
      <c r="B897" s="1">
        <v>44384</v>
      </c>
      <c r="C897" t="s">
        <v>197</v>
      </c>
      <c r="D897" t="s">
        <v>116</v>
      </c>
      <c r="E897">
        <v>1</v>
      </c>
      <c r="F897">
        <v>0</v>
      </c>
      <c r="G897">
        <v>0</v>
      </c>
      <c r="H897">
        <v>1</v>
      </c>
      <c r="I897">
        <v>0</v>
      </c>
      <c r="J897">
        <v>0</v>
      </c>
      <c r="K897">
        <v>0</v>
      </c>
      <c r="L897" s="2">
        <v>5.666666666666667</v>
      </c>
      <c r="M897">
        <v>5</v>
      </c>
      <c r="N897">
        <v>3</v>
      </c>
      <c r="O897">
        <v>3</v>
      </c>
      <c r="P897">
        <v>1</v>
      </c>
      <c r="Q897">
        <v>1</v>
      </c>
      <c r="R897">
        <v>5</v>
      </c>
      <c r="S897">
        <v>0</v>
      </c>
      <c r="T897">
        <v>0</v>
      </c>
      <c r="U897">
        <v>0</v>
      </c>
      <c r="V897">
        <f t="shared" si="26"/>
        <v>65.333333333333329</v>
      </c>
      <c r="W897">
        <f t="shared" si="27"/>
        <v>52</v>
      </c>
    </row>
    <row r="898" spans="1:23" x14ac:dyDescent="0.35">
      <c r="A898" t="s">
        <v>210</v>
      </c>
      <c r="B898" s="1">
        <v>44385</v>
      </c>
      <c r="C898" t="s">
        <v>196</v>
      </c>
      <c r="D898" t="s">
        <v>116</v>
      </c>
      <c r="E898">
        <v>1</v>
      </c>
      <c r="F898">
        <v>0</v>
      </c>
      <c r="G898">
        <v>0</v>
      </c>
      <c r="H898">
        <v>0</v>
      </c>
      <c r="I898">
        <v>1</v>
      </c>
      <c r="J898">
        <v>0</v>
      </c>
      <c r="K898">
        <v>0</v>
      </c>
      <c r="L898">
        <v>5</v>
      </c>
      <c r="M898">
        <v>5</v>
      </c>
      <c r="N898">
        <v>4</v>
      </c>
      <c r="O898">
        <v>4</v>
      </c>
      <c r="P898">
        <v>2</v>
      </c>
      <c r="Q898">
        <v>1</v>
      </c>
      <c r="R898">
        <v>5</v>
      </c>
      <c r="S898">
        <v>0</v>
      </c>
      <c r="T898">
        <v>0</v>
      </c>
      <c r="U898">
        <v>0</v>
      </c>
      <c r="V898">
        <f t="shared" si="26"/>
        <v>58</v>
      </c>
      <c r="W898">
        <f t="shared" si="27"/>
        <v>39</v>
      </c>
    </row>
    <row r="899" spans="1:23" x14ac:dyDescent="0.35">
      <c r="A899" t="s">
        <v>210</v>
      </c>
      <c r="B899" s="1">
        <v>44386</v>
      </c>
      <c r="C899" t="s">
        <v>192</v>
      </c>
      <c r="D899" t="s">
        <v>103</v>
      </c>
      <c r="E899">
        <v>1</v>
      </c>
      <c r="F899">
        <v>0</v>
      </c>
      <c r="G899">
        <v>0</v>
      </c>
      <c r="H899">
        <v>1</v>
      </c>
      <c r="I899">
        <v>0</v>
      </c>
      <c r="J899">
        <v>0</v>
      </c>
      <c r="K899">
        <v>0</v>
      </c>
      <c r="L899" s="2">
        <v>6.333333333333333</v>
      </c>
      <c r="M899">
        <v>7</v>
      </c>
      <c r="N899">
        <v>2</v>
      </c>
      <c r="O899">
        <v>2</v>
      </c>
      <c r="P899">
        <v>0</v>
      </c>
      <c r="Q899">
        <v>1</v>
      </c>
      <c r="R899">
        <v>1</v>
      </c>
      <c r="S899">
        <v>1</v>
      </c>
      <c r="T899">
        <v>0</v>
      </c>
      <c r="U899">
        <v>0</v>
      </c>
      <c r="V899">
        <f t="shared" ref="V899:V962" si="28">50+L899*3+(IF(L899&lt;4,0,(L899-4)*2)+R899-M899-4*P899-(2*(N899-O899))-Q899)</f>
        <v>66.666666666666671</v>
      </c>
      <c r="W899">
        <f t="shared" ref="W899:W962" si="29">40+6*L899+R899-2*Q899-2*M899-3*N899-6*P899</f>
        <v>57</v>
      </c>
    </row>
    <row r="900" spans="1:23" x14ac:dyDescent="0.35">
      <c r="A900" t="s">
        <v>210</v>
      </c>
      <c r="B900" s="1">
        <v>44387</v>
      </c>
      <c r="C900" t="s">
        <v>194</v>
      </c>
      <c r="D900" t="s">
        <v>103</v>
      </c>
      <c r="E900">
        <v>1</v>
      </c>
      <c r="F900">
        <v>0</v>
      </c>
      <c r="G900">
        <v>0</v>
      </c>
      <c r="H900">
        <v>0</v>
      </c>
      <c r="I900">
        <v>1</v>
      </c>
      <c r="J900">
        <v>0</v>
      </c>
      <c r="K900">
        <v>0</v>
      </c>
      <c r="L900" s="2">
        <v>4.333333333333333</v>
      </c>
      <c r="M900">
        <v>7</v>
      </c>
      <c r="N900">
        <v>3</v>
      </c>
      <c r="O900">
        <v>3</v>
      </c>
      <c r="P900">
        <v>1</v>
      </c>
      <c r="Q900">
        <v>2</v>
      </c>
      <c r="R900">
        <v>3</v>
      </c>
      <c r="S900">
        <v>0</v>
      </c>
      <c r="T900">
        <v>0</v>
      </c>
      <c r="U900">
        <v>0</v>
      </c>
      <c r="V900">
        <f t="shared" si="28"/>
        <v>53.666666666666664</v>
      </c>
      <c r="W900">
        <f t="shared" si="29"/>
        <v>36</v>
      </c>
    </row>
    <row r="901" spans="1:23" x14ac:dyDescent="0.35">
      <c r="A901" t="s">
        <v>210</v>
      </c>
      <c r="B901" s="1">
        <v>44393</v>
      </c>
      <c r="C901" t="s">
        <v>192</v>
      </c>
      <c r="D901" t="s">
        <v>48</v>
      </c>
      <c r="E901">
        <v>1</v>
      </c>
      <c r="F901">
        <v>0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6</v>
      </c>
      <c r="M901">
        <v>6</v>
      </c>
      <c r="N901">
        <v>1</v>
      </c>
      <c r="O901">
        <v>1</v>
      </c>
      <c r="P901">
        <v>0</v>
      </c>
      <c r="Q901">
        <v>3</v>
      </c>
      <c r="R901">
        <v>4</v>
      </c>
      <c r="S901">
        <v>0</v>
      </c>
      <c r="T901">
        <v>0</v>
      </c>
      <c r="U901">
        <v>0</v>
      </c>
      <c r="V901">
        <f t="shared" si="28"/>
        <v>67</v>
      </c>
      <c r="W901">
        <f t="shared" si="29"/>
        <v>59</v>
      </c>
    </row>
    <row r="902" spans="1:23" x14ac:dyDescent="0.35">
      <c r="A902" t="s">
        <v>210</v>
      </c>
      <c r="B902" s="1">
        <v>44394</v>
      </c>
      <c r="C902" t="s">
        <v>196</v>
      </c>
      <c r="D902" t="s">
        <v>48</v>
      </c>
      <c r="E902">
        <v>1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5</v>
      </c>
      <c r="M902">
        <v>5</v>
      </c>
      <c r="N902">
        <v>2</v>
      </c>
      <c r="O902">
        <v>2</v>
      </c>
      <c r="P902">
        <v>0</v>
      </c>
      <c r="Q902">
        <v>2</v>
      </c>
      <c r="R902">
        <v>2</v>
      </c>
      <c r="S902">
        <v>0</v>
      </c>
      <c r="T902">
        <v>0</v>
      </c>
      <c r="U902">
        <v>0</v>
      </c>
      <c r="V902">
        <f t="shared" si="28"/>
        <v>62</v>
      </c>
      <c r="W902">
        <f t="shared" si="29"/>
        <v>52</v>
      </c>
    </row>
    <row r="903" spans="1:23" x14ac:dyDescent="0.35">
      <c r="A903" t="s">
        <v>210</v>
      </c>
      <c r="B903" s="1">
        <v>44395</v>
      </c>
      <c r="C903" t="s">
        <v>194</v>
      </c>
      <c r="D903" t="s">
        <v>48</v>
      </c>
      <c r="E903">
        <v>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 s="2">
        <v>4.666666666666667</v>
      </c>
      <c r="M903">
        <v>6</v>
      </c>
      <c r="N903">
        <v>2</v>
      </c>
      <c r="O903">
        <v>2</v>
      </c>
      <c r="P903">
        <v>0</v>
      </c>
      <c r="Q903">
        <v>4</v>
      </c>
      <c r="R903">
        <v>3</v>
      </c>
      <c r="S903">
        <v>0</v>
      </c>
      <c r="T903">
        <v>0</v>
      </c>
      <c r="U903">
        <v>0</v>
      </c>
      <c r="V903">
        <f t="shared" si="28"/>
        <v>58.333333333333336</v>
      </c>
      <c r="W903">
        <f t="shared" si="29"/>
        <v>45</v>
      </c>
    </row>
    <row r="904" spans="1:23" x14ac:dyDescent="0.35">
      <c r="A904" t="s">
        <v>210</v>
      </c>
      <c r="B904" s="1">
        <v>44396</v>
      </c>
      <c r="C904" t="s">
        <v>197</v>
      </c>
      <c r="D904" t="s">
        <v>110</v>
      </c>
      <c r="E904">
        <v>1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0</v>
      </c>
      <c r="L904">
        <v>4</v>
      </c>
      <c r="M904">
        <v>6</v>
      </c>
      <c r="N904">
        <v>5</v>
      </c>
      <c r="O904">
        <v>1</v>
      </c>
      <c r="P904">
        <v>0</v>
      </c>
      <c r="Q904">
        <v>2</v>
      </c>
      <c r="R904">
        <v>6</v>
      </c>
      <c r="S904">
        <v>0</v>
      </c>
      <c r="T904">
        <v>0</v>
      </c>
      <c r="U904">
        <v>0</v>
      </c>
      <c r="V904">
        <f t="shared" si="28"/>
        <v>52</v>
      </c>
      <c r="W904">
        <f t="shared" si="29"/>
        <v>39</v>
      </c>
    </row>
    <row r="905" spans="1:23" x14ac:dyDescent="0.35">
      <c r="A905" t="s">
        <v>210</v>
      </c>
      <c r="B905" s="1">
        <v>44397</v>
      </c>
      <c r="C905" t="s">
        <v>195</v>
      </c>
      <c r="D905" t="s">
        <v>110</v>
      </c>
      <c r="E905">
        <v>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5</v>
      </c>
      <c r="M905">
        <v>7</v>
      </c>
      <c r="N905">
        <v>4</v>
      </c>
      <c r="O905">
        <v>4</v>
      </c>
      <c r="P905">
        <v>1</v>
      </c>
      <c r="Q905">
        <v>1</v>
      </c>
      <c r="R905">
        <v>3</v>
      </c>
      <c r="S905">
        <v>0</v>
      </c>
      <c r="T905">
        <v>0</v>
      </c>
      <c r="U905">
        <v>0</v>
      </c>
      <c r="V905">
        <f t="shared" si="28"/>
        <v>58</v>
      </c>
      <c r="W905">
        <f t="shared" si="29"/>
        <v>39</v>
      </c>
    </row>
    <row r="906" spans="1:23" x14ac:dyDescent="0.35">
      <c r="A906" t="s">
        <v>210</v>
      </c>
      <c r="B906" s="1">
        <v>44398</v>
      </c>
      <c r="C906" t="s">
        <v>192</v>
      </c>
      <c r="D906" t="s">
        <v>110</v>
      </c>
      <c r="E906">
        <v>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 s="2">
        <v>6.333333333333333</v>
      </c>
      <c r="M906">
        <v>8</v>
      </c>
      <c r="N906">
        <v>2</v>
      </c>
      <c r="O906">
        <v>2</v>
      </c>
      <c r="P906">
        <v>0</v>
      </c>
      <c r="Q906">
        <v>0</v>
      </c>
      <c r="R906">
        <v>3</v>
      </c>
      <c r="S906">
        <v>0</v>
      </c>
      <c r="T906">
        <v>0</v>
      </c>
      <c r="U906">
        <v>0</v>
      </c>
      <c r="V906">
        <f t="shared" si="28"/>
        <v>68.666666666666671</v>
      </c>
      <c r="W906">
        <f t="shared" si="29"/>
        <v>59</v>
      </c>
    </row>
    <row r="907" spans="1:23" x14ac:dyDescent="0.35">
      <c r="A907" t="s">
        <v>210</v>
      </c>
      <c r="B907" s="1">
        <v>44399</v>
      </c>
      <c r="C907" t="s">
        <v>196</v>
      </c>
      <c r="D907" t="s">
        <v>110</v>
      </c>
      <c r="E907">
        <v>1</v>
      </c>
      <c r="F907">
        <v>0</v>
      </c>
      <c r="G907">
        <v>0</v>
      </c>
      <c r="H907">
        <v>0</v>
      </c>
      <c r="I907">
        <v>1</v>
      </c>
      <c r="J907">
        <v>0</v>
      </c>
      <c r="K907">
        <v>0</v>
      </c>
      <c r="L907">
        <v>6</v>
      </c>
      <c r="M907">
        <v>4</v>
      </c>
      <c r="N907">
        <v>3</v>
      </c>
      <c r="O907">
        <v>3</v>
      </c>
      <c r="P907">
        <v>2</v>
      </c>
      <c r="Q907">
        <v>3</v>
      </c>
      <c r="R907">
        <v>8</v>
      </c>
      <c r="S907">
        <v>0</v>
      </c>
      <c r="T907">
        <v>1</v>
      </c>
      <c r="U907">
        <v>0</v>
      </c>
      <c r="V907">
        <f t="shared" si="28"/>
        <v>65</v>
      </c>
      <c r="W907">
        <f t="shared" si="29"/>
        <v>49</v>
      </c>
    </row>
    <row r="908" spans="1:23" x14ac:dyDescent="0.35">
      <c r="A908" t="s">
        <v>210</v>
      </c>
      <c r="B908" s="1">
        <v>44400</v>
      </c>
      <c r="C908" t="s">
        <v>194</v>
      </c>
      <c r="D908" t="s">
        <v>131</v>
      </c>
      <c r="E908">
        <v>1</v>
      </c>
      <c r="F908">
        <v>0</v>
      </c>
      <c r="G908">
        <v>0</v>
      </c>
      <c r="H908">
        <v>1</v>
      </c>
      <c r="I908">
        <v>0</v>
      </c>
      <c r="J908">
        <v>0</v>
      </c>
      <c r="K908">
        <v>0</v>
      </c>
      <c r="L908" s="2">
        <v>5.333333333333333</v>
      </c>
      <c r="M908">
        <v>7</v>
      </c>
      <c r="N908">
        <v>2</v>
      </c>
      <c r="O908">
        <v>2</v>
      </c>
      <c r="P908">
        <v>0</v>
      </c>
      <c r="Q908">
        <v>2</v>
      </c>
      <c r="R908">
        <v>8</v>
      </c>
      <c r="S908">
        <v>0</v>
      </c>
      <c r="T908">
        <v>0</v>
      </c>
      <c r="U908">
        <v>0</v>
      </c>
      <c r="V908">
        <f t="shared" si="28"/>
        <v>67.666666666666671</v>
      </c>
      <c r="W908">
        <f t="shared" si="29"/>
        <v>56</v>
      </c>
    </row>
    <row r="909" spans="1:23" x14ac:dyDescent="0.35">
      <c r="A909" t="s">
        <v>210</v>
      </c>
      <c r="B909" s="1">
        <v>44401</v>
      </c>
      <c r="C909" t="s">
        <v>197</v>
      </c>
      <c r="D909" t="s">
        <v>131</v>
      </c>
      <c r="E909">
        <v>1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5</v>
      </c>
      <c r="M909">
        <v>3</v>
      </c>
      <c r="N909">
        <v>2</v>
      </c>
      <c r="O909">
        <v>2</v>
      </c>
      <c r="P909">
        <v>1</v>
      </c>
      <c r="Q909">
        <v>2</v>
      </c>
      <c r="R909">
        <v>1</v>
      </c>
      <c r="S909">
        <v>0</v>
      </c>
      <c r="T909">
        <v>0</v>
      </c>
      <c r="U909">
        <v>0</v>
      </c>
      <c r="V909">
        <f t="shared" si="28"/>
        <v>59</v>
      </c>
      <c r="W909">
        <f t="shared" si="29"/>
        <v>49</v>
      </c>
    </row>
    <row r="910" spans="1:23" x14ac:dyDescent="0.35">
      <c r="A910" t="s">
        <v>210</v>
      </c>
      <c r="B910" s="1">
        <v>44402</v>
      </c>
      <c r="C910" t="s">
        <v>195</v>
      </c>
      <c r="D910" t="s">
        <v>131</v>
      </c>
      <c r="E910">
        <v>1</v>
      </c>
      <c r="F910">
        <v>0</v>
      </c>
      <c r="G910">
        <v>0</v>
      </c>
      <c r="H910">
        <v>1</v>
      </c>
      <c r="I910">
        <v>0</v>
      </c>
      <c r="J910">
        <v>0</v>
      </c>
      <c r="K910">
        <v>0</v>
      </c>
      <c r="L910" s="2">
        <v>6.333333333333333</v>
      </c>
      <c r="M910">
        <v>5</v>
      </c>
      <c r="N910">
        <v>0</v>
      </c>
      <c r="O910">
        <v>0</v>
      </c>
      <c r="P910">
        <v>0</v>
      </c>
      <c r="Q910">
        <v>0</v>
      </c>
      <c r="R910">
        <v>6</v>
      </c>
      <c r="S910">
        <v>0</v>
      </c>
      <c r="T910">
        <v>0</v>
      </c>
      <c r="U910">
        <v>0</v>
      </c>
      <c r="V910">
        <f t="shared" si="28"/>
        <v>74.666666666666671</v>
      </c>
      <c r="W910">
        <f t="shared" si="29"/>
        <v>74</v>
      </c>
    </row>
    <row r="911" spans="1:23" x14ac:dyDescent="0.35">
      <c r="A911" t="s">
        <v>210</v>
      </c>
      <c r="B911" s="1">
        <v>44403</v>
      </c>
      <c r="C911" t="s">
        <v>192</v>
      </c>
      <c r="D911" t="s">
        <v>87</v>
      </c>
      <c r="E911">
        <v>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 s="2">
        <v>4.333333333333333</v>
      </c>
      <c r="M911">
        <v>9</v>
      </c>
      <c r="N911">
        <v>5</v>
      </c>
      <c r="O911">
        <v>5</v>
      </c>
      <c r="P911">
        <v>2</v>
      </c>
      <c r="Q911">
        <v>2</v>
      </c>
      <c r="R911">
        <v>4</v>
      </c>
      <c r="S911">
        <v>0</v>
      </c>
      <c r="T911">
        <v>0</v>
      </c>
      <c r="U911">
        <v>0</v>
      </c>
      <c r="V911">
        <f t="shared" si="28"/>
        <v>48.666666666666664</v>
      </c>
      <c r="W911">
        <f t="shared" si="29"/>
        <v>21</v>
      </c>
    </row>
    <row r="912" spans="1:23" x14ac:dyDescent="0.35">
      <c r="A912" t="s">
        <v>210</v>
      </c>
      <c r="B912" s="1">
        <v>44404</v>
      </c>
      <c r="C912" t="s">
        <v>196</v>
      </c>
      <c r="D912" t="s">
        <v>87</v>
      </c>
      <c r="E912">
        <v>1</v>
      </c>
      <c r="F912">
        <v>0</v>
      </c>
      <c r="G912">
        <v>0</v>
      </c>
      <c r="H912">
        <v>0</v>
      </c>
      <c r="I912">
        <v>1</v>
      </c>
      <c r="J912">
        <v>0</v>
      </c>
      <c r="K912">
        <v>0</v>
      </c>
      <c r="L912">
        <v>5</v>
      </c>
      <c r="M912">
        <v>7</v>
      </c>
      <c r="N912">
        <v>4</v>
      </c>
      <c r="O912">
        <v>4</v>
      </c>
      <c r="P912">
        <v>3</v>
      </c>
      <c r="Q912">
        <v>0</v>
      </c>
      <c r="R912">
        <v>4</v>
      </c>
      <c r="S912">
        <v>0</v>
      </c>
      <c r="T912">
        <v>0</v>
      </c>
      <c r="U912">
        <v>1</v>
      </c>
      <c r="V912">
        <f t="shared" si="28"/>
        <v>52</v>
      </c>
      <c r="W912">
        <f t="shared" si="29"/>
        <v>30</v>
      </c>
    </row>
    <row r="913" spans="1:23" x14ac:dyDescent="0.35">
      <c r="A913" t="s">
        <v>210</v>
      </c>
      <c r="B913" s="1">
        <v>44405</v>
      </c>
      <c r="C913" t="s">
        <v>194</v>
      </c>
      <c r="D913" t="s">
        <v>87</v>
      </c>
      <c r="E913">
        <v>1</v>
      </c>
      <c r="F913">
        <v>0</v>
      </c>
      <c r="G913">
        <v>0</v>
      </c>
      <c r="H913">
        <v>0</v>
      </c>
      <c r="I913">
        <v>1</v>
      </c>
      <c r="J913">
        <v>0</v>
      </c>
      <c r="K913">
        <v>0</v>
      </c>
      <c r="L913">
        <v>6</v>
      </c>
      <c r="M913">
        <v>7</v>
      </c>
      <c r="N913">
        <v>4</v>
      </c>
      <c r="O913">
        <v>4</v>
      </c>
      <c r="P913">
        <v>1</v>
      </c>
      <c r="Q913">
        <v>4</v>
      </c>
      <c r="R913">
        <v>8</v>
      </c>
      <c r="S913">
        <v>0</v>
      </c>
      <c r="T913">
        <v>0</v>
      </c>
      <c r="U913">
        <v>0</v>
      </c>
      <c r="V913">
        <f t="shared" si="28"/>
        <v>65</v>
      </c>
      <c r="W913">
        <f t="shared" si="29"/>
        <v>44</v>
      </c>
    </row>
    <row r="914" spans="1:23" x14ac:dyDescent="0.35">
      <c r="A914" t="s">
        <v>210</v>
      </c>
      <c r="B914" s="1">
        <v>44406</v>
      </c>
      <c r="C914" t="s">
        <v>197</v>
      </c>
      <c r="D914" t="s">
        <v>87</v>
      </c>
      <c r="E914">
        <v>1</v>
      </c>
      <c r="F914">
        <v>0</v>
      </c>
      <c r="G914">
        <v>0</v>
      </c>
      <c r="H914">
        <v>0</v>
      </c>
      <c r="I914">
        <v>1</v>
      </c>
      <c r="J914">
        <v>0</v>
      </c>
      <c r="K914">
        <v>0</v>
      </c>
      <c r="L914">
        <v>6</v>
      </c>
      <c r="M914">
        <v>9</v>
      </c>
      <c r="N914">
        <v>4</v>
      </c>
      <c r="O914">
        <v>3</v>
      </c>
      <c r="P914">
        <v>1</v>
      </c>
      <c r="Q914">
        <v>0</v>
      </c>
      <c r="R914">
        <v>0</v>
      </c>
      <c r="S914">
        <v>1</v>
      </c>
      <c r="T914">
        <v>0</v>
      </c>
      <c r="U914">
        <v>0</v>
      </c>
      <c r="V914">
        <f t="shared" si="28"/>
        <v>57</v>
      </c>
      <c r="W914">
        <f t="shared" si="29"/>
        <v>40</v>
      </c>
    </row>
    <row r="915" spans="1:23" x14ac:dyDescent="0.35">
      <c r="A915" t="s">
        <v>210</v>
      </c>
      <c r="B915" s="1">
        <v>44407</v>
      </c>
      <c r="C915" t="s">
        <v>193</v>
      </c>
      <c r="D915" t="s">
        <v>90</v>
      </c>
      <c r="E915">
        <v>1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4</v>
      </c>
      <c r="M915">
        <v>7</v>
      </c>
      <c r="N915">
        <v>2</v>
      </c>
      <c r="O915">
        <v>2</v>
      </c>
      <c r="P915">
        <v>1</v>
      </c>
      <c r="Q915">
        <v>1</v>
      </c>
      <c r="R915">
        <v>3</v>
      </c>
      <c r="S915">
        <v>0</v>
      </c>
      <c r="T915">
        <v>0</v>
      </c>
      <c r="U915">
        <v>0</v>
      </c>
      <c r="V915">
        <f t="shared" si="28"/>
        <v>53</v>
      </c>
      <c r="W915">
        <f t="shared" si="29"/>
        <v>39</v>
      </c>
    </row>
    <row r="916" spans="1:23" x14ac:dyDescent="0.35">
      <c r="A916" t="s">
        <v>210</v>
      </c>
      <c r="B916" s="1">
        <v>44408</v>
      </c>
      <c r="C916" t="s">
        <v>192</v>
      </c>
      <c r="D916" t="s">
        <v>90</v>
      </c>
      <c r="E916">
        <v>1</v>
      </c>
      <c r="F916">
        <v>0</v>
      </c>
      <c r="G916">
        <v>0</v>
      </c>
      <c r="H916">
        <v>1</v>
      </c>
      <c r="I916">
        <v>0</v>
      </c>
      <c r="J916">
        <v>0</v>
      </c>
      <c r="K916">
        <v>0</v>
      </c>
      <c r="L916">
        <v>7</v>
      </c>
      <c r="M916">
        <v>4</v>
      </c>
      <c r="N916">
        <v>1</v>
      </c>
      <c r="O916">
        <v>1</v>
      </c>
      <c r="P916">
        <v>0</v>
      </c>
      <c r="Q916">
        <v>1</v>
      </c>
      <c r="R916">
        <v>3</v>
      </c>
      <c r="S916">
        <v>1</v>
      </c>
      <c r="T916">
        <v>0</v>
      </c>
      <c r="U916">
        <v>0</v>
      </c>
      <c r="V916">
        <f t="shared" si="28"/>
        <v>75</v>
      </c>
      <c r="W916">
        <f t="shared" si="29"/>
        <v>72</v>
      </c>
    </row>
    <row r="917" spans="1:23" x14ac:dyDescent="0.35">
      <c r="A917" t="s">
        <v>210</v>
      </c>
      <c r="B917" s="1">
        <v>44409</v>
      </c>
      <c r="C917" t="s">
        <v>196</v>
      </c>
      <c r="D917" t="s">
        <v>90</v>
      </c>
      <c r="E917">
        <v>1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5</v>
      </c>
      <c r="M917">
        <v>7</v>
      </c>
      <c r="N917">
        <v>4</v>
      </c>
      <c r="O917">
        <v>4</v>
      </c>
      <c r="P917">
        <v>0</v>
      </c>
      <c r="Q917">
        <v>4</v>
      </c>
      <c r="R917">
        <v>4</v>
      </c>
      <c r="S917">
        <v>1</v>
      </c>
      <c r="T917">
        <v>0</v>
      </c>
      <c r="U917">
        <v>1</v>
      </c>
      <c r="V917">
        <f t="shared" si="28"/>
        <v>60</v>
      </c>
      <c r="W917">
        <f t="shared" si="29"/>
        <v>40</v>
      </c>
    </row>
    <row r="918" spans="1:23" x14ac:dyDescent="0.35">
      <c r="A918" t="s">
        <v>210</v>
      </c>
      <c r="B918" s="1">
        <v>44411</v>
      </c>
      <c r="C918" t="s">
        <v>194</v>
      </c>
      <c r="D918" t="s">
        <v>86</v>
      </c>
      <c r="E918">
        <v>1</v>
      </c>
      <c r="F918">
        <v>0</v>
      </c>
      <c r="G918">
        <v>0</v>
      </c>
      <c r="H918">
        <v>0</v>
      </c>
      <c r="I918">
        <v>1</v>
      </c>
      <c r="J918">
        <v>0</v>
      </c>
      <c r="K918">
        <v>0</v>
      </c>
      <c r="L918">
        <v>4</v>
      </c>
      <c r="M918">
        <v>6</v>
      </c>
      <c r="N918">
        <v>7</v>
      </c>
      <c r="O918">
        <v>7</v>
      </c>
      <c r="P918">
        <v>2</v>
      </c>
      <c r="Q918">
        <v>2</v>
      </c>
      <c r="R918">
        <v>1</v>
      </c>
      <c r="S918">
        <v>0</v>
      </c>
      <c r="T918">
        <v>0</v>
      </c>
      <c r="U918">
        <v>0</v>
      </c>
      <c r="V918">
        <f t="shared" si="28"/>
        <v>47</v>
      </c>
      <c r="W918">
        <f t="shared" si="29"/>
        <v>16</v>
      </c>
    </row>
    <row r="919" spans="1:23" x14ac:dyDescent="0.35">
      <c r="A919" t="s">
        <v>210</v>
      </c>
      <c r="B919" s="1">
        <v>44412</v>
      </c>
      <c r="C919" t="s">
        <v>197</v>
      </c>
      <c r="D919" t="s">
        <v>86</v>
      </c>
      <c r="E919">
        <v>1</v>
      </c>
      <c r="F919">
        <v>0</v>
      </c>
      <c r="G919">
        <v>0</v>
      </c>
      <c r="H919">
        <v>1</v>
      </c>
      <c r="I919">
        <v>0</v>
      </c>
      <c r="J919">
        <v>0</v>
      </c>
      <c r="K919">
        <v>0</v>
      </c>
      <c r="L919">
        <v>6</v>
      </c>
      <c r="M919">
        <v>8</v>
      </c>
      <c r="N919">
        <v>2</v>
      </c>
      <c r="O919">
        <v>2</v>
      </c>
      <c r="P919">
        <v>0</v>
      </c>
      <c r="Q919">
        <v>2</v>
      </c>
      <c r="R919">
        <v>3</v>
      </c>
      <c r="S919">
        <v>0</v>
      </c>
      <c r="T919">
        <v>0</v>
      </c>
      <c r="U919">
        <v>1</v>
      </c>
      <c r="V919">
        <f t="shared" si="28"/>
        <v>65</v>
      </c>
      <c r="W919">
        <f t="shared" si="29"/>
        <v>53</v>
      </c>
    </row>
    <row r="920" spans="1:23" x14ac:dyDescent="0.35">
      <c r="A920" t="s">
        <v>210</v>
      </c>
      <c r="B920" s="1">
        <v>44413</v>
      </c>
      <c r="C920" t="s">
        <v>193</v>
      </c>
      <c r="D920" t="s">
        <v>86</v>
      </c>
      <c r="E920">
        <v>1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4</v>
      </c>
      <c r="M920">
        <v>9</v>
      </c>
      <c r="N920">
        <v>4</v>
      </c>
      <c r="O920">
        <v>4</v>
      </c>
      <c r="P920">
        <v>3</v>
      </c>
      <c r="Q920">
        <v>0</v>
      </c>
      <c r="R920">
        <v>2</v>
      </c>
      <c r="S920">
        <v>0</v>
      </c>
      <c r="T920">
        <v>0</v>
      </c>
      <c r="U920">
        <v>0</v>
      </c>
      <c r="V920">
        <f t="shared" si="28"/>
        <v>43</v>
      </c>
      <c r="W920">
        <f t="shared" si="29"/>
        <v>18</v>
      </c>
    </row>
    <row r="921" spans="1:23" x14ac:dyDescent="0.35">
      <c r="A921" t="s">
        <v>210</v>
      </c>
      <c r="B921" s="1">
        <v>44414</v>
      </c>
      <c r="C921" t="s">
        <v>192</v>
      </c>
      <c r="D921" t="s">
        <v>21</v>
      </c>
      <c r="E921">
        <v>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6</v>
      </c>
      <c r="M921">
        <v>7</v>
      </c>
      <c r="N921">
        <v>2</v>
      </c>
      <c r="O921">
        <v>2</v>
      </c>
      <c r="P921">
        <v>0</v>
      </c>
      <c r="Q921">
        <v>3</v>
      </c>
      <c r="R921">
        <v>7</v>
      </c>
      <c r="S921">
        <v>0</v>
      </c>
      <c r="T921">
        <v>0</v>
      </c>
      <c r="U921">
        <v>0</v>
      </c>
      <c r="V921">
        <f t="shared" si="28"/>
        <v>69</v>
      </c>
      <c r="W921">
        <f t="shared" si="29"/>
        <v>57</v>
      </c>
    </row>
    <row r="922" spans="1:23" x14ac:dyDescent="0.35">
      <c r="A922" t="s">
        <v>210</v>
      </c>
      <c r="B922" s="1">
        <v>44415</v>
      </c>
      <c r="C922" t="s">
        <v>196</v>
      </c>
      <c r="D922" t="s">
        <v>21</v>
      </c>
      <c r="E922">
        <v>1</v>
      </c>
      <c r="F922">
        <v>0</v>
      </c>
      <c r="G922">
        <v>0</v>
      </c>
      <c r="H922">
        <v>0</v>
      </c>
      <c r="I922">
        <v>1</v>
      </c>
      <c r="J922">
        <v>0</v>
      </c>
      <c r="K922">
        <v>0</v>
      </c>
      <c r="L922" s="2">
        <v>6.666666666666667</v>
      </c>
      <c r="M922">
        <v>6</v>
      </c>
      <c r="N922">
        <v>2</v>
      </c>
      <c r="O922">
        <v>2</v>
      </c>
      <c r="P922">
        <v>0</v>
      </c>
      <c r="Q922">
        <v>0</v>
      </c>
      <c r="R922">
        <v>7</v>
      </c>
      <c r="S922">
        <v>0</v>
      </c>
      <c r="T922">
        <v>0</v>
      </c>
      <c r="U922">
        <v>0</v>
      </c>
      <c r="V922">
        <f t="shared" si="28"/>
        <v>76.333333333333329</v>
      </c>
      <c r="W922">
        <f t="shared" si="29"/>
        <v>69</v>
      </c>
    </row>
    <row r="923" spans="1:23" x14ac:dyDescent="0.35">
      <c r="A923" t="s">
        <v>210</v>
      </c>
      <c r="B923" s="1">
        <v>44416</v>
      </c>
      <c r="C923" t="s">
        <v>194</v>
      </c>
      <c r="D923" t="s">
        <v>21</v>
      </c>
      <c r="E923">
        <v>1</v>
      </c>
      <c r="F923">
        <v>0</v>
      </c>
      <c r="G923">
        <v>0</v>
      </c>
      <c r="H923">
        <v>0</v>
      </c>
      <c r="I923">
        <v>1</v>
      </c>
      <c r="J923">
        <v>0</v>
      </c>
      <c r="K923">
        <v>0</v>
      </c>
      <c r="L923">
        <v>2</v>
      </c>
      <c r="M923">
        <v>7</v>
      </c>
      <c r="N923">
        <v>7</v>
      </c>
      <c r="O923">
        <v>7</v>
      </c>
      <c r="P923">
        <v>3</v>
      </c>
      <c r="Q923">
        <v>1</v>
      </c>
      <c r="R923">
        <v>5</v>
      </c>
      <c r="S923">
        <v>0</v>
      </c>
      <c r="T923">
        <v>0</v>
      </c>
      <c r="U923">
        <v>0</v>
      </c>
      <c r="V923">
        <f t="shared" si="28"/>
        <v>41</v>
      </c>
      <c r="W923">
        <f t="shared" si="29"/>
        <v>2</v>
      </c>
    </row>
    <row r="924" spans="1:23" x14ac:dyDescent="0.35">
      <c r="A924" t="s">
        <v>210</v>
      </c>
      <c r="B924" t="s">
        <v>62</v>
      </c>
      <c r="C924" t="s">
        <v>203</v>
      </c>
      <c r="D924" t="s">
        <v>108</v>
      </c>
      <c r="E924">
        <v>1</v>
      </c>
      <c r="F924">
        <v>0</v>
      </c>
      <c r="G924">
        <v>0</v>
      </c>
      <c r="H924">
        <v>0</v>
      </c>
      <c r="I924">
        <v>1</v>
      </c>
      <c r="J924">
        <v>0</v>
      </c>
      <c r="K924">
        <v>0</v>
      </c>
      <c r="L924">
        <v>5</v>
      </c>
      <c r="M924">
        <v>5</v>
      </c>
      <c r="N924">
        <v>3</v>
      </c>
      <c r="O924">
        <v>3</v>
      </c>
      <c r="P924">
        <v>2</v>
      </c>
      <c r="Q924">
        <v>1</v>
      </c>
      <c r="R924">
        <v>1</v>
      </c>
      <c r="S924">
        <v>0</v>
      </c>
      <c r="T924">
        <v>0</v>
      </c>
      <c r="U924">
        <v>0</v>
      </c>
      <c r="V924">
        <f t="shared" si="28"/>
        <v>54</v>
      </c>
      <c r="W924">
        <f t="shared" si="29"/>
        <v>38</v>
      </c>
    </row>
    <row r="925" spans="1:23" x14ac:dyDescent="0.35">
      <c r="A925" t="s">
        <v>210</v>
      </c>
      <c r="B925" t="s">
        <v>63</v>
      </c>
      <c r="C925" t="s">
        <v>197</v>
      </c>
      <c r="D925" t="s">
        <v>108</v>
      </c>
      <c r="E925">
        <v>1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 s="2">
        <v>2.3333333333333335</v>
      </c>
      <c r="M925">
        <v>1</v>
      </c>
      <c r="N925">
        <v>0</v>
      </c>
      <c r="O925">
        <v>0</v>
      </c>
      <c r="P925">
        <v>0</v>
      </c>
      <c r="Q925">
        <v>0</v>
      </c>
      <c r="R925">
        <v>3</v>
      </c>
      <c r="S925">
        <v>0</v>
      </c>
      <c r="T925">
        <v>0</v>
      </c>
      <c r="U925">
        <v>0</v>
      </c>
      <c r="V925">
        <f t="shared" si="28"/>
        <v>59</v>
      </c>
      <c r="W925">
        <f t="shared" si="29"/>
        <v>55</v>
      </c>
    </row>
    <row r="926" spans="1:23" x14ac:dyDescent="0.35">
      <c r="A926" t="s">
        <v>210</v>
      </c>
      <c r="B926" s="1">
        <v>44419</v>
      </c>
      <c r="C926" t="s">
        <v>193</v>
      </c>
      <c r="D926" t="s">
        <v>108</v>
      </c>
      <c r="E926">
        <v>1</v>
      </c>
      <c r="F926">
        <v>0</v>
      </c>
      <c r="G926">
        <v>0</v>
      </c>
      <c r="H926">
        <v>0</v>
      </c>
      <c r="I926">
        <v>1</v>
      </c>
      <c r="J926">
        <v>0</v>
      </c>
      <c r="K926">
        <v>0</v>
      </c>
      <c r="L926">
        <v>4</v>
      </c>
      <c r="M926">
        <v>11</v>
      </c>
      <c r="N926">
        <v>8</v>
      </c>
      <c r="O926">
        <v>8</v>
      </c>
      <c r="P926">
        <v>0</v>
      </c>
      <c r="Q926">
        <v>2</v>
      </c>
      <c r="R926">
        <v>3</v>
      </c>
      <c r="S926">
        <v>0</v>
      </c>
      <c r="T926">
        <v>0</v>
      </c>
      <c r="U926">
        <v>0</v>
      </c>
      <c r="V926">
        <f t="shared" si="28"/>
        <v>52</v>
      </c>
      <c r="W926">
        <f t="shared" si="29"/>
        <v>17</v>
      </c>
    </row>
    <row r="927" spans="1:23" x14ac:dyDescent="0.35">
      <c r="A927" t="s">
        <v>210</v>
      </c>
      <c r="B927" s="1">
        <v>44420</v>
      </c>
      <c r="C927" t="s">
        <v>192</v>
      </c>
      <c r="D927" t="s">
        <v>108</v>
      </c>
      <c r="E927">
        <v>1</v>
      </c>
      <c r="F927">
        <v>0</v>
      </c>
      <c r="G927">
        <v>0</v>
      </c>
      <c r="H927">
        <v>0</v>
      </c>
      <c r="I927">
        <v>1</v>
      </c>
      <c r="J927">
        <v>0</v>
      </c>
      <c r="K927">
        <v>0</v>
      </c>
      <c r="L927">
        <v>4</v>
      </c>
      <c r="M927">
        <v>11</v>
      </c>
      <c r="N927">
        <v>9</v>
      </c>
      <c r="O927">
        <v>9</v>
      </c>
      <c r="P927">
        <v>2</v>
      </c>
      <c r="Q927">
        <v>1</v>
      </c>
      <c r="R927">
        <v>3</v>
      </c>
      <c r="S927">
        <v>1</v>
      </c>
      <c r="T927">
        <v>0</v>
      </c>
      <c r="U927">
        <v>0</v>
      </c>
      <c r="V927">
        <f t="shared" si="28"/>
        <v>45</v>
      </c>
      <c r="W927">
        <f t="shared" si="29"/>
        <v>4</v>
      </c>
    </row>
    <row r="928" spans="1:23" x14ac:dyDescent="0.35">
      <c r="A928" t="s">
        <v>210</v>
      </c>
      <c r="B928" s="1">
        <v>44421</v>
      </c>
      <c r="C928" t="s">
        <v>196</v>
      </c>
      <c r="D928" t="s">
        <v>95</v>
      </c>
      <c r="E928">
        <v>1</v>
      </c>
      <c r="F928">
        <v>0</v>
      </c>
      <c r="G928">
        <v>0</v>
      </c>
      <c r="H928">
        <v>0</v>
      </c>
      <c r="I928">
        <v>1</v>
      </c>
      <c r="J928">
        <v>0</v>
      </c>
      <c r="K928">
        <v>0</v>
      </c>
      <c r="L928" s="2">
        <v>1.3333333333333333</v>
      </c>
      <c r="M928">
        <v>5</v>
      </c>
      <c r="N928">
        <v>6</v>
      </c>
      <c r="O928">
        <v>6</v>
      </c>
      <c r="P928">
        <v>1</v>
      </c>
      <c r="Q928">
        <v>1</v>
      </c>
      <c r="R928">
        <v>1</v>
      </c>
      <c r="S928">
        <v>0</v>
      </c>
      <c r="T928">
        <v>1</v>
      </c>
      <c r="U928">
        <v>0</v>
      </c>
      <c r="V928">
        <f t="shared" si="28"/>
        <v>45</v>
      </c>
      <c r="W928">
        <f t="shared" si="29"/>
        <v>13</v>
      </c>
    </row>
    <row r="929" spans="1:23" x14ac:dyDescent="0.35">
      <c r="A929" t="s">
        <v>210</v>
      </c>
      <c r="B929" s="1">
        <v>44422</v>
      </c>
      <c r="C929" t="s">
        <v>194</v>
      </c>
      <c r="D929" t="s">
        <v>95</v>
      </c>
      <c r="E929">
        <v>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6</v>
      </c>
      <c r="M929">
        <v>4</v>
      </c>
      <c r="N929">
        <v>3</v>
      </c>
      <c r="O929">
        <v>0</v>
      </c>
      <c r="P929">
        <v>1</v>
      </c>
      <c r="Q929">
        <v>1</v>
      </c>
      <c r="R929">
        <v>7</v>
      </c>
      <c r="S929">
        <v>0</v>
      </c>
      <c r="T929">
        <v>0</v>
      </c>
      <c r="U929">
        <v>0</v>
      </c>
      <c r="V929">
        <f t="shared" si="28"/>
        <v>64</v>
      </c>
      <c r="W929">
        <f t="shared" si="29"/>
        <v>58</v>
      </c>
    </row>
    <row r="930" spans="1:23" x14ac:dyDescent="0.35">
      <c r="A930" t="s">
        <v>210</v>
      </c>
      <c r="B930" s="1">
        <v>44423</v>
      </c>
      <c r="C930" t="s">
        <v>197</v>
      </c>
      <c r="D930" t="s">
        <v>95</v>
      </c>
      <c r="E930">
        <v>1</v>
      </c>
      <c r="F930">
        <v>0</v>
      </c>
      <c r="G930">
        <v>0</v>
      </c>
      <c r="H930">
        <v>0</v>
      </c>
      <c r="I930">
        <v>1</v>
      </c>
      <c r="J930">
        <v>0</v>
      </c>
      <c r="K930">
        <v>0</v>
      </c>
      <c r="L930" s="2">
        <v>5.666666666666667</v>
      </c>
      <c r="M930">
        <v>7</v>
      </c>
      <c r="N930">
        <v>2</v>
      </c>
      <c r="O930">
        <v>2</v>
      </c>
      <c r="P930">
        <v>1</v>
      </c>
      <c r="Q930">
        <v>1</v>
      </c>
      <c r="R930">
        <v>4</v>
      </c>
      <c r="S930">
        <v>0</v>
      </c>
      <c r="T930">
        <v>0</v>
      </c>
      <c r="U930">
        <v>0</v>
      </c>
      <c r="V930">
        <f t="shared" si="28"/>
        <v>62.333333333333336</v>
      </c>
      <c r="W930">
        <f t="shared" si="29"/>
        <v>50</v>
      </c>
    </row>
    <row r="931" spans="1:23" x14ac:dyDescent="0.35">
      <c r="A931" t="s">
        <v>210</v>
      </c>
      <c r="B931" s="1">
        <v>44424</v>
      </c>
      <c r="C931" t="s">
        <v>203</v>
      </c>
      <c r="D931" t="s">
        <v>91</v>
      </c>
      <c r="E931">
        <v>1</v>
      </c>
      <c r="F931">
        <v>0</v>
      </c>
      <c r="G931">
        <v>0</v>
      </c>
      <c r="H931">
        <v>0</v>
      </c>
      <c r="I931">
        <v>1</v>
      </c>
      <c r="J931">
        <v>0</v>
      </c>
      <c r="K931">
        <v>0</v>
      </c>
      <c r="L931">
        <v>4</v>
      </c>
      <c r="M931">
        <v>5</v>
      </c>
      <c r="N931">
        <v>2</v>
      </c>
      <c r="O931">
        <v>2</v>
      </c>
      <c r="P931">
        <v>1</v>
      </c>
      <c r="Q931">
        <v>3</v>
      </c>
      <c r="R931">
        <v>5</v>
      </c>
      <c r="S931">
        <v>0</v>
      </c>
      <c r="T931">
        <v>0</v>
      </c>
      <c r="U931">
        <v>0</v>
      </c>
      <c r="V931">
        <f t="shared" si="28"/>
        <v>55</v>
      </c>
      <c r="W931">
        <f t="shared" si="29"/>
        <v>41</v>
      </c>
    </row>
    <row r="932" spans="1:23" x14ac:dyDescent="0.35">
      <c r="A932" t="s">
        <v>210</v>
      </c>
      <c r="B932" s="1">
        <v>44425</v>
      </c>
      <c r="C932" t="s">
        <v>192</v>
      </c>
      <c r="D932" t="s">
        <v>91</v>
      </c>
      <c r="E932">
        <v>1</v>
      </c>
      <c r="F932">
        <v>0</v>
      </c>
      <c r="G932">
        <v>0</v>
      </c>
      <c r="H932">
        <v>1</v>
      </c>
      <c r="I932">
        <v>0</v>
      </c>
      <c r="J932">
        <v>0</v>
      </c>
      <c r="K932">
        <v>0</v>
      </c>
      <c r="L932">
        <v>6</v>
      </c>
      <c r="M932">
        <v>3</v>
      </c>
      <c r="N932">
        <v>1</v>
      </c>
      <c r="O932">
        <v>1</v>
      </c>
      <c r="P932">
        <v>1</v>
      </c>
      <c r="Q932">
        <v>3</v>
      </c>
      <c r="R932">
        <v>3</v>
      </c>
      <c r="S932">
        <v>0</v>
      </c>
      <c r="T932">
        <v>0</v>
      </c>
      <c r="U932">
        <v>0</v>
      </c>
      <c r="V932">
        <f t="shared" si="28"/>
        <v>65</v>
      </c>
      <c r="W932">
        <f t="shared" si="29"/>
        <v>58</v>
      </c>
    </row>
    <row r="933" spans="1:23" x14ac:dyDescent="0.35">
      <c r="A933" t="s">
        <v>210</v>
      </c>
      <c r="B933" s="1">
        <v>44426</v>
      </c>
      <c r="C933" t="s">
        <v>204</v>
      </c>
      <c r="D933" t="s">
        <v>91</v>
      </c>
      <c r="E933">
        <v>1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4</v>
      </c>
      <c r="M933">
        <v>5</v>
      </c>
      <c r="N933">
        <v>1</v>
      </c>
      <c r="O933">
        <v>1</v>
      </c>
      <c r="P933">
        <v>1</v>
      </c>
      <c r="Q933">
        <v>0</v>
      </c>
      <c r="R933">
        <v>2</v>
      </c>
      <c r="S933">
        <v>1</v>
      </c>
      <c r="T933">
        <v>0</v>
      </c>
      <c r="U933">
        <v>0</v>
      </c>
      <c r="V933">
        <f t="shared" si="28"/>
        <v>55</v>
      </c>
      <c r="W933">
        <f t="shared" si="29"/>
        <v>47</v>
      </c>
    </row>
    <row r="934" spans="1:23" x14ac:dyDescent="0.35">
      <c r="A934" t="s">
        <v>210</v>
      </c>
      <c r="B934" s="1">
        <v>44428</v>
      </c>
      <c r="C934" t="s">
        <v>194</v>
      </c>
      <c r="D934" t="s">
        <v>47</v>
      </c>
      <c r="E934">
        <v>1</v>
      </c>
      <c r="F934">
        <v>0</v>
      </c>
      <c r="G934">
        <v>0</v>
      </c>
      <c r="H934">
        <v>0</v>
      </c>
      <c r="I934">
        <v>1</v>
      </c>
      <c r="J934">
        <v>0</v>
      </c>
      <c r="K934">
        <v>0</v>
      </c>
      <c r="L934">
        <v>6</v>
      </c>
      <c r="M934">
        <v>5</v>
      </c>
      <c r="N934">
        <v>4</v>
      </c>
      <c r="O934">
        <v>4</v>
      </c>
      <c r="P934">
        <v>4</v>
      </c>
      <c r="Q934">
        <v>1</v>
      </c>
      <c r="R934">
        <v>5</v>
      </c>
      <c r="S934">
        <v>0</v>
      </c>
      <c r="T934">
        <v>0</v>
      </c>
      <c r="U934">
        <v>0</v>
      </c>
      <c r="V934">
        <f t="shared" si="28"/>
        <v>55</v>
      </c>
      <c r="W934">
        <f t="shared" si="29"/>
        <v>33</v>
      </c>
    </row>
    <row r="935" spans="1:23" x14ac:dyDescent="0.35">
      <c r="A935" t="s">
        <v>210</v>
      </c>
      <c r="B935" s="1">
        <v>44429</v>
      </c>
      <c r="C935" t="s">
        <v>200</v>
      </c>
      <c r="D935" t="s">
        <v>47</v>
      </c>
      <c r="E935">
        <v>1</v>
      </c>
      <c r="F935">
        <v>0</v>
      </c>
      <c r="G935">
        <v>0</v>
      </c>
      <c r="H935">
        <v>0</v>
      </c>
      <c r="I935">
        <v>1</v>
      </c>
      <c r="J935">
        <v>0</v>
      </c>
      <c r="K935">
        <v>0</v>
      </c>
      <c r="L935">
        <v>4</v>
      </c>
      <c r="M935">
        <v>5</v>
      </c>
      <c r="N935">
        <v>2</v>
      </c>
      <c r="O935">
        <v>2</v>
      </c>
      <c r="P935">
        <v>0</v>
      </c>
      <c r="Q935">
        <v>2</v>
      </c>
      <c r="R935">
        <v>1</v>
      </c>
      <c r="S935">
        <v>0</v>
      </c>
      <c r="T935">
        <v>0</v>
      </c>
      <c r="U935">
        <v>1</v>
      </c>
      <c r="V935">
        <f t="shared" si="28"/>
        <v>56</v>
      </c>
      <c r="W935">
        <f t="shared" si="29"/>
        <v>45</v>
      </c>
    </row>
    <row r="936" spans="1:23" x14ac:dyDescent="0.35">
      <c r="A936" t="s">
        <v>210</v>
      </c>
      <c r="B936" s="1">
        <v>44430</v>
      </c>
      <c r="C936" t="s">
        <v>197</v>
      </c>
      <c r="D936" t="s">
        <v>47</v>
      </c>
      <c r="E936">
        <v>1</v>
      </c>
      <c r="F936">
        <v>0</v>
      </c>
      <c r="G936">
        <v>0</v>
      </c>
      <c r="H936">
        <v>0</v>
      </c>
      <c r="I936">
        <v>1</v>
      </c>
      <c r="J936">
        <v>0</v>
      </c>
      <c r="K936">
        <v>0</v>
      </c>
      <c r="L936">
        <v>4</v>
      </c>
      <c r="M936">
        <v>12</v>
      </c>
      <c r="N936">
        <v>7</v>
      </c>
      <c r="O936">
        <v>7</v>
      </c>
      <c r="P936">
        <v>0</v>
      </c>
      <c r="Q936">
        <v>0</v>
      </c>
      <c r="R936">
        <v>5</v>
      </c>
      <c r="S936">
        <v>0</v>
      </c>
      <c r="T936">
        <v>0</v>
      </c>
      <c r="U936">
        <v>0</v>
      </c>
      <c r="V936">
        <f t="shared" si="28"/>
        <v>55</v>
      </c>
      <c r="W936">
        <f t="shared" si="29"/>
        <v>24</v>
      </c>
    </row>
    <row r="937" spans="1:23" x14ac:dyDescent="0.35">
      <c r="A937" t="s">
        <v>210</v>
      </c>
      <c r="B937" s="1">
        <v>44431</v>
      </c>
      <c r="C937" t="s">
        <v>192</v>
      </c>
      <c r="D937" t="s">
        <v>58</v>
      </c>
      <c r="E937">
        <v>1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7</v>
      </c>
      <c r="M937">
        <v>9</v>
      </c>
      <c r="N937">
        <v>4</v>
      </c>
      <c r="O937">
        <v>4</v>
      </c>
      <c r="P937">
        <v>0</v>
      </c>
      <c r="Q937">
        <v>0</v>
      </c>
      <c r="R937">
        <v>6</v>
      </c>
      <c r="S937">
        <v>1</v>
      </c>
      <c r="T937">
        <v>0</v>
      </c>
      <c r="U937">
        <v>1</v>
      </c>
      <c r="V937">
        <f t="shared" si="28"/>
        <v>74</v>
      </c>
      <c r="W937">
        <f t="shared" si="29"/>
        <v>58</v>
      </c>
    </row>
    <row r="938" spans="1:23" x14ac:dyDescent="0.35">
      <c r="A938" t="s">
        <v>210</v>
      </c>
      <c r="B938" t="s">
        <v>205</v>
      </c>
      <c r="C938" t="s">
        <v>194</v>
      </c>
      <c r="D938" t="s">
        <v>58</v>
      </c>
      <c r="E938">
        <v>1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 s="2">
        <v>4.666666666666667</v>
      </c>
      <c r="M938">
        <v>3</v>
      </c>
      <c r="N938">
        <v>2</v>
      </c>
      <c r="O938">
        <v>2</v>
      </c>
      <c r="P938">
        <v>1</v>
      </c>
      <c r="Q938">
        <v>1</v>
      </c>
      <c r="R938">
        <v>6</v>
      </c>
      <c r="S938">
        <v>0</v>
      </c>
      <c r="T938">
        <v>0</v>
      </c>
      <c r="U938">
        <v>0</v>
      </c>
      <c r="V938">
        <f t="shared" si="28"/>
        <v>63.333333333333336</v>
      </c>
      <c r="W938">
        <f t="shared" si="29"/>
        <v>54</v>
      </c>
    </row>
    <row r="939" spans="1:23" x14ac:dyDescent="0.35">
      <c r="A939" t="s">
        <v>210</v>
      </c>
      <c r="B939" t="s">
        <v>206</v>
      </c>
      <c r="C939" t="s">
        <v>203</v>
      </c>
      <c r="D939" t="s">
        <v>58</v>
      </c>
      <c r="E939">
        <v>1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 s="2">
        <v>3.6666666666666665</v>
      </c>
      <c r="M939">
        <v>5</v>
      </c>
      <c r="N939">
        <v>4</v>
      </c>
      <c r="O939">
        <v>4</v>
      </c>
      <c r="P939">
        <v>1</v>
      </c>
      <c r="Q939">
        <v>2</v>
      </c>
      <c r="R939">
        <v>5</v>
      </c>
      <c r="S939">
        <v>0</v>
      </c>
      <c r="T939">
        <v>0</v>
      </c>
      <c r="U939">
        <v>0</v>
      </c>
      <c r="V939">
        <f t="shared" si="28"/>
        <v>55</v>
      </c>
      <c r="W939">
        <f t="shared" si="29"/>
        <v>35</v>
      </c>
    </row>
    <row r="940" spans="1:23" x14ac:dyDescent="0.35">
      <c r="A940" t="s">
        <v>210</v>
      </c>
      <c r="B940" s="1">
        <v>44435</v>
      </c>
      <c r="C940" t="s">
        <v>200</v>
      </c>
      <c r="D940" t="s">
        <v>75</v>
      </c>
      <c r="E940">
        <v>1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2</v>
      </c>
      <c r="M940">
        <v>5</v>
      </c>
      <c r="N940">
        <v>5</v>
      </c>
      <c r="O940">
        <v>4</v>
      </c>
      <c r="P940">
        <v>0</v>
      </c>
      <c r="Q940">
        <v>2</v>
      </c>
      <c r="R940">
        <v>1</v>
      </c>
      <c r="S940">
        <v>0</v>
      </c>
      <c r="T940">
        <v>0</v>
      </c>
      <c r="U940">
        <v>0</v>
      </c>
      <c r="V940">
        <f t="shared" si="28"/>
        <v>48</v>
      </c>
      <c r="W940">
        <f t="shared" si="29"/>
        <v>24</v>
      </c>
    </row>
    <row r="941" spans="1:23" x14ac:dyDescent="0.35">
      <c r="A941" t="s">
        <v>210</v>
      </c>
      <c r="B941" s="1">
        <v>44436</v>
      </c>
      <c r="C941" t="s">
        <v>197</v>
      </c>
      <c r="D941" t="s">
        <v>75</v>
      </c>
      <c r="E941">
        <v>1</v>
      </c>
      <c r="F941">
        <v>0</v>
      </c>
      <c r="G941">
        <v>0</v>
      </c>
      <c r="H941">
        <v>1</v>
      </c>
      <c r="I941">
        <v>0</v>
      </c>
      <c r="J941">
        <v>0</v>
      </c>
      <c r="K941">
        <v>0</v>
      </c>
      <c r="L941" s="2">
        <v>8.3333333333333339</v>
      </c>
      <c r="M941">
        <v>4</v>
      </c>
      <c r="N941">
        <v>0</v>
      </c>
      <c r="O941">
        <v>0</v>
      </c>
      <c r="P941">
        <v>0</v>
      </c>
      <c r="Q941">
        <v>2</v>
      </c>
      <c r="R941">
        <v>3</v>
      </c>
      <c r="S941">
        <v>1</v>
      </c>
      <c r="T941">
        <v>0</v>
      </c>
      <c r="U941">
        <v>0</v>
      </c>
      <c r="V941">
        <f t="shared" si="28"/>
        <v>80.666666666666671</v>
      </c>
      <c r="W941">
        <f t="shared" si="29"/>
        <v>81</v>
      </c>
    </row>
    <row r="942" spans="1:23" x14ac:dyDescent="0.35">
      <c r="A942" t="s">
        <v>210</v>
      </c>
      <c r="B942" s="1">
        <v>44437</v>
      </c>
      <c r="C942" t="s">
        <v>192</v>
      </c>
      <c r="D942" t="s">
        <v>75</v>
      </c>
      <c r="E942">
        <v>1</v>
      </c>
      <c r="F942">
        <v>0</v>
      </c>
      <c r="G942">
        <v>0</v>
      </c>
      <c r="H942">
        <v>0</v>
      </c>
      <c r="I942">
        <v>1</v>
      </c>
      <c r="J942">
        <v>0</v>
      </c>
      <c r="K942">
        <v>0</v>
      </c>
      <c r="L942" s="2">
        <v>4.666666666666667</v>
      </c>
      <c r="M942">
        <v>7</v>
      </c>
      <c r="N942">
        <v>8</v>
      </c>
      <c r="O942">
        <v>8</v>
      </c>
      <c r="P942">
        <v>3</v>
      </c>
      <c r="Q942">
        <v>2</v>
      </c>
      <c r="R942">
        <v>4</v>
      </c>
      <c r="S942">
        <v>1</v>
      </c>
      <c r="T942">
        <v>0</v>
      </c>
      <c r="U942">
        <v>0</v>
      </c>
      <c r="V942">
        <f t="shared" si="28"/>
        <v>48.333333333333336</v>
      </c>
      <c r="W942">
        <f t="shared" si="29"/>
        <v>12</v>
      </c>
    </row>
    <row r="943" spans="1:23" x14ac:dyDescent="0.35">
      <c r="A943" t="s">
        <v>210</v>
      </c>
      <c r="B943" s="1">
        <v>44439</v>
      </c>
      <c r="C943" t="s">
        <v>194</v>
      </c>
      <c r="D943" t="s">
        <v>56</v>
      </c>
      <c r="E943">
        <v>1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 s="2">
        <v>4.333333333333333</v>
      </c>
      <c r="M943">
        <v>6</v>
      </c>
      <c r="N943">
        <v>1</v>
      </c>
      <c r="O943">
        <v>1</v>
      </c>
      <c r="P943">
        <v>0</v>
      </c>
      <c r="Q943">
        <v>0</v>
      </c>
      <c r="R943">
        <v>3</v>
      </c>
      <c r="S943">
        <v>0</v>
      </c>
      <c r="T943">
        <v>0</v>
      </c>
      <c r="U943">
        <v>0</v>
      </c>
      <c r="V943">
        <f t="shared" si="28"/>
        <v>60.666666666666664</v>
      </c>
      <c r="W943">
        <f t="shared" si="29"/>
        <v>54</v>
      </c>
    </row>
    <row r="944" spans="1:23" x14ac:dyDescent="0.35">
      <c r="A944" t="s">
        <v>210</v>
      </c>
      <c r="B944" s="1">
        <v>44440</v>
      </c>
      <c r="C944" t="s">
        <v>203</v>
      </c>
      <c r="D944" t="s">
        <v>56</v>
      </c>
      <c r="E944">
        <v>1</v>
      </c>
      <c r="F944">
        <v>0</v>
      </c>
      <c r="G944">
        <v>0</v>
      </c>
      <c r="H944">
        <v>1</v>
      </c>
      <c r="I944">
        <v>0</v>
      </c>
      <c r="J944">
        <v>0</v>
      </c>
      <c r="K944">
        <v>0</v>
      </c>
      <c r="L944">
        <v>5</v>
      </c>
      <c r="M944">
        <v>1</v>
      </c>
      <c r="N944">
        <v>0</v>
      </c>
      <c r="O944">
        <v>0</v>
      </c>
      <c r="P944">
        <v>0</v>
      </c>
      <c r="Q944">
        <v>3</v>
      </c>
      <c r="R944">
        <v>3</v>
      </c>
      <c r="S944">
        <v>1</v>
      </c>
      <c r="T944">
        <v>0</v>
      </c>
      <c r="U944">
        <v>0</v>
      </c>
      <c r="V944">
        <f t="shared" si="28"/>
        <v>66</v>
      </c>
      <c r="W944">
        <f t="shared" si="29"/>
        <v>65</v>
      </c>
    </row>
    <row r="945" spans="1:23" x14ac:dyDescent="0.35">
      <c r="A945" t="s">
        <v>210</v>
      </c>
      <c r="B945" s="1">
        <v>44441</v>
      </c>
      <c r="C945" t="s">
        <v>200</v>
      </c>
      <c r="D945" t="s">
        <v>113</v>
      </c>
      <c r="E945">
        <v>1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 s="2">
        <v>1.6666666666666665</v>
      </c>
      <c r="M945">
        <v>4</v>
      </c>
      <c r="N945">
        <v>3</v>
      </c>
      <c r="O945">
        <v>3</v>
      </c>
      <c r="P945">
        <v>1</v>
      </c>
      <c r="Q945">
        <v>2</v>
      </c>
      <c r="R945">
        <v>3</v>
      </c>
      <c r="S945">
        <v>0</v>
      </c>
      <c r="T945">
        <v>0</v>
      </c>
      <c r="U945">
        <v>0</v>
      </c>
      <c r="V945">
        <f t="shared" si="28"/>
        <v>48</v>
      </c>
      <c r="W945">
        <f t="shared" si="29"/>
        <v>26</v>
      </c>
    </row>
    <row r="946" spans="1:23" x14ac:dyDescent="0.35">
      <c r="A946" t="s">
        <v>210</v>
      </c>
      <c r="B946" s="1">
        <v>44442</v>
      </c>
      <c r="C946" t="s">
        <v>197</v>
      </c>
      <c r="D946" t="s">
        <v>113</v>
      </c>
      <c r="E946">
        <v>1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 s="2">
        <v>5.666666666666667</v>
      </c>
      <c r="M946">
        <v>8</v>
      </c>
      <c r="N946">
        <v>5</v>
      </c>
      <c r="O946">
        <v>5</v>
      </c>
      <c r="P946">
        <v>3</v>
      </c>
      <c r="Q946">
        <v>0</v>
      </c>
      <c r="R946">
        <v>6</v>
      </c>
      <c r="S946">
        <v>0</v>
      </c>
      <c r="T946">
        <v>0</v>
      </c>
      <c r="U946">
        <v>0</v>
      </c>
      <c r="V946">
        <f t="shared" si="28"/>
        <v>56.333333333333336</v>
      </c>
      <c r="W946">
        <f t="shared" si="29"/>
        <v>31</v>
      </c>
    </row>
    <row r="947" spans="1:23" x14ac:dyDescent="0.35">
      <c r="A947" t="s">
        <v>210</v>
      </c>
      <c r="B947" s="1">
        <v>44443</v>
      </c>
      <c r="C947" t="s">
        <v>192</v>
      </c>
      <c r="D947" t="s">
        <v>113</v>
      </c>
      <c r="E947">
        <v>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 s="2">
        <v>4.333333333333333</v>
      </c>
      <c r="M947">
        <v>5</v>
      </c>
      <c r="N947">
        <v>6</v>
      </c>
      <c r="O947">
        <v>6</v>
      </c>
      <c r="P947">
        <v>1</v>
      </c>
      <c r="Q947">
        <v>3</v>
      </c>
      <c r="R947">
        <v>1</v>
      </c>
      <c r="S947">
        <v>2</v>
      </c>
      <c r="T947">
        <v>0</v>
      </c>
      <c r="U947">
        <v>0</v>
      </c>
      <c r="V947">
        <f t="shared" si="28"/>
        <v>52.666666666666664</v>
      </c>
      <c r="W947">
        <f t="shared" si="29"/>
        <v>27</v>
      </c>
    </row>
    <row r="948" spans="1:23" x14ac:dyDescent="0.35">
      <c r="A948" t="s">
        <v>210</v>
      </c>
      <c r="B948" s="1">
        <v>44444</v>
      </c>
      <c r="C948" t="s">
        <v>194</v>
      </c>
      <c r="D948" t="s">
        <v>113</v>
      </c>
      <c r="E948">
        <v>1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4</v>
      </c>
      <c r="M948">
        <v>8</v>
      </c>
      <c r="N948">
        <v>6</v>
      </c>
      <c r="O948">
        <v>6</v>
      </c>
      <c r="P948">
        <v>2</v>
      </c>
      <c r="Q948">
        <v>3</v>
      </c>
      <c r="R948">
        <v>3</v>
      </c>
      <c r="S948">
        <v>0</v>
      </c>
      <c r="T948">
        <v>0</v>
      </c>
      <c r="U948">
        <v>0</v>
      </c>
      <c r="V948">
        <f t="shared" si="28"/>
        <v>46</v>
      </c>
      <c r="W948">
        <f t="shared" si="29"/>
        <v>15</v>
      </c>
    </row>
    <row r="949" spans="1:23" x14ac:dyDescent="0.35">
      <c r="A949" t="s">
        <v>210</v>
      </c>
      <c r="B949" s="1">
        <v>44445</v>
      </c>
      <c r="C949" t="s">
        <v>203</v>
      </c>
      <c r="D949" t="s">
        <v>87</v>
      </c>
      <c r="E949">
        <v>1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5</v>
      </c>
      <c r="M949">
        <v>4</v>
      </c>
      <c r="N949">
        <v>3</v>
      </c>
      <c r="O949">
        <v>3</v>
      </c>
      <c r="P949">
        <v>0</v>
      </c>
      <c r="Q949">
        <v>2</v>
      </c>
      <c r="R949">
        <v>4</v>
      </c>
      <c r="S949">
        <v>2</v>
      </c>
      <c r="T949">
        <v>0</v>
      </c>
      <c r="U949">
        <v>0</v>
      </c>
      <c r="V949">
        <f t="shared" si="28"/>
        <v>65</v>
      </c>
      <c r="W949">
        <f t="shared" si="29"/>
        <v>53</v>
      </c>
    </row>
    <row r="950" spans="1:23" x14ac:dyDescent="0.35">
      <c r="A950" t="s">
        <v>210</v>
      </c>
      <c r="B950" s="1">
        <v>44446</v>
      </c>
      <c r="C950" t="s">
        <v>204</v>
      </c>
      <c r="D950" t="s">
        <v>87</v>
      </c>
      <c r="E950">
        <v>1</v>
      </c>
      <c r="F950">
        <v>0</v>
      </c>
      <c r="G950">
        <v>0</v>
      </c>
      <c r="H950">
        <v>0</v>
      </c>
      <c r="I950">
        <v>1</v>
      </c>
      <c r="J950">
        <v>0</v>
      </c>
      <c r="K950">
        <v>0</v>
      </c>
      <c r="L950">
        <v>5</v>
      </c>
      <c r="M950">
        <v>6</v>
      </c>
      <c r="N950">
        <v>2</v>
      </c>
      <c r="O950">
        <v>2</v>
      </c>
      <c r="P950">
        <v>2</v>
      </c>
      <c r="Q950">
        <v>1</v>
      </c>
      <c r="R950">
        <v>2</v>
      </c>
      <c r="S950">
        <v>0</v>
      </c>
      <c r="T950">
        <v>0</v>
      </c>
      <c r="U950">
        <v>0</v>
      </c>
      <c r="V950">
        <f t="shared" si="28"/>
        <v>54</v>
      </c>
      <c r="W950">
        <f t="shared" si="29"/>
        <v>40</v>
      </c>
    </row>
    <row r="951" spans="1:23" x14ac:dyDescent="0.35">
      <c r="A951" t="s">
        <v>210</v>
      </c>
      <c r="B951" s="1">
        <v>44447</v>
      </c>
      <c r="C951" t="s">
        <v>197</v>
      </c>
      <c r="D951" t="s">
        <v>87</v>
      </c>
      <c r="E951">
        <v>1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6</v>
      </c>
      <c r="M951">
        <v>4</v>
      </c>
      <c r="N951">
        <v>1</v>
      </c>
      <c r="O951">
        <v>1</v>
      </c>
      <c r="P951">
        <v>1</v>
      </c>
      <c r="Q951">
        <v>1</v>
      </c>
      <c r="R951">
        <v>3</v>
      </c>
      <c r="S951">
        <v>0</v>
      </c>
      <c r="T951">
        <v>0</v>
      </c>
      <c r="U951">
        <v>0</v>
      </c>
      <c r="V951">
        <f t="shared" si="28"/>
        <v>66</v>
      </c>
      <c r="W951">
        <f t="shared" si="29"/>
        <v>60</v>
      </c>
    </row>
    <row r="952" spans="1:23" x14ac:dyDescent="0.35">
      <c r="A952" t="s">
        <v>210</v>
      </c>
      <c r="B952" s="1">
        <v>44449</v>
      </c>
      <c r="C952" t="s">
        <v>192</v>
      </c>
      <c r="D952" t="s">
        <v>50</v>
      </c>
      <c r="E952">
        <v>1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6</v>
      </c>
      <c r="M952">
        <v>4</v>
      </c>
      <c r="N952">
        <v>1</v>
      </c>
      <c r="O952">
        <v>1</v>
      </c>
      <c r="P952">
        <v>0</v>
      </c>
      <c r="Q952">
        <v>2</v>
      </c>
      <c r="R952">
        <v>4</v>
      </c>
      <c r="S952">
        <v>0</v>
      </c>
      <c r="T952">
        <v>0</v>
      </c>
      <c r="U952">
        <v>0</v>
      </c>
      <c r="V952">
        <f t="shared" si="28"/>
        <v>70</v>
      </c>
      <c r="W952">
        <f t="shared" si="29"/>
        <v>65</v>
      </c>
    </row>
    <row r="953" spans="1:23" x14ac:dyDescent="0.35">
      <c r="A953" t="s">
        <v>210</v>
      </c>
      <c r="B953" s="1">
        <v>44450</v>
      </c>
      <c r="C953" t="s">
        <v>194</v>
      </c>
      <c r="D953" t="s">
        <v>50</v>
      </c>
      <c r="E953">
        <v>1</v>
      </c>
      <c r="F953">
        <v>0</v>
      </c>
      <c r="G953">
        <v>0</v>
      </c>
      <c r="H953">
        <v>0</v>
      </c>
      <c r="I953">
        <v>1</v>
      </c>
      <c r="J953">
        <v>0</v>
      </c>
      <c r="K953">
        <v>0</v>
      </c>
      <c r="L953">
        <v>2</v>
      </c>
      <c r="M953">
        <v>4</v>
      </c>
      <c r="N953">
        <v>5</v>
      </c>
      <c r="O953">
        <v>5</v>
      </c>
      <c r="P953">
        <v>1</v>
      </c>
      <c r="Q953">
        <v>3</v>
      </c>
      <c r="R953">
        <v>1</v>
      </c>
      <c r="S953">
        <v>0</v>
      </c>
      <c r="T953">
        <v>0</v>
      </c>
      <c r="U953">
        <v>0</v>
      </c>
      <c r="V953">
        <f t="shared" si="28"/>
        <v>46</v>
      </c>
      <c r="W953">
        <f t="shared" si="29"/>
        <v>18</v>
      </c>
    </row>
    <row r="954" spans="1:23" x14ac:dyDescent="0.35">
      <c r="A954" t="s">
        <v>210</v>
      </c>
      <c r="B954" s="1">
        <v>44451</v>
      </c>
      <c r="C954" t="s">
        <v>203</v>
      </c>
      <c r="D954" t="s">
        <v>50</v>
      </c>
      <c r="E954">
        <v>1</v>
      </c>
      <c r="F954">
        <v>0</v>
      </c>
      <c r="G954">
        <v>0</v>
      </c>
      <c r="H954">
        <v>0</v>
      </c>
      <c r="I954">
        <v>1</v>
      </c>
      <c r="J954">
        <v>0</v>
      </c>
      <c r="K954">
        <v>0</v>
      </c>
      <c r="L954">
        <v>5</v>
      </c>
      <c r="M954">
        <v>10</v>
      </c>
      <c r="N954">
        <v>5</v>
      </c>
      <c r="O954">
        <v>4</v>
      </c>
      <c r="P954">
        <v>1</v>
      </c>
      <c r="Q954">
        <v>2</v>
      </c>
      <c r="R954">
        <v>4</v>
      </c>
      <c r="S954">
        <v>0</v>
      </c>
      <c r="T954">
        <v>0</v>
      </c>
      <c r="U954">
        <v>0</v>
      </c>
      <c r="V954">
        <f t="shared" si="28"/>
        <v>53</v>
      </c>
      <c r="W954">
        <f t="shared" si="29"/>
        <v>29</v>
      </c>
    </row>
    <row r="955" spans="1:23" x14ac:dyDescent="0.35">
      <c r="A955" t="s">
        <v>210</v>
      </c>
      <c r="B955" s="1">
        <v>44453</v>
      </c>
      <c r="C955" t="s">
        <v>204</v>
      </c>
      <c r="D955" t="s">
        <v>119</v>
      </c>
      <c r="E955">
        <v>1</v>
      </c>
      <c r="F955">
        <v>0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5</v>
      </c>
      <c r="M955">
        <v>4</v>
      </c>
      <c r="N955">
        <v>2</v>
      </c>
      <c r="O955">
        <v>2</v>
      </c>
      <c r="P955">
        <v>1</v>
      </c>
      <c r="Q955">
        <v>2</v>
      </c>
      <c r="R955">
        <v>3</v>
      </c>
      <c r="S955">
        <v>1</v>
      </c>
      <c r="T955">
        <v>0</v>
      </c>
      <c r="U955">
        <v>0</v>
      </c>
      <c r="V955">
        <f t="shared" si="28"/>
        <v>60</v>
      </c>
      <c r="W955">
        <f t="shared" si="29"/>
        <v>49</v>
      </c>
    </row>
    <row r="956" spans="1:23" x14ac:dyDescent="0.35">
      <c r="A956" t="s">
        <v>210</v>
      </c>
      <c r="B956" s="1">
        <v>44454</v>
      </c>
      <c r="C956" t="s">
        <v>197</v>
      </c>
      <c r="D956" t="s">
        <v>119</v>
      </c>
      <c r="E956">
        <v>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 s="2">
        <v>4.666666666666667</v>
      </c>
      <c r="M956">
        <v>6</v>
      </c>
      <c r="N956">
        <v>4</v>
      </c>
      <c r="O956">
        <v>4</v>
      </c>
      <c r="P956">
        <v>1</v>
      </c>
      <c r="Q956">
        <v>2</v>
      </c>
      <c r="R956">
        <v>4</v>
      </c>
      <c r="S956">
        <v>0</v>
      </c>
      <c r="T956">
        <v>0</v>
      </c>
      <c r="U956">
        <v>0</v>
      </c>
      <c r="V956">
        <f t="shared" si="28"/>
        <v>57.333333333333336</v>
      </c>
      <c r="W956">
        <f t="shared" si="29"/>
        <v>38</v>
      </c>
    </row>
    <row r="957" spans="1:23" x14ac:dyDescent="0.35">
      <c r="A957" t="s">
        <v>210</v>
      </c>
      <c r="B957" s="1">
        <v>44455</v>
      </c>
      <c r="C957" t="s">
        <v>192</v>
      </c>
      <c r="D957" t="s">
        <v>119</v>
      </c>
      <c r="E957">
        <v>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 s="2">
        <v>3.6666666666666665</v>
      </c>
      <c r="M957">
        <v>6</v>
      </c>
      <c r="N957">
        <v>7</v>
      </c>
      <c r="O957">
        <v>7</v>
      </c>
      <c r="P957">
        <v>0</v>
      </c>
      <c r="Q957">
        <v>3</v>
      </c>
      <c r="R957">
        <v>1</v>
      </c>
      <c r="S957">
        <v>2</v>
      </c>
      <c r="T957">
        <v>0</v>
      </c>
      <c r="U957">
        <v>0</v>
      </c>
      <c r="V957">
        <f t="shared" si="28"/>
        <v>53</v>
      </c>
      <c r="W957">
        <f t="shared" si="29"/>
        <v>24</v>
      </c>
    </row>
    <row r="958" spans="1:23" x14ac:dyDescent="0.35">
      <c r="A958" t="s">
        <v>210</v>
      </c>
      <c r="B958" s="1">
        <v>44456</v>
      </c>
      <c r="C958" t="s">
        <v>194</v>
      </c>
      <c r="D958" t="s">
        <v>105</v>
      </c>
      <c r="E958">
        <v>1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 s="2">
        <v>4.333333333333333</v>
      </c>
      <c r="M958">
        <v>6</v>
      </c>
      <c r="N958">
        <v>4</v>
      </c>
      <c r="O958">
        <v>4</v>
      </c>
      <c r="P958">
        <v>0</v>
      </c>
      <c r="Q958">
        <v>3</v>
      </c>
      <c r="R958">
        <v>3</v>
      </c>
      <c r="S958">
        <v>0</v>
      </c>
      <c r="T958">
        <v>0</v>
      </c>
      <c r="U958">
        <v>0</v>
      </c>
      <c r="V958">
        <f t="shared" si="28"/>
        <v>57.666666666666664</v>
      </c>
      <c r="W958">
        <f t="shared" si="29"/>
        <v>39</v>
      </c>
    </row>
    <row r="959" spans="1:23" x14ac:dyDescent="0.35">
      <c r="A959" t="s">
        <v>210</v>
      </c>
      <c r="B959" s="1">
        <v>44457</v>
      </c>
      <c r="C959" t="s">
        <v>203</v>
      </c>
      <c r="D959" t="s">
        <v>105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4</v>
      </c>
      <c r="M959">
        <v>2</v>
      </c>
      <c r="N959">
        <v>2</v>
      </c>
      <c r="O959">
        <v>2</v>
      </c>
      <c r="P959">
        <v>2</v>
      </c>
      <c r="Q959">
        <v>4</v>
      </c>
      <c r="R959">
        <v>4</v>
      </c>
      <c r="S959">
        <v>0</v>
      </c>
      <c r="T959">
        <v>0</v>
      </c>
      <c r="U959">
        <v>0</v>
      </c>
      <c r="V959">
        <f t="shared" si="28"/>
        <v>52</v>
      </c>
      <c r="W959">
        <f t="shared" si="29"/>
        <v>38</v>
      </c>
    </row>
    <row r="960" spans="1:23" x14ac:dyDescent="0.35">
      <c r="A960" t="s">
        <v>210</v>
      </c>
      <c r="B960" s="1">
        <v>44458</v>
      </c>
      <c r="C960" t="s">
        <v>200</v>
      </c>
      <c r="D960" t="s">
        <v>105</v>
      </c>
      <c r="E960">
        <v>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2</v>
      </c>
      <c r="M960">
        <v>1</v>
      </c>
      <c r="N960">
        <v>0</v>
      </c>
      <c r="O960">
        <v>0</v>
      </c>
      <c r="P960">
        <v>0</v>
      </c>
      <c r="Q960">
        <v>2</v>
      </c>
      <c r="R960">
        <v>0</v>
      </c>
      <c r="S960">
        <v>1</v>
      </c>
      <c r="T960">
        <v>0</v>
      </c>
      <c r="U960">
        <v>0</v>
      </c>
      <c r="V960">
        <f t="shared" si="28"/>
        <v>53</v>
      </c>
      <c r="W960">
        <f t="shared" si="29"/>
        <v>46</v>
      </c>
    </row>
    <row r="961" spans="1:23" x14ac:dyDescent="0.35">
      <c r="A961" t="s">
        <v>210</v>
      </c>
      <c r="B961" s="1">
        <v>44460</v>
      </c>
      <c r="C961" t="s">
        <v>197</v>
      </c>
      <c r="D961" t="s">
        <v>30</v>
      </c>
      <c r="E961">
        <v>1</v>
      </c>
      <c r="F961">
        <v>0</v>
      </c>
      <c r="G961">
        <v>0</v>
      </c>
      <c r="H961">
        <v>0</v>
      </c>
      <c r="I961">
        <v>1</v>
      </c>
      <c r="J961">
        <v>0</v>
      </c>
      <c r="K961">
        <v>0</v>
      </c>
      <c r="L961">
        <v>4</v>
      </c>
      <c r="M961">
        <v>6</v>
      </c>
      <c r="N961">
        <v>7</v>
      </c>
      <c r="O961">
        <v>6</v>
      </c>
      <c r="P961">
        <v>1</v>
      </c>
      <c r="Q961">
        <v>2</v>
      </c>
      <c r="R961">
        <v>4</v>
      </c>
      <c r="S961">
        <v>0</v>
      </c>
      <c r="T961">
        <v>0</v>
      </c>
      <c r="U961">
        <v>1</v>
      </c>
      <c r="V961">
        <f t="shared" si="28"/>
        <v>52</v>
      </c>
      <c r="W961">
        <f t="shared" si="29"/>
        <v>25</v>
      </c>
    </row>
    <row r="962" spans="1:23" x14ac:dyDescent="0.35">
      <c r="A962" t="s">
        <v>210</v>
      </c>
      <c r="B962" s="1">
        <v>44461</v>
      </c>
      <c r="C962" t="s">
        <v>192</v>
      </c>
      <c r="D962" t="s">
        <v>30</v>
      </c>
      <c r="E962">
        <v>1</v>
      </c>
      <c r="F962">
        <v>0</v>
      </c>
      <c r="G962">
        <v>0</v>
      </c>
      <c r="H962">
        <v>0</v>
      </c>
      <c r="I962">
        <v>1</v>
      </c>
      <c r="J962">
        <v>0</v>
      </c>
      <c r="K962">
        <v>0</v>
      </c>
      <c r="L962" s="2">
        <v>5.666666666666667</v>
      </c>
      <c r="M962">
        <v>5</v>
      </c>
      <c r="N962">
        <v>4</v>
      </c>
      <c r="O962">
        <v>3</v>
      </c>
      <c r="P962">
        <v>2</v>
      </c>
      <c r="Q962">
        <v>0</v>
      </c>
      <c r="R962">
        <v>3</v>
      </c>
      <c r="S962">
        <v>0</v>
      </c>
      <c r="T962">
        <v>0</v>
      </c>
      <c r="U962">
        <v>0</v>
      </c>
      <c r="V962">
        <f t="shared" si="28"/>
        <v>58.333333333333336</v>
      </c>
      <c r="W962">
        <f t="shared" si="29"/>
        <v>43</v>
      </c>
    </row>
    <row r="963" spans="1:23" x14ac:dyDescent="0.35">
      <c r="A963" t="s">
        <v>210</v>
      </c>
      <c r="B963" t="s">
        <v>207</v>
      </c>
      <c r="C963" t="s">
        <v>203</v>
      </c>
      <c r="D963" t="s">
        <v>103</v>
      </c>
      <c r="E963">
        <v>1</v>
      </c>
      <c r="F963">
        <v>0</v>
      </c>
      <c r="G963">
        <v>0</v>
      </c>
      <c r="H963">
        <v>0</v>
      </c>
      <c r="I963">
        <v>1</v>
      </c>
      <c r="J963">
        <v>0</v>
      </c>
      <c r="K963">
        <v>0</v>
      </c>
      <c r="L963">
        <v>5</v>
      </c>
      <c r="M963">
        <v>7</v>
      </c>
      <c r="N963">
        <v>6</v>
      </c>
      <c r="O963">
        <v>6</v>
      </c>
      <c r="P963">
        <v>3</v>
      </c>
      <c r="Q963">
        <v>2</v>
      </c>
      <c r="R963">
        <v>5</v>
      </c>
      <c r="S963">
        <v>0</v>
      </c>
      <c r="T963">
        <v>0</v>
      </c>
      <c r="U963">
        <v>0</v>
      </c>
      <c r="V963">
        <f t="shared" ref="V963:V1026" si="30">50+L963*3+(IF(L963&lt;4,0,(L963-4)*2)+R963-M963-4*P963-(2*(N963-O963))-Q963)</f>
        <v>51</v>
      </c>
      <c r="W963">
        <f t="shared" ref="W963:W1026" si="31">40+6*L963+R963-2*Q963-2*M963-3*N963-6*P963</f>
        <v>21</v>
      </c>
    </row>
    <row r="964" spans="1:23" x14ac:dyDescent="0.35">
      <c r="A964" t="s">
        <v>210</v>
      </c>
      <c r="B964" t="s">
        <v>208</v>
      </c>
      <c r="C964" t="s">
        <v>194</v>
      </c>
      <c r="D964" t="s">
        <v>103</v>
      </c>
      <c r="E964">
        <v>1</v>
      </c>
      <c r="F964">
        <v>0</v>
      </c>
      <c r="G964">
        <v>0</v>
      </c>
      <c r="H964">
        <v>0</v>
      </c>
      <c r="I964">
        <v>1</v>
      </c>
      <c r="J964">
        <v>0</v>
      </c>
      <c r="K964">
        <v>0</v>
      </c>
      <c r="L964">
        <v>2</v>
      </c>
      <c r="M964">
        <v>7</v>
      </c>
      <c r="N964">
        <v>6</v>
      </c>
      <c r="O964">
        <v>6</v>
      </c>
      <c r="P964">
        <v>1</v>
      </c>
      <c r="Q964">
        <v>2</v>
      </c>
      <c r="R964">
        <v>2</v>
      </c>
      <c r="S964">
        <v>0</v>
      </c>
      <c r="T964">
        <v>0</v>
      </c>
      <c r="U964">
        <v>0</v>
      </c>
      <c r="V964">
        <f t="shared" si="30"/>
        <v>45</v>
      </c>
      <c r="W964">
        <f t="shared" si="31"/>
        <v>12</v>
      </c>
    </row>
    <row r="965" spans="1:23" x14ac:dyDescent="0.35">
      <c r="A965" t="s">
        <v>210</v>
      </c>
      <c r="B965" s="1">
        <v>44464</v>
      </c>
      <c r="C965" t="s">
        <v>204</v>
      </c>
      <c r="D965" t="s">
        <v>103</v>
      </c>
      <c r="E965">
        <v>1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6</v>
      </c>
      <c r="M965">
        <v>3</v>
      </c>
      <c r="N965">
        <v>2</v>
      </c>
      <c r="O965">
        <v>2</v>
      </c>
      <c r="P965">
        <v>2</v>
      </c>
      <c r="Q965">
        <v>0</v>
      </c>
      <c r="R965">
        <v>4</v>
      </c>
      <c r="S965">
        <v>0</v>
      </c>
      <c r="T965">
        <v>0</v>
      </c>
      <c r="U965">
        <v>1</v>
      </c>
      <c r="V965">
        <f t="shared" si="30"/>
        <v>65</v>
      </c>
      <c r="W965">
        <f t="shared" si="31"/>
        <v>56</v>
      </c>
    </row>
    <row r="966" spans="1:23" x14ac:dyDescent="0.35">
      <c r="A966" t="s">
        <v>210</v>
      </c>
      <c r="B966" s="1">
        <v>44465</v>
      </c>
      <c r="C966" t="s">
        <v>200</v>
      </c>
      <c r="D966" t="s">
        <v>103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3</v>
      </c>
      <c r="M966">
        <v>3</v>
      </c>
      <c r="N966">
        <v>1</v>
      </c>
      <c r="O966">
        <v>1</v>
      </c>
      <c r="P966">
        <v>1</v>
      </c>
      <c r="Q966">
        <v>1</v>
      </c>
      <c r="R966">
        <v>7</v>
      </c>
      <c r="S966">
        <v>0</v>
      </c>
      <c r="T966">
        <v>0</v>
      </c>
      <c r="U966">
        <v>0</v>
      </c>
      <c r="V966">
        <f t="shared" si="30"/>
        <v>58</v>
      </c>
      <c r="W966">
        <f t="shared" si="31"/>
        <v>48</v>
      </c>
    </row>
    <row r="967" spans="1:23" x14ac:dyDescent="0.35">
      <c r="A967" t="s">
        <v>210</v>
      </c>
      <c r="B967" s="1">
        <v>44467</v>
      </c>
      <c r="C967" t="s">
        <v>197</v>
      </c>
      <c r="D967" t="s">
        <v>118</v>
      </c>
      <c r="E967">
        <v>1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5</v>
      </c>
      <c r="M967">
        <v>7</v>
      </c>
      <c r="N967">
        <v>6</v>
      </c>
      <c r="O967">
        <v>6</v>
      </c>
      <c r="P967">
        <v>1</v>
      </c>
      <c r="Q967">
        <v>2</v>
      </c>
      <c r="R967">
        <v>4</v>
      </c>
      <c r="S967">
        <v>0</v>
      </c>
      <c r="T967">
        <v>0</v>
      </c>
      <c r="U967">
        <v>0</v>
      </c>
      <c r="V967">
        <f t="shared" si="30"/>
        <v>58</v>
      </c>
      <c r="W967">
        <f t="shared" si="31"/>
        <v>32</v>
      </c>
    </row>
    <row r="968" spans="1:23" x14ac:dyDescent="0.35">
      <c r="A968" t="s">
        <v>210</v>
      </c>
      <c r="B968" s="1">
        <v>44468</v>
      </c>
      <c r="C968" t="s">
        <v>192</v>
      </c>
      <c r="D968" t="s">
        <v>118</v>
      </c>
      <c r="E968">
        <v>1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5</v>
      </c>
      <c r="M968">
        <v>5</v>
      </c>
      <c r="N968">
        <v>2</v>
      </c>
      <c r="O968">
        <v>2</v>
      </c>
      <c r="P968">
        <v>0</v>
      </c>
      <c r="Q968">
        <v>1</v>
      </c>
      <c r="R968">
        <v>5</v>
      </c>
      <c r="S968">
        <v>0</v>
      </c>
      <c r="T968">
        <v>0</v>
      </c>
      <c r="U968">
        <v>0</v>
      </c>
      <c r="V968">
        <f t="shared" si="30"/>
        <v>66</v>
      </c>
      <c r="W968">
        <f t="shared" si="31"/>
        <v>57</v>
      </c>
    </row>
    <row r="969" spans="1:23" x14ac:dyDescent="0.35">
      <c r="A969" t="s">
        <v>210</v>
      </c>
      <c r="B969" s="1">
        <v>44469</v>
      </c>
      <c r="C969" t="s">
        <v>203</v>
      </c>
      <c r="D969" t="s">
        <v>118</v>
      </c>
      <c r="E969">
        <v>1</v>
      </c>
      <c r="F969">
        <v>0</v>
      </c>
      <c r="G969">
        <v>0</v>
      </c>
      <c r="H969">
        <v>1</v>
      </c>
      <c r="I969">
        <v>0</v>
      </c>
      <c r="J969">
        <v>0</v>
      </c>
      <c r="K969">
        <v>0</v>
      </c>
      <c r="L969">
        <v>7</v>
      </c>
      <c r="M969">
        <v>4</v>
      </c>
      <c r="N969">
        <v>0</v>
      </c>
      <c r="O969">
        <v>0</v>
      </c>
      <c r="P969">
        <v>0</v>
      </c>
      <c r="Q969">
        <v>1</v>
      </c>
      <c r="R969">
        <v>7</v>
      </c>
      <c r="S969">
        <v>0</v>
      </c>
      <c r="T969">
        <v>0</v>
      </c>
      <c r="U969">
        <v>0</v>
      </c>
      <c r="V969">
        <f t="shared" si="30"/>
        <v>79</v>
      </c>
      <c r="W969">
        <f t="shared" si="31"/>
        <v>79</v>
      </c>
    </row>
    <row r="970" spans="1:23" x14ac:dyDescent="0.35">
      <c r="A970" t="s">
        <v>210</v>
      </c>
      <c r="B970" s="1">
        <v>44470</v>
      </c>
      <c r="C970" t="s">
        <v>209</v>
      </c>
      <c r="D970" t="s">
        <v>110</v>
      </c>
      <c r="E970">
        <v>1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5</v>
      </c>
      <c r="M970">
        <v>4</v>
      </c>
      <c r="N970">
        <v>2</v>
      </c>
      <c r="O970">
        <v>2</v>
      </c>
      <c r="P970">
        <v>2</v>
      </c>
      <c r="Q970">
        <v>2</v>
      </c>
      <c r="R970">
        <v>4</v>
      </c>
      <c r="S970">
        <v>0</v>
      </c>
      <c r="T970">
        <v>0</v>
      </c>
      <c r="U970">
        <v>0</v>
      </c>
      <c r="V970">
        <f t="shared" si="30"/>
        <v>57</v>
      </c>
      <c r="W970">
        <f t="shared" si="31"/>
        <v>44</v>
      </c>
    </row>
    <row r="971" spans="1:23" x14ac:dyDescent="0.35">
      <c r="A971" t="s">
        <v>210</v>
      </c>
      <c r="B971" s="1">
        <v>44471</v>
      </c>
      <c r="C971" t="s">
        <v>204</v>
      </c>
      <c r="D971" t="s">
        <v>110</v>
      </c>
      <c r="E971">
        <v>1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4</v>
      </c>
      <c r="M971">
        <v>3</v>
      </c>
      <c r="N971">
        <v>1</v>
      </c>
      <c r="O971">
        <v>1</v>
      </c>
      <c r="P971">
        <v>1</v>
      </c>
      <c r="Q971">
        <v>2</v>
      </c>
      <c r="R971">
        <v>7</v>
      </c>
      <c r="S971">
        <v>1</v>
      </c>
      <c r="T971">
        <v>0</v>
      </c>
      <c r="U971">
        <v>0</v>
      </c>
      <c r="V971">
        <f t="shared" si="30"/>
        <v>60</v>
      </c>
      <c r="W971">
        <f t="shared" si="31"/>
        <v>52</v>
      </c>
    </row>
    <row r="972" spans="1:23" x14ac:dyDescent="0.35">
      <c r="A972" t="s">
        <v>210</v>
      </c>
      <c r="B972" s="1">
        <v>44472</v>
      </c>
      <c r="C972" t="s">
        <v>197</v>
      </c>
      <c r="D972" t="s">
        <v>110</v>
      </c>
      <c r="E972">
        <v>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4</v>
      </c>
      <c r="M972">
        <v>4</v>
      </c>
      <c r="N972">
        <v>2</v>
      </c>
      <c r="O972">
        <v>2</v>
      </c>
      <c r="P972">
        <v>1</v>
      </c>
      <c r="Q972">
        <v>2</v>
      </c>
      <c r="R972">
        <v>1</v>
      </c>
      <c r="S972">
        <v>0</v>
      </c>
      <c r="T972">
        <v>0</v>
      </c>
      <c r="U972">
        <v>0</v>
      </c>
      <c r="V972">
        <f t="shared" si="30"/>
        <v>53</v>
      </c>
      <c r="W972">
        <f t="shared" si="31"/>
        <v>41</v>
      </c>
    </row>
    <row r="973" spans="1:23" x14ac:dyDescent="0.35">
      <c r="A973" t="s">
        <v>243</v>
      </c>
      <c r="B973" s="1">
        <v>44287</v>
      </c>
      <c r="C973" t="s">
        <v>211</v>
      </c>
      <c r="D973" t="s">
        <v>163</v>
      </c>
      <c r="E973">
        <v>1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 s="2">
        <v>5.333333333333333</v>
      </c>
      <c r="M973">
        <v>2</v>
      </c>
      <c r="N973">
        <v>2</v>
      </c>
      <c r="O973">
        <v>2</v>
      </c>
      <c r="P973">
        <v>1</v>
      </c>
      <c r="Q973">
        <v>2</v>
      </c>
      <c r="R973">
        <v>8</v>
      </c>
      <c r="S973">
        <v>0</v>
      </c>
      <c r="T973">
        <v>0</v>
      </c>
      <c r="U973">
        <v>0</v>
      </c>
      <c r="V973">
        <f t="shared" si="30"/>
        <v>68.666666666666671</v>
      </c>
      <c r="W973">
        <f t="shared" si="31"/>
        <v>60</v>
      </c>
    </row>
    <row r="974" spans="1:23" x14ac:dyDescent="0.35">
      <c r="A974" t="s">
        <v>243</v>
      </c>
      <c r="B974" s="1">
        <v>44288</v>
      </c>
      <c r="C974" t="s">
        <v>212</v>
      </c>
      <c r="D974" t="s">
        <v>163</v>
      </c>
      <c r="E974">
        <v>1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4</v>
      </c>
      <c r="M974">
        <v>6</v>
      </c>
      <c r="N974">
        <v>6</v>
      </c>
      <c r="O974">
        <v>4</v>
      </c>
      <c r="P974">
        <v>1</v>
      </c>
      <c r="Q974">
        <v>2</v>
      </c>
      <c r="R974">
        <v>4</v>
      </c>
      <c r="S974">
        <v>0</v>
      </c>
      <c r="T974">
        <v>0</v>
      </c>
      <c r="U974">
        <v>0</v>
      </c>
      <c r="V974">
        <f t="shared" si="30"/>
        <v>50</v>
      </c>
      <c r="W974">
        <f t="shared" si="31"/>
        <v>28</v>
      </c>
    </row>
    <row r="975" spans="1:23" x14ac:dyDescent="0.35">
      <c r="A975" t="s">
        <v>243</v>
      </c>
      <c r="B975" s="1">
        <v>44289</v>
      </c>
      <c r="C975" t="s">
        <v>213</v>
      </c>
      <c r="D975" t="s">
        <v>163</v>
      </c>
      <c r="E975">
        <v>1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 s="2">
        <v>4.666666666666667</v>
      </c>
      <c r="M975">
        <v>6</v>
      </c>
      <c r="N975">
        <v>2</v>
      </c>
      <c r="O975">
        <v>0</v>
      </c>
      <c r="P975">
        <v>0</v>
      </c>
      <c r="Q975">
        <v>2</v>
      </c>
      <c r="R975">
        <v>6</v>
      </c>
      <c r="S975">
        <v>0</v>
      </c>
      <c r="T975">
        <v>0</v>
      </c>
      <c r="U975">
        <v>0</v>
      </c>
      <c r="V975">
        <f t="shared" si="30"/>
        <v>59.333333333333336</v>
      </c>
      <c r="W975">
        <f t="shared" si="31"/>
        <v>52</v>
      </c>
    </row>
    <row r="976" spans="1:23" x14ac:dyDescent="0.35">
      <c r="A976" t="s">
        <v>243</v>
      </c>
      <c r="B976" s="1">
        <v>44290</v>
      </c>
      <c r="C976" t="s">
        <v>214</v>
      </c>
      <c r="D976" t="s">
        <v>163</v>
      </c>
      <c r="E976">
        <v>1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 s="2">
        <v>4.666666666666667</v>
      </c>
      <c r="M976">
        <v>5</v>
      </c>
      <c r="N976">
        <v>3</v>
      </c>
      <c r="O976">
        <v>3</v>
      </c>
      <c r="P976">
        <v>1</v>
      </c>
      <c r="Q976">
        <v>3</v>
      </c>
      <c r="R976">
        <v>3</v>
      </c>
      <c r="S976">
        <v>0</v>
      </c>
      <c r="T976">
        <v>0</v>
      </c>
      <c r="U976">
        <v>0</v>
      </c>
      <c r="V976">
        <f t="shared" si="30"/>
        <v>56.333333333333336</v>
      </c>
      <c r="W976">
        <f t="shared" si="31"/>
        <v>40</v>
      </c>
    </row>
    <row r="977" spans="1:23" x14ac:dyDescent="0.35">
      <c r="A977" t="s">
        <v>243</v>
      </c>
      <c r="B977" s="1">
        <v>44291</v>
      </c>
      <c r="C977" t="s">
        <v>215</v>
      </c>
      <c r="D977" t="s">
        <v>34</v>
      </c>
      <c r="E977">
        <v>1</v>
      </c>
      <c r="F977">
        <v>0</v>
      </c>
      <c r="G977">
        <v>0</v>
      </c>
      <c r="H977">
        <v>1</v>
      </c>
      <c r="I977">
        <v>0</v>
      </c>
      <c r="J977">
        <v>0</v>
      </c>
      <c r="K977">
        <v>0</v>
      </c>
      <c r="L977">
        <v>5</v>
      </c>
      <c r="M977">
        <v>2</v>
      </c>
      <c r="N977">
        <v>0</v>
      </c>
      <c r="O977">
        <v>0</v>
      </c>
      <c r="P977">
        <v>0</v>
      </c>
      <c r="Q977">
        <v>3</v>
      </c>
      <c r="R977">
        <v>9</v>
      </c>
      <c r="S977">
        <v>2</v>
      </c>
      <c r="T977">
        <v>0</v>
      </c>
      <c r="U977">
        <v>0</v>
      </c>
      <c r="V977">
        <f t="shared" si="30"/>
        <v>71</v>
      </c>
      <c r="W977">
        <f t="shared" si="31"/>
        <v>69</v>
      </c>
    </row>
    <row r="978" spans="1:23" x14ac:dyDescent="0.35">
      <c r="A978" t="s">
        <v>243</v>
      </c>
      <c r="B978" s="1">
        <v>44292</v>
      </c>
      <c r="C978" t="s">
        <v>211</v>
      </c>
      <c r="D978" t="s">
        <v>34</v>
      </c>
      <c r="E978">
        <v>1</v>
      </c>
      <c r="F978">
        <v>0</v>
      </c>
      <c r="G978">
        <v>0</v>
      </c>
      <c r="H978">
        <v>1</v>
      </c>
      <c r="I978">
        <v>0</v>
      </c>
      <c r="J978">
        <v>0</v>
      </c>
      <c r="K978">
        <v>0</v>
      </c>
      <c r="L978" s="2">
        <v>5.333333333333333</v>
      </c>
      <c r="M978">
        <v>4</v>
      </c>
      <c r="N978">
        <v>3</v>
      </c>
      <c r="O978">
        <v>3</v>
      </c>
      <c r="P978">
        <v>0</v>
      </c>
      <c r="Q978">
        <v>1</v>
      </c>
      <c r="R978">
        <v>10</v>
      </c>
      <c r="S978">
        <v>0</v>
      </c>
      <c r="T978">
        <v>0</v>
      </c>
      <c r="U978">
        <v>1</v>
      </c>
      <c r="V978">
        <f t="shared" si="30"/>
        <v>73.666666666666671</v>
      </c>
      <c r="W978">
        <f t="shared" si="31"/>
        <v>63</v>
      </c>
    </row>
    <row r="979" spans="1:23" x14ac:dyDescent="0.35">
      <c r="A979" t="s">
        <v>243</v>
      </c>
      <c r="B979" s="1">
        <v>44293</v>
      </c>
      <c r="C979" t="s">
        <v>212</v>
      </c>
      <c r="D979" t="s">
        <v>34</v>
      </c>
      <c r="E979">
        <v>1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5</v>
      </c>
      <c r="M979">
        <v>4</v>
      </c>
      <c r="N979">
        <v>3</v>
      </c>
      <c r="O979">
        <v>3</v>
      </c>
      <c r="P979">
        <v>0</v>
      </c>
      <c r="Q979">
        <v>3</v>
      </c>
      <c r="R979">
        <v>3</v>
      </c>
      <c r="S979">
        <v>0</v>
      </c>
      <c r="T979">
        <v>0</v>
      </c>
      <c r="U979">
        <v>0</v>
      </c>
      <c r="V979">
        <f t="shared" si="30"/>
        <v>63</v>
      </c>
      <c r="W979">
        <f t="shared" si="31"/>
        <v>50</v>
      </c>
    </row>
    <row r="980" spans="1:23" x14ac:dyDescent="0.35">
      <c r="A980" t="s">
        <v>243</v>
      </c>
      <c r="B980" s="1">
        <v>44294</v>
      </c>
      <c r="C980" t="s">
        <v>213</v>
      </c>
      <c r="D980" t="s">
        <v>47</v>
      </c>
      <c r="E980">
        <v>1</v>
      </c>
      <c r="F980">
        <v>1</v>
      </c>
      <c r="G980">
        <v>0</v>
      </c>
      <c r="H980">
        <v>1</v>
      </c>
      <c r="I980">
        <v>0</v>
      </c>
      <c r="J980">
        <v>0</v>
      </c>
      <c r="K980">
        <v>1</v>
      </c>
      <c r="L980">
        <v>9</v>
      </c>
      <c r="M980">
        <v>5</v>
      </c>
      <c r="N980">
        <v>0</v>
      </c>
      <c r="O980">
        <v>0</v>
      </c>
      <c r="P980">
        <v>0</v>
      </c>
      <c r="Q980">
        <v>0</v>
      </c>
      <c r="R980">
        <v>11</v>
      </c>
      <c r="S980">
        <v>0</v>
      </c>
      <c r="T980">
        <v>0</v>
      </c>
      <c r="U980">
        <v>0</v>
      </c>
      <c r="V980">
        <f t="shared" si="30"/>
        <v>93</v>
      </c>
      <c r="W980">
        <f t="shared" si="31"/>
        <v>95</v>
      </c>
    </row>
    <row r="981" spans="1:23" x14ac:dyDescent="0.35">
      <c r="A981" t="s">
        <v>243</v>
      </c>
      <c r="B981" s="1">
        <v>44297</v>
      </c>
      <c r="C981" t="s">
        <v>214</v>
      </c>
      <c r="D981" t="s">
        <v>47</v>
      </c>
      <c r="E981">
        <v>1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 s="2">
        <v>4.666666666666667</v>
      </c>
      <c r="M981">
        <v>4</v>
      </c>
      <c r="N981">
        <v>1</v>
      </c>
      <c r="O981">
        <v>1</v>
      </c>
      <c r="P981">
        <v>0</v>
      </c>
      <c r="Q981">
        <v>3</v>
      </c>
      <c r="R981">
        <v>6</v>
      </c>
      <c r="S981">
        <v>0</v>
      </c>
      <c r="T981">
        <v>1</v>
      </c>
      <c r="U981">
        <v>0</v>
      </c>
      <c r="V981">
        <f t="shared" si="30"/>
        <v>64.333333333333329</v>
      </c>
      <c r="W981">
        <f t="shared" si="31"/>
        <v>57</v>
      </c>
    </row>
    <row r="982" spans="1:23" x14ac:dyDescent="0.35">
      <c r="A982" t="s">
        <v>243</v>
      </c>
      <c r="B982" s="1">
        <v>44298</v>
      </c>
      <c r="C982" t="s">
        <v>212</v>
      </c>
      <c r="D982" t="s">
        <v>40</v>
      </c>
      <c r="E982">
        <v>1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5</v>
      </c>
      <c r="M982">
        <v>3</v>
      </c>
      <c r="N982">
        <v>3</v>
      </c>
      <c r="O982">
        <v>3</v>
      </c>
      <c r="P982">
        <v>1</v>
      </c>
      <c r="Q982">
        <v>2</v>
      </c>
      <c r="R982">
        <v>2</v>
      </c>
      <c r="S982">
        <v>1</v>
      </c>
      <c r="T982">
        <v>0</v>
      </c>
      <c r="U982">
        <v>0</v>
      </c>
      <c r="V982">
        <f t="shared" si="30"/>
        <v>60</v>
      </c>
      <c r="W982">
        <f t="shared" si="31"/>
        <v>47</v>
      </c>
    </row>
    <row r="983" spans="1:23" x14ac:dyDescent="0.35">
      <c r="A983" t="s">
        <v>243</v>
      </c>
      <c r="B983" s="1">
        <v>44299</v>
      </c>
      <c r="C983" t="s">
        <v>211</v>
      </c>
      <c r="D983" t="s">
        <v>40</v>
      </c>
      <c r="E983">
        <v>1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7</v>
      </c>
      <c r="M983">
        <v>3</v>
      </c>
      <c r="N983">
        <v>0</v>
      </c>
      <c r="O983">
        <v>0</v>
      </c>
      <c r="P983">
        <v>0</v>
      </c>
      <c r="Q983">
        <v>2</v>
      </c>
      <c r="R983">
        <v>8</v>
      </c>
      <c r="S983">
        <v>0</v>
      </c>
      <c r="T983">
        <v>0</v>
      </c>
      <c r="U983">
        <v>0</v>
      </c>
      <c r="V983">
        <f t="shared" si="30"/>
        <v>80</v>
      </c>
      <c r="W983">
        <f t="shared" si="31"/>
        <v>80</v>
      </c>
    </row>
    <row r="984" spans="1:23" x14ac:dyDescent="0.35">
      <c r="A984" t="s">
        <v>243</v>
      </c>
      <c r="B984" s="1">
        <v>44300</v>
      </c>
      <c r="C984" t="s">
        <v>215</v>
      </c>
      <c r="D984" t="s">
        <v>40</v>
      </c>
      <c r="E984">
        <v>1</v>
      </c>
      <c r="F984">
        <v>1</v>
      </c>
      <c r="G984">
        <v>0</v>
      </c>
      <c r="H984">
        <v>1</v>
      </c>
      <c r="I984">
        <v>0</v>
      </c>
      <c r="J984">
        <v>0</v>
      </c>
      <c r="K984">
        <v>1</v>
      </c>
      <c r="L984">
        <v>9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7</v>
      </c>
      <c r="S984">
        <v>1</v>
      </c>
      <c r="T984">
        <v>0</v>
      </c>
      <c r="U984">
        <v>0</v>
      </c>
      <c r="V984">
        <f t="shared" si="30"/>
        <v>94</v>
      </c>
      <c r="W984">
        <f t="shared" si="31"/>
        <v>101</v>
      </c>
    </row>
    <row r="985" spans="1:23" x14ac:dyDescent="0.35">
      <c r="A985" t="s">
        <v>243</v>
      </c>
      <c r="B985" s="1">
        <v>44301</v>
      </c>
      <c r="C985" t="s">
        <v>213</v>
      </c>
      <c r="D985" t="s">
        <v>40</v>
      </c>
      <c r="E985">
        <v>1</v>
      </c>
      <c r="F985">
        <v>0</v>
      </c>
      <c r="G985">
        <v>0</v>
      </c>
      <c r="H985">
        <v>0</v>
      </c>
      <c r="I985">
        <v>1</v>
      </c>
      <c r="J985">
        <v>0</v>
      </c>
      <c r="K985">
        <v>0</v>
      </c>
      <c r="L985">
        <v>6</v>
      </c>
      <c r="M985">
        <v>5</v>
      </c>
      <c r="N985">
        <v>2</v>
      </c>
      <c r="O985">
        <v>2</v>
      </c>
      <c r="P985">
        <v>1</v>
      </c>
      <c r="Q985">
        <v>0</v>
      </c>
      <c r="R985">
        <v>10</v>
      </c>
      <c r="S985">
        <v>0</v>
      </c>
      <c r="T985">
        <v>0</v>
      </c>
      <c r="U985">
        <v>0</v>
      </c>
      <c r="V985">
        <f t="shared" si="30"/>
        <v>73</v>
      </c>
      <c r="W985">
        <f t="shared" si="31"/>
        <v>64</v>
      </c>
    </row>
    <row r="986" spans="1:23" x14ac:dyDescent="0.35">
      <c r="A986" t="s">
        <v>243</v>
      </c>
      <c r="B986" s="1">
        <v>44303</v>
      </c>
      <c r="C986" t="s">
        <v>214</v>
      </c>
      <c r="D986" t="s">
        <v>38</v>
      </c>
      <c r="E986">
        <v>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 s="2">
        <v>4.666666666666667</v>
      </c>
      <c r="M986">
        <v>6</v>
      </c>
      <c r="N986">
        <v>2</v>
      </c>
      <c r="O986">
        <v>2</v>
      </c>
      <c r="P986">
        <v>0</v>
      </c>
      <c r="Q986">
        <v>3</v>
      </c>
      <c r="R986">
        <v>6</v>
      </c>
      <c r="S986">
        <v>0</v>
      </c>
      <c r="T986">
        <v>0</v>
      </c>
      <c r="U986">
        <v>0</v>
      </c>
      <c r="V986">
        <f t="shared" si="30"/>
        <v>62.333333333333336</v>
      </c>
      <c r="W986">
        <f t="shared" si="31"/>
        <v>50</v>
      </c>
    </row>
    <row r="987" spans="1:23" x14ac:dyDescent="0.35">
      <c r="A987" t="s">
        <v>243</v>
      </c>
      <c r="B987" t="s">
        <v>179</v>
      </c>
      <c r="C987" t="s">
        <v>212</v>
      </c>
      <c r="D987" t="s">
        <v>38</v>
      </c>
      <c r="E987">
        <v>1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0</v>
      </c>
      <c r="L987">
        <v>5</v>
      </c>
      <c r="M987">
        <v>6</v>
      </c>
      <c r="N987">
        <v>2</v>
      </c>
      <c r="O987">
        <v>2</v>
      </c>
      <c r="P987">
        <v>1</v>
      </c>
      <c r="Q987">
        <v>0</v>
      </c>
      <c r="R987">
        <v>1</v>
      </c>
      <c r="S987">
        <v>0</v>
      </c>
      <c r="T987">
        <v>0</v>
      </c>
      <c r="U987">
        <v>0</v>
      </c>
      <c r="V987">
        <f t="shared" si="30"/>
        <v>58</v>
      </c>
      <c r="W987">
        <f t="shared" si="31"/>
        <v>47</v>
      </c>
    </row>
    <row r="988" spans="1:23" x14ac:dyDescent="0.35">
      <c r="A988" t="s">
        <v>243</v>
      </c>
      <c r="B988" t="s">
        <v>180</v>
      </c>
      <c r="C988" t="s">
        <v>216</v>
      </c>
      <c r="D988" t="s">
        <v>38</v>
      </c>
      <c r="E988">
        <v>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3</v>
      </c>
      <c r="M988">
        <v>1</v>
      </c>
      <c r="N988">
        <v>1</v>
      </c>
      <c r="O988">
        <v>1</v>
      </c>
      <c r="P988">
        <v>0</v>
      </c>
      <c r="Q988">
        <v>1</v>
      </c>
      <c r="R988">
        <v>4</v>
      </c>
      <c r="S988">
        <v>0</v>
      </c>
      <c r="T988">
        <v>0</v>
      </c>
      <c r="U988">
        <v>0</v>
      </c>
      <c r="V988">
        <f t="shared" si="30"/>
        <v>61</v>
      </c>
      <c r="W988">
        <f t="shared" si="31"/>
        <v>55</v>
      </c>
    </row>
    <row r="989" spans="1:23" x14ac:dyDescent="0.35">
      <c r="A989" t="s">
        <v>243</v>
      </c>
      <c r="B989" s="1">
        <v>44305</v>
      </c>
      <c r="C989" t="s">
        <v>211</v>
      </c>
      <c r="D989" t="s">
        <v>38</v>
      </c>
      <c r="E989">
        <v>1</v>
      </c>
      <c r="F989">
        <v>0</v>
      </c>
      <c r="G989">
        <v>0</v>
      </c>
      <c r="H989">
        <v>0</v>
      </c>
      <c r="I989">
        <v>1</v>
      </c>
      <c r="J989">
        <v>0</v>
      </c>
      <c r="K989">
        <v>0</v>
      </c>
      <c r="L989">
        <v>1</v>
      </c>
      <c r="M989">
        <v>8</v>
      </c>
      <c r="N989">
        <v>8</v>
      </c>
      <c r="O989">
        <v>7</v>
      </c>
      <c r="P989">
        <v>2</v>
      </c>
      <c r="Q989">
        <v>2</v>
      </c>
      <c r="R989">
        <v>0</v>
      </c>
      <c r="S989">
        <v>0</v>
      </c>
      <c r="T989">
        <v>0</v>
      </c>
      <c r="U989">
        <v>0</v>
      </c>
      <c r="V989">
        <f t="shared" si="30"/>
        <v>33</v>
      </c>
      <c r="W989">
        <f t="shared" si="31"/>
        <v>-10</v>
      </c>
    </row>
    <row r="990" spans="1:23" x14ac:dyDescent="0.35">
      <c r="A990" t="s">
        <v>243</v>
      </c>
      <c r="B990" s="1">
        <v>44306</v>
      </c>
      <c r="C990" t="s">
        <v>215</v>
      </c>
      <c r="D990" t="s">
        <v>66</v>
      </c>
      <c r="E990">
        <v>1</v>
      </c>
      <c r="F990">
        <v>0</v>
      </c>
      <c r="G990">
        <v>0</v>
      </c>
      <c r="H990">
        <v>1</v>
      </c>
      <c r="I990">
        <v>0</v>
      </c>
      <c r="J990">
        <v>0</v>
      </c>
      <c r="K990">
        <v>0</v>
      </c>
      <c r="L990">
        <v>5</v>
      </c>
      <c r="M990">
        <v>3</v>
      </c>
      <c r="N990">
        <v>2</v>
      </c>
      <c r="O990">
        <v>1</v>
      </c>
      <c r="P990">
        <v>1</v>
      </c>
      <c r="Q990">
        <v>5</v>
      </c>
      <c r="R990">
        <v>8</v>
      </c>
      <c r="S990">
        <v>0</v>
      </c>
      <c r="T990">
        <v>0</v>
      </c>
      <c r="U990">
        <v>1</v>
      </c>
      <c r="V990">
        <f t="shared" si="30"/>
        <v>61</v>
      </c>
      <c r="W990">
        <f t="shared" si="31"/>
        <v>50</v>
      </c>
    </row>
    <row r="991" spans="1:23" x14ac:dyDescent="0.35">
      <c r="A991" t="s">
        <v>243</v>
      </c>
      <c r="B991" s="1">
        <v>44309</v>
      </c>
      <c r="C991" t="s">
        <v>214</v>
      </c>
      <c r="D991" t="s">
        <v>31</v>
      </c>
      <c r="E991">
        <v>1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 s="2">
        <v>3.3333333333333335</v>
      </c>
      <c r="M991">
        <v>3</v>
      </c>
      <c r="N991">
        <v>2</v>
      </c>
      <c r="O991">
        <v>2</v>
      </c>
      <c r="P991">
        <v>1</v>
      </c>
      <c r="Q991">
        <v>3</v>
      </c>
      <c r="R991">
        <v>5</v>
      </c>
      <c r="S991">
        <v>0</v>
      </c>
      <c r="T991">
        <v>0</v>
      </c>
      <c r="U991">
        <v>1</v>
      </c>
      <c r="V991">
        <f t="shared" si="30"/>
        <v>55</v>
      </c>
      <c r="W991">
        <f t="shared" si="31"/>
        <v>41</v>
      </c>
    </row>
    <row r="992" spans="1:23" x14ac:dyDescent="0.35">
      <c r="A992" t="s">
        <v>243</v>
      </c>
      <c r="B992" s="1">
        <v>44310</v>
      </c>
      <c r="C992" t="s">
        <v>212</v>
      </c>
      <c r="D992" t="s">
        <v>31</v>
      </c>
      <c r="E992">
        <v>1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6</v>
      </c>
      <c r="M992">
        <v>7</v>
      </c>
      <c r="N992">
        <v>0</v>
      </c>
      <c r="O992">
        <v>0</v>
      </c>
      <c r="P992">
        <v>0</v>
      </c>
      <c r="Q992">
        <v>0</v>
      </c>
      <c r="R992">
        <v>2</v>
      </c>
      <c r="S992">
        <v>0</v>
      </c>
      <c r="T992">
        <v>0</v>
      </c>
      <c r="U992">
        <v>0</v>
      </c>
      <c r="V992">
        <f t="shared" si="30"/>
        <v>67</v>
      </c>
      <c r="W992">
        <f t="shared" si="31"/>
        <v>64</v>
      </c>
    </row>
    <row r="993" spans="1:23" x14ac:dyDescent="0.35">
      <c r="A993" t="s">
        <v>243</v>
      </c>
      <c r="B993" s="1">
        <v>44311</v>
      </c>
      <c r="C993" t="s">
        <v>216</v>
      </c>
      <c r="D993" t="s">
        <v>31</v>
      </c>
      <c r="E993">
        <v>1</v>
      </c>
      <c r="F993">
        <v>0</v>
      </c>
      <c r="G993">
        <v>0</v>
      </c>
      <c r="H993">
        <v>1</v>
      </c>
      <c r="I993">
        <v>0</v>
      </c>
      <c r="J993">
        <v>0</v>
      </c>
      <c r="K993">
        <v>0</v>
      </c>
      <c r="L993">
        <v>5</v>
      </c>
      <c r="M993">
        <v>4</v>
      </c>
      <c r="N993">
        <v>1</v>
      </c>
      <c r="O993">
        <v>1</v>
      </c>
      <c r="P993">
        <v>1</v>
      </c>
      <c r="Q993">
        <v>0</v>
      </c>
      <c r="R993">
        <v>10</v>
      </c>
      <c r="S993">
        <v>0</v>
      </c>
      <c r="T993">
        <v>0</v>
      </c>
      <c r="U993">
        <v>0</v>
      </c>
      <c r="V993">
        <f t="shared" si="30"/>
        <v>69</v>
      </c>
      <c r="W993">
        <f t="shared" si="31"/>
        <v>63</v>
      </c>
    </row>
    <row r="994" spans="1:23" x14ac:dyDescent="0.35">
      <c r="A994" t="s">
        <v>243</v>
      </c>
      <c r="B994" s="1">
        <v>44313</v>
      </c>
      <c r="C994" t="s">
        <v>211</v>
      </c>
      <c r="D994" t="s">
        <v>49</v>
      </c>
      <c r="E994">
        <v>1</v>
      </c>
      <c r="F994">
        <v>0</v>
      </c>
      <c r="G994">
        <v>0</v>
      </c>
      <c r="H994">
        <v>0</v>
      </c>
      <c r="I994">
        <v>1</v>
      </c>
      <c r="J994">
        <v>0</v>
      </c>
      <c r="K994">
        <v>0</v>
      </c>
      <c r="L994" s="2">
        <v>6.666666666666667</v>
      </c>
      <c r="M994">
        <v>5</v>
      </c>
      <c r="N994">
        <v>4</v>
      </c>
      <c r="O994">
        <v>4</v>
      </c>
      <c r="P994">
        <v>2</v>
      </c>
      <c r="Q994">
        <v>3</v>
      </c>
      <c r="R994">
        <v>7</v>
      </c>
      <c r="S994">
        <v>0</v>
      </c>
      <c r="T994">
        <v>0</v>
      </c>
      <c r="U994">
        <v>0</v>
      </c>
      <c r="V994">
        <f t="shared" si="30"/>
        <v>66.333333333333329</v>
      </c>
      <c r="W994">
        <f t="shared" si="31"/>
        <v>47</v>
      </c>
    </row>
    <row r="995" spans="1:23" x14ac:dyDescent="0.35">
      <c r="A995" t="s">
        <v>243</v>
      </c>
      <c r="B995" t="s">
        <v>217</v>
      </c>
      <c r="C995" t="s">
        <v>215</v>
      </c>
      <c r="D995" t="s">
        <v>49</v>
      </c>
      <c r="E995">
        <v>1</v>
      </c>
      <c r="F995">
        <v>0</v>
      </c>
      <c r="G995">
        <v>0</v>
      </c>
      <c r="H995">
        <v>1</v>
      </c>
      <c r="I995">
        <v>0</v>
      </c>
      <c r="J995">
        <v>0</v>
      </c>
      <c r="K995">
        <v>0</v>
      </c>
      <c r="L995">
        <v>6</v>
      </c>
      <c r="M995">
        <v>2</v>
      </c>
      <c r="N995">
        <v>1</v>
      </c>
      <c r="O995">
        <v>1</v>
      </c>
      <c r="P995">
        <v>0</v>
      </c>
      <c r="Q995">
        <v>1</v>
      </c>
      <c r="R995">
        <v>12</v>
      </c>
      <c r="S995">
        <v>0</v>
      </c>
      <c r="T995">
        <v>0</v>
      </c>
      <c r="U995">
        <v>0</v>
      </c>
      <c r="V995">
        <f t="shared" si="30"/>
        <v>81</v>
      </c>
      <c r="W995">
        <f t="shared" si="31"/>
        <v>79</v>
      </c>
    </row>
    <row r="996" spans="1:23" x14ac:dyDescent="0.35">
      <c r="A996" t="s">
        <v>243</v>
      </c>
      <c r="B996" t="s">
        <v>218</v>
      </c>
      <c r="C996" t="s">
        <v>214</v>
      </c>
      <c r="D996" t="s">
        <v>49</v>
      </c>
      <c r="E996">
        <v>1</v>
      </c>
      <c r="F996">
        <v>1</v>
      </c>
      <c r="G996">
        <v>0</v>
      </c>
      <c r="H996">
        <v>1</v>
      </c>
      <c r="I996">
        <v>0</v>
      </c>
      <c r="J996">
        <v>0</v>
      </c>
      <c r="K996">
        <v>1</v>
      </c>
      <c r="L996">
        <v>7</v>
      </c>
      <c r="M996">
        <v>3</v>
      </c>
      <c r="N996">
        <v>0</v>
      </c>
      <c r="O996">
        <v>0</v>
      </c>
      <c r="P996">
        <v>0</v>
      </c>
      <c r="Q996">
        <v>0</v>
      </c>
      <c r="R996">
        <v>9</v>
      </c>
      <c r="S996">
        <v>0</v>
      </c>
      <c r="T996">
        <v>0</v>
      </c>
      <c r="U996">
        <v>0</v>
      </c>
      <c r="V996">
        <f t="shared" si="30"/>
        <v>83</v>
      </c>
      <c r="W996">
        <f t="shared" si="31"/>
        <v>85</v>
      </c>
    </row>
    <row r="997" spans="1:23" x14ac:dyDescent="0.35">
      <c r="A997" t="s">
        <v>243</v>
      </c>
      <c r="B997" s="1">
        <v>44316</v>
      </c>
      <c r="C997" t="s">
        <v>212</v>
      </c>
      <c r="D997" t="s">
        <v>40</v>
      </c>
      <c r="E997">
        <v>1</v>
      </c>
      <c r="F997">
        <v>0</v>
      </c>
      <c r="G997">
        <v>0</v>
      </c>
      <c r="H997">
        <v>0</v>
      </c>
      <c r="I997">
        <v>1</v>
      </c>
      <c r="J997">
        <v>0</v>
      </c>
      <c r="K997">
        <v>0</v>
      </c>
      <c r="L997">
        <v>6</v>
      </c>
      <c r="M997">
        <v>4</v>
      </c>
      <c r="N997">
        <v>4</v>
      </c>
      <c r="O997">
        <v>4</v>
      </c>
      <c r="P997">
        <v>0</v>
      </c>
      <c r="Q997">
        <v>4</v>
      </c>
      <c r="R997">
        <v>4</v>
      </c>
      <c r="S997">
        <v>0</v>
      </c>
      <c r="T997">
        <v>0</v>
      </c>
      <c r="U997">
        <v>0</v>
      </c>
      <c r="V997">
        <f t="shared" si="30"/>
        <v>68</v>
      </c>
      <c r="W997">
        <f t="shared" si="31"/>
        <v>52</v>
      </c>
    </row>
    <row r="998" spans="1:23" x14ac:dyDescent="0.35">
      <c r="A998" t="s">
        <v>243</v>
      </c>
      <c r="B998" s="1">
        <v>44317</v>
      </c>
      <c r="C998" t="s">
        <v>213</v>
      </c>
      <c r="D998" t="s">
        <v>40</v>
      </c>
      <c r="E998">
        <v>1</v>
      </c>
      <c r="F998">
        <v>0</v>
      </c>
      <c r="G998">
        <v>0</v>
      </c>
      <c r="H998">
        <v>1</v>
      </c>
      <c r="I998">
        <v>0</v>
      </c>
      <c r="J998">
        <v>0</v>
      </c>
      <c r="K998">
        <v>0</v>
      </c>
      <c r="L998">
        <v>5</v>
      </c>
      <c r="M998">
        <v>4</v>
      </c>
      <c r="N998">
        <v>3</v>
      </c>
      <c r="O998">
        <v>3</v>
      </c>
      <c r="P998">
        <v>1</v>
      </c>
      <c r="Q998">
        <v>2</v>
      </c>
      <c r="R998">
        <v>2</v>
      </c>
      <c r="S998">
        <v>0</v>
      </c>
      <c r="T998">
        <v>0</v>
      </c>
      <c r="U998">
        <v>0</v>
      </c>
      <c r="V998">
        <f t="shared" si="30"/>
        <v>59</v>
      </c>
      <c r="W998">
        <f t="shared" si="31"/>
        <v>45</v>
      </c>
    </row>
    <row r="999" spans="1:23" x14ac:dyDescent="0.35">
      <c r="A999" t="s">
        <v>243</v>
      </c>
      <c r="B999" s="1">
        <v>44318</v>
      </c>
      <c r="C999" t="s">
        <v>211</v>
      </c>
      <c r="D999" t="s">
        <v>40</v>
      </c>
      <c r="E999">
        <v>1</v>
      </c>
      <c r="F999">
        <v>0</v>
      </c>
      <c r="G999">
        <v>0</v>
      </c>
      <c r="H999">
        <v>0</v>
      </c>
      <c r="I999">
        <v>1</v>
      </c>
      <c r="J999">
        <v>0</v>
      </c>
      <c r="K999">
        <v>0</v>
      </c>
      <c r="L999" s="2">
        <v>5.333333333333333</v>
      </c>
      <c r="M999">
        <v>5</v>
      </c>
      <c r="N999">
        <v>2</v>
      </c>
      <c r="O999">
        <v>1</v>
      </c>
      <c r="P999">
        <v>1</v>
      </c>
      <c r="Q999">
        <v>3</v>
      </c>
      <c r="R999">
        <v>8</v>
      </c>
      <c r="S999">
        <v>0</v>
      </c>
      <c r="T999">
        <v>0</v>
      </c>
      <c r="U999">
        <v>0</v>
      </c>
      <c r="V999">
        <f t="shared" si="30"/>
        <v>62.666666666666664</v>
      </c>
      <c r="W999">
        <f t="shared" si="31"/>
        <v>52</v>
      </c>
    </row>
    <row r="1000" spans="1:23" x14ac:dyDescent="0.35">
      <c r="A1000" t="s">
        <v>243</v>
      </c>
      <c r="B1000" s="1">
        <v>44320</v>
      </c>
      <c r="C1000" t="s">
        <v>214</v>
      </c>
      <c r="D1000" t="s">
        <v>91</v>
      </c>
      <c r="E1000">
        <v>1</v>
      </c>
      <c r="F1000">
        <v>0</v>
      </c>
      <c r="G1000">
        <v>0</v>
      </c>
      <c r="H1000">
        <v>1</v>
      </c>
      <c r="I1000">
        <v>0</v>
      </c>
      <c r="J1000">
        <v>0</v>
      </c>
      <c r="K1000">
        <v>0</v>
      </c>
      <c r="L1000">
        <v>6</v>
      </c>
      <c r="M1000">
        <v>1</v>
      </c>
      <c r="N1000">
        <v>0</v>
      </c>
      <c r="O1000">
        <v>0</v>
      </c>
      <c r="P1000">
        <v>0</v>
      </c>
      <c r="Q1000">
        <v>3</v>
      </c>
      <c r="R1000">
        <v>11</v>
      </c>
      <c r="S1000">
        <v>0</v>
      </c>
      <c r="T1000">
        <v>0</v>
      </c>
      <c r="U1000">
        <v>1</v>
      </c>
      <c r="V1000">
        <f t="shared" si="30"/>
        <v>79</v>
      </c>
      <c r="W1000">
        <f t="shared" si="31"/>
        <v>79</v>
      </c>
    </row>
    <row r="1001" spans="1:23" x14ac:dyDescent="0.35">
      <c r="A1001" t="s">
        <v>243</v>
      </c>
      <c r="B1001" s="1">
        <v>44321</v>
      </c>
      <c r="C1001" t="s">
        <v>212</v>
      </c>
      <c r="D1001" t="s">
        <v>91</v>
      </c>
      <c r="E1001">
        <v>1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7</v>
      </c>
      <c r="M1001">
        <v>2</v>
      </c>
      <c r="N1001">
        <v>0</v>
      </c>
      <c r="O1001">
        <v>0</v>
      </c>
      <c r="P1001">
        <v>0</v>
      </c>
      <c r="Q1001">
        <v>3</v>
      </c>
      <c r="R1001">
        <v>1</v>
      </c>
      <c r="S1001">
        <v>1</v>
      </c>
      <c r="T1001">
        <v>0</v>
      </c>
      <c r="U1001">
        <v>0</v>
      </c>
      <c r="V1001">
        <f t="shared" si="30"/>
        <v>73</v>
      </c>
      <c r="W1001">
        <f t="shared" si="31"/>
        <v>73</v>
      </c>
    </row>
    <row r="1002" spans="1:23" x14ac:dyDescent="0.35">
      <c r="A1002" t="s">
        <v>243</v>
      </c>
      <c r="B1002" s="1">
        <v>44323</v>
      </c>
      <c r="C1002" t="s">
        <v>215</v>
      </c>
      <c r="D1002" t="s">
        <v>29</v>
      </c>
      <c r="E1002">
        <v>1</v>
      </c>
      <c r="F1002">
        <v>0</v>
      </c>
      <c r="G1002">
        <v>0</v>
      </c>
      <c r="H1002">
        <v>1</v>
      </c>
      <c r="I1002">
        <v>0</v>
      </c>
      <c r="J1002">
        <v>0</v>
      </c>
      <c r="K1002">
        <v>0</v>
      </c>
      <c r="L1002">
        <v>6</v>
      </c>
      <c r="M1002">
        <v>5</v>
      </c>
      <c r="N1002">
        <v>0</v>
      </c>
      <c r="O1002">
        <v>0</v>
      </c>
      <c r="P1002">
        <v>0</v>
      </c>
      <c r="Q1002">
        <v>0</v>
      </c>
      <c r="R1002">
        <v>8</v>
      </c>
      <c r="S1002">
        <v>0</v>
      </c>
      <c r="T1002">
        <v>0</v>
      </c>
      <c r="U1002">
        <v>0</v>
      </c>
      <c r="V1002">
        <f t="shared" si="30"/>
        <v>75</v>
      </c>
      <c r="W1002">
        <f t="shared" si="31"/>
        <v>74</v>
      </c>
    </row>
    <row r="1003" spans="1:23" x14ac:dyDescent="0.35">
      <c r="A1003" t="s">
        <v>243</v>
      </c>
      <c r="B1003" s="1">
        <v>44324</v>
      </c>
      <c r="C1003" t="s">
        <v>213</v>
      </c>
      <c r="D1003" t="s">
        <v>29</v>
      </c>
      <c r="E1003">
        <v>1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5</v>
      </c>
      <c r="M1003">
        <v>1</v>
      </c>
      <c r="N1003">
        <v>0</v>
      </c>
      <c r="O1003">
        <v>0</v>
      </c>
      <c r="P1003">
        <v>0</v>
      </c>
      <c r="Q1003">
        <v>4</v>
      </c>
      <c r="R1003">
        <v>6</v>
      </c>
      <c r="S1003">
        <v>0</v>
      </c>
      <c r="T1003">
        <v>0</v>
      </c>
      <c r="U1003">
        <v>0</v>
      </c>
      <c r="V1003">
        <f t="shared" si="30"/>
        <v>68</v>
      </c>
      <c r="W1003">
        <f t="shared" si="31"/>
        <v>66</v>
      </c>
    </row>
    <row r="1004" spans="1:23" x14ac:dyDescent="0.35">
      <c r="A1004" t="s">
        <v>243</v>
      </c>
      <c r="B1004" s="1">
        <v>44325</v>
      </c>
      <c r="C1004" t="s">
        <v>211</v>
      </c>
      <c r="D1004" t="s">
        <v>29</v>
      </c>
      <c r="E1004">
        <v>1</v>
      </c>
      <c r="F1004">
        <v>0</v>
      </c>
      <c r="G1004">
        <v>0</v>
      </c>
      <c r="H1004">
        <v>1</v>
      </c>
      <c r="I1004">
        <v>0</v>
      </c>
      <c r="J1004">
        <v>0</v>
      </c>
      <c r="K1004">
        <v>0</v>
      </c>
      <c r="L1004">
        <v>5</v>
      </c>
      <c r="M1004">
        <v>4</v>
      </c>
      <c r="N1004">
        <v>1</v>
      </c>
      <c r="O1004">
        <v>1</v>
      </c>
      <c r="P1004">
        <v>0</v>
      </c>
      <c r="Q1004">
        <v>2</v>
      </c>
      <c r="R1004">
        <v>2</v>
      </c>
      <c r="S1004">
        <v>0</v>
      </c>
      <c r="T1004">
        <v>0</v>
      </c>
      <c r="U1004">
        <v>1</v>
      </c>
      <c r="V1004">
        <f t="shared" si="30"/>
        <v>63</v>
      </c>
      <c r="W1004">
        <f t="shared" si="31"/>
        <v>57</v>
      </c>
    </row>
    <row r="1005" spans="1:23" x14ac:dyDescent="0.35">
      <c r="A1005" t="s">
        <v>243</v>
      </c>
      <c r="B1005" s="1">
        <v>44327</v>
      </c>
      <c r="C1005" t="s">
        <v>214</v>
      </c>
      <c r="D1005" t="s">
        <v>30</v>
      </c>
      <c r="E1005">
        <v>1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5</v>
      </c>
      <c r="M1005">
        <v>5</v>
      </c>
      <c r="N1005">
        <v>3</v>
      </c>
      <c r="O1005">
        <v>3</v>
      </c>
      <c r="P1005">
        <v>1</v>
      </c>
      <c r="Q1005">
        <v>2</v>
      </c>
      <c r="R1005">
        <v>7</v>
      </c>
      <c r="S1005">
        <v>2</v>
      </c>
      <c r="T1005">
        <v>0</v>
      </c>
      <c r="U1005">
        <v>0</v>
      </c>
      <c r="V1005">
        <f t="shared" si="30"/>
        <v>63</v>
      </c>
      <c r="W1005">
        <f t="shared" si="31"/>
        <v>48</v>
      </c>
    </row>
    <row r="1006" spans="1:23" x14ac:dyDescent="0.35">
      <c r="A1006" t="s">
        <v>243</v>
      </c>
      <c r="B1006" s="1">
        <v>44328</v>
      </c>
      <c r="C1006" t="s">
        <v>212</v>
      </c>
      <c r="D1006" t="s">
        <v>30</v>
      </c>
      <c r="E1006">
        <v>1</v>
      </c>
      <c r="F1006">
        <v>0</v>
      </c>
      <c r="G1006">
        <v>0</v>
      </c>
      <c r="H1006">
        <v>1</v>
      </c>
      <c r="I1006">
        <v>0</v>
      </c>
      <c r="J1006">
        <v>0</v>
      </c>
      <c r="K1006">
        <v>0</v>
      </c>
      <c r="L1006" s="2">
        <v>5.666666666666667</v>
      </c>
      <c r="M1006">
        <v>8</v>
      </c>
      <c r="N1006">
        <v>6</v>
      </c>
      <c r="O1006">
        <v>6</v>
      </c>
      <c r="P1006">
        <v>1</v>
      </c>
      <c r="Q1006">
        <v>1</v>
      </c>
      <c r="R1006">
        <v>1</v>
      </c>
      <c r="S1006">
        <v>0</v>
      </c>
      <c r="T1006">
        <v>0</v>
      </c>
      <c r="U1006">
        <v>1</v>
      </c>
      <c r="V1006">
        <f t="shared" si="30"/>
        <v>58.333333333333336</v>
      </c>
      <c r="W1006">
        <f t="shared" si="31"/>
        <v>33</v>
      </c>
    </row>
    <row r="1007" spans="1:23" x14ac:dyDescent="0.35">
      <c r="A1007" t="s">
        <v>243</v>
      </c>
      <c r="B1007" s="1">
        <v>44329</v>
      </c>
      <c r="C1007" t="s">
        <v>213</v>
      </c>
      <c r="D1007" t="s">
        <v>30</v>
      </c>
      <c r="E1007">
        <v>1</v>
      </c>
      <c r="F1007">
        <v>0</v>
      </c>
      <c r="G1007">
        <v>0</v>
      </c>
      <c r="H1007">
        <v>1</v>
      </c>
      <c r="I1007">
        <v>0</v>
      </c>
      <c r="J1007">
        <v>0</v>
      </c>
      <c r="K1007">
        <v>0</v>
      </c>
      <c r="L1007">
        <v>5</v>
      </c>
      <c r="M1007">
        <v>2</v>
      </c>
      <c r="N1007">
        <v>1</v>
      </c>
      <c r="O1007">
        <v>0</v>
      </c>
      <c r="P1007">
        <v>0</v>
      </c>
      <c r="Q1007">
        <v>3</v>
      </c>
      <c r="R1007">
        <v>9</v>
      </c>
      <c r="S1007">
        <v>0</v>
      </c>
      <c r="T1007">
        <v>0</v>
      </c>
      <c r="U1007">
        <v>1</v>
      </c>
      <c r="V1007">
        <f t="shared" si="30"/>
        <v>69</v>
      </c>
      <c r="W1007">
        <f t="shared" si="31"/>
        <v>66</v>
      </c>
    </row>
    <row r="1008" spans="1:23" x14ac:dyDescent="0.35">
      <c r="A1008" t="s">
        <v>243</v>
      </c>
      <c r="B1008" t="s">
        <v>219</v>
      </c>
      <c r="C1008" t="s">
        <v>211</v>
      </c>
      <c r="D1008" t="s">
        <v>47</v>
      </c>
      <c r="E1008">
        <v>1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0</v>
      </c>
      <c r="L1008">
        <v>6</v>
      </c>
      <c r="M1008">
        <v>5</v>
      </c>
      <c r="N1008">
        <v>5</v>
      </c>
      <c r="O1008">
        <v>5</v>
      </c>
      <c r="P1008">
        <v>2</v>
      </c>
      <c r="Q1008">
        <v>3</v>
      </c>
      <c r="R1008">
        <v>7</v>
      </c>
      <c r="S1008">
        <v>0</v>
      </c>
      <c r="T1008">
        <v>0</v>
      </c>
      <c r="U1008">
        <v>0</v>
      </c>
      <c r="V1008">
        <f t="shared" si="30"/>
        <v>63</v>
      </c>
      <c r="W1008">
        <f t="shared" si="31"/>
        <v>40</v>
      </c>
    </row>
    <row r="1009" spans="1:23" x14ac:dyDescent="0.35">
      <c r="A1009" t="s">
        <v>243</v>
      </c>
      <c r="B1009" t="s">
        <v>220</v>
      </c>
      <c r="C1009" t="s">
        <v>216</v>
      </c>
      <c r="D1009" t="s">
        <v>47</v>
      </c>
      <c r="E1009">
        <v>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4</v>
      </c>
      <c r="M1009">
        <v>2</v>
      </c>
      <c r="N1009">
        <v>1</v>
      </c>
      <c r="O1009">
        <v>1</v>
      </c>
      <c r="P1009">
        <v>1</v>
      </c>
      <c r="Q1009">
        <v>2</v>
      </c>
      <c r="R1009">
        <v>5</v>
      </c>
      <c r="S1009">
        <v>0</v>
      </c>
      <c r="T1009">
        <v>0</v>
      </c>
      <c r="U1009">
        <v>0</v>
      </c>
      <c r="V1009">
        <f t="shared" si="30"/>
        <v>59</v>
      </c>
      <c r="W1009">
        <f t="shared" si="31"/>
        <v>52</v>
      </c>
    </row>
    <row r="1010" spans="1:23" x14ac:dyDescent="0.35">
      <c r="A1010" t="s">
        <v>243</v>
      </c>
      <c r="B1010" s="1">
        <v>44331</v>
      </c>
      <c r="C1010" t="s">
        <v>215</v>
      </c>
      <c r="D1010" t="s">
        <v>47</v>
      </c>
      <c r="E1010">
        <v>1</v>
      </c>
      <c r="F1010">
        <v>0</v>
      </c>
      <c r="G1010">
        <v>0</v>
      </c>
      <c r="H1010">
        <v>0</v>
      </c>
      <c r="I1010">
        <v>1</v>
      </c>
      <c r="J1010">
        <v>0</v>
      </c>
      <c r="K1010">
        <v>0</v>
      </c>
      <c r="L1010" s="2">
        <v>5.666666666666667</v>
      </c>
      <c r="M1010">
        <v>8</v>
      </c>
      <c r="N1010">
        <v>4</v>
      </c>
      <c r="O1010">
        <v>4</v>
      </c>
      <c r="P1010">
        <v>1</v>
      </c>
      <c r="Q1010">
        <v>3</v>
      </c>
      <c r="R1010">
        <v>5</v>
      </c>
      <c r="S1010">
        <v>0</v>
      </c>
      <c r="T1010">
        <v>0</v>
      </c>
      <c r="U1010">
        <v>0</v>
      </c>
      <c r="V1010">
        <f t="shared" si="30"/>
        <v>60.333333333333336</v>
      </c>
      <c r="W1010">
        <f t="shared" si="31"/>
        <v>39</v>
      </c>
    </row>
    <row r="1011" spans="1:23" x14ac:dyDescent="0.35">
      <c r="A1011" t="s">
        <v>243</v>
      </c>
      <c r="B1011" s="1">
        <v>44332</v>
      </c>
      <c r="C1011" t="s">
        <v>214</v>
      </c>
      <c r="D1011" t="s">
        <v>47</v>
      </c>
      <c r="E1011">
        <v>1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 s="2">
        <v>5.666666666666667</v>
      </c>
      <c r="M1011">
        <v>3</v>
      </c>
      <c r="N1011">
        <v>1</v>
      </c>
      <c r="O1011">
        <v>0</v>
      </c>
      <c r="P1011">
        <v>0</v>
      </c>
      <c r="Q1011">
        <v>3</v>
      </c>
      <c r="R1011">
        <v>3</v>
      </c>
      <c r="S1011">
        <v>0</v>
      </c>
      <c r="T1011">
        <v>0</v>
      </c>
      <c r="U1011">
        <v>0</v>
      </c>
      <c r="V1011">
        <f t="shared" si="30"/>
        <v>65.333333333333329</v>
      </c>
      <c r="W1011">
        <f t="shared" si="31"/>
        <v>62</v>
      </c>
    </row>
    <row r="1012" spans="1:23" x14ac:dyDescent="0.35">
      <c r="A1012" t="s">
        <v>243</v>
      </c>
      <c r="B1012" s="1">
        <v>44333</v>
      </c>
      <c r="C1012" t="s">
        <v>212</v>
      </c>
      <c r="D1012" t="s">
        <v>56</v>
      </c>
      <c r="E1012">
        <v>1</v>
      </c>
      <c r="F1012">
        <v>0</v>
      </c>
      <c r="G1012">
        <v>0</v>
      </c>
      <c r="H1012">
        <v>1</v>
      </c>
      <c r="I1012">
        <v>0</v>
      </c>
      <c r="J1012">
        <v>0</v>
      </c>
      <c r="K1012">
        <v>0</v>
      </c>
      <c r="L1012">
        <v>7</v>
      </c>
      <c r="M1012">
        <v>7</v>
      </c>
      <c r="N1012">
        <v>3</v>
      </c>
      <c r="O1012">
        <v>3</v>
      </c>
      <c r="P1012">
        <v>1</v>
      </c>
      <c r="Q1012">
        <v>0</v>
      </c>
      <c r="R1012">
        <v>6</v>
      </c>
      <c r="S1012">
        <v>0</v>
      </c>
      <c r="T1012">
        <v>0</v>
      </c>
      <c r="U1012">
        <v>0</v>
      </c>
      <c r="V1012">
        <f t="shared" si="30"/>
        <v>72</v>
      </c>
      <c r="W1012">
        <f t="shared" si="31"/>
        <v>59</v>
      </c>
    </row>
    <row r="1013" spans="1:23" x14ac:dyDescent="0.35">
      <c r="A1013" t="s">
        <v>243</v>
      </c>
      <c r="B1013" s="1">
        <v>44334</v>
      </c>
      <c r="C1013" t="s">
        <v>213</v>
      </c>
      <c r="D1013" t="s">
        <v>56</v>
      </c>
      <c r="E1013">
        <v>1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6</v>
      </c>
      <c r="M1013">
        <v>5</v>
      </c>
      <c r="N1013">
        <v>2</v>
      </c>
      <c r="O1013">
        <v>2</v>
      </c>
      <c r="P1013">
        <v>2</v>
      </c>
      <c r="Q1013">
        <v>1</v>
      </c>
      <c r="R1013">
        <v>2</v>
      </c>
      <c r="S1013">
        <v>0</v>
      </c>
      <c r="T1013">
        <v>0</v>
      </c>
      <c r="U1013">
        <v>0</v>
      </c>
      <c r="V1013">
        <f t="shared" si="30"/>
        <v>60</v>
      </c>
      <c r="W1013">
        <f t="shared" si="31"/>
        <v>48</v>
      </c>
    </row>
    <row r="1014" spans="1:23" x14ac:dyDescent="0.35">
      <c r="A1014" t="s">
        <v>243</v>
      </c>
      <c r="B1014" s="1">
        <v>44335</v>
      </c>
      <c r="C1014" t="s">
        <v>211</v>
      </c>
      <c r="D1014" t="s">
        <v>56</v>
      </c>
      <c r="E1014">
        <v>1</v>
      </c>
      <c r="F1014">
        <v>0</v>
      </c>
      <c r="G1014">
        <v>0</v>
      </c>
      <c r="H1014">
        <v>1</v>
      </c>
      <c r="I1014">
        <v>0</v>
      </c>
      <c r="J1014">
        <v>0</v>
      </c>
      <c r="K1014">
        <v>0</v>
      </c>
      <c r="L1014">
        <v>8</v>
      </c>
      <c r="M1014">
        <v>2</v>
      </c>
      <c r="N1014">
        <v>1</v>
      </c>
      <c r="O1014">
        <v>1</v>
      </c>
      <c r="P1014">
        <v>1</v>
      </c>
      <c r="Q1014">
        <v>3</v>
      </c>
      <c r="R1014">
        <v>11</v>
      </c>
      <c r="S1014">
        <v>0</v>
      </c>
      <c r="T1014">
        <v>0</v>
      </c>
      <c r="U1014">
        <v>0</v>
      </c>
      <c r="V1014">
        <f t="shared" si="30"/>
        <v>84</v>
      </c>
      <c r="W1014">
        <f t="shared" si="31"/>
        <v>80</v>
      </c>
    </row>
    <row r="1015" spans="1:23" x14ac:dyDescent="0.35">
      <c r="A1015" t="s">
        <v>243</v>
      </c>
      <c r="B1015" s="1">
        <v>44337</v>
      </c>
      <c r="C1015" t="s">
        <v>215</v>
      </c>
      <c r="D1015" t="s">
        <v>52</v>
      </c>
      <c r="E1015">
        <v>1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6</v>
      </c>
      <c r="M1015">
        <v>2</v>
      </c>
      <c r="N1015">
        <v>0</v>
      </c>
      <c r="O1015">
        <v>0</v>
      </c>
      <c r="P1015">
        <v>0</v>
      </c>
      <c r="Q1015">
        <v>0</v>
      </c>
      <c r="R1015">
        <v>13</v>
      </c>
      <c r="S1015">
        <v>0</v>
      </c>
      <c r="T1015">
        <v>0</v>
      </c>
      <c r="U1015">
        <v>0</v>
      </c>
      <c r="V1015">
        <f t="shared" si="30"/>
        <v>83</v>
      </c>
      <c r="W1015">
        <f t="shared" si="31"/>
        <v>85</v>
      </c>
    </row>
    <row r="1016" spans="1:23" x14ac:dyDescent="0.35">
      <c r="A1016" t="s">
        <v>243</v>
      </c>
      <c r="B1016" s="1">
        <v>44338</v>
      </c>
      <c r="C1016" t="s">
        <v>214</v>
      </c>
      <c r="D1016" t="s">
        <v>52</v>
      </c>
      <c r="E1016">
        <v>1</v>
      </c>
      <c r="F1016">
        <v>0</v>
      </c>
      <c r="G1016">
        <v>0</v>
      </c>
      <c r="H1016">
        <v>0</v>
      </c>
      <c r="I1016">
        <v>1</v>
      </c>
      <c r="J1016">
        <v>0</v>
      </c>
      <c r="K1016">
        <v>0</v>
      </c>
      <c r="L1016" s="2">
        <v>4.333333333333333</v>
      </c>
      <c r="M1016">
        <v>5</v>
      </c>
      <c r="N1016">
        <v>5</v>
      </c>
      <c r="O1016">
        <v>5</v>
      </c>
      <c r="P1016">
        <v>0</v>
      </c>
      <c r="Q1016">
        <v>4</v>
      </c>
      <c r="R1016">
        <v>6</v>
      </c>
      <c r="S1016">
        <v>0</v>
      </c>
      <c r="T1016">
        <v>0</v>
      </c>
      <c r="U1016">
        <v>2</v>
      </c>
      <c r="V1016">
        <f t="shared" si="30"/>
        <v>60.666666666666664</v>
      </c>
      <c r="W1016">
        <f t="shared" si="31"/>
        <v>39</v>
      </c>
    </row>
    <row r="1017" spans="1:23" x14ac:dyDescent="0.35">
      <c r="A1017" t="s">
        <v>243</v>
      </c>
      <c r="B1017" s="1">
        <v>44339</v>
      </c>
      <c r="C1017" t="s">
        <v>212</v>
      </c>
      <c r="D1017" t="s">
        <v>52</v>
      </c>
      <c r="E1017">
        <v>1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4</v>
      </c>
      <c r="M1017">
        <v>6</v>
      </c>
      <c r="N1017">
        <v>3</v>
      </c>
      <c r="O1017">
        <v>1</v>
      </c>
      <c r="P1017">
        <v>0</v>
      </c>
      <c r="Q1017">
        <v>2</v>
      </c>
      <c r="R1017">
        <v>4</v>
      </c>
      <c r="S1017">
        <v>0</v>
      </c>
      <c r="T1017">
        <v>0</v>
      </c>
      <c r="U1017">
        <v>0</v>
      </c>
      <c r="V1017">
        <f t="shared" si="30"/>
        <v>54</v>
      </c>
      <c r="W1017">
        <f t="shared" si="31"/>
        <v>43</v>
      </c>
    </row>
    <row r="1018" spans="1:23" x14ac:dyDescent="0.35">
      <c r="A1018" t="s">
        <v>243</v>
      </c>
      <c r="B1018" s="1">
        <v>44340</v>
      </c>
      <c r="C1018" t="s">
        <v>213</v>
      </c>
      <c r="D1018" t="s">
        <v>103</v>
      </c>
      <c r="E1018">
        <v>1</v>
      </c>
      <c r="F1018">
        <v>0</v>
      </c>
      <c r="G1018">
        <v>0</v>
      </c>
      <c r="H1018">
        <v>1</v>
      </c>
      <c r="I1018">
        <v>0</v>
      </c>
      <c r="J1018">
        <v>0</v>
      </c>
      <c r="K1018">
        <v>0</v>
      </c>
      <c r="L1018">
        <v>7</v>
      </c>
      <c r="M1018">
        <v>2</v>
      </c>
      <c r="N1018">
        <v>1</v>
      </c>
      <c r="O1018">
        <v>0</v>
      </c>
      <c r="P1018">
        <v>0</v>
      </c>
      <c r="Q1018">
        <v>3</v>
      </c>
      <c r="R1018">
        <v>4</v>
      </c>
      <c r="S1018">
        <v>1</v>
      </c>
      <c r="T1018">
        <v>0</v>
      </c>
      <c r="U1018">
        <v>0</v>
      </c>
      <c r="V1018">
        <f t="shared" si="30"/>
        <v>74</v>
      </c>
      <c r="W1018">
        <f t="shared" si="31"/>
        <v>73</v>
      </c>
    </row>
    <row r="1019" spans="1:23" x14ac:dyDescent="0.35">
      <c r="A1019" t="s">
        <v>243</v>
      </c>
      <c r="B1019" s="1">
        <v>44341</v>
      </c>
      <c r="C1019" t="s">
        <v>211</v>
      </c>
      <c r="D1019" t="s">
        <v>103</v>
      </c>
      <c r="E1019">
        <v>1</v>
      </c>
      <c r="F1019">
        <v>0</v>
      </c>
      <c r="G1019">
        <v>0</v>
      </c>
      <c r="H1019">
        <v>1</v>
      </c>
      <c r="I1019">
        <v>0</v>
      </c>
      <c r="J1019">
        <v>0</v>
      </c>
      <c r="K1019">
        <v>0</v>
      </c>
      <c r="L1019">
        <v>6</v>
      </c>
      <c r="M1019">
        <v>6</v>
      </c>
      <c r="N1019">
        <v>2</v>
      </c>
      <c r="O1019">
        <v>1</v>
      </c>
      <c r="P1019">
        <v>0</v>
      </c>
      <c r="Q1019">
        <v>0</v>
      </c>
      <c r="R1019">
        <v>5</v>
      </c>
      <c r="S1019">
        <v>0</v>
      </c>
      <c r="T1019">
        <v>0</v>
      </c>
      <c r="U1019">
        <v>1</v>
      </c>
      <c r="V1019">
        <f t="shared" si="30"/>
        <v>69</v>
      </c>
      <c r="W1019">
        <f t="shared" si="31"/>
        <v>63</v>
      </c>
    </row>
    <row r="1020" spans="1:23" x14ac:dyDescent="0.35">
      <c r="A1020" t="s">
        <v>243</v>
      </c>
      <c r="B1020" s="1">
        <v>44342</v>
      </c>
      <c r="C1020" t="s">
        <v>215</v>
      </c>
      <c r="D1020" t="s">
        <v>103</v>
      </c>
      <c r="E1020">
        <v>1</v>
      </c>
      <c r="F1020">
        <v>0</v>
      </c>
      <c r="G1020">
        <v>0</v>
      </c>
      <c r="H1020">
        <v>0</v>
      </c>
      <c r="I1020">
        <v>1</v>
      </c>
      <c r="J1020">
        <v>0</v>
      </c>
      <c r="K1020">
        <v>0</v>
      </c>
      <c r="L1020">
        <v>6</v>
      </c>
      <c r="M1020">
        <v>1</v>
      </c>
      <c r="N1020">
        <v>1</v>
      </c>
      <c r="O1020">
        <v>1</v>
      </c>
      <c r="P1020">
        <v>1</v>
      </c>
      <c r="Q1020">
        <v>0</v>
      </c>
      <c r="R1020">
        <v>10</v>
      </c>
      <c r="S1020">
        <v>2</v>
      </c>
      <c r="T1020">
        <v>0</v>
      </c>
      <c r="U1020">
        <v>0</v>
      </c>
      <c r="V1020">
        <f t="shared" si="30"/>
        <v>77</v>
      </c>
      <c r="W1020">
        <f t="shared" si="31"/>
        <v>75</v>
      </c>
    </row>
    <row r="1021" spans="1:23" x14ac:dyDescent="0.35">
      <c r="A1021" t="s">
        <v>243</v>
      </c>
      <c r="B1021" s="1">
        <v>44343</v>
      </c>
      <c r="C1021" t="s">
        <v>214</v>
      </c>
      <c r="D1021" t="s">
        <v>53</v>
      </c>
      <c r="E1021">
        <v>1</v>
      </c>
      <c r="F1021">
        <v>0</v>
      </c>
      <c r="G1021">
        <v>0</v>
      </c>
      <c r="H1021">
        <v>1</v>
      </c>
      <c r="I1021">
        <v>0</v>
      </c>
      <c r="J1021">
        <v>0</v>
      </c>
      <c r="K1021">
        <v>0</v>
      </c>
      <c r="L1021">
        <v>6</v>
      </c>
      <c r="M1021">
        <v>4</v>
      </c>
      <c r="N1021">
        <v>1</v>
      </c>
      <c r="O1021">
        <v>1</v>
      </c>
      <c r="P1021">
        <v>1</v>
      </c>
      <c r="Q1021">
        <v>2</v>
      </c>
      <c r="R1021">
        <v>10</v>
      </c>
      <c r="S1021">
        <v>1</v>
      </c>
      <c r="T1021">
        <v>0</v>
      </c>
      <c r="U1021">
        <v>0</v>
      </c>
      <c r="V1021">
        <f t="shared" si="30"/>
        <v>72</v>
      </c>
      <c r="W1021">
        <f t="shared" si="31"/>
        <v>65</v>
      </c>
    </row>
    <row r="1022" spans="1:23" x14ac:dyDescent="0.35">
      <c r="A1022" t="s">
        <v>243</v>
      </c>
      <c r="B1022" t="s">
        <v>158</v>
      </c>
      <c r="C1022" t="s">
        <v>212</v>
      </c>
      <c r="D1022" t="s">
        <v>53</v>
      </c>
      <c r="E1022">
        <v>1</v>
      </c>
      <c r="F1022">
        <v>0</v>
      </c>
      <c r="G1022">
        <v>0</v>
      </c>
      <c r="H1022">
        <v>1</v>
      </c>
      <c r="I1022">
        <v>0</v>
      </c>
      <c r="J1022">
        <v>0</v>
      </c>
      <c r="K1022">
        <v>0</v>
      </c>
      <c r="L1022">
        <v>5</v>
      </c>
      <c r="M1022">
        <v>8</v>
      </c>
      <c r="N1022">
        <v>4</v>
      </c>
      <c r="O1022">
        <v>4</v>
      </c>
      <c r="P1022">
        <v>3</v>
      </c>
      <c r="Q1022">
        <v>1</v>
      </c>
      <c r="R1022">
        <v>2</v>
      </c>
      <c r="S1022">
        <v>0</v>
      </c>
      <c r="T1022">
        <v>0</v>
      </c>
      <c r="U1022">
        <v>0</v>
      </c>
      <c r="V1022">
        <f t="shared" si="30"/>
        <v>48</v>
      </c>
      <c r="W1022">
        <f t="shared" si="31"/>
        <v>24</v>
      </c>
    </row>
    <row r="1023" spans="1:23" x14ac:dyDescent="0.35">
      <c r="A1023" t="s">
        <v>243</v>
      </c>
      <c r="B1023" t="s">
        <v>159</v>
      </c>
      <c r="C1023" t="s">
        <v>213</v>
      </c>
      <c r="D1023" t="s">
        <v>53</v>
      </c>
      <c r="E1023">
        <v>1</v>
      </c>
      <c r="F1023">
        <v>0</v>
      </c>
      <c r="G1023">
        <v>0</v>
      </c>
      <c r="H1023">
        <v>1</v>
      </c>
      <c r="I1023">
        <v>0</v>
      </c>
      <c r="J1023">
        <v>0</v>
      </c>
      <c r="K1023">
        <v>0</v>
      </c>
      <c r="L1023">
        <v>5</v>
      </c>
      <c r="M1023">
        <v>3</v>
      </c>
      <c r="N1023">
        <v>0</v>
      </c>
      <c r="O1023">
        <v>0</v>
      </c>
      <c r="P1023">
        <v>0</v>
      </c>
      <c r="Q1023">
        <v>0</v>
      </c>
      <c r="R1023">
        <v>7</v>
      </c>
      <c r="S1023">
        <v>0</v>
      </c>
      <c r="T1023">
        <v>0</v>
      </c>
      <c r="U1023">
        <v>0</v>
      </c>
      <c r="V1023">
        <f t="shared" si="30"/>
        <v>71</v>
      </c>
      <c r="W1023">
        <f t="shared" si="31"/>
        <v>71</v>
      </c>
    </row>
    <row r="1024" spans="1:23" x14ac:dyDescent="0.35">
      <c r="A1024" t="s">
        <v>243</v>
      </c>
      <c r="B1024" s="1">
        <v>44346</v>
      </c>
      <c r="C1024" t="s">
        <v>211</v>
      </c>
      <c r="D1024" t="s">
        <v>53</v>
      </c>
      <c r="E1024">
        <v>1</v>
      </c>
      <c r="F1024">
        <v>0</v>
      </c>
      <c r="G1024">
        <v>0</v>
      </c>
      <c r="H1024">
        <v>1</v>
      </c>
      <c r="I1024">
        <v>0</v>
      </c>
      <c r="J1024">
        <v>0</v>
      </c>
      <c r="K1024">
        <v>0</v>
      </c>
      <c r="L1024">
        <v>7</v>
      </c>
      <c r="M1024">
        <v>3</v>
      </c>
      <c r="N1024">
        <v>1</v>
      </c>
      <c r="O1024">
        <v>1</v>
      </c>
      <c r="P1024">
        <v>1</v>
      </c>
      <c r="Q1024">
        <v>3</v>
      </c>
      <c r="R1024">
        <v>12</v>
      </c>
      <c r="S1024">
        <v>0</v>
      </c>
      <c r="T1024">
        <v>0</v>
      </c>
      <c r="U1024">
        <v>1</v>
      </c>
      <c r="V1024">
        <f t="shared" si="30"/>
        <v>79</v>
      </c>
      <c r="W1024">
        <f t="shared" si="31"/>
        <v>73</v>
      </c>
    </row>
    <row r="1025" spans="1:23" x14ac:dyDescent="0.35">
      <c r="A1025" t="s">
        <v>243</v>
      </c>
      <c r="B1025" t="s">
        <v>221</v>
      </c>
      <c r="C1025" t="s">
        <v>215</v>
      </c>
      <c r="D1025" t="s">
        <v>66</v>
      </c>
      <c r="E1025">
        <v>1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6</v>
      </c>
      <c r="M1025">
        <v>9</v>
      </c>
      <c r="N1025">
        <v>5</v>
      </c>
      <c r="O1025">
        <v>5</v>
      </c>
      <c r="P1025">
        <v>3</v>
      </c>
      <c r="Q1025">
        <v>1</v>
      </c>
      <c r="R1025">
        <v>8</v>
      </c>
      <c r="S1025">
        <v>0</v>
      </c>
      <c r="T1025">
        <v>0</v>
      </c>
      <c r="U1025">
        <v>1</v>
      </c>
      <c r="V1025">
        <f t="shared" si="30"/>
        <v>58</v>
      </c>
      <c r="W1025">
        <f t="shared" si="31"/>
        <v>31</v>
      </c>
    </row>
    <row r="1026" spans="1:23" x14ac:dyDescent="0.35">
      <c r="A1026" t="s">
        <v>243</v>
      </c>
      <c r="B1026" t="s">
        <v>222</v>
      </c>
      <c r="C1026" t="s">
        <v>223</v>
      </c>
      <c r="D1026" t="s">
        <v>66</v>
      </c>
      <c r="E1026">
        <v>1</v>
      </c>
      <c r="F1026">
        <v>0</v>
      </c>
      <c r="G1026">
        <v>0</v>
      </c>
      <c r="H1026">
        <v>0</v>
      </c>
      <c r="I1026">
        <v>1</v>
      </c>
      <c r="J1026">
        <v>0</v>
      </c>
      <c r="K1026">
        <v>0</v>
      </c>
      <c r="L1026" s="2">
        <v>3.6666666666666665</v>
      </c>
      <c r="M1026">
        <v>7</v>
      </c>
      <c r="N1026">
        <v>3</v>
      </c>
      <c r="O1026">
        <v>3</v>
      </c>
      <c r="P1026">
        <v>1</v>
      </c>
      <c r="Q1026">
        <v>1</v>
      </c>
      <c r="R1026">
        <v>4</v>
      </c>
      <c r="S1026">
        <v>0</v>
      </c>
      <c r="T1026">
        <v>0</v>
      </c>
      <c r="U1026">
        <v>0</v>
      </c>
      <c r="V1026">
        <f t="shared" si="30"/>
        <v>53</v>
      </c>
      <c r="W1026">
        <f t="shared" si="31"/>
        <v>35</v>
      </c>
    </row>
    <row r="1027" spans="1:23" x14ac:dyDescent="0.35">
      <c r="A1027" t="s">
        <v>243</v>
      </c>
      <c r="B1027" s="1">
        <v>44348</v>
      </c>
      <c r="C1027" t="s">
        <v>214</v>
      </c>
      <c r="D1027" t="s">
        <v>66</v>
      </c>
      <c r="E1027">
        <v>1</v>
      </c>
      <c r="F1027">
        <v>0</v>
      </c>
      <c r="G1027">
        <v>0</v>
      </c>
      <c r="H1027">
        <v>0</v>
      </c>
      <c r="I1027">
        <v>1</v>
      </c>
      <c r="J1027">
        <v>0</v>
      </c>
      <c r="K1027">
        <v>0</v>
      </c>
      <c r="L1027" s="2">
        <v>3.3333333333333335</v>
      </c>
      <c r="M1027">
        <v>8</v>
      </c>
      <c r="N1027">
        <v>6</v>
      </c>
      <c r="O1027">
        <v>6</v>
      </c>
      <c r="P1027">
        <v>1</v>
      </c>
      <c r="Q1027">
        <v>1</v>
      </c>
      <c r="R1027">
        <v>2</v>
      </c>
      <c r="S1027">
        <v>0</v>
      </c>
      <c r="T1027">
        <v>1</v>
      </c>
      <c r="U1027">
        <v>1</v>
      </c>
      <c r="V1027">
        <f t="shared" ref="V1027:V1090" si="32">50+L1027*3+(IF(L1027&lt;4,0,(L1027-4)*2)+R1027-M1027-4*P1027-(2*(N1027-O1027))-Q1027)</f>
        <v>49</v>
      </c>
      <c r="W1027">
        <f t="shared" ref="W1027:W1090" si="33">40+6*L1027+R1027-2*Q1027-2*M1027-3*N1027-6*P1027</f>
        <v>20</v>
      </c>
    </row>
    <row r="1028" spans="1:23" x14ac:dyDescent="0.35">
      <c r="A1028" t="s">
        <v>243</v>
      </c>
      <c r="B1028" s="1">
        <v>44350</v>
      </c>
      <c r="C1028" t="s">
        <v>213</v>
      </c>
      <c r="D1028" t="s">
        <v>49</v>
      </c>
      <c r="E1028">
        <v>1</v>
      </c>
      <c r="F1028">
        <v>0</v>
      </c>
      <c r="G1028">
        <v>0</v>
      </c>
      <c r="H1028">
        <v>1</v>
      </c>
      <c r="I1028">
        <v>0</v>
      </c>
      <c r="J1028">
        <v>0</v>
      </c>
      <c r="K1028">
        <v>0</v>
      </c>
      <c r="L1028">
        <v>6</v>
      </c>
      <c r="M1028">
        <v>4</v>
      </c>
      <c r="N1028">
        <v>1</v>
      </c>
      <c r="O1028">
        <v>1</v>
      </c>
      <c r="P1028">
        <v>1</v>
      </c>
      <c r="Q1028">
        <v>2</v>
      </c>
      <c r="R1028">
        <v>6</v>
      </c>
      <c r="S1028">
        <v>0</v>
      </c>
      <c r="T1028">
        <v>0</v>
      </c>
      <c r="U1028">
        <v>0</v>
      </c>
      <c r="V1028">
        <f t="shared" si="32"/>
        <v>68</v>
      </c>
      <c r="W1028">
        <f t="shared" si="33"/>
        <v>61</v>
      </c>
    </row>
    <row r="1029" spans="1:23" x14ac:dyDescent="0.35">
      <c r="A1029" t="s">
        <v>243</v>
      </c>
      <c r="B1029" s="1">
        <v>44351</v>
      </c>
      <c r="C1029" t="s">
        <v>212</v>
      </c>
      <c r="D1029" t="s">
        <v>49</v>
      </c>
      <c r="E1029">
        <v>1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6</v>
      </c>
      <c r="M1029">
        <v>5</v>
      </c>
      <c r="N1029">
        <v>2</v>
      </c>
      <c r="O1029">
        <v>1</v>
      </c>
      <c r="P1029">
        <v>1</v>
      </c>
      <c r="Q1029">
        <v>1</v>
      </c>
      <c r="R1029">
        <v>3</v>
      </c>
      <c r="S1029">
        <v>0</v>
      </c>
      <c r="T1029">
        <v>0</v>
      </c>
      <c r="U1029">
        <v>0</v>
      </c>
      <c r="V1029">
        <f t="shared" si="32"/>
        <v>63</v>
      </c>
      <c r="W1029">
        <f t="shared" si="33"/>
        <v>55</v>
      </c>
    </row>
    <row r="1030" spans="1:23" x14ac:dyDescent="0.35">
      <c r="A1030" t="s">
        <v>243</v>
      </c>
      <c r="B1030" s="1">
        <v>44352</v>
      </c>
      <c r="C1030" t="s">
        <v>211</v>
      </c>
      <c r="D1030" t="s">
        <v>49</v>
      </c>
      <c r="E1030">
        <v>1</v>
      </c>
      <c r="F1030">
        <v>0</v>
      </c>
      <c r="G1030">
        <v>0</v>
      </c>
      <c r="H1030">
        <v>0</v>
      </c>
      <c r="I1030">
        <v>1</v>
      </c>
      <c r="J1030">
        <v>0</v>
      </c>
      <c r="K1030">
        <v>0</v>
      </c>
      <c r="L1030">
        <v>7</v>
      </c>
      <c r="M1030">
        <v>7</v>
      </c>
      <c r="N1030">
        <v>4</v>
      </c>
      <c r="O1030">
        <v>4</v>
      </c>
      <c r="P1030">
        <v>3</v>
      </c>
      <c r="Q1030">
        <v>0</v>
      </c>
      <c r="R1030">
        <v>9</v>
      </c>
      <c r="S1030">
        <v>1</v>
      </c>
      <c r="T1030">
        <v>0</v>
      </c>
      <c r="U1030">
        <v>0</v>
      </c>
      <c r="V1030">
        <f t="shared" si="32"/>
        <v>67</v>
      </c>
      <c r="W1030">
        <f t="shared" si="33"/>
        <v>47</v>
      </c>
    </row>
    <row r="1031" spans="1:23" x14ac:dyDescent="0.35">
      <c r="A1031" t="s">
        <v>243</v>
      </c>
      <c r="B1031" s="1">
        <v>44353</v>
      </c>
      <c r="C1031" t="s">
        <v>214</v>
      </c>
      <c r="D1031" t="s">
        <v>49</v>
      </c>
      <c r="E1031">
        <v>1</v>
      </c>
      <c r="F1031">
        <v>0</v>
      </c>
      <c r="G1031">
        <v>0</v>
      </c>
      <c r="H1031">
        <v>1</v>
      </c>
      <c r="I1031">
        <v>0</v>
      </c>
      <c r="J1031">
        <v>0</v>
      </c>
      <c r="K1031">
        <v>0</v>
      </c>
      <c r="L1031">
        <v>7</v>
      </c>
      <c r="M1031">
        <v>5</v>
      </c>
      <c r="N1031">
        <v>0</v>
      </c>
      <c r="O1031">
        <v>0</v>
      </c>
      <c r="P1031">
        <v>0</v>
      </c>
      <c r="Q1031">
        <v>1</v>
      </c>
      <c r="R1031">
        <v>10</v>
      </c>
      <c r="S1031">
        <v>0</v>
      </c>
      <c r="T1031">
        <v>0</v>
      </c>
      <c r="U1031">
        <v>0</v>
      </c>
      <c r="V1031">
        <f t="shared" si="32"/>
        <v>81</v>
      </c>
      <c r="W1031">
        <f t="shared" si="33"/>
        <v>80</v>
      </c>
    </row>
    <row r="1032" spans="1:23" x14ac:dyDescent="0.35">
      <c r="A1032" t="s">
        <v>243</v>
      </c>
      <c r="B1032" s="1">
        <v>44355</v>
      </c>
      <c r="C1032" t="s">
        <v>215</v>
      </c>
      <c r="D1032" t="s">
        <v>64</v>
      </c>
      <c r="E1032">
        <v>1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5</v>
      </c>
      <c r="M1032">
        <v>6</v>
      </c>
      <c r="N1032">
        <v>1</v>
      </c>
      <c r="O1032">
        <v>1</v>
      </c>
      <c r="P1032">
        <v>0</v>
      </c>
      <c r="Q1032">
        <v>2</v>
      </c>
      <c r="R1032">
        <v>8</v>
      </c>
      <c r="S1032">
        <v>0</v>
      </c>
      <c r="T1032">
        <v>0</v>
      </c>
      <c r="U1032">
        <v>1</v>
      </c>
      <c r="V1032">
        <f t="shared" si="32"/>
        <v>67</v>
      </c>
      <c r="W1032">
        <f t="shared" si="33"/>
        <v>59</v>
      </c>
    </row>
    <row r="1033" spans="1:23" x14ac:dyDescent="0.35">
      <c r="A1033" t="s">
        <v>243</v>
      </c>
      <c r="B1033" s="1">
        <v>44356</v>
      </c>
      <c r="C1033" t="s">
        <v>213</v>
      </c>
      <c r="D1033" t="s">
        <v>64</v>
      </c>
      <c r="E1033">
        <v>1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7</v>
      </c>
      <c r="M1033">
        <v>4</v>
      </c>
      <c r="N1033">
        <v>1</v>
      </c>
      <c r="O1033">
        <v>1</v>
      </c>
      <c r="P1033">
        <v>1</v>
      </c>
      <c r="Q1033">
        <v>0</v>
      </c>
      <c r="R1033">
        <v>9</v>
      </c>
      <c r="S1033">
        <v>0</v>
      </c>
      <c r="T1033">
        <v>0</v>
      </c>
      <c r="U1033">
        <v>0</v>
      </c>
      <c r="V1033">
        <f t="shared" si="32"/>
        <v>78</v>
      </c>
      <c r="W1033">
        <f t="shared" si="33"/>
        <v>74</v>
      </c>
    </row>
    <row r="1034" spans="1:23" x14ac:dyDescent="0.35">
      <c r="A1034" t="s">
        <v>243</v>
      </c>
      <c r="B1034" s="1">
        <v>44357</v>
      </c>
      <c r="C1034" t="s">
        <v>212</v>
      </c>
      <c r="D1034" t="s">
        <v>64</v>
      </c>
      <c r="E1034">
        <v>1</v>
      </c>
      <c r="F1034">
        <v>0</v>
      </c>
      <c r="G1034">
        <v>0</v>
      </c>
      <c r="H1034">
        <v>1</v>
      </c>
      <c r="I1034">
        <v>0</v>
      </c>
      <c r="J1034">
        <v>0</v>
      </c>
      <c r="K1034">
        <v>0</v>
      </c>
      <c r="L1034">
        <v>6</v>
      </c>
      <c r="M1034">
        <v>6</v>
      </c>
      <c r="N1034">
        <v>2</v>
      </c>
      <c r="O1034">
        <v>2</v>
      </c>
      <c r="P1034">
        <v>0</v>
      </c>
      <c r="Q1034">
        <v>2</v>
      </c>
      <c r="R1034">
        <v>8</v>
      </c>
      <c r="S1034">
        <v>0</v>
      </c>
      <c r="T1034">
        <v>0</v>
      </c>
      <c r="U1034">
        <v>1</v>
      </c>
      <c r="V1034">
        <f t="shared" si="32"/>
        <v>72</v>
      </c>
      <c r="W1034">
        <f t="shared" si="33"/>
        <v>62</v>
      </c>
    </row>
    <row r="1035" spans="1:23" x14ac:dyDescent="0.35">
      <c r="A1035" t="s">
        <v>243</v>
      </c>
      <c r="B1035" s="1">
        <v>44358</v>
      </c>
      <c r="C1035" t="s">
        <v>211</v>
      </c>
      <c r="D1035" t="s">
        <v>65</v>
      </c>
      <c r="E1035">
        <v>1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6</v>
      </c>
      <c r="M1035">
        <v>5</v>
      </c>
      <c r="N1035">
        <v>2</v>
      </c>
      <c r="O1035">
        <v>2</v>
      </c>
      <c r="P1035">
        <v>2</v>
      </c>
      <c r="Q1035">
        <v>1</v>
      </c>
      <c r="R1035">
        <v>9</v>
      </c>
      <c r="S1035">
        <v>0</v>
      </c>
      <c r="T1035">
        <v>0</v>
      </c>
      <c r="U1035">
        <v>0</v>
      </c>
      <c r="V1035">
        <f t="shared" si="32"/>
        <v>67</v>
      </c>
      <c r="W1035">
        <f t="shared" si="33"/>
        <v>55</v>
      </c>
    </row>
    <row r="1036" spans="1:23" x14ac:dyDescent="0.35">
      <c r="A1036" t="s">
        <v>243</v>
      </c>
      <c r="B1036" s="1">
        <v>44359</v>
      </c>
      <c r="C1036" t="s">
        <v>214</v>
      </c>
      <c r="D1036" t="s">
        <v>65</v>
      </c>
      <c r="E1036">
        <v>1</v>
      </c>
      <c r="F1036">
        <v>0</v>
      </c>
      <c r="G1036">
        <v>0</v>
      </c>
      <c r="H1036">
        <v>1</v>
      </c>
      <c r="I1036">
        <v>0</v>
      </c>
      <c r="J1036">
        <v>0</v>
      </c>
      <c r="K1036">
        <v>0</v>
      </c>
      <c r="L1036">
        <v>5</v>
      </c>
      <c r="M1036">
        <v>4</v>
      </c>
      <c r="N1036">
        <v>2</v>
      </c>
      <c r="O1036">
        <v>2</v>
      </c>
      <c r="P1036">
        <v>1</v>
      </c>
      <c r="Q1036">
        <v>1</v>
      </c>
      <c r="R1036">
        <v>7</v>
      </c>
      <c r="S1036">
        <v>1</v>
      </c>
      <c r="T1036">
        <v>0</v>
      </c>
      <c r="U1036">
        <v>0</v>
      </c>
      <c r="V1036">
        <f t="shared" si="32"/>
        <v>65</v>
      </c>
      <c r="W1036">
        <f t="shared" si="33"/>
        <v>55</v>
      </c>
    </row>
    <row r="1037" spans="1:23" x14ac:dyDescent="0.35">
      <c r="A1037" t="s">
        <v>243</v>
      </c>
      <c r="B1037" s="1">
        <v>44360</v>
      </c>
      <c r="C1037" t="s">
        <v>215</v>
      </c>
      <c r="D1037" t="s">
        <v>65</v>
      </c>
      <c r="E1037">
        <v>1</v>
      </c>
      <c r="F1037">
        <v>0</v>
      </c>
      <c r="G1037">
        <v>0</v>
      </c>
      <c r="H1037">
        <v>1</v>
      </c>
      <c r="I1037">
        <v>0</v>
      </c>
      <c r="J1037">
        <v>0</v>
      </c>
      <c r="K1037">
        <v>0</v>
      </c>
      <c r="L1037">
        <v>7</v>
      </c>
      <c r="M1037">
        <v>1</v>
      </c>
      <c r="N1037">
        <v>1</v>
      </c>
      <c r="O1037">
        <v>1</v>
      </c>
      <c r="P1037">
        <v>0</v>
      </c>
      <c r="Q1037">
        <v>2</v>
      </c>
      <c r="R1037">
        <v>9</v>
      </c>
      <c r="S1037">
        <v>0</v>
      </c>
      <c r="T1037">
        <v>0</v>
      </c>
      <c r="U1037">
        <v>1</v>
      </c>
      <c r="V1037">
        <f t="shared" si="32"/>
        <v>83</v>
      </c>
      <c r="W1037">
        <f t="shared" si="33"/>
        <v>82</v>
      </c>
    </row>
    <row r="1038" spans="1:23" x14ac:dyDescent="0.35">
      <c r="A1038" t="s">
        <v>243</v>
      </c>
      <c r="B1038" s="1">
        <v>44361</v>
      </c>
      <c r="C1038" t="s">
        <v>213</v>
      </c>
      <c r="D1038" t="s">
        <v>35</v>
      </c>
      <c r="E1038">
        <v>1</v>
      </c>
      <c r="F1038">
        <v>0</v>
      </c>
      <c r="G1038">
        <v>0</v>
      </c>
      <c r="H1038">
        <v>0</v>
      </c>
      <c r="I1038">
        <v>1</v>
      </c>
      <c r="J1038">
        <v>0</v>
      </c>
      <c r="K1038">
        <v>0</v>
      </c>
      <c r="L1038">
        <v>6</v>
      </c>
      <c r="M1038">
        <v>6</v>
      </c>
      <c r="N1038">
        <v>3</v>
      </c>
      <c r="O1038">
        <v>3</v>
      </c>
      <c r="P1038">
        <v>2</v>
      </c>
      <c r="Q1038">
        <v>3</v>
      </c>
      <c r="R1038">
        <v>8</v>
      </c>
      <c r="S1038">
        <v>0</v>
      </c>
      <c r="T1038">
        <v>0</v>
      </c>
      <c r="U1038">
        <v>0</v>
      </c>
      <c r="V1038">
        <f t="shared" si="32"/>
        <v>63</v>
      </c>
      <c r="W1038">
        <f t="shared" si="33"/>
        <v>45</v>
      </c>
    </row>
    <row r="1039" spans="1:23" x14ac:dyDescent="0.35">
      <c r="A1039" t="s">
        <v>243</v>
      </c>
      <c r="B1039" s="1">
        <v>44362</v>
      </c>
      <c r="C1039" t="s">
        <v>212</v>
      </c>
      <c r="D1039" t="s">
        <v>35</v>
      </c>
      <c r="E1039">
        <v>1</v>
      </c>
      <c r="F1039">
        <v>0</v>
      </c>
      <c r="G1039">
        <v>0</v>
      </c>
      <c r="H1039">
        <v>1</v>
      </c>
      <c r="I1039">
        <v>0</v>
      </c>
      <c r="J1039">
        <v>0</v>
      </c>
      <c r="K1039">
        <v>0</v>
      </c>
      <c r="L1039">
        <v>7</v>
      </c>
      <c r="M1039">
        <v>4</v>
      </c>
      <c r="N1039">
        <v>0</v>
      </c>
      <c r="O1039">
        <v>0</v>
      </c>
      <c r="P1039">
        <v>0</v>
      </c>
      <c r="Q1039">
        <v>1</v>
      </c>
      <c r="R1039">
        <v>5</v>
      </c>
      <c r="S1039">
        <v>0</v>
      </c>
      <c r="T1039">
        <v>0</v>
      </c>
      <c r="U1039">
        <v>0</v>
      </c>
      <c r="V1039">
        <f t="shared" si="32"/>
        <v>77</v>
      </c>
      <c r="W1039">
        <f t="shared" si="33"/>
        <v>77</v>
      </c>
    </row>
    <row r="1040" spans="1:23" x14ac:dyDescent="0.35">
      <c r="A1040" t="s">
        <v>243</v>
      </c>
      <c r="B1040" s="1">
        <v>44363</v>
      </c>
      <c r="C1040" t="s">
        <v>211</v>
      </c>
      <c r="D1040" t="s">
        <v>35</v>
      </c>
      <c r="E1040">
        <v>1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6</v>
      </c>
      <c r="M1040">
        <v>4</v>
      </c>
      <c r="N1040">
        <v>3</v>
      </c>
      <c r="O1040">
        <v>3</v>
      </c>
      <c r="P1040">
        <v>1</v>
      </c>
      <c r="Q1040">
        <v>2</v>
      </c>
      <c r="R1040">
        <v>7</v>
      </c>
      <c r="S1040">
        <v>0</v>
      </c>
      <c r="T1040">
        <v>0</v>
      </c>
      <c r="U1040">
        <v>0</v>
      </c>
      <c r="V1040">
        <f t="shared" si="32"/>
        <v>69</v>
      </c>
      <c r="W1040">
        <f t="shared" si="33"/>
        <v>56</v>
      </c>
    </row>
    <row r="1041" spans="1:23" x14ac:dyDescent="0.35">
      <c r="A1041" t="s">
        <v>243</v>
      </c>
      <c r="B1041" s="1">
        <v>44364</v>
      </c>
      <c r="C1041" t="s">
        <v>214</v>
      </c>
      <c r="D1041" t="s">
        <v>32</v>
      </c>
      <c r="E1041">
        <v>1</v>
      </c>
      <c r="F1041">
        <v>0</v>
      </c>
      <c r="G1041">
        <v>0</v>
      </c>
      <c r="H1041">
        <v>0</v>
      </c>
      <c r="I1041">
        <v>1</v>
      </c>
      <c r="J1041">
        <v>0</v>
      </c>
      <c r="K1041">
        <v>0</v>
      </c>
      <c r="L1041" s="2">
        <v>3.3333333333333335</v>
      </c>
      <c r="M1041">
        <v>4</v>
      </c>
      <c r="N1041">
        <v>7</v>
      </c>
      <c r="O1041">
        <v>6</v>
      </c>
      <c r="P1041">
        <v>1</v>
      </c>
      <c r="Q1041">
        <v>2</v>
      </c>
      <c r="R1041">
        <v>4</v>
      </c>
      <c r="S1041">
        <v>1</v>
      </c>
      <c r="T1041">
        <v>0</v>
      </c>
      <c r="U1041">
        <v>1</v>
      </c>
      <c r="V1041">
        <f t="shared" si="32"/>
        <v>52</v>
      </c>
      <c r="W1041">
        <f t="shared" si="33"/>
        <v>25</v>
      </c>
    </row>
    <row r="1042" spans="1:23" x14ac:dyDescent="0.35">
      <c r="A1042" t="s">
        <v>243</v>
      </c>
      <c r="B1042" s="1">
        <v>44365</v>
      </c>
      <c r="C1042" t="s">
        <v>215</v>
      </c>
      <c r="D1042" t="s">
        <v>32</v>
      </c>
      <c r="E1042">
        <v>1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7</v>
      </c>
      <c r="M1042">
        <v>3</v>
      </c>
      <c r="N1042">
        <v>1</v>
      </c>
      <c r="O1042">
        <v>1</v>
      </c>
      <c r="P1042">
        <v>0</v>
      </c>
      <c r="Q1042">
        <v>3</v>
      </c>
      <c r="R1042">
        <v>8</v>
      </c>
      <c r="S1042">
        <v>0</v>
      </c>
      <c r="T1042">
        <v>0</v>
      </c>
      <c r="U1042">
        <v>0</v>
      </c>
      <c r="V1042">
        <f t="shared" si="32"/>
        <v>79</v>
      </c>
      <c r="W1042">
        <f t="shared" si="33"/>
        <v>75</v>
      </c>
    </row>
    <row r="1043" spans="1:23" x14ac:dyDescent="0.35">
      <c r="A1043" t="s">
        <v>243</v>
      </c>
      <c r="B1043" s="1">
        <v>44366</v>
      </c>
      <c r="C1043" t="s">
        <v>213</v>
      </c>
      <c r="D1043" t="s">
        <v>32</v>
      </c>
      <c r="E1043">
        <v>1</v>
      </c>
      <c r="F1043">
        <v>0</v>
      </c>
      <c r="G1043">
        <v>0</v>
      </c>
      <c r="H1043">
        <v>0</v>
      </c>
      <c r="I1043">
        <v>1</v>
      </c>
      <c r="J1043">
        <v>0</v>
      </c>
      <c r="K1043">
        <v>0</v>
      </c>
      <c r="L1043">
        <v>4</v>
      </c>
      <c r="M1043">
        <v>8</v>
      </c>
      <c r="N1043">
        <v>6</v>
      </c>
      <c r="O1043">
        <v>6</v>
      </c>
      <c r="P1043">
        <v>0</v>
      </c>
      <c r="Q1043">
        <v>1</v>
      </c>
      <c r="R1043">
        <v>6</v>
      </c>
      <c r="S1043">
        <v>0</v>
      </c>
      <c r="T1043">
        <v>0</v>
      </c>
      <c r="U1043">
        <v>1</v>
      </c>
      <c r="V1043">
        <f t="shared" si="32"/>
        <v>59</v>
      </c>
      <c r="W1043">
        <f t="shared" si="33"/>
        <v>34</v>
      </c>
    </row>
    <row r="1044" spans="1:23" x14ac:dyDescent="0.35">
      <c r="A1044" t="s">
        <v>243</v>
      </c>
      <c r="B1044" s="1">
        <v>44367</v>
      </c>
      <c r="C1044" t="s">
        <v>212</v>
      </c>
      <c r="D1044" t="s">
        <v>32</v>
      </c>
      <c r="E1044">
        <v>1</v>
      </c>
      <c r="F1044">
        <v>0</v>
      </c>
      <c r="G1044">
        <v>0</v>
      </c>
      <c r="H1044">
        <v>0</v>
      </c>
      <c r="I1044">
        <v>1</v>
      </c>
      <c r="J1044">
        <v>0</v>
      </c>
      <c r="K1044">
        <v>0</v>
      </c>
      <c r="L1044" s="2">
        <v>2.6666666666666665</v>
      </c>
      <c r="M1044">
        <v>7</v>
      </c>
      <c r="N1044">
        <v>6</v>
      </c>
      <c r="O1044">
        <v>3</v>
      </c>
      <c r="P1044">
        <v>0</v>
      </c>
      <c r="Q1044">
        <v>4</v>
      </c>
      <c r="R1044">
        <v>3</v>
      </c>
      <c r="S1044">
        <v>0</v>
      </c>
      <c r="T1044">
        <v>0</v>
      </c>
      <c r="U1044">
        <v>0</v>
      </c>
      <c r="V1044">
        <f t="shared" si="32"/>
        <v>44</v>
      </c>
      <c r="W1044">
        <f t="shared" si="33"/>
        <v>19</v>
      </c>
    </row>
    <row r="1045" spans="1:23" x14ac:dyDescent="0.35">
      <c r="A1045" t="s">
        <v>243</v>
      </c>
      <c r="B1045" s="1">
        <v>44369</v>
      </c>
      <c r="C1045" t="s">
        <v>211</v>
      </c>
      <c r="D1045" t="s">
        <v>118</v>
      </c>
      <c r="E1045">
        <v>1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6</v>
      </c>
      <c r="M1045">
        <v>4</v>
      </c>
      <c r="N1045">
        <v>2</v>
      </c>
      <c r="O1045">
        <v>2</v>
      </c>
      <c r="P1045">
        <v>1</v>
      </c>
      <c r="Q1045">
        <v>2</v>
      </c>
      <c r="R1045">
        <v>7</v>
      </c>
      <c r="S1045">
        <v>0</v>
      </c>
      <c r="T1045">
        <v>0</v>
      </c>
      <c r="U1045">
        <v>0</v>
      </c>
      <c r="V1045">
        <f t="shared" si="32"/>
        <v>69</v>
      </c>
      <c r="W1045">
        <f t="shared" si="33"/>
        <v>59</v>
      </c>
    </row>
    <row r="1046" spans="1:23" x14ac:dyDescent="0.35">
      <c r="A1046" t="s">
        <v>243</v>
      </c>
      <c r="B1046" s="1">
        <v>44370</v>
      </c>
      <c r="C1046" t="s">
        <v>214</v>
      </c>
      <c r="D1046" t="s">
        <v>118</v>
      </c>
      <c r="E1046">
        <v>1</v>
      </c>
      <c r="F1046">
        <v>0</v>
      </c>
      <c r="G1046">
        <v>0</v>
      </c>
      <c r="H1046">
        <v>1</v>
      </c>
      <c r="I1046">
        <v>0</v>
      </c>
      <c r="J1046">
        <v>0</v>
      </c>
      <c r="K1046">
        <v>0</v>
      </c>
      <c r="L1046" s="2">
        <v>5.666666666666667</v>
      </c>
      <c r="M1046">
        <v>7</v>
      </c>
      <c r="N1046">
        <v>2</v>
      </c>
      <c r="O1046">
        <v>1</v>
      </c>
      <c r="P1046">
        <v>0</v>
      </c>
      <c r="Q1046">
        <v>1</v>
      </c>
      <c r="R1046">
        <v>7</v>
      </c>
      <c r="S1046">
        <v>0</v>
      </c>
      <c r="T1046">
        <v>0</v>
      </c>
      <c r="U1046">
        <v>0</v>
      </c>
      <c r="V1046">
        <f t="shared" si="32"/>
        <v>67.333333333333329</v>
      </c>
      <c r="W1046">
        <f t="shared" si="33"/>
        <v>59</v>
      </c>
    </row>
    <row r="1047" spans="1:23" x14ac:dyDescent="0.35">
      <c r="A1047" t="s">
        <v>243</v>
      </c>
      <c r="B1047" s="1">
        <v>44372</v>
      </c>
      <c r="C1047" t="s">
        <v>215</v>
      </c>
      <c r="D1047" t="s">
        <v>46</v>
      </c>
      <c r="E1047">
        <v>1</v>
      </c>
      <c r="F1047">
        <v>0</v>
      </c>
      <c r="G1047">
        <v>0</v>
      </c>
      <c r="H1047">
        <v>0</v>
      </c>
      <c r="I1047">
        <v>1</v>
      </c>
      <c r="J1047">
        <v>0</v>
      </c>
      <c r="K1047">
        <v>0</v>
      </c>
      <c r="L1047">
        <v>5</v>
      </c>
      <c r="M1047">
        <v>5</v>
      </c>
      <c r="N1047">
        <v>3</v>
      </c>
      <c r="O1047">
        <v>3</v>
      </c>
      <c r="P1047">
        <v>1</v>
      </c>
      <c r="Q1047">
        <v>4</v>
      </c>
      <c r="R1047">
        <v>8</v>
      </c>
      <c r="S1047">
        <v>1</v>
      </c>
      <c r="T1047">
        <v>0</v>
      </c>
      <c r="U1047">
        <v>0</v>
      </c>
      <c r="V1047">
        <f t="shared" si="32"/>
        <v>62</v>
      </c>
      <c r="W1047">
        <f t="shared" si="33"/>
        <v>45</v>
      </c>
    </row>
    <row r="1048" spans="1:23" x14ac:dyDescent="0.35">
      <c r="A1048" t="s">
        <v>243</v>
      </c>
      <c r="B1048" s="1">
        <v>44373</v>
      </c>
      <c r="C1048" t="s">
        <v>213</v>
      </c>
      <c r="D1048" t="s">
        <v>46</v>
      </c>
      <c r="E1048">
        <v>1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3</v>
      </c>
      <c r="M1048">
        <v>0</v>
      </c>
      <c r="N1048">
        <v>0</v>
      </c>
      <c r="O1048">
        <v>0</v>
      </c>
      <c r="P1048">
        <v>0</v>
      </c>
      <c r="Q1048">
        <v>2</v>
      </c>
      <c r="R1048">
        <v>4</v>
      </c>
      <c r="S1048">
        <v>0</v>
      </c>
      <c r="T1048">
        <v>0</v>
      </c>
      <c r="U1048">
        <v>0</v>
      </c>
      <c r="V1048">
        <f t="shared" si="32"/>
        <v>61</v>
      </c>
      <c r="W1048">
        <f t="shared" si="33"/>
        <v>58</v>
      </c>
    </row>
    <row r="1049" spans="1:23" x14ac:dyDescent="0.35">
      <c r="A1049" t="s">
        <v>243</v>
      </c>
      <c r="B1049" s="1">
        <v>44374</v>
      </c>
      <c r="C1049" t="s">
        <v>224</v>
      </c>
      <c r="D1049" t="s">
        <v>46</v>
      </c>
      <c r="E1049">
        <v>1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2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2</v>
      </c>
      <c r="S1049">
        <v>0</v>
      </c>
      <c r="T1049">
        <v>0</v>
      </c>
      <c r="U1049">
        <v>0</v>
      </c>
      <c r="V1049">
        <f t="shared" si="32"/>
        <v>58</v>
      </c>
      <c r="W1049">
        <f t="shared" si="33"/>
        <v>54</v>
      </c>
    </row>
    <row r="1050" spans="1:23" x14ac:dyDescent="0.35">
      <c r="A1050" t="s">
        <v>243</v>
      </c>
      <c r="B1050" s="1">
        <v>44376</v>
      </c>
      <c r="C1050" t="s">
        <v>211</v>
      </c>
      <c r="D1050" t="s">
        <v>30</v>
      </c>
      <c r="E1050">
        <v>1</v>
      </c>
      <c r="F1050">
        <v>0</v>
      </c>
      <c r="G1050">
        <v>0</v>
      </c>
      <c r="H1050">
        <v>1</v>
      </c>
      <c r="I1050">
        <v>0</v>
      </c>
      <c r="J1050">
        <v>0</v>
      </c>
      <c r="K1050">
        <v>0</v>
      </c>
      <c r="L1050">
        <v>6</v>
      </c>
      <c r="M1050">
        <v>6</v>
      </c>
      <c r="N1050">
        <v>3</v>
      </c>
      <c r="O1050">
        <v>3</v>
      </c>
      <c r="P1050">
        <v>1</v>
      </c>
      <c r="Q1050">
        <v>1</v>
      </c>
      <c r="R1050">
        <v>1</v>
      </c>
      <c r="S1050">
        <v>0</v>
      </c>
      <c r="T1050">
        <v>0</v>
      </c>
      <c r="U1050">
        <v>0</v>
      </c>
      <c r="V1050">
        <f t="shared" si="32"/>
        <v>62</v>
      </c>
      <c r="W1050">
        <f t="shared" si="33"/>
        <v>48</v>
      </c>
    </row>
    <row r="1051" spans="1:23" x14ac:dyDescent="0.35">
      <c r="A1051" t="s">
        <v>243</v>
      </c>
      <c r="B1051" s="1">
        <v>44377</v>
      </c>
      <c r="C1051" t="s">
        <v>214</v>
      </c>
      <c r="D1051" t="s">
        <v>30</v>
      </c>
      <c r="E1051">
        <v>1</v>
      </c>
      <c r="F1051">
        <v>0</v>
      </c>
      <c r="G1051">
        <v>0</v>
      </c>
      <c r="H1051">
        <v>1</v>
      </c>
      <c r="I1051">
        <v>0</v>
      </c>
      <c r="J1051">
        <v>0</v>
      </c>
      <c r="K1051">
        <v>0</v>
      </c>
      <c r="L1051">
        <v>6</v>
      </c>
      <c r="M1051">
        <v>3</v>
      </c>
      <c r="N1051">
        <v>2</v>
      </c>
      <c r="O1051">
        <v>2</v>
      </c>
      <c r="P1051">
        <v>2</v>
      </c>
      <c r="Q1051">
        <v>3</v>
      </c>
      <c r="R1051">
        <v>7</v>
      </c>
      <c r="S1051">
        <v>0</v>
      </c>
      <c r="T1051">
        <v>0</v>
      </c>
      <c r="U1051">
        <v>0</v>
      </c>
      <c r="V1051">
        <f t="shared" si="32"/>
        <v>65</v>
      </c>
      <c r="W1051">
        <f t="shared" si="33"/>
        <v>53</v>
      </c>
    </row>
    <row r="1052" spans="1:23" x14ac:dyDescent="0.35">
      <c r="A1052" t="s">
        <v>243</v>
      </c>
      <c r="B1052" s="1">
        <v>44378</v>
      </c>
      <c r="C1052" t="s">
        <v>215</v>
      </c>
      <c r="D1052" t="s">
        <v>30</v>
      </c>
      <c r="E1052">
        <v>1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5</v>
      </c>
      <c r="M1052">
        <v>6</v>
      </c>
      <c r="N1052">
        <v>4</v>
      </c>
      <c r="O1052">
        <v>4</v>
      </c>
      <c r="P1052">
        <v>0</v>
      </c>
      <c r="Q1052">
        <v>2</v>
      </c>
      <c r="R1052">
        <v>9</v>
      </c>
      <c r="S1052">
        <v>0</v>
      </c>
      <c r="T1052">
        <v>0</v>
      </c>
      <c r="U1052">
        <v>1</v>
      </c>
      <c r="V1052">
        <f t="shared" si="32"/>
        <v>68</v>
      </c>
      <c r="W1052">
        <f t="shared" si="33"/>
        <v>51</v>
      </c>
    </row>
    <row r="1053" spans="1:23" x14ac:dyDescent="0.35">
      <c r="A1053" t="s">
        <v>243</v>
      </c>
      <c r="B1053" s="1">
        <v>44379</v>
      </c>
      <c r="C1053" t="s">
        <v>213</v>
      </c>
      <c r="D1053" t="s">
        <v>65</v>
      </c>
      <c r="E1053">
        <v>1</v>
      </c>
      <c r="F1053">
        <v>0</v>
      </c>
      <c r="G1053">
        <v>0</v>
      </c>
      <c r="H1053">
        <v>1</v>
      </c>
      <c r="I1053">
        <v>0</v>
      </c>
      <c r="J1053">
        <v>0</v>
      </c>
      <c r="K1053">
        <v>0</v>
      </c>
      <c r="L1053">
        <v>6</v>
      </c>
      <c r="M1053">
        <v>4</v>
      </c>
      <c r="N1053">
        <v>1</v>
      </c>
      <c r="O1053">
        <v>1</v>
      </c>
      <c r="P1053">
        <v>0</v>
      </c>
      <c r="Q1053">
        <v>5</v>
      </c>
      <c r="R1053">
        <v>9</v>
      </c>
      <c r="S1053">
        <v>0</v>
      </c>
      <c r="T1053">
        <v>0</v>
      </c>
      <c r="U1053">
        <v>1</v>
      </c>
      <c r="V1053">
        <f t="shared" si="32"/>
        <v>72</v>
      </c>
      <c r="W1053">
        <f t="shared" si="33"/>
        <v>64</v>
      </c>
    </row>
    <row r="1054" spans="1:23" x14ac:dyDescent="0.35">
      <c r="A1054" t="s">
        <v>243</v>
      </c>
      <c r="B1054" s="1">
        <v>44380</v>
      </c>
      <c r="C1054" t="s">
        <v>212</v>
      </c>
      <c r="D1054" t="s">
        <v>65</v>
      </c>
      <c r="E1054">
        <v>1</v>
      </c>
      <c r="F1054">
        <v>0</v>
      </c>
      <c r="G1054">
        <v>0</v>
      </c>
      <c r="H1054">
        <v>0</v>
      </c>
      <c r="I1054">
        <v>1</v>
      </c>
      <c r="J1054">
        <v>0</v>
      </c>
      <c r="K1054">
        <v>0</v>
      </c>
      <c r="L1054">
        <v>4</v>
      </c>
      <c r="M1054">
        <v>7</v>
      </c>
      <c r="N1054">
        <v>7</v>
      </c>
      <c r="O1054">
        <v>7</v>
      </c>
      <c r="P1054">
        <v>1</v>
      </c>
      <c r="Q1054">
        <v>3</v>
      </c>
      <c r="R1054">
        <v>2</v>
      </c>
      <c r="S1054">
        <v>0</v>
      </c>
      <c r="T1054">
        <v>0</v>
      </c>
      <c r="U1054">
        <v>1</v>
      </c>
      <c r="V1054">
        <f t="shared" si="32"/>
        <v>50</v>
      </c>
      <c r="W1054">
        <f t="shared" si="33"/>
        <v>19</v>
      </c>
    </row>
    <row r="1055" spans="1:23" x14ac:dyDescent="0.35">
      <c r="A1055" t="s">
        <v>243</v>
      </c>
      <c r="B1055" s="1">
        <v>44381</v>
      </c>
      <c r="C1055" t="s">
        <v>211</v>
      </c>
      <c r="D1055" t="s">
        <v>65</v>
      </c>
      <c r="E1055">
        <v>1</v>
      </c>
      <c r="F1055">
        <v>0</v>
      </c>
      <c r="G1055">
        <v>0</v>
      </c>
      <c r="H1055">
        <v>0</v>
      </c>
      <c r="I1055">
        <v>1</v>
      </c>
      <c r="J1055">
        <v>0</v>
      </c>
      <c r="K1055">
        <v>0</v>
      </c>
      <c r="L1055">
        <v>5</v>
      </c>
      <c r="M1055">
        <v>10</v>
      </c>
      <c r="N1055">
        <v>6</v>
      </c>
      <c r="O1055">
        <v>6</v>
      </c>
      <c r="P1055">
        <v>0</v>
      </c>
      <c r="Q1055">
        <v>1</v>
      </c>
      <c r="R1055">
        <v>5</v>
      </c>
      <c r="S1055">
        <v>0</v>
      </c>
      <c r="T1055">
        <v>0</v>
      </c>
      <c r="U1055">
        <v>0</v>
      </c>
      <c r="V1055">
        <f t="shared" si="32"/>
        <v>61</v>
      </c>
      <c r="W1055">
        <f t="shared" si="33"/>
        <v>35</v>
      </c>
    </row>
    <row r="1056" spans="1:23" x14ac:dyDescent="0.35">
      <c r="A1056" t="s">
        <v>243</v>
      </c>
      <c r="B1056" s="1">
        <v>44382</v>
      </c>
      <c r="C1056" t="s">
        <v>214</v>
      </c>
      <c r="D1056" t="s">
        <v>56</v>
      </c>
      <c r="E1056">
        <v>1</v>
      </c>
      <c r="F1056">
        <v>0</v>
      </c>
      <c r="G1056">
        <v>0</v>
      </c>
      <c r="H1056">
        <v>0</v>
      </c>
      <c r="I1056">
        <v>1</v>
      </c>
      <c r="J1056">
        <v>0</v>
      </c>
      <c r="K1056">
        <v>0</v>
      </c>
      <c r="L1056" s="2">
        <v>5.333333333333333</v>
      </c>
      <c r="M1056">
        <v>6</v>
      </c>
      <c r="N1056">
        <v>6</v>
      </c>
      <c r="O1056">
        <v>6</v>
      </c>
      <c r="P1056">
        <v>1</v>
      </c>
      <c r="Q1056">
        <v>2</v>
      </c>
      <c r="R1056">
        <v>8</v>
      </c>
      <c r="S1056">
        <v>1</v>
      </c>
      <c r="T1056">
        <v>0</v>
      </c>
      <c r="U1056">
        <v>1</v>
      </c>
      <c r="V1056">
        <f t="shared" si="32"/>
        <v>64.666666666666671</v>
      </c>
      <c r="W1056">
        <f t="shared" si="33"/>
        <v>40</v>
      </c>
    </row>
    <row r="1057" spans="1:23" x14ac:dyDescent="0.35">
      <c r="A1057" t="s">
        <v>243</v>
      </c>
      <c r="B1057" s="1">
        <v>44383</v>
      </c>
      <c r="C1057" t="s">
        <v>215</v>
      </c>
      <c r="D1057" t="s">
        <v>56</v>
      </c>
      <c r="E1057">
        <v>1</v>
      </c>
      <c r="F1057">
        <v>0</v>
      </c>
      <c r="G1057">
        <v>0</v>
      </c>
      <c r="H1057">
        <v>1</v>
      </c>
      <c r="I1057">
        <v>0</v>
      </c>
      <c r="J1057">
        <v>0</v>
      </c>
      <c r="K1057">
        <v>0</v>
      </c>
      <c r="L1057">
        <v>6</v>
      </c>
      <c r="M1057">
        <v>7</v>
      </c>
      <c r="N1057">
        <v>1</v>
      </c>
      <c r="O1057">
        <v>1</v>
      </c>
      <c r="P1057">
        <v>0</v>
      </c>
      <c r="Q1057">
        <v>0</v>
      </c>
      <c r="R1057">
        <v>8</v>
      </c>
      <c r="S1057">
        <v>0</v>
      </c>
      <c r="T1057">
        <v>0</v>
      </c>
      <c r="U1057">
        <v>0</v>
      </c>
      <c r="V1057">
        <f t="shared" si="32"/>
        <v>73</v>
      </c>
      <c r="W1057">
        <f t="shared" si="33"/>
        <v>67</v>
      </c>
    </row>
    <row r="1058" spans="1:23" x14ac:dyDescent="0.35">
      <c r="A1058" t="s">
        <v>243</v>
      </c>
      <c r="B1058" s="1">
        <v>44384</v>
      </c>
      <c r="C1058" t="s">
        <v>213</v>
      </c>
      <c r="D1058" t="s">
        <v>56</v>
      </c>
      <c r="E1058">
        <v>1</v>
      </c>
      <c r="F1058">
        <v>0</v>
      </c>
      <c r="G1058">
        <v>0</v>
      </c>
      <c r="H1058">
        <v>1</v>
      </c>
      <c r="I1058">
        <v>0</v>
      </c>
      <c r="J1058">
        <v>0</v>
      </c>
      <c r="K1058">
        <v>0</v>
      </c>
      <c r="L1058">
        <v>6</v>
      </c>
      <c r="M1058">
        <v>4</v>
      </c>
      <c r="N1058">
        <v>1</v>
      </c>
      <c r="O1058">
        <v>1</v>
      </c>
      <c r="P1058">
        <v>1</v>
      </c>
      <c r="Q1058">
        <v>3</v>
      </c>
      <c r="R1058">
        <v>6</v>
      </c>
      <c r="S1058">
        <v>0</v>
      </c>
      <c r="T1058">
        <v>0</v>
      </c>
      <c r="U1058">
        <v>1</v>
      </c>
      <c r="V1058">
        <f t="shared" si="32"/>
        <v>67</v>
      </c>
      <c r="W1058">
        <f t="shared" si="33"/>
        <v>59</v>
      </c>
    </row>
    <row r="1059" spans="1:23" x14ac:dyDescent="0.35">
      <c r="A1059" t="s">
        <v>243</v>
      </c>
      <c r="B1059" s="1">
        <v>44386</v>
      </c>
      <c r="C1059" t="s">
        <v>212</v>
      </c>
      <c r="D1059" t="s">
        <v>67</v>
      </c>
      <c r="E1059">
        <v>1</v>
      </c>
      <c r="F1059">
        <v>0</v>
      </c>
      <c r="G1059">
        <v>0</v>
      </c>
      <c r="H1059">
        <v>1</v>
      </c>
      <c r="I1059">
        <v>0</v>
      </c>
      <c r="J1059">
        <v>0</v>
      </c>
      <c r="K1059">
        <v>0</v>
      </c>
      <c r="L1059">
        <v>7</v>
      </c>
      <c r="M1059">
        <v>7</v>
      </c>
      <c r="N1059">
        <v>1</v>
      </c>
      <c r="O1059">
        <v>1</v>
      </c>
      <c r="P1059">
        <v>1</v>
      </c>
      <c r="Q1059">
        <v>1</v>
      </c>
      <c r="R1059">
        <v>3</v>
      </c>
      <c r="S1059">
        <v>0</v>
      </c>
      <c r="T1059">
        <v>0</v>
      </c>
      <c r="U1059">
        <v>0</v>
      </c>
      <c r="V1059">
        <f t="shared" si="32"/>
        <v>68</v>
      </c>
      <c r="W1059">
        <f t="shared" si="33"/>
        <v>60</v>
      </c>
    </row>
    <row r="1060" spans="1:23" x14ac:dyDescent="0.35">
      <c r="A1060" t="s">
        <v>243</v>
      </c>
      <c r="B1060" s="1">
        <v>44387</v>
      </c>
      <c r="C1060" t="s">
        <v>211</v>
      </c>
      <c r="D1060" t="s">
        <v>67</v>
      </c>
      <c r="E1060">
        <v>1</v>
      </c>
      <c r="F1060">
        <v>0</v>
      </c>
      <c r="G1060">
        <v>0</v>
      </c>
      <c r="H1060">
        <v>1</v>
      </c>
      <c r="I1060">
        <v>0</v>
      </c>
      <c r="J1060">
        <v>0</v>
      </c>
      <c r="K1060">
        <v>0</v>
      </c>
      <c r="L1060" s="2">
        <v>5.333333333333333</v>
      </c>
      <c r="M1060">
        <v>6</v>
      </c>
      <c r="N1060">
        <v>2</v>
      </c>
      <c r="O1060">
        <v>2</v>
      </c>
      <c r="P1060">
        <v>0</v>
      </c>
      <c r="Q1060">
        <v>2</v>
      </c>
      <c r="R1060">
        <v>9</v>
      </c>
      <c r="S1060">
        <v>0</v>
      </c>
      <c r="T1060">
        <v>0</v>
      </c>
      <c r="U1060">
        <v>2</v>
      </c>
      <c r="V1060">
        <f t="shared" si="32"/>
        <v>69.666666666666671</v>
      </c>
      <c r="W1060">
        <f t="shared" si="33"/>
        <v>59</v>
      </c>
    </row>
    <row r="1061" spans="1:23" x14ac:dyDescent="0.35">
      <c r="A1061" t="s">
        <v>243</v>
      </c>
      <c r="B1061" s="1">
        <v>44388</v>
      </c>
      <c r="C1061" t="s">
        <v>214</v>
      </c>
      <c r="D1061" t="s">
        <v>67</v>
      </c>
      <c r="E1061">
        <v>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5</v>
      </c>
      <c r="M1061">
        <v>2</v>
      </c>
      <c r="N1061">
        <v>2</v>
      </c>
      <c r="O1061">
        <v>2</v>
      </c>
      <c r="P1061">
        <v>1</v>
      </c>
      <c r="Q1061">
        <v>2</v>
      </c>
      <c r="R1061">
        <v>6</v>
      </c>
      <c r="S1061">
        <v>1</v>
      </c>
      <c r="T1061">
        <v>0</v>
      </c>
      <c r="U1061">
        <v>1</v>
      </c>
      <c r="V1061">
        <f t="shared" si="32"/>
        <v>65</v>
      </c>
      <c r="W1061">
        <f t="shared" si="33"/>
        <v>56</v>
      </c>
    </row>
    <row r="1062" spans="1:23" x14ac:dyDescent="0.35">
      <c r="A1062" t="s">
        <v>243</v>
      </c>
      <c r="B1062" s="1">
        <v>44393</v>
      </c>
      <c r="C1062" t="s">
        <v>214</v>
      </c>
      <c r="D1062" t="s">
        <v>26</v>
      </c>
      <c r="E1062">
        <v>1</v>
      </c>
      <c r="F1062">
        <v>0</v>
      </c>
      <c r="G1062">
        <v>0</v>
      </c>
      <c r="H1062">
        <v>0</v>
      </c>
      <c r="I1062">
        <v>1</v>
      </c>
      <c r="J1062">
        <v>0</v>
      </c>
      <c r="K1062">
        <v>0</v>
      </c>
      <c r="L1062" s="2">
        <v>5.666666666666667</v>
      </c>
      <c r="M1062">
        <v>6</v>
      </c>
      <c r="N1062">
        <v>3</v>
      </c>
      <c r="O1062">
        <v>3</v>
      </c>
      <c r="P1062">
        <v>1</v>
      </c>
      <c r="Q1062">
        <v>2</v>
      </c>
      <c r="R1062">
        <v>10</v>
      </c>
      <c r="S1062">
        <v>1</v>
      </c>
      <c r="T1062">
        <v>0</v>
      </c>
      <c r="U1062">
        <v>0</v>
      </c>
      <c r="V1062">
        <f t="shared" si="32"/>
        <v>68.333333333333329</v>
      </c>
      <c r="W1062">
        <f t="shared" si="33"/>
        <v>53</v>
      </c>
    </row>
    <row r="1063" spans="1:23" x14ac:dyDescent="0.35">
      <c r="A1063" t="s">
        <v>243</v>
      </c>
      <c r="B1063" s="1">
        <v>44394</v>
      </c>
      <c r="C1063" t="s">
        <v>211</v>
      </c>
      <c r="D1063" t="s">
        <v>26</v>
      </c>
      <c r="E1063">
        <v>1</v>
      </c>
      <c r="F1063">
        <v>1</v>
      </c>
      <c r="G1063">
        <v>0</v>
      </c>
      <c r="H1063">
        <v>1</v>
      </c>
      <c r="I1063">
        <v>0</v>
      </c>
      <c r="J1063">
        <v>0</v>
      </c>
      <c r="K1063">
        <v>0</v>
      </c>
      <c r="L1063">
        <v>9</v>
      </c>
      <c r="M1063">
        <v>3</v>
      </c>
      <c r="N1063">
        <v>1</v>
      </c>
      <c r="O1063">
        <v>1</v>
      </c>
      <c r="P1063">
        <v>1</v>
      </c>
      <c r="Q1063">
        <v>0</v>
      </c>
      <c r="R1063">
        <v>8</v>
      </c>
      <c r="S1063">
        <v>0</v>
      </c>
      <c r="T1063">
        <v>0</v>
      </c>
      <c r="U1063">
        <v>0</v>
      </c>
      <c r="V1063">
        <f t="shared" si="32"/>
        <v>88</v>
      </c>
      <c r="W1063">
        <f t="shared" si="33"/>
        <v>87</v>
      </c>
    </row>
    <row r="1064" spans="1:23" x14ac:dyDescent="0.35">
      <c r="A1064" t="s">
        <v>243</v>
      </c>
      <c r="B1064" s="1">
        <v>44395</v>
      </c>
      <c r="C1064" t="s">
        <v>215</v>
      </c>
      <c r="D1064" t="s">
        <v>26</v>
      </c>
      <c r="E1064">
        <v>1</v>
      </c>
      <c r="F1064">
        <v>0</v>
      </c>
      <c r="G1064">
        <v>0</v>
      </c>
      <c r="H1064">
        <v>1</v>
      </c>
      <c r="I1064">
        <v>0</v>
      </c>
      <c r="J1064">
        <v>0</v>
      </c>
      <c r="K1064">
        <v>0</v>
      </c>
      <c r="L1064">
        <v>7</v>
      </c>
      <c r="M1064">
        <v>1</v>
      </c>
      <c r="N1064">
        <v>0</v>
      </c>
      <c r="O1064">
        <v>0</v>
      </c>
      <c r="P1064">
        <v>0</v>
      </c>
      <c r="Q1064">
        <v>0</v>
      </c>
      <c r="R1064">
        <v>10</v>
      </c>
      <c r="S1064">
        <v>0</v>
      </c>
      <c r="T1064">
        <v>0</v>
      </c>
      <c r="U1064">
        <v>0</v>
      </c>
      <c r="V1064">
        <f t="shared" si="32"/>
        <v>86</v>
      </c>
      <c r="W1064">
        <f t="shared" si="33"/>
        <v>90</v>
      </c>
    </row>
    <row r="1065" spans="1:23" x14ac:dyDescent="0.35">
      <c r="A1065" t="s">
        <v>243</v>
      </c>
      <c r="B1065" t="s">
        <v>225</v>
      </c>
      <c r="C1065" t="s">
        <v>213</v>
      </c>
      <c r="D1065" t="s">
        <v>30</v>
      </c>
      <c r="E1065">
        <v>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7</v>
      </c>
      <c r="M1065">
        <v>5</v>
      </c>
      <c r="N1065">
        <v>1</v>
      </c>
      <c r="O1065">
        <v>1</v>
      </c>
      <c r="P1065">
        <v>1</v>
      </c>
      <c r="Q1065">
        <v>1</v>
      </c>
      <c r="R1065">
        <v>4</v>
      </c>
      <c r="S1065">
        <v>0</v>
      </c>
      <c r="T1065">
        <v>0</v>
      </c>
      <c r="U1065">
        <v>0</v>
      </c>
      <c r="V1065">
        <f t="shared" si="32"/>
        <v>71</v>
      </c>
      <c r="W1065">
        <f t="shared" si="33"/>
        <v>65</v>
      </c>
    </row>
    <row r="1066" spans="1:23" x14ac:dyDescent="0.35">
      <c r="A1066" t="s">
        <v>243</v>
      </c>
      <c r="B1066" t="s">
        <v>226</v>
      </c>
      <c r="C1066" t="s">
        <v>227</v>
      </c>
      <c r="D1066" t="s">
        <v>30</v>
      </c>
      <c r="E1066">
        <v>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3</v>
      </c>
      <c r="M1066">
        <v>2</v>
      </c>
      <c r="N1066">
        <v>2</v>
      </c>
      <c r="O1066">
        <v>1</v>
      </c>
      <c r="P1066">
        <v>1</v>
      </c>
      <c r="Q1066">
        <v>1</v>
      </c>
      <c r="R1066">
        <v>3</v>
      </c>
      <c r="S1066">
        <v>0</v>
      </c>
      <c r="T1066">
        <v>0</v>
      </c>
      <c r="U1066">
        <v>0</v>
      </c>
      <c r="V1066">
        <f t="shared" si="32"/>
        <v>53</v>
      </c>
      <c r="W1066">
        <f t="shared" si="33"/>
        <v>43</v>
      </c>
    </row>
    <row r="1067" spans="1:23" x14ac:dyDescent="0.35">
      <c r="A1067" t="s">
        <v>243</v>
      </c>
      <c r="B1067" s="1">
        <v>44397</v>
      </c>
      <c r="C1067" t="s">
        <v>212</v>
      </c>
      <c r="D1067" t="s">
        <v>30</v>
      </c>
      <c r="E1067">
        <v>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5</v>
      </c>
      <c r="M1067">
        <v>4</v>
      </c>
      <c r="N1067">
        <v>2</v>
      </c>
      <c r="O1067">
        <v>2</v>
      </c>
      <c r="P1067">
        <v>1</v>
      </c>
      <c r="Q1067">
        <v>2</v>
      </c>
      <c r="R1067">
        <v>6</v>
      </c>
      <c r="S1067">
        <v>0</v>
      </c>
      <c r="T1067">
        <v>0</v>
      </c>
      <c r="U1067">
        <v>0</v>
      </c>
      <c r="V1067">
        <f t="shared" si="32"/>
        <v>63</v>
      </c>
      <c r="W1067">
        <f t="shared" si="33"/>
        <v>52</v>
      </c>
    </row>
    <row r="1068" spans="1:23" x14ac:dyDescent="0.35">
      <c r="A1068" t="s">
        <v>243</v>
      </c>
      <c r="B1068" s="1">
        <v>44398</v>
      </c>
      <c r="C1068" t="s">
        <v>214</v>
      </c>
      <c r="D1068" t="s">
        <v>30</v>
      </c>
      <c r="E1068">
        <v>1</v>
      </c>
      <c r="F1068">
        <v>0</v>
      </c>
      <c r="G1068">
        <v>0</v>
      </c>
      <c r="H1068">
        <v>0</v>
      </c>
      <c r="I1068">
        <v>1</v>
      </c>
      <c r="J1068">
        <v>0</v>
      </c>
      <c r="K1068">
        <v>0</v>
      </c>
      <c r="L1068">
        <v>5</v>
      </c>
      <c r="M1068">
        <v>7</v>
      </c>
      <c r="N1068">
        <v>3</v>
      </c>
      <c r="O1068">
        <v>3</v>
      </c>
      <c r="P1068">
        <v>1</v>
      </c>
      <c r="Q1068">
        <v>2</v>
      </c>
      <c r="R1068">
        <v>5</v>
      </c>
      <c r="S1068">
        <v>0</v>
      </c>
      <c r="T1068">
        <v>0</v>
      </c>
      <c r="U1068">
        <v>1</v>
      </c>
      <c r="V1068">
        <f t="shared" si="32"/>
        <v>59</v>
      </c>
      <c r="W1068">
        <f t="shared" si="33"/>
        <v>42</v>
      </c>
    </row>
    <row r="1069" spans="1:23" x14ac:dyDescent="0.35">
      <c r="A1069" t="s">
        <v>243</v>
      </c>
      <c r="B1069" s="1">
        <v>44400</v>
      </c>
      <c r="C1069" t="s">
        <v>211</v>
      </c>
      <c r="D1069" t="s">
        <v>105</v>
      </c>
      <c r="E1069">
        <v>1</v>
      </c>
      <c r="F1069">
        <v>0</v>
      </c>
      <c r="G1069">
        <v>0</v>
      </c>
      <c r="H1069">
        <v>0</v>
      </c>
      <c r="I1069">
        <v>1</v>
      </c>
      <c r="J1069">
        <v>0</v>
      </c>
      <c r="K1069">
        <v>0</v>
      </c>
      <c r="L1069">
        <v>6</v>
      </c>
      <c r="M1069">
        <v>6</v>
      </c>
      <c r="N1069">
        <v>1</v>
      </c>
      <c r="O1069">
        <v>1</v>
      </c>
      <c r="P1069">
        <v>0</v>
      </c>
      <c r="Q1069">
        <v>5</v>
      </c>
      <c r="R1069">
        <v>3</v>
      </c>
      <c r="S1069">
        <v>0</v>
      </c>
      <c r="T1069">
        <v>0</v>
      </c>
      <c r="U1069">
        <v>0</v>
      </c>
      <c r="V1069">
        <f t="shared" si="32"/>
        <v>64</v>
      </c>
      <c r="W1069">
        <f t="shared" si="33"/>
        <v>54</v>
      </c>
    </row>
    <row r="1070" spans="1:23" x14ac:dyDescent="0.35">
      <c r="A1070" t="s">
        <v>243</v>
      </c>
      <c r="B1070" s="1">
        <v>44401</v>
      </c>
      <c r="C1070" t="s">
        <v>215</v>
      </c>
      <c r="D1070" t="s">
        <v>105</v>
      </c>
      <c r="E1070">
        <v>1</v>
      </c>
      <c r="F1070">
        <v>0</v>
      </c>
      <c r="G1070">
        <v>0</v>
      </c>
      <c r="H1070">
        <v>0</v>
      </c>
      <c r="I1070">
        <v>1</v>
      </c>
      <c r="J1070">
        <v>0</v>
      </c>
      <c r="K1070">
        <v>0</v>
      </c>
      <c r="L1070">
        <v>4</v>
      </c>
      <c r="M1070">
        <v>4</v>
      </c>
      <c r="N1070">
        <v>4</v>
      </c>
      <c r="O1070">
        <v>2</v>
      </c>
      <c r="P1070">
        <v>2</v>
      </c>
      <c r="Q1070">
        <v>2</v>
      </c>
      <c r="R1070">
        <v>5</v>
      </c>
      <c r="S1070">
        <v>1</v>
      </c>
      <c r="T1070">
        <v>0</v>
      </c>
      <c r="U1070">
        <v>0</v>
      </c>
      <c r="V1070">
        <f t="shared" si="32"/>
        <v>49</v>
      </c>
      <c r="W1070">
        <f t="shared" si="33"/>
        <v>33</v>
      </c>
    </row>
    <row r="1071" spans="1:23" x14ac:dyDescent="0.35">
      <c r="A1071" t="s">
        <v>243</v>
      </c>
      <c r="B1071" s="1">
        <v>44402</v>
      </c>
      <c r="C1071" t="s">
        <v>213</v>
      </c>
      <c r="D1071" t="s">
        <v>105</v>
      </c>
      <c r="E1071">
        <v>1</v>
      </c>
      <c r="F1071">
        <v>0</v>
      </c>
      <c r="G1071">
        <v>0</v>
      </c>
      <c r="H1071">
        <v>1</v>
      </c>
      <c r="I1071">
        <v>0</v>
      </c>
      <c r="J1071">
        <v>0</v>
      </c>
      <c r="K1071">
        <v>0</v>
      </c>
      <c r="L1071">
        <v>6</v>
      </c>
      <c r="M1071">
        <v>6</v>
      </c>
      <c r="N1071">
        <v>1</v>
      </c>
      <c r="O1071">
        <v>1</v>
      </c>
      <c r="P1071">
        <v>0</v>
      </c>
      <c r="Q1071">
        <v>0</v>
      </c>
      <c r="R1071">
        <v>6</v>
      </c>
      <c r="S1071">
        <v>0</v>
      </c>
      <c r="T1071">
        <v>0</v>
      </c>
      <c r="U1071">
        <v>0</v>
      </c>
      <c r="V1071">
        <f t="shared" si="32"/>
        <v>72</v>
      </c>
      <c r="W1071">
        <f t="shared" si="33"/>
        <v>67</v>
      </c>
    </row>
    <row r="1072" spans="1:23" x14ac:dyDescent="0.35">
      <c r="A1072" t="s">
        <v>243</v>
      </c>
      <c r="B1072" s="1">
        <v>44403</v>
      </c>
      <c r="C1072" t="s">
        <v>212</v>
      </c>
      <c r="D1072" t="s">
        <v>29</v>
      </c>
      <c r="E1072">
        <v>1</v>
      </c>
      <c r="F1072">
        <v>0</v>
      </c>
      <c r="G1072">
        <v>0</v>
      </c>
      <c r="H1072">
        <v>0</v>
      </c>
      <c r="I1072">
        <v>1</v>
      </c>
      <c r="J1072">
        <v>0</v>
      </c>
      <c r="K1072">
        <v>0</v>
      </c>
      <c r="L1072">
        <v>6</v>
      </c>
      <c r="M1072">
        <v>6</v>
      </c>
      <c r="N1072">
        <v>4</v>
      </c>
      <c r="O1072">
        <v>4</v>
      </c>
      <c r="P1072">
        <v>3</v>
      </c>
      <c r="Q1072">
        <v>1</v>
      </c>
      <c r="R1072">
        <v>3</v>
      </c>
      <c r="S1072">
        <v>1</v>
      </c>
      <c r="T1072">
        <v>0</v>
      </c>
      <c r="U1072">
        <v>0</v>
      </c>
      <c r="V1072">
        <f t="shared" si="32"/>
        <v>56</v>
      </c>
      <c r="W1072">
        <f t="shared" si="33"/>
        <v>35</v>
      </c>
    </row>
    <row r="1073" spans="1:23" x14ac:dyDescent="0.35">
      <c r="A1073" t="s">
        <v>243</v>
      </c>
      <c r="B1073" s="1">
        <v>44404</v>
      </c>
      <c r="C1073" t="s">
        <v>214</v>
      </c>
      <c r="D1073" t="s">
        <v>29</v>
      </c>
      <c r="E1073">
        <v>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6</v>
      </c>
      <c r="M1073">
        <v>6</v>
      </c>
      <c r="N1073">
        <v>3</v>
      </c>
      <c r="O1073">
        <v>2</v>
      </c>
      <c r="P1073">
        <v>0</v>
      </c>
      <c r="Q1073">
        <v>1</v>
      </c>
      <c r="R1073">
        <v>6</v>
      </c>
      <c r="S1073">
        <v>0</v>
      </c>
      <c r="T1073">
        <v>0</v>
      </c>
      <c r="U1073">
        <v>0</v>
      </c>
      <c r="V1073">
        <f t="shared" si="32"/>
        <v>69</v>
      </c>
      <c r="W1073">
        <f t="shared" si="33"/>
        <v>59</v>
      </c>
    </row>
    <row r="1074" spans="1:23" x14ac:dyDescent="0.35">
      <c r="A1074" t="s">
        <v>243</v>
      </c>
      <c r="B1074" s="1">
        <v>44405</v>
      </c>
      <c r="C1074" t="s">
        <v>211</v>
      </c>
      <c r="D1074" t="s">
        <v>29</v>
      </c>
      <c r="E1074">
        <v>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6</v>
      </c>
      <c r="M1074">
        <v>4</v>
      </c>
      <c r="N1074">
        <v>1</v>
      </c>
      <c r="O1074">
        <v>1</v>
      </c>
      <c r="P1074">
        <v>0</v>
      </c>
      <c r="Q1074">
        <v>1</v>
      </c>
      <c r="R1074">
        <v>7</v>
      </c>
      <c r="S1074">
        <v>0</v>
      </c>
      <c r="T1074">
        <v>0</v>
      </c>
      <c r="U1074">
        <v>1</v>
      </c>
      <c r="V1074">
        <f t="shared" si="32"/>
        <v>74</v>
      </c>
      <c r="W1074">
        <f t="shared" si="33"/>
        <v>70</v>
      </c>
    </row>
    <row r="1075" spans="1:23" x14ac:dyDescent="0.35">
      <c r="A1075" t="s">
        <v>243</v>
      </c>
      <c r="B1075" s="1">
        <v>44406</v>
      </c>
      <c r="C1075" t="s">
        <v>215</v>
      </c>
      <c r="D1075" t="s">
        <v>29</v>
      </c>
      <c r="E1075">
        <v>1</v>
      </c>
      <c r="F1075">
        <v>0</v>
      </c>
      <c r="G1075">
        <v>0</v>
      </c>
      <c r="H1075">
        <v>0</v>
      </c>
      <c r="I1075">
        <v>1</v>
      </c>
      <c r="J1075">
        <v>0</v>
      </c>
      <c r="K1075">
        <v>0</v>
      </c>
      <c r="L1075">
        <v>4</v>
      </c>
      <c r="M1075">
        <v>8</v>
      </c>
      <c r="N1075">
        <v>4</v>
      </c>
      <c r="O1075">
        <v>4</v>
      </c>
      <c r="P1075">
        <v>2</v>
      </c>
      <c r="Q1075">
        <v>0</v>
      </c>
      <c r="R1075">
        <v>4</v>
      </c>
      <c r="S1075">
        <v>0</v>
      </c>
      <c r="T1075">
        <v>0</v>
      </c>
      <c r="U1075">
        <v>0</v>
      </c>
      <c r="V1075">
        <f t="shared" si="32"/>
        <v>50</v>
      </c>
      <c r="W1075">
        <f t="shared" si="33"/>
        <v>28</v>
      </c>
    </row>
    <row r="1076" spans="1:23" x14ac:dyDescent="0.35">
      <c r="A1076" t="s">
        <v>243</v>
      </c>
      <c r="B1076" s="1">
        <v>44407</v>
      </c>
      <c r="C1076" t="s">
        <v>213</v>
      </c>
      <c r="D1076" t="s">
        <v>40</v>
      </c>
      <c r="E1076">
        <v>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5</v>
      </c>
      <c r="M1076">
        <v>7</v>
      </c>
      <c r="N1076">
        <v>3</v>
      </c>
      <c r="O1076">
        <v>3</v>
      </c>
      <c r="P1076">
        <v>0</v>
      </c>
      <c r="Q1076">
        <v>1</v>
      </c>
      <c r="R1076">
        <v>7</v>
      </c>
      <c r="S1076">
        <v>1</v>
      </c>
      <c r="T1076">
        <v>0</v>
      </c>
      <c r="U1076">
        <v>0</v>
      </c>
      <c r="V1076">
        <f t="shared" si="32"/>
        <v>66</v>
      </c>
      <c r="W1076">
        <f t="shared" si="33"/>
        <v>52</v>
      </c>
    </row>
    <row r="1077" spans="1:23" x14ac:dyDescent="0.35">
      <c r="A1077" t="s">
        <v>243</v>
      </c>
      <c r="B1077" s="1">
        <v>44408</v>
      </c>
      <c r="C1077" t="s">
        <v>212</v>
      </c>
      <c r="D1077" t="s">
        <v>40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 s="2">
        <v>5.333333333333333</v>
      </c>
      <c r="M1077">
        <v>5</v>
      </c>
      <c r="N1077">
        <v>5</v>
      </c>
      <c r="O1077">
        <v>5</v>
      </c>
      <c r="P1077">
        <v>3</v>
      </c>
      <c r="Q1077">
        <v>1</v>
      </c>
      <c r="R1077">
        <v>4</v>
      </c>
      <c r="S1077">
        <v>0</v>
      </c>
      <c r="T1077">
        <v>0</v>
      </c>
      <c r="U1077">
        <v>0</v>
      </c>
      <c r="V1077">
        <f t="shared" si="32"/>
        <v>54.666666666666664</v>
      </c>
      <c r="W1077">
        <f t="shared" si="33"/>
        <v>31</v>
      </c>
    </row>
    <row r="1078" spans="1:23" x14ac:dyDescent="0.35">
      <c r="A1078" t="s">
        <v>243</v>
      </c>
      <c r="B1078" s="1">
        <v>44409</v>
      </c>
      <c r="C1078" t="s">
        <v>223</v>
      </c>
      <c r="D1078" t="s">
        <v>40</v>
      </c>
      <c r="E1078">
        <v>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3</v>
      </c>
      <c r="M1078">
        <v>2</v>
      </c>
      <c r="N1078">
        <v>1</v>
      </c>
      <c r="O1078">
        <v>1</v>
      </c>
      <c r="P1078">
        <v>1</v>
      </c>
      <c r="Q1078">
        <v>1</v>
      </c>
      <c r="R1078">
        <v>2</v>
      </c>
      <c r="S1078">
        <v>1</v>
      </c>
      <c r="T1078">
        <v>0</v>
      </c>
      <c r="U1078">
        <v>0</v>
      </c>
      <c r="V1078">
        <f t="shared" si="32"/>
        <v>54</v>
      </c>
      <c r="W1078">
        <f t="shared" si="33"/>
        <v>45</v>
      </c>
    </row>
    <row r="1079" spans="1:23" x14ac:dyDescent="0.35">
      <c r="A1079" t="s">
        <v>243</v>
      </c>
      <c r="B1079" s="1">
        <v>44411</v>
      </c>
      <c r="C1079" t="s">
        <v>214</v>
      </c>
      <c r="D1079" t="s">
        <v>47</v>
      </c>
      <c r="E1079">
        <v>1</v>
      </c>
      <c r="F1079">
        <v>0</v>
      </c>
      <c r="G1079">
        <v>0</v>
      </c>
      <c r="H1079">
        <v>1</v>
      </c>
      <c r="I1079">
        <v>0</v>
      </c>
      <c r="J1079">
        <v>0</v>
      </c>
      <c r="K1079">
        <v>0</v>
      </c>
      <c r="L1079">
        <v>6</v>
      </c>
      <c r="M1079">
        <v>1</v>
      </c>
      <c r="N1079">
        <v>0</v>
      </c>
      <c r="O1079">
        <v>0</v>
      </c>
      <c r="P1079">
        <v>0</v>
      </c>
      <c r="Q1079">
        <v>2</v>
      </c>
      <c r="R1079">
        <v>11</v>
      </c>
      <c r="S1079">
        <v>0</v>
      </c>
      <c r="T1079">
        <v>0</v>
      </c>
      <c r="U1079">
        <v>1</v>
      </c>
      <c r="V1079">
        <f t="shared" si="32"/>
        <v>80</v>
      </c>
      <c r="W1079">
        <f t="shared" si="33"/>
        <v>81</v>
      </c>
    </row>
    <row r="1080" spans="1:23" x14ac:dyDescent="0.35">
      <c r="A1080" t="s">
        <v>243</v>
      </c>
      <c r="B1080" s="1">
        <v>44412</v>
      </c>
      <c r="C1080" t="s">
        <v>211</v>
      </c>
      <c r="D1080" t="s">
        <v>47</v>
      </c>
      <c r="E1080">
        <v>1</v>
      </c>
      <c r="F1080">
        <v>0</v>
      </c>
      <c r="G1080">
        <v>0</v>
      </c>
      <c r="H1080">
        <v>0</v>
      </c>
      <c r="I1080">
        <v>1</v>
      </c>
      <c r="J1080">
        <v>0</v>
      </c>
      <c r="K1080">
        <v>0</v>
      </c>
      <c r="L1080">
        <v>4</v>
      </c>
      <c r="M1080">
        <v>8</v>
      </c>
      <c r="N1080">
        <v>6</v>
      </c>
      <c r="O1080">
        <v>6</v>
      </c>
      <c r="P1080">
        <v>3</v>
      </c>
      <c r="Q1080">
        <v>0</v>
      </c>
      <c r="R1080">
        <v>2</v>
      </c>
      <c r="S1080">
        <v>0</v>
      </c>
      <c r="T1080">
        <v>0</v>
      </c>
      <c r="U1080">
        <v>1</v>
      </c>
      <c r="V1080">
        <f t="shared" si="32"/>
        <v>44</v>
      </c>
      <c r="W1080">
        <f t="shared" si="33"/>
        <v>14</v>
      </c>
    </row>
    <row r="1081" spans="1:23" x14ac:dyDescent="0.35">
      <c r="A1081" t="s">
        <v>243</v>
      </c>
      <c r="B1081" s="1">
        <v>44413</v>
      </c>
      <c r="C1081" t="s">
        <v>212</v>
      </c>
      <c r="D1081" t="s">
        <v>47</v>
      </c>
      <c r="E1081">
        <v>1</v>
      </c>
      <c r="F1081">
        <v>0</v>
      </c>
      <c r="G1081">
        <v>0</v>
      </c>
      <c r="H1081">
        <v>0</v>
      </c>
      <c r="I1081">
        <v>1</v>
      </c>
      <c r="J1081">
        <v>0</v>
      </c>
      <c r="K1081">
        <v>0</v>
      </c>
      <c r="L1081">
        <v>6</v>
      </c>
      <c r="M1081">
        <v>3</v>
      </c>
      <c r="N1081">
        <v>2</v>
      </c>
      <c r="O1081">
        <v>2</v>
      </c>
      <c r="P1081">
        <v>0</v>
      </c>
      <c r="Q1081">
        <v>3</v>
      </c>
      <c r="R1081">
        <v>5</v>
      </c>
      <c r="S1081">
        <v>0</v>
      </c>
      <c r="T1081">
        <v>0</v>
      </c>
      <c r="U1081">
        <v>0</v>
      </c>
      <c r="V1081">
        <f t="shared" si="32"/>
        <v>71</v>
      </c>
      <c r="W1081">
        <f t="shared" si="33"/>
        <v>63</v>
      </c>
    </row>
    <row r="1082" spans="1:23" x14ac:dyDescent="0.35">
      <c r="A1082" t="s">
        <v>243</v>
      </c>
      <c r="B1082" s="1">
        <v>44414</v>
      </c>
      <c r="C1082" t="s">
        <v>213</v>
      </c>
      <c r="D1082" t="s">
        <v>114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6</v>
      </c>
      <c r="M1082">
        <v>4</v>
      </c>
      <c r="N1082">
        <v>1</v>
      </c>
      <c r="O1082">
        <v>1</v>
      </c>
      <c r="P1082">
        <v>0</v>
      </c>
      <c r="Q1082">
        <v>2</v>
      </c>
      <c r="R1082">
        <v>8</v>
      </c>
      <c r="S1082">
        <v>0</v>
      </c>
      <c r="T1082">
        <v>0</v>
      </c>
      <c r="U1082">
        <v>0</v>
      </c>
      <c r="V1082">
        <f t="shared" si="32"/>
        <v>74</v>
      </c>
      <c r="W1082">
        <f t="shared" si="33"/>
        <v>69</v>
      </c>
    </row>
    <row r="1083" spans="1:23" x14ac:dyDescent="0.35">
      <c r="A1083" t="s">
        <v>243</v>
      </c>
      <c r="B1083" s="1">
        <v>44415</v>
      </c>
      <c r="C1083" t="s">
        <v>215</v>
      </c>
      <c r="D1083" t="s">
        <v>114</v>
      </c>
      <c r="E1083">
        <v>1</v>
      </c>
      <c r="F1083">
        <v>0</v>
      </c>
      <c r="G1083">
        <v>0</v>
      </c>
      <c r="H1083">
        <v>1</v>
      </c>
      <c r="I1083">
        <v>0</v>
      </c>
      <c r="J1083">
        <v>0</v>
      </c>
      <c r="K1083">
        <v>0</v>
      </c>
      <c r="L1083">
        <v>5</v>
      </c>
      <c r="M1083">
        <v>2</v>
      </c>
      <c r="N1083">
        <v>0</v>
      </c>
      <c r="O1083">
        <v>0</v>
      </c>
      <c r="P1083">
        <v>0</v>
      </c>
      <c r="Q1083">
        <v>2</v>
      </c>
      <c r="R1083">
        <v>11</v>
      </c>
      <c r="S1083">
        <v>0</v>
      </c>
      <c r="T1083">
        <v>0</v>
      </c>
      <c r="U1083">
        <v>0</v>
      </c>
      <c r="V1083">
        <f t="shared" si="32"/>
        <v>74</v>
      </c>
      <c r="W1083">
        <f t="shared" si="33"/>
        <v>73</v>
      </c>
    </row>
    <row r="1084" spans="1:23" x14ac:dyDescent="0.35">
      <c r="A1084" t="s">
        <v>243</v>
      </c>
      <c r="B1084" s="1">
        <v>44416</v>
      </c>
      <c r="C1084" t="s">
        <v>214</v>
      </c>
      <c r="D1084" t="s">
        <v>114</v>
      </c>
      <c r="E1084">
        <v>1</v>
      </c>
      <c r="F1084">
        <v>0</v>
      </c>
      <c r="G1084">
        <v>0</v>
      </c>
      <c r="H1084">
        <v>1</v>
      </c>
      <c r="I1084">
        <v>0</v>
      </c>
      <c r="J1084">
        <v>0</v>
      </c>
      <c r="K1084">
        <v>0</v>
      </c>
      <c r="L1084">
        <v>5</v>
      </c>
      <c r="M1084">
        <v>5</v>
      </c>
      <c r="N1084">
        <v>3</v>
      </c>
      <c r="O1084">
        <v>3</v>
      </c>
      <c r="P1084">
        <v>0</v>
      </c>
      <c r="Q1084">
        <v>3</v>
      </c>
      <c r="R1084">
        <v>10</v>
      </c>
      <c r="S1084">
        <v>0</v>
      </c>
      <c r="T1084">
        <v>0</v>
      </c>
      <c r="U1084">
        <v>2</v>
      </c>
      <c r="V1084">
        <f t="shared" si="32"/>
        <v>69</v>
      </c>
      <c r="W1084">
        <f t="shared" si="33"/>
        <v>55</v>
      </c>
    </row>
    <row r="1085" spans="1:23" x14ac:dyDescent="0.35">
      <c r="A1085" t="s">
        <v>243</v>
      </c>
      <c r="B1085" s="1">
        <v>44417</v>
      </c>
      <c r="C1085" t="s">
        <v>211</v>
      </c>
      <c r="D1085" t="s">
        <v>56</v>
      </c>
      <c r="E1085">
        <v>1</v>
      </c>
      <c r="F1085">
        <v>0</v>
      </c>
      <c r="G1085">
        <v>0</v>
      </c>
      <c r="H1085">
        <v>1</v>
      </c>
      <c r="I1085">
        <v>0</v>
      </c>
      <c r="J1085">
        <v>0</v>
      </c>
      <c r="K1085">
        <v>0</v>
      </c>
      <c r="L1085">
        <v>8</v>
      </c>
      <c r="M1085">
        <v>2</v>
      </c>
      <c r="N1085">
        <v>1</v>
      </c>
      <c r="O1085">
        <v>1</v>
      </c>
      <c r="P1085">
        <v>1</v>
      </c>
      <c r="Q1085">
        <v>0</v>
      </c>
      <c r="R1085">
        <v>8</v>
      </c>
      <c r="S1085">
        <v>1</v>
      </c>
      <c r="T1085">
        <v>0</v>
      </c>
      <c r="U1085">
        <v>0</v>
      </c>
      <c r="V1085">
        <f t="shared" si="32"/>
        <v>84</v>
      </c>
      <c r="W1085">
        <f t="shared" si="33"/>
        <v>83</v>
      </c>
    </row>
    <row r="1086" spans="1:23" x14ac:dyDescent="0.35">
      <c r="A1086" t="s">
        <v>243</v>
      </c>
      <c r="B1086" s="1">
        <v>44418</v>
      </c>
      <c r="C1086" t="s">
        <v>212</v>
      </c>
      <c r="D1086" t="s">
        <v>56</v>
      </c>
      <c r="E1086">
        <v>1</v>
      </c>
      <c r="F1086">
        <v>0</v>
      </c>
      <c r="G1086">
        <v>0</v>
      </c>
      <c r="H1086">
        <v>0</v>
      </c>
      <c r="I1086">
        <v>1</v>
      </c>
      <c r="J1086">
        <v>0</v>
      </c>
      <c r="K1086">
        <v>0</v>
      </c>
      <c r="L1086">
        <v>6</v>
      </c>
      <c r="M1086">
        <v>4</v>
      </c>
      <c r="N1086">
        <v>4</v>
      </c>
      <c r="O1086">
        <v>4</v>
      </c>
      <c r="P1086">
        <v>1</v>
      </c>
      <c r="Q1086">
        <v>4</v>
      </c>
      <c r="R1086">
        <v>1</v>
      </c>
      <c r="S1086">
        <v>1</v>
      </c>
      <c r="T1086">
        <v>0</v>
      </c>
      <c r="U1086">
        <v>0</v>
      </c>
      <c r="V1086">
        <f t="shared" si="32"/>
        <v>61</v>
      </c>
      <c r="W1086">
        <f t="shared" si="33"/>
        <v>43</v>
      </c>
    </row>
    <row r="1087" spans="1:23" x14ac:dyDescent="0.35">
      <c r="A1087" t="s">
        <v>243</v>
      </c>
      <c r="B1087" s="1">
        <v>44419</v>
      </c>
      <c r="C1087" t="s">
        <v>227</v>
      </c>
      <c r="D1087" t="s">
        <v>56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3</v>
      </c>
      <c r="M1087">
        <v>1</v>
      </c>
      <c r="N1087">
        <v>0</v>
      </c>
      <c r="O1087">
        <v>0</v>
      </c>
      <c r="P1087">
        <v>0</v>
      </c>
      <c r="Q1087">
        <v>2</v>
      </c>
      <c r="R1087">
        <v>4</v>
      </c>
      <c r="S1087">
        <v>0</v>
      </c>
      <c r="T1087">
        <v>0</v>
      </c>
      <c r="U1087">
        <v>0</v>
      </c>
      <c r="V1087">
        <f t="shared" si="32"/>
        <v>60</v>
      </c>
      <c r="W1087">
        <f t="shared" si="33"/>
        <v>56</v>
      </c>
    </row>
    <row r="1088" spans="1:23" x14ac:dyDescent="0.35">
      <c r="A1088" t="s">
        <v>243</v>
      </c>
      <c r="B1088" s="1">
        <v>44420</v>
      </c>
      <c r="C1088" t="s">
        <v>213</v>
      </c>
      <c r="D1088" t="s">
        <v>71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5</v>
      </c>
      <c r="M1088">
        <v>4</v>
      </c>
      <c r="N1088">
        <v>4</v>
      </c>
      <c r="O1088">
        <v>4</v>
      </c>
      <c r="P1088">
        <v>2</v>
      </c>
      <c r="Q1088">
        <v>2</v>
      </c>
      <c r="R1088">
        <v>7</v>
      </c>
      <c r="S1088">
        <v>0</v>
      </c>
      <c r="T1088">
        <v>0</v>
      </c>
      <c r="U1088">
        <v>0</v>
      </c>
      <c r="V1088">
        <f t="shared" si="32"/>
        <v>60</v>
      </c>
      <c r="W1088">
        <f t="shared" si="33"/>
        <v>41</v>
      </c>
    </row>
    <row r="1089" spans="1:23" x14ac:dyDescent="0.35">
      <c r="A1089" t="s">
        <v>243</v>
      </c>
      <c r="B1089" s="1">
        <v>44422</v>
      </c>
      <c r="C1089" t="s">
        <v>214</v>
      </c>
      <c r="D1089" t="s">
        <v>71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5</v>
      </c>
      <c r="M1089">
        <v>4</v>
      </c>
      <c r="N1089">
        <v>3</v>
      </c>
      <c r="O1089">
        <v>3</v>
      </c>
      <c r="P1089">
        <v>1</v>
      </c>
      <c r="Q1089">
        <v>0</v>
      </c>
      <c r="R1089">
        <v>6</v>
      </c>
      <c r="S1089">
        <v>1</v>
      </c>
      <c r="T1089">
        <v>0</v>
      </c>
      <c r="U1089">
        <v>0</v>
      </c>
      <c r="V1089">
        <f t="shared" si="32"/>
        <v>65</v>
      </c>
      <c r="W1089">
        <f t="shared" si="33"/>
        <v>53</v>
      </c>
    </row>
    <row r="1090" spans="1:23" x14ac:dyDescent="0.35">
      <c r="A1090" t="s">
        <v>243</v>
      </c>
      <c r="B1090" s="1">
        <v>44423</v>
      </c>
      <c r="C1090" t="s">
        <v>211</v>
      </c>
      <c r="D1090" t="s">
        <v>71</v>
      </c>
      <c r="E1090">
        <v>1</v>
      </c>
      <c r="F1090">
        <v>0</v>
      </c>
      <c r="G1090">
        <v>0</v>
      </c>
      <c r="H1090">
        <v>0</v>
      </c>
      <c r="I1090">
        <v>1</v>
      </c>
      <c r="J1090">
        <v>0</v>
      </c>
      <c r="K1090">
        <v>0</v>
      </c>
      <c r="L1090">
        <v>4</v>
      </c>
      <c r="M1090">
        <v>6</v>
      </c>
      <c r="N1090">
        <v>3</v>
      </c>
      <c r="O1090">
        <v>2</v>
      </c>
      <c r="P1090">
        <v>1</v>
      </c>
      <c r="Q1090">
        <v>3</v>
      </c>
      <c r="R1090">
        <v>8</v>
      </c>
      <c r="S1090">
        <v>0</v>
      </c>
      <c r="T1090">
        <v>0</v>
      </c>
      <c r="U1090">
        <v>0</v>
      </c>
      <c r="V1090">
        <f t="shared" si="32"/>
        <v>55</v>
      </c>
      <c r="W1090">
        <f t="shared" si="33"/>
        <v>39</v>
      </c>
    </row>
    <row r="1091" spans="1:23" x14ac:dyDescent="0.35">
      <c r="A1091" t="s">
        <v>243</v>
      </c>
      <c r="B1091" s="1">
        <v>44424</v>
      </c>
      <c r="C1091" t="s">
        <v>212</v>
      </c>
      <c r="D1091" t="s">
        <v>43</v>
      </c>
      <c r="E1091">
        <v>1</v>
      </c>
      <c r="F1091">
        <v>0</v>
      </c>
      <c r="G1091">
        <v>0</v>
      </c>
      <c r="H1091">
        <v>1</v>
      </c>
      <c r="I1091">
        <v>0</v>
      </c>
      <c r="J1091">
        <v>0</v>
      </c>
      <c r="K1091">
        <v>0</v>
      </c>
      <c r="L1091">
        <v>5</v>
      </c>
      <c r="M1091">
        <v>5</v>
      </c>
      <c r="N1091">
        <v>2</v>
      </c>
      <c r="O1091">
        <v>2</v>
      </c>
      <c r="P1091">
        <v>1</v>
      </c>
      <c r="Q1091">
        <v>2</v>
      </c>
      <c r="R1091">
        <v>2</v>
      </c>
      <c r="S1091">
        <v>1</v>
      </c>
      <c r="T1091">
        <v>0</v>
      </c>
      <c r="U1091">
        <v>0</v>
      </c>
      <c r="V1091">
        <f t="shared" ref="V1091:V1154" si="34">50+L1091*3+(IF(L1091&lt;4,0,(L1091-4)*2)+R1091-M1091-4*P1091-(2*(N1091-O1091))-Q1091)</f>
        <v>58</v>
      </c>
      <c r="W1091">
        <f t="shared" ref="W1091:W1154" si="35">40+6*L1091+R1091-2*Q1091-2*M1091-3*N1091-6*P1091</f>
        <v>46</v>
      </c>
    </row>
    <row r="1092" spans="1:23" x14ac:dyDescent="0.35">
      <c r="A1092" t="s">
        <v>243</v>
      </c>
      <c r="B1092" s="1">
        <v>44425</v>
      </c>
      <c r="C1092" t="s">
        <v>227</v>
      </c>
      <c r="D1092" t="s">
        <v>43</v>
      </c>
      <c r="E1092">
        <v>1</v>
      </c>
      <c r="F1092">
        <v>0</v>
      </c>
      <c r="G1092">
        <v>0</v>
      </c>
      <c r="H1092">
        <v>1</v>
      </c>
      <c r="I1092">
        <v>0</v>
      </c>
      <c r="J1092">
        <v>0</v>
      </c>
      <c r="K1092">
        <v>0</v>
      </c>
      <c r="L1092">
        <v>5</v>
      </c>
      <c r="M1092">
        <v>1</v>
      </c>
      <c r="N1092">
        <v>0</v>
      </c>
      <c r="O1092">
        <v>0</v>
      </c>
      <c r="P1092">
        <v>0</v>
      </c>
      <c r="Q1092">
        <v>2</v>
      </c>
      <c r="R1092">
        <v>4</v>
      </c>
      <c r="S1092">
        <v>0</v>
      </c>
      <c r="T1092">
        <v>0</v>
      </c>
      <c r="U1092">
        <v>0</v>
      </c>
      <c r="V1092">
        <f t="shared" si="34"/>
        <v>68</v>
      </c>
      <c r="W1092">
        <f t="shared" si="35"/>
        <v>68</v>
      </c>
    </row>
    <row r="1093" spans="1:23" x14ac:dyDescent="0.35">
      <c r="A1093" t="s">
        <v>243</v>
      </c>
      <c r="B1093" s="1">
        <v>44426</v>
      </c>
      <c r="C1093" t="s">
        <v>213</v>
      </c>
      <c r="D1093" t="s">
        <v>43</v>
      </c>
      <c r="E1093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4</v>
      </c>
      <c r="M1093">
        <v>4</v>
      </c>
      <c r="N1093">
        <v>1</v>
      </c>
      <c r="O1093">
        <v>1</v>
      </c>
      <c r="P1093">
        <v>1</v>
      </c>
      <c r="Q1093">
        <v>3</v>
      </c>
      <c r="R1093">
        <v>4</v>
      </c>
      <c r="S1093">
        <v>0</v>
      </c>
      <c r="T1093">
        <v>0</v>
      </c>
      <c r="U1093">
        <v>1</v>
      </c>
      <c r="V1093">
        <f t="shared" si="34"/>
        <v>55</v>
      </c>
      <c r="W1093">
        <f t="shared" si="35"/>
        <v>45</v>
      </c>
    </row>
    <row r="1094" spans="1:23" x14ac:dyDescent="0.35">
      <c r="A1094" t="s">
        <v>243</v>
      </c>
      <c r="B1094" s="1">
        <v>44427</v>
      </c>
      <c r="C1094" t="s">
        <v>214</v>
      </c>
      <c r="D1094" t="s">
        <v>43</v>
      </c>
      <c r="E1094">
        <v>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6</v>
      </c>
      <c r="M1094">
        <v>4</v>
      </c>
      <c r="N1094">
        <v>3</v>
      </c>
      <c r="O1094">
        <v>3</v>
      </c>
      <c r="P1094">
        <v>2</v>
      </c>
      <c r="Q1094">
        <v>4</v>
      </c>
      <c r="R1094">
        <v>5</v>
      </c>
      <c r="S1094">
        <v>0</v>
      </c>
      <c r="T1094">
        <v>0</v>
      </c>
      <c r="U1094">
        <v>0</v>
      </c>
      <c r="V1094">
        <f t="shared" si="34"/>
        <v>61</v>
      </c>
      <c r="W1094">
        <f t="shared" si="35"/>
        <v>44</v>
      </c>
    </row>
    <row r="1095" spans="1:23" x14ac:dyDescent="0.35">
      <c r="A1095" t="s">
        <v>243</v>
      </c>
      <c r="B1095" s="1">
        <v>44428</v>
      </c>
      <c r="C1095" t="s">
        <v>211</v>
      </c>
      <c r="D1095" t="s">
        <v>51</v>
      </c>
      <c r="E1095">
        <v>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7</v>
      </c>
      <c r="M1095">
        <v>3</v>
      </c>
      <c r="N1095">
        <v>2</v>
      </c>
      <c r="O1095">
        <v>2</v>
      </c>
      <c r="P1095">
        <v>1</v>
      </c>
      <c r="Q1095">
        <v>0</v>
      </c>
      <c r="R1095">
        <v>8</v>
      </c>
      <c r="S1095">
        <v>0</v>
      </c>
      <c r="T1095">
        <v>0</v>
      </c>
      <c r="U1095">
        <v>0</v>
      </c>
      <c r="V1095">
        <f t="shared" si="34"/>
        <v>78</v>
      </c>
      <c r="W1095">
        <f t="shared" si="35"/>
        <v>72</v>
      </c>
    </row>
    <row r="1096" spans="1:23" x14ac:dyDescent="0.35">
      <c r="A1096" t="s">
        <v>243</v>
      </c>
      <c r="B1096" s="1">
        <v>44429</v>
      </c>
      <c r="C1096" t="s">
        <v>212</v>
      </c>
      <c r="D1096" t="s">
        <v>51</v>
      </c>
      <c r="E1096">
        <v>1</v>
      </c>
      <c r="F1096">
        <v>0</v>
      </c>
      <c r="G1096">
        <v>0</v>
      </c>
      <c r="H1096">
        <v>0</v>
      </c>
      <c r="I1096">
        <v>1</v>
      </c>
      <c r="J1096">
        <v>0</v>
      </c>
      <c r="K1096">
        <v>0</v>
      </c>
      <c r="L1096">
        <v>5</v>
      </c>
      <c r="M1096">
        <v>9</v>
      </c>
      <c r="N1096">
        <v>6</v>
      </c>
      <c r="O1096">
        <v>6</v>
      </c>
      <c r="P1096">
        <v>0</v>
      </c>
      <c r="Q1096">
        <v>2</v>
      </c>
      <c r="R1096">
        <v>3</v>
      </c>
      <c r="S1096">
        <v>0</v>
      </c>
      <c r="T1096">
        <v>0</v>
      </c>
      <c r="U1096">
        <v>0</v>
      </c>
      <c r="V1096">
        <f t="shared" si="34"/>
        <v>59</v>
      </c>
      <c r="W1096">
        <f t="shared" si="35"/>
        <v>33</v>
      </c>
    </row>
    <row r="1097" spans="1:23" x14ac:dyDescent="0.35">
      <c r="A1097" t="s">
        <v>243</v>
      </c>
      <c r="B1097" s="1">
        <v>44430</v>
      </c>
      <c r="C1097" t="s">
        <v>227</v>
      </c>
      <c r="D1097" t="s">
        <v>51</v>
      </c>
      <c r="E1097">
        <v>1</v>
      </c>
      <c r="F1097">
        <v>0</v>
      </c>
      <c r="G1097">
        <v>0</v>
      </c>
      <c r="H1097">
        <v>0</v>
      </c>
      <c r="I1097">
        <v>1</v>
      </c>
      <c r="J1097">
        <v>0</v>
      </c>
      <c r="K1097">
        <v>0</v>
      </c>
      <c r="L1097">
        <v>4</v>
      </c>
      <c r="M1097">
        <v>6</v>
      </c>
      <c r="N1097">
        <v>3</v>
      </c>
      <c r="O1097">
        <v>3</v>
      </c>
      <c r="P1097">
        <v>0</v>
      </c>
      <c r="Q1097">
        <v>0</v>
      </c>
      <c r="R1097">
        <v>4</v>
      </c>
      <c r="S1097">
        <v>0</v>
      </c>
      <c r="T1097">
        <v>0</v>
      </c>
      <c r="U1097">
        <v>0</v>
      </c>
      <c r="V1097">
        <f t="shared" si="34"/>
        <v>60</v>
      </c>
      <c r="W1097">
        <f t="shared" si="35"/>
        <v>47</v>
      </c>
    </row>
    <row r="1098" spans="1:23" x14ac:dyDescent="0.35">
      <c r="A1098" t="s">
        <v>243</v>
      </c>
      <c r="B1098" s="1">
        <v>44431</v>
      </c>
      <c r="C1098" t="s">
        <v>213</v>
      </c>
      <c r="D1098" t="s">
        <v>28</v>
      </c>
      <c r="E1098">
        <v>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7</v>
      </c>
      <c r="M1098">
        <v>4</v>
      </c>
      <c r="N1098">
        <v>1</v>
      </c>
      <c r="O1098">
        <v>1</v>
      </c>
      <c r="P1098">
        <v>0</v>
      </c>
      <c r="Q1098">
        <v>0</v>
      </c>
      <c r="R1098">
        <v>4</v>
      </c>
      <c r="S1098">
        <v>0</v>
      </c>
      <c r="T1098">
        <v>0</v>
      </c>
      <c r="U1098">
        <v>0</v>
      </c>
      <c r="V1098">
        <f t="shared" si="34"/>
        <v>77</v>
      </c>
      <c r="W1098">
        <f t="shared" si="35"/>
        <v>75</v>
      </c>
    </row>
    <row r="1099" spans="1:23" x14ac:dyDescent="0.35">
      <c r="A1099" t="s">
        <v>243</v>
      </c>
      <c r="B1099" s="1">
        <v>44432</v>
      </c>
      <c r="C1099" t="s">
        <v>214</v>
      </c>
      <c r="D1099" t="s">
        <v>28</v>
      </c>
      <c r="E1099">
        <v>1</v>
      </c>
      <c r="F1099">
        <v>0</v>
      </c>
      <c r="G1099">
        <v>0</v>
      </c>
      <c r="H1099">
        <v>1</v>
      </c>
      <c r="I1099">
        <v>0</v>
      </c>
      <c r="J1099">
        <v>0</v>
      </c>
      <c r="K1099">
        <v>0</v>
      </c>
      <c r="L1099">
        <v>7</v>
      </c>
      <c r="M1099">
        <v>4</v>
      </c>
      <c r="N1099">
        <v>1</v>
      </c>
      <c r="O1099">
        <v>1</v>
      </c>
      <c r="P1099">
        <v>1</v>
      </c>
      <c r="Q1099">
        <v>1</v>
      </c>
      <c r="R1099">
        <v>7</v>
      </c>
      <c r="S1099">
        <v>0</v>
      </c>
      <c r="T1099">
        <v>0</v>
      </c>
      <c r="U1099">
        <v>0</v>
      </c>
      <c r="V1099">
        <f t="shared" si="34"/>
        <v>75</v>
      </c>
      <c r="W1099">
        <f t="shared" si="35"/>
        <v>70</v>
      </c>
    </row>
    <row r="1100" spans="1:23" x14ac:dyDescent="0.35">
      <c r="A1100" t="s">
        <v>243</v>
      </c>
      <c r="B1100" s="1">
        <v>44433</v>
      </c>
      <c r="C1100" t="s">
        <v>211</v>
      </c>
      <c r="D1100" t="s">
        <v>28</v>
      </c>
      <c r="E1100">
        <v>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6</v>
      </c>
      <c r="M1100">
        <v>5</v>
      </c>
      <c r="N1100">
        <v>1</v>
      </c>
      <c r="O1100">
        <v>1</v>
      </c>
      <c r="P1100">
        <v>0</v>
      </c>
      <c r="Q1100">
        <v>1</v>
      </c>
      <c r="R1100">
        <v>6</v>
      </c>
      <c r="S1100">
        <v>0</v>
      </c>
      <c r="T1100">
        <v>0</v>
      </c>
      <c r="U1100">
        <v>0</v>
      </c>
      <c r="V1100">
        <f t="shared" si="34"/>
        <v>72</v>
      </c>
      <c r="W1100">
        <f t="shared" si="35"/>
        <v>67</v>
      </c>
    </row>
    <row r="1101" spans="1:23" x14ac:dyDescent="0.35">
      <c r="A1101" t="s">
        <v>243</v>
      </c>
      <c r="B1101" s="1">
        <v>44434</v>
      </c>
      <c r="C1101" t="s">
        <v>215</v>
      </c>
      <c r="D1101" t="s">
        <v>28</v>
      </c>
      <c r="E1101">
        <v>1</v>
      </c>
      <c r="F1101">
        <v>0</v>
      </c>
      <c r="G1101">
        <v>0</v>
      </c>
      <c r="H1101">
        <v>1</v>
      </c>
      <c r="I1101">
        <v>0</v>
      </c>
      <c r="J1101">
        <v>0</v>
      </c>
      <c r="K1101">
        <v>0</v>
      </c>
      <c r="L1101">
        <v>5</v>
      </c>
      <c r="M1101">
        <v>5</v>
      </c>
      <c r="N1101">
        <v>2</v>
      </c>
      <c r="O1101">
        <v>2</v>
      </c>
      <c r="P1101">
        <v>1</v>
      </c>
      <c r="Q1101">
        <v>1</v>
      </c>
      <c r="R1101">
        <v>3</v>
      </c>
      <c r="S1101">
        <v>1</v>
      </c>
      <c r="T1101">
        <v>0</v>
      </c>
      <c r="U1101">
        <v>0</v>
      </c>
      <c r="V1101">
        <f t="shared" si="34"/>
        <v>60</v>
      </c>
      <c r="W1101">
        <f t="shared" si="35"/>
        <v>49</v>
      </c>
    </row>
    <row r="1102" spans="1:23" x14ac:dyDescent="0.35">
      <c r="A1102" t="s">
        <v>243</v>
      </c>
      <c r="B1102" s="1">
        <v>44435</v>
      </c>
      <c r="C1102" t="s">
        <v>212</v>
      </c>
      <c r="D1102" t="s">
        <v>112</v>
      </c>
      <c r="E1102">
        <v>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1</v>
      </c>
      <c r="M1102">
        <v>7</v>
      </c>
      <c r="N1102">
        <v>6</v>
      </c>
      <c r="O1102">
        <v>5</v>
      </c>
      <c r="P1102">
        <v>1</v>
      </c>
      <c r="Q1102">
        <v>1</v>
      </c>
      <c r="R1102">
        <v>1</v>
      </c>
      <c r="S1102">
        <v>0</v>
      </c>
      <c r="T1102">
        <v>0</v>
      </c>
      <c r="U1102">
        <v>0</v>
      </c>
      <c r="V1102">
        <f t="shared" si="34"/>
        <v>40</v>
      </c>
      <c r="W1102">
        <f t="shared" si="35"/>
        <v>7</v>
      </c>
    </row>
    <row r="1103" spans="1:23" x14ac:dyDescent="0.35">
      <c r="A1103" t="s">
        <v>243</v>
      </c>
      <c r="B1103" s="1">
        <v>44436</v>
      </c>
      <c r="C1103" t="s">
        <v>213</v>
      </c>
      <c r="D1103" t="s">
        <v>112</v>
      </c>
      <c r="E1103">
        <v>1</v>
      </c>
      <c r="F1103">
        <v>0</v>
      </c>
      <c r="G1103">
        <v>0</v>
      </c>
      <c r="H1103">
        <v>0</v>
      </c>
      <c r="I1103">
        <v>1</v>
      </c>
      <c r="J1103">
        <v>0</v>
      </c>
      <c r="K1103">
        <v>0</v>
      </c>
      <c r="L1103">
        <v>5</v>
      </c>
      <c r="M1103">
        <v>7</v>
      </c>
      <c r="N1103">
        <v>7</v>
      </c>
      <c r="O1103">
        <v>7</v>
      </c>
      <c r="P1103">
        <v>3</v>
      </c>
      <c r="Q1103">
        <v>2</v>
      </c>
      <c r="R1103">
        <v>7</v>
      </c>
      <c r="S1103">
        <v>0</v>
      </c>
      <c r="T1103">
        <v>0</v>
      </c>
      <c r="U1103">
        <v>0</v>
      </c>
      <c r="V1103">
        <f t="shared" si="34"/>
        <v>53</v>
      </c>
      <c r="W1103">
        <f t="shared" si="35"/>
        <v>20</v>
      </c>
    </row>
    <row r="1104" spans="1:23" x14ac:dyDescent="0.35">
      <c r="A1104" t="s">
        <v>243</v>
      </c>
      <c r="B1104" s="1">
        <v>44437</v>
      </c>
      <c r="C1104" t="s">
        <v>214</v>
      </c>
      <c r="D1104" t="s">
        <v>112</v>
      </c>
      <c r="E1104">
        <v>1</v>
      </c>
      <c r="F1104">
        <v>0</v>
      </c>
      <c r="G1104">
        <v>0</v>
      </c>
      <c r="H1104">
        <v>1</v>
      </c>
      <c r="I1104">
        <v>0</v>
      </c>
      <c r="J1104">
        <v>0</v>
      </c>
      <c r="K1104">
        <v>0</v>
      </c>
      <c r="L1104">
        <v>6</v>
      </c>
      <c r="M1104">
        <v>4</v>
      </c>
      <c r="N1104">
        <v>1</v>
      </c>
      <c r="O1104">
        <v>1</v>
      </c>
      <c r="P1104">
        <v>1</v>
      </c>
      <c r="Q1104">
        <v>2</v>
      </c>
      <c r="R1104">
        <v>11</v>
      </c>
      <c r="S1104">
        <v>0</v>
      </c>
      <c r="T1104">
        <v>0</v>
      </c>
      <c r="U1104">
        <v>0</v>
      </c>
      <c r="V1104">
        <f t="shared" si="34"/>
        <v>73</v>
      </c>
      <c r="W1104">
        <f t="shared" si="35"/>
        <v>66</v>
      </c>
    </row>
    <row r="1105" spans="1:23" x14ac:dyDescent="0.35">
      <c r="A1105" t="s">
        <v>243</v>
      </c>
      <c r="B1105" s="1">
        <v>44439</v>
      </c>
      <c r="C1105" t="s">
        <v>211</v>
      </c>
      <c r="D1105" t="s">
        <v>113</v>
      </c>
      <c r="E1105">
        <v>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 s="2">
        <v>4.333333333333333</v>
      </c>
      <c r="M1105">
        <v>3</v>
      </c>
      <c r="N1105">
        <v>2</v>
      </c>
      <c r="O1105">
        <v>2</v>
      </c>
      <c r="P1105">
        <v>0</v>
      </c>
      <c r="Q1105">
        <v>4</v>
      </c>
      <c r="R1105">
        <v>5</v>
      </c>
      <c r="S1105">
        <v>0</v>
      </c>
      <c r="T1105">
        <v>0</v>
      </c>
      <c r="U1105">
        <v>2</v>
      </c>
      <c r="V1105">
        <f t="shared" si="34"/>
        <v>61.666666666666664</v>
      </c>
      <c r="W1105">
        <f t="shared" si="35"/>
        <v>51</v>
      </c>
    </row>
    <row r="1106" spans="1:23" x14ac:dyDescent="0.35">
      <c r="A1106" t="s">
        <v>243</v>
      </c>
      <c r="B1106" s="1">
        <v>44440</v>
      </c>
      <c r="C1106" t="s">
        <v>215</v>
      </c>
      <c r="D1106" t="s">
        <v>113</v>
      </c>
      <c r="E1106">
        <v>1</v>
      </c>
      <c r="F1106">
        <v>0</v>
      </c>
      <c r="G1106">
        <v>0</v>
      </c>
      <c r="H1106">
        <v>1</v>
      </c>
      <c r="I1106">
        <v>0</v>
      </c>
      <c r="J1106">
        <v>0</v>
      </c>
      <c r="K1106">
        <v>0</v>
      </c>
      <c r="L1106">
        <v>5</v>
      </c>
      <c r="M1106">
        <v>5</v>
      </c>
      <c r="N1106">
        <v>1</v>
      </c>
      <c r="O1106">
        <v>1</v>
      </c>
      <c r="P1106">
        <v>0</v>
      </c>
      <c r="Q1106">
        <v>1</v>
      </c>
      <c r="R1106">
        <v>5</v>
      </c>
      <c r="S1106">
        <v>0</v>
      </c>
      <c r="T1106">
        <v>0</v>
      </c>
      <c r="U1106">
        <v>1</v>
      </c>
      <c r="V1106">
        <f t="shared" si="34"/>
        <v>66</v>
      </c>
      <c r="W1106">
        <f t="shared" si="35"/>
        <v>60</v>
      </c>
    </row>
    <row r="1107" spans="1:23" x14ac:dyDescent="0.35">
      <c r="A1107" t="s">
        <v>243</v>
      </c>
      <c r="B1107" s="1">
        <v>44442</v>
      </c>
      <c r="C1107" t="s">
        <v>212</v>
      </c>
      <c r="D1107" t="s">
        <v>29</v>
      </c>
      <c r="E1107">
        <v>1</v>
      </c>
      <c r="F1107">
        <v>0</v>
      </c>
      <c r="G1107">
        <v>0</v>
      </c>
      <c r="H1107">
        <v>0</v>
      </c>
      <c r="I1107">
        <v>1</v>
      </c>
      <c r="J1107">
        <v>0</v>
      </c>
      <c r="K1107">
        <v>0</v>
      </c>
      <c r="L1107">
        <v>3</v>
      </c>
      <c r="M1107">
        <v>7</v>
      </c>
      <c r="N1107">
        <v>6</v>
      </c>
      <c r="O1107">
        <v>5</v>
      </c>
      <c r="P1107">
        <v>0</v>
      </c>
      <c r="Q1107">
        <v>2</v>
      </c>
      <c r="R1107">
        <v>1</v>
      </c>
      <c r="S1107">
        <v>0</v>
      </c>
      <c r="T1107">
        <v>0</v>
      </c>
      <c r="U1107">
        <v>0</v>
      </c>
      <c r="V1107">
        <f t="shared" si="34"/>
        <v>49</v>
      </c>
      <c r="W1107">
        <f t="shared" si="35"/>
        <v>23</v>
      </c>
    </row>
    <row r="1108" spans="1:23" x14ac:dyDescent="0.35">
      <c r="A1108" t="s">
        <v>243</v>
      </c>
      <c r="B1108" s="1">
        <v>44443</v>
      </c>
      <c r="C1108" t="s">
        <v>227</v>
      </c>
      <c r="D1108" t="s">
        <v>29</v>
      </c>
      <c r="E1108">
        <v>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4</v>
      </c>
      <c r="M1108">
        <v>3</v>
      </c>
      <c r="N1108">
        <v>3</v>
      </c>
      <c r="O1108">
        <v>3</v>
      </c>
      <c r="P1108">
        <v>1</v>
      </c>
      <c r="Q1108">
        <v>1</v>
      </c>
      <c r="R1108">
        <v>1</v>
      </c>
      <c r="S1108">
        <v>0</v>
      </c>
      <c r="T1108">
        <v>0</v>
      </c>
      <c r="U1108">
        <v>0</v>
      </c>
      <c r="V1108">
        <f t="shared" si="34"/>
        <v>55</v>
      </c>
      <c r="W1108">
        <f t="shared" si="35"/>
        <v>42</v>
      </c>
    </row>
    <row r="1109" spans="1:23" x14ac:dyDescent="0.35">
      <c r="A1109" t="s">
        <v>243</v>
      </c>
      <c r="B1109" s="1">
        <v>44444</v>
      </c>
      <c r="C1109" t="s">
        <v>214</v>
      </c>
      <c r="D1109" t="s">
        <v>29</v>
      </c>
      <c r="E1109">
        <v>1</v>
      </c>
      <c r="F1109">
        <v>0</v>
      </c>
      <c r="G1109">
        <v>0</v>
      </c>
      <c r="H1109">
        <v>0</v>
      </c>
      <c r="I1109">
        <v>1</v>
      </c>
      <c r="J1109">
        <v>0</v>
      </c>
      <c r="K1109">
        <v>0</v>
      </c>
      <c r="L1109">
        <v>5</v>
      </c>
      <c r="M1109">
        <v>4</v>
      </c>
      <c r="N1109">
        <v>4</v>
      </c>
      <c r="O1109">
        <v>3</v>
      </c>
      <c r="P1109">
        <v>1</v>
      </c>
      <c r="Q1109">
        <v>3</v>
      </c>
      <c r="R1109">
        <v>9</v>
      </c>
      <c r="S1109">
        <v>0</v>
      </c>
      <c r="T1109">
        <v>0</v>
      </c>
      <c r="U1109">
        <v>0</v>
      </c>
      <c r="V1109">
        <f t="shared" si="34"/>
        <v>63</v>
      </c>
      <c r="W1109">
        <f t="shared" si="35"/>
        <v>47</v>
      </c>
    </row>
    <row r="1110" spans="1:23" x14ac:dyDescent="0.35">
      <c r="A1110" t="s">
        <v>243</v>
      </c>
      <c r="B1110" s="1">
        <v>44446</v>
      </c>
      <c r="C1110" t="s">
        <v>223</v>
      </c>
      <c r="D1110" t="s">
        <v>44</v>
      </c>
      <c r="E1110">
        <v>1</v>
      </c>
      <c r="F1110">
        <v>0</v>
      </c>
      <c r="G1110">
        <v>0</v>
      </c>
      <c r="H1110">
        <v>1</v>
      </c>
      <c r="I1110">
        <v>0</v>
      </c>
      <c r="J1110">
        <v>0</v>
      </c>
      <c r="K1110">
        <v>0</v>
      </c>
      <c r="L1110">
        <v>5</v>
      </c>
      <c r="M1110">
        <v>3</v>
      </c>
      <c r="N1110">
        <v>1</v>
      </c>
      <c r="O1110">
        <v>1</v>
      </c>
      <c r="P1110">
        <v>0</v>
      </c>
      <c r="Q1110">
        <v>2</v>
      </c>
      <c r="R1110">
        <v>2</v>
      </c>
      <c r="S1110">
        <v>0</v>
      </c>
      <c r="T1110">
        <v>0</v>
      </c>
      <c r="U1110">
        <v>0</v>
      </c>
      <c r="V1110">
        <f t="shared" si="34"/>
        <v>64</v>
      </c>
      <c r="W1110">
        <f t="shared" si="35"/>
        <v>59</v>
      </c>
    </row>
    <row r="1111" spans="1:23" x14ac:dyDescent="0.35">
      <c r="A1111" t="s">
        <v>243</v>
      </c>
      <c r="B1111" s="1">
        <v>44447</v>
      </c>
      <c r="C1111" t="s">
        <v>212</v>
      </c>
      <c r="D1111" t="s">
        <v>44</v>
      </c>
      <c r="E1111">
        <v>1</v>
      </c>
      <c r="F1111">
        <v>0</v>
      </c>
      <c r="G1111">
        <v>0</v>
      </c>
      <c r="H1111">
        <v>0</v>
      </c>
      <c r="I1111">
        <v>1</v>
      </c>
      <c r="J1111">
        <v>0</v>
      </c>
      <c r="K1111">
        <v>0</v>
      </c>
      <c r="L1111" s="2">
        <v>5.666666666666667</v>
      </c>
      <c r="M1111">
        <v>8</v>
      </c>
      <c r="N1111">
        <v>5</v>
      </c>
      <c r="O1111">
        <v>5</v>
      </c>
      <c r="P1111">
        <v>1</v>
      </c>
      <c r="Q1111">
        <v>1</v>
      </c>
      <c r="R1111">
        <v>3</v>
      </c>
      <c r="S1111">
        <v>1</v>
      </c>
      <c r="T1111">
        <v>0</v>
      </c>
      <c r="U1111">
        <v>0</v>
      </c>
      <c r="V1111">
        <f t="shared" si="34"/>
        <v>60.333333333333336</v>
      </c>
      <c r="W1111">
        <f t="shared" si="35"/>
        <v>38</v>
      </c>
    </row>
    <row r="1112" spans="1:23" x14ac:dyDescent="0.35">
      <c r="A1112" t="s">
        <v>243</v>
      </c>
      <c r="B1112" s="1">
        <v>44448</v>
      </c>
      <c r="C1112" t="s">
        <v>227</v>
      </c>
      <c r="D1112" t="s">
        <v>44</v>
      </c>
      <c r="E1112">
        <v>1</v>
      </c>
      <c r="F1112">
        <v>0</v>
      </c>
      <c r="G1112">
        <v>0</v>
      </c>
      <c r="H1112">
        <v>0</v>
      </c>
      <c r="I1112">
        <v>1</v>
      </c>
      <c r="J1112">
        <v>0</v>
      </c>
      <c r="K1112">
        <v>0</v>
      </c>
      <c r="L1112">
        <v>5</v>
      </c>
      <c r="M1112">
        <v>6</v>
      </c>
      <c r="N1112">
        <v>3</v>
      </c>
      <c r="O1112">
        <v>1</v>
      </c>
      <c r="P1112">
        <v>0</v>
      </c>
      <c r="Q1112">
        <v>3</v>
      </c>
      <c r="R1112">
        <v>2</v>
      </c>
      <c r="S1112">
        <v>0</v>
      </c>
      <c r="T1112">
        <v>0</v>
      </c>
      <c r="U1112">
        <v>0</v>
      </c>
      <c r="V1112">
        <f t="shared" si="34"/>
        <v>56</v>
      </c>
      <c r="W1112">
        <f t="shared" si="35"/>
        <v>45</v>
      </c>
    </row>
    <row r="1113" spans="1:23" x14ac:dyDescent="0.35">
      <c r="A1113" t="s">
        <v>243</v>
      </c>
      <c r="B1113" s="1">
        <v>44449</v>
      </c>
      <c r="C1113" t="s">
        <v>215</v>
      </c>
      <c r="D1113" t="s">
        <v>55</v>
      </c>
      <c r="E1113">
        <v>1</v>
      </c>
      <c r="F1113">
        <v>0</v>
      </c>
      <c r="G1113">
        <v>0</v>
      </c>
      <c r="H1113">
        <v>1</v>
      </c>
      <c r="I1113">
        <v>0</v>
      </c>
      <c r="J1113">
        <v>0</v>
      </c>
      <c r="K1113">
        <v>0</v>
      </c>
      <c r="L1113">
        <v>5</v>
      </c>
      <c r="M1113">
        <v>3</v>
      </c>
      <c r="N1113">
        <v>1</v>
      </c>
      <c r="O1113">
        <v>1</v>
      </c>
      <c r="P1113">
        <v>1</v>
      </c>
      <c r="Q1113">
        <v>0</v>
      </c>
      <c r="R1113">
        <v>7</v>
      </c>
      <c r="S1113">
        <v>0</v>
      </c>
      <c r="T1113">
        <v>0</v>
      </c>
      <c r="U1113">
        <v>1</v>
      </c>
      <c r="V1113">
        <f t="shared" si="34"/>
        <v>67</v>
      </c>
      <c r="W1113">
        <f t="shared" si="35"/>
        <v>62</v>
      </c>
    </row>
    <row r="1114" spans="1:23" x14ac:dyDescent="0.35">
      <c r="A1114" t="s">
        <v>243</v>
      </c>
      <c r="B1114" s="1">
        <v>44450</v>
      </c>
      <c r="C1114" t="s">
        <v>214</v>
      </c>
      <c r="D1114" t="s">
        <v>55</v>
      </c>
      <c r="E1114">
        <v>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 s="2">
        <v>2.6666666666666665</v>
      </c>
      <c r="M1114">
        <v>4</v>
      </c>
      <c r="N1114">
        <v>7</v>
      </c>
      <c r="O1114">
        <v>7</v>
      </c>
      <c r="P1114">
        <v>1</v>
      </c>
      <c r="Q1114">
        <v>5</v>
      </c>
      <c r="R1114">
        <v>5</v>
      </c>
      <c r="S1114">
        <v>0</v>
      </c>
      <c r="T1114">
        <v>0</v>
      </c>
      <c r="U1114">
        <v>0</v>
      </c>
      <c r="V1114">
        <f t="shared" si="34"/>
        <v>50</v>
      </c>
      <c r="W1114">
        <f t="shared" si="35"/>
        <v>16</v>
      </c>
    </row>
    <row r="1115" spans="1:23" x14ac:dyDescent="0.35">
      <c r="A1115" t="s">
        <v>243</v>
      </c>
      <c r="B1115" s="1">
        <v>44451</v>
      </c>
      <c r="C1115" t="s">
        <v>213</v>
      </c>
      <c r="D1115" t="s">
        <v>55</v>
      </c>
      <c r="E1115">
        <v>1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5</v>
      </c>
      <c r="M1115">
        <v>2</v>
      </c>
      <c r="N1115">
        <v>0</v>
      </c>
      <c r="O1115">
        <v>0</v>
      </c>
      <c r="P1115">
        <v>0</v>
      </c>
      <c r="Q1115">
        <v>0</v>
      </c>
      <c r="R1115">
        <v>9</v>
      </c>
      <c r="S1115">
        <v>0</v>
      </c>
      <c r="T1115">
        <v>0</v>
      </c>
      <c r="U1115">
        <v>0</v>
      </c>
      <c r="V1115">
        <f t="shared" si="34"/>
        <v>74</v>
      </c>
      <c r="W1115">
        <f t="shared" si="35"/>
        <v>75</v>
      </c>
    </row>
    <row r="1116" spans="1:23" x14ac:dyDescent="0.35">
      <c r="A1116" t="s">
        <v>243</v>
      </c>
      <c r="B1116" s="1">
        <v>44453</v>
      </c>
      <c r="C1116" t="s">
        <v>211</v>
      </c>
      <c r="D1116" t="s">
        <v>106</v>
      </c>
      <c r="E1116">
        <v>1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4</v>
      </c>
      <c r="M1116">
        <v>3</v>
      </c>
      <c r="N1116">
        <v>3</v>
      </c>
      <c r="O1116">
        <v>3</v>
      </c>
      <c r="P1116">
        <v>2</v>
      </c>
      <c r="Q1116">
        <v>2</v>
      </c>
      <c r="R1116">
        <v>8</v>
      </c>
      <c r="S1116">
        <v>0</v>
      </c>
      <c r="T1116">
        <v>0</v>
      </c>
      <c r="U1116">
        <v>0</v>
      </c>
      <c r="V1116">
        <f t="shared" si="34"/>
        <v>57</v>
      </c>
      <c r="W1116">
        <f t="shared" si="35"/>
        <v>41</v>
      </c>
    </row>
    <row r="1117" spans="1:23" x14ac:dyDescent="0.35">
      <c r="A1117" t="s">
        <v>243</v>
      </c>
      <c r="B1117" s="1">
        <v>44454</v>
      </c>
      <c r="C1117" t="s">
        <v>212</v>
      </c>
      <c r="D1117" t="s">
        <v>106</v>
      </c>
      <c r="E1117">
        <v>1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6</v>
      </c>
      <c r="M1117">
        <v>6</v>
      </c>
      <c r="N1117">
        <v>2</v>
      </c>
      <c r="O1117">
        <v>2</v>
      </c>
      <c r="P1117">
        <v>0</v>
      </c>
      <c r="Q1117">
        <v>5</v>
      </c>
      <c r="R1117">
        <v>3</v>
      </c>
      <c r="S1117">
        <v>1</v>
      </c>
      <c r="T1117">
        <v>0</v>
      </c>
      <c r="U1117">
        <v>0</v>
      </c>
      <c r="V1117">
        <f t="shared" si="34"/>
        <v>64</v>
      </c>
      <c r="W1117">
        <f t="shared" si="35"/>
        <v>51</v>
      </c>
    </row>
    <row r="1118" spans="1:23" x14ac:dyDescent="0.35">
      <c r="A1118" t="s">
        <v>243</v>
      </c>
      <c r="B1118" s="1">
        <v>44455</v>
      </c>
      <c r="C1118" t="s">
        <v>227</v>
      </c>
      <c r="D1118" t="s">
        <v>106</v>
      </c>
      <c r="E1118">
        <v>1</v>
      </c>
      <c r="F1118">
        <v>0</v>
      </c>
      <c r="G1118">
        <v>0</v>
      </c>
      <c r="H1118">
        <v>0</v>
      </c>
      <c r="I1118">
        <v>1</v>
      </c>
      <c r="J1118">
        <v>0</v>
      </c>
      <c r="K1118">
        <v>0</v>
      </c>
      <c r="L1118">
        <v>4</v>
      </c>
      <c r="M1118">
        <v>7</v>
      </c>
      <c r="N1118">
        <v>7</v>
      </c>
      <c r="O1118">
        <v>6</v>
      </c>
      <c r="P1118">
        <v>2</v>
      </c>
      <c r="Q1118">
        <v>1</v>
      </c>
      <c r="R1118">
        <v>7</v>
      </c>
      <c r="S1118">
        <v>0</v>
      </c>
      <c r="T1118">
        <v>0</v>
      </c>
      <c r="U1118">
        <v>0</v>
      </c>
      <c r="V1118">
        <f t="shared" si="34"/>
        <v>51</v>
      </c>
      <c r="W1118">
        <f t="shared" si="35"/>
        <v>22</v>
      </c>
    </row>
    <row r="1119" spans="1:23" x14ac:dyDescent="0.35">
      <c r="A1119" t="s">
        <v>243</v>
      </c>
      <c r="B1119" s="1">
        <v>44456</v>
      </c>
      <c r="C1119" t="s">
        <v>214</v>
      </c>
      <c r="D1119" t="s">
        <v>33</v>
      </c>
      <c r="E1119">
        <v>1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0</v>
      </c>
      <c r="L1119">
        <v>5</v>
      </c>
      <c r="M1119">
        <v>4</v>
      </c>
      <c r="N1119">
        <v>0</v>
      </c>
      <c r="O1119">
        <v>0</v>
      </c>
      <c r="P1119">
        <v>0</v>
      </c>
      <c r="Q1119">
        <v>2</v>
      </c>
      <c r="R1119">
        <v>10</v>
      </c>
      <c r="S1119">
        <v>0</v>
      </c>
      <c r="T1119">
        <v>0</v>
      </c>
      <c r="U1119">
        <v>0</v>
      </c>
      <c r="V1119">
        <f t="shared" si="34"/>
        <v>71</v>
      </c>
      <c r="W1119">
        <f t="shared" si="35"/>
        <v>68</v>
      </c>
    </row>
    <row r="1120" spans="1:23" x14ac:dyDescent="0.35">
      <c r="A1120" t="s">
        <v>243</v>
      </c>
      <c r="B1120" s="1">
        <v>44457</v>
      </c>
      <c r="C1120" t="s">
        <v>213</v>
      </c>
      <c r="D1120" t="s">
        <v>33</v>
      </c>
      <c r="E1120">
        <v>1</v>
      </c>
      <c r="F1120">
        <v>0</v>
      </c>
      <c r="G1120">
        <v>0</v>
      </c>
      <c r="H1120">
        <v>0</v>
      </c>
      <c r="I1120">
        <v>1</v>
      </c>
      <c r="J1120">
        <v>0</v>
      </c>
      <c r="K1120">
        <v>0</v>
      </c>
      <c r="L1120" s="2">
        <v>5.333333333333333</v>
      </c>
      <c r="M1120">
        <v>6</v>
      </c>
      <c r="N1120">
        <v>2</v>
      </c>
      <c r="O1120">
        <v>1</v>
      </c>
      <c r="P1120">
        <v>0</v>
      </c>
      <c r="Q1120">
        <v>2</v>
      </c>
      <c r="R1120">
        <v>5</v>
      </c>
      <c r="S1120">
        <v>0</v>
      </c>
      <c r="T1120">
        <v>0</v>
      </c>
      <c r="U1120">
        <v>0</v>
      </c>
      <c r="V1120">
        <f t="shared" si="34"/>
        <v>63.666666666666664</v>
      </c>
      <c r="W1120">
        <f t="shared" si="35"/>
        <v>55</v>
      </c>
    </row>
    <row r="1121" spans="1:23" x14ac:dyDescent="0.35">
      <c r="A1121" t="s">
        <v>243</v>
      </c>
      <c r="B1121" s="1">
        <v>44458</v>
      </c>
      <c r="C1121" t="s">
        <v>211</v>
      </c>
      <c r="D1121" t="s">
        <v>33</v>
      </c>
      <c r="E1121">
        <v>1</v>
      </c>
      <c r="F1121">
        <v>0</v>
      </c>
      <c r="G1121">
        <v>0</v>
      </c>
      <c r="H1121">
        <v>1</v>
      </c>
      <c r="I1121">
        <v>0</v>
      </c>
      <c r="J1121">
        <v>0</v>
      </c>
      <c r="K1121">
        <v>0</v>
      </c>
      <c r="L1121" s="2">
        <v>5.333333333333333</v>
      </c>
      <c r="M1121">
        <v>6</v>
      </c>
      <c r="N1121">
        <v>1</v>
      </c>
      <c r="O1121">
        <v>1</v>
      </c>
      <c r="P1121">
        <v>0</v>
      </c>
      <c r="Q1121">
        <v>1</v>
      </c>
      <c r="R1121">
        <v>4</v>
      </c>
      <c r="S1121">
        <v>0</v>
      </c>
      <c r="T1121">
        <v>0</v>
      </c>
      <c r="U1121">
        <v>0</v>
      </c>
      <c r="V1121">
        <f t="shared" si="34"/>
        <v>65.666666666666671</v>
      </c>
      <c r="W1121">
        <f t="shared" si="35"/>
        <v>59</v>
      </c>
    </row>
    <row r="1122" spans="1:23" x14ac:dyDescent="0.35">
      <c r="A1122" t="s">
        <v>243</v>
      </c>
      <c r="B1122" s="1">
        <v>44459</v>
      </c>
      <c r="C1122" t="s">
        <v>215</v>
      </c>
      <c r="D1122" t="s">
        <v>65</v>
      </c>
      <c r="E1122">
        <v>1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3</v>
      </c>
      <c r="M1122">
        <v>2</v>
      </c>
      <c r="N1122">
        <v>3</v>
      </c>
      <c r="O1122">
        <v>2</v>
      </c>
      <c r="P1122">
        <v>0</v>
      </c>
      <c r="Q1122">
        <v>2</v>
      </c>
      <c r="R1122">
        <v>6</v>
      </c>
      <c r="S1122">
        <v>0</v>
      </c>
      <c r="T1122">
        <v>0</v>
      </c>
      <c r="U1122">
        <v>0</v>
      </c>
      <c r="V1122">
        <f t="shared" si="34"/>
        <v>59</v>
      </c>
      <c r="W1122">
        <f t="shared" si="35"/>
        <v>47</v>
      </c>
    </row>
    <row r="1123" spans="1:23" x14ac:dyDescent="0.35">
      <c r="A1123" t="s">
        <v>243</v>
      </c>
      <c r="B1123" s="1">
        <v>44460</v>
      </c>
      <c r="C1123" t="s">
        <v>212</v>
      </c>
      <c r="D1123" t="s">
        <v>65</v>
      </c>
      <c r="E1123">
        <v>1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5</v>
      </c>
      <c r="M1123">
        <v>11</v>
      </c>
      <c r="N1123">
        <v>2</v>
      </c>
      <c r="O1123">
        <v>2</v>
      </c>
      <c r="P1123">
        <v>0</v>
      </c>
      <c r="Q1123">
        <v>1</v>
      </c>
      <c r="R1123">
        <v>2</v>
      </c>
      <c r="S1123">
        <v>0</v>
      </c>
      <c r="T1123">
        <v>0</v>
      </c>
      <c r="U1123">
        <v>1</v>
      </c>
      <c r="V1123">
        <f t="shared" si="34"/>
        <v>57</v>
      </c>
      <c r="W1123">
        <f t="shared" si="35"/>
        <v>42</v>
      </c>
    </row>
    <row r="1124" spans="1:23" x14ac:dyDescent="0.35">
      <c r="A1124" t="s">
        <v>243</v>
      </c>
      <c r="B1124" t="s">
        <v>228</v>
      </c>
      <c r="C1124" t="s">
        <v>227</v>
      </c>
      <c r="D1124" t="s">
        <v>66</v>
      </c>
      <c r="E1124">
        <v>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 s="2">
        <v>3.3333333333333335</v>
      </c>
      <c r="M1124">
        <v>4</v>
      </c>
      <c r="N1124">
        <v>2</v>
      </c>
      <c r="O1124">
        <v>2</v>
      </c>
      <c r="P1124">
        <v>2</v>
      </c>
      <c r="Q1124">
        <v>0</v>
      </c>
      <c r="R1124">
        <v>4</v>
      </c>
      <c r="S1124">
        <v>0</v>
      </c>
      <c r="T1124">
        <v>0</v>
      </c>
      <c r="U1124">
        <v>0</v>
      </c>
      <c r="V1124">
        <f t="shared" si="34"/>
        <v>52</v>
      </c>
      <c r="W1124">
        <f t="shared" si="35"/>
        <v>38</v>
      </c>
    </row>
    <row r="1125" spans="1:23" x14ac:dyDescent="0.35">
      <c r="A1125" t="s">
        <v>243</v>
      </c>
      <c r="B1125" t="s">
        <v>229</v>
      </c>
      <c r="C1125" t="s">
        <v>216</v>
      </c>
      <c r="D1125" t="s">
        <v>66</v>
      </c>
      <c r="E1125">
        <v>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2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4</v>
      </c>
      <c r="S1125">
        <v>0</v>
      </c>
      <c r="T1125">
        <v>0</v>
      </c>
      <c r="U1125">
        <v>0</v>
      </c>
      <c r="V1125">
        <f t="shared" si="34"/>
        <v>60</v>
      </c>
      <c r="W1125">
        <f t="shared" si="35"/>
        <v>56</v>
      </c>
    </row>
    <row r="1126" spans="1:23" x14ac:dyDescent="0.35">
      <c r="A1126" t="s">
        <v>243</v>
      </c>
      <c r="B1126" s="1">
        <v>44463</v>
      </c>
      <c r="C1126" t="s">
        <v>214</v>
      </c>
      <c r="D1126" t="s">
        <v>66</v>
      </c>
      <c r="E1126">
        <v>1</v>
      </c>
      <c r="F1126">
        <v>0</v>
      </c>
      <c r="G1126">
        <v>0</v>
      </c>
      <c r="H1126">
        <v>1</v>
      </c>
      <c r="I1126">
        <v>0</v>
      </c>
      <c r="J1126">
        <v>0</v>
      </c>
      <c r="K1126">
        <v>0</v>
      </c>
      <c r="L1126" s="2">
        <v>5.333333333333333</v>
      </c>
      <c r="M1126">
        <v>4</v>
      </c>
      <c r="N1126">
        <v>0</v>
      </c>
      <c r="O1126">
        <v>0</v>
      </c>
      <c r="P1126">
        <v>0</v>
      </c>
      <c r="Q1126">
        <v>0</v>
      </c>
      <c r="R1126">
        <v>9</v>
      </c>
      <c r="S1126">
        <v>0</v>
      </c>
      <c r="T1126">
        <v>0</v>
      </c>
      <c r="U1126">
        <v>0</v>
      </c>
      <c r="V1126">
        <f t="shared" si="34"/>
        <v>73.666666666666671</v>
      </c>
      <c r="W1126">
        <f t="shared" si="35"/>
        <v>73</v>
      </c>
    </row>
    <row r="1127" spans="1:23" x14ac:dyDescent="0.35">
      <c r="A1127" t="s">
        <v>243</v>
      </c>
      <c r="B1127" s="1">
        <v>44464</v>
      </c>
      <c r="C1127" t="s">
        <v>213</v>
      </c>
      <c r="D1127" t="s">
        <v>66</v>
      </c>
      <c r="E1127">
        <v>1</v>
      </c>
      <c r="F1127">
        <v>0</v>
      </c>
      <c r="G1127">
        <v>0</v>
      </c>
      <c r="H1127">
        <v>0</v>
      </c>
      <c r="I1127">
        <v>1</v>
      </c>
      <c r="J1127">
        <v>0</v>
      </c>
      <c r="K1127">
        <v>0</v>
      </c>
      <c r="L1127">
        <v>6</v>
      </c>
      <c r="M1127">
        <v>7</v>
      </c>
      <c r="N1127">
        <v>6</v>
      </c>
      <c r="O1127">
        <v>6</v>
      </c>
      <c r="P1127">
        <v>2</v>
      </c>
      <c r="Q1127">
        <v>0</v>
      </c>
      <c r="R1127">
        <v>6</v>
      </c>
      <c r="S1127">
        <v>0</v>
      </c>
      <c r="T1127">
        <v>0</v>
      </c>
      <c r="U1127">
        <v>0</v>
      </c>
      <c r="V1127">
        <f t="shared" si="34"/>
        <v>63</v>
      </c>
      <c r="W1127">
        <f t="shared" si="35"/>
        <v>38</v>
      </c>
    </row>
    <row r="1128" spans="1:23" x14ac:dyDescent="0.35">
      <c r="A1128" t="s">
        <v>243</v>
      </c>
      <c r="B1128" s="1">
        <v>44465</v>
      </c>
      <c r="C1128" t="s">
        <v>211</v>
      </c>
      <c r="D1128" t="s">
        <v>66</v>
      </c>
      <c r="E1128">
        <v>1</v>
      </c>
      <c r="F1128">
        <v>0</v>
      </c>
      <c r="G1128">
        <v>0</v>
      </c>
      <c r="H1128">
        <v>1</v>
      </c>
      <c r="I1128">
        <v>0</v>
      </c>
      <c r="J1128">
        <v>0</v>
      </c>
      <c r="K1128">
        <v>0</v>
      </c>
      <c r="L1128">
        <v>6</v>
      </c>
      <c r="M1128">
        <v>5</v>
      </c>
      <c r="N1128">
        <v>0</v>
      </c>
      <c r="O1128">
        <v>0</v>
      </c>
      <c r="P1128">
        <v>0</v>
      </c>
      <c r="Q1128">
        <v>1</v>
      </c>
      <c r="R1128">
        <v>6</v>
      </c>
      <c r="S1128">
        <v>0</v>
      </c>
      <c r="T1128">
        <v>0</v>
      </c>
      <c r="U1128">
        <v>1</v>
      </c>
      <c r="V1128">
        <f t="shared" si="34"/>
        <v>72</v>
      </c>
      <c r="W1128">
        <f t="shared" si="35"/>
        <v>70</v>
      </c>
    </row>
    <row r="1129" spans="1:23" x14ac:dyDescent="0.35">
      <c r="A1129" t="s">
        <v>243</v>
      </c>
      <c r="B1129" s="1">
        <v>44466</v>
      </c>
      <c r="C1129" t="s">
        <v>212</v>
      </c>
      <c r="D1129" t="s">
        <v>65</v>
      </c>
      <c r="E1129">
        <v>1</v>
      </c>
      <c r="F1129">
        <v>0</v>
      </c>
      <c r="G1129">
        <v>0</v>
      </c>
      <c r="H1129">
        <v>1</v>
      </c>
      <c r="I1129">
        <v>0</v>
      </c>
      <c r="J1129">
        <v>0</v>
      </c>
      <c r="K1129">
        <v>0</v>
      </c>
      <c r="L1129">
        <v>5</v>
      </c>
      <c r="M1129">
        <v>7</v>
      </c>
      <c r="N1129">
        <v>2</v>
      </c>
      <c r="O1129">
        <v>2</v>
      </c>
      <c r="P1129">
        <v>1</v>
      </c>
      <c r="Q1129">
        <v>2</v>
      </c>
      <c r="R1129">
        <v>2</v>
      </c>
      <c r="S1129">
        <v>0</v>
      </c>
      <c r="T1129">
        <v>0</v>
      </c>
      <c r="U1129">
        <v>0</v>
      </c>
      <c r="V1129">
        <f t="shared" si="34"/>
        <v>56</v>
      </c>
      <c r="W1129">
        <f t="shared" si="35"/>
        <v>42</v>
      </c>
    </row>
    <row r="1130" spans="1:23" x14ac:dyDescent="0.35">
      <c r="A1130" t="s">
        <v>243</v>
      </c>
      <c r="B1130" s="1">
        <v>44467</v>
      </c>
      <c r="C1130" t="s">
        <v>227</v>
      </c>
      <c r="D1130" t="s">
        <v>87</v>
      </c>
      <c r="E1130">
        <v>1</v>
      </c>
      <c r="F1130">
        <v>0</v>
      </c>
      <c r="G1130">
        <v>0</v>
      </c>
      <c r="H1130">
        <v>1</v>
      </c>
      <c r="I1130">
        <v>0</v>
      </c>
      <c r="J1130">
        <v>0</v>
      </c>
      <c r="K1130">
        <v>0</v>
      </c>
      <c r="L1130">
        <v>6</v>
      </c>
      <c r="M1130">
        <v>2</v>
      </c>
      <c r="N1130">
        <v>1</v>
      </c>
      <c r="O1130">
        <v>1</v>
      </c>
      <c r="P1130">
        <v>1</v>
      </c>
      <c r="Q1130">
        <v>0</v>
      </c>
      <c r="R1130">
        <v>4</v>
      </c>
      <c r="S1130">
        <v>0</v>
      </c>
      <c r="T1130">
        <v>0</v>
      </c>
      <c r="U1130">
        <v>0</v>
      </c>
      <c r="V1130">
        <f t="shared" si="34"/>
        <v>70</v>
      </c>
      <c r="W1130">
        <f t="shared" si="35"/>
        <v>67</v>
      </c>
    </row>
    <row r="1131" spans="1:23" x14ac:dyDescent="0.35">
      <c r="A1131" t="s">
        <v>243</v>
      </c>
      <c r="B1131" s="1">
        <v>44468</v>
      </c>
      <c r="C1131" t="s">
        <v>215</v>
      </c>
      <c r="D1131" t="s">
        <v>87</v>
      </c>
      <c r="E1131">
        <v>1</v>
      </c>
      <c r="F1131">
        <v>0</v>
      </c>
      <c r="G1131">
        <v>0</v>
      </c>
      <c r="H1131">
        <v>1</v>
      </c>
      <c r="I1131">
        <v>0</v>
      </c>
      <c r="J1131">
        <v>0</v>
      </c>
      <c r="K1131">
        <v>0</v>
      </c>
      <c r="L1131">
        <v>5</v>
      </c>
      <c r="M1131">
        <v>1</v>
      </c>
      <c r="N1131">
        <v>0</v>
      </c>
      <c r="O1131">
        <v>0</v>
      </c>
      <c r="P1131">
        <v>0</v>
      </c>
      <c r="Q1131">
        <v>2</v>
      </c>
      <c r="R1131">
        <v>4</v>
      </c>
      <c r="S1131">
        <v>0</v>
      </c>
      <c r="T1131">
        <v>0</v>
      </c>
      <c r="U1131">
        <v>0</v>
      </c>
      <c r="V1131">
        <f t="shared" si="34"/>
        <v>68</v>
      </c>
      <c r="W1131">
        <f t="shared" si="35"/>
        <v>68</v>
      </c>
    </row>
    <row r="1132" spans="1:23" x14ac:dyDescent="0.35">
      <c r="A1132" t="s">
        <v>243</v>
      </c>
      <c r="B1132" s="1">
        <v>44470</v>
      </c>
      <c r="C1132" t="s">
        <v>213</v>
      </c>
      <c r="D1132" t="s">
        <v>49</v>
      </c>
      <c r="E1132">
        <v>1</v>
      </c>
      <c r="F1132">
        <v>0</v>
      </c>
      <c r="G1132">
        <v>0</v>
      </c>
      <c r="H1132">
        <v>1</v>
      </c>
      <c r="I1132">
        <v>0</v>
      </c>
      <c r="J1132">
        <v>0</v>
      </c>
      <c r="K1132">
        <v>0</v>
      </c>
      <c r="L1132">
        <v>5</v>
      </c>
      <c r="M1132">
        <v>4</v>
      </c>
      <c r="N1132">
        <v>1</v>
      </c>
      <c r="O1132">
        <v>1</v>
      </c>
      <c r="P1132">
        <v>0</v>
      </c>
      <c r="Q1132">
        <v>1</v>
      </c>
      <c r="R1132">
        <v>4</v>
      </c>
      <c r="S1132">
        <v>0</v>
      </c>
      <c r="T1132">
        <v>0</v>
      </c>
      <c r="U1132">
        <v>0</v>
      </c>
      <c r="V1132">
        <f t="shared" si="34"/>
        <v>66</v>
      </c>
      <c r="W1132">
        <f t="shared" si="35"/>
        <v>61</v>
      </c>
    </row>
    <row r="1133" spans="1:23" x14ac:dyDescent="0.35">
      <c r="A1133" t="s">
        <v>243</v>
      </c>
      <c r="B1133" s="1">
        <v>44471</v>
      </c>
      <c r="C1133" t="s">
        <v>211</v>
      </c>
      <c r="D1133" t="s">
        <v>49</v>
      </c>
      <c r="E1133">
        <v>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5</v>
      </c>
      <c r="M1133">
        <v>2</v>
      </c>
      <c r="N1133">
        <v>1</v>
      </c>
      <c r="O1133">
        <v>1</v>
      </c>
      <c r="P1133">
        <v>0</v>
      </c>
      <c r="Q1133">
        <v>1</v>
      </c>
      <c r="R1133">
        <v>3</v>
      </c>
      <c r="S1133">
        <v>0</v>
      </c>
      <c r="T1133">
        <v>0</v>
      </c>
      <c r="U1133">
        <v>1</v>
      </c>
      <c r="V1133">
        <f t="shared" si="34"/>
        <v>67</v>
      </c>
      <c r="W1133">
        <f t="shared" si="35"/>
        <v>64</v>
      </c>
    </row>
    <row r="1134" spans="1:23" x14ac:dyDescent="0.35">
      <c r="A1134" t="s">
        <v>243</v>
      </c>
      <c r="B1134" s="1">
        <v>44472</v>
      </c>
      <c r="C1134" t="s">
        <v>214</v>
      </c>
      <c r="D1134" t="s">
        <v>49</v>
      </c>
      <c r="E1134">
        <v>1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4</v>
      </c>
      <c r="M1134">
        <v>4</v>
      </c>
      <c r="N1134">
        <v>1</v>
      </c>
      <c r="O1134">
        <v>1</v>
      </c>
      <c r="P1134">
        <v>0</v>
      </c>
      <c r="Q1134">
        <v>2</v>
      </c>
      <c r="R1134">
        <v>5</v>
      </c>
      <c r="S1134">
        <v>0</v>
      </c>
      <c r="T1134">
        <v>0</v>
      </c>
      <c r="U1134">
        <v>1</v>
      </c>
      <c r="V1134">
        <f t="shared" si="34"/>
        <v>61</v>
      </c>
      <c r="W1134">
        <f t="shared" si="35"/>
        <v>54</v>
      </c>
    </row>
    <row r="1135" spans="1:23" x14ac:dyDescent="0.35">
      <c r="A1135" t="s">
        <v>242</v>
      </c>
      <c r="B1135" s="1">
        <v>44287</v>
      </c>
      <c r="C1135" t="s">
        <v>230</v>
      </c>
      <c r="D1135" t="s">
        <v>103</v>
      </c>
      <c r="E1135">
        <v>1</v>
      </c>
      <c r="F1135">
        <v>0</v>
      </c>
      <c r="G1135">
        <v>0</v>
      </c>
      <c r="H1135">
        <v>0</v>
      </c>
      <c r="I1135">
        <v>1</v>
      </c>
      <c r="J1135">
        <v>0</v>
      </c>
      <c r="K1135">
        <v>0</v>
      </c>
      <c r="L1135" s="2">
        <v>3.3333333333333335</v>
      </c>
      <c r="M1135">
        <v>8</v>
      </c>
      <c r="N1135">
        <v>10</v>
      </c>
      <c r="O1135">
        <v>8</v>
      </c>
      <c r="P1135">
        <v>1</v>
      </c>
      <c r="Q1135">
        <v>2</v>
      </c>
      <c r="R1135">
        <v>0</v>
      </c>
      <c r="S1135">
        <v>1</v>
      </c>
      <c r="T1135">
        <v>0</v>
      </c>
      <c r="U1135">
        <v>1</v>
      </c>
      <c r="V1135">
        <f t="shared" si="34"/>
        <v>42</v>
      </c>
      <c r="W1135">
        <f t="shared" si="35"/>
        <v>4</v>
      </c>
    </row>
    <row r="1136" spans="1:23" x14ac:dyDescent="0.35">
      <c r="A1136" t="s">
        <v>242</v>
      </c>
      <c r="B1136" s="1">
        <v>44289</v>
      </c>
      <c r="C1136" t="s">
        <v>231</v>
      </c>
      <c r="D1136" t="s">
        <v>103</v>
      </c>
      <c r="E1136">
        <v>1</v>
      </c>
      <c r="F1136">
        <v>0</v>
      </c>
      <c r="G1136">
        <v>0</v>
      </c>
      <c r="H1136">
        <v>1</v>
      </c>
      <c r="I1136">
        <v>0</v>
      </c>
      <c r="J1136">
        <v>0</v>
      </c>
      <c r="K1136">
        <v>0</v>
      </c>
      <c r="L1136">
        <v>5</v>
      </c>
      <c r="M1136">
        <v>4</v>
      </c>
      <c r="N1136">
        <v>3</v>
      </c>
      <c r="O1136">
        <v>2</v>
      </c>
      <c r="P1136">
        <v>2</v>
      </c>
      <c r="Q1136">
        <v>2</v>
      </c>
      <c r="R1136">
        <v>9</v>
      </c>
      <c r="S1136">
        <v>0</v>
      </c>
      <c r="T1136">
        <v>0</v>
      </c>
      <c r="U1136">
        <v>0</v>
      </c>
      <c r="V1136">
        <f t="shared" si="34"/>
        <v>60</v>
      </c>
      <c r="W1136">
        <f t="shared" si="35"/>
        <v>46</v>
      </c>
    </row>
    <row r="1137" spans="1:23" x14ac:dyDescent="0.35">
      <c r="A1137" t="s">
        <v>242</v>
      </c>
      <c r="B1137" s="1">
        <v>44290</v>
      </c>
      <c r="C1137" t="s">
        <v>232</v>
      </c>
      <c r="D1137" t="s">
        <v>103</v>
      </c>
      <c r="E1137">
        <v>1</v>
      </c>
      <c r="F1137">
        <v>0</v>
      </c>
      <c r="G1137">
        <v>0</v>
      </c>
      <c r="H1137">
        <v>1</v>
      </c>
      <c r="I1137">
        <v>0</v>
      </c>
      <c r="J1137">
        <v>0</v>
      </c>
      <c r="K1137">
        <v>0</v>
      </c>
      <c r="L1137">
        <v>5</v>
      </c>
      <c r="M1137">
        <v>3</v>
      </c>
      <c r="N1137">
        <v>1</v>
      </c>
      <c r="O1137">
        <v>1</v>
      </c>
      <c r="P1137">
        <v>0</v>
      </c>
      <c r="Q1137">
        <v>0</v>
      </c>
      <c r="R1137">
        <v>6</v>
      </c>
      <c r="S1137">
        <v>0</v>
      </c>
      <c r="T1137">
        <v>0</v>
      </c>
      <c r="U1137">
        <v>0</v>
      </c>
      <c r="V1137">
        <f t="shared" si="34"/>
        <v>70</v>
      </c>
      <c r="W1137">
        <f t="shared" si="35"/>
        <v>67</v>
      </c>
    </row>
    <row r="1138" spans="1:23" x14ac:dyDescent="0.35">
      <c r="A1138" t="s">
        <v>242</v>
      </c>
      <c r="B1138" s="1">
        <v>44291</v>
      </c>
      <c r="C1138" t="s">
        <v>233</v>
      </c>
      <c r="D1138" t="s">
        <v>113</v>
      </c>
      <c r="E1138">
        <v>1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5</v>
      </c>
      <c r="M1138">
        <v>3</v>
      </c>
      <c r="N1138">
        <v>2</v>
      </c>
      <c r="O1138">
        <v>2</v>
      </c>
      <c r="P1138">
        <v>2</v>
      </c>
      <c r="Q1138">
        <v>2</v>
      </c>
      <c r="R1138">
        <v>9</v>
      </c>
      <c r="S1138">
        <v>0</v>
      </c>
      <c r="T1138">
        <v>0</v>
      </c>
      <c r="U1138">
        <v>0</v>
      </c>
      <c r="V1138">
        <f t="shared" si="34"/>
        <v>63</v>
      </c>
      <c r="W1138">
        <f t="shared" si="35"/>
        <v>51</v>
      </c>
    </row>
    <row r="1139" spans="1:23" x14ac:dyDescent="0.35">
      <c r="A1139" t="s">
        <v>242</v>
      </c>
      <c r="B1139" s="1">
        <v>44292</v>
      </c>
      <c r="C1139" t="s">
        <v>234</v>
      </c>
      <c r="D1139" t="s">
        <v>113</v>
      </c>
      <c r="E1139">
        <v>1</v>
      </c>
      <c r="F1139">
        <v>0</v>
      </c>
      <c r="G1139">
        <v>0</v>
      </c>
      <c r="H1139">
        <v>1</v>
      </c>
      <c r="I1139">
        <v>0</v>
      </c>
      <c r="J1139">
        <v>0</v>
      </c>
      <c r="K1139">
        <v>0</v>
      </c>
      <c r="L1139">
        <v>6</v>
      </c>
      <c r="M1139">
        <v>2</v>
      </c>
      <c r="N1139">
        <v>0</v>
      </c>
      <c r="O1139">
        <v>0</v>
      </c>
      <c r="P1139">
        <v>0</v>
      </c>
      <c r="Q1139">
        <v>1</v>
      </c>
      <c r="R1139">
        <v>6</v>
      </c>
      <c r="S1139">
        <v>0</v>
      </c>
      <c r="T1139">
        <v>0</v>
      </c>
      <c r="U1139">
        <v>0</v>
      </c>
      <c r="V1139">
        <f t="shared" si="34"/>
        <v>75</v>
      </c>
      <c r="W1139">
        <f t="shared" si="35"/>
        <v>76</v>
      </c>
    </row>
    <row r="1140" spans="1:23" x14ac:dyDescent="0.35">
      <c r="A1140" t="s">
        <v>242</v>
      </c>
      <c r="B1140" s="1">
        <v>44293</v>
      </c>
      <c r="C1140" t="s">
        <v>230</v>
      </c>
      <c r="D1140" t="s">
        <v>113</v>
      </c>
      <c r="E1140">
        <v>1</v>
      </c>
      <c r="F1140">
        <v>0</v>
      </c>
      <c r="G1140">
        <v>0</v>
      </c>
      <c r="H1140">
        <v>1</v>
      </c>
      <c r="I1140">
        <v>0</v>
      </c>
      <c r="J1140">
        <v>0</v>
      </c>
      <c r="K1140">
        <v>0</v>
      </c>
      <c r="L1140">
        <v>7</v>
      </c>
      <c r="M1140">
        <v>4</v>
      </c>
      <c r="N1140">
        <v>0</v>
      </c>
      <c r="O1140">
        <v>0</v>
      </c>
      <c r="P1140">
        <v>0</v>
      </c>
      <c r="Q1140">
        <v>1</v>
      </c>
      <c r="R1140">
        <v>5</v>
      </c>
      <c r="S1140">
        <v>0</v>
      </c>
      <c r="T1140">
        <v>0</v>
      </c>
      <c r="U1140">
        <v>0</v>
      </c>
      <c r="V1140">
        <f t="shared" si="34"/>
        <v>77</v>
      </c>
      <c r="W1140">
        <f t="shared" si="35"/>
        <v>77</v>
      </c>
    </row>
    <row r="1141" spans="1:23" x14ac:dyDescent="0.35">
      <c r="A1141" t="s">
        <v>242</v>
      </c>
      <c r="B1141" s="1">
        <v>44295</v>
      </c>
      <c r="C1141" t="s">
        <v>231</v>
      </c>
      <c r="D1141" t="s">
        <v>48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4</v>
      </c>
      <c r="M1141">
        <v>0</v>
      </c>
      <c r="N1141">
        <v>0</v>
      </c>
      <c r="O1141">
        <v>0</v>
      </c>
      <c r="P1141">
        <v>0</v>
      </c>
      <c r="Q1141">
        <v>4</v>
      </c>
      <c r="R1141">
        <v>6</v>
      </c>
      <c r="S1141">
        <v>0</v>
      </c>
      <c r="T1141">
        <v>0</v>
      </c>
      <c r="U1141">
        <v>0</v>
      </c>
      <c r="V1141">
        <f t="shared" si="34"/>
        <v>64</v>
      </c>
      <c r="W1141">
        <f t="shared" si="35"/>
        <v>62</v>
      </c>
    </row>
    <row r="1142" spans="1:23" x14ac:dyDescent="0.35">
      <c r="A1142" t="s">
        <v>242</v>
      </c>
      <c r="B1142" s="1">
        <v>44296</v>
      </c>
      <c r="C1142" t="s">
        <v>232</v>
      </c>
      <c r="D1142" t="s">
        <v>48</v>
      </c>
      <c r="E1142">
        <v>1</v>
      </c>
      <c r="F1142">
        <v>0</v>
      </c>
      <c r="G1142">
        <v>0</v>
      </c>
      <c r="H1142">
        <v>0</v>
      </c>
      <c r="I1142">
        <v>1</v>
      </c>
      <c r="J1142">
        <v>0</v>
      </c>
      <c r="K1142">
        <v>0</v>
      </c>
      <c r="L1142" s="2">
        <v>4.333333333333333</v>
      </c>
      <c r="M1142">
        <v>6</v>
      </c>
      <c r="N1142">
        <v>3</v>
      </c>
      <c r="O1142">
        <v>3</v>
      </c>
      <c r="P1142">
        <v>1</v>
      </c>
      <c r="Q1142">
        <v>3</v>
      </c>
      <c r="R1142">
        <v>2</v>
      </c>
      <c r="S1142">
        <v>0</v>
      </c>
      <c r="T1142">
        <v>0</v>
      </c>
      <c r="U1142">
        <v>0</v>
      </c>
      <c r="V1142">
        <f t="shared" si="34"/>
        <v>52.666666666666664</v>
      </c>
      <c r="W1142">
        <f t="shared" si="35"/>
        <v>35</v>
      </c>
    </row>
    <row r="1143" spans="1:23" x14ac:dyDescent="0.35">
      <c r="A1143" t="s">
        <v>242</v>
      </c>
      <c r="B1143" s="1">
        <v>44297</v>
      </c>
      <c r="C1143" t="s">
        <v>233</v>
      </c>
      <c r="D1143" t="s">
        <v>48</v>
      </c>
      <c r="E1143">
        <v>1</v>
      </c>
      <c r="F1143">
        <v>0</v>
      </c>
      <c r="G1143">
        <v>0</v>
      </c>
      <c r="H1143">
        <v>0</v>
      </c>
      <c r="I1143">
        <v>1</v>
      </c>
      <c r="J1143">
        <v>0</v>
      </c>
      <c r="K1143">
        <v>0</v>
      </c>
      <c r="L1143" s="2">
        <v>4.333333333333333</v>
      </c>
      <c r="M1143">
        <v>8</v>
      </c>
      <c r="N1143">
        <v>6</v>
      </c>
      <c r="O1143">
        <v>6</v>
      </c>
      <c r="P1143">
        <v>2</v>
      </c>
      <c r="Q1143">
        <v>3</v>
      </c>
      <c r="R1143">
        <v>9</v>
      </c>
      <c r="S1143">
        <v>0</v>
      </c>
      <c r="T1143">
        <v>0</v>
      </c>
      <c r="U1143">
        <v>2</v>
      </c>
      <c r="V1143">
        <f t="shared" si="34"/>
        <v>53.666666666666664</v>
      </c>
      <c r="W1143">
        <f t="shared" si="35"/>
        <v>23</v>
      </c>
    </row>
    <row r="1144" spans="1:23" x14ac:dyDescent="0.35">
      <c r="A1144" t="s">
        <v>242</v>
      </c>
      <c r="B1144" s="1">
        <v>44298</v>
      </c>
      <c r="C1144" t="s">
        <v>234</v>
      </c>
      <c r="D1144" t="s">
        <v>45</v>
      </c>
      <c r="E1144">
        <v>1</v>
      </c>
      <c r="F1144">
        <v>0</v>
      </c>
      <c r="G1144">
        <v>0</v>
      </c>
      <c r="H1144">
        <v>1</v>
      </c>
      <c r="I1144">
        <v>0</v>
      </c>
      <c r="J1144">
        <v>0</v>
      </c>
      <c r="K1144">
        <v>0</v>
      </c>
      <c r="L1144">
        <v>5</v>
      </c>
      <c r="M1144">
        <v>2</v>
      </c>
      <c r="N1144">
        <v>0</v>
      </c>
      <c r="O1144">
        <v>0</v>
      </c>
      <c r="P1144">
        <v>0</v>
      </c>
      <c r="Q1144">
        <v>1</v>
      </c>
      <c r="R1144">
        <v>3</v>
      </c>
      <c r="S1144">
        <v>0</v>
      </c>
      <c r="T1144">
        <v>0</v>
      </c>
      <c r="U1144">
        <v>0</v>
      </c>
      <c r="V1144">
        <f t="shared" si="34"/>
        <v>67</v>
      </c>
      <c r="W1144">
        <f t="shared" si="35"/>
        <v>67</v>
      </c>
    </row>
    <row r="1145" spans="1:23" x14ac:dyDescent="0.35">
      <c r="A1145" t="s">
        <v>242</v>
      </c>
      <c r="B1145" s="1">
        <v>44299</v>
      </c>
      <c r="C1145" t="s">
        <v>230</v>
      </c>
      <c r="D1145" t="s">
        <v>45</v>
      </c>
      <c r="E1145">
        <v>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5</v>
      </c>
      <c r="M1145">
        <v>7</v>
      </c>
      <c r="N1145">
        <v>4</v>
      </c>
      <c r="O1145">
        <v>4</v>
      </c>
      <c r="P1145">
        <v>2</v>
      </c>
      <c r="Q1145">
        <v>0</v>
      </c>
      <c r="R1145">
        <v>7</v>
      </c>
      <c r="S1145">
        <v>0</v>
      </c>
      <c r="T1145">
        <v>0</v>
      </c>
      <c r="U1145">
        <v>0</v>
      </c>
      <c r="V1145">
        <f t="shared" si="34"/>
        <v>59</v>
      </c>
      <c r="W1145">
        <f t="shared" si="35"/>
        <v>39</v>
      </c>
    </row>
    <row r="1146" spans="1:23" x14ac:dyDescent="0.35">
      <c r="A1146" t="s">
        <v>242</v>
      </c>
      <c r="B1146" s="1">
        <v>44300</v>
      </c>
      <c r="C1146" t="s">
        <v>231</v>
      </c>
      <c r="D1146" t="s">
        <v>45</v>
      </c>
      <c r="E1146">
        <v>1</v>
      </c>
      <c r="F1146">
        <v>0</v>
      </c>
      <c r="G1146">
        <v>0</v>
      </c>
      <c r="H1146">
        <v>0</v>
      </c>
      <c r="I1146">
        <v>1</v>
      </c>
      <c r="J1146">
        <v>0</v>
      </c>
      <c r="K1146">
        <v>0</v>
      </c>
      <c r="L1146">
        <v>5</v>
      </c>
      <c r="M1146">
        <v>3</v>
      </c>
      <c r="N1146">
        <v>2</v>
      </c>
      <c r="O1146">
        <v>2</v>
      </c>
      <c r="P1146">
        <v>0</v>
      </c>
      <c r="Q1146">
        <v>1</v>
      </c>
      <c r="R1146">
        <v>7</v>
      </c>
      <c r="S1146">
        <v>0</v>
      </c>
      <c r="T1146">
        <v>0</v>
      </c>
      <c r="U1146">
        <v>0</v>
      </c>
      <c r="V1146">
        <f t="shared" si="34"/>
        <v>70</v>
      </c>
      <c r="W1146">
        <f t="shared" si="35"/>
        <v>63</v>
      </c>
    </row>
    <row r="1147" spans="1:23" x14ac:dyDescent="0.35">
      <c r="A1147" t="s">
        <v>242</v>
      </c>
      <c r="B1147" s="1">
        <v>44302</v>
      </c>
      <c r="C1147" t="s">
        <v>232</v>
      </c>
      <c r="D1147" t="s">
        <v>40</v>
      </c>
      <c r="E1147">
        <v>1</v>
      </c>
      <c r="F1147">
        <v>0</v>
      </c>
      <c r="G1147">
        <v>0</v>
      </c>
      <c r="H1147">
        <v>1</v>
      </c>
      <c r="I1147">
        <v>0</v>
      </c>
      <c r="J1147">
        <v>0</v>
      </c>
      <c r="K1147">
        <v>0</v>
      </c>
      <c r="L1147">
        <v>6</v>
      </c>
      <c r="M1147">
        <v>7</v>
      </c>
      <c r="N1147">
        <v>1</v>
      </c>
      <c r="O1147">
        <v>1</v>
      </c>
      <c r="P1147">
        <v>1</v>
      </c>
      <c r="Q1147">
        <v>3</v>
      </c>
      <c r="R1147">
        <v>4</v>
      </c>
      <c r="S1147">
        <v>0</v>
      </c>
      <c r="T1147">
        <v>0</v>
      </c>
      <c r="U1147">
        <v>1</v>
      </c>
      <c r="V1147">
        <f t="shared" si="34"/>
        <v>62</v>
      </c>
      <c r="W1147">
        <f t="shared" si="35"/>
        <v>51</v>
      </c>
    </row>
    <row r="1148" spans="1:23" x14ac:dyDescent="0.35">
      <c r="A1148" t="s">
        <v>242</v>
      </c>
      <c r="B1148" s="1">
        <v>44303</v>
      </c>
      <c r="C1148" t="s">
        <v>235</v>
      </c>
      <c r="D1148" t="s">
        <v>40</v>
      </c>
      <c r="E1148">
        <v>1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 s="2">
        <v>4.333333333333333</v>
      </c>
      <c r="M1148">
        <v>6</v>
      </c>
      <c r="N1148">
        <v>2</v>
      </c>
      <c r="O1148">
        <v>2</v>
      </c>
      <c r="P1148">
        <v>1</v>
      </c>
      <c r="Q1148">
        <v>2</v>
      </c>
      <c r="R1148">
        <v>6</v>
      </c>
      <c r="S1148">
        <v>0</v>
      </c>
      <c r="T1148">
        <v>0</v>
      </c>
      <c r="U1148">
        <v>0</v>
      </c>
      <c r="V1148">
        <f t="shared" si="34"/>
        <v>57.666666666666664</v>
      </c>
      <c r="W1148">
        <f t="shared" si="35"/>
        <v>44</v>
      </c>
    </row>
    <row r="1149" spans="1:23" x14ac:dyDescent="0.35">
      <c r="A1149" t="s">
        <v>242</v>
      </c>
      <c r="B1149" s="1">
        <v>44304</v>
      </c>
      <c r="C1149" t="s">
        <v>234</v>
      </c>
      <c r="D1149" t="s">
        <v>40</v>
      </c>
      <c r="E1149">
        <v>1</v>
      </c>
      <c r="F1149">
        <v>0</v>
      </c>
      <c r="G1149">
        <v>0</v>
      </c>
      <c r="H1149">
        <v>0</v>
      </c>
      <c r="I1149">
        <v>1</v>
      </c>
      <c r="J1149">
        <v>0</v>
      </c>
      <c r="K1149">
        <v>0</v>
      </c>
      <c r="L1149">
        <v>5</v>
      </c>
      <c r="M1149">
        <v>5</v>
      </c>
      <c r="N1149">
        <v>4</v>
      </c>
      <c r="O1149">
        <v>4</v>
      </c>
      <c r="P1149">
        <v>2</v>
      </c>
      <c r="Q1149">
        <v>1</v>
      </c>
      <c r="R1149">
        <v>5</v>
      </c>
      <c r="S1149">
        <v>0</v>
      </c>
      <c r="T1149">
        <v>0</v>
      </c>
      <c r="U1149">
        <v>0</v>
      </c>
      <c r="V1149">
        <f t="shared" si="34"/>
        <v>58</v>
      </c>
      <c r="W1149">
        <f t="shared" si="35"/>
        <v>39</v>
      </c>
    </row>
    <row r="1150" spans="1:23" x14ac:dyDescent="0.35">
      <c r="A1150" t="s">
        <v>242</v>
      </c>
      <c r="B1150" s="1">
        <v>44306</v>
      </c>
      <c r="C1150" t="s">
        <v>230</v>
      </c>
      <c r="D1150" t="s">
        <v>131</v>
      </c>
      <c r="E1150">
        <v>1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4</v>
      </c>
      <c r="M1150">
        <v>7</v>
      </c>
      <c r="N1150">
        <v>3</v>
      </c>
      <c r="O1150">
        <v>1</v>
      </c>
      <c r="P1150">
        <v>0</v>
      </c>
      <c r="Q1150">
        <v>3</v>
      </c>
      <c r="R1150">
        <v>4</v>
      </c>
      <c r="S1150">
        <v>1</v>
      </c>
      <c r="T1150">
        <v>0</v>
      </c>
      <c r="U1150">
        <v>0</v>
      </c>
      <c r="V1150">
        <f t="shared" si="34"/>
        <v>52</v>
      </c>
      <c r="W1150">
        <f t="shared" si="35"/>
        <v>39</v>
      </c>
    </row>
    <row r="1151" spans="1:23" x14ac:dyDescent="0.35">
      <c r="A1151" t="s">
        <v>242</v>
      </c>
      <c r="B1151" s="1">
        <v>44307</v>
      </c>
      <c r="C1151" t="s">
        <v>231</v>
      </c>
      <c r="D1151" t="s">
        <v>131</v>
      </c>
      <c r="E1151">
        <v>1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 s="2">
        <v>6.666666666666667</v>
      </c>
      <c r="M1151">
        <v>2</v>
      </c>
      <c r="N1151">
        <v>0</v>
      </c>
      <c r="O1151">
        <v>0</v>
      </c>
      <c r="P1151">
        <v>0</v>
      </c>
      <c r="Q1151">
        <v>2</v>
      </c>
      <c r="R1151">
        <v>9</v>
      </c>
      <c r="S1151">
        <v>1</v>
      </c>
      <c r="T1151">
        <v>0</v>
      </c>
      <c r="U1151">
        <v>0</v>
      </c>
      <c r="V1151">
        <f t="shared" si="34"/>
        <v>80.333333333333329</v>
      </c>
      <c r="W1151">
        <f t="shared" si="35"/>
        <v>81</v>
      </c>
    </row>
    <row r="1152" spans="1:23" x14ac:dyDescent="0.35">
      <c r="A1152" t="s">
        <v>242</v>
      </c>
      <c r="B1152" s="1">
        <v>44308</v>
      </c>
      <c r="C1152" t="s">
        <v>232</v>
      </c>
      <c r="D1152" t="s">
        <v>131</v>
      </c>
      <c r="E1152">
        <v>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5</v>
      </c>
      <c r="M1152">
        <v>4</v>
      </c>
      <c r="N1152">
        <v>2</v>
      </c>
      <c r="O1152">
        <v>1</v>
      </c>
      <c r="P1152">
        <v>0</v>
      </c>
      <c r="Q1152">
        <v>1</v>
      </c>
      <c r="R1152">
        <v>4</v>
      </c>
      <c r="S1152">
        <v>0</v>
      </c>
      <c r="T1152">
        <v>0</v>
      </c>
      <c r="U1152">
        <v>0</v>
      </c>
      <c r="V1152">
        <f t="shared" si="34"/>
        <v>64</v>
      </c>
      <c r="W1152">
        <f t="shared" si="35"/>
        <v>58</v>
      </c>
    </row>
    <row r="1153" spans="1:23" x14ac:dyDescent="0.35">
      <c r="A1153" t="s">
        <v>242</v>
      </c>
      <c r="B1153" s="1">
        <v>44309</v>
      </c>
      <c r="C1153" t="s">
        <v>235</v>
      </c>
      <c r="D1153" t="s">
        <v>110</v>
      </c>
      <c r="E1153">
        <v>1</v>
      </c>
      <c r="F1153">
        <v>0</v>
      </c>
      <c r="G1153">
        <v>0</v>
      </c>
      <c r="H1153">
        <v>0</v>
      </c>
      <c r="I1153">
        <v>1</v>
      </c>
      <c r="J1153">
        <v>0</v>
      </c>
      <c r="K1153">
        <v>0</v>
      </c>
      <c r="L1153" s="2">
        <v>3.6666666666666665</v>
      </c>
      <c r="M1153">
        <v>6</v>
      </c>
      <c r="N1153">
        <v>5</v>
      </c>
      <c r="O1153">
        <v>5</v>
      </c>
      <c r="P1153">
        <v>1</v>
      </c>
      <c r="Q1153">
        <v>3</v>
      </c>
      <c r="R1153">
        <v>6</v>
      </c>
      <c r="S1153">
        <v>0</v>
      </c>
      <c r="T1153">
        <v>0</v>
      </c>
      <c r="U1153">
        <v>0</v>
      </c>
      <c r="V1153">
        <f t="shared" si="34"/>
        <v>54</v>
      </c>
      <c r="W1153">
        <f t="shared" si="35"/>
        <v>29</v>
      </c>
    </row>
    <row r="1154" spans="1:23" x14ac:dyDescent="0.35">
      <c r="A1154" t="s">
        <v>242</v>
      </c>
      <c r="B1154" s="1">
        <v>44310</v>
      </c>
      <c r="C1154" t="s">
        <v>234</v>
      </c>
      <c r="D1154" t="s">
        <v>110</v>
      </c>
      <c r="E1154">
        <v>1</v>
      </c>
      <c r="F1154">
        <v>0</v>
      </c>
      <c r="G1154">
        <v>0</v>
      </c>
      <c r="H1154">
        <v>0</v>
      </c>
      <c r="I1154">
        <v>1</v>
      </c>
      <c r="J1154">
        <v>0</v>
      </c>
      <c r="K1154">
        <v>0</v>
      </c>
      <c r="L1154">
        <v>6</v>
      </c>
      <c r="M1154">
        <v>5</v>
      </c>
      <c r="N1154">
        <v>2</v>
      </c>
      <c r="O1154">
        <v>2</v>
      </c>
      <c r="P1154">
        <v>0</v>
      </c>
      <c r="Q1154">
        <v>2</v>
      </c>
      <c r="R1154">
        <v>2</v>
      </c>
      <c r="S1154">
        <v>0</v>
      </c>
      <c r="T1154">
        <v>0</v>
      </c>
      <c r="U1154">
        <v>0</v>
      </c>
      <c r="V1154">
        <f t="shared" si="34"/>
        <v>67</v>
      </c>
      <c r="W1154">
        <f t="shared" si="35"/>
        <v>58</v>
      </c>
    </row>
    <row r="1155" spans="1:23" x14ac:dyDescent="0.35">
      <c r="A1155" t="s">
        <v>242</v>
      </c>
      <c r="B1155" s="1">
        <v>44311</v>
      </c>
      <c r="C1155" t="s">
        <v>230</v>
      </c>
      <c r="D1155" t="s">
        <v>110</v>
      </c>
      <c r="E1155">
        <v>1</v>
      </c>
      <c r="F1155">
        <v>0</v>
      </c>
      <c r="G1155">
        <v>0</v>
      </c>
      <c r="H1155">
        <v>0</v>
      </c>
      <c r="I1155">
        <v>1</v>
      </c>
      <c r="J1155">
        <v>0</v>
      </c>
      <c r="K1155">
        <v>0</v>
      </c>
      <c r="L1155">
        <v>5</v>
      </c>
      <c r="M1155">
        <v>6</v>
      </c>
      <c r="N1155">
        <v>4</v>
      </c>
      <c r="O1155">
        <v>4</v>
      </c>
      <c r="P1155">
        <v>2</v>
      </c>
      <c r="Q1155">
        <v>1</v>
      </c>
      <c r="R1155">
        <v>3</v>
      </c>
      <c r="S1155">
        <v>0</v>
      </c>
      <c r="T1155">
        <v>0</v>
      </c>
      <c r="U1155">
        <v>0</v>
      </c>
      <c r="V1155">
        <f t="shared" ref="V1155:V1218" si="36">50+L1155*3+(IF(L1155&lt;4,0,(L1155-4)*2)+R1155-M1155-4*P1155-(2*(N1155-O1155))-Q1155)</f>
        <v>55</v>
      </c>
      <c r="W1155">
        <f t="shared" ref="W1155:W1218" si="37">40+6*L1155+R1155-2*Q1155-2*M1155-3*N1155-6*P1155</f>
        <v>35</v>
      </c>
    </row>
    <row r="1156" spans="1:23" x14ac:dyDescent="0.35">
      <c r="A1156" t="s">
        <v>242</v>
      </c>
      <c r="B1156" s="1">
        <v>44312</v>
      </c>
      <c r="C1156" t="s">
        <v>231</v>
      </c>
      <c r="D1156" t="s">
        <v>61</v>
      </c>
      <c r="E1156">
        <v>1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5</v>
      </c>
      <c r="M1156">
        <v>5</v>
      </c>
      <c r="N1156">
        <v>1</v>
      </c>
      <c r="O1156">
        <v>1</v>
      </c>
      <c r="P1156">
        <v>0</v>
      </c>
      <c r="Q1156">
        <v>2</v>
      </c>
      <c r="R1156">
        <v>5</v>
      </c>
      <c r="S1156">
        <v>1</v>
      </c>
      <c r="T1156">
        <v>0</v>
      </c>
      <c r="U1156">
        <v>0</v>
      </c>
      <c r="V1156">
        <f t="shared" si="36"/>
        <v>65</v>
      </c>
      <c r="W1156">
        <f t="shared" si="37"/>
        <v>58</v>
      </c>
    </row>
    <row r="1157" spans="1:23" x14ac:dyDescent="0.35">
      <c r="A1157" t="s">
        <v>242</v>
      </c>
      <c r="B1157" s="1">
        <v>44313</v>
      </c>
      <c r="C1157" t="s">
        <v>232</v>
      </c>
      <c r="D1157" t="s">
        <v>61</v>
      </c>
      <c r="E1157">
        <v>1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4</v>
      </c>
      <c r="M1157">
        <v>1</v>
      </c>
      <c r="N1157">
        <v>3</v>
      </c>
      <c r="O1157">
        <v>3</v>
      </c>
      <c r="P1157">
        <v>1</v>
      </c>
      <c r="Q1157">
        <v>5</v>
      </c>
      <c r="R1157">
        <v>3</v>
      </c>
      <c r="S1157">
        <v>0</v>
      </c>
      <c r="T1157">
        <v>0</v>
      </c>
      <c r="U1157">
        <v>0</v>
      </c>
      <c r="V1157">
        <f t="shared" si="36"/>
        <v>55</v>
      </c>
      <c r="W1157">
        <f t="shared" si="37"/>
        <v>40</v>
      </c>
    </row>
    <row r="1158" spans="1:23" x14ac:dyDescent="0.35">
      <c r="A1158" t="s">
        <v>242</v>
      </c>
      <c r="B1158" s="1">
        <v>44314</v>
      </c>
      <c r="C1158" t="s">
        <v>235</v>
      </c>
      <c r="D1158" t="s">
        <v>61</v>
      </c>
      <c r="E1158">
        <v>1</v>
      </c>
      <c r="F1158">
        <v>0</v>
      </c>
      <c r="G1158">
        <v>0</v>
      </c>
      <c r="H1158">
        <v>0</v>
      </c>
      <c r="I1158">
        <v>1</v>
      </c>
      <c r="J1158">
        <v>0</v>
      </c>
      <c r="K1158">
        <v>0</v>
      </c>
      <c r="L1158" s="2">
        <v>5.666666666666667</v>
      </c>
      <c r="M1158">
        <v>4</v>
      </c>
      <c r="N1158">
        <v>2</v>
      </c>
      <c r="O1158">
        <v>2</v>
      </c>
      <c r="P1158">
        <v>1</v>
      </c>
      <c r="Q1158">
        <v>3</v>
      </c>
      <c r="R1158">
        <v>11</v>
      </c>
      <c r="S1158">
        <v>0</v>
      </c>
      <c r="T1158">
        <v>0</v>
      </c>
      <c r="U1158">
        <v>2</v>
      </c>
      <c r="V1158">
        <f t="shared" si="36"/>
        <v>70.333333333333329</v>
      </c>
      <c r="W1158">
        <f t="shared" si="37"/>
        <v>59</v>
      </c>
    </row>
    <row r="1159" spans="1:23" x14ac:dyDescent="0.35">
      <c r="A1159" t="s">
        <v>242</v>
      </c>
      <c r="B1159" s="1">
        <v>44316</v>
      </c>
      <c r="C1159" t="s">
        <v>234</v>
      </c>
      <c r="D1159" t="s">
        <v>112</v>
      </c>
      <c r="E1159">
        <v>1</v>
      </c>
      <c r="F1159">
        <v>0</v>
      </c>
      <c r="G1159">
        <v>0</v>
      </c>
      <c r="H1159">
        <v>1</v>
      </c>
      <c r="I1159">
        <v>0</v>
      </c>
      <c r="J1159">
        <v>0</v>
      </c>
      <c r="K1159">
        <v>0</v>
      </c>
      <c r="L1159">
        <v>5</v>
      </c>
      <c r="M1159">
        <v>5</v>
      </c>
      <c r="N1159">
        <v>2</v>
      </c>
      <c r="O1159">
        <v>2</v>
      </c>
      <c r="P1159">
        <v>1</v>
      </c>
      <c r="Q1159">
        <v>2</v>
      </c>
      <c r="R1159">
        <v>3</v>
      </c>
      <c r="S1159">
        <v>0</v>
      </c>
      <c r="T1159">
        <v>0</v>
      </c>
      <c r="U1159">
        <v>0</v>
      </c>
      <c r="V1159">
        <f t="shared" si="36"/>
        <v>59</v>
      </c>
      <c r="W1159">
        <f t="shared" si="37"/>
        <v>47</v>
      </c>
    </row>
    <row r="1160" spans="1:23" x14ac:dyDescent="0.35">
      <c r="A1160" t="s">
        <v>242</v>
      </c>
      <c r="B1160" s="1">
        <v>44317</v>
      </c>
      <c r="C1160" t="s">
        <v>230</v>
      </c>
      <c r="D1160" t="s">
        <v>112</v>
      </c>
      <c r="E1160">
        <v>1</v>
      </c>
      <c r="F1160">
        <v>0</v>
      </c>
      <c r="G1160">
        <v>0</v>
      </c>
      <c r="H1160">
        <v>0</v>
      </c>
      <c r="I1160">
        <v>1</v>
      </c>
      <c r="J1160">
        <v>0</v>
      </c>
      <c r="K1160">
        <v>0</v>
      </c>
      <c r="L1160" s="2">
        <v>5.333333333333333</v>
      </c>
      <c r="M1160">
        <v>8</v>
      </c>
      <c r="N1160">
        <v>3</v>
      </c>
      <c r="O1160">
        <v>3</v>
      </c>
      <c r="P1160">
        <v>0</v>
      </c>
      <c r="Q1160">
        <v>1</v>
      </c>
      <c r="R1160">
        <v>5</v>
      </c>
      <c r="S1160">
        <v>0</v>
      </c>
      <c r="T1160">
        <v>0</v>
      </c>
      <c r="U1160">
        <v>0</v>
      </c>
      <c r="V1160">
        <f t="shared" si="36"/>
        <v>64.666666666666671</v>
      </c>
      <c r="W1160">
        <f t="shared" si="37"/>
        <v>50</v>
      </c>
    </row>
    <row r="1161" spans="1:23" x14ac:dyDescent="0.35">
      <c r="A1161" t="s">
        <v>242</v>
      </c>
      <c r="B1161" s="1">
        <v>44318</v>
      </c>
      <c r="C1161" t="s">
        <v>231</v>
      </c>
      <c r="D1161" t="s">
        <v>112</v>
      </c>
      <c r="E1161">
        <v>1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5</v>
      </c>
      <c r="M1161">
        <v>9</v>
      </c>
      <c r="N1161">
        <v>6</v>
      </c>
      <c r="O1161">
        <v>6</v>
      </c>
      <c r="P1161">
        <v>3</v>
      </c>
      <c r="Q1161">
        <v>0</v>
      </c>
      <c r="R1161">
        <v>5</v>
      </c>
      <c r="S1161">
        <v>0</v>
      </c>
      <c r="T1161">
        <v>0</v>
      </c>
      <c r="U1161">
        <v>0</v>
      </c>
      <c r="V1161">
        <f t="shared" si="36"/>
        <v>51</v>
      </c>
      <c r="W1161">
        <f t="shared" si="37"/>
        <v>21</v>
      </c>
    </row>
    <row r="1162" spans="1:23" x14ac:dyDescent="0.35">
      <c r="A1162" t="s">
        <v>242</v>
      </c>
      <c r="B1162" s="1">
        <v>44320</v>
      </c>
      <c r="C1162" t="s">
        <v>232</v>
      </c>
      <c r="D1162" t="s">
        <v>21</v>
      </c>
      <c r="E1162">
        <v>1</v>
      </c>
      <c r="F1162">
        <v>0</v>
      </c>
      <c r="G1162">
        <v>0</v>
      </c>
      <c r="H1162">
        <v>0</v>
      </c>
      <c r="I1162">
        <v>1</v>
      </c>
      <c r="J1162">
        <v>0</v>
      </c>
      <c r="K1162">
        <v>0</v>
      </c>
      <c r="L1162" s="2">
        <v>2.3333333333333335</v>
      </c>
      <c r="M1162">
        <v>5</v>
      </c>
      <c r="N1162">
        <v>4</v>
      </c>
      <c r="O1162">
        <v>4</v>
      </c>
      <c r="P1162">
        <v>1</v>
      </c>
      <c r="Q1162">
        <v>1</v>
      </c>
      <c r="R1162">
        <v>4</v>
      </c>
      <c r="S1162">
        <v>1</v>
      </c>
      <c r="T1162">
        <v>0</v>
      </c>
      <c r="U1162">
        <v>1</v>
      </c>
      <c r="V1162">
        <f t="shared" si="36"/>
        <v>51</v>
      </c>
      <c r="W1162">
        <f t="shared" si="37"/>
        <v>28</v>
      </c>
    </row>
    <row r="1163" spans="1:23" x14ac:dyDescent="0.35">
      <c r="A1163" t="s">
        <v>242</v>
      </c>
      <c r="B1163" s="1">
        <v>44321</v>
      </c>
      <c r="C1163" t="s">
        <v>235</v>
      </c>
      <c r="D1163" t="s">
        <v>21</v>
      </c>
      <c r="E1163">
        <v>1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7</v>
      </c>
      <c r="M1163">
        <v>2</v>
      </c>
      <c r="N1163">
        <v>0</v>
      </c>
      <c r="O1163">
        <v>0</v>
      </c>
      <c r="P1163">
        <v>0</v>
      </c>
      <c r="Q1163">
        <v>2</v>
      </c>
      <c r="R1163">
        <v>8</v>
      </c>
      <c r="S1163">
        <v>1</v>
      </c>
      <c r="T1163">
        <v>0</v>
      </c>
      <c r="U1163">
        <v>0</v>
      </c>
      <c r="V1163">
        <f t="shared" si="36"/>
        <v>81</v>
      </c>
      <c r="W1163">
        <f t="shared" si="37"/>
        <v>82</v>
      </c>
    </row>
    <row r="1164" spans="1:23" x14ac:dyDescent="0.35">
      <c r="A1164" t="s">
        <v>242</v>
      </c>
      <c r="B1164" s="1">
        <v>44323</v>
      </c>
      <c r="C1164" t="s">
        <v>234</v>
      </c>
      <c r="D1164" t="s">
        <v>66</v>
      </c>
      <c r="E1164">
        <v>1</v>
      </c>
      <c r="F1164">
        <v>1</v>
      </c>
      <c r="G1164">
        <v>0</v>
      </c>
      <c r="H1164">
        <v>1</v>
      </c>
      <c r="I1164">
        <v>0</v>
      </c>
      <c r="J1164">
        <v>0</v>
      </c>
      <c r="K1164">
        <v>1</v>
      </c>
      <c r="L1164">
        <v>9</v>
      </c>
      <c r="M1164">
        <v>0</v>
      </c>
      <c r="N1164">
        <v>0</v>
      </c>
      <c r="O1164">
        <v>0</v>
      </c>
      <c r="P1164">
        <v>0</v>
      </c>
      <c r="Q1164">
        <v>1</v>
      </c>
      <c r="R1164">
        <v>8</v>
      </c>
      <c r="S1164">
        <v>0</v>
      </c>
      <c r="T1164">
        <v>0</v>
      </c>
      <c r="U1164">
        <v>0</v>
      </c>
      <c r="V1164">
        <f t="shared" si="36"/>
        <v>94</v>
      </c>
      <c r="W1164">
        <f t="shared" si="37"/>
        <v>100</v>
      </c>
    </row>
    <row r="1165" spans="1:23" x14ac:dyDescent="0.35">
      <c r="A1165" t="s">
        <v>242</v>
      </c>
      <c r="B1165" s="1">
        <v>44324</v>
      </c>
      <c r="C1165" t="s">
        <v>230</v>
      </c>
      <c r="D1165" t="s">
        <v>66</v>
      </c>
      <c r="E1165">
        <v>1</v>
      </c>
      <c r="F1165">
        <v>0</v>
      </c>
      <c r="G1165">
        <v>0</v>
      </c>
      <c r="H1165">
        <v>0</v>
      </c>
      <c r="I1165">
        <v>1</v>
      </c>
      <c r="J1165">
        <v>0</v>
      </c>
      <c r="K1165">
        <v>0</v>
      </c>
      <c r="L1165">
        <v>4</v>
      </c>
      <c r="M1165">
        <v>5</v>
      </c>
      <c r="N1165">
        <v>6</v>
      </c>
      <c r="O1165">
        <v>4</v>
      </c>
      <c r="P1165">
        <v>0</v>
      </c>
      <c r="Q1165">
        <v>2</v>
      </c>
      <c r="R1165">
        <v>2</v>
      </c>
      <c r="S1165">
        <v>0</v>
      </c>
      <c r="T1165">
        <v>0</v>
      </c>
      <c r="U1165">
        <v>0</v>
      </c>
      <c r="V1165">
        <f t="shared" si="36"/>
        <v>53</v>
      </c>
      <c r="W1165">
        <f t="shared" si="37"/>
        <v>34</v>
      </c>
    </row>
    <row r="1166" spans="1:23" x14ac:dyDescent="0.35">
      <c r="A1166" t="s">
        <v>242</v>
      </c>
      <c r="B1166" s="1">
        <v>44326</v>
      </c>
      <c r="C1166" t="s">
        <v>231</v>
      </c>
      <c r="D1166" t="s">
        <v>118</v>
      </c>
      <c r="E1166">
        <v>1</v>
      </c>
      <c r="F1166">
        <v>0</v>
      </c>
      <c r="G1166">
        <v>0</v>
      </c>
      <c r="H1166">
        <v>1</v>
      </c>
      <c r="I1166">
        <v>0</v>
      </c>
      <c r="J1166">
        <v>0</v>
      </c>
      <c r="K1166">
        <v>0</v>
      </c>
      <c r="L1166" s="2">
        <v>5.333333333333333</v>
      </c>
      <c r="M1166">
        <v>4</v>
      </c>
      <c r="N1166">
        <v>1</v>
      </c>
      <c r="O1166">
        <v>1</v>
      </c>
      <c r="P1166">
        <v>1</v>
      </c>
      <c r="Q1166">
        <v>4</v>
      </c>
      <c r="R1166">
        <v>7</v>
      </c>
      <c r="S1166">
        <v>0</v>
      </c>
      <c r="T1166">
        <v>0</v>
      </c>
      <c r="U1166">
        <v>0</v>
      </c>
      <c r="V1166">
        <f t="shared" si="36"/>
        <v>63.666666666666664</v>
      </c>
      <c r="W1166">
        <f t="shared" si="37"/>
        <v>54</v>
      </c>
    </row>
    <row r="1167" spans="1:23" x14ac:dyDescent="0.35">
      <c r="A1167" t="s">
        <v>242</v>
      </c>
      <c r="B1167" s="1">
        <v>44327</v>
      </c>
      <c r="C1167" t="s">
        <v>232</v>
      </c>
      <c r="D1167" t="s">
        <v>118</v>
      </c>
      <c r="E1167">
        <v>1</v>
      </c>
      <c r="F1167">
        <v>0</v>
      </c>
      <c r="G1167">
        <v>0</v>
      </c>
      <c r="H1167">
        <v>0</v>
      </c>
      <c r="I1167">
        <v>1</v>
      </c>
      <c r="J1167">
        <v>0</v>
      </c>
      <c r="K1167">
        <v>0</v>
      </c>
      <c r="L1167">
        <v>4</v>
      </c>
      <c r="M1167">
        <v>4</v>
      </c>
      <c r="N1167">
        <v>3</v>
      </c>
      <c r="O1167">
        <v>3</v>
      </c>
      <c r="P1167">
        <v>0</v>
      </c>
      <c r="Q1167">
        <v>2</v>
      </c>
      <c r="R1167">
        <v>4</v>
      </c>
      <c r="S1167">
        <v>1</v>
      </c>
      <c r="T1167">
        <v>0</v>
      </c>
      <c r="U1167">
        <v>1</v>
      </c>
      <c r="V1167">
        <f t="shared" si="36"/>
        <v>60</v>
      </c>
      <c r="W1167">
        <f t="shared" si="37"/>
        <v>47</v>
      </c>
    </row>
    <row r="1168" spans="1:23" x14ac:dyDescent="0.35">
      <c r="A1168" t="s">
        <v>242</v>
      </c>
      <c r="B1168" s="1">
        <v>44328</v>
      </c>
      <c r="C1168" t="s">
        <v>235</v>
      </c>
      <c r="D1168" t="s">
        <v>118</v>
      </c>
      <c r="E1168">
        <v>1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 s="2">
        <v>4.666666666666667</v>
      </c>
      <c r="M1168">
        <v>7</v>
      </c>
      <c r="N1168">
        <v>1</v>
      </c>
      <c r="O1168">
        <v>1</v>
      </c>
      <c r="P1168">
        <v>0</v>
      </c>
      <c r="Q1168">
        <v>2</v>
      </c>
      <c r="R1168">
        <v>5</v>
      </c>
      <c r="S1168">
        <v>0</v>
      </c>
      <c r="T1168">
        <v>0</v>
      </c>
      <c r="U1168">
        <v>4</v>
      </c>
      <c r="V1168">
        <f t="shared" si="36"/>
        <v>61.333333333333336</v>
      </c>
      <c r="W1168">
        <f t="shared" si="37"/>
        <v>52</v>
      </c>
    </row>
    <row r="1169" spans="1:23" x14ac:dyDescent="0.35">
      <c r="A1169" t="s">
        <v>242</v>
      </c>
      <c r="B1169" s="1">
        <v>44329</v>
      </c>
      <c r="C1169" t="s">
        <v>230</v>
      </c>
      <c r="D1169" t="s">
        <v>86</v>
      </c>
      <c r="E1169">
        <v>1</v>
      </c>
      <c r="F1169">
        <v>0</v>
      </c>
      <c r="G1169">
        <v>0</v>
      </c>
      <c r="H1169">
        <v>0</v>
      </c>
      <c r="I1169">
        <v>1</v>
      </c>
      <c r="J1169">
        <v>0</v>
      </c>
      <c r="K1169">
        <v>0</v>
      </c>
      <c r="L1169" s="2">
        <v>3.6666666666666665</v>
      </c>
      <c r="M1169">
        <v>10</v>
      </c>
      <c r="N1169">
        <v>8</v>
      </c>
      <c r="O1169">
        <v>8</v>
      </c>
      <c r="P1169">
        <v>1</v>
      </c>
      <c r="Q1169">
        <v>2</v>
      </c>
      <c r="R1169">
        <v>3</v>
      </c>
      <c r="S1169">
        <v>0</v>
      </c>
      <c r="T1169">
        <v>1</v>
      </c>
      <c r="U1169">
        <v>0</v>
      </c>
      <c r="V1169">
        <f t="shared" si="36"/>
        <v>48</v>
      </c>
      <c r="W1169">
        <f t="shared" si="37"/>
        <v>11</v>
      </c>
    </row>
    <row r="1170" spans="1:23" x14ac:dyDescent="0.35">
      <c r="A1170" t="s">
        <v>242</v>
      </c>
      <c r="B1170" s="1">
        <v>44330</v>
      </c>
      <c r="C1170" t="s">
        <v>234</v>
      </c>
      <c r="D1170" t="s">
        <v>86</v>
      </c>
      <c r="E1170">
        <v>1</v>
      </c>
      <c r="F1170">
        <v>0</v>
      </c>
      <c r="G1170">
        <v>0</v>
      </c>
      <c r="H1170">
        <v>0</v>
      </c>
      <c r="I1170">
        <v>1</v>
      </c>
      <c r="J1170">
        <v>0</v>
      </c>
      <c r="K1170">
        <v>0</v>
      </c>
      <c r="L1170">
        <v>3</v>
      </c>
      <c r="M1170">
        <v>11</v>
      </c>
      <c r="N1170">
        <v>8</v>
      </c>
      <c r="O1170">
        <v>8</v>
      </c>
      <c r="P1170">
        <v>0</v>
      </c>
      <c r="Q1170">
        <v>3</v>
      </c>
      <c r="R1170">
        <v>5</v>
      </c>
      <c r="S1170">
        <v>0</v>
      </c>
      <c r="T1170">
        <v>0</v>
      </c>
      <c r="U1170">
        <v>0</v>
      </c>
      <c r="V1170">
        <f t="shared" si="36"/>
        <v>50</v>
      </c>
      <c r="W1170">
        <f t="shared" si="37"/>
        <v>11</v>
      </c>
    </row>
    <row r="1171" spans="1:23" x14ac:dyDescent="0.35">
      <c r="A1171" t="s">
        <v>242</v>
      </c>
      <c r="B1171" s="1">
        <v>44331</v>
      </c>
      <c r="C1171" t="s">
        <v>231</v>
      </c>
      <c r="D1171" t="s">
        <v>86</v>
      </c>
      <c r="E1171">
        <v>1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7</v>
      </c>
      <c r="M1171">
        <v>7</v>
      </c>
      <c r="N1171">
        <v>2</v>
      </c>
      <c r="O1171">
        <v>2</v>
      </c>
      <c r="P1171">
        <v>1</v>
      </c>
      <c r="Q1171">
        <v>0</v>
      </c>
      <c r="R1171">
        <v>4</v>
      </c>
      <c r="S1171">
        <v>0</v>
      </c>
      <c r="T1171">
        <v>0</v>
      </c>
      <c r="U1171">
        <v>0</v>
      </c>
      <c r="V1171">
        <f t="shared" si="36"/>
        <v>70</v>
      </c>
      <c r="W1171">
        <f t="shared" si="37"/>
        <v>60</v>
      </c>
    </row>
    <row r="1172" spans="1:23" x14ac:dyDescent="0.35">
      <c r="A1172" t="s">
        <v>242</v>
      </c>
      <c r="B1172" s="1">
        <v>44332</v>
      </c>
      <c r="C1172" t="s">
        <v>232</v>
      </c>
      <c r="D1172" t="s">
        <v>86</v>
      </c>
      <c r="E1172">
        <v>1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4</v>
      </c>
      <c r="M1172">
        <v>4</v>
      </c>
      <c r="N1172">
        <v>5</v>
      </c>
      <c r="O1172">
        <v>2</v>
      </c>
      <c r="P1172">
        <v>0</v>
      </c>
      <c r="Q1172">
        <v>3</v>
      </c>
      <c r="R1172">
        <v>5</v>
      </c>
      <c r="S1172">
        <v>0</v>
      </c>
      <c r="T1172">
        <v>0</v>
      </c>
      <c r="U1172">
        <v>0</v>
      </c>
      <c r="V1172">
        <f t="shared" si="36"/>
        <v>54</v>
      </c>
      <c r="W1172">
        <f t="shared" si="37"/>
        <v>40</v>
      </c>
    </row>
    <row r="1173" spans="1:23" x14ac:dyDescent="0.35">
      <c r="A1173" t="s">
        <v>242</v>
      </c>
      <c r="B1173" s="1">
        <v>44333</v>
      </c>
      <c r="C1173" t="s">
        <v>235</v>
      </c>
      <c r="D1173" t="s">
        <v>50</v>
      </c>
      <c r="E1173">
        <v>1</v>
      </c>
      <c r="F1173">
        <v>0</v>
      </c>
      <c r="G1173">
        <v>0</v>
      </c>
      <c r="H1173">
        <v>0</v>
      </c>
      <c r="I1173">
        <v>1</v>
      </c>
      <c r="J1173">
        <v>0</v>
      </c>
      <c r="K1173">
        <v>0</v>
      </c>
      <c r="L1173">
        <v>5</v>
      </c>
      <c r="M1173">
        <v>5</v>
      </c>
      <c r="N1173">
        <v>4</v>
      </c>
      <c r="O1173">
        <v>3</v>
      </c>
      <c r="P1173">
        <v>2</v>
      </c>
      <c r="Q1173">
        <v>2</v>
      </c>
      <c r="R1173">
        <v>3</v>
      </c>
      <c r="S1173">
        <v>0</v>
      </c>
      <c r="T1173">
        <v>0</v>
      </c>
      <c r="U1173">
        <v>1</v>
      </c>
      <c r="V1173">
        <f t="shared" si="36"/>
        <v>53</v>
      </c>
      <c r="W1173">
        <f t="shared" si="37"/>
        <v>35</v>
      </c>
    </row>
    <row r="1174" spans="1:23" x14ac:dyDescent="0.35">
      <c r="A1174" t="s">
        <v>242</v>
      </c>
      <c r="B1174" s="1">
        <v>44334</v>
      </c>
      <c r="C1174" t="s">
        <v>230</v>
      </c>
      <c r="D1174" t="s">
        <v>50</v>
      </c>
      <c r="E1174">
        <v>1</v>
      </c>
      <c r="F1174">
        <v>0</v>
      </c>
      <c r="G1174">
        <v>0</v>
      </c>
      <c r="H1174">
        <v>0</v>
      </c>
      <c r="I1174">
        <v>1</v>
      </c>
      <c r="J1174">
        <v>0</v>
      </c>
      <c r="K1174">
        <v>0</v>
      </c>
      <c r="L1174">
        <v>5</v>
      </c>
      <c r="M1174">
        <v>6</v>
      </c>
      <c r="N1174">
        <v>3</v>
      </c>
      <c r="O1174">
        <v>3</v>
      </c>
      <c r="P1174">
        <v>1</v>
      </c>
      <c r="Q1174">
        <v>3</v>
      </c>
      <c r="R1174">
        <v>11</v>
      </c>
      <c r="S1174">
        <v>0</v>
      </c>
      <c r="T1174">
        <v>0</v>
      </c>
      <c r="U1174">
        <v>0</v>
      </c>
      <c r="V1174">
        <f t="shared" si="36"/>
        <v>65</v>
      </c>
      <c r="W1174">
        <f t="shared" si="37"/>
        <v>48</v>
      </c>
    </row>
    <row r="1175" spans="1:23" x14ac:dyDescent="0.35">
      <c r="A1175" t="s">
        <v>242</v>
      </c>
      <c r="B1175" s="1">
        <v>44335</v>
      </c>
      <c r="C1175" t="s">
        <v>234</v>
      </c>
      <c r="D1175" t="s">
        <v>50</v>
      </c>
      <c r="E1175">
        <v>1</v>
      </c>
      <c r="F1175">
        <v>0</v>
      </c>
      <c r="G1175">
        <v>0</v>
      </c>
      <c r="H1175">
        <v>0</v>
      </c>
      <c r="I1175">
        <v>1</v>
      </c>
      <c r="J1175">
        <v>0</v>
      </c>
      <c r="K1175">
        <v>0</v>
      </c>
      <c r="L1175" s="2">
        <v>4.666666666666667</v>
      </c>
      <c r="M1175">
        <v>6</v>
      </c>
      <c r="N1175">
        <v>1</v>
      </c>
      <c r="O1175">
        <v>1</v>
      </c>
      <c r="P1175">
        <v>0</v>
      </c>
      <c r="Q1175">
        <v>0</v>
      </c>
      <c r="R1175">
        <v>2</v>
      </c>
      <c r="S1175">
        <v>0</v>
      </c>
      <c r="T1175">
        <v>0</v>
      </c>
      <c r="U1175">
        <v>1</v>
      </c>
      <c r="V1175">
        <f t="shared" si="36"/>
        <v>61.333333333333336</v>
      </c>
      <c r="W1175">
        <f t="shared" si="37"/>
        <v>55</v>
      </c>
    </row>
    <row r="1176" spans="1:23" x14ac:dyDescent="0.35">
      <c r="A1176" t="s">
        <v>242</v>
      </c>
      <c r="B1176" s="1">
        <v>44336</v>
      </c>
      <c r="C1176" t="s">
        <v>231</v>
      </c>
      <c r="D1176" t="s">
        <v>50</v>
      </c>
      <c r="E1176">
        <v>1</v>
      </c>
      <c r="F1176">
        <v>0</v>
      </c>
      <c r="G1176">
        <v>0</v>
      </c>
      <c r="H1176">
        <v>0</v>
      </c>
      <c r="I1176">
        <v>1</v>
      </c>
      <c r="J1176">
        <v>0</v>
      </c>
      <c r="K1176">
        <v>0</v>
      </c>
      <c r="L1176">
        <v>2</v>
      </c>
      <c r="M1176">
        <v>7</v>
      </c>
      <c r="N1176">
        <v>7</v>
      </c>
      <c r="O1176">
        <v>7</v>
      </c>
      <c r="P1176">
        <v>0</v>
      </c>
      <c r="Q1176">
        <v>2</v>
      </c>
      <c r="R1176">
        <v>2</v>
      </c>
      <c r="S1176">
        <v>0</v>
      </c>
      <c r="T1176">
        <v>0</v>
      </c>
      <c r="U1176">
        <v>0</v>
      </c>
      <c r="V1176">
        <f t="shared" si="36"/>
        <v>49</v>
      </c>
      <c r="W1176">
        <f t="shared" si="37"/>
        <v>15</v>
      </c>
    </row>
    <row r="1177" spans="1:23" x14ac:dyDescent="0.35">
      <c r="A1177" t="s">
        <v>242</v>
      </c>
      <c r="B1177" s="1">
        <v>44337</v>
      </c>
      <c r="C1177" t="s">
        <v>232</v>
      </c>
      <c r="D1177" t="s">
        <v>108</v>
      </c>
      <c r="E1177">
        <v>1</v>
      </c>
      <c r="F1177">
        <v>0</v>
      </c>
      <c r="G1177">
        <v>0</v>
      </c>
      <c r="H1177">
        <v>1</v>
      </c>
      <c r="I1177">
        <v>0</v>
      </c>
      <c r="J1177">
        <v>0</v>
      </c>
      <c r="K1177">
        <v>0</v>
      </c>
      <c r="L1177">
        <v>5</v>
      </c>
      <c r="M1177">
        <v>2</v>
      </c>
      <c r="N1177">
        <v>1</v>
      </c>
      <c r="O1177">
        <v>1</v>
      </c>
      <c r="P1177">
        <v>0</v>
      </c>
      <c r="Q1177">
        <v>4</v>
      </c>
      <c r="R1177">
        <v>7</v>
      </c>
      <c r="S1177">
        <v>0</v>
      </c>
      <c r="T1177">
        <v>0</v>
      </c>
      <c r="U1177">
        <v>1</v>
      </c>
      <c r="V1177">
        <f t="shared" si="36"/>
        <v>68</v>
      </c>
      <c r="W1177">
        <f t="shared" si="37"/>
        <v>62</v>
      </c>
    </row>
    <row r="1178" spans="1:23" x14ac:dyDescent="0.35">
      <c r="A1178" t="s">
        <v>242</v>
      </c>
      <c r="B1178" s="1">
        <v>44338</v>
      </c>
      <c r="C1178" t="s">
        <v>235</v>
      </c>
      <c r="D1178" t="s">
        <v>108</v>
      </c>
      <c r="E1178">
        <v>1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6</v>
      </c>
      <c r="M1178">
        <v>5</v>
      </c>
      <c r="N1178">
        <v>3</v>
      </c>
      <c r="O1178">
        <v>3</v>
      </c>
      <c r="P1178">
        <v>1</v>
      </c>
      <c r="Q1178">
        <v>4</v>
      </c>
      <c r="R1178">
        <v>8</v>
      </c>
      <c r="S1178">
        <v>0</v>
      </c>
      <c r="T1178">
        <v>0</v>
      </c>
      <c r="U1178">
        <v>0</v>
      </c>
      <c r="V1178">
        <f t="shared" si="36"/>
        <v>67</v>
      </c>
      <c r="W1178">
        <f t="shared" si="37"/>
        <v>51</v>
      </c>
    </row>
    <row r="1179" spans="1:23" x14ac:dyDescent="0.35">
      <c r="A1179" t="s">
        <v>242</v>
      </c>
      <c r="B1179" s="1">
        <v>44339</v>
      </c>
      <c r="C1179" t="s">
        <v>230</v>
      </c>
      <c r="D1179" t="s">
        <v>108</v>
      </c>
      <c r="E1179">
        <v>1</v>
      </c>
      <c r="F1179">
        <v>0</v>
      </c>
      <c r="G1179">
        <v>0</v>
      </c>
      <c r="H1179">
        <v>0</v>
      </c>
      <c r="I1179">
        <v>1</v>
      </c>
      <c r="J1179">
        <v>0</v>
      </c>
      <c r="K1179">
        <v>0</v>
      </c>
      <c r="L1179">
        <v>5</v>
      </c>
      <c r="M1179">
        <v>5</v>
      </c>
      <c r="N1179">
        <v>5</v>
      </c>
      <c r="O1179">
        <v>5</v>
      </c>
      <c r="P1179">
        <v>1</v>
      </c>
      <c r="Q1179">
        <v>4</v>
      </c>
      <c r="R1179">
        <v>5</v>
      </c>
      <c r="S1179">
        <v>0</v>
      </c>
      <c r="T1179">
        <v>0</v>
      </c>
      <c r="U1179">
        <v>0</v>
      </c>
      <c r="V1179">
        <f t="shared" si="36"/>
        <v>59</v>
      </c>
      <c r="W1179">
        <f t="shared" si="37"/>
        <v>36</v>
      </c>
    </row>
    <row r="1180" spans="1:23" x14ac:dyDescent="0.35">
      <c r="A1180" t="s">
        <v>242</v>
      </c>
      <c r="B1180" s="1">
        <v>44341</v>
      </c>
      <c r="C1180" t="s">
        <v>231</v>
      </c>
      <c r="D1180" t="s">
        <v>90</v>
      </c>
      <c r="E1180">
        <v>1</v>
      </c>
      <c r="F1180">
        <v>0</v>
      </c>
      <c r="G1180">
        <v>0</v>
      </c>
      <c r="H1180">
        <v>1</v>
      </c>
      <c r="I1180">
        <v>0</v>
      </c>
      <c r="J1180">
        <v>0</v>
      </c>
      <c r="K1180">
        <v>0</v>
      </c>
      <c r="L1180" s="2">
        <v>5.333333333333333</v>
      </c>
      <c r="M1180">
        <v>3</v>
      </c>
      <c r="N1180">
        <v>0</v>
      </c>
      <c r="O1180">
        <v>0</v>
      </c>
      <c r="P1180">
        <v>0</v>
      </c>
      <c r="Q1180">
        <v>1</v>
      </c>
      <c r="R1180">
        <v>2</v>
      </c>
      <c r="S1180">
        <v>0</v>
      </c>
      <c r="T1180">
        <v>0</v>
      </c>
      <c r="U1180">
        <v>0</v>
      </c>
      <c r="V1180">
        <f t="shared" si="36"/>
        <v>66.666666666666671</v>
      </c>
      <c r="W1180">
        <f t="shared" si="37"/>
        <v>66</v>
      </c>
    </row>
    <row r="1181" spans="1:23" x14ac:dyDescent="0.35">
      <c r="A1181" t="s">
        <v>242</v>
      </c>
      <c r="B1181" s="1">
        <v>44342</v>
      </c>
      <c r="C1181" t="s">
        <v>232</v>
      </c>
      <c r="D1181" t="s">
        <v>90</v>
      </c>
      <c r="E1181">
        <v>1</v>
      </c>
      <c r="F1181">
        <v>0</v>
      </c>
      <c r="G1181">
        <v>0</v>
      </c>
      <c r="H1181">
        <v>0</v>
      </c>
      <c r="I1181">
        <v>1</v>
      </c>
      <c r="J1181">
        <v>0</v>
      </c>
      <c r="K1181">
        <v>0</v>
      </c>
      <c r="L1181" s="2">
        <v>1.3333333333333333</v>
      </c>
      <c r="M1181">
        <v>2</v>
      </c>
      <c r="N1181">
        <v>2</v>
      </c>
      <c r="O1181">
        <v>2</v>
      </c>
      <c r="P1181">
        <v>0</v>
      </c>
      <c r="Q1181">
        <v>5</v>
      </c>
      <c r="R1181">
        <v>0</v>
      </c>
      <c r="S1181">
        <v>0</v>
      </c>
      <c r="T1181">
        <v>0</v>
      </c>
      <c r="U1181">
        <v>0</v>
      </c>
      <c r="V1181">
        <f t="shared" si="36"/>
        <v>47</v>
      </c>
      <c r="W1181">
        <f t="shared" si="37"/>
        <v>28</v>
      </c>
    </row>
    <row r="1182" spans="1:23" x14ac:dyDescent="0.35">
      <c r="A1182" t="s">
        <v>242</v>
      </c>
      <c r="B1182" s="1">
        <v>44343</v>
      </c>
      <c r="C1182" t="s">
        <v>235</v>
      </c>
      <c r="D1182" t="s">
        <v>90</v>
      </c>
      <c r="E1182">
        <v>1</v>
      </c>
      <c r="F1182">
        <v>0</v>
      </c>
      <c r="G1182">
        <v>0</v>
      </c>
      <c r="H1182">
        <v>1</v>
      </c>
      <c r="I1182">
        <v>0</v>
      </c>
      <c r="J1182">
        <v>0</v>
      </c>
      <c r="K1182">
        <v>0</v>
      </c>
      <c r="L1182">
        <v>6</v>
      </c>
      <c r="M1182">
        <v>2</v>
      </c>
      <c r="N1182">
        <v>0</v>
      </c>
      <c r="O1182">
        <v>0</v>
      </c>
      <c r="P1182">
        <v>0</v>
      </c>
      <c r="Q1182">
        <v>1</v>
      </c>
      <c r="R1182">
        <v>5</v>
      </c>
      <c r="S1182">
        <v>0</v>
      </c>
      <c r="T1182">
        <v>0</v>
      </c>
      <c r="U1182">
        <v>0</v>
      </c>
      <c r="V1182">
        <f t="shared" si="36"/>
        <v>74</v>
      </c>
      <c r="W1182">
        <f t="shared" si="37"/>
        <v>75</v>
      </c>
    </row>
    <row r="1183" spans="1:23" x14ac:dyDescent="0.35">
      <c r="A1183" t="s">
        <v>242</v>
      </c>
      <c r="B1183" s="1">
        <v>44344</v>
      </c>
      <c r="C1183" t="s">
        <v>236</v>
      </c>
      <c r="D1183" t="s">
        <v>114</v>
      </c>
      <c r="E1183">
        <v>1</v>
      </c>
      <c r="F1183">
        <v>0</v>
      </c>
      <c r="G1183">
        <v>0</v>
      </c>
      <c r="H1183">
        <v>0</v>
      </c>
      <c r="I1183">
        <v>1</v>
      </c>
      <c r="J1183">
        <v>0</v>
      </c>
      <c r="K1183">
        <v>0</v>
      </c>
      <c r="L1183">
        <v>5</v>
      </c>
      <c r="M1183">
        <v>2</v>
      </c>
      <c r="N1183">
        <v>1</v>
      </c>
      <c r="O1183">
        <v>1</v>
      </c>
      <c r="P1183">
        <v>1</v>
      </c>
      <c r="Q1183">
        <v>2</v>
      </c>
      <c r="R1183">
        <v>3</v>
      </c>
      <c r="S1183">
        <v>0</v>
      </c>
      <c r="T1183">
        <v>0</v>
      </c>
      <c r="U1183">
        <v>0</v>
      </c>
      <c r="V1183">
        <f t="shared" si="36"/>
        <v>62</v>
      </c>
      <c r="W1183">
        <f t="shared" si="37"/>
        <v>56</v>
      </c>
    </row>
    <row r="1184" spans="1:23" x14ac:dyDescent="0.35">
      <c r="A1184" t="s">
        <v>242</v>
      </c>
      <c r="B1184" s="1">
        <v>44345</v>
      </c>
      <c r="C1184" t="s">
        <v>230</v>
      </c>
      <c r="D1184" t="s">
        <v>114</v>
      </c>
      <c r="E1184">
        <v>1</v>
      </c>
      <c r="F1184">
        <v>0</v>
      </c>
      <c r="G1184">
        <v>0</v>
      </c>
      <c r="H1184">
        <v>0</v>
      </c>
      <c r="I1184">
        <v>1</v>
      </c>
      <c r="J1184">
        <v>0</v>
      </c>
      <c r="K1184">
        <v>0</v>
      </c>
      <c r="L1184">
        <v>5</v>
      </c>
      <c r="M1184">
        <v>4</v>
      </c>
      <c r="N1184">
        <v>4</v>
      </c>
      <c r="O1184">
        <v>2</v>
      </c>
      <c r="P1184">
        <v>0</v>
      </c>
      <c r="Q1184">
        <v>4</v>
      </c>
      <c r="R1184">
        <v>3</v>
      </c>
      <c r="S1184">
        <v>1</v>
      </c>
      <c r="T1184">
        <v>0</v>
      </c>
      <c r="U1184">
        <v>0</v>
      </c>
      <c r="V1184">
        <f t="shared" si="36"/>
        <v>58</v>
      </c>
      <c r="W1184">
        <f t="shared" si="37"/>
        <v>45</v>
      </c>
    </row>
    <row r="1185" spans="1:23" x14ac:dyDescent="0.35">
      <c r="A1185" t="s">
        <v>242</v>
      </c>
      <c r="B1185" s="1">
        <v>44346</v>
      </c>
      <c r="C1185" t="s">
        <v>231</v>
      </c>
      <c r="D1185" t="s">
        <v>114</v>
      </c>
      <c r="E1185">
        <v>1</v>
      </c>
      <c r="F1185">
        <v>0</v>
      </c>
      <c r="G1185">
        <v>0</v>
      </c>
      <c r="H1185">
        <v>1</v>
      </c>
      <c r="I1185">
        <v>0</v>
      </c>
      <c r="J1185">
        <v>0</v>
      </c>
      <c r="K1185">
        <v>0</v>
      </c>
      <c r="L1185">
        <v>5</v>
      </c>
      <c r="M1185">
        <v>1</v>
      </c>
      <c r="N1185">
        <v>0</v>
      </c>
      <c r="O1185">
        <v>0</v>
      </c>
      <c r="P1185">
        <v>0</v>
      </c>
      <c r="Q1185">
        <v>1</v>
      </c>
      <c r="R1185">
        <v>8</v>
      </c>
      <c r="S1185">
        <v>0</v>
      </c>
      <c r="T1185">
        <v>0</v>
      </c>
      <c r="U1185">
        <v>0</v>
      </c>
      <c r="V1185">
        <f t="shared" si="36"/>
        <v>73</v>
      </c>
      <c r="W1185">
        <f t="shared" si="37"/>
        <v>74</v>
      </c>
    </row>
    <row r="1186" spans="1:23" x14ac:dyDescent="0.35">
      <c r="A1186" t="s">
        <v>242</v>
      </c>
      <c r="B1186" s="1">
        <v>44347</v>
      </c>
      <c r="C1186" t="s">
        <v>234</v>
      </c>
      <c r="D1186" t="s">
        <v>116</v>
      </c>
      <c r="E1186">
        <v>1</v>
      </c>
      <c r="F1186">
        <v>0</v>
      </c>
      <c r="G1186">
        <v>0</v>
      </c>
      <c r="H1186">
        <v>1</v>
      </c>
      <c r="I1186">
        <v>0</v>
      </c>
      <c r="J1186">
        <v>0</v>
      </c>
      <c r="K1186">
        <v>0</v>
      </c>
      <c r="L1186">
        <v>6</v>
      </c>
      <c r="M1186">
        <v>6</v>
      </c>
      <c r="N1186">
        <v>1</v>
      </c>
      <c r="O1186">
        <v>1</v>
      </c>
      <c r="P1186">
        <v>0</v>
      </c>
      <c r="Q1186">
        <v>3</v>
      </c>
      <c r="R1186">
        <v>6</v>
      </c>
      <c r="S1186">
        <v>0</v>
      </c>
      <c r="T1186">
        <v>0</v>
      </c>
      <c r="U1186">
        <v>0</v>
      </c>
      <c r="V1186">
        <f t="shared" si="36"/>
        <v>69</v>
      </c>
      <c r="W1186">
        <f t="shared" si="37"/>
        <v>61</v>
      </c>
    </row>
    <row r="1187" spans="1:23" x14ac:dyDescent="0.35">
      <c r="A1187" t="s">
        <v>242</v>
      </c>
      <c r="B1187" s="1">
        <v>44348</v>
      </c>
      <c r="C1187" t="s">
        <v>235</v>
      </c>
      <c r="D1187" t="s">
        <v>116</v>
      </c>
      <c r="E1187">
        <v>1</v>
      </c>
      <c r="F1187">
        <v>0</v>
      </c>
      <c r="G1187">
        <v>0</v>
      </c>
      <c r="H1187">
        <v>0</v>
      </c>
      <c r="I1187">
        <v>1</v>
      </c>
      <c r="J1187">
        <v>0</v>
      </c>
      <c r="K1187">
        <v>0</v>
      </c>
      <c r="L1187" s="2">
        <v>4.666666666666667</v>
      </c>
      <c r="M1187">
        <v>6</v>
      </c>
      <c r="N1187">
        <v>4</v>
      </c>
      <c r="O1187">
        <v>3</v>
      </c>
      <c r="P1187">
        <v>2</v>
      </c>
      <c r="Q1187">
        <v>1</v>
      </c>
      <c r="R1187">
        <v>8</v>
      </c>
      <c r="S1187">
        <v>0</v>
      </c>
      <c r="T1187">
        <v>0</v>
      </c>
      <c r="U1187">
        <v>1</v>
      </c>
      <c r="V1187">
        <f t="shared" si="36"/>
        <v>56.333333333333336</v>
      </c>
      <c r="W1187">
        <f t="shared" si="37"/>
        <v>38</v>
      </c>
    </row>
    <row r="1188" spans="1:23" x14ac:dyDescent="0.35">
      <c r="A1188" t="s">
        <v>242</v>
      </c>
      <c r="B1188" s="1">
        <v>44350</v>
      </c>
      <c r="C1188" t="s">
        <v>236</v>
      </c>
      <c r="D1188" t="s">
        <v>110</v>
      </c>
      <c r="E1188">
        <v>1</v>
      </c>
      <c r="F1188">
        <v>0</v>
      </c>
      <c r="G1188">
        <v>0</v>
      </c>
      <c r="H1188">
        <v>1</v>
      </c>
      <c r="I1188">
        <v>0</v>
      </c>
      <c r="J1188">
        <v>0</v>
      </c>
      <c r="K1188">
        <v>0</v>
      </c>
      <c r="L1188">
        <v>5</v>
      </c>
      <c r="M1188">
        <v>3</v>
      </c>
      <c r="N1188">
        <v>2</v>
      </c>
      <c r="O1188">
        <v>2</v>
      </c>
      <c r="P1188">
        <v>0</v>
      </c>
      <c r="Q1188">
        <v>3</v>
      </c>
      <c r="R1188">
        <v>3</v>
      </c>
      <c r="S1188">
        <v>0</v>
      </c>
      <c r="T1188">
        <v>1</v>
      </c>
      <c r="U1188">
        <v>0</v>
      </c>
      <c r="V1188">
        <f t="shared" si="36"/>
        <v>64</v>
      </c>
      <c r="W1188">
        <f t="shared" si="37"/>
        <v>55</v>
      </c>
    </row>
    <row r="1189" spans="1:23" x14ac:dyDescent="0.35">
      <c r="A1189" t="s">
        <v>242</v>
      </c>
      <c r="B1189" s="1">
        <v>44351</v>
      </c>
      <c r="C1189" t="s">
        <v>230</v>
      </c>
      <c r="D1189" t="s">
        <v>110</v>
      </c>
      <c r="E1189">
        <v>1</v>
      </c>
      <c r="F1189">
        <v>0</v>
      </c>
      <c r="G1189">
        <v>0</v>
      </c>
      <c r="H1189">
        <v>1</v>
      </c>
      <c r="I1189">
        <v>0</v>
      </c>
      <c r="J1189">
        <v>0</v>
      </c>
      <c r="K1189">
        <v>0</v>
      </c>
      <c r="L1189">
        <v>6</v>
      </c>
      <c r="M1189">
        <v>3</v>
      </c>
      <c r="N1189">
        <v>1</v>
      </c>
      <c r="O1189">
        <v>1</v>
      </c>
      <c r="P1189">
        <v>1</v>
      </c>
      <c r="Q1189">
        <v>1</v>
      </c>
      <c r="R1189">
        <v>5</v>
      </c>
      <c r="S1189">
        <v>0</v>
      </c>
      <c r="T1189">
        <v>0</v>
      </c>
      <c r="U1189">
        <v>0</v>
      </c>
      <c r="V1189">
        <f t="shared" si="36"/>
        <v>69</v>
      </c>
      <c r="W1189">
        <f t="shared" si="37"/>
        <v>64</v>
      </c>
    </row>
    <row r="1190" spans="1:23" x14ac:dyDescent="0.35">
      <c r="A1190" t="s">
        <v>242</v>
      </c>
      <c r="B1190" s="1">
        <v>44352</v>
      </c>
      <c r="C1190" t="s">
        <v>231</v>
      </c>
      <c r="D1190" t="s">
        <v>110</v>
      </c>
      <c r="E1190">
        <v>1</v>
      </c>
      <c r="F1190">
        <v>0</v>
      </c>
      <c r="G1190">
        <v>0</v>
      </c>
      <c r="H1190">
        <v>1</v>
      </c>
      <c r="I1190">
        <v>0</v>
      </c>
      <c r="J1190">
        <v>0</v>
      </c>
      <c r="K1190">
        <v>0</v>
      </c>
      <c r="L1190">
        <v>7</v>
      </c>
      <c r="M1190">
        <v>5</v>
      </c>
      <c r="N1190">
        <v>2</v>
      </c>
      <c r="O1190">
        <v>2</v>
      </c>
      <c r="P1190">
        <v>0</v>
      </c>
      <c r="Q1190">
        <v>1</v>
      </c>
      <c r="R1190">
        <v>8</v>
      </c>
      <c r="S1190">
        <v>0</v>
      </c>
      <c r="T1190">
        <v>0</v>
      </c>
      <c r="U1190">
        <v>0</v>
      </c>
      <c r="V1190">
        <f t="shared" si="36"/>
        <v>79</v>
      </c>
      <c r="W1190">
        <f t="shared" si="37"/>
        <v>72</v>
      </c>
    </row>
    <row r="1191" spans="1:23" x14ac:dyDescent="0.35">
      <c r="A1191" t="s">
        <v>242</v>
      </c>
      <c r="B1191" s="1">
        <v>44353</v>
      </c>
      <c r="C1191" t="s">
        <v>234</v>
      </c>
      <c r="D1191" t="s">
        <v>110</v>
      </c>
      <c r="E1191">
        <v>1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5</v>
      </c>
      <c r="M1191">
        <v>4</v>
      </c>
      <c r="N1191">
        <v>0</v>
      </c>
      <c r="O1191">
        <v>0</v>
      </c>
      <c r="P1191">
        <v>0</v>
      </c>
      <c r="Q1191">
        <v>2</v>
      </c>
      <c r="R1191">
        <v>8</v>
      </c>
      <c r="S1191">
        <v>0</v>
      </c>
      <c r="T1191">
        <v>0</v>
      </c>
      <c r="U1191">
        <v>0</v>
      </c>
      <c r="V1191">
        <f t="shared" si="36"/>
        <v>69</v>
      </c>
      <c r="W1191">
        <f t="shared" si="37"/>
        <v>66</v>
      </c>
    </row>
    <row r="1192" spans="1:23" x14ac:dyDescent="0.35">
      <c r="A1192" t="s">
        <v>242</v>
      </c>
      <c r="B1192" s="1">
        <v>44355</v>
      </c>
      <c r="C1192" t="s">
        <v>235</v>
      </c>
      <c r="D1192" t="s">
        <v>108</v>
      </c>
      <c r="E1192">
        <v>1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3</v>
      </c>
      <c r="M1192">
        <v>2</v>
      </c>
      <c r="N1192">
        <v>0</v>
      </c>
      <c r="O1192">
        <v>0</v>
      </c>
      <c r="P1192">
        <v>0</v>
      </c>
      <c r="Q1192">
        <v>0</v>
      </c>
      <c r="R1192">
        <v>5</v>
      </c>
      <c r="S1192">
        <v>1</v>
      </c>
      <c r="T1192">
        <v>0</v>
      </c>
      <c r="U1192">
        <v>0</v>
      </c>
      <c r="V1192">
        <f t="shared" si="36"/>
        <v>62</v>
      </c>
      <c r="W1192">
        <f t="shared" si="37"/>
        <v>59</v>
      </c>
    </row>
    <row r="1193" spans="1:23" x14ac:dyDescent="0.35">
      <c r="A1193" t="s">
        <v>242</v>
      </c>
      <c r="B1193" s="1">
        <v>44356</v>
      </c>
      <c r="C1193" t="s">
        <v>236</v>
      </c>
      <c r="D1193" t="s">
        <v>108</v>
      </c>
      <c r="E1193">
        <v>1</v>
      </c>
      <c r="F1193">
        <v>0</v>
      </c>
      <c r="G1193">
        <v>0</v>
      </c>
      <c r="H1193">
        <v>1</v>
      </c>
      <c r="I1193">
        <v>0</v>
      </c>
      <c r="J1193">
        <v>0</v>
      </c>
      <c r="K1193">
        <v>0</v>
      </c>
      <c r="L1193">
        <v>7</v>
      </c>
      <c r="M1193">
        <v>6</v>
      </c>
      <c r="N1193">
        <v>2</v>
      </c>
      <c r="O1193">
        <v>2</v>
      </c>
      <c r="P1193">
        <v>0</v>
      </c>
      <c r="Q1193">
        <v>3</v>
      </c>
      <c r="R1193">
        <v>7</v>
      </c>
      <c r="S1193">
        <v>1</v>
      </c>
      <c r="T1193">
        <v>1</v>
      </c>
      <c r="U1193">
        <v>1</v>
      </c>
      <c r="V1193">
        <f t="shared" si="36"/>
        <v>75</v>
      </c>
      <c r="W1193">
        <f t="shared" si="37"/>
        <v>65</v>
      </c>
    </row>
    <row r="1194" spans="1:23" x14ac:dyDescent="0.35">
      <c r="A1194" t="s">
        <v>242</v>
      </c>
      <c r="B1194" s="1">
        <v>44357</v>
      </c>
      <c r="C1194" t="s">
        <v>230</v>
      </c>
      <c r="D1194" t="s">
        <v>108</v>
      </c>
      <c r="E1194">
        <v>1</v>
      </c>
      <c r="F1194">
        <v>0</v>
      </c>
      <c r="G1194">
        <v>0</v>
      </c>
      <c r="H1194">
        <v>0</v>
      </c>
      <c r="I1194">
        <v>1</v>
      </c>
      <c r="J1194">
        <v>0</v>
      </c>
      <c r="K1194">
        <v>0</v>
      </c>
      <c r="L1194" s="2">
        <v>5.666666666666667</v>
      </c>
      <c r="M1194">
        <v>1</v>
      </c>
      <c r="N1194">
        <v>3</v>
      </c>
      <c r="O1194">
        <v>3</v>
      </c>
      <c r="P1194">
        <v>0</v>
      </c>
      <c r="Q1194">
        <v>3</v>
      </c>
      <c r="R1194">
        <v>7</v>
      </c>
      <c r="S1194">
        <v>1</v>
      </c>
      <c r="T1194">
        <v>0</v>
      </c>
      <c r="U1194">
        <v>0</v>
      </c>
      <c r="V1194">
        <f t="shared" si="36"/>
        <v>73.333333333333329</v>
      </c>
      <c r="W1194">
        <f t="shared" si="37"/>
        <v>64</v>
      </c>
    </row>
    <row r="1195" spans="1:23" x14ac:dyDescent="0.35">
      <c r="A1195" t="s">
        <v>242</v>
      </c>
      <c r="B1195" s="1">
        <v>44358</v>
      </c>
      <c r="C1195" t="s">
        <v>231</v>
      </c>
      <c r="D1195" t="s">
        <v>58</v>
      </c>
      <c r="E1195">
        <v>1</v>
      </c>
      <c r="F1195">
        <v>0</v>
      </c>
      <c r="G1195">
        <v>0</v>
      </c>
      <c r="H1195">
        <v>1</v>
      </c>
      <c r="I1195">
        <v>0</v>
      </c>
      <c r="J1195">
        <v>0</v>
      </c>
      <c r="K1195">
        <v>0</v>
      </c>
      <c r="L1195">
        <v>6</v>
      </c>
      <c r="M1195">
        <v>5</v>
      </c>
      <c r="N1195">
        <v>4</v>
      </c>
      <c r="O1195">
        <v>4</v>
      </c>
      <c r="P1195">
        <v>1</v>
      </c>
      <c r="Q1195">
        <v>1</v>
      </c>
      <c r="R1195">
        <v>6</v>
      </c>
      <c r="S1195">
        <v>0</v>
      </c>
      <c r="T1195">
        <v>0</v>
      </c>
      <c r="U1195">
        <v>2</v>
      </c>
      <c r="V1195">
        <f t="shared" si="36"/>
        <v>68</v>
      </c>
      <c r="W1195">
        <f t="shared" si="37"/>
        <v>52</v>
      </c>
    </row>
    <row r="1196" spans="1:23" x14ac:dyDescent="0.35">
      <c r="A1196" t="s">
        <v>242</v>
      </c>
      <c r="B1196" s="1">
        <v>44359</v>
      </c>
      <c r="C1196" t="s">
        <v>234</v>
      </c>
      <c r="D1196" t="s">
        <v>58</v>
      </c>
      <c r="E1196">
        <v>1</v>
      </c>
      <c r="F1196">
        <v>0</v>
      </c>
      <c r="G1196">
        <v>0</v>
      </c>
      <c r="H1196">
        <v>1</v>
      </c>
      <c r="I1196">
        <v>0</v>
      </c>
      <c r="J1196">
        <v>0</v>
      </c>
      <c r="K1196">
        <v>0</v>
      </c>
      <c r="L1196">
        <v>7</v>
      </c>
      <c r="M1196">
        <v>6</v>
      </c>
      <c r="N1196">
        <v>3</v>
      </c>
      <c r="O1196">
        <v>2</v>
      </c>
      <c r="P1196">
        <v>0</v>
      </c>
      <c r="Q1196">
        <v>1</v>
      </c>
      <c r="R1196">
        <v>3</v>
      </c>
      <c r="S1196">
        <v>0</v>
      </c>
      <c r="T1196">
        <v>0</v>
      </c>
      <c r="U1196">
        <v>0</v>
      </c>
      <c r="V1196">
        <f t="shared" si="36"/>
        <v>71</v>
      </c>
      <c r="W1196">
        <f t="shared" si="37"/>
        <v>62</v>
      </c>
    </row>
    <row r="1197" spans="1:23" x14ac:dyDescent="0.35">
      <c r="A1197" t="s">
        <v>242</v>
      </c>
      <c r="B1197" s="1">
        <v>44360</v>
      </c>
      <c r="C1197" t="s">
        <v>237</v>
      </c>
      <c r="D1197" t="s">
        <v>58</v>
      </c>
      <c r="E1197">
        <v>1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 s="2">
        <v>4.666666666666667</v>
      </c>
      <c r="M1197">
        <v>5</v>
      </c>
      <c r="N1197">
        <v>1</v>
      </c>
      <c r="O1197">
        <v>1</v>
      </c>
      <c r="P1197">
        <v>0</v>
      </c>
      <c r="Q1197">
        <v>4</v>
      </c>
      <c r="R1197">
        <v>5</v>
      </c>
      <c r="S1197">
        <v>2</v>
      </c>
      <c r="T1197">
        <v>0</v>
      </c>
      <c r="U1197">
        <v>0</v>
      </c>
      <c r="V1197">
        <f t="shared" si="36"/>
        <v>61.333333333333336</v>
      </c>
      <c r="W1197">
        <f t="shared" si="37"/>
        <v>52</v>
      </c>
    </row>
    <row r="1198" spans="1:23" x14ac:dyDescent="0.35">
      <c r="A1198" t="s">
        <v>242</v>
      </c>
      <c r="B1198" s="1">
        <v>44361</v>
      </c>
      <c r="C1198" t="s">
        <v>236</v>
      </c>
      <c r="D1198" t="s">
        <v>105</v>
      </c>
      <c r="E1198">
        <v>1</v>
      </c>
      <c r="F1198">
        <v>0</v>
      </c>
      <c r="G1198">
        <v>0</v>
      </c>
      <c r="H1198">
        <v>1</v>
      </c>
      <c r="I1198">
        <v>0</v>
      </c>
      <c r="J1198">
        <v>0</v>
      </c>
      <c r="K1198">
        <v>0</v>
      </c>
      <c r="L1198">
        <v>6</v>
      </c>
      <c r="M1198">
        <v>4</v>
      </c>
      <c r="N1198">
        <v>2</v>
      </c>
      <c r="O1198">
        <v>2</v>
      </c>
      <c r="P1198">
        <v>1</v>
      </c>
      <c r="Q1198">
        <v>2</v>
      </c>
      <c r="R1198">
        <v>6</v>
      </c>
      <c r="S1198">
        <v>0</v>
      </c>
      <c r="T1198">
        <v>0</v>
      </c>
      <c r="U1198">
        <v>0</v>
      </c>
      <c r="V1198">
        <f t="shared" si="36"/>
        <v>68</v>
      </c>
      <c r="W1198">
        <f t="shared" si="37"/>
        <v>58</v>
      </c>
    </row>
    <row r="1199" spans="1:23" x14ac:dyDescent="0.35">
      <c r="A1199" t="s">
        <v>242</v>
      </c>
      <c r="B1199" s="1">
        <v>44362</v>
      </c>
      <c r="C1199" t="s">
        <v>230</v>
      </c>
      <c r="D1199" t="s">
        <v>105</v>
      </c>
      <c r="E1199">
        <v>1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7</v>
      </c>
      <c r="M1199">
        <v>3</v>
      </c>
      <c r="N1199">
        <v>0</v>
      </c>
      <c r="O1199">
        <v>0</v>
      </c>
      <c r="P1199">
        <v>0</v>
      </c>
      <c r="Q1199">
        <v>3</v>
      </c>
      <c r="R1199">
        <v>7</v>
      </c>
      <c r="S1199">
        <v>0</v>
      </c>
      <c r="T1199">
        <v>0</v>
      </c>
      <c r="U1199">
        <v>0</v>
      </c>
      <c r="V1199">
        <f t="shared" si="36"/>
        <v>78</v>
      </c>
      <c r="W1199">
        <f t="shared" si="37"/>
        <v>77</v>
      </c>
    </row>
    <row r="1200" spans="1:23" x14ac:dyDescent="0.35">
      <c r="A1200" t="s">
        <v>242</v>
      </c>
      <c r="B1200" s="1">
        <v>44363</v>
      </c>
      <c r="C1200" t="s">
        <v>231</v>
      </c>
      <c r="D1200" t="s">
        <v>105</v>
      </c>
      <c r="E1200">
        <v>1</v>
      </c>
      <c r="F1200">
        <v>0</v>
      </c>
      <c r="G1200">
        <v>0</v>
      </c>
      <c r="H1200">
        <v>1</v>
      </c>
      <c r="I1200">
        <v>0</v>
      </c>
      <c r="J1200">
        <v>0</v>
      </c>
      <c r="K1200">
        <v>0</v>
      </c>
      <c r="L1200">
        <v>6</v>
      </c>
      <c r="M1200">
        <v>3</v>
      </c>
      <c r="N1200">
        <v>1</v>
      </c>
      <c r="O1200">
        <v>1</v>
      </c>
      <c r="P1200">
        <v>0</v>
      </c>
      <c r="Q1200">
        <v>2</v>
      </c>
      <c r="R1200">
        <v>12</v>
      </c>
      <c r="S1200">
        <v>2</v>
      </c>
      <c r="T1200">
        <v>0</v>
      </c>
      <c r="U1200">
        <v>0</v>
      </c>
      <c r="V1200">
        <f t="shared" si="36"/>
        <v>79</v>
      </c>
      <c r="W1200">
        <f t="shared" si="37"/>
        <v>75</v>
      </c>
    </row>
    <row r="1201" spans="1:23" x14ac:dyDescent="0.35">
      <c r="A1201" t="s">
        <v>242</v>
      </c>
      <c r="B1201" s="1">
        <v>44364</v>
      </c>
      <c r="C1201" t="s">
        <v>234</v>
      </c>
      <c r="D1201" t="s">
        <v>74</v>
      </c>
      <c r="E1201">
        <v>1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7</v>
      </c>
      <c r="M1201">
        <v>4</v>
      </c>
      <c r="N1201">
        <v>2</v>
      </c>
      <c r="O1201">
        <v>2</v>
      </c>
      <c r="P1201">
        <v>2</v>
      </c>
      <c r="Q1201">
        <v>2</v>
      </c>
      <c r="R1201">
        <v>5</v>
      </c>
      <c r="S1201">
        <v>0</v>
      </c>
      <c r="T1201">
        <v>0</v>
      </c>
      <c r="U1201">
        <v>0</v>
      </c>
      <c r="V1201">
        <f t="shared" si="36"/>
        <v>68</v>
      </c>
      <c r="W1201">
        <f t="shared" si="37"/>
        <v>57</v>
      </c>
    </row>
    <row r="1202" spans="1:23" x14ac:dyDescent="0.35">
      <c r="A1202" t="s">
        <v>242</v>
      </c>
      <c r="B1202" s="1">
        <v>44365</v>
      </c>
      <c r="C1202" t="s">
        <v>237</v>
      </c>
      <c r="D1202" t="s">
        <v>74</v>
      </c>
      <c r="E1202">
        <v>1</v>
      </c>
      <c r="F1202">
        <v>0</v>
      </c>
      <c r="G1202">
        <v>0</v>
      </c>
      <c r="H1202">
        <v>0</v>
      </c>
      <c r="I1202">
        <v>1</v>
      </c>
      <c r="J1202">
        <v>0</v>
      </c>
      <c r="K1202">
        <v>0</v>
      </c>
      <c r="L1202">
        <v>3</v>
      </c>
      <c r="M1202">
        <v>4</v>
      </c>
      <c r="N1202">
        <v>3</v>
      </c>
      <c r="O1202">
        <v>3</v>
      </c>
      <c r="P1202">
        <v>2</v>
      </c>
      <c r="Q1202">
        <v>1</v>
      </c>
      <c r="R1202">
        <v>3</v>
      </c>
      <c r="S1202">
        <v>0</v>
      </c>
      <c r="T1202">
        <v>0</v>
      </c>
      <c r="U1202">
        <v>0</v>
      </c>
      <c r="V1202">
        <f t="shared" si="36"/>
        <v>49</v>
      </c>
      <c r="W1202">
        <f t="shared" si="37"/>
        <v>30</v>
      </c>
    </row>
    <row r="1203" spans="1:23" x14ac:dyDescent="0.35">
      <c r="A1203" t="s">
        <v>242</v>
      </c>
      <c r="B1203" s="1">
        <v>44366</v>
      </c>
      <c r="C1203" t="s">
        <v>236</v>
      </c>
      <c r="D1203" t="s">
        <v>74</v>
      </c>
      <c r="E1203">
        <v>1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5</v>
      </c>
      <c r="M1203">
        <v>8</v>
      </c>
      <c r="N1203">
        <v>5</v>
      </c>
      <c r="O1203">
        <v>5</v>
      </c>
      <c r="P1203">
        <v>1</v>
      </c>
      <c r="Q1203">
        <v>4</v>
      </c>
      <c r="R1203">
        <v>4</v>
      </c>
      <c r="S1203">
        <v>0</v>
      </c>
      <c r="T1203">
        <v>0</v>
      </c>
      <c r="U1203">
        <v>0</v>
      </c>
      <c r="V1203">
        <f t="shared" si="36"/>
        <v>55</v>
      </c>
      <c r="W1203">
        <f t="shared" si="37"/>
        <v>29</v>
      </c>
    </row>
    <row r="1204" spans="1:23" x14ac:dyDescent="0.35">
      <c r="A1204" t="s">
        <v>242</v>
      </c>
      <c r="B1204" s="1">
        <v>44367</v>
      </c>
      <c r="C1204" t="s">
        <v>230</v>
      </c>
      <c r="D1204" t="s">
        <v>74</v>
      </c>
      <c r="E1204">
        <v>1</v>
      </c>
      <c r="F1204">
        <v>0</v>
      </c>
      <c r="G1204">
        <v>0</v>
      </c>
      <c r="H1204">
        <v>0</v>
      </c>
      <c r="I1204">
        <v>1</v>
      </c>
      <c r="J1204">
        <v>0</v>
      </c>
      <c r="K1204">
        <v>0</v>
      </c>
      <c r="L1204">
        <v>6</v>
      </c>
      <c r="M1204">
        <v>6</v>
      </c>
      <c r="N1204">
        <v>3</v>
      </c>
      <c r="O1204">
        <v>2</v>
      </c>
      <c r="P1204">
        <v>0</v>
      </c>
      <c r="Q1204">
        <v>3</v>
      </c>
      <c r="R1204">
        <v>7</v>
      </c>
      <c r="S1204">
        <v>0</v>
      </c>
      <c r="T1204">
        <v>0</v>
      </c>
      <c r="U1204">
        <v>0</v>
      </c>
      <c r="V1204">
        <f t="shared" si="36"/>
        <v>68</v>
      </c>
      <c r="W1204">
        <f t="shared" si="37"/>
        <v>56</v>
      </c>
    </row>
    <row r="1205" spans="1:23" x14ac:dyDescent="0.35">
      <c r="A1205" t="s">
        <v>242</v>
      </c>
      <c r="B1205" s="1">
        <v>44368</v>
      </c>
      <c r="C1205" t="s">
        <v>231</v>
      </c>
      <c r="D1205" t="s">
        <v>56</v>
      </c>
      <c r="E1205">
        <v>1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4</v>
      </c>
      <c r="M1205">
        <v>5</v>
      </c>
      <c r="N1205">
        <v>3</v>
      </c>
      <c r="O1205">
        <v>3</v>
      </c>
      <c r="P1205">
        <v>1</v>
      </c>
      <c r="Q1205">
        <v>3</v>
      </c>
      <c r="R1205">
        <v>8</v>
      </c>
      <c r="S1205">
        <v>1</v>
      </c>
      <c r="T1205">
        <v>0</v>
      </c>
      <c r="U1205">
        <v>0</v>
      </c>
      <c r="V1205">
        <f t="shared" si="36"/>
        <v>58</v>
      </c>
      <c r="W1205">
        <f t="shared" si="37"/>
        <v>41</v>
      </c>
    </row>
    <row r="1206" spans="1:23" x14ac:dyDescent="0.35">
      <c r="A1206" t="s">
        <v>242</v>
      </c>
      <c r="B1206" s="1">
        <v>44369</v>
      </c>
      <c r="C1206" t="s">
        <v>234</v>
      </c>
      <c r="D1206" t="s">
        <v>56</v>
      </c>
      <c r="E1206">
        <v>1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7</v>
      </c>
      <c r="M1206">
        <v>5</v>
      </c>
      <c r="N1206">
        <v>2</v>
      </c>
      <c r="O1206">
        <v>2</v>
      </c>
      <c r="P1206">
        <v>1</v>
      </c>
      <c r="Q1206">
        <v>0</v>
      </c>
      <c r="R1206">
        <v>6</v>
      </c>
      <c r="S1206">
        <v>1</v>
      </c>
      <c r="T1206">
        <v>0</v>
      </c>
      <c r="U1206">
        <v>0</v>
      </c>
      <c r="V1206">
        <f t="shared" si="36"/>
        <v>74</v>
      </c>
      <c r="W1206">
        <f t="shared" si="37"/>
        <v>66</v>
      </c>
    </row>
    <row r="1207" spans="1:23" x14ac:dyDescent="0.35">
      <c r="A1207" t="s">
        <v>242</v>
      </c>
      <c r="B1207" s="1">
        <v>44371</v>
      </c>
      <c r="C1207" t="s">
        <v>237</v>
      </c>
      <c r="D1207" t="s">
        <v>120</v>
      </c>
      <c r="E1207">
        <v>1</v>
      </c>
      <c r="F1207">
        <v>0</v>
      </c>
      <c r="G1207">
        <v>0</v>
      </c>
      <c r="H1207">
        <v>1</v>
      </c>
      <c r="I1207">
        <v>0</v>
      </c>
      <c r="J1207">
        <v>0</v>
      </c>
      <c r="K1207">
        <v>0</v>
      </c>
      <c r="L1207">
        <v>6</v>
      </c>
      <c r="M1207">
        <v>3</v>
      </c>
      <c r="N1207">
        <v>1</v>
      </c>
      <c r="O1207">
        <v>1</v>
      </c>
      <c r="P1207">
        <v>1</v>
      </c>
      <c r="Q1207">
        <v>3</v>
      </c>
      <c r="R1207">
        <v>8</v>
      </c>
      <c r="S1207">
        <v>1</v>
      </c>
      <c r="T1207">
        <v>0</v>
      </c>
      <c r="U1207">
        <v>0</v>
      </c>
      <c r="V1207">
        <f t="shared" si="36"/>
        <v>70</v>
      </c>
      <c r="W1207">
        <f t="shared" si="37"/>
        <v>63</v>
      </c>
    </row>
    <row r="1208" spans="1:23" x14ac:dyDescent="0.35">
      <c r="A1208" t="s">
        <v>242</v>
      </c>
      <c r="B1208" s="1">
        <v>44372</v>
      </c>
      <c r="C1208" t="s">
        <v>236</v>
      </c>
      <c r="D1208" t="s">
        <v>120</v>
      </c>
      <c r="E1208">
        <v>1</v>
      </c>
      <c r="F1208">
        <v>0</v>
      </c>
      <c r="G1208">
        <v>0</v>
      </c>
      <c r="H1208">
        <v>0</v>
      </c>
      <c r="I1208">
        <v>1</v>
      </c>
      <c r="J1208">
        <v>0</v>
      </c>
      <c r="K1208">
        <v>0</v>
      </c>
      <c r="L1208">
        <v>6</v>
      </c>
      <c r="M1208">
        <v>6</v>
      </c>
      <c r="N1208">
        <v>3</v>
      </c>
      <c r="O1208">
        <v>3</v>
      </c>
      <c r="P1208">
        <v>2</v>
      </c>
      <c r="Q1208">
        <v>2</v>
      </c>
      <c r="R1208">
        <v>4</v>
      </c>
      <c r="S1208">
        <v>0</v>
      </c>
      <c r="T1208">
        <v>0</v>
      </c>
      <c r="U1208">
        <v>0</v>
      </c>
      <c r="V1208">
        <f t="shared" si="36"/>
        <v>60</v>
      </c>
      <c r="W1208">
        <f t="shared" si="37"/>
        <v>43</v>
      </c>
    </row>
    <row r="1209" spans="1:23" x14ac:dyDescent="0.35">
      <c r="A1209" t="s">
        <v>242</v>
      </c>
      <c r="B1209" s="1">
        <v>44373</v>
      </c>
      <c r="C1209" t="s">
        <v>230</v>
      </c>
      <c r="D1209" t="s">
        <v>120</v>
      </c>
      <c r="E1209">
        <v>1</v>
      </c>
      <c r="F1209">
        <v>0</v>
      </c>
      <c r="G1209">
        <v>0</v>
      </c>
      <c r="H1209">
        <v>1</v>
      </c>
      <c r="I1209">
        <v>0</v>
      </c>
      <c r="J1209">
        <v>0</v>
      </c>
      <c r="K1209">
        <v>0</v>
      </c>
      <c r="L1209">
        <v>7</v>
      </c>
      <c r="M1209">
        <v>6</v>
      </c>
      <c r="N1209">
        <v>0</v>
      </c>
      <c r="O1209">
        <v>0</v>
      </c>
      <c r="P1209">
        <v>0</v>
      </c>
      <c r="Q1209">
        <v>2</v>
      </c>
      <c r="R1209">
        <v>6</v>
      </c>
      <c r="S1209">
        <v>0</v>
      </c>
      <c r="T1209">
        <v>0</v>
      </c>
      <c r="U1209">
        <v>0</v>
      </c>
      <c r="V1209">
        <f t="shared" si="36"/>
        <v>75</v>
      </c>
      <c r="W1209">
        <f t="shared" si="37"/>
        <v>72</v>
      </c>
    </row>
    <row r="1210" spans="1:23" x14ac:dyDescent="0.35">
      <c r="A1210" t="s">
        <v>242</v>
      </c>
      <c r="B1210" s="1">
        <v>44374</v>
      </c>
      <c r="C1210" t="s">
        <v>231</v>
      </c>
      <c r="D1210" t="s">
        <v>120</v>
      </c>
      <c r="E1210">
        <v>1</v>
      </c>
      <c r="F1210">
        <v>0</v>
      </c>
      <c r="G1210">
        <v>0</v>
      </c>
      <c r="H1210">
        <v>0</v>
      </c>
      <c r="I1210">
        <v>1</v>
      </c>
      <c r="J1210">
        <v>0</v>
      </c>
      <c r="K1210">
        <v>0</v>
      </c>
      <c r="L1210">
        <v>6</v>
      </c>
      <c r="M1210">
        <v>6</v>
      </c>
      <c r="N1210">
        <v>4</v>
      </c>
      <c r="O1210">
        <v>4</v>
      </c>
      <c r="P1210">
        <v>2</v>
      </c>
      <c r="Q1210">
        <v>1</v>
      </c>
      <c r="R1210">
        <v>7</v>
      </c>
      <c r="S1210">
        <v>1</v>
      </c>
      <c r="T1210">
        <v>0</v>
      </c>
      <c r="U1210">
        <v>0</v>
      </c>
      <c r="V1210">
        <f t="shared" si="36"/>
        <v>64</v>
      </c>
      <c r="W1210">
        <f t="shared" si="37"/>
        <v>45</v>
      </c>
    </row>
    <row r="1211" spans="1:23" x14ac:dyDescent="0.35">
      <c r="A1211" t="s">
        <v>242</v>
      </c>
      <c r="B1211" s="1">
        <v>44375</v>
      </c>
      <c r="C1211" t="s">
        <v>234</v>
      </c>
      <c r="D1211" t="s">
        <v>116</v>
      </c>
      <c r="E1211">
        <v>1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6</v>
      </c>
      <c r="M1211">
        <v>8</v>
      </c>
      <c r="N1211">
        <v>4</v>
      </c>
      <c r="O1211">
        <v>4</v>
      </c>
      <c r="P1211">
        <v>0</v>
      </c>
      <c r="Q1211">
        <v>3</v>
      </c>
      <c r="R1211">
        <v>7</v>
      </c>
      <c r="S1211">
        <v>0</v>
      </c>
      <c r="T1211">
        <v>0</v>
      </c>
      <c r="U1211">
        <v>0</v>
      </c>
      <c r="V1211">
        <f t="shared" si="36"/>
        <v>68</v>
      </c>
      <c r="W1211">
        <f t="shared" si="37"/>
        <v>49</v>
      </c>
    </row>
    <row r="1212" spans="1:23" x14ac:dyDescent="0.35">
      <c r="A1212" t="s">
        <v>242</v>
      </c>
      <c r="B1212" s="1">
        <v>44376</v>
      </c>
      <c r="C1212" t="s">
        <v>237</v>
      </c>
      <c r="D1212" t="s">
        <v>69</v>
      </c>
      <c r="E1212">
        <v>1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0</v>
      </c>
      <c r="L1212">
        <v>3</v>
      </c>
      <c r="M1212">
        <v>6</v>
      </c>
      <c r="N1212">
        <v>3</v>
      </c>
      <c r="O1212">
        <v>2</v>
      </c>
      <c r="P1212">
        <v>0</v>
      </c>
      <c r="Q1212">
        <v>2</v>
      </c>
      <c r="R1212">
        <v>4</v>
      </c>
      <c r="S1212">
        <v>0</v>
      </c>
      <c r="T1212">
        <v>0</v>
      </c>
      <c r="U1212">
        <v>0</v>
      </c>
      <c r="V1212">
        <f t="shared" si="36"/>
        <v>53</v>
      </c>
      <c r="W1212">
        <f t="shared" si="37"/>
        <v>37</v>
      </c>
    </row>
    <row r="1213" spans="1:23" x14ac:dyDescent="0.35">
      <c r="A1213" t="s">
        <v>242</v>
      </c>
      <c r="B1213" s="1">
        <v>44377</v>
      </c>
      <c r="C1213" t="s">
        <v>236</v>
      </c>
      <c r="D1213" t="s">
        <v>69</v>
      </c>
      <c r="E1213">
        <v>1</v>
      </c>
      <c r="F1213">
        <v>0</v>
      </c>
      <c r="G1213">
        <v>0</v>
      </c>
      <c r="H1213">
        <v>0</v>
      </c>
      <c r="I1213">
        <v>1</v>
      </c>
      <c r="J1213">
        <v>0</v>
      </c>
      <c r="K1213">
        <v>0</v>
      </c>
      <c r="L1213" s="2">
        <v>4.333333333333333</v>
      </c>
      <c r="M1213">
        <v>6</v>
      </c>
      <c r="N1213">
        <v>6</v>
      </c>
      <c r="O1213">
        <v>6</v>
      </c>
      <c r="P1213">
        <v>3</v>
      </c>
      <c r="Q1213">
        <v>3</v>
      </c>
      <c r="R1213">
        <v>3</v>
      </c>
      <c r="S1213">
        <v>0</v>
      </c>
      <c r="T1213">
        <v>0</v>
      </c>
      <c r="U1213">
        <v>1</v>
      </c>
      <c r="V1213">
        <f t="shared" si="36"/>
        <v>45.666666666666664</v>
      </c>
      <c r="W1213">
        <f t="shared" si="37"/>
        <v>15</v>
      </c>
    </row>
    <row r="1214" spans="1:23" x14ac:dyDescent="0.35">
      <c r="A1214" t="s">
        <v>242</v>
      </c>
      <c r="B1214" s="1">
        <v>44378</v>
      </c>
      <c r="C1214" t="s">
        <v>230</v>
      </c>
      <c r="D1214" t="s">
        <v>69</v>
      </c>
      <c r="E1214">
        <v>1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 s="2">
        <v>6.333333333333333</v>
      </c>
      <c r="M1214">
        <v>5</v>
      </c>
      <c r="N1214">
        <v>3</v>
      </c>
      <c r="O1214">
        <v>3</v>
      </c>
      <c r="P1214">
        <v>0</v>
      </c>
      <c r="Q1214">
        <v>3</v>
      </c>
      <c r="R1214">
        <v>6</v>
      </c>
      <c r="S1214">
        <v>0</v>
      </c>
      <c r="T1214">
        <v>0</v>
      </c>
      <c r="U1214">
        <v>0</v>
      </c>
      <c r="V1214">
        <f t="shared" si="36"/>
        <v>71.666666666666671</v>
      </c>
      <c r="W1214">
        <f t="shared" si="37"/>
        <v>59</v>
      </c>
    </row>
    <row r="1215" spans="1:23" x14ac:dyDescent="0.35">
      <c r="A1215" t="s">
        <v>242</v>
      </c>
      <c r="B1215" s="1">
        <v>44379</v>
      </c>
      <c r="C1215" t="s">
        <v>235</v>
      </c>
      <c r="D1215" t="s">
        <v>112</v>
      </c>
      <c r="E1215">
        <v>1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5</v>
      </c>
      <c r="M1215">
        <v>5</v>
      </c>
      <c r="N1215">
        <v>1</v>
      </c>
      <c r="O1215">
        <v>1</v>
      </c>
      <c r="P1215">
        <v>0</v>
      </c>
      <c r="Q1215">
        <v>1</v>
      </c>
      <c r="R1215">
        <v>8</v>
      </c>
      <c r="S1215">
        <v>0</v>
      </c>
      <c r="T1215">
        <v>0</v>
      </c>
      <c r="U1215">
        <v>0</v>
      </c>
      <c r="V1215">
        <f t="shared" si="36"/>
        <v>69</v>
      </c>
      <c r="W1215">
        <f t="shared" si="37"/>
        <v>63</v>
      </c>
    </row>
    <row r="1216" spans="1:23" x14ac:dyDescent="0.35">
      <c r="A1216" t="s">
        <v>242</v>
      </c>
      <c r="B1216" s="1">
        <v>44380</v>
      </c>
      <c r="C1216" t="s">
        <v>231</v>
      </c>
      <c r="D1216" t="s">
        <v>112</v>
      </c>
      <c r="E1216">
        <v>1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5</v>
      </c>
      <c r="M1216">
        <v>5</v>
      </c>
      <c r="N1216">
        <v>2</v>
      </c>
      <c r="O1216">
        <v>1</v>
      </c>
      <c r="P1216">
        <v>1</v>
      </c>
      <c r="Q1216">
        <v>4</v>
      </c>
      <c r="R1216">
        <v>7</v>
      </c>
      <c r="S1216">
        <v>0</v>
      </c>
      <c r="T1216">
        <v>0</v>
      </c>
      <c r="U1216">
        <v>1</v>
      </c>
      <c r="V1216">
        <f t="shared" si="36"/>
        <v>59</v>
      </c>
      <c r="W1216">
        <f t="shared" si="37"/>
        <v>47</v>
      </c>
    </row>
    <row r="1217" spans="1:23" x14ac:dyDescent="0.35">
      <c r="A1217" t="s">
        <v>242</v>
      </c>
      <c r="B1217" s="1">
        <v>44381</v>
      </c>
      <c r="C1217" t="s">
        <v>234</v>
      </c>
      <c r="D1217" t="s">
        <v>112</v>
      </c>
      <c r="E1217">
        <v>1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 s="2">
        <v>6.666666666666667</v>
      </c>
      <c r="M1217">
        <v>10</v>
      </c>
      <c r="N1217">
        <v>2</v>
      </c>
      <c r="O1217">
        <v>2</v>
      </c>
      <c r="P1217">
        <v>0</v>
      </c>
      <c r="Q1217">
        <v>1</v>
      </c>
      <c r="R1217">
        <v>3</v>
      </c>
      <c r="S1217">
        <v>0</v>
      </c>
      <c r="T1217">
        <v>0</v>
      </c>
      <c r="U1217">
        <v>0</v>
      </c>
      <c r="V1217">
        <f t="shared" si="36"/>
        <v>67.333333333333329</v>
      </c>
      <c r="W1217">
        <f t="shared" si="37"/>
        <v>55</v>
      </c>
    </row>
    <row r="1218" spans="1:23" x14ac:dyDescent="0.35">
      <c r="A1218" t="s">
        <v>242</v>
      </c>
      <c r="B1218" s="1">
        <v>44382</v>
      </c>
      <c r="C1218" t="s">
        <v>236</v>
      </c>
      <c r="D1218" t="s">
        <v>29</v>
      </c>
      <c r="E1218">
        <v>1</v>
      </c>
      <c r="F1218">
        <v>0</v>
      </c>
      <c r="G1218">
        <v>0</v>
      </c>
      <c r="H1218">
        <v>1</v>
      </c>
      <c r="I1218">
        <v>0</v>
      </c>
      <c r="J1218">
        <v>0</v>
      </c>
      <c r="K1218">
        <v>0</v>
      </c>
      <c r="L1218">
        <v>6</v>
      </c>
      <c r="M1218">
        <v>5</v>
      </c>
      <c r="N1218">
        <v>2</v>
      </c>
      <c r="O1218">
        <v>2</v>
      </c>
      <c r="P1218">
        <v>0</v>
      </c>
      <c r="Q1218">
        <v>2</v>
      </c>
      <c r="R1218">
        <v>6</v>
      </c>
      <c r="S1218">
        <v>0</v>
      </c>
      <c r="T1218">
        <v>0</v>
      </c>
      <c r="U1218">
        <v>0</v>
      </c>
      <c r="V1218">
        <f t="shared" si="36"/>
        <v>71</v>
      </c>
      <c r="W1218">
        <f t="shared" si="37"/>
        <v>62</v>
      </c>
    </row>
    <row r="1219" spans="1:23" x14ac:dyDescent="0.35">
      <c r="A1219" t="s">
        <v>242</v>
      </c>
      <c r="B1219" s="1">
        <v>44383</v>
      </c>
      <c r="C1219" t="s">
        <v>230</v>
      </c>
      <c r="D1219" t="s">
        <v>29</v>
      </c>
      <c r="E1219">
        <v>1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7</v>
      </c>
      <c r="M1219">
        <v>3</v>
      </c>
      <c r="N1219">
        <v>1</v>
      </c>
      <c r="O1219">
        <v>1</v>
      </c>
      <c r="P1219">
        <v>1</v>
      </c>
      <c r="Q1219">
        <v>1</v>
      </c>
      <c r="R1219">
        <v>4</v>
      </c>
      <c r="S1219">
        <v>0</v>
      </c>
      <c r="T1219">
        <v>0</v>
      </c>
      <c r="U1219">
        <v>0</v>
      </c>
      <c r="V1219">
        <f t="shared" ref="V1219:V1282" si="38">50+L1219*3+(IF(L1219&lt;4,0,(L1219-4)*2)+R1219-M1219-4*P1219-(2*(N1219-O1219))-Q1219)</f>
        <v>73</v>
      </c>
      <c r="W1219">
        <f t="shared" ref="W1219:W1282" si="39">40+6*L1219+R1219-2*Q1219-2*M1219-3*N1219-6*P1219</f>
        <v>69</v>
      </c>
    </row>
    <row r="1220" spans="1:23" x14ac:dyDescent="0.35">
      <c r="A1220" t="s">
        <v>242</v>
      </c>
      <c r="B1220" s="1">
        <v>44384</v>
      </c>
      <c r="C1220" t="s">
        <v>235</v>
      </c>
      <c r="D1220" t="s">
        <v>29</v>
      </c>
      <c r="E1220">
        <v>1</v>
      </c>
      <c r="F1220">
        <v>0</v>
      </c>
      <c r="G1220">
        <v>0</v>
      </c>
      <c r="H1220">
        <v>1</v>
      </c>
      <c r="I1220">
        <v>0</v>
      </c>
      <c r="J1220">
        <v>0</v>
      </c>
      <c r="K1220">
        <v>0</v>
      </c>
      <c r="L1220">
        <v>7</v>
      </c>
      <c r="M1220">
        <v>7</v>
      </c>
      <c r="N1220">
        <v>2</v>
      </c>
      <c r="O1220">
        <v>2</v>
      </c>
      <c r="P1220">
        <v>0</v>
      </c>
      <c r="Q1220">
        <v>2</v>
      </c>
      <c r="R1220">
        <v>7</v>
      </c>
      <c r="S1220">
        <v>0</v>
      </c>
      <c r="T1220">
        <v>0</v>
      </c>
      <c r="U1220">
        <v>0</v>
      </c>
      <c r="V1220">
        <f t="shared" si="38"/>
        <v>75</v>
      </c>
      <c r="W1220">
        <f t="shared" si="39"/>
        <v>65</v>
      </c>
    </row>
    <row r="1221" spans="1:23" x14ac:dyDescent="0.35">
      <c r="A1221" t="s">
        <v>242</v>
      </c>
      <c r="B1221" s="1">
        <v>44385</v>
      </c>
      <c r="C1221" t="s">
        <v>231</v>
      </c>
      <c r="D1221" t="s">
        <v>105</v>
      </c>
      <c r="E1221">
        <v>1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6</v>
      </c>
      <c r="M1221">
        <v>4</v>
      </c>
      <c r="N1221">
        <v>3</v>
      </c>
      <c r="O1221">
        <v>3</v>
      </c>
      <c r="P1221">
        <v>0</v>
      </c>
      <c r="Q1221">
        <v>4</v>
      </c>
      <c r="R1221">
        <v>6</v>
      </c>
      <c r="S1221">
        <v>1</v>
      </c>
      <c r="T1221">
        <v>0</v>
      </c>
      <c r="U1221">
        <v>0</v>
      </c>
      <c r="V1221">
        <f t="shared" si="38"/>
        <v>70</v>
      </c>
      <c r="W1221">
        <f t="shared" si="39"/>
        <v>57</v>
      </c>
    </row>
    <row r="1222" spans="1:23" x14ac:dyDescent="0.35">
      <c r="A1222" t="s">
        <v>242</v>
      </c>
      <c r="B1222" s="1">
        <v>44386</v>
      </c>
      <c r="C1222" t="s">
        <v>234</v>
      </c>
      <c r="D1222" t="s">
        <v>105</v>
      </c>
      <c r="E1222">
        <v>1</v>
      </c>
      <c r="F1222">
        <v>0</v>
      </c>
      <c r="G1222">
        <v>0</v>
      </c>
      <c r="H1222">
        <v>1</v>
      </c>
      <c r="I1222">
        <v>0</v>
      </c>
      <c r="J1222">
        <v>0</v>
      </c>
      <c r="K1222">
        <v>0</v>
      </c>
      <c r="L1222">
        <v>8</v>
      </c>
      <c r="M1222">
        <v>7</v>
      </c>
      <c r="N1222">
        <v>0</v>
      </c>
      <c r="O1222">
        <v>0</v>
      </c>
      <c r="P1222">
        <v>0</v>
      </c>
      <c r="Q1222">
        <v>3</v>
      </c>
      <c r="R1222">
        <v>4</v>
      </c>
      <c r="S1222">
        <v>0</v>
      </c>
      <c r="T1222">
        <v>0</v>
      </c>
      <c r="U1222">
        <v>0</v>
      </c>
      <c r="V1222">
        <f t="shared" si="38"/>
        <v>76</v>
      </c>
      <c r="W1222">
        <f t="shared" si="39"/>
        <v>72</v>
      </c>
    </row>
    <row r="1223" spans="1:23" x14ac:dyDescent="0.35">
      <c r="A1223" t="s">
        <v>242</v>
      </c>
      <c r="B1223" s="1">
        <v>44387</v>
      </c>
      <c r="C1223" t="s">
        <v>236</v>
      </c>
      <c r="D1223" t="s">
        <v>105</v>
      </c>
      <c r="E1223">
        <v>1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6</v>
      </c>
      <c r="M1223">
        <v>5</v>
      </c>
      <c r="N1223">
        <v>1</v>
      </c>
      <c r="O1223">
        <v>1</v>
      </c>
      <c r="P1223">
        <v>0</v>
      </c>
      <c r="Q1223">
        <v>2</v>
      </c>
      <c r="R1223">
        <v>0</v>
      </c>
      <c r="S1223">
        <v>1</v>
      </c>
      <c r="T1223">
        <v>0</v>
      </c>
      <c r="U1223">
        <v>0</v>
      </c>
      <c r="V1223">
        <f t="shared" si="38"/>
        <v>65</v>
      </c>
      <c r="W1223">
        <f t="shared" si="39"/>
        <v>59</v>
      </c>
    </row>
    <row r="1224" spans="1:23" x14ac:dyDescent="0.35">
      <c r="A1224" t="s">
        <v>242</v>
      </c>
      <c r="B1224" s="1">
        <v>44388</v>
      </c>
      <c r="C1224" t="s">
        <v>230</v>
      </c>
      <c r="D1224" t="s">
        <v>105</v>
      </c>
      <c r="E1224">
        <v>1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 s="2">
        <v>5.333333333333333</v>
      </c>
      <c r="M1224">
        <v>3</v>
      </c>
      <c r="N1224">
        <v>1</v>
      </c>
      <c r="O1224">
        <v>1</v>
      </c>
      <c r="P1224">
        <v>0</v>
      </c>
      <c r="Q1224">
        <v>6</v>
      </c>
      <c r="R1224">
        <v>6</v>
      </c>
      <c r="S1224">
        <v>0</v>
      </c>
      <c r="T1224">
        <v>0</v>
      </c>
      <c r="U1224">
        <v>0</v>
      </c>
      <c r="V1224">
        <f t="shared" si="38"/>
        <v>65.666666666666671</v>
      </c>
      <c r="W1224">
        <f t="shared" si="39"/>
        <v>57</v>
      </c>
    </row>
    <row r="1225" spans="1:23" x14ac:dyDescent="0.35">
      <c r="A1225" t="s">
        <v>242</v>
      </c>
      <c r="B1225" s="1">
        <v>44393</v>
      </c>
      <c r="C1225" t="s">
        <v>231</v>
      </c>
      <c r="D1225" t="s">
        <v>108</v>
      </c>
      <c r="E1225">
        <v>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 s="2">
        <v>5.333333333333333</v>
      </c>
      <c r="M1225">
        <v>6</v>
      </c>
      <c r="N1225">
        <v>5</v>
      </c>
      <c r="O1225">
        <v>5</v>
      </c>
      <c r="P1225">
        <v>2</v>
      </c>
      <c r="Q1225">
        <v>3</v>
      </c>
      <c r="R1225">
        <v>8</v>
      </c>
      <c r="S1225">
        <v>0</v>
      </c>
      <c r="T1225">
        <v>0</v>
      </c>
      <c r="U1225">
        <v>0</v>
      </c>
      <c r="V1225">
        <f t="shared" si="38"/>
        <v>59.666666666666664</v>
      </c>
      <c r="W1225">
        <f t="shared" si="39"/>
        <v>35</v>
      </c>
    </row>
    <row r="1226" spans="1:23" x14ac:dyDescent="0.35">
      <c r="A1226" t="s">
        <v>242</v>
      </c>
      <c r="B1226" s="1">
        <v>44394</v>
      </c>
      <c r="C1226" t="s">
        <v>230</v>
      </c>
      <c r="D1226" t="s">
        <v>108</v>
      </c>
      <c r="E1226">
        <v>1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6</v>
      </c>
      <c r="M1226">
        <v>5</v>
      </c>
      <c r="N1226">
        <v>0</v>
      </c>
      <c r="O1226">
        <v>0</v>
      </c>
      <c r="P1226">
        <v>0</v>
      </c>
      <c r="Q1226">
        <v>3</v>
      </c>
      <c r="R1226">
        <v>8</v>
      </c>
      <c r="S1226">
        <v>1</v>
      </c>
      <c r="T1226">
        <v>0</v>
      </c>
      <c r="U1226">
        <v>0</v>
      </c>
      <c r="V1226">
        <f t="shared" si="38"/>
        <v>72</v>
      </c>
      <c r="W1226">
        <f t="shared" si="39"/>
        <v>68</v>
      </c>
    </row>
    <row r="1227" spans="1:23" x14ac:dyDescent="0.35">
      <c r="A1227" t="s">
        <v>242</v>
      </c>
      <c r="B1227" s="1">
        <v>44395</v>
      </c>
      <c r="C1227" t="s">
        <v>235</v>
      </c>
      <c r="D1227" t="s">
        <v>108</v>
      </c>
      <c r="E1227">
        <v>1</v>
      </c>
      <c r="F1227">
        <v>0</v>
      </c>
      <c r="G1227">
        <v>0</v>
      </c>
      <c r="H1227">
        <v>0</v>
      </c>
      <c r="I1227">
        <v>1</v>
      </c>
      <c r="J1227">
        <v>0</v>
      </c>
      <c r="K1227">
        <v>0</v>
      </c>
      <c r="L1227" s="2">
        <v>4.666666666666667</v>
      </c>
      <c r="M1227">
        <v>6</v>
      </c>
      <c r="N1227">
        <v>5</v>
      </c>
      <c r="O1227">
        <v>5</v>
      </c>
      <c r="P1227">
        <v>0</v>
      </c>
      <c r="Q1227">
        <v>4</v>
      </c>
      <c r="R1227">
        <v>6</v>
      </c>
      <c r="S1227">
        <v>2</v>
      </c>
      <c r="T1227">
        <v>0</v>
      </c>
      <c r="U1227">
        <v>0</v>
      </c>
      <c r="V1227">
        <f t="shared" si="38"/>
        <v>61.333333333333336</v>
      </c>
      <c r="W1227">
        <f t="shared" si="39"/>
        <v>39</v>
      </c>
    </row>
    <row r="1228" spans="1:23" x14ac:dyDescent="0.35">
      <c r="A1228" t="s">
        <v>242</v>
      </c>
      <c r="B1228" s="1">
        <v>44396</v>
      </c>
      <c r="C1228" t="s">
        <v>236</v>
      </c>
      <c r="D1228" t="s">
        <v>104</v>
      </c>
      <c r="E1228">
        <v>1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4</v>
      </c>
      <c r="M1228">
        <v>9</v>
      </c>
      <c r="N1228">
        <v>6</v>
      </c>
      <c r="O1228">
        <v>6</v>
      </c>
      <c r="P1228">
        <v>3</v>
      </c>
      <c r="Q1228">
        <v>2</v>
      </c>
      <c r="R1228">
        <v>1</v>
      </c>
      <c r="S1228">
        <v>0</v>
      </c>
      <c r="T1228">
        <v>0</v>
      </c>
      <c r="U1228">
        <v>0</v>
      </c>
      <c r="V1228">
        <f t="shared" si="38"/>
        <v>40</v>
      </c>
      <c r="W1228">
        <f t="shared" si="39"/>
        <v>7</v>
      </c>
    </row>
    <row r="1229" spans="1:23" x14ac:dyDescent="0.35">
      <c r="A1229" t="s">
        <v>242</v>
      </c>
      <c r="B1229" s="1">
        <v>44397</v>
      </c>
      <c r="C1229" t="s">
        <v>234</v>
      </c>
      <c r="D1229" t="s">
        <v>104</v>
      </c>
      <c r="E1229">
        <v>1</v>
      </c>
      <c r="F1229">
        <v>0</v>
      </c>
      <c r="G1229">
        <v>0</v>
      </c>
      <c r="H1229">
        <v>1</v>
      </c>
      <c r="I1229">
        <v>0</v>
      </c>
      <c r="J1229">
        <v>0</v>
      </c>
      <c r="K1229">
        <v>0</v>
      </c>
      <c r="L1229" s="2">
        <v>6.333333333333333</v>
      </c>
      <c r="M1229">
        <v>7</v>
      </c>
      <c r="N1229">
        <v>2</v>
      </c>
      <c r="O1229">
        <v>1</v>
      </c>
      <c r="P1229">
        <v>1</v>
      </c>
      <c r="Q1229">
        <v>2</v>
      </c>
      <c r="R1229">
        <v>8</v>
      </c>
      <c r="S1229">
        <v>0</v>
      </c>
      <c r="T1229">
        <v>0</v>
      </c>
      <c r="U1229">
        <v>0</v>
      </c>
      <c r="V1229">
        <f t="shared" si="38"/>
        <v>66.666666666666671</v>
      </c>
      <c r="W1229">
        <f t="shared" si="39"/>
        <v>56</v>
      </c>
    </row>
    <row r="1230" spans="1:23" x14ac:dyDescent="0.35">
      <c r="A1230" t="s">
        <v>242</v>
      </c>
      <c r="B1230" s="1">
        <v>44398</v>
      </c>
      <c r="C1230" t="s">
        <v>232</v>
      </c>
      <c r="D1230" t="s">
        <v>104</v>
      </c>
      <c r="E1230">
        <v>1</v>
      </c>
      <c r="F1230">
        <v>0</v>
      </c>
      <c r="G1230">
        <v>0</v>
      </c>
      <c r="H1230">
        <v>0</v>
      </c>
      <c r="I1230">
        <v>1</v>
      </c>
      <c r="J1230">
        <v>0</v>
      </c>
      <c r="K1230">
        <v>0</v>
      </c>
      <c r="L1230">
        <v>4</v>
      </c>
      <c r="M1230">
        <v>7</v>
      </c>
      <c r="N1230">
        <v>5</v>
      </c>
      <c r="O1230">
        <v>5</v>
      </c>
      <c r="P1230">
        <v>2</v>
      </c>
      <c r="Q1230">
        <v>3</v>
      </c>
      <c r="R1230">
        <v>0</v>
      </c>
      <c r="S1230">
        <v>0</v>
      </c>
      <c r="T1230">
        <v>0</v>
      </c>
      <c r="U1230">
        <v>0</v>
      </c>
      <c r="V1230">
        <f t="shared" si="38"/>
        <v>44</v>
      </c>
      <c r="W1230">
        <f t="shared" si="39"/>
        <v>17</v>
      </c>
    </row>
    <row r="1231" spans="1:23" x14ac:dyDescent="0.35">
      <c r="A1231" t="s">
        <v>242</v>
      </c>
      <c r="B1231" s="1">
        <v>44400</v>
      </c>
      <c r="C1231" t="s">
        <v>231</v>
      </c>
      <c r="D1231" t="s">
        <v>103</v>
      </c>
      <c r="E1231">
        <v>1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5</v>
      </c>
      <c r="M1231">
        <v>5</v>
      </c>
      <c r="N1231">
        <v>2</v>
      </c>
      <c r="O1231">
        <v>2</v>
      </c>
      <c r="P1231">
        <v>2</v>
      </c>
      <c r="Q1231">
        <v>4</v>
      </c>
      <c r="R1231">
        <v>5</v>
      </c>
      <c r="S1231">
        <v>0</v>
      </c>
      <c r="T1231">
        <v>0</v>
      </c>
      <c r="U1231">
        <v>0</v>
      </c>
      <c r="V1231">
        <f t="shared" si="38"/>
        <v>55</v>
      </c>
      <c r="W1231">
        <f t="shared" si="39"/>
        <v>39</v>
      </c>
    </row>
    <row r="1232" spans="1:23" x14ac:dyDescent="0.35">
      <c r="A1232" t="s">
        <v>242</v>
      </c>
      <c r="B1232" s="1">
        <v>44401</v>
      </c>
      <c r="C1232" t="s">
        <v>230</v>
      </c>
      <c r="D1232" t="s">
        <v>103</v>
      </c>
      <c r="E1232">
        <v>1</v>
      </c>
      <c r="F1232">
        <v>0</v>
      </c>
      <c r="G1232">
        <v>0</v>
      </c>
      <c r="H1232">
        <v>1</v>
      </c>
      <c r="I1232">
        <v>0</v>
      </c>
      <c r="J1232">
        <v>0</v>
      </c>
      <c r="K1232">
        <v>0</v>
      </c>
      <c r="L1232">
        <v>7</v>
      </c>
      <c r="M1232">
        <v>5</v>
      </c>
      <c r="N1232">
        <v>1</v>
      </c>
      <c r="O1232">
        <v>1</v>
      </c>
      <c r="P1232">
        <v>0</v>
      </c>
      <c r="Q1232">
        <v>3</v>
      </c>
      <c r="R1232">
        <v>9</v>
      </c>
      <c r="S1232">
        <v>0</v>
      </c>
      <c r="T1232">
        <v>0</v>
      </c>
      <c r="U1232">
        <v>0</v>
      </c>
      <c r="V1232">
        <f t="shared" si="38"/>
        <v>78</v>
      </c>
      <c r="W1232">
        <f t="shared" si="39"/>
        <v>72</v>
      </c>
    </row>
    <row r="1233" spans="1:23" x14ac:dyDescent="0.35">
      <c r="A1233" t="s">
        <v>242</v>
      </c>
      <c r="B1233" s="1">
        <v>44402</v>
      </c>
      <c r="C1233" t="s">
        <v>235</v>
      </c>
      <c r="D1233" t="s">
        <v>103</v>
      </c>
      <c r="E1233">
        <v>1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0</v>
      </c>
      <c r="L1233" s="2">
        <v>3.3333333333333335</v>
      </c>
      <c r="M1233">
        <v>8</v>
      </c>
      <c r="N1233">
        <v>8</v>
      </c>
      <c r="O1233">
        <v>8</v>
      </c>
      <c r="P1233">
        <v>3</v>
      </c>
      <c r="Q1233">
        <v>1</v>
      </c>
      <c r="R1233">
        <v>3</v>
      </c>
      <c r="S1233">
        <v>0</v>
      </c>
      <c r="T1233">
        <v>0</v>
      </c>
      <c r="U1233">
        <v>0</v>
      </c>
      <c r="V1233">
        <f t="shared" si="38"/>
        <v>42</v>
      </c>
      <c r="W1233">
        <f t="shared" si="39"/>
        <v>3</v>
      </c>
    </row>
    <row r="1234" spans="1:23" x14ac:dyDescent="0.35">
      <c r="A1234" t="s">
        <v>242</v>
      </c>
      <c r="B1234" s="1">
        <v>44403</v>
      </c>
      <c r="C1234" t="s">
        <v>234</v>
      </c>
      <c r="D1234" t="s">
        <v>114</v>
      </c>
      <c r="E1234">
        <v>1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 s="2">
        <v>4.333333333333333</v>
      </c>
      <c r="M1234">
        <v>7</v>
      </c>
      <c r="N1234">
        <v>3</v>
      </c>
      <c r="O1234">
        <v>3</v>
      </c>
      <c r="P1234">
        <v>1</v>
      </c>
      <c r="Q1234">
        <v>5</v>
      </c>
      <c r="R1234">
        <v>2</v>
      </c>
      <c r="S1234">
        <v>0</v>
      </c>
      <c r="T1234">
        <v>0</v>
      </c>
      <c r="U1234">
        <v>1</v>
      </c>
      <c r="V1234">
        <f t="shared" si="38"/>
        <v>49.666666666666664</v>
      </c>
      <c r="W1234">
        <f t="shared" si="39"/>
        <v>29</v>
      </c>
    </row>
    <row r="1235" spans="1:23" x14ac:dyDescent="0.35">
      <c r="A1235" t="s">
        <v>242</v>
      </c>
      <c r="B1235" s="1">
        <v>44404</v>
      </c>
      <c r="C1235" t="s">
        <v>236</v>
      </c>
      <c r="D1235" t="s">
        <v>114</v>
      </c>
      <c r="E1235">
        <v>1</v>
      </c>
      <c r="F1235">
        <v>0</v>
      </c>
      <c r="G1235">
        <v>0</v>
      </c>
      <c r="H1235">
        <v>1</v>
      </c>
      <c r="I1235">
        <v>0</v>
      </c>
      <c r="J1235">
        <v>0</v>
      </c>
      <c r="K1235">
        <v>0</v>
      </c>
      <c r="L1235" s="2">
        <v>6.333333333333333</v>
      </c>
      <c r="M1235">
        <v>5</v>
      </c>
      <c r="N1235">
        <v>2</v>
      </c>
      <c r="O1235">
        <v>2</v>
      </c>
      <c r="P1235">
        <v>1</v>
      </c>
      <c r="Q1235">
        <v>3</v>
      </c>
      <c r="R1235">
        <v>5</v>
      </c>
      <c r="S1235">
        <v>1</v>
      </c>
      <c r="T1235">
        <v>0</v>
      </c>
      <c r="U1235">
        <v>0</v>
      </c>
      <c r="V1235">
        <f t="shared" si="38"/>
        <v>66.666666666666671</v>
      </c>
      <c r="W1235">
        <f t="shared" si="39"/>
        <v>55</v>
      </c>
    </row>
    <row r="1236" spans="1:23" x14ac:dyDescent="0.35">
      <c r="A1236" t="s">
        <v>242</v>
      </c>
      <c r="B1236" s="1">
        <v>44405</v>
      </c>
      <c r="C1236" t="s">
        <v>231</v>
      </c>
      <c r="D1236" t="s">
        <v>114</v>
      </c>
      <c r="E1236">
        <v>1</v>
      </c>
      <c r="F1236">
        <v>0</v>
      </c>
      <c r="G1236">
        <v>0</v>
      </c>
      <c r="H1236">
        <v>1</v>
      </c>
      <c r="I1236">
        <v>0</v>
      </c>
      <c r="J1236">
        <v>0</v>
      </c>
      <c r="K1236">
        <v>0</v>
      </c>
      <c r="L1236">
        <v>6</v>
      </c>
      <c r="M1236">
        <v>5</v>
      </c>
      <c r="N1236">
        <v>0</v>
      </c>
      <c r="O1236">
        <v>0</v>
      </c>
      <c r="P1236">
        <v>0</v>
      </c>
      <c r="Q1236">
        <v>1</v>
      </c>
      <c r="R1236">
        <v>2</v>
      </c>
      <c r="S1236">
        <v>1</v>
      </c>
      <c r="T1236">
        <v>0</v>
      </c>
      <c r="U1236">
        <v>0</v>
      </c>
      <c r="V1236">
        <f t="shared" si="38"/>
        <v>68</v>
      </c>
      <c r="W1236">
        <f t="shared" si="39"/>
        <v>66</v>
      </c>
    </row>
    <row r="1237" spans="1:23" x14ac:dyDescent="0.35">
      <c r="A1237" t="s">
        <v>242</v>
      </c>
      <c r="B1237" s="1">
        <v>44406</v>
      </c>
      <c r="C1237" t="s">
        <v>230</v>
      </c>
      <c r="D1237" t="s">
        <v>114</v>
      </c>
      <c r="E1237">
        <v>1</v>
      </c>
      <c r="F1237">
        <v>0</v>
      </c>
      <c r="G1237">
        <v>0</v>
      </c>
      <c r="H1237">
        <v>1</v>
      </c>
      <c r="I1237">
        <v>0</v>
      </c>
      <c r="J1237">
        <v>0</v>
      </c>
      <c r="K1237">
        <v>0</v>
      </c>
      <c r="L1237">
        <v>6</v>
      </c>
      <c r="M1237">
        <v>7</v>
      </c>
      <c r="N1237">
        <v>3</v>
      </c>
      <c r="O1237">
        <v>3</v>
      </c>
      <c r="P1237">
        <v>2</v>
      </c>
      <c r="Q1237">
        <v>2</v>
      </c>
      <c r="R1237">
        <v>8</v>
      </c>
      <c r="S1237">
        <v>0</v>
      </c>
      <c r="T1237">
        <v>0</v>
      </c>
      <c r="U1237">
        <v>0</v>
      </c>
      <c r="V1237">
        <f t="shared" si="38"/>
        <v>63</v>
      </c>
      <c r="W1237">
        <f t="shared" si="39"/>
        <v>45</v>
      </c>
    </row>
    <row r="1238" spans="1:23" x14ac:dyDescent="0.35">
      <c r="A1238" t="s">
        <v>242</v>
      </c>
      <c r="B1238" s="1">
        <v>44407</v>
      </c>
      <c r="C1238" t="s">
        <v>235</v>
      </c>
      <c r="D1238" t="s">
        <v>96</v>
      </c>
      <c r="E1238">
        <v>1</v>
      </c>
      <c r="F1238">
        <v>0</v>
      </c>
      <c r="G1238">
        <v>0</v>
      </c>
      <c r="H1238">
        <v>1</v>
      </c>
      <c r="I1238">
        <v>0</v>
      </c>
      <c r="J1238">
        <v>0</v>
      </c>
      <c r="K1238">
        <v>0</v>
      </c>
      <c r="L1238">
        <v>6</v>
      </c>
      <c r="M1238">
        <v>5</v>
      </c>
      <c r="N1238">
        <v>1</v>
      </c>
      <c r="O1238">
        <v>1</v>
      </c>
      <c r="P1238">
        <v>0</v>
      </c>
      <c r="Q1238">
        <v>1</v>
      </c>
      <c r="R1238">
        <v>7</v>
      </c>
      <c r="S1238">
        <v>0</v>
      </c>
      <c r="T1238">
        <v>0</v>
      </c>
      <c r="U1238">
        <v>0</v>
      </c>
      <c r="V1238">
        <f t="shared" si="38"/>
        <v>73</v>
      </c>
      <c r="W1238">
        <f t="shared" si="39"/>
        <v>68</v>
      </c>
    </row>
    <row r="1239" spans="1:23" x14ac:dyDescent="0.35">
      <c r="A1239" t="s">
        <v>242</v>
      </c>
      <c r="B1239" s="1">
        <v>44408</v>
      </c>
      <c r="C1239" t="s">
        <v>234</v>
      </c>
      <c r="D1239" t="s">
        <v>96</v>
      </c>
      <c r="E1239">
        <v>1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7</v>
      </c>
      <c r="M1239">
        <v>4</v>
      </c>
      <c r="N1239">
        <v>3</v>
      </c>
      <c r="O1239">
        <v>3</v>
      </c>
      <c r="P1239">
        <v>1</v>
      </c>
      <c r="Q1239">
        <v>3</v>
      </c>
      <c r="R1239">
        <v>2</v>
      </c>
      <c r="S1239">
        <v>0</v>
      </c>
      <c r="T1239">
        <v>0</v>
      </c>
      <c r="U1239">
        <v>0</v>
      </c>
      <c r="V1239">
        <f t="shared" si="38"/>
        <v>68</v>
      </c>
      <c r="W1239">
        <f t="shared" si="39"/>
        <v>55</v>
      </c>
    </row>
    <row r="1240" spans="1:23" x14ac:dyDescent="0.35">
      <c r="A1240" t="s">
        <v>242</v>
      </c>
      <c r="B1240" s="1">
        <v>44409</v>
      </c>
      <c r="C1240" t="s">
        <v>236</v>
      </c>
      <c r="D1240" t="s">
        <v>96</v>
      </c>
      <c r="E1240">
        <v>1</v>
      </c>
      <c r="F1240">
        <v>0</v>
      </c>
      <c r="G1240">
        <v>0</v>
      </c>
      <c r="H1240">
        <v>1</v>
      </c>
      <c r="I1240">
        <v>0</v>
      </c>
      <c r="J1240">
        <v>0</v>
      </c>
      <c r="K1240">
        <v>0</v>
      </c>
      <c r="L1240">
        <v>7</v>
      </c>
      <c r="M1240">
        <v>3</v>
      </c>
      <c r="N1240">
        <v>1</v>
      </c>
      <c r="O1240">
        <v>1</v>
      </c>
      <c r="P1240">
        <v>1</v>
      </c>
      <c r="Q1240">
        <v>2</v>
      </c>
      <c r="R1240">
        <v>4</v>
      </c>
      <c r="S1240">
        <v>0</v>
      </c>
      <c r="T1240">
        <v>0</v>
      </c>
      <c r="U1240">
        <v>0</v>
      </c>
      <c r="V1240">
        <f t="shared" si="38"/>
        <v>72</v>
      </c>
      <c r="W1240">
        <f t="shared" si="39"/>
        <v>67</v>
      </c>
    </row>
    <row r="1241" spans="1:23" x14ac:dyDescent="0.35">
      <c r="A1241" t="s">
        <v>242</v>
      </c>
      <c r="B1241" s="1">
        <v>44411</v>
      </c>
      <c r="C1241" t="s">
        <v>231</v>
      </c>
      <c r="D1241" t="s">
        <v>30</v>
      </c>
      <c r="E1241">
        <v>1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5</v>
      </c>
      <c r="M1241">
        <v>6</v>
      </c>
      <c r="N1241">
        <v>4</v>
      </c>
      <c r="O1241">
        <v>4</v>
      </c>
      <c r="P1241">
        <v>1</v>
      </c>
      <c r="Q1241">
        <v>2</v>
      </c>
      <c r="R1241">
        <v>5</v>
      </c>
      <c r="S1241">
        <v>0</v>
      </c>
      <c r="T1241">
        <v>0</v>
      </c>
      <c r="U1241">
        <v>0</v>
      </c>
      <c r="V1241">
        <f t="shared" si="38"/>
        <v>60</v>
      </c>
      <c r="W1241">
        <f t="shared" si="39"/>
        <v>41</v>
      </c>
    </row>
    <row r="1242" spans="1:23" x14ac:dyDescent="0.35">
      <c r="A1242" t="s">
        <v>242</v>
      </c>
      <c r="B1242" s="1">
        <v>44412</v>
      </c>
      <c r="C1242" t="s">
        <v>230</v>
      </c>
      <c r="D1242" t="s">
        <v>30</v>
      </c>
      <c r="E1242">
        <v>1</v>
      </c>
      <c r="F1242">
        <v>0</v>
      </c>
      <c r="G1242">
        <v>0</v>
      </c>
      <c r="H1242">
        <v>1</v>
      </c>
      <c r="I1242">
        <v>0</v>
      </c>
      <c r="J1242">
        <v>0</v>
      </c>
      <c r="K1242">
        <v>0</v>
      </c>
      <c r="L1242">
        <v>6</v>
      </c>
      <c r="M1242">
        <v>6</v>
      </c>
      <c r="N1242">
        <v>1</v>
      </c>
      <c r="O1242">
        <v>1</v>
      </c>
      <c r="P1242">
        <v>1</v>
      </c>
      <c r="Q1242">
        <v>1</v>
      </c>
      <c r="R1242">
        <v>7</v>
      </c>
      <c r="S1242">
        <v>0</v>
      </c>
      <c r="T1242">
        <v>0</v>
      </c>
      <c r="U1242">
        <v>0</v>
      </c>
      <c r="V1242">
        <f t="shared" si="38"/>
        <v>68</v>
      </c>
      <c r="W1242">
        <f t="shared" si="39"/>
        <v>60</v>
      </c>
    </row>
    <row r="1243" spans="1:23" x14ac:dyDescent="0.35">
      <c r="A1243" t="s">
        <v>242</v>
      </c>
      <c r="B1243" s="1">
        <v>44413</v>
      </c>
      <c r="C1243" t="s">
        <v>235</v>
      </c>
      <c r="D1243" t="s">
        <v>113</v>
      </c>
      <c r="E1243">
        <v>1</v>
      </c>
      <c r="F1243">
        <v>0</v>
      </c>
      <c r="G1243">
        <v>0</v>
      </c>
      <c r="H1243">
        <v>1</v>
      </c>
      <c r="I1243">
        <v>0</v>
      </c>
      <c r="J1243">
        <v>0</v>
      </c>
      <c r="K1243">
        <v>0</v>
      </c>
      <c r="L1243">
        <v>5</v>
      </c>
      <c r="M1243">
        <v>6</v>
      </c>
      <c r="N1243">
        <v>4</v>
      </c>
      <c r="O1243">
        <v>4</v>
      </c>
      <c r="P1243">
        <v>0</v>
      </c>
      <c r="Q1243">
        <v>2</v>
      </c>
      <c r="R1243">
        <v>7</v>
      </c>
      <c r="S1243">
        <v>0</v>
      </c>
      <c r="T1243">
        <v>0</v>
      </c>
      <c r="U1243">
        <v>0</v>
      </c>
      <c r="V1243">
        <f t="shared" si="38"/>
        <v>66</v>
      </c>
      <c r="W1243">
        <f t="shared" si="39"/>
        <v>49</v>
      </c>
    </row>
    <row r="1244" spans="1:23" x14ac:dyDescent="0.35">
      <c r="A1244" t="s">
        <v>242</v>
      </c>
      <c r="B1244" s="1">
        <v>44414</v>
      </c>
      <c r="C1244" t="s">
        <v>234</v>
      </c>
      <c r="D1244" t="s">
        <v>113</v>
      </c>
      <c r="E1244">
        <v>1</v>
      </c>
      <c r="F1244">
        <v>0</v>
      </c>
      <c r="G1244">
        <v>0</v>
      </c>
      <c r="H1244">
        <v>1</v>
      </c>
      <c r="I1244">
        <v>0</v>
      </c>
      <c r="J1244">
        <v>0</v>
      </c>
      <c r="K1244">
        <v>0</v>
      </c>
      <c r="L1244">
        <v>7</v>
      </c>
      <c r="M1244">
        <v>6</v>
      </c>
      <c r="N1244">
        <v>0</v>
      </c>
      <c r="O1244">
        <v>0</v>
      </c>
      <c r="P1244">
        <v>0</v>
      </c>
      <c r="Q1244">
        <v>2</v>
      </c>
      <c r="R1244">
        <v>5</v>
      </c>
      <c r="S1244">
        <v>0</v>
      </c>
      <c r="T1244">
        <v>0</v>
      </c>
      <c r="U1244">
        <v>0</v>
      </c>
      <c r="V1244">
        <f t="shared" si="38"/>
        <v>74</v>
      </c>
      <c r="W1244">
        <f t="shared" si="39"/>
        <v>71</v>
      </c>
    </row>
    <row r="1245" spans="1:23" x14ac:dyDescent="0.35">
      <c r="A1245" t="s">
        <v>242</v>
      </c>
      <c r="B1245" s="1">
        <v>44415</v>
      </c>
      <c r="C1245" t="s">
        <v>236</v>
      </c>
      <c r="D1245" t="s">
        <v>113</v>
      </c>
      <c r="E1245">
        <v>1</v>
      </c>
      <c r="F1245">
        <v>0</v>
      </c>
      <c r="G1245">
        <v>0</v>
      </c>
      <c r="H1245">
        <v>1</v>
      </c>
      <c r="I1245">
        <v>0</v>
      </c>
      <c r="J1245">
        <v>0</v>
      </c>
      <c r="K1245">
        <v>0</v>
      </c>
      <c r="L1245">
        <v>6</v>
      </c>
      <c r="M1245">
        <v>6</v>
      </c>
      <c r="N1245">
        <v>1</v>
      </c>
      <c r="O1245">
        <v>1</v>
      </c>
      <c r="P1245">
        <v>0</v>
      </c>
      <c r="Q1245">
        <v>1</v>
      </c>
      <c r="R1245">
        <v>6</v>
      </c>
      <c r="S1245">
        <v>0</v>
      </c>
      <c r="T1245">
        <v>0</v>
      </c>
      <c r="U1245">
        <v>0</v>
      </c>
      <c r="V1245">
        <f t="shared" si="38"/>
        <v>71</v>
      </c>
      <c r="W1245">
        <f t="shared" si="39"/>
        <v>65</v>
      </c>
    </row>
    <row r="1246" spans="1:23" x14ac:dyDescent="0.35">
      <c r="A1246" t="s">
        <v>242</v>
      </c>
      <c r="B1246" s="1">
        <v>44416</v>
      </c>
      <c r="C1246" t="s">
        <v>231</v>
      </c>
      <c r="D1246" t="s">
        <v>113</v>
      </c>
      <c r="E1246">
        <v>1</v>
      </c>
      <c r="F1246">
        <v>0</v>
      </c>
      <c r="G1246">
        <v>0</v>
      </c>
      <c r="H1246">
        <v>1</v>
      </c>
      <c r="I1246">
        <v>0</v>
      </c>
      <c r="J1246">
        <v>0</v>
      </c>
      <c r="K1246">
        <v>0</v>
      </c>
      <c r="L1246">
        <v>7</v>
      </c>
      <c r="M1246">
        <v>6</v>
      </c>
      <c r="N1246">
        <v>2</v>
      </c>
      <c r="O1246">
        <v>2</v>
      </c>
      <c r="P1246">
        <v>1</v>
      </c>
      <c r="Q1246">
        <v>0</v>
      </c>
      <c r="R1246">
        <v>10</v>
      </c>
      <c r="S1246">
        <v>0</v>
      </c>
      <c r="T1246">
        <v>0</v>
      </c>
      <c r="U1246">
        <v>0</v>
      </c>
      <c r="V1246">
        <f t="shared" si="38"/>
        <v>77</v>
      </c>
      <c r="W1246">
        <f t="shared" si="39"/>
        <v>68</v>
      </c>
    </row>
    <row r="1247" spans="1:23" x14ac:dyDescent="0.35">
      <c r="A1247" t="s">
        <v>242</v>
      </c>
      <c r="B1247" s="1">
        <v>44417</v>
      </c>
      <c r="C1247" t="s">
        <v>230</v>
      </c>
      <c r="D1247" t="s">
        <v>66</v>
      </c>
      <c r="E1247">
        <v>1</v>
      </c>
      <c r="F1247">
        <v>0</v>
      </c>
      <c r="G1247">
        <v>0</v>
      </c>
      <c r="H1247">
        <v>0</v>
      </c>
      <c r="I1247">
        <v>1</v>
      </c>
      <c r="J1247">
        <v>0</v>
      </c>
      <c r="K1247">
        <v>0</v>
      </c>
      <c r="L1247" s="2">
        <v>3.3333333333333335</v>
      </c>
      <c r="M1247">
        <v>7</v>
      </c>
      <c r="N1247">
        <v>8</v>
      </c>
      <c r="O1247">
        <v>8</v>
      </c>
      <c r="P1247">
        <v>2</v>
      </c>
      <c r="Q1247">
        <v>3</v>
      </c>
      <c r="R1247">
        <v>2</v>
      </c>
      <c r="S1247">
        <v>1</v>
      </c>
      <c r="T1247">
        <v>0</v>
      </c>
      <c r="U1247">
        <v>0</v>
      </c>
      <c r="V1247">
        <f t="shared" si="38"/>
        <v>44</v>
      </c>
      <c r="W1247">
        <f t="shared" si="39"/>
        <v>6</v>
      </c>
    </row>
    <row r="1248" spans="1:23" x14ac:dyDescent="0.35">
      <c r="A1248" t="s">
        <v>242</v>
      </c>
      <c r="B1248" s="1">
        <v>44418</v>
      </c>
      <c r="C1248" t="s">
        <v>235</v>
      </c>
      <c r="D1248" t="s">
        <v>92</v>
      </c>
      <c r="E1248">
        <v>1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5</v>
      </c>
      <c r="M1248">
        <v>3</v>
      </c>
      <c r="N1248">
        <v>2</v>
      </c>
      <c r="O1248">
        <v>2</v>
      </c>
      <c r="P1248">
        <v>1</v>
      </c>
      <c r="Q1248">
        <v>3</v>
      </c>
      <c r="R1248">
        <v>8</v>
      </c>
      <c r="S1248">
        <v>0</v>
      </c>
      <c r="T1248">
        <v>0</v>
      </c>
      <c r="U1248">
        <v>0</v>
      </c>
      <c r="V1248">
        <f t="shared" si="38"/>
        <v>65</v>
      </c>
      <c r="W1248">
        <f t="shared" si="39"/>
        <v>54</v>
      </c>
    </row>
    <row r="1249" spans="1:23" x14ac:dyDescent="0.35">
      <c r="A1249" t="s">
        <v>242</v>
      </c>
      <c r="B1249" s="1">
        <v>44419</v>
      </c>
      <c r="C1249" t="s">
        <v>234</v>
      </c>
      <c r="D1249" t="s">
        <v>92</v>
      </c>
      <c r="E1249">
        <v>1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5</v>
      </c>
      <c r="M1249">
        <v>5</v>
      </c>
      <c r="N1249">
        <v>5</v>
      </c>
      <c r="O1249">
        <v>5</v>
      </c>
      <c r="P1249">
        <v>1</v>
      </c>
      <c r="Q1249">
        <v>3</v>
      </c>
      <c r="R1249">
        <v>4</v>
      </c>
      <c r="S1249">
        <v>0</v>
      </c>
      <c r="T1249">
        <v>0</v>
      </c>
      <c r="U1249">
        <v>0</v>
      </c>
      <c r="V1249">
        <f t="shared" si="38"/>
        <v>59</v>
      </c>
      <c r="W1249">
        <f t="shared" si="39"/>
        <v>37</v>
      </c>
    </row>
    <row r="1250" spans="1:23" x14ac:dyDescent="0.35">
      <c r="A1250" t="s">
        <v>242</v>
      </c>
      <c r="B1250" s="1">
        <v>44420</v>
      </c>
      <c r="C1250" t="s">
        <v>236</v>
      </c>
      <c r="D1250" t="s">
        <v>92</v>
      </c>
      <c r="E1250">
        <v>1</v>
      </c>
      <c r="F1250">
        <v>0</v>
      </c>
      <c r="G1250">
        <v>0</v>
      </c>
      <c r="H1250">
        <v>1</v>
      </c>
      <c r="I1250">
        <v>0</v>
      </c>
      <c r="J1250">
        <v>0</v>
      </c>
      <c r="K1250">
        <v>0</v>
      </c>
      <c r="L1250">
        <v>6</v>
      </c>
      <c r="M1250">
        <v>5</v>
      </c>
      <c r="N1250">
        <v>1</v>
      </c>
      <c r="O1250">
        <v>1</v>
      </c>
      <c r="P1250">
        <v>0</v>
      </c>
      <c r="Q1250">
        <v>2</v>
      </c>
      <c r="R1250">
        <v>6</v>
      </c>
      <c r="S1250">
        <v>0</v>
      </c>
      <c r="T1250">
        <v>0</v>
      </c>
      <c r="U1250">
        <v>1</v>
      </c>
      <c r="V1250">
        <f t="shared" si="38"/>
        <v>71</v>
      </c>
      <c r="W1250">
        <f t="shared" si="39"/>
        <v>65</v>
      </c>
    </row>
    <row r="1251" spans="1:23" x14ac:dyDescent="0.35">
      <c r="A1251" t="s">
        <v>242</v>
      </c>
      <c r="B1251" s="1">
        <v>44421</v>
      </c>
      <c r="C1251" t="s">
        <v>231</v>
      </c>
      <c r="D1251" t="s">
        <v>119</v>
      </c>
      <c r="E1251">
        <v>1</v>
      </c>
      <c r="F1251">
        <v>0</v>
      </c>
      <c r="G1251">
        <v>0</v>
      </c>
      <c r="H1251">
        <v>1</v>
      </c>
      <c r="I1251">
        <v>0</v>
      </c>
      <c r="J1251">
        <v>0</v>
      </c>
      <c r="K1251">
        <v>0</v>
      </c>
      <c r="L1251">
        <v>7</v>
      </c>
      <c r="M1251">
        <v>3</v>
      </c>
      <c r="N1251">
        <v>0</v>
      </c>
      <c r="O1251">
        <v>0</v>
      </c>
      <c r="P1251">
        <v>0</v>
      </c>
      <c r="Q1251">
        <v>0</v>
      </c>
      <c r="R1251">
        <v>7</v>
      </c>
      <c r="S1251">
        <v>0</v>
      </c>
      <c r="T1251">
        <v>0</v>
      </c>
      <c r="U1251">
        <v>0</v>
      </c>
      <c r="V1251">
        <f t="shared" si="38"/>
        <v>81</v>
      </c>
      <c r="W1251">
        <f t="shared" si="39"/>
        <v>83</v>
      </c>
    </row>
    <row r="1252" spans="1:23" x14ac:dyDescent="0.35">
      <c r="A1252" t="s">
        <v>242</v>
      </c>
      <c r="B1252" s="1">
        <v>44422</v>
      </c>
      <c r="C1252" t="s">
        <v>230</v>
      </c>
      <c r="D1252" t="s">
        <v>119</v>
      </c>
      <c r="E1252">
        <v>1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 s="2">
        <v>6.666666666666667</v>
      </c>
      <c r="M1252">
        <v>5</v>
      </c>
      <c r="N1252">
        <v>3</v>
      </c>
      <c r="O1252">
        <v>3</v>
      </c>
      <c r="P1252">
        <v>1</v>
      </c>
      <c r="Q1252">
        <v>2</v>
      </c>
      <c r="R1252">
        <v>8</v>
      </c>
      <c r="S1252">
        <v>0</v>
      </c>
      <c r="T1252">
        <v>0</v>
      </c>
      <c r="U1252">
        <v>0</v>
      </c>
      <c r="V1252">
        <f t="shared" si="38"/>
        <v>72.333333333333329</v>
      </c>
      <c r="W1252">
        <f t="shared" si="39"/>
        <v>59</v>
      </c>
    </row>
    <row r="1253" spans="1:23" x14ac:dyDescent="0.35">
      <c r="A1253" t="s">
        <v>242</v>
      </c>
      <c r="B1253" s="1">
        <v>44423</v>
      </c>
      <c r="C1253" t="s">
        <v>235</v>
      </c>
      <c r="D1253" t="s">
        <v>119</v>
      </c>
      <c r="E1253">
        <v>1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 s="2">
        <v>4.666666666666667</v>
      </c>
      <c r="M1253">
        <v>4</v>
      </c>
      <c r="N1253">
        <v>3</v>
      </c>
      <c r="O1253">
        <v>3</v>
      </c>
      <c r="P1253">
        <v>0</v>
      </c>
      <c r="Q1253">
        <v>3</v>
      </c>
      <c r="R1253">
        <v>2</v>
      </c>
      <c r="S1253">
        <v>1</v>
      </c>
      <c r="T1253">
        <v>0</v>
      </c>
      <c r="U1253">
        <v>0</v>
      </c>
      <c r="V1253">
        <f t="shared" si="38"/>
        <v>60.333333333333336</v>
      </c>
      <c r="W1253">
        <f t="shared" si="39"/>
        <v>47</v>
      </c>
    </row>
    <row r="1254" spans="1:23" x14ac:dyDescent="0.35">
      <c r="A1254" t="s">
        <v>242</v>
      </c>
      <c r="B1254" s="1">
        <v>44424</v>
      </c>
      <c r="C1254" t="s">
        <v>234</v>
      </c>
      <c r="D1254" t="s">
        <v>112</v>
      </c>
      <c r="E1254">
        <v>1</v>
      </c>
      <c r="F1254">
        <v>0</v>
      </c>
      <c r="G1254">
        <v>0</v>
      </c>
      <c r="H1254">
        <v>1</v>
      </c>
      <c r="I1254">
        <v>0</v>
      </c>
      <c r="J1254">
        <v>0</v>
      </c>
      <c r="K1254">
        <v>0</v>
      </c>
      <c r="L1254">
        <v>7</v>
      </c>
      <c r="M1254">
        <v>4</v>
      </c>
      <c r="N1254">
        <v>0</v>
      </c>
      <c r="O1254">
        <v>0</v>
      </c>
      <c r="P1254">
        <v>0</v>
      </c>
      <c r="Q1254">
        <v>1</v>
      </c>
      <c r="R1254">
        <v>7</v>
      </c>
      <c r="S1254">
        <v>1</v>
      </c>
      <c r="T1254">
        <v>0</v>
      </c>
      <c r="U1254">
        <v>0</v>
      </c>
      <c r="V1254">
        <f t="shared" si="38"/>
        <v>79</v>
      </c>
      <c r="W1254">
        <f t="shared" si="39"/>
        <v>79</v>
      </c>
    </row>
    <row r="1255" spans="1:23" x14ac:dyDescent="0.35">
      <c r="A1255" t="s">
        <v>242</v>
      </c>
      <c r="B1255" s="1">
        <v>44425</v>
      </c>
      <c r="C1255" t="s">
        <v>236</v>
      </c>
      <c r="D1255" t="s">
        <v>112</v>
      </c>
      <c r="E1255">
        <v>1</v>
      </c>
      <c r="F1255">
        <v>0</v>
      </c>
      <c r="G1255">
        <v>0</v>
      </c>
      <c r="H1255">
        <v>0</v>
      </c>
      <c r="I1255">
        <v>1</v>
      </c>
      <c r="J1255">
        <v>0</v>
      </c>
      <c r="K1255">
        <v>0</v>
      </c>
      <c r="L1255" s="2">
        <v>6.333333333333333</v>
      </c>
      <c r="M1255">
        <v>9</v>
      </c>
      <c r="N1255">
        <v>2</v>
      </c>
      <c r="O1255">
        <v>2</v>
      </c>
      <c r="P1255">
        <v>1</v>
      </c>
      <c r="Q1255">
        <v>1</v>
      </c>
      <c r="R1255">
        <v>7</v>
      </c>
      <c r="S1255">
        <v>0</v>
      </c>
      <c r="T1255">
        <v>0</v>
      </c>
      <c r="U1255">
        <v>0</v>
      </c>
      <c r="V1255">
        <f t="shared" si="38"/>
        <v>66.666666666666671</v>
      </c>
      <c r="W1255">
        <f t="shared" si="39"/>
        <v>53</v>
      </c>
    </row>
    <row r="1256" spans="1:23" x14ac:dyDescent="0.35">
      <c r="A1256" t="s">
        <v>242</v>
      </c>
      <c r="B1256" s="1">
        <v>44426</v>
      </c>
      <c r="C1256" t="s">
        <v>231</v>
      </c>
      <c r="D1256" t="s">
        <v>112</v>
      </c>
      <c r="E1256">
        <v>1</v>
      </c>
      <c r="F1256">
        <v>0</v>
      </c>
      <c r="G1256">
        <v>0</v>
      </c>
      <c r="H1256">
        <v>0</v>
      </c>
      <c r="I1256">
        <v>1</v>
      </c>
      <c r="J1256">
        <v>0</v>
      </c>
      <c r="K1256">
        <v>0</v>
      </c>
      <c r="L1256">
        <v>5</v>
      </c>
      <c r="M1256">
        <v>8</v>
      </c>
      <c r="N1256">
        <v>5</v>
      </c>
      <c r="O1256">
        <v>5</v>
      </c>
      <c r="P1256">
        <v>2</v>
      </c>
      <c r="Q1256">
        <v>1</v>
      </c>
      <c r="R1256">
        <v>5</v>
      </c>
      <c r="S1256">
        <v>1</v>
      </c>
      <c r="T1256">
        <v>0</v>
      </c>
      <c r="U1256">
        <v>0</v>
      </c>
      <c r="V1256">
        <f t="shared" si="38"/>
        <v>55</v>
      </c>
      <c r="W1256">
        <f t="shared" si="39"/>
        <v>30</v>
      </c>
    </row>
    <row r="1257" spans="1:23" x14ac:dyDescent="0.35">
      <c r="A1257" t="s">
        <v>242</v>
      </c>
      <c r="B1257" s="1">
        <v>44427</v>
      </c>
      <c r="C1257" t="s">
        <v>230</v>
      </c>
      <c r="D1257" t="s">
        <v>97</v>
      </c>
      <c r="E1257">
        <v>1</v>
      </c>
      <c r="F1257">
        <v>0</v>
      </c>
      <c r="G1257">
        <v>0</v>
      </c>
      <c r="H1257">
        <v>1</v>
      </c>
      <c r="I1257">
        <v>0</v>
      </c>
      <c r="J1257">
        <v>0</v>
      </c>
      <c r="K1257">
        <v>0</v>
      </c>
      <c r="L1257">
        <v>7</v>
      </c>
      <c r="M1257">
        <v>8</v>
      </c>
      <c r="N1257">
        <v>1</v>
      </c>
      <c r="O1257">
        <v>1</v>
      </c>
      <c r="P1257">
        <v>0</v>
      </c>
      <c r="Q1257">
        <v>1</v>
      </c>
      <c r="R1257">
        <v>7</v>
      </c>
      <c r="S1257">
        <v>0</v>
      </c>
      <c r="T1257">
        <v>0</v>
      </c>
      <c r="U1257">
        <v>0</v>
      </c>
      <c r="V1257">
        <f t="shared" si="38"/>
        <v>75</v>
      </c>
      <c r="W1257">
        <f t="shared" si="39"/>
        <v>68</v>
      </c>
    </row>
    <row r="1258" spans="1:23" x14ac:dyDescent="0.35">
      <c r="A1258" t="s">
        <v>242</v>
      </c>
      <c r="B1258" s="1">
        <v>44428</v>
      </c>
      <c r="C1258" t="s">
        <v>235</v>
      </c>
      <c r="D1258" t="s">
        <v>97</v>
      </c>
      <c r="E1258">
        <v>1</v>
      </c>
      <c r="F1258">
        <v>0</v>
      </c>
      <c r="G1258">
        <v>0</v>
      </c>
      <c r="H1258">
        <v>1</v>
      </c>
      <c r="I1258">
        <v>0</v>
      </c>
      <c r="J1258">
        <v>0</v>
      </c>
      <c r="K1258">
        <v>0</v>
      </c>
      <c r="L1258">
        <v>7</v>
      </c>
      <c r="M1258">
        <v>1</v>
      </c>
      <c r="N1258">
        <v>0</v>
      </c>
      <c r="O1258">
        <v>0</v>
      </c>
      <c r="P1258">
        <v>0</v>
      </c>
      <c r="Q1258">
        <v>2</v>
      </c>
      <c r="R1258">
        <v>5</v>
      </c>
      <c r="S1258">
        <v>0</v>
      </c>
      <c r="T1258">
        <v>0</v>
      </c>
      <c r="U1258">
        <v>0</v>
      </c>
      <c r="V1258">
        <f t="shared" si="38"/>
        <v>79</v>
      </c>
      <c r="W1258">
        <f t="shared" si="39"/>
        <v>81</v>
      </c>
    </row>
    <row r="1259" spans="1:23" x14ac:dyDescent="0.35">
      <c r="A1259" t="s">
        <v>242</v>
      </c>
      <c r="B1259" s="1">
        <v>44429</v>
      </c>
      <c r="C1259" t="s">
        <v>234</v>
      </c>
      <c r="D1259" t="s">
        <v>97</v>
      </c>
      <c r="E1259">
        <v>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 s="2">
        <v>4.666666666666667</v>
      </c>
      <c r="M1259">
        <v>5</v>
      </c>
      <c r="N1259">
        <v>2</v>
      </c>
      <c r="O1259">
        <v>2</v>
      </c>
      <c r="P1259">
        <v>0</v>
      </c>
      <c r="Q1259">
        <v>3</v>
      </c>
      <c r="R1259">
        <v>3</v>
      </c>
      <c r="S1259">
        <v>1</v>
      </c>
      <c r="T1259">
        <v>0</v>
      </c>
      <c r="U1259">
        <v>0</v>
      </c>
      <c r="V1259">
        <f t="shared" si="38"/>
        <v>60.333333333333336</v>
      </c>
      <c r="W1259">
        <f t="shared" si="39"/>
        <v>49</v>
      </c>
    </row>
    <row r="1260" spans="1:23" x14ac:dyDescent="0.35">
      <c r="A1260" t="s">
        <v>242</v>
      </c>
      <c r="B1260" s="1">
        <v>44430</v>
      </c>
      <c r="C1260" t="s">
        <v>236</v>
      </c>
      <c r="D1260" t="s">
        <v>97</v>
      </c>
      <c r="E1260">
        <v>1</v>
      </c>
      <c r="F1260">
        <v>0</v>
      </c>
      <c r="G1260">
        <v>0</v>
      </c>
      <c r="H1260">
        <v>1</v>
      </c>
      <c r="I1260">
        <v>0</v>
      </c>
      <c r="J1260">
        <v>0</v>
      </c>
      <c r="K1260">
        <v>0</v>
      </c>
      <c r="L1260">
        <v>7</v>
      </c>
      <c r="M1260">
        <v>3</v>
      </c>
      <c r="N1260">
        <v>1</v>
      </c>
      <c r="O1260">
        <v>1</v>
      </c>
      <c r="P1260">
        <v>0</v>
      </c>
      <c r="Q1260">
        <v>1</v>
      </c>
      <c r="R1260">
        <v>8</v>
      </c>
      <c r="S1260">
        <v>0</v>
      </c>
      <c r="T1260">
        <v>0</v>
      </c>
      <c r="U1260">
        <v>0</v>
      </c>
      <c r="V1260">
        <f t="shared" si="38"/>
        <v>81</v>
      </c>
      <c r="W1260">
        <f t="shared" si="39"/>
        <v>79</v>
      </c>
    </row>
    <row r="1261" spans="1:23" x14ac:dyDescent="0.35">
      <c r="A1261" t="s">
        <v>242</v>
      </c>
      <c r="B1261" s="1">
        <v>44432</v>
      </c>
      <c r="C1261" t="s">
        <v>231</v>
      </c>
      <c r="D1261" t="s">
        <v>105</v>
      </c>
      <c r="E1261">
        <v>1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 s="2">
        <v>5.666666666666667</v>
      </c>
      <c r="M1261">
        <v>5</v>
      </c>
      <c r="N1261">
        <v>1</v>
      </c>
      <c r="O1261">
        <v>1</v>
      </c>
      <c r="P1261">
        <v>0</v>
      </c>
      <c r="Q1261">
        <v>1</v>
      </c>
      <c r="R1261">
        <v>8</v>
      </c>
      <c r="S1261">
        <v>1</v>
      </c>
      <c r="T1261">
        <v>0</v>
      </c>
      <c r="U1261">
        <v>0</v>
      </c>
      <c r="V1261">
        <f t="shared" si="38"/>
        <v>72.333333333333329</v>
      </c>
      <c r="W1261">
        <f t="shared" si="39"/>
        <v>67</v>
      </c>
    </row>
    <row r="1262" spans="1:23" x14ac:dyDescent="0.35">
      <c r="A1262" t="s">
        <v>242</v>
      </c>
      <c r="B1262" s="1">
        <v>44433</v>
      </c>
      <c r="C1262" t="s">
        <v>230</v>
      </c>
      <c r="D1262" t="s">
        <v>105</v>
      </c>
      <c r="E1262">
        <v>1</v>
      </c>
      <c r="F1262">
        <v>0</v>
      </c>
      <c r="G1262">
        <v>0</v>
      </c>
      <c r="H1262">
        <v>0</v>
      </c>
      <c r="I1262">
        <v>1</v>
      </c>
      <c r="J1262">
        <v>0</v>
      </c>
      <c r="K1262">
        <v>0</v>
      </c>
      <c r="L1262" s="2">
        <v>6.333333333333333</v>
      </c>
      <c r="M1262">
        <v>4</v>
      </c>
      <c r="N1262">
        <v>2</v>
      </c>
      <c r="O1262">
        <v>2</v>
      </c>
      <c r="P1262">
        <v>0</v>
      </c>
      <c r="Q1262">
        <v>2</v>
      </c>
      <c r="R1262">
        <v>6</v>
      </c>
      <c r="S1262">
        <v>1</v>
      </c>
      <c r="T1262">
        <v>0</v>
      </c>
      <c r="U1262">
        <v>0</v>
      </c>
      <c r="V1262">
        <f t="shared" si="38"/>
        <v>73.666666666666671</v>
      </c>
      <c r="W1262">
        <f t="shared" si="39"/>
        <v>66</v>
      </c>
    </row>
    <row r="1263" spans="1:23" x14ac:dyDescent="0.35">
      <c r="A1263" t="s">
        <v>242</v>
      </c>
      <c r="B1263" s="1">
        <v>44434</v>
      </c>
      <c r="C1263" t="s">
        <v>235</v>
      </c>
      <c r="D1263" t="s">
        <v>105</v>
      </c>
      <c r="E1263">
        <v>1</v>
      </c>
      <c r="F1263">
        <v>0</v>
      </c>
      <c r="G1263">
        <v>0</v>
      </c>
      <c r="H1263">
        <v>1</v>
      </c>
      <c r="I1263">
        <v>0</v>
      </c>
      <c r="J1263">
        <v>0</v>
      </c>
      <c r="K1263">
        <v>0</v>
      </c>
      <c r="L1263">
        <v>6</v>
      </c>
      <c r="M1263">
        <v>3</v>
      </c>
      <c r="N1263">
        <v>0</v>
      </c>
      <c r="O1263">
        <v>0</v>
      </c>
      <c r="P1263">
        <v>0</v>
      </c>
      <c r="Q1263">
        <v>2</v>
      </c>
      <c r="R1263">
        <v>6</v>
      </c>
      <c r="S1263">
        <v>1</v>
      </c>
      <c r="T1263">
        <v>0</v>
      </c>
      <c r="U1263">
        <v>0</v>
      </c>
      <c r="V1263">
        <f t="shared" si="38"/>
        <v>73</v>
      </c>
      <c r="W1263">
        <f t="shared" si="39"/>
        <v>72</v>
      </c>
    </row>
    <row r="1264" spans="1:23" x14ac:dyDescent="0.35">
      <c r="A1264" t="s">
        <v>242</v>
      </c>
      <c r="B1264" s="1">
        <v>44435</v>
      </c>
      <c r="C1264" t="s">
        <v>234</v>
      </c>
      <c r="D1264" t="s">
        <v>95</v>
      </c>
      <c r="E1264">
        <v>1</v>
      </c>
      <c r="F1264">
        <v>0</v>
      </c>
      <c r="G1264">
        <v>0</v>
      </c>
      <c r="H1264">
        <v>1</v>
      </c>
      <c r="I1264">
        <v>0</v>
      </c>
      <c r="J1264">
        <v>0</v>
      </c>
      <c r="K1264">
        <v>0</v>
      </c>
      <c r="L1264">
        <v>7</v>
      </c>
      <c r="M1264">
        <v>6</v>
      </c>
      <c r="N1264">
        <v>0</v>
      </c>
      <c r="O1264">
        <v>0</v>
      </c>
      <c r="P1264">
        <v>0</v>
      </c>
      <c r="Q1264">
        <v>1</v>
      </c>
      <c r="R1264">
        <v>5</v>
      </c>
      <c r="S1264">
        <v>0</v>
      </c>
      <c r="T1264">
        <v>0</v>
      </c>
      <c r="U1264">
        <v>0</v>
      </c>
      <c r="V1264">
        <f t="shared" si="38"/>
        <v>75</v>
      </c>
      <c r="W1264">
        <f t="shared" si="39"/>
        <v>73</v>
      </c>
    </row>
    <row r="1265" spans="1:23" x14ac:dyDescent="0.35">
      <c r="A1265" t="s">
        <v>242</v>
      </c>
      <c r="B1265" s="1">
        <v>44436</v>
      </c>
      <c r="C1265" t="s">
        <v>236</v>
      </c>
      <c r="D1265" t="s">
        <v>95</v>
      </c>
      <c r="E1265">
        <v>1</v>
      </c>
      <c r="F1265">
        <v>0</v>
      </c>
      <c r="G1265">
        <v>0</v>
      </c>
      <c r="H1265">
        <v>0</v>
      </c>
      <c r="I1265">
        <v>1</v>
      </c>
      <c r="J1265">
        <v>0</v>
      </c>
      <c r="K1265">
        <v>0</v>
      </c>
      <c r="L1265">
        <v>3</v>
      </c>
      <c r="M1265">
        <v>7</v>
      </c>
      <c r="N1265">
        <v>5</v>
      </c>
      <c r="O1265">
        <v>5</v>
      </c>
      <c r="P1265">
        <v>1</v>
      </c>
      <c r="Q1265">
        <v>0</v>
      </c>
      <c r="R1265">
        <v>2</v>
      </c>
      <c r="S1265">
        <v>1</v>
      </c>
      <c r="T1265">
        <v>0</v>
      </c>
      <c r="U1265">
        <v>0</v>
      </c>
      <c r="V1265">
        <f t="shared" si="38"/>
        <v>50</v>
      </c>
      <c r="W1265">
        <f t="shared" si="39"/>
        <v>25</v>
      </c>
    </row>
    <row r="1266" spans="1:23" x14ac:dyDescent="0.35">
      <c r="A1266" t="s">
        <v>242</v>
      </c>
      <c r="B1266" s="1">
        <v>44437</v>
      </c>
      <c r="C1266" t="s">
        <v>231</v>
      </c>
      <c r="D1266" t="s">
        <v>95</v>
      </c>
      <c r="E1266">
        <v>1</v>
      </c>
      <c r="F1266">
        <v>0</v>
      </c>
      <c r="G1266">
        <v>0</v>
      </c>
      <c r="H1266">
        <v>0</v>
      </c>
      <c r="I1266">
        <v>1</v>
      </c>
      <c r="J1266">
        <v>0</v>
      </c>
      <c r="K1266">
        <v>0</v>
      </c>
      <c r="L1266">
        <v>7</v>
      </c>
      <c r="M1266">
        <v>4</v>
      </c>
      <c r="N1266">
        <v>2</v>
      </c>
      <c r="O1266">
        <v>2</v>
      </c>
      <c r="P1266">
        <v>1</v>
      </c>
      <c r="Q1266">
        <v>2</v>
      </c>
      <c r="R1266">
        <v>6</v>
      </c>
      <c r="S1266">
        <v>0</v>
      </c>
      <c r="T1266">
        <v>0</v>
      </c>
      <c r="U1266">
        <v>0</v>
      </c>
      <c r="V1266">
        <f t="shared" si="38"/>
        <v>73</v>
      </c>
      <c r="W1266">
        <f t="shared" si="39"/>
        <v>64</v>
      </c>
    </row>
    <row r="1267" spans="1:23" x14ac:dyDescent="0.35">
      <c r="A1267" t="s">
        <v>242</v>
      </c>
      <c r="B1267" s="1">
        <v>44438</v>
      </c>
      <c r="C1267" t="s">
        <v>230</v>
      </c>
      <c r="D1267" t="s">
        <v>103</v>
      </c>
      <c r="E1267">
        <v>1</v>
      </c>
      <c r="F1267">
        <v>0</v>
      </c>
      <c r="G1267">
        <v>0</v>
      </c>
      <c r="H1267">
        <v>0</v>
      </c>
      <c r="I1267">
        <v>1</v>
      </c>
      <c r="J1267">
        <v>0</v>
      </c>
      <c r="K1267">
        <v>0</v>
      </c>
      <c r="L1267">
        <v>6</v>
      </c>
      <c r="M1267">
        <v>5</v>
      </c>
      <c r="N1267">
        <v>3</v>
      </c>
      <c r="O1267">
        <v>3</v>
      </c>
      <c r="P1267">
        <v>1</v>
      </c>
      <c r="Q1267">
        <v>2</v>
      </c>
      <c r="R1267">
        <v>8</v>
      </c>
      <c r="S1267">
        <v>0</v>
      </c>
      <c r="T1267">
        <v>0</v>
      </c>
      <c r="U1267">
        <v>0</v>
      </c>
      <c r="V1267">
        <f t="shared" si="38"/>
        <v>69</v>
      </c>
      <c r="W1267">
        <f t="shared" si="39"/>
        <v>55</v>
      </c>
    </row>
    <row r="1268" spans="1:23" x14ac:dyDescent="0.35">
      <c r="A1268" t="s">
        <v>242</v>
      </c>
      <c r="B1268" t="s">
        <v>238</v>
      </c>
      <c r="C1268" t="s">
        <v>234</v>
      </c>
      <c r="D1268" t="s">
        <v>103</v>
      </c>
      <c r="E1268">
        <v>1</v>
      </c>
      <c r="F1268">
        <v>0</v>
      </c>
      <c r="G1268">
        <v>0</v>
      </c>
      <c r="H1268">
        <v>0</v>
      </c>
      <c r="I1268">
        <v>1</v>
      </c>
      <c r="J1268">
        <v>0</v>
      </c>
      <c r="K1268">
        <v>0</v>
      </c>
      <c r="L1268">
        <v>4</v>
      </c>
      <c r="M1268">
        <v>12</v>
      </c>
      <c r="N1268">
        <v>5</v>
      </c>
      <c r="O1268">
        <v>5</v>
      </c>
      <c r="P1268">
        <v>3</v>
      </c>
      <c r="Q1268">
        <v>1</v>
      </c>
      <c r="R1268">
        <v>2</v>
      </c>
      <c r="S1268">
        <v>0</v>
      </c>
      <c r="T1268">
        <v>0</v>
      </c>
      <c r="U1268">
        <v>0</v>
      </c>
      <c r="V1268">
        <f t="shared" si="38"/>
        <v>39</v>
      </c>
      <c r="W1268">
        <f t="shared" si="39"/>
        <v>7</v>
      </c>
    </row>
    <row r="1269" spans="1:23" x14ac:dyDescent="0.35">
      <c r="A1269" t="s">
        <v>242</v>
      </c>
      <c r="B1269" t="s">
        <v>239</v>
      </c>
      <c r="C1269" t="s">
        <v>235</v>
      </c>
      <c r="D1269" t="s">
        <v>103</v>
      </c>
      <c r="E1269">
        <v>1</v>
      </c>
      <c r="F1269">
        <v>0</v>
      </c>
      <c r="G1269">
        <v>0</v>
      </c>
      <c r="H1269">
        <v>1</v>
      </c>
      <c r="I1269">
        <v>0</v>
      </c>
      <c r="J1269">
        <v>0</v>
      </c>
      <c r="K1269">
        <v>0</v>
      </c>
      <c r="L1269">
        <v>5</v>
      </c>
      <c r="M1269">
        <v>2</v>
      </c>
      <c r="N1269">
        <v>2</v>
      </c>
      <c r="O1269">
        <v>2</v>
      </c>
      <c r="P1269">
        <v>2</v>
      </c>
      <c r="Q1269">
        <v>0</v>
      </c>
      <c r="R1269">
        <v>3</v>
      </c>
      <c r="S1269">
        <v>1</v>
      </c>
      <c r="T1269">
        <v>0</v>
      </c>
      <c r="U1269">
        <v>0</v>
      </c>
      <c r="V1269">
        <f t="shared" si="38"/>
        <v>60</v>
      </c>
      <c r="W1269">
        <f t="shared" si="39"/>
        <v>51</v>
      </c>
    </row>
    <row r="1270" spans="1:23" x14ac:dyDescent="0.35">
      <c r="A1270" t="s">
        <v>242</v>
      </c>
      <c r="B1270" s="1">
        <v>44442</v>
      </c>
      <c r="C1270" t="s">
        <v>236</v>
      </c>
      <c r="D1270" t="s">
        <v>49</v>
      </c>
      <c r="E1270">
        <v>1</v>
      </c>
      <c r="F1270">
        <v>0</v>
      </c>
      <c r="G1270">
        <v>0</v>
      </c>
      <c r="H1270">
        <v>0</v>
      </c>
      <c r="I1270">
        <v>1</v>
      </c>
      <c r="J1270">
        <v>0</v>
      </c>
      <c r="K1270">
        <v>0</v>
      </c>
      <c r="L1270" s="2">
        <v>3.3333333333333335</v>
      </c>
      <c r="M1270">
        <v>4</v>
      </c>
      <c r="N1270">
        <v>4</v>
      </c>
      <c r="O1270">
        <v>3</v>
      </c>
      <c r="P1270">
        <v>2</v>
      </c>
      <c r="Q1270">
        <v>1</v>
      </c>
      <c r="R1270">
        <v>1</v>
      </c>
      <c r="S1270">
        <v>0</v>
      </c>
      <c r="T1270">
        <v>0</v>
      </c>
      <c r="U1270">
        <v>0</v>
      </c>
      <c r="V1270">
        <f t="shared" si="38"/>
        <v>46</v>
      </c>
      <c r="W1270">
        <f t="shared" si="39"/>
        <v>27</v>
      </c>
    </row>
    <row r="1271" spans="1:23" x14ac:dyDescent="0.35">
      <c r="A1271" t="s">
        <v>242</v>
      </c>
      <c r="B1271" s="1">
        <v>44443</v>
      </c>
      <c r="C1271" t="s">
        <v>231</v>
      </c>
      <c r="D1271" t="s">
        <v>49</v>
      </c>
      <c r="E1271">
        <v>1</v>
      </c>
      <c r="F1271">
        <v>0</v>
      </c>
      <c r="G1271">
        <v>0</v>
      </c>
      <c r="H1271">
        <v>1</v>
      </c>
      <c r="I1271">
        <v>0</v>
      </c>
      <c r="J1271">
        <v>0</v>
      </c>
      <c r="K1271">
        <v>0</v>
      </c>
      <c r="L1271">
        <v>5</v>
      </c>
      <c r="M1271">
        <v>6</v>
      </c>
      <c r="N1271">
        <v>4</v>
      </c>
      <c r="O1271">
        <v>4</v>
      </c>
      <c r="P1271">
        <v>1</v>
      </c>
      <c r="Q1271">
        <v>5</v>
      </c>
      <c r="R1271">
        <v>8</v>
      </c>
      <c r="S1271">
        <v>0</v>
      </c>
      <c r="T1271">
        <v>0</v>
      </c>
      <c r="U1271">
        <v>0</v>
      </c>
      <c r="V1271">
        <f t="shared" si="38"/>
        <v>60</v>
      </c>
      <c r="W1271">
        <f t="shared" si="39"/>
        <v>38</v>
      </c>
    </row>
    <row r="1272" spans="1:23" x14ac:dyDescent="0.35">
      <c r="A1272" t="s">
        <v>242</v>
      </c>
      <c r="B1272" s="1">
        <v>44444</v>
      </c>
      <c r="C1272" t="s">
        <v>230</v>
      </c>
      <c r="D1272" t="s">
        <v>49</v>
      </c>
      <c r="E1272">
        <v>1</v>
      </c>
      <c r="F1272">
        <v>0</v>
      </c>
      <c r="G1272">
        <v>0</v>
      </c>
      <c r="H1272">
        <v>0</v>
      </c>
      <c r="I1272">
        <v>1</v>
      </c>
      <c r="J1272">
        <v>0</v>
      </c>
      <c r="K1272">
        <v>0</v>
      </c>
      <c r="L1272">
        <v>6</v>
      </c>
      <c r="M1272">
        <v>4</v>
      </c>
      <c r="N1272">
        <v>3</v>
      </c>
      <c r="O1272">
        <v>1</v>
      </c>
      <c r="P1272">
        <v>0</v>
      </c>
      <c r="Q1272">
        <v>2</v>
      </c>
      <c r="R1272">
        <v>7</v>
      </c>
      <c r="S1272">
        <v>0</v>
      </c>
      <c r="T1272">
        <v>0</v>
      </c>
      <c r="U1272">
        <v>0</v>
      </c>
      <c r="V1272">
        <f t="shared" si="38"/>
        <v>69</v>
      </c>
      <c r="W1272">
        <f t="shared" si="39"/>
        <v>62</v>
      </c>
    </row>
    <row r="1273" spans="1:23" x14ac:dyDescent="0.35">
      <c r="A1273" t="s">
        <v>242</v>
      </c>
      <c r="B1273" s="1">
        <v>44445</v>
      </c>
      <c r="C1273" t="s">
        <v>235</v>
      </c>
      <c r="D1273" t="s">
        <v>114</v>
      </c>
      <c r="E1273">
        <v>1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5</v>
      </c>
      <c r="M1273">
        <v>3</v>
      </c>
      <c r="N1273">
        <v>3</v>
      </c>
      <c r="O1273">
        <v>2</v>
      </c>
      <c r="P1273">
        <v>1</v>
      </c>
      <c r="Q1273">
        <v>0</v>
      </c>
      <c r="R1273">
        <v>8</v>
      </c>
      <c r="S1273">
        <v>0</v>
      </c>
      <c r="T1273">
        <v>0</v>
      </c>
      <c r="U1273">
        <v>0</v>
      </c>
      <c r="V1273">
        <f t="shared" si="38"/>
        <v>66</v>
      </c>
      <c r="W1273">
        <f t="shared" si="39"/>
        <v>57</v>
      </c>
    </row>
    <row r="1274" spans="1:23" x14ac:dyDescent="0.35">
      <c r="A1274" t="s">
        <v>242</v>
      </c>
      <c r="B1274" s="1">
        <v>44446</v>
      </c>
      <c r="C1274" t="s">
        <v>234</v>
      </c>
      <c r="D1274" t="s">
        <v>114</v>
      </c>
      <c r="E1274">
        <v>1</v>
      </c>
      <c r="F1274">
        <v>0</v>
      </c>
      <c r="G1274">
        <v>0</v>
      </c>
      <c r="H1274">
        <v>1</v>
      </c>
      <c r="I1274">
        <v>0</v>
      </c>
      <c r="J1274">
        <v>0</v>
      </c>
      <c r="K1274">
        <v>0</v>
      </c>
      <c r="L1274">
        <v>7</v>
      </c>
      <c r="M1274">
        <v>5</v>
      </c>
      <c r="N1274">
        <v>1</v>
      </c>
      <c r="O1274">
        <v>1</v>
      </c>
      <c r="P1274">
        <v>1</v>
      </c>
      <c r="Q1274">
        <v>0</v>
      </c>
      <c r="R1274">
        <v>8</v>
      </c>
      <c r="S1274">
        <v>0</v>
      </c>
      <c r="T1274">
        <v>0</v>
      </c>
      <c r="U1274">
        <v>0</v>
      </c>
      <c r="V1274">
        <f t="shared" si="38"/>
        <v>76</v>
      </c>
      <c r="W1274">
        <f t="shared" si="39"/>
        <v>71</v>
      </c>
    </row>
    <row r="1275" spans="1:23" x14ac:dyDescent="0.35">
      <c r="A1275" t="s">
        <v>242</v>
      </c>
      <c r="B1275" s="1">
        <v>44447</v>
      </c>
      <c r="C1275" t="s">
        <v>236</v>
      </c>
      <c r="D1275" t="s">
        <v>114</v>
      </c>
      <c r="E1275">
        <v>1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5</v>
      </c>
      <c r="M1275">
        <v>2</v>
      </c>
      <c r="N1275">
        <v>1</v>
      </c>
      <c r="O1275">
        <v>1</v>
      </c>
      <c r="P1275">
        <v>1</v>
      </c>
      <c r="Q1275">
        <v>2</v>
      </c>
      <c r="R1275">
        <v>6</v>
      </c>
      <c r="S1275">
        <v>0</v>
      </c>
      <c r="T1275">
        <v>0</v>
      </c>
      <c r="U1275">
        <v>0</v>
      </c>
      <c r="V1275">
        <f t="shared" si="38"/>
        <v>65</v>
      </c>
      <c r="W1275">
        <f t="shared" si="39"/>
        <v>59</v>
      </c>
    </row>
    <row r="1276" spans="1:23" x14ac:dyDescent="0.35">
      <c r="A1276" t="s">
        <v>242</v>
      </c>
      <c r="B1276" s="1">
        <v>44449</v>
      </c>
      <c r="C1276" t="s">
        <v>231</v>
      </c>
      <c r="D1276" t="s">
        <v>110</v>
      </c>
      <c r="E1276">
        <v>1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6</v>
      </c>
      <c r="M1276">
        <v>4</v>
      </c>
      <c r="N1276">
        <v>2</v>
      </c>
      <c r="O1276">
        <v>2</v>
      </c>
      <c r="P1276">
        <v>1</v>
      </c>
      <c r="Q1276">
        <v>2</v>
      </c>
      <c r="R1276">
        <v>6</v>
      </c>
      <c r="S1276">
        <v>0</v>
      </c>
      <c r="T1276">
        <v>0</v>
      </c>
      <c r="U1276">
        <v>1</v>
      </c>
      <c r="V1276">
        <f t="shared" si="38"/>
        <v>68</v>
      </c>
      <c r="W1276">
        <f t="shared" si="39"/>
        <v>58</v>
      </c>
    </row>
    <row r="1277" spans="1:23" x14ac:dyDescent="0.35">
      <c r="A1277" t="s">
        <v>242</v>
      </c>
      <c r="B1277" s="1">
        <v>44450</v>
      </c>
      <c r="C1277" t="s">
        <v>230</v>
      </c>
      <c r="D1277" t="s">
        <v>110</v>
      </c>
      <c r="E1277">
        <v>1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7</v>
      </c>
      <c r="M1277">
        <v>8</v>
      </c>
      <c r="N1277">
        <v>4</v>
      </c>
      <c r="O1277">
        <v>4</v>
      </c>
      <c r="P1277">
        <v>1</v>
      </c>
      <c r="Q1277">
        <v>1</v>
      </c>
      <c r="R1277">
        <v>5</v>
      </c>
      <c r="S1277">
        <v>0</v>
      </c>
      <c r="T1277">
        <v>0</v>
      </c>
      <c r="U1277">
        <v>0</v>
      </c>
      <c r="V1277">
        <f t="shared" si="38"/>
        <v>69</v>
      </c>
      <c r="W1277">
        <f t="shared" si="39"/>
        <v>51</v>
      </c>
    </row>
    <row r="1278" spans="1:23" x14ac:dyDescent="0.35">
      <c r="A1278" t="s">
        <v>242</v>
      </c>
      <c r="B1278" s="1">
        <v>44451</v>
      </c>
      <c r="C1278" t="s">
        <v>235</v>
      </c>
      <c r="D1278" t="s">
        <v>110</v>
      </c>
      <c r="E1278">
        <v>1</v>
      </c>
      <c r="F1278">
        <v>0</v>
      </c>
      <c r="G1278">
        <v>0</v>
      </c>
      <c r="H1278">
        <v>0</v>
      </c>
      <c r="I1278">
        <v>1</v>
      </c>
      <c r="J1278">
        <v>0</v>
      </c>
      <c r="K1278">
        <v>0</v>
      </c>
      <c r="L1278">
        <v>7</v>
      </c>
      <c r="M1278">
        <v>3</v>
      </c>
      <c r="N1278">
        <v>2</v>
      </c>
      <c r="O1278">
        <v>2</v>
      </c>
      <c r="P1278">
        <v>1</v>
      </c>
      <c r="Q1278">
        <v>1</v>
      </c>
      <c r="R1278">
        <v>6</v>
      </c>
      <c r="S1278">
        <v>0</v>
      </c>
      <c r="T1278">
        <v>0</v>
      </c>
      <c r="U1278">
        <v>0</v>
      </c>
      <c r="V1278">
        <f t="shared" si="38"/>
        <v>75</v>
      </c>
      <c r="W1278">
        <f t="shared" si="39"/>
        <v>68</v>
      </c>
    </row>
    <row r="1279" spans="1:23" x14ac:dyDescent="0.35">
      <c r="A1279" t="s">
        <v>242</v>
      </c>
      <c r="B1279" s="1">
        <v>44453</v>
      </c>
      <c r="C1279" t="s">
        <v>234</v>
      </c>
      <c r="D1279" t="s">
        <v>118</v>
      </c>
      <c r="E1279">
        <v>1</v>
      </c>
      <c r="F1279">
        <v>0</v>
      </c>
      <c r="G1279">
        <v>0</v>
      </c>
      <c r="H1279">
        <v>0</v>
      </c>
      <c r="I1279">
        <v>1</v>
      </c>
      <c r="J1279">
        <v>0</v>
      </c>
      <c r="K1279">
        <v>0</v>
      </c>
      <c r="L1279" s="2">
        <v>4.333333333333333</v>
      </c>
      <c r="M1279">
        <v>10</v>
      </c>
      <c r="N1279">
        <v>6</v>
      </c>
      <c r="O1279">
        <v>5</v>
      </c>
      <c r="P1279">
        <v>0</v>
      </c>
      <c r="Q1279">
        <v>2</v>
      </c>
      <c r="R1279">
        <v>1</v>
      </c>
      <c r="S1279">
        <v>0</v>
      </c>
      <c r="T1279">
        <v>0</v>
      </c>
      <c r="U1279">
        <v>0</v>
      </c>
      <c r="V1279">
        <f t="shared" si="38"/>
        <v>50.666666666666664</v>
      </c>
      <c r="W1279">
        <f t="shared" si="39"/>
        <v>25</v>
      </c>
    </row>
    <row r="1280" spans="1:23" x14ac:dyDescent="0.35">
      <c r="A1280" t="s">
        <v>242</v>
      </c>
      <c r="B1280" s="1">
        <v>44454</v>
      </c>
      <c r="C1280" t="s">
        <v>236</v>
      </c>
      <c r="D1280" t="s">
        <v>118</v>
      </c>
      <c r="E1280">
        <v>1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 s="2">
        <v>3.6666666666666665</v>
      </c>
      <c r="M1280">
        <v>5</v>
      </c>
      <c r="N1280">
        <v>4</v>
      </c>
      <c r="O1280">
        <v>4</v>
      </c>
      <c r="P1280">
        <v>0</v>
      </c>
      <c r="Q1280">
        <v>3</v>
      </c>
      <c r="R1280">
        <v>0</v>
      </c>
      <c r="S1280">
        <v>0</v>
      </c>
      <c r="T1280">
        <v>0</v>
      </c>
      <c r="U1280">
        <v>0</v>
      </c>
      <c r="V1280">
        <f t="shared" si="38"/>
        <v>53</v>
      </c>
      <c r="W1280">
        <f t="shared" si="39"/>
        <v>34</v>
      </c>
    </row>
    <row r="1281" spans="1:23" x14ac:dyDescent="0.35">
      <c r="A1281" t="s">
        <v>242</v>
      </c>
      <c r="B1281" s="1">
        <v>44455</v>
      </c>
      <c r="C1281" t="s">
        <v>231</v>
      </c>
      <c r="D1281" t="s">
        <v>118</v>
      </c>
      <c r="E1281">
        <v>1</v>
      </c>
      <c r="F1281">
        <v>0</v>
      </c>
      <c r="G1281">
        <v>0</v>
      </c>
      <c r="H1281">
        <v>1</v>
      </c>
      <c r="I1281">
        <v>0</v>
      </c>
      <c r="J1281">
        <v>0</v>
      </c>
      <c r="K1281">
        <v>0</v>
      </c>
      <c r="L1281">
        <v>6</v>
      </c>
      <c r="M1281">
        <v>5</v>
      </c>
      <c r="N1281">
        <v>0</v>
      </c>
      <c r="O1281">
        <v>0</v>
      </c>
      <c r="P1281">
        <v>0</v>
      </c>
      <c r="Q1281">
        <v>1</v>
      </c>
      <c r="R1281">
        <v>4</v>
      </c>
      <c r="S1281">
        <v>0</v>
      </c>
      <c r="T1281">
        <v>0</v>
      </c>
      <c r="U1281">
        <v>0</v>
      </c>
      <c r="V1281">
        <f t="shared" si="38"/>
        <v>70</v>
      </c>
      <c r="W1281">
        <f t="shared" si="39"/>
        <v>68</v>
      </c>
    </row>
    <row r="1282" spans="1:23" x14ac:dyDescent="0.35">
      <c r="A1282" t="s">
        <v>242</v>
      </c>
      <c r="B1282" s="1">
        <v>44456</v>
      </c>
      <c r="C1282" t="s">
        <v>230</v>
      </c>
      <c r="D1282" t="s">
        <v>36</v>
      </c>
      <c r="E1282">
        <v>1</v>
      </c>
      <c r="F1282">
        <v>0</v>
      </c>
      <c r="G1282">
        <v>0</v>
      </c>
      <c r="H1282">
        <v>1</v>
      </c>
      <c r="I1282">
        <v>0</v>
      </c>
      <c r="J1282">
        <v>0</v>
      </c>
      <c r="K1282">
        <v>0</v>
      </c>
      <c r="L1282" s="2">
        <v>6.333333333333333</v>
      </c>
      <c r="M1282">
        <v>5</v>
      </c>
      <c r="N1282">
        <v>0</v>
      </c>
      <c r="O1282">
        <v>0</v>
      </c>
      <c r="P1282">
        <v>0</v>
      </c>
      <c r="Q1282">
        <v>2</v>
      </c>
      <c r="R1282">
        <v>10</v>
      </c>
      <c r="S1282">
        <v>0</v>
      </c>
      <c r="T1282">
        <v>0</v>
      </c>
      <c r="U1282">
        <v>0</v>
      </c>
      <c r="V1282">
        <f t="shared" si="38"/>
        <v>76.666666666666671</v>
      </c>
      <c r="W1282">
        <f t="shared" si="39"/>
        <v>74</v>
      </c>
    </row>
    <row r="1283" spans="1:23" x14ac:dyDescent="0.35">
      <c r="A1283" t="s">
        <v>242</v>
      </c>
      <c r="B1283" s="1">
        <v>44457</v>
      </c>
      <c r="C1283" t="s">
        <v>235</v>
      </c>
      <c r="D1283" t="s">
        <v>36</v>
      </c>
      <c r="E1283">
        <v>1</v>
      </c>
      <c r="F1283">
        <v>0</v>
      </c>
      <c r="G1283">
        <v>0</v>
      </c>
      <c r="H1283">
        <v>0</v>
      </c>
      <c r="I1283">
        <v>1</v>
      </c>
      <c r="J1283">
        <v>0</v>
      </c>
      <c r="K1283">
        <v>0</v>
      </c>
      <c r="L1283">
        <v>6</v>
      </c>
      <c r="M1283">
        <v>4</v>
      </c>
      <c r="N1283">
        <v>4</v>
      </c>
      <c r="O1283">
        <v>3</v>
      </c>
      <c r="P1283">
        <v>0</v>
      </c>
      <c r="Q1283">
        <v>2</v>
      </c>
      <c r="R1283">
        <v>5</v>
      </c>
      <c r="S1283">
        <v>0</v>
      </c>
      <c r="T1283">
        <v>0</v>
      </c>
      <c r="U1283">
        <v>0</v>
      </c>
      <c r="V1283">
        <f t="shared" ref="V1283:V1346" si="40">50+L1283*3+(IF(L1283&lt;4,0,(L1283-4)*2)+R1283-M1283-4*P1283-(2*(N1283-O1283))-Q1283)</f>
        <v>69</v>
      </c>
      <c r="W1283">
        <f t="shared" ref="W1283:W1346" si="41">40+6*L1283+R1283-2*Q1283-2*M1283-3*N1283-6*P1283</f>
        <v>57</v>
      </c>
    </row>
    <row r="1284" spans="1:23" x14ac:dyDescent="0.35">
      <c r="A1284" t="s">
        <v>242</v>
      </c>
      <c r="B1284" s="1">
        <v>44458</v>
      </c>
      <c r="C1284" t="s">
        <v>234</v>
      </c>
      <c r="D1284" t="s">
        <v>36</v>
      </c>
      <c r="E1284">
        <v>1</v>
      </c>
      <c r="F1284">
        <v>0</v>
      </c>
      <c r="G1284">
        <v>0</v>
      </c>
      <c r="H1284">
        <v>0</v>
      </c>
      <c r="I1284">
        <v>1</v>
      </c>
      <c r="J1284">
        <v>0</v>
      </c>
      <c r="K1284">
        <v>0</v>
      </c>
      <c r="L1284">
        <v>3</v>
      </c>
      <c r="M1284">
        <v>9</v>
      </c>
      <c r="N1284">
        <v>6</v>
      </c>
      <c r="O1284">
        <v>6</v>
      </c>
      <c r="P1284">
        <v>3</v>
      </c>
      <c r="Q1284">
        <v>1</v>
      </c>
      <c r="R1284">
        <v>2</v>
      </c>
      <c r="S1284">
        <v>0</v>
      </c>
      <c r="T1284">
        <v>0</v>
      </c>
      <c r="U1284">
        <v>0</v>
      </c>
      <c r="V1284">
        <f t="shared" si="40"/>
        <v>39</v>
      </c>
      <c r="W1284">
        <f t="shared" si="41"/>
        <v>4</v>
      </c>
    </row>
    <row r="1285" spans="1:23" x14ac:dyDescent="0.35">
      <c r="A1285" t="s">
        <v>242</v>
      </c>
      <c r="B1285" s="1">
        <v>44459</v>
      </c>
      <c r="C1285" t="s">
        <v>236</v>
      </c>
      <c r="D1285" t="s">
        <v>113</v>
      </c>
      <c r="E1285">
        <v>1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 s="2">
        <v>3.3333333333333335</v>
      </c>
      <c r="M1285">
        <v>7</v>
      </c>
      <c r="N1285">
        <v>5</v>
      </c>
      <c r="O1285">
        <v>5</v>
      </c>
      <c r="P1285">
        <v>2</v>
      </c>
      <c r="Q1285">
        <v>1</v>
      </c>
      <c r="R1285">
        <v>3</v>
      </c>
      <c r="S1285">
        <v>0</v>
      </c>
      <c r="T1285">
        <v>0</v>
      </c>
      <c r="U1285">
        <v>0</v>
      </c>
      <c r="V1285">
        <f t="shared" si="40"/>
        <v>47</v>
      </c>
      <c r="W1285">
        <f t="shared" si="41"/>
        <v>20</v>
      </c>
    </row>
    <row r="1286" spans="1:23" x14ac:dyDescent="0.35">
      <c r="A1286" t="s">
        <v>242</v>
      </c>
      <c r="B1286" s="1">
        <v>44460</v>
      </c>
      <c r="C1286" t="s">
        <v>231</v>
      </c>
      <c r="D1286" t="s">
        <v>113</v>
      </c>
      <c r="E1286">
        <v>1</v>
      </c>
      <c r="F1286">
        <v>0</v>
      </c>
      <c r="G1286">
        <v>0</v>
      </c>
      <c r="H1286">
        <v>0</v>
      </c>
      <c r="I1286">
        <v>1</v>
      </c>
      <c r="J1286">
        <v>0</v>
      </c>
      <c r="K1286">
        <v>0</v>
      </c>
      <c r="L1286" s="2">
        <v>4.333333333333333</v>
      </c>
      <c r="M1286">
        <v>6</v>
      </c>
      <c r="N1286">
        <v>3</v>
      </c>
      <c r="O1286">
        <v>3</v>
      </c>
      <c r="P1286">
        <v>1</v>
      </c>
      <c r="Q1286">
        <v>3</v>
      </c>
      <c r="R1286">
        <v>6</v>
      </c>
      <c r="S1286">
        <v>0</v>
      </c>
      <c r="T1286">
        <v>0</v>
      </c>
      <c r="U1286">
        <v>0</v>
      </c>
      <c r="V1286">
        <f t="shared" si="40"/>
        <v>56.666666666666664</v>
      </c>
      <c r="W1286">
        <f t="shared" si="41"/>
        <v>39</v>
      </c>
    </row>
    <row r="1287" spans="1:23" x14ac:dyDescent="0.35">
      <c r="A1287" t="s">
        <v>242</v>
      </c>
      <c r="B1287" s="1">
        <v>44462</v>
      </c>
      <c r="C1287" t="s">
        <v>230</v>
      </c>
      <c r="D1287" t="s">
        <v>99</v>
      </c>
      <c r="E1287">
        <v>1</v>
      </c>
      <c r="F1287">
        <v>0</v>
      </c>
      <c r="G1287">
        <v>0</v>
      </c>
      <c r="H1287">
        <v>0</v>
      </c>
      <c r="I1287">
        <v>1</v>
      </c>
      <c r="J1287">
        <v>0</v>
      </c>
      <c r="K1287">
        <v>0</v>
      </c>
      <c r="L1287">
        <v>6</v>
      </c>
      <c r="M1287">
        <v>6</v>
      </c>
      <c r="N1287">
        <v>2</v>
      </c>
      <c r="O1287">
        <v>2</v>
      </c>
      <c r="P1287">
        <v>1</v>
      </c>
      <c r="Q1287">
        <v>3</v>
      </c>
      <c r="R1287">
        <v>6</v>
      </c>
      <c r="S1287">
        <v>0</v>
      </c>
      <c r="T1287">
        <v>0</v>
      </c>
      <c r="U1287">
        <v>0</v>
      </c>
      <c r="V1287">
        <f t="shared" si="40"/>
        <v>65</v>
      </c>
      <c r="W1287">
        <f t="shared" si="41"/>
        <v>52</v>
      </c>
    </row>
    <row r="1288" spans="1:23" x14ac:dyDescent="0.35">
      <c r="A1288" t="s">
        <v>242</v>
      </c>
      <c r="B1288" s="1">
        <v>44463</v>
      </c>
      <c r="C1288" t="s">
        <v>235</v>
      </c>
      <c r="D1288" t="s">
        <v>99</v>
      </c>
      <c r="E1288">
        <v>1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4</v>
      </c>
      <c r="M1288">
        <v>5</v>
      </c>
      <c r="N1288">
        <v>4</v>
      </c>
      <c r="O1288">
        <v>4</v>
      </c>
      <c r="P1288">
        <v>2</v>
      </c>
      <c r="Q1288">
        <v>4</v>
      </c>
      <c r="R1288">
        <v>3</v>
      </c>
      <c r="S1288">
        <v>0</v>
      </c>
      <c r="T1288">
        <v>0</v>
      </c>
      <c r="U1288">
        <v>0</v>
      </c>
      <c r="V1288">
        <f t="shared" si="40"/>
        <v>48</v>
      </c>
      <c r="W1288">
        <f t="shared" si="41"/>
        <v>25</v>
      </c>
    </row>
    <row r="1289" spans="1:23" x14ac:dyDescent="0.35">
      <c r="A1289" t="s">
        <v>242</v>
      </c>
      <c r="B1289" s="1">
        <v>44464</v>
      </c>
      <c r="C1289" t="s">
        <v>236</v>
      </c>
      <c r="D1289" t="s">
        <v>99</v>
      </c>
      <c r="E1289">
        <v>1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 s="2">
        <v>2.6666666666666665</v>
      </c>
      <c r="M1289">
        <v>5</v>
      </c>
      <c r="N1289">
        <v>4</v>
      </c>
      <c r="O1289">
        <v>4</v>
      </c>
      <c r="P1289">
        <v>0</v>
      </c>
      <c r="Q1289">
        <v>4</v>
      </c>
      <c r="R1289">
        <v>3</v>
      </c>
      <c r="S1289">
        <v>0</v>
      </c>
      <c r="T1289">
        <v>0</v>
      </c>
      <c r="U1289">
        <v>0</v>
      </c>
      <c r="V1289">
        <f t="shared" si="40"/>
        <v>52</v>
      </c>
      <c r="W1289">
        <f t="shared" si="41"/>
        <v>29</v>
      </c>
    </row>
    <row r="1290" spans="1:23" x14ac:dyDescent="0.35">
      <c r="A1290" t="s">
        <v>242</v>
      </c>
      <c r="B1290" s="1">
        <v>44465</v>
      </c>
      <c r="C1290" t="s">
        <v>231</v>
      </c>
      <c r="D1290" t="s">
        <v>99</v>
      </c>
      <c r="E1290">
        <v>1</v>
      </c>
      <c r="F1290">
        <v>0</v>
      </c>
      <c r="G1290">
        <v>0</v>
      </c>
      <c r="H1290">
        <v>1</v>
      </c>
      <c r="I1290">
        <v>0</v>
      </c>
      <c r="J1290">
        <v>0</v>
      </c>
      <c r="K1290">
        <v>0</v>
      </c>
      <c r="L1290">
        <v>6</v>
      </c>
      <c r="M1290">
        <v>3</v>
      </c>
      <c r="N1290">
        <v>1</v>
      </c>
      <c r="O1290">
        <v>0</v>
      </c>
      <c r="P1290">
        <v>0</v>
      </c>
      <c r="Q1290">
        <v>2</v>
      </c>
      <c r="R1290">
        <v>6</v>
      </c>
      <c r="S1290">
        <v>0</v>
      </c>
      <c r="T1290">
        <v>0</v>
      </c>
      <c r="U1290">
        <v>0</v>
      </c>
      <c r="V1290">
        <f t="shared" si="40"/>
        <v>71</v>
      </c>
      <c r="W1290">
        <f t="shared" si="41"/>
        <v>69</v>
      </c>
    </row>
    <row r="1291" spans="1:23" x14ac:dyDescent="0.35">
      <c r="A1291" t="s">
        <v>242</v>
      </c>
      <c r="B1291" s="1">
        <v>44466</v>
      </c>
      <c r="C1291" t="s">
        <v>240</v>
      </c>
      <c r="D1291" t="s">
        <v>113</v>
      </c>
      <c r="E1291">
        <v>1</v>
      </c>
      <c r="F1291">
        <v>0</v>
      </c>
      <c r="G1291">
        <v>0</v>
      </c>
      <c r="H1291">
        <v>1</v>
      </c>
      <c r="I1291">
        <v>0</v>
      </c>
      <c r="J1291">
        <v>0</v>
      </c>
      <c r="K1291">
        <v>0</v>
      </c>
      <c r="L1291" s="2">
        <v>5.666666666666667</v>
      </c>
      <c r="M1291">
        <v>5</v>
      </c>
      <c r="N1291">
        <v>1</v>
      </c>
      <c r="O1291">
        <v>1</v>
      </c>
      <c r="P1291">
        <v>0</v>
      </c>
      <c r="Q1291">
        <v>1</v>
      </c>
      <c r="R1291">
        <v>5</v>
      </c>
      <c r="S1291">
        <v>0</v>
      </c>
      <c r="T1291">
        <v>0</v>
      </c>
      <c r="U1291">
        <v>1</v>
      </c>
      <c r="V1291">
        <f t="shared" si="40"/>
        <v>69.333333333333329</v>
      </c>
      <c r="W1291">
        <f t="shared" si="41"/>
        <v>64</v>
      </c>
    </row>
    <row r="1292" spans="1:23" x14ac:dyDescent="0.35">
      <c r="A1292" t="s">
        <v>242</v>
      </c>
      <c r="B1292" s="1">
        <v>44467</v>
      </c>
      <c r="C1292" t="s">
        <v>241</v>
      </c>
      <c r="D1292" t="s">
        <v>75</v>
      </c>
      <c r="E1292">
        <v>1</v>
      </c>
      <c r="F1292">
        <v>0</v>
      </c>
      <c r="G1292">
        <v>0</v>
      </c>
      <c r="H1292">
        <v>0</v>
      </c>
      <c r="I1292">
        <v>1</v>
      </c>
      <c r="J1292">
        <v>0</v>
      </c>
      <c r="K1292">
        <v>0</v>
      </c>
      <c r="L1292" s="2">
        <v>1.3333333333333333</v>
      </c>
      <c r="M1292">
        <v>2</v>
      </c>
      <c r="N1292">
        <v>2</v>
      </c>
      <c r="O1292">
        <v>2</v>
      </c>
      <c r="P1292">
        <v>2</v>
      </c>
      <c r="Q1292">
        <v>3</v>
      </c>
      <c r="R1292">
        <v>2</v>
      </c>
      <c r="S1292">
        <v>0</v>
      </c>
      <c r="T1292">
        <v>0</v>
      </c>
      <c r="U1292">
        <v>0</v>
      </c>
      <c r="V1292">
        <f t="shared" si="40"/>
        <v>43</v>
      </c>
      <c r="W1292">
        <f t="shared" si="41"/>
        <v>22</v>
      </c>
    </row>
    <row r="1293" spans="1:23" x14ac:dyDescent="0.35">
      <c r="A1293" t="s">
        <v>242</v>
      </c>
      <c r="B1293" s="1">
        <v>44468</v>
      </c>
      <c r="C1293" t="s">
        <v>235</v>
      </c>
      <c r="D1293" t="s">
        <v>75</v>
      </c>
      <c r="E1293">
        <v>1</v>
      </c>
      <c r="F1293">
        <v>0</v>
      </c>
      <c r="G1293">
        <v>0</v>
      </c>
      <c r="H1293">
        <v>0</v>
      </c>
      <c r="I1293">
        <v>1</v>
      </c>
      <c r="J1293">
        <v>0</v>
      </c>
      <c r="K1293">
        <v>0</v>
      </c>
      <c r="L1293" s="2">
        <v>4.666666666666667</v>
      </c>
      <c r="M1293">
        <v>5</v>
      </c>
      <c r="N1293">
        <v>5</v>
      </c>
      <c r="O1293">
        <v>5</v>
      </c>
      <c r="P1293">
        <v>1</v>
      </c>
      <c r="Q1293">
        <v>2</v>
      </c>
      <c r="R1293">
        <v>6</v>
      </c>
      <c r="S1293">
        <v>1</v>
      </c>
      <c r="T1293">
        <v>0</v>
      </c>
      <c r="U1293">
        <v>1</v>
      </c>
      <c r="V1293">
        <f t="shared" si="40"/>
        <v>60.333333333333336</v>
      </c>
      <c r="W1293">
        <f t="shared" si="41"/>
        <v>39</v>
      </c>
    </row>
    <row r="1294" spans="1:23" x14ac:dyDescent="0.35">
      <c r="A1294" t="s">
        <v>242</v>
      </c>
      <c r="B1294" s="1">
        <v>44470</v>
      </c>
      <c r="C1294" t="s">
        <v>230</v>
      </c>
      <c r="D1294" t="s">
        <v>118</v>
      </c>
      <c r="E1294">
        <v>1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 s="2">
        <v>5.333333333333333</v>
      </c>
      <c r="M1294">
        <v>6</v>
      </c>
      <c r="N1294">
        <v>1</v>
      </c>
      <c r="O1294">
        <v>1</v>
      </c>
      <c r="P1294">
        <v>0</v>
      </c>
      <c r="Q1294">
        <v>3</v>
      </c>
      <c r="R1294">
        <v>5</v>
      </c>
      <c r="S1294">
        <v>0</v>
      </c>
      <c r="T1294">
        <v>0</v>
      </c>
      <c r="U1294">
        <v>0</v>
      </c>
      <c r="V1294">
        <f t="shared" si="40"/>
        <v>64.666666666666671</v>
      </c>
      <c r="W1294">
        <f t="shared" si="41"/>
        <v>56</v>
      </c>
    </row>
    <row r="1295" spans="1:23" x14ac:dyDescent="0.35">
      <c r="A1295" t="s">
        <v>242</v>
      </c>
      <c r="B1295" s="1">
        <v>44471</v>
      </c>
      <c r="C1295" t="s">
        <v>231</v>
      </c>
      <c r="D1295" t="s">
        <v>118</v>
      </c>
      <c r="E1295">
        <v>1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 s="2">
        <v>4.333333333333333</v>
      </c>
      <c r="M1295">
        <v>8</v>
      </c>
      <c r="N1295">
        <v>6</v>
      </c>
      <c r="O1295">
        <v>6</v>
      </c>
      <c r="P1295">
        <v>0</v>
      </c>
      <c r="Q1295">
        <v>2</v>
      </c>
      <c r="R1295">
        <v>6</v>
      </c>
      <c r="S1295">
        <v>0</v>
      </c>
      <c r="T1295">
        <v>0</v>
      </c>
      <c r="U1295">
        <v>0</v>
      </c>
      <c r="V1295">
        <f t="shared" si="40"/>
        <v>59.666666666666664</v>
      </c>
      <c r="W1295">
        <f t="shared" si="41"/>
        <v>34</v>
      </c>
    </row>
    <row r="1296" spans="1:23" x14ac:dyDescent="0.35">
      <c r="A1296" t="s">
        <v>242</v>
      </c>
      <c r="B1296" s="1">
        <v>44472</v>
      </c>
      <c r="C1296" t="s">
        <v>240</v>
      </c>
      <c r="D1296" t="s">
        <v>118</v>
      </c>
      <c r="E1296">
        <v>1</v>
      </c>
      <c r="F1296">
        <v>0</v>
      </c>
      <c r="G1296">
        <v>0</v>
      </c>
      <c r="H1296">
        <v>1</v>
      </c>
      <c r="I1296">
        <v>0</v>
      </c>
      <c r="J1296">
        <v>0</v>
      </c>
      <c r="K1296">
        <v>0</v>
      </c>
      <c r="L1296">
        <v>6</v>
      </c>
      <c r="M1296">
        <v>7</v>
      </c>
      <c r="N1296">
        <v>1</v>
      </c>
      <c r="O1296">
        <v>1</v>
      </c>
      <c r="P1296">
        <v>0</v>
      </c>
      <c r="Q1296">
        <v>1</v>
      </c>
      <c r="R1296">
        <v>6</v>
      </c>
      <c r="S1296">
        <v>0</v>
      </c>
      <c r="T1296">
        <v>1</v>
      </c>
      <c r="U1296">
        <v>0</v>
      </c>
      <c r="V1296">
        <f t="shared" si="40"/>
        <v>70</v>
      </c>
      <c r="W1296">
        <f t="shared" si="41"/>
        <v>63</v>
      </c>
    </row>
    <row r="1297" spans="1:23" x14ac:dyDescent="0.35">
      <c r="A1297" t="s">
        <v>265</v>
      </c>
      <c r="B1297" s="1">
        <v>44287</v>
      </c>
      <c r="C1297" t="s">
        <v>244</v>
      </c>
      <c r="D1297" t="s">
        <v>65</v>
      </c>
      <c r="E1297">
        <v>1</v>
      </c>
      <c r="F1297">
        <v>0</v>
      </c>
      <c r="G1297">
        <v>0</v>
      </c>
      <c r="H1297">
        <v>0</v>
      </c>
      <c r="I1297">
        <v>1</v>
      </c>
      <c r="J1297">
        <v>0</v>
      </c>
      <c r="K1297">
        <v>0</v>
      </c>
      <c r="L1297">
        <v>6</v>
      </c>
      <c r="M1297">
        <v>5</v>
      </c>
      <c r="N1297">
        <v>3</v>
      </c>
      <c r="O1297">
        <v>3</v>
      </c>
      <c r="P1297">
        <v>1</v>
      </c>
      <c r="Q1297">
        <v>3</v>
      </c>
      <c r="R1297">
        <v>12</v>
      </c>
      <c r="S1297">
        <v>0</v>
      </c>
      <c r="T1297">
        <v>0</v>
      </c>
      <c r="U1297">
        <v>2</v>
      </c>
      <c r="V1297">
        <f t="shared" si="40"/>
        <v>72</v>
      </c>
      <c r="W1297">
        <f t="shared" si="41"/>
        <v>57</v>
      </c>
    </row>
    <row r="1298" spans="1:23" x14ac:dyDescent="0.35">
      <c r="A1298" t="s">
        <v>265</v>
      </c>
      <c r="B1298" s="1">
        <v>44289</v>
      </c>
      <c r="C1298" t="s">
        <v>245</v>
      </c>
      <c r="D1298" t="s">
        <v>65</v>
      </c>
      <c r="E1298">
        <v>1</v>
      </c>
      <c r="F1298">
        <v>0</v>
      </c>
      <c r="G1298">
        <v>0</v>
      </c>
      <c r="H1298">
        <v>0</v>
      </c>
      <c r="I1298">
        <v>1</v>
      </c>
      <c r="J1298">
        <v>0</v>
      </c>
      <c r="K1298">
        <v>0</v>
      </c>
      <c r="L1298">
        <v>6</v>
      </c>
      <c r="M1298">
        <v>6</v>
      </c>
      <c r="N1298">
        <v>2</v>
      </c>
      <c r="O1298">
        <v>2</v>
      </c>
      <c r="P1298">
        <v>0</v>
      </c>
      <c r="Q1298">
        <v>2</v>
      </c>
      <c r="R1298">
        <v>4</v>
      </c>
      <c r="S1298">
        <v>0</v>
      </c>
      <c r="T1298">
        <v>0</v>
      </c>
      <c r="U1298">
        <v>0</v>
      </c>
      <c r="V1298">
        <f t="shared" si="40"/>
        <v>68</v>
      </c>
      <c r="W1298">
        <f t="shared" si="41"/>
        <v>58</v>
      </c>
    </row>
    <row r="1299" spans="1:23" x14ac:dyDescent="0.35">
      <c r="A1299" t="s">
        <v>265</v>
      </c>
      <c r="B1299" s="1">
        <v>44290</v>
      </c>
      <c r="C1299" t="s">
        <v>246</v>
      </c>
      <c r="D1299" t="s">
        <v>65</v>
      </c>
      <c r="E1299">
        <v>1</v>
      </c>
      <c r="F1299">
        <v>0</v>
      </c>
      <c r="G1299">
        <v>0</v>
      </c>
      <c r="H1299">
        <v>1</v>
      </c>
      <c r="I1299">
        <v>0</v>
      </c>
      <c r="J1299">
        <v>0</v>
      </c>
      <c r="K1299">
        <v>0</v>
      </c>
      <c r="L1299">
        <v>7</v>
      </c>
      <c r="M1299">
        <v>2</v>
      </c>
      <c r="N1299">
        <v>3</v>
      </c>
      <c r="O1299">
        <v>3</v>
      </c>
      <c r="P1299">
        <v>2</v>
      </c>
      <c r="Q1299">
        <v>3</v>
      </c>
      <c r="R1299">
        <v>6</v>
      </c>
      <c r="S1299">
        <v>0</v>
      </c>
      <c r="T1299">
        <v>0</v>
      </c>
      <c r="U1299">
        <v>0</v>
      </c>
      <c r="V1299">
        <f t="shared" si="40"/>
        <v>70</v>
      </c>
      <c r="W1299">
        <f t="shared" si="41"/>
        <v>57</v>
      </c>
    </row>
    <row r="1300" spans="1:23" x14ac:dyDescent="0.35">
      <c r="A1300" t="s">
        <v>265</v>
      </c>
      <c r="B1300" s="1">
        <v>44291</v>
      </c>
      <c r="C1300" t="s">
        <v>247</v>
      </c>
      <c r="D1300" t="s">
        <v>47</v>
      </c>
      <c r="E1300">
        <v>1</v>
      </c>
      <c r="F1300">
        <v>0</v>
      </c>
      <c r="G1300">
        <v>0</v>
      </c>
      <c r="H1300">
        <v>0</v>
      </c>
      <c r="I1300">
        <v>1</v>
      </c>
      <c r="J1300">
        <v>0</v>
      </c>
      <c r="K1300">
        <v>0</v>
      </c>
      <c r="L1300">
        <v>5</v>
      </c>
      <c r="M1300">
        <v>5</v>
      </c>
      <c r="N1300">
        <v>2</v>
      </c>
      <c r="O1300">
        <v>2</v>
      </c>
      <c r="P1300">
        <v>1</v>
      </c>
      <c r="Q1300">
        <v>2</v>
      </c>
      <c r="R1300">
        <v>3</v>
      </c>
      <c r="S1300">
        <v>0</v>
      </c>
      <c r="T1300">
        <v>0</v>
      </c>
      <c r="U1300">
        <v>0</v>
      </c>
      <c r="V1300">
        <f t="shared" si="40"/>
        <v>59</v>
      </c>
      <c r="W1300">
        <f t="shared" si="41"/>
        <v>47</v>
      </c>
    </row>
    <row r="1301" spans="1:23" x14ac:dyDescent="0.35">
      <c r="A1301" t="s">
        <v>265</v>
      </c>
      <c r="B1301" s="1">
        <v>44293</v>
      </c>
      <c r="C1301" t="s">
        <v>244</v>
      </c>
      <c r="D1301" t="s">
        <v>47</v>
      </c>
      <c r="E1301">
        <v>1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 s="2">
        <v>6.333333333333333</v>
      </c>
      <c r="M1301">
        <v>3</v>
      </c>
      <c r="N1301">
        <v>2</v>
      </c>
      <c r="O1301">
        <v>2</v>
      </c>
      <c r="P1301">
        <v>1</v>
      </c>
      <c r="Q1301">
        <v>4</v>
      </c>
      <c r="R1301">
        <v>12</v>
      </c>
      <c r="S1301">
        <v>0</v>
      </c>
      <c r="T1301">
        <v>0</v>
      </c>
      <c r="U1301">
        <v>0</v>
      </c>
      <c r="V1301">
        <f t="shared" si="40"/>
        <v>74.666666666666657</v>
      </c>
      <c r="W1301">
        <f t="shared" si="41"/>
        <v>64</v>
      </c>
    </row>
    <row r="1302" spans="1:23" x14ac:dyDescent="0.35">
      <c r="A1302" t="s">
        <v>265</v>
      </c>
      <c r="B1302" s="1">
        <v>44295</v>
      </c>
      <c r="C1302" t="s">
        <v>245</v>
      </c>
      <c r="D1302" t="s">
        <v>49</v>
      </c>
      <c r="E1302">
        <v>1</v>
      </c>
      <c r="F1302">
        <v>0</v>
      </c>
      <c r="G1302">
        <v>0</v>
      </c>
      <c r="H1302">
        <v>1</v>
      </c>
      <c r="I1302">
        <v>0</v>
      </c>
      <c r="J1302">
        <v>0</v>
      </c>
      <c r="K1302">
        <v>0</v>
      </c>
      <c r="L1302">
        <v>7</v>
      </c>
      <c r="M1302">
        <v>3</v>
      </c>
      <c r="N1302">
        <v>0</v>
      </c>
      <c r="O1302">
        <v>0</v>
      </c>
      <c r="P1302">
        <v>0</v>
      </c>
      <c r="Q1302">
        <v>0</v>
      </c>
      <c r="R1302">
        <v>6</v>
      </c>
      <c r="S1302">
        <v>0</v>
      </c>
      <c r="T1302">
        <v>0</v>
      </c>
      <c r="U1302">
        <v>0</v>
      </c>
      <c r="V1302">
        <f t="shared" si="40"/>
        <v>80</v>
      </c>
      <c r="W1302">
        <f t="shared" si="41"/>
        <v>82</v>
      </c>
    </row>
    <row r="1303" spans="1:23" x14ac:dyDescent="0.35">
      <c r="A1303" t="s">
        <v>265</v>
      </c>
      <c r="B1303" s="1">
        <v>44296</v>
      </c>
      <c r="C1303" t="s">
        <v>246</v>
      </c>
      <c r="D1303" t="s">
        <v>49</v>
      </c>
      <c r="E1303">
        <v>1</v>
      </c>
      <c r="F1303">
        <v>0</v>
      </c>
      <c r="G1303">
        <v>0</v>
      </c>
      <c r="H1303">
        <v>1</v>
      </c>
      <c r="I1303">
        <v>0</v>
      </c>
      <c r="J1303">
        <v>0</v>
      </c>
      <c r="K1303">
        <v>0</v>
      </c>
      <c r="L1303" s="2">
        <v>7.666666666666667</v>
      </c>
      <c r="M1303">
        <v>3</v>
      </c>
      <c r="N1303">
        <v>1</v>
      </c>
      <c r="O1303">
        <v>1</v>
      </c>
      <c r="P1303">
        <v>1</v>
      </c>
      <c r="Q1303">
        <v>0</v>
      </c>
      <c r="R1303">
        <v>6</v>
      </c>
      <c r="S1303">
        <v>0</v>
      </c>
      <c r="T1303">
        <v>0</v>
      </c>
      <c r="U1303">
        <v>0</v>
      </c>
      <c r="V1303">
        <f t="shared" si="40"/>
        <v>79.333333333333329</v>
      </c>
      <c r="W1303">
        <f t="shared" si="41"/>
        <v>77</v>
      </c>
    </row>
    <row r="1304" spans="1:23" x14ac:dyDescent="0.35">
      <c r="A1304" t="s">
        <v>265</v>
      </c>
      <c r="B1304" s="1">
        <v>44297</v>
      </c>
      <c r="C1304" t="s">
        <v>247</v>
      </c>
      <c r="D1304" t="s">
        <v>49</v>
      </c>
      <c r="E1304">
        <v>1</v>
      </c>
      <c r="F1304">
        <v>0</v>
      </c>
      <c r="G1304">
        <v>0</v>
      </c>
      <c r="H1304">
        <v>1</v>
      </c>
      <c r="I1304">
        <v>0</v>
      </c>
      <c r="J1304">
        <v>0</v>
      </c>
      <c r="K1304">
        <v>0</v>
      </c>
      <c r="L1304">
        <v>5</v>
      </c>
      <c r="M1304">
        <v>2</v>
      </c>
      <c r="N1304">
        <v>1</v>
      </c>
      <c r="O1304">
        <v>1</v>
      </c>
      <c r="P1304">
        <v>0</v>
      </c>
      <c r="Q1304">
        <v>3</v>
      </c>
      <c r="R1304">
        <v>5</v>
      </c>
      <c r="S1304">
        <v>1</v>
      </c>
      <c r="T1304">
        <v>0</v>
      </c>
      <c r="U1304">
        <v>0</v>
      </c>
      <c r="V1304">
        <f t="shared" si="40"/>
        <v>67</v>
      </c>
      <c r="W1304">
        <f t="shared" si="41"/>
        <v>62</v>
      </c>
    </row>
    <row r="1305" spans="1:23" x14ac:dyDescent="0.35">
      <c r="A1305" t="s">
        <v>265</v>
      </c>
      <c r="B1305" s="1">
        <v>44298</v>
      </c>
      <c r="C1305" t="s">
        <v>248</v>
      </c>
      <c r="D1305" t="s">
        <v>75</v>
      </c>
      <c r="E1305">
        <v>1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4</v>
      </c>
      <c r="M1305">
        <v>2</v>
      </c>
      <c r="N1305">
        <v>3</v>
      </c>
      <c r="O1305">
        <v>3</v>
      </c>
      <c r="P1305">
        <v>1</v>
      </c>
      <c r="Q1305">
        <v>2</v>
      </c>
      <c r="R1305">
        <v>6</v>
      </c>
      <c r="S1305">
        <v>0</v>
      </c>
      <c r="T1305">
        <v>0</v>
      </c>
      <c r="U1305">
        <v>0</v>
      </c>
      <c r="V1305">
        <f t="shared" si="40"/>
        <v>60</v>
      </c>
      <c r="W1305">
        <f t="shared" si="41"/>
        <v>47</v>
      </c>
    </row>
    <row r="1306" spans="1:23" x14ac:dyDescent="0.35">
      <c r="A1306" t="s">
        <v>265</v>
      </c>
      <c r="B1306" s="1">
        <v>44299</v>
      </c>
      <c r="C1306" t="s">
        <v>244</v>
      </c>
      <c r="D1306" t="s">
        <v>75</v>
      </c>
      <c r="E1306">
        <v>1</v>
      </c>
      <c r="F1306">
        <v>0</v>
      </c>
      <c r="G1306">
        <v>0</v>
      </c>
      <c r="H1306">
        <v>1</v>
      </c>
      <c r="I1306">
        <v>0</v>
      </c>
      <c r="J1306">
        <v>0</v>
      </c>
      <c r="K1306">
        <v>0</v>
      </c>
      <c r="L1306">
        <v>9</v>
      </c>
      <c r="M1306">
        <v>3</v>
      </c>
      <c r="N1306">
        <v>0</v>
      </c>
      <c r="O1306">
        <v>0</v>
      </c>
      <c r="P1306">
        <v>0</v>
      </c>
      <c r="Q1306">
        <v>1</v>
      </c>
      <c r="R1306">
        <v>11</v>
      </c>
      <c r="S1306">
        <v>1</v>
      </c>
      <c r="T1306">
        <v>0</v>
      </c>
      <c r="U1306">
        <v>0</v>
      </c>
      <c r="V1306">
        <f t="shared" si="40"/>
        <v>94</v>
      </c>
      <c r="W1306">
        <f t="shared" si="41"/>
        <v>97</v>
      </c>
    </row>
    <row r="1307" spans="1:23" x14ac:dyDescent="0.35">
      <c r="A1307" t="s">
        <v>265</v>
      </c>
      <c r="B1307" s="1">
        <v>44300</v>
      </c>
      <c r="C1307" t="s">
        <v>245</v>
      </c>
      <c r="D1307" t="s">
        <v>75</v>
      </c>
      <c r="E1307">
        <v>1</v>
      </c>
      <c r="F1307">
        <v>0</v>
      </c>
      <c r="G1307">
        <v>0</v>
      </c>
      <c r="H1307">
        <v>0</v>
      </c>
      <c r="I1307">
        <v>1</v>
      </c>
      <c r="J1307">
        <v>0</v>
      </c>
      <c r="K1307">
        <v>0</v>
      </c>
      <c r="L1307" s="2">
        <v>0.66666666666666663</v>
      </c>
      <c r="M1307">
        <v>7</v>
      </c>
      <c r="N1307">
        <v>6</v>
      </c>
      <c r="O1307">
        <v>6</v>
      </c>
      <c r="P1307">
        <v>1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f t="shared" si="40"/>
        <v>41</v>
      </c>
      <c r="W1307">
        <f t="shared" si="41"/>
        <v>6</v>
      </c>
    </row>
    <row r="1308" spans="1:23" x14ac:dyDescent="0.35">
      <c r="A1308" t="s">
        <v>265</v>
      </c>
      <c r="B1308" s="1">
        <v>44301</v>
      </c>
      <c r="C1308" t="s">
        <v>246</v>
      </c>
      <c r="D1308" t="s">
        <v>75</v>
      </c>
      <c r="E1308">
        <v>1</v>
      </c>
      <c r="F1308">
        <v>0</v>
      </c>
      <c r="G1308">
        <v>0</v>
      </c>
      <c r="H1308">
        <v>1</v>
      </c>
      <c r="I1308">
        <v>0</v>
      </c>
      <c r="J1308">
        <v>0</v>
      </c>
      <c r="K1308">
        <v>0</v>
      </c>
      <c r="L1308">
        <v>6</v>
      </c>
      <c r="M1308">
        <v>5</v>
      </c>
      <c r="N1308">
        <v>1</v>
      </c>
      <c r="O1308">
        <v>1</v>
      </c>
      <c r="P1308">
        <v>0</v>
      </c>
      <c r="Q1308">
        <v>2</v>
      </c>
      <c r="R1308">
        <v>4</v>
      </c>
      <c r="S1308">
        <v>1</v>
      </c>
      <c r="T1308">
        <v>0</v>
      </c>
      <c r="U1308">
        <v>0</v>
      </c>
      <c r="V1308">
        <f t="shared" si="40"/>
        <v>69</v>
      </c>
      <c r="W1308">
        <f t="shared" si="41"/>
        <v>63</v>
      </c>
    </row>
    <row r="1309" spans="1:23" x14ac:dyDescent="0.35">
      <c r="A1309" t="s">
        <v>265</v>
      </c>
      <c r="B1309" s="1">
        <v>44302</v>
      </c>
      <c r="C1309" t="s">
        <v>247</v>
      </c>
      <c r="D1309" t="s">
        <v>91</v>
      </c>
      <c r="E1309">
        <v>1</v>
      </c>
      <c r="F1309">
        <v>0</v>
      </c>
      <c r="G1309">
        <v>0</v>
      </c>
      <c r="H1309">
        <v>0</v>
      </c>
      <c r="I1309">
        <v>1</v>
      </c>
      <c r="J1309">
        <v>0</v>
      </c>
      <c r="K1309">
        <v>0</v>
      </c>
      <c r="L1309">
        <v>2</v>
      </c>
      <c r="M1309">
        <v>3</v>
      </c>
      <c r="N1309">
        <v>5</v>
      </c>
      <c r="O1309">
        <v>3</v>
      </c>
      <c r="P1309">
        <v>0</v>
      </c>
      <c r="Q1309">
        <v>0</v>
      </c>
      <c r="R1309">
        <v>2</v>
      </c>
      <c r="S1309">
        <v>1</v>
      </c>
      <c r="T1309">
        <v>0</v>
      </c>
      <c r="U1309">
        <v>1</v>
      </c>
      <c r="V1309">
        <f t="shared" si="40"/>
        <v>51</v>
      </c>
      <c r="W1309">
        <f t="shared" si="41"/>
        <v>33</v>
      </c>
    </row>
    <row r="1310" spans="1:23" x14ac:dyDescent="0.35">
      <c r="A1310" t="s">
        <v>265</v>
      </c>
      <c r="B1310" s="1">
        <v>44303</v>
      </c>
      <c r="C1310" t="s">
        <v>248</v>
      </c>
      <c r="D1310" t="s">
        <v>91</v>
      </c>
      <c r="E1310">
        <v>1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5</v>
      </c>
      <c r="M1310">
        <v>5</v>
      </c>
      <c r="N1310">
        <v>1</v>
      </c>
      <c r="O1310">
        <v>1</v>
      </c>
      <c r="P1310">
        <v>1</v>
      </c>
      <c r="Q1310">
        <v>4</v>
      </c>
      <c r="R1310">
        <v>7</v>
      </c>
      <c r="S1310">
        <v>0</v>
      </c>
      <c r="T1310">
        <v>1</v>
      </c>
      <c r="U1310">
        <v>0</v>
      </c>
      <c r="V1310">
        <f t="shared" si="40"/>
        <v>61</v>
      </c>
      <c r="W1310">
        <f t="shared" si="41"/>
        <v>50</v>
      </c>
    </row>
    <row r="1311" spans="1:23" x14ac:dyDescent="0.35">
      <c r="A1311" t="s">
        <v>265</v>
      </c>
      <c r="B1311" s="1">
        <v>44304</v>
      </c>
      <c r="C1311" t="s">
        <v>244</v>
      </c>
      <c r="D1311" t="s">
        <v>91</v>
      </c>
      <c r="E1311">
        <v>1</v>
      </c>
      <c r="F1311">
        <v>0</v>
      </c>
      <c r="G1311">
        <v>0</v>
      </c>
      <c r="H1311">
        <v>1</v>
      </c>
      <c r="I1311">
        <v>0</v>
      </c>
      <c r="J1311">
        <v>0</v>
      </c>
      <c r="K1311">
        <v>0</v>
      </c>
      <c r="L1311">
        <v>8</v>
      </c>
      <c r="M1311">
        <v>6</v>
      </c>
      <c r="N1311">
        <v>3</v>
      </c>
      <c r="O1311">
        <v>3</v>
      </c>
      <c r="P1311">
        <v>1</v>
      </c>
      <c r="Q1311">
        <v>2</v>
      </c>
      <c r="R1311">
        <v>13</v>
      </c>
      <c r="S1311">
        <v>0</v>
      </c>
      <c r="T1311">
        <v>0</v>
      </c>
      <c r="U1311">
        <v>1</v>
      </c>
      <c r="V1311">
        <f t="shared" si="40"/>
        <v>83</v>
      </c>
      <c r="W1311">
        <f t="shared" si="41"/>
        <v>70</v>
      </c>
    </row>
    <row r="1312" spans="1:23" x14ac:dyDescent="0.35">
      <c r="A1312" t="s">
        <v>265</v>
      </c>
      <c r="B1312" s="1">
        <v>44306</v>
      </c>
      <c r="C1312" t="s">
        <v>245</v>
      </c>
      <c r="D1312" t="s">
        <v>21</v>
      </c>
      <c r="E1312">
        <v>1</v>
      </c>
      <c r="F1312">
        <v>0</v>
      </c>
      <c r="G1312">
        <v>0</v>
      </c>
      <c r="H1312">
        <v>0</v>
      </c>
      <c r="I1312">
        <v>1</v>
      </c>
      <c r="J1312">
        <v>0</v>
      </c>
      <c r="K1312">
        <v>0</v>
      </c>
      <c r="L1312">
        <v>5</v>
      </c>
      <c r="M1312">
        <v>7</v>
      </c>
      <c r="N1312">
        <v>6</v>
      </c>
      <c r="O1312">
        <v>6</v>
      </c>
      <c r="P1312">
        <v>2</v>
      </c>
      <c r="Q1312">
        <v>0</v>
      </c>
      <c r="R1312">
        <v>4</v>
      </c>
      <c r="S1312">
        <v>0</v>
      </c>
      <c r="T1312">
        <v>0</v>
      </c>
      <c r="U1312">
        <v>0</v>
      </c>
      <c r="V1312">
        <f t="shared" si="40"/>
        <v>56</v>
      </c>
      <c r="W1312">
        <f t="shared" si="41"/>
        <v>30</v>
      </c>
    </row>
    <row r="1313" spans="1:23" x14ac:dyDescent="0.35">
      <c r="A1313" t="s">
        <v>265</v>
      </c>
      <c r="B1313" s="1">
        <v>44308</v>
      </c>
      <c r="C1313" t="s">
        <v>246</v>
      </c>
      <c r="D1313" t="s">
        <v>71</v>
      </c>
      <c r="E1313">
        <v>1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 s="2">
        <v>5.333333333333333</v>
      </c>
      <c r="M1313">
        <v>4</v>
      </c>
      <c r="N1313">
        <v>3</v>
      </c>
      <c r="O1313">
        <v>2</v>
      </c>
      <c r="P1313">
        <v>0</v>
      </c>
      <c r="Q1313">
        <v>4</v>
      </c>
      <c r="R1313">
        <v>6</v>
      </c>
      <c r="S1313">
        <v>0</v>
      </c>
      <c r="T1313">
        <v>1</v>
      </c>
      <c r="U1313">
        <v>0</v>
      </c>
      <c r="V1313">
        <f t="shared" si="40"/>
        <v>64.666666666666671</v>
      </c>
      <c r="W1313">
        <f t="shared" si="41"/>
        <v>53</v>
      </c>
    </row>
    <row r="1314" spans="1:23" x14ac:dyDescent="0.35">
      <c r="A1314" t="s">
        <v>265</v>
      </c>
      <c r="B1314" s="1">
        <v>44309</v>
      </c>
      <c r="C1314" t="s">
        <v>247</v>
      </c>
      <c r="D1314" t="s">
        <v>71</v>
      </c>
      <c r="E1314">
        <v>1</v>
      </c>
      <c r="F1314">
        <v>0</v>
      </c>
      <c r="G1314">
        <v>0</v>
      </c>
      <c r="H1314">
        <v>0</v>
      </c>
      <c r="I1314">
        <v>1</v>
      </c>
      <c r="J1314">
        <v>0</v>
      </c>
      <c r="K1314">
        <v>0</v>
      </c>
      <c r="L1314" s="2">
        <v>2.3333333333333335</v>
      </c>
      <c r="M1314">
        <v>5</v>
      </c>
      <c r="N1314">
        <v>4</v>
      </c>
      <c r="O1314">
        <v>4</v>
      </c>
      <c r="P1314">
        <v>3</v>
      </c>
      <c r="Q1314">
        <v>1</v>
      </c>
      <c r="R1314">
        <v>1</v>
      </c>
      <c r="S1314">
        <v>0</v>
      </c>
      <c r="T1314">
        <v>0</v>
      </c>
      <c r="U1314">
        <v>0</v>
      </c>
      <c r="V1314">
        <f t="shared" si="40"/>
        <v>40</v>
      </c>
      <c r="W1314">
        <f t="shared" si="41"/>
        <v>13</v>
      </c>
    </row>
    <row r="1315" spans="1:23" x14ac:dyDescent="0.35">
      <c r="A1315" t="s">
        <v>265</v>
      </c>
      <c r="B1315" s="1">
        <v>44310</v>
      </c>
      <c r="C1315" t="s">
        <v>244</v>
      </c>
      <c r="D1315" t="s">
        <v>71</v>
      </c>
      <c r="E1315">
        <v>1</v>
      </c>
      <c r="F1315">
        <v>0</v>
      </c>
      <c r="G1315">
        <v>0</v>
      </c>
      <c r="H1315">
        <v>0</v>
      </c>
      <c r="I1315">
        <v>1</v>
      </c>
      <c r="J1315">
        <v>0</v>
      </c>
      <c r="K1315">
        <v>0</v>
      </c>
      <c r="L1315">
        <v>7</v>
      </c>
      <c r="M1315">
        <v>4</v>
      </c>
      <c r="N1315">
        <v>2</v>
      </c>
      <c r="O1315">
        <v>2</v>
      </c>
      <c r="P1315">
        <v>2</v>
      </c>
      <c r="Q1315">
        <v>3</v>
      </c>
      <c r="R1315">
        <v>9</v>
      </c>
      <c r="S1315">
        <v>0</v>
      </c>
      <c r="T1315">
        <v>0</v>
      </c>
      <c r="U1315">
        <v>0</v>
      </c>
      <c r="V1315">
        <f t="shared" si="40"/>
        <v>71</v>
      </c>
      <c r="W1315">
        <f t="shared" si="41"/>
        <v>59</v>
      </c>
    </row>
    <row r="1316" spans="1:23" x14ac:dyDescent="0.35">
      <c r="A1316" t="s">
        <v>265</v>
      </c>
      <c r="B1316" s="1">
        <v>44311</v>
      </c>
      <c r="C1316" t="s">
        <v>248</v>
      </c>
      <c r="D1316" t="s">
        <v>71</v>
      </c>
      <c r="E1316">
        <v>1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4</v>
      </c>
      <c r="M1316">
        <v>4</v>
      </c>
      <c r="N1316">
        <v>3</v>
      </c>
      <c r="O1316">
        <v>3</v>
      </c>
      <c r="P1316">
        <v>2</v>
      </c>
      <c r="Q1316">
        <v>4</v>
      </c>
      <c r="R1316">
        <v>5</v>
      </c>
      <c r="S1316">
        <v>0</v>
      </c>
      <c r="T1316">
        <v>0</v>
      </c>
      <c r="U1316">
        <v>0</v>
      </c>
      <c r="V1316">
        <f t="shared" si="40"/>
        <v>51</v>
      </c>
      <c r="W1316">
        <f t="shared" si="41"/>
        <v>32</v>
      </c>
    </row>
    <row r="1317" spans="1:23" x14ac:dyDescent="0.35">
      <c r="A1317" t="s">
        <v>265</v>
      </c>
      <c r="B1317" s="1">
        <v>44312</v>
      </c>
      <c r="C1317" t="s">
        <v>245</v>
      </c>
      <c r="D1317" t="s">
        <v>30</v>
      </c>
      <c r="E1317">
        <v>1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 s="2">
        <v>7.666666666666667</v>
      </c>
      <c r="M1317">
        <v>5</v>
      </c>
      <c r="N1317">
        <v>3</v>
      </c>
      <c r="O1317">
        <v>3</v>
      </c>
      <c r="P1317">
        <v>1</v>
      </c>
      <c r="Q1317">
        <v>1</v>
      </c>
      <c r="R1317">
        <v>4</v>
      </c>
      <c r="S1317">
        <v>0</v>
      </c>
      <c r="T1317">
        <v>0</v>
      </c>
      <c r="U1317">
        <v>1</v>
      </c>
      <c r="V1317">
        <f t="shared" si="40"/>
        <v>74.333333333333329</v>
      </c>
      <c r="W1317">
        <f t="shared" si="41"/>
        <v>63</v>
      </c>
    </row>
    <row r="1318" spans="1:23" x14ac:dyDescent="0.35">
      <c r="A1318" t="s">
        <v>265</v>
      </c>
      <c r="B1318" s="1">
        <v>44313</v>
      </c>
      <c r="C1318" t="s">
        <v>246</v>
      </c>
      <c r="D1318" t="s">
        <v>30</v>
      </c>
      <c r="E1318">
        <v>1</v>
      </c>
      <c r="F1318">
        <v>0</v>
      </c>
      <c r="G1318">
        <v>0</v>
      </c>
      <c r="H1318">
        <v>1</v>
      </c>
      <c r="I1318">
        <v>0</v>
      </c>
      <c r="J1318">
        <v>0</v>
      </c>
      <c r="K1318">
        <v>0</v>
      </c>
      <c r="L1318" s="2">
        <v>7.666666666666667</v>
      </c>
      <c r="M1318">
        <v>8</v>
      </c>
      <c r="N1318">
        <v>4</v>
      </c>
      <c r="O1318">
        <v>4</v>
      </c>
      <c r="P1318">
        <v>1</v>
      </c>
      <c r="Q1318">
        <v>0</v>
      </c>
      <c r="R1318">
        <v>4</v>
      </c>
      <c r="S1318">
        <v>0</v>
      </c>
      <c r="T1318">
        <v>0</v>
      </c>
      <c r="U1318">
        <v>0</v>
      </c>
      <c r="V1318">
        <f t="shared" si="40"/>
        <v>72.333333333333329</v>
      </c>
      <c r="W1318">
        <f t="shared" si="41"/>
        <v>56</v>
      </c>
    </row>
    <row r="1319" spans="1:23" x14ac:dyDescent="0.35">
      <c r="A1319" t="s">
        <v>265</v>
      </c>
      <c r="B1319" s="1">
        <v>44314</v>
      </c>
      <c r="C1319" t="s">
        <v>247</v>
      </c>
      <c r="D1319" t="s">
        <v>30</v>
      </c>
      <c r="E1319">
        <v>1</v>
      </c>
      <c r="F1319">
        <v>0</v>
      </c>
      <c r="G1319">
        <v>0</v>
      </c>
      <c r="H1319">
        <v>0</v>
      </c>
      <c r="I1319">
        <v>1</v>
      </c>
      <c r="J1319">
        <v>0</v>
      </c>
      <c r="K1319">
        <v>0</v>
      </c>
      <c r="L1319" s="2">
        <v>1.3333333333333333</v>
      </c>
      <c r="M1319">
        <v>5</v>
      </c>
      <c r="N1319">
        <v>6</v>
      </c>
      <c r="O1319">
        <v>6</v>
      </c>
      <c r="P1319">
        <v>3</v>
      </c>
      <c r="Q1319">
        <v>1</v>
      </c>
      <c r="R1319">
        <v>1</v>
      </c>
      <c r="S1319">
        <v>0</v>
      </c>
      <c r="T1319">
        <v>0</v>
      </c>
      <c r="U1319">
        <v>1</v>
      </c>
      <c r="V1319">
        <f t="shared" si="40"/>
        <v>37</v>
      </c>
      <c r="W1319">
        <f t="shared" si="41"/>
        <v>1</v>
      </c>
    </row>
    <row r="1320" spans="1:23" x14ac:dyDescent="0.35">
      <c r="A1320" t="s">
        <v>265</v>
      </c>
      <c r="B1320" s="1">
        <v>44316</v>
      </c>
      <c r="C1320" t="s">
        <v>244</v>
      </c>
      <c r="D1320" t="s">
        <v>75</v>
      </c>
      <c r="E1320">
        <v>1</v>
      </c>
      <c r="F1320">
        <v>0</v>
      </c>
      <c r="G1320">
        <v>0</v>
      </c>
      <c r="H1320">
        <v>1</v>
      </c>
      <c r="I1320">
        <v>0</v>
      </c>
      <c r="J1320">
        <v>0</v>
      </c>
      <c r="K1320">
        <v>0</v>
      </c>
      <c r="L1320">
        <v>6</v>
      </c>
      <c r="M1320">
        <v>7</v>
      </c>
      <c r="N1320">
        <v>3</v>
      </c>
      <c r="O1320">
        <v>3</v>
      </c>
      <c r="P1320">
        <v>0</v>
      </c>
      <c r="Q1320">
        <v>1</v>
      </c>
      <c r="R1320">
        <v>11</v>
      </c>
      <c r="S1320">
        <v>0</v>
      </c>
      <c r="T1320">
        <v>0</v>
      </c>
      <c r="U1320">
        <v>0</v>
      </c>
      <c r="V1320">
        <f t="shared" si="40"/>
        <v>75</v>
      </c>
      <c r="W1320">
        <f t="shared" si="41"/>
        <v>62</v>
      </c>
    </row>
    <row r="1321" spans="1:23" x14ac:dyDescent="0.35">
      <c r="A1321" t="s">
        <v>265</v>
      </c>
      <c r="B1321" s="1">
        <v>44317</v>
      </c>
      <c r="C1321" t="s">
        <v>248</v>
      </c>
      <c r="D1321" t="s">
        <v>75</v>
      </c>
      <c r="E1321">
        <v>1</v>
      </c>
      <c r="F1321">
        <v>0</v>
      </c>
      <c r="G1321">
        <v>0</v>
      </c>
      <c r="H1321">
        <v>0</v>
      </c>
      <c r="I1321">
        <v>1</v>
      </c>
      <c r="J1321">
        <v>0</v>
      </c>
      <c r="K1321">
        <v>0</v>
      </c>
      <c r="L1321">
        <v>2</v>
      </c>
      <c r="M1321">
        <v>1</v>
      </c>
      <c r="N1321">
        <v>5</v>
      </c>
      <c r="O1321">
        <v>5</v>
      </c>
      <c r="P1321">
        <v>1</v>
      </c>
      <c r="Q1321">
        <v>4</v>
      </c>
      <c r="R1321">
        <v>6</v>
      </c>
      <c r="S1321">
        <v>0</v>
      </c>
      <c r="T1321">
        <v>0</v>
      </c>
      <c r="U1321">
        <v>0</v>
      </c>
      <c r="V1321">
        <f t="shared" si="40"/>
        <v>53</v>
      </c>
      <c r="W1321">
        <f t="shared" si="41"/>
        <v>27</v>
      </c>
    </row>
    <row r="1322" spans="1:23" x14ac:dyDescent="0.35">
      <c r="A1322" t="s">
        <v>265</v>
      </c>
      <c r="B1322" s="1">
        <v>44318</v>
      </c>
      <c r="C1322" t="s">
        <v>245</v>
      </c>
      <c r="D1322" t="s">
        <v>75</v>
      </c>
      <c r="E1322">
        <v>1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0</v>
      </c>
      <c r="L1322" s="2">
        <v>5.666666666666667</v>
      </c>
      <c r="M1322">
        <v>3</v>
      </c>
      <c r="N1322">
        <v>0</v>
      </c>
      <c r="O1322">
        <v>0</v>
      </c>
      <c r="P1322">
        <v>0</v>
      </c>
      <c r="Q1322">
        <v>4</v>
      </c>
      <c r="R1322">
        <v>6</v>
      </c>
      <c r="S1322">
        <v>1</v>
      </c>
      <c r="T1322">
        <v>0</v>
      </c>
      <c r="U1322">
        <v>0</v>
      </c>
      <c r="V1322">
        <f t="shared" si="40"/>
        <v>69.333333333333329</v>
      </c>
      <c r="W1322">
        <f t="shared" si="41"/>
        <v>66</v>
      </c>
    </row>
    <row r="1323" spans="1:23" x14ac:dyDescent="0.35">
      <c r="A1323" t="s">
        <v>265</v>
      </c>
      <c r="B1323" s="1">
        <v>44319</v>
      </c>
      <c r="C1323" t="s">
        <v>246</v>
      </c>
      <c r="D1323" t="s">
        <v>29</v>
      </c>
      <c r="E1323">
        <v>1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 s="2">
        <v>5.666666666666667</v>
      </c>
      <c r="M1323">
        <v>7</v>
      </c>
      <c r="N1323">
        <v>3</v>
      </c>
      <c r="O1323">
        <v>3</v>
      </c>
      <c r="P1323">
        <v>1</v>
      </c>
      <c r="Q1323">
        <v>3</v>
      </c>
      <c r="R1323">
        <v>2</v>
      </c>
      <c r="S1323">
        <v>1</v>
      </c>
      <c r="T1323">
        <v>0</v>
      </c>
      <c r="U1323">
        <v>1</v>
      </c>
      <c r="V1323">
        <f t="shared" si="40"/>
        <v>58.333333333333336</v>
      </c>
      <c r="W1323">
        <f t="shared" si="41"/>
        <v>41</v>
      </c>
    </row>
    <row r="1324" spans="1:23" x14ac:dyDescent="0.35">
      <c r="A1324" t="s">
        <v>265</v>
      </c>
      <c r="B1324" s="1">
        <v>44320</v>
      </c>
      <c r="C1324" t="s">
        <v>249</v>
      </c>
      <c r="D1324" t="s">
        <v>29</v>
      </c>
      <c r="E1324">
        <v>1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 s="2">
        <v>1.3333333333333333</v>
      </c>
      <c r="M1324">
        <v>2</v>
      </c>
      <c r="N1324">
        <v>1</v>
      </c>
      <c r="O1324">
        <v>1</v>
      </c>
      <c r="P1324">
        <v>0</v>
      </c>
      <c r="Q1324">
        <v>1</v>
      </c>
      <c r="R1324">
        <v>3</v>
      </c>
      <c r="S1324">
        <v>0</v>
      </c>
      <c r="T1324">
        <v>0</v>
      </c>
      <c r="U1324">
        <v>0</v>
      </c>
      <c r="V1324">
        <f t="shared" si="40"/>
        <v>54</v>
      </c>
      <c r="W1324">
        <f t="shared" si="41"/>
        <v>42</v>
      </c>
    </row>
    <row r="1325" spans="1:23" x14ac:dyDescent="0.35">
      <c r="A1325" t="s">
        <v>265</v>
      </c>
      <c r="B1325" s="1">
        <v>44321</v>
      </c>
      <c r="C1325" t="s">
        <v>244</v>
      </c>
      <c r="D1325" t="s">
        <v>29</v>
      </c>
      <c r="E1325">
        <v>1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6</v>
      </c>
      <c r="M1325">
        <v>9</v>
      </c>
      <c r="N1325">
        <v>4</v>
      </c>
      <c r="O1325">
        <v>3</v>
      </c>
      <c r="P1325">
        <v>1</v>
      </c>
      <c r="Q1325">
        <v>1</v>
      </c>
      <c r="R1325">
        <v>9</v>
      </c>
      <c r="S1325">
        <v>1</v>
      </c>
      <c r="T1325">
        <v>0</v>
      </c>
      <c r="U1325">
        <v>0</v>
      </c>
      <c r="V1325">
        <f t="shared" si="40"/>
        <v>65</v>
      </c>
      <c r="W1325">
        <f t="shared" si="41"/>
        <v>47</v>
      </c>
    </row>
    <row r="1326" spans="1:23" x14ac:dyDescent="0.35">
      <c r="A1326" t="s">
        <v>265</v>
      </c>
      <c r="B1326" s="1">
        <v>44322</v>
      </c>
      <c r="C1326" t="s">
        <v>248</v>
      </c>
      <c r="D1326" t="s">
        <v>29</v>
      </c>
      <c r="E1326">
        <v>1</v>
      </c>
      <c r="F1326">
        <v>0</v>
      </c>
      <c r="G1326">
        <v>0</v>
      </c>
      <c r="H1326">
        <v>1</v>
      </c>
      <c r="I1326">
        <v>0</v>
      </c>
      <c r="J1326">
        <v>0</v>
      </c>
      <c r="K1326">
        <v>0</v>
      </c>
      <c r="L1326">
        <v>5</v>
      </c>
      <c r="M1326">
        <v>2</v>
      </c>
      <c r="N1326">
        <v>0</v>
      </c>
      <c r="O1326">
        <v>0</v>
      </c>
      <c r="P1326">
        <v>0</v>
      </c>
      <c r="Q1326">
        <v>4</v>
      </c>
      <c r="R1326">
        <v>5</v>
      </c>
      <c r="S1326">
        <v>0</v>
      </c>
      <c r="T1326">
        <v>0</v>
      </c>
      <c r="U1326">
        <v>0</v>
      </c>
      <c r="V1326">
        <f t="shared" si="40"/>
        <v>66</v>
      </c>
      <c r="W1326">
        <f t="shared" si="41"/>
        <v>63</v>
      </c>
    </row>
    <row r="1327" spans="1:23" x14ac:dyDescent="0.35">
      <c r="A1327" t="s">
        <v>265</v>
      </c>
      <c r="B1327" s="1">
        <v>44323</v>
      </c>
      <c r="C1327" t="s">
        <v>245</v>
      </c>
      <c r="D1327" t="s">
        <v>87</v>
      </c>
      <c r="E1327">
        <v>1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8</v>
      </c>
      <c r="M1327">
        <v>3</v>
      </c>
      <c r="N1327">
        <v>0</v>
      </c>
      <c r="O1327">
        <v>0</v>
      </c>
      <c r="P1327">
        <v>0</v>
      </c>
      <c r="Q1327">
        <v>0</v>
      </c>
      <c r="R1327">
        <v>7</v>
      </c>
      <c r="S1327">
        <v>0</v>
      </c>
      <c r="T1327">
        <v>0</v>
      </c>
      <c r="U1327">
        <v>0</v>
      </c>
      <c r="V1327">
        <f t="shared" si="40"/>
        <v>86</v>
      </c>
      <c r="W1327">
        <f t="shared" si="41"/>
        <v>89</v>
      </c>
    </row>
    <row r="1328" spans="1:23" x14ac:dyDescent="0.35">
      <c r="A1328" t="s">
        <v>265</v>
      </c>
      <c r="B1328" s="1">
        <v>44324</v>
      </c>
      <c r="C1328" t="s">
        <v>246</v>
      </c>
      <c r="D1328" t="s">
        <v>87</v>
      </c>
      <c r="E1328">
        <v>1</v>
      </c>
      <c r="F1328">
        <v>0</v>
      </c>
      <c r="G1328">
        <v>0</v>
      </c>
      <c r="H1328">
        <v>1</v>
      </c>
      <c r="I1328">
        <v>0</v>
      </c>
      <c r="J1328">
        <v>0</v>
      </c>
      <c r="K1328">
        <v>0</v>
      </c>
      <c r="L1328">
        <v>7</v>
      </c>
      <c r="M1328">
        <v>5</v>
      </c>
      <c r="N1328">
        <v>1</v>
      </c>
      <c r="O1328">
        <v>1</v>
      </c>
      <c r="P1328">
        <v>0</v>
      </c>
      <c r="Q1328">
        <v>2</v>
      </c>
      <c r="R1328">
        <v>5</v>
      </c>
      <c r="S1328">
        <v>0</v>
      </c>
      <c r="T1328">
        <v>0</v>
      </c>
      <c r="U1328">
        <v>0</v>
      </c>
      <c r="V1328">
        <f t="shared" si="40"/>
        <v>75</v>
      </c>
      <c r="W1328">
        <f t="shared" si="41"/>
        <v>70</v>
      </c>
    </row>
    <row r="1329" spans="1:23" x14ac:dyDescent="0.35">
      <c r="A1329" t="s">
        <v>265</v>
      </c>
      <c r="B1329" s="1">
        <v>44327</v>
      </c>
      <c r="C1329" t="s">
        <v>244</v>
      </c>
      <c r="D1329" t="s">
        <v>112</v>
      </c>
      <c r="E1329">
        <v>1</v>
      </c>
      <c r="F1329">
        <v>0</v>
      </c>
      <c r="G1329">
        <v>0</v>
      </c>
      <c r="H1329">
        <v>1</v>
      </c>
      <c r="I1329">
        <v>0</v>
      </c>
      <c r="J1329">
        <v>0</v>
      </c>
      <c r="K1329">
        <v>0</v>
      </c>
      <c r="L1329" s="2">
        <v>6.666666666666667</v>
      </c>
      <c r="M1329">
        <v>9</v>
      </c>
      <c r="N1329">
        <v>2</v>
      </c>
      <c r="O1329">
        <v>2</v>
      </c>
      <c r="P1329">
        <v>1</v>
      </c>
      <c r="Q1329">
        <v>3</v>
      </c>
      <c r="R1329">
        <v>8</v>
      </c>
      <c r="S1329">
        <v>1</v>
      </c>
      <c r="T1329">
        <v>0</v>
      </c>
      <c r="U1329">
        <v>0</v>
      </c>
      <c r="V1329">
        <f t="shared" si="40"/>
        <v>67.333333333333329</v>
      </c>
      <c r="W1329">
        <f t="shared" si="41"/>
        <v>52</v>
      </c>
    </row>
    <row r="1330" spans="1:23" x14ac:dyDescent="0.35">
      <c r="A1330" t="s">
        <v>265</v>
      </c>
      <c r="B1330" s="1">
        <v>44328</v>
      </c>
      <c r="C1330" t="s">
        <v>250</v>
      </c>
      <c r="D1330" t="s">
        <v>112</v>
      </c>
      <c r="E1330">
        <v>1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 s="2">
        <v>4.666666666666667</v>
      </c>
      <c r="M1330">
        <v>4</v>
      </c>
      <c r="N1330">
        <v>0</v>
      </c>
      <c r="O1330">
        <v>0</v>
      </c>
      <c r="P1330">
        <v>0</v>
      </c>
      <c r="Q1330">
        <v>4</v>
      </c>
      <c r="R1330">
        <v>6</v>
      </c>
      <c r="S1330">
        <v>0</v>
      </c>
      <c r="T1330">
        <v>0</v>
      </c>
      <c r="U1330">
        <v>1</v>
      </c>
      <c r="V1330">
        <f t="shared" si="40"/>
        <v>63.333333333333336</v>
      </c>
      <c r="W1330">
        <f t="shared" si="41"/>
        <v>58</v>
      </c>
    </row>
    <row r="1331" spans="1:23" x14ac:dyDescent="0.35">
      <c r="A1331" t="s">
        <v>265</v>
      </c>
      <c r="B1331" s="1">
        <v>44329</v>
      </c>
      <c r="C1331" t="s">
        <v>245</v>
      </c>
      <c r="D1331" t="s">
        <v>34</v>
      </c>
      <c r="E1331">
        <v>1</v>
      </c>
      <c r="F1331">
        <v>0</v>
      </c>
      <c r="G1331">
        <v>0</v>
      </c>
      <c r="H1331">
        <v>1</v>
      </c>
      <c r="I1331">
        <v>0</v>
      </c>
      <c r="J1331">
        <v>0</v>
      </c>
      <c r="K1331">
        <v>0</v>
      </c>
      <c r="L1331">
        <v>8</v>
      </c>
      <c r="M1331">
        <v>2</v>
      </c>
      <c r="N1331">
        <v>2</v>
      </c>
      <c r="O1331">
        <v>2</v>
      </c>
      <c r="P1331">
        <v>1</v>
      </c>
      <c r="Q1331">
        <v>3</v>
      </c>
      <c r="R1331">
        <v>2</v>
      </c>
      <c r="S1331">
        <v>0</v>
      </c>
      <c r="T1331">
        <v>0</v>
      </c>
      <c r="U1331">
        <v>1</v>
      </c>
      <c r="V1331">
        <f t="shared" si="40"/>
        <v>75</v>
      </c>
      <c r="W1331">
        <f t="shared" si="41"/>
        <v>68</v>
      </c>
    </row>
    <row r="1332" spans="1:23" x14ac:dyDescent="0.35">
      <c r="A1332" t="s">
        <v>265</v>
      </c>
      <c r="B1332" s="1">
        <v>44330</v>
      </c>
      <c r="C1332" t="s">
        <v>246</v>
      </c>
      <c r="D1332" t="s">
        <v>34</v>
      </c>
      <c r="E1332">
        <v>1</v>
      </c>
      <c r="F1332">
        <v>0</v>
      </c>
      <c r="G1332">
        <v>0</v>
      </c>
      <c r="H1332">
        <v>0</v>
      </c>
      <c r="I1332">
        <v>1</v>
      </c>
      <c r="J1332">
        <v>0</v>
      </c>
      <c r="K1332">
        <v>0</v>
      </c>
      <c r="L1332" s="2">
        <v>6.666666666666667</v>
      </c>
      <c r="M1332">
        <v>7</v>
      </c>
      <c r="N1332">
        <v>5</v>
      </c>
      <c r="O1332">
        <v>5</v>
      </c>
      <c r="P1332">
        <v>2</v>
      </c>
      <c r="Q1332">
        <v>1</v>
      </c>
      <c r="R1332">
        <v>6</v>
      </c>
      <c r="S1332">
        <v>0</v>
      </c>
      <c r="T1332">
        <v>0</v>
      </c>
      <c r="U1332">
        <v>0</v>
      </c>
      <c r="V1332">
        <f t="shared" si="40"/>
        <v>65.333333333333329</v>
      </c>
      <c r="W1332">
        <f t="shared" si="41"/>
        <v>43</v>
      </c>
    </row>
    <row r="1333" spans="1:23" x14ac:dyDescent="0.35">
      <c r="A1333" t="s">
        <v>265</v>
      </c>
      <c r="B1333" s="1">
        <v>44331</v>
      </c>
      <c r="C1333" t="s">
        <v>248</v>
      </c>
      <c r="D1333" t="s">
        <v>34</v>
      </c>
      <c r="E1333">
        <v>1</v>
      </c>
      <c r="F1333">
        <v>0</v>
      </c>
      <c r="G1333">
        <v>0</v>
      </c>
      <c r="H1333">
        <v>0</v>
      </c>
      <c r="I1333">
        <v>1</v>
      </c>
      <c r="J1333">
        <v>0</v>
      </c>
      <c r="K1333">
        <v>0</v>
      </c>
      <c r="L1333" s="2">
        <v>4.333333333333333</v>
      </c>
      <c r="M1333">
        <v>5</v>
      </c>
      <c r="N1333">
        <v>5</v>
      </c>
      <c r="O1333">
        <v>5</v>
      </c>
      <c r="P1333">
        <v>2</v>
      </c>
      <c r="Q1333">
        <v>3</v>
      </c>
      <c r="R1333">
        <v>6</v>
      </c>
      <c r="S1333">
        <v>0</v>
      </c>
      <c r="T1333">
        <v>0</v>
      </c>
      <c r="U1333">
        <v>0</v>
      </c>
      <c r="V1333">
        <f t="shared" si="40"/>
        <v>53.666666666666664</v>
      </c>
      <c r="W1333">
        <f t="shared" si="41"/>
        <v>29</v>
      </c>
    </row>
    <row r="1334" spans="1:23" x14ac:dyDescent="0.35">
      <c r="A1334" t="s">
        <v>265</v>
      </c>
      <c r="B1334" s="1">
        <v>44332</v>
      </c>
      <c r="C1334" t="s">
        <v>244</v>
      </c>
      <c r="D1334" t="s">
        <v>34</v>
      </c>
      <c r="E1334">
        <v>1</v>
      </c>
      <c r="F1334">
        <v>0</v>
      </c>
      <c r="G1334">
        <v>0</v>
      </c>
      <c r="H1334">
        <v>0</v>
      </c>
      <c r="I1334">
        <v>1</v>
      </c>
      <c r="J1334">
        <v>0</v>
      </c>
      <c r="K1334">
        <v>0</v>
      </c>
      <c r="L1334" s="2">
        <v>4.666666666666667</v>
      </c>
      <c r="M1334">
        <v>5</v>
      </c>
      <c r="N1334">
        <v>3</v>
      </c>
      <c r="O1334">
        <v>3</v>
      </c>
      <c r="P1334">
        <v>0</v>
      </c>
      <c r="Q1334">
        <v>4</v>
      </c>
      <c r="R1334">
        <v>7</v>
      </c>
      <c r="S1334">
        <v>0</v>
      </c>
      <c r="T1334">
        <v>0</v>
      </c>
      <c r="U1334">
        <v>0</v>
      </c>
      <c r="V1334">
        <f t="shared" si="40"/>
        <v>63.333333333333336</v>
      </c>
      <c r="W1334">
        <f t="shared" si="41"/>
        <v>48</v>
      </c>
    </row>
    <row r="1335" spans="1:23" x14ac:dyDescent="0.35">
      <c r="A1335" t="s">
        <v>265</v>
      </c>
      <c r="B1335" s="1">
        <v>44333</v>
      </c>
      <c r="C1335" t="s">
        <v>250</v>
      </c>
      <c r="D1335" t="s">
        <v>163</v>
      </c>
      <c r="E1335">
        <v>1</v>
      </c>
      <c r="F1335">
        <v>0</v>
      </c>
      <c r="G1335">
        <v>0</v>
      </c>
      <c r="H1335">
        <v>0</v>
      </c>
      <c r="I1335">
        <v>1</v>
      </c>
      <c r="J1335">
        <v>0</v>
      </c>
      <c r="K1335">
        <v>0</v>
      </c>
      <c r="L1335" s="2">
        <v>1.6666666666666665</v>
      </c>
      <c r="M1335">
        <v>5</v>
      </c>
      <c r="N1335">
        <v>6</v>
      </c>
      <c r="O1335">
        <v>6</v>
      </c>
      <c r="P1335">
        <v>1</v>
      </c>
      <c r="Q1335">
        <v>3</v>
      </c>
      <c r="R1335">
        <v>1</v>
      </c>
      <c r="S1335">
        <v>0</v>
      </c>
      <c r="T1335">
        <v>0</v>
      </c>
      <c r="U1335">
        <v>1</v>
      </c>
      <c r="V1335">
        <f t="shared" si="40"/>
        <v>44</v>
      </c>
      <c r="W1335">
        <f t="shared" si="41"/>
        <v>11</v>
      </c>
    </row>
    <row r="1336" spans="1:23" x14ac:dyDescent="0.35">
      <c r="A1336" t="s">
        <v>265</v>
      </c>
      <c r="B1336" s="1">
        <v>44334</v>
      </c>
      <c r="C1336" t="s">
        <v>245</v>
      </c>
      <c r="D1336" t="s">
        <v>163</v>
      </c>
      <c r="E1336">
        <v>1</v>
      </c>
      <c r="F1336">
        <v>0</v>
      </c>
      <c r="G1336">
        <v>0</v>
      </c>
      <c r="H1336">
        <v>1</v>
      </c>
      <c r="I1336">
        <v>0</v>
      </c>
      <c r="J1336">
        <v>0</v>
      </c>
      <c r="K1336">
        <v>0</v>
      </c>
      <c r="L1336">
        <v>7</v>
      </c>
      <c r="M1336">
        <v>7</v>
      </c>
      <c r="N1336">
        <v>5</v>
      </c>
      <c r="O1336">
        <v>5</v>
      </c>
      <c r="P1336">
        <v>3</v>
      </c>
      <c r="Q1336">
        <v>1</v>
      </c>
      <c r="R1336">
        <v>4</v>
      </c>
      <c r="S1336">
        <v>0</v>
      </c>
      <c r="T1336">
        <v>0</v>
      </c>
      <c r="U1336">
        <v>0</v>
      </c>
      <c r="V1336">
        <f t="shared" si="40"/>
        <v>61</v>
      </c>
      <c r="W1336">
        <f t="shared" si="41"/>
        <v>37</v>
      </c>
    </row>
    <row r="1337" spans="1:23" x14ac:dyDescent="0.35">
      <c r="A1337" t="s">
        <v>265</v>
      </c>
      <c r="B1337" s="1">
        <v>44335</v>
      </c>
      <c r="C1337" t="s">
        <v>246</v>
      </c>
      <c r="D1337" t="s">
        <v>163</v>
      </c>
      <c r="E1337">
        <v>1</v>
      </c>
      <c r="F1337">
        <v>0</v>
      </c>
      <c r="G1337">
        <v>0</v>
      </c>
      <c r="H1337">
        <v>1</v>
      </c>
      <c r="I1337">
        <v>0</v>
      </c>
      <c r="J1337">
        <v>0</v>
      </c>
      <c r="K1337">
        <v>0</v>
      </c>
      <c r="L1337">
        <v>7</v>
      </c>
      <c r="M1337">
        <v>4</v>
      </c>
      <c r="N1337">
        <v>2</v>
      </c>
      <c r="O1337">
        <v>2</v>
      </c>
      <c r="P1337">
        <v>1</v>
      </c>
      <c r="Q1337">
        <v>1</v>
      </c>
      <c r="R1337">
        <v>8</v>
      </c>
      <c r="S1337">
        <v>0</v>
      </c>
      <c r="T1337">
        <v>0</v>
      </c>
      <c r="U1337">
        <v>0</v>
      </c>
      <c r="V1337">
        <f t="shared" si="40"/>
        <v>76</v>
      </c>
      <c r="W1337">
        <f t="shared" si="41"/>
        <v>68</v>
      </c>
    </row>
    <row r="1338" spans="1:23" x14ac:dyDescent="0.35">
      <c r="A1338" t="s">
        <v>265</v>
      </c>
      <c r="B1338" s="1">
        <v>44337</v>
      </c>
      <c r="C1338" t="s">
        <v>248</v>
      </c>
      <c r="D1338" t="s">
        <v>30</v>
      </c>
      <c r="E1338">
        <v>1</v>
      </c>
      <c r="F1338">
        <v>0</v>
      </c>
      <c r="G1338">
        <v>0</v>
      </c>
      <c r="H1338">
        <v>0</v>
      </c>
      <c r="I1338">
        <v>1</v>
      </c>
      <c r="J1338">
        <v>0</v>
      </c>
      <c r="K1338">
        <v>0</v>
      </c>
      <c r="L1338" s="2">
        <v>3.3333333333333335</v>
      </c>
      <c r="M1338">
        <v>2</v>
      </c>
      <c r="N1338">
        <v>6</v>
      </c>
      <c r="O1338">
        <v>6</v>
      </c>
      <c r="P1338">
        <v>1</v>
      </c>
      <c r="Q1338">
        <v>5</v>
      </c>
      <c r="R1338">
        <v>4</v>
      </c>
      <c r="S1338">
        <v>0</v>
      </c>
      <c r="T1338">
        <v>0</v>
      </c>
      <c r="U1338">
        <v>0</v>
      </c>
      <c r="V1338">
        <f t="shared" si="40"/>
        <v>53</v>
      </c>
      <c r="W1338">
        <f t="shared" si="41"/>
        <v>26</v>
      </c>
    </row>
    <row r="1339" spans="1:23" x14ac:dyDescent="0.35">
      <c r="A1339" t="s">
        <v>265</v>
      </c>
      <c r="B1339" s="1">
        <v>44338</v>
      </c>
      <c r="C1339" t="s">
        <v>244</v>
      </c>
      <c r="D1339" t="s">
        <v>30</v>
      </c>
      <c r="E1339">
        <v>1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 s="2">
        <v>5.333333333333333</v>
      </c>
      <c r="M1339">
        <v>8</v>
      </c>
      <c r="N1339">
        <v>3</v>
      </c>
      <c r="O1339">
        <v>3</v>
      </c>
      <c r="P1339">
        <v>1</v>
      </c>
      <c r="Q1339">
        <v>1</v>
      </c>
      <c r="R1339">
        <v>6</v>
      </c>
      <c r="S1339">
        <v>0</v>
      </c>
      <c r="T1339">
        <v>0</v>
      </c>
      <c r="U1339">
        <v>1</v>
      </c>
      <c r="V1339">
        <f t="shared" si="40"/>
        <v>61.666666666666664</v>
      </c>
      <c r="W1339">
        <f t="shared" si="41"/>
        <v>45</v>
      </c>
    </row>
    <row r="1340" spans="1:23" x14ac:dyDescent="0.35">
      <c r="A1340" t="s">
        <v>265</v>
      </c>
      <c r="B1340" s="1">
        <v>44339</v>
      </c>
      <c r="C1340" t="s">
        <v>245</v>
      </c>
      <c r="D1340" t="s">
        <v>30</v>
      </c>
      <c r="E1340">
        <v>1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 s="2">
        <v>3.6666666666666665</v>
      </c>
      <c r="M1340">
        <v>5</v>
      </c>
      <c r="N1340">
        <v>5</v>
      </c>
      <c r="O1340">
        <v>3</v>
      </c>
      <c r="P1340">
        <v>1</v>
      </c>
      <c r="Q1340">
        <v>1</v>
      </c>
      <c r="R1340">
        <v>1</v>
      </c>
      <c r="S1340">
        <v>0</v>
      </c>
      <c r="T1340">
        <v>0</v>
      </c>
      <c r="U1340">
        <v>0</v>
      </c>
      <c r="V1340">
        <f t="shared" si="40"/>
        <v>48</v>
      </c>
      <c r="W1340">
        <f t="shared" si="41"/>
        <v>30</v>
      </c>
    </row>
    <row r="1341" spans="1:23" x14ac:dyDescent="0.35">
      <c r="A1341" t="s">
        <v>265</v>
      </c>
      <c r="B1341" s="1">
        <v>44340</v>
      </c>
      <c r="C1341" t="s">
        <v>250</v>
      </c>
      <c r="D1341" t="s">
        <v>65</v>
      </c>
      <c r="E1341">
        <v>1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5</v>
      </c>
      <c r="M1341">
        <v>5</v>
      </c>
      <c r="N1341">
        <v>3</v>
      </c>
      <c r="O1341">
        <v>3</v>
      </c>
      <c r="P1341">
        <v>0</v>
      </c>
      <c r="Q1341">
        <v>3</v>
      </c>
      <c r="R1341">
        <v>7</v>
      </c>
      <c r="S1341">
        <v>0</v>
      </c>
      <c r="T1341">
        <v>0</v>
      </c>
      <c r="U1341">
        <v>1</v>
      </c>
      <c r="V1341">
        <f t="shared" si="40"/>
        <v>66</v>
      </c>
      <c r="W1341">
        <f t="shared" si="41"/>
        <v>52</v>
      </c>
    </row>
    <row r="1342" spans="1:23" x14ac:dyDescent="0.35">
      <c r="A1342" t="s">
        <v>265</v>
      </c>
      <c r="B1342" s="1">
        <v>44341</v>
      </c>
      <c r="C1342" t="s">
        <v>246</v>
      </c>
      <c r="D1342" t="s">
        <v>65</v>
      </c>
      <c r="E1342">
        <v>1</v>
      </c>
      <c r="F1342">
        <v>0</v>
      </c>
      <c r="G1342">
        <v>0</v>
      </c>
      <c r="H1342">
        <v>1</v>
      </c>
      <c r="I1342">
        <v>0</v>
      </c>
      <c r="J1342">
        <v>0</v>
      </c>
      <c r="K1342">
        <v>0</v>
      </c>
      <c r="L1342">
        <v>8</v>
      </c>
      <c r="M1342">
        <v>6</v>
      </c>
      <c r="N1342">
        <v>1</v>
      </c>
      <c r="O1342">
        <v>1</v>
      </c>
      <c r="P1342">
        <v>0</v>
      </c>
      <c r="Q1342">
        <v>1</v>
      </c>
      <c r="R1342">
        <v>6</v>
      </c>
      <c r="S1342">
        <v>0</v>
      </c>
      <c r="T1342">
        <v>0</v>
      </c>
      <c r="U1342">
        <v>0</v>
      </c>
      <c r="V1342">
        <f t="shared" si="40"/>
        <v>81</v>
      </c>
      <c r="W1342">
        <f t="shared" si="41"/>
        <v>77</v>
      </c>
    </row>
    <row r="1343" spans="1:23" x14ac:dyDescent="0.35">
      <c r="A1343" t="s">
        <v>265</v>
      </c>
      <c r="B1343" s="1">
        <v>44342</v>
      </c>
      <c r="C1343" t="s">
        <v>248</v>
      </c>
      <c r="D1343" t="s">
        <v>65</v>
      </c>
      <c r="E1343">
        <v>1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5</v>
      </c>
      <c r="M1343">
        <v>1</v>
      </c>
      <c r="N1343">
        <v>0</v>
      </c>
      <c r="O1343">
        <v>0</v>
      </c>
      <c r="P1343">
        <v>0</v>
      </c>
      <c r="Q1343">
        <v>3</v>
      </c>
      <c r="R1343">
        <v>5</v>
      </c>
      <c r="S1343">
        <v>0</v>
      </c>
      <c r="T1343">
        <v>0</v>
      </c>
      <c r="U1343">
        <v>0</v>
      </c>
      <c r="V1343">
        <f t="shared" si="40"/>
        <v>68</v>
      </c>
      <c r="W1343">
        <f t="shared" si="41"/>
        <v>67</v>
      </c>
    </row>
    <row r="1344" spans="1:23" x14ac:dyDescent="0.35">
      <c r="A1344" t="s">
        <v>265</v>
      </c>
      <c r="B1344" s="1">
        <v>44343</v>
      </c>
      <c r="C1344" t="s">
        <v>244</v>
      </c>
      <c r="D1344" t="s">
        <v>65</v>
      </c>
      <c r="E1344">
        <v>1</v>
      </c>
      <c r="F1344">
        <v>0</v>
      </c>
      <c r="G1344">
        <v>0</v>
      </c>
      <c r="H1344">
        <v>1</v>
      </c>
      <c r="I1344">
        <v>0</v>
      </c>
      <c r="J1344">
        <v>0</v>
      </c>
      <c r="K1344">
        <v>0</v>
      </c>
      <c r="L1344">
        <v>7</v>
      </c>
      <c r="M1344">
        <v>1</v>
      </c>
      <c r="N1344">
        <v>1</v>
      </c>
      <c r="O1344">
        <v>1</v>
      </c>
      <c r="P1344">
        <v>1</v>
      </c>
      <c r="Q1344">
        <v>4</v>
      </c>
      <c r="R1344">
        <v>12</v>
      </c>
      <c r="S1344">
        <v>0</v>
      </c>
      <c r="T1344">
        <v>0</v>
      </c>
      <c r="U1344">
        <v>0</v>
      </c>
      <c r="V1344">
        <f t="shared" si="40"/>
        <v>80</v>
      </c>
      <c r="W1344">
        <f t="shared" si="41"/>
        <v>75</v>
      </c>
    </row>
    <row r="1345" spans="1:23" x14ac:dyDescent="0.35">
      <c r="A1345" t="s">
        <v>265</v>
      </c>
      <c r="B1345" s="1">
        <v>44344</v>
      </c>
      <c r="C1345" t="s">
        <v>251</v>
      </c>
      <c r="D1345" t="s">
        <v>64</v>
      </c>
      <c r="E1345">
        <v>1</v>
      </c>
      <c r="F1345">
        <v>0</v>
      </c>
      <c r="G1345">
        <v>0</v>
      </c>
      <c r="H1345">
        <v>0</v>
      </c>
      <c r="I1345">
        <v>1</v>
      </c>
      <c r="J1345">
        <v>0</v>
      </c>
      <c r="K1345">
        <v>0</v>
      </c>
      <c r="L1345" s="2">
        <v>2.6666666666666665</v>
      </c>
      <c r="M1345">
        <v>8</v>
      </c>
      <c r="N1345">
        <v>6</v>
      </c>
      <c r="O1345">
        <v>6</v>
      </c>
      <c r="P1345">
        <v>1</v>
      </c>
      <c r="Q1345">
        <v>2</v>
      </c>
      <c r="R1345">
        <v>1</v>
      </c>
      <c r="S1345">
        <v>0</v>
      </c>
      <c r="T1345">
        <v>0</v>
      </c>
      <c r="U1345">
        <v>0</v>
      </c>
      <c r="V1345">
        <f t="shared" si="40"/>
        <v>45</v>
      </c>
      <c r="W1345">
        <f t="shared" si="41"/>
        <v>13</v>
      </c>
    </row>
    <row r="1346" spans="1:23" x14ac:dyDescent="0.35">
      <c r="A1346" t="s">
        <v>265</v>
      </c>
      <c r="B1346" t="s">
        <v>252</v>
      </c>
      <c r="C1346" t="s">
        <v>246</v>
      </c>
      <c r="D1346" t="s">
        <v>64</v>
      </c>
      <c r="E1346">
        <v>1</v>
      </c>
      <c r="F1346">
        <v>0</v>
      </c>
      <c r="G1346">
        <v>0</v>
      </c>
      <c r="H1346">
        <v>0</v>
      </c>
      <c r="I1346">
        <v>1</v>
      </c>
      <c r="J1346">
        <v>0</v>
      </c>
      <c r="K1346">
        <v>0</v>
      </c>
      <c r="L1346">
        <v>6</v>
      </c>
      <c r="M1346">
        <v>10</v>
      </c>
      <c r="N1346">
        <v>4</v>
      </c>
      <c r="O1346">
        <v>4</v>
      </c>
      <c r="P1346">
        <v>2</v>
      </c>
      <c r="Q1346">
        <v>1</v>
      </c>
      <c r="R1346">
        <v>1</v>
      </c>
      <c r="S1346">
        <v>0</v>
      </c>
      <c r="T1346">
        <v>0</v>
      </c>
      <c r="U1346">
        <v>1</v>
      </c>
      <c r="V1346">
        <f t="shared" si="40"/>
        <v>54</v>
      </c>
      <c r="W1346">
        <f t="shared" si="41"/>
        <v>31</v>
      </c>
    </row>
    <row r="1347" spans="1:23" x14ac:dyDescent="0.35">
      <c r="A1347" t="s">
        <v>265</v>
      </c>
      <c r="B1347" t="s">
        <v>253</v>
      </c>
      <c r="C1347" t="s">
        <v>250</v>
      </c>
      <c r="D1347" t="s">
        <v>64</v>
      </c>
      <c r="E1347">
        <v>1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 s="2">
        <v>2.3333333333333335</v>
      </c>
      <c r="M1347">
        <v>4</v>
      </c>
      <c r="N1347">
        <v>4</v>
      </c>
      <c r="O1347">
        <v>4</v>
      </c>
      <c r="P1347">
        <v>0</v>
      </c>
      <c r="Q1347">
        <v>3</v>
      </c>
      <c r="R1347">
        <v>2</v>
      </c>
      <c r="S1347">
        <v>0</v>
      </c>
      <c r="T1347">
        <v>0</v>
      </c>
      <c r="U1347">
        <v>1</v>
      </c>
      <c r="V1347">
        <f t="shared" ref="V1347:V1410" si="42">50+L1347*3+(IF(L1347&lt;4,0,(L1347-4)*2)+R1347-M1347-4*P1347-(2*(N1347-O1347))-Q1347)</f>
        <v>52</v>
      </c>
      <c r="W1347">
        <f t="shared" ref="W1347:W1410" si="43">40+6*L1347+R1347-2*Q1347-2*M1347-3*N1347-6*P1347</f>
        <v>30</v>
      </c>
    </row>
    <row r="1348" spans="1:23" x14ac:dyDescent="0.35">
      <c r="A1348" t="s">
        <v>265</v>
      </c>
      <c r="B1348" t="s">
        <v>221</v>
      </c>
      <c r="C1348" t="s">
        <v>248</v>
      </c>
      <c r="D1348" t="s">
        <v>21</v>
      </c>
      <c r="E1348">
        <v>1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 s="2">
        <v>5.333333333333333</v>
      </c>
      <c r="M1348">
        <v>4</v>
      </c>
      <c r="N1348">
        <v>5</v>
      </c>
      <c r="O1348">
        <v>5</v>
      </c>
      <c r="P1348">
        <v>0</v>
      </c>
      <c r="Q1348">
        <v>2</v>
      </c>
      <c r="R1348">
        <v>10</v>
      </c>
      <c r="S1348">
        <v>0</v>
      </c>
      <c r="T1348">
        <v>0</v>
      </c>
      <c r="U1348">
        <v>0</v>
      </c>
      <c r="V1348">
        <f t="shared" si="42"/>
        <v>72.666666666666671</v>
      </c>
      <c r="W1348">
        <f t="shared" si="43"/>
        <v>55</v>
      </c>
    </row>
    <row r="1349" spans="1:23" x14ac:dyDescent="0.35">
      <c r="A1349" t="s">
        <v>265</v>
      </c>
      <c r="B1349" t="s">
        <v>222</v>
      </c>
      <c r="C1349" t="s">
        <v>254</v>
      </c>
      <c r="D1349" t="s">
        <v>21</v>
      </c>
      <c r="E1349">
        <v>1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 s="2">
        <v>3.6666666666666665</v>
      </c>
      <c r="M1349">
        <v>4</v>
      </c>
      <c r="N1349">
        <v>1</v>
      </c>
      <c r="O1349">
        <v>1</v>
      </c>
      <c r="P1349">
        <v>0</v>
      </c>
      <c r="Q1349">
        <v>0</v>
      </c>
      <c r="R1349">
        <v>5</v>
      </c>
      <c r="S1349">
        <v>0</v>
      </c>
      <c r="T1349">
        <v>0</v>
      </c>
      <c r="U1349">
        <v>1</v>
      </c>
      <c r="V1349">
        <f t="shared" si="42"/>
        <v>62</v>
      </c>
      <c r="W1349">
        <f t="shared" si="43"/>
        <v>56</v>
      </c>
    </row>
    <row r="1350" spans="1:23" x14ac:dyDescent="0.35">
      <c r="A1350" t="s">
        <v>265</v>
      </c>
      <c r="B1350" s="1">
        <v>44348</v>
      </c>
      <c r="C1350" t="s">
        <v>244</v>
      </c>
      <c r="D1350" t="s">
        <v>21</v>
      </c>
      <c r="E1350">
        <v>1</v>
      </c>
      <c r="F1350">
        <v>0</v>
      </c>
      <c r="G1350">
        <v>0</v>
      </c>
      <c r="H1350">
        <v>1</v>
      </c>
      <c r="I1350">
        <v>0</v>
      </c>
      <c r="J1350">
        <v>0</v>
      </c>
      <c r="K1350">
        <v>0</v>
      </c>
      <c r="L1350">
        <v>7</v>
      </c>
      <c r="M1350">
        <v>5</v>
      </c>
      <c r="N1350">
        <v>3</v>
      </c>
      <c r="O1350">
        <v>2</v>
      </c>
      <c r="P1350">
        <v>0</v>
      </c>
      <c r="Q1350">
        <v>2</v>
      </c>
      <c r="R1350">
        <v>7</v>
      </c>
      <c r="S1350">
        <v>0</v>
      </c>
      <c r="T1350">
        <v>0</v>
      </c>
      <c r="U1350">
        <v>0</v>
      </c>
      <c r="V1350">
        <f t="shared" si="42"/>
        <v>75</v>
      </c>
      <c r="W1350">
        <f t="shared" si="43"/>
        <v>66</v>
      </c>
    </row>
    <row r="1351" spans="1:23" x14ac:dyDescent="0.35">
      <c r="A1351" t="s">
        <v>265</v>
      </c>
      <c r="B1351" s="1">
        <v>44351</v>
      </c>
      <c r="C1351" t="s">
        <v>255</v>
      </c>
      <c r="D1351" t="s">
        <v>67</v>
      </c>
      <c r="E1351">
        <v>1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3</v>
      </c>
      <c r="M1351">
        <v>2</v>
      </c>
      <c r="N1351">
        <v>0</v>
      </c>
      <c r="O1351">
        <v>0</v>
      </c>
      <c r="P1351">
        <v>0</v>
      </c>
      <c r="Q1351">
        <v>1</v>
      </c>
      <c r="R1351">
        <v>2</v>
      </c>
      <c r="S1351">
        <v>0</v>
      </c>
      <c r="T1351">
        <v>0</v>
      </c>
      <c r="U1351">
        <v>0</v>
      </c>
      <c r="V1351">
        <f t="shared" si="42"/>
        <v>58</v>
      </c>
      <c r="W1351">
        <f t="shared" si="43"/>
        <v>54</v>
      </c>
    </row>
    <row r="1352" spans="1:23" x14ac:dyDescent="0.35">
      <c r="A1352" t="s">
        <v>265</v>
      </c>
      <c r="B1352" s="1">
        <v>44352</v>
      </c>
      <c r="C1352" t="s">
        <v>246</v>
      </c>
      <c r="D1352" t="s">
        <v>67</v>
      </c>
      <c r="E1352">
        <v>1</v>
      </c>
      <c r="F1352">
        <v>0</v>
      </c>
      <c r="G1352">
        <v>0</v>
      </c>
      <c r="H1352">
        <v>1</v>
      </c>
      <c r="I1352">
        <v>0</v>
      </c>
      <c r="J1352">
        <v>0</v>
      </c>
      <c r="K1352">
        <v>0</v>
      </c>
      <c r="L1352">
        <v>6</v>
      </c>
      <c r="M1352">
        <v>7</v>
      </c>
      <c r="N1352">
        <v>4</v>
      </c>
      <c r="O1352">
        <v>4</v>
      </c>
      <c r="P1352">
        <v>3</v>
      </c>
      <c r="Q1352">
        <v>0</v>
      </c>
      <c r="R1352">
        <v>4</v>
      </c>
      <c r="S1352">
        <v>0</v>
      </c>
      <c r="T1352">
        <v>0</v>
      </c>
      <c r="U1352">
        <v>0</v>
      </c>
      <c r="V1352">
        <f t="shared" si="42"/>
        <v>57</v>
      </c>
      <c r="W1352">
        <f t="shared" si="43"/>
        <v>36</v>
      </c>
    </row>
    <row r="1353" spans="1:23" x14ac:dyDescent="0.35">
      <c r="A1353" t="s">
        <v>265</v>
      </c>
      <c r="B1353" s="1">
        <v>44353</v>
      </c>
      <c r="C1353" t="s">
        <v>254</v>
      </c>
      <c r="D1353" t="s">
        <v>67</v>
      </c>
      <c r="E1353">
        <v>1</v>
      </c>
      <c r="F1353">
        <v>0</v>
      </c>
      <c r="G1353">
        <v>0</v>
      </c>
      <c r="H1353">
        <v>0</v>
      </c>
      <c r="I1353">
        <v>1</v>
      </c>
      <c r="J1353">
        <v>0</v>
      </c>
      <c r="K1353">
        <v>0</v>
      </c>
      <c r="L1353" s="2">
        <v>1.3333333333333333</v>
      </c>
      <c r="M1353">
        <v>5</v>
      </c>
      <c r="N1353">
        <v>7</v>
      </c>
      <c r="O1353">
        <v>5</v>
      </c>
      <c r="P1353">
        <v>1</v>
      </c>
      <c r="Q1353">
        <v>0</v>
      </c>
      <c r="R1353">
        <v>1</v>
      </c>
      <c r="S1353">
        <v>1</v>
      </c>
      <c r="T1353">
        <v>0</v>
      </c>
      <c r="U1353">
        <v>0</v>
      </c>
      <c r="V1353">
        <f t="shared" si="42"/>
        <v>42</v>
      </c>
      <c r="W1353">
        <f t="shared" si="43"/>
        <v>12</v>
      </c>
    </row>
    <row r="1354" spans="1:23" x14ac:dyDescent="0.35">
      <c r="A1354" t="s">
        <v>265</v>
      </c>
      <c r="B1354" s="1">
        <v>44355</v>
      </c>
      <c r="C1354" t="s">
        <v>244</v>
      </c>
      <c r="D1354" t="s">
        <v>110</v>
      </c>
      <c r="E1354">
        <v>1</v>
      </c>
      <c r="F1354">
        <v>0</v>
      </c>
      <c r="G1354">
        <v>0</v>
      </c>
      <c r="H1354">
        <v>1</v>
      </c>
      <c r="I1354">
        <v>0</v>
      </c>
      <c r="J1354">
        <v>0</v>
      </c>
      <c r="K1354">
        <v>0</v>
      </c>
      <c r="L1354">
        <v>6</v>
      </c>
      <c r="M1354">
        <v>5</v>
      </c>
      <c r="N1354">
        <v>1</v>
      </c>
      <c r="O1354">
        <v>1</v>
      </c>
      <c r="P1354">
        <v>0</v>
      </c>
      <c r="Q1354">
        <v>2</v>
      </c>
      <c r="R1354">
        <v>5</v>
      </c>
      <c r="S1354">
        <v>1</v>
      </c>
      <c r="T1354">
        <v>0</v>
      </c>
      <c r="U1354">
        <v>0</v>
      </c>
      <c r="V1354">
        <f t="shared" si="42"/>
        <v>70</v>
      </c>
      <c r="W1354">
        <f t="shared" si="43"/>
        <v>64</v>
      </c>
    </row>
    <row r="1355" spans="1:23" x14ac:dyDescent="0.35">
      <c r="A1355" t="s">
        <v>265</v>
      </c>
      <c r="B1355" s="1">
        <v>44356</v>
      </c>
      <c r="C1355" t="s">
        <v>255</v>
      </c>
      <c r="D1355" t="s">
        <v>110</v>
      </c>
      <c r="E1355">
        <v>1</v>
      </c>
      <c r="F1355">
        <v>0</v>
      </c>
      <c r="G1355">
        <v>0</v>
      </c>
      <c r="H1355">
        <v>0</v>
      </c>
      <c r="I1355">
        <v>1</v>
      </c>
      <c r="J1355">
        <v>0</v>
      </c>
      <c r="K1355">
        <v>0</v>
      </c>
      <c r="L1355" s="2">
        <v>0.66666666666666663</v>
      </c>
      <c r="M1355">
        <v>3</v>
      </c>
      <c r="N1355">
        <v>4</v>
      </c>
      <c r="O1355">
        <v>4</v>
      </c>
      <c r="P1355">
        <v>0</v>
      </c>
      <c r="Q1355">
        <v>2</v>
      </c>
      <c r="R1355">
        <v>1</v>
      </c>
      <c r="S1355">
        <v>0</v>
      </c>
      <c r="T1355">
        <v>0</v>
      </c>
      <c r="U1355">
        <v>0</v>
      </c>
      <c r="V1355">
        <f t="shared" si="42"/>
        <v>48</v>
      </c>
      <c r="W1355">
        <f t="shared" si="43"/>
        <v>23</v>
      </c>
    </row>
    <row r="1356" spans="1:23" x14ac:dyDescent="0.35">
      <c r="A1356" t="s">
        <v>265</v>
      </c>
      <c r="B1356" s="1">
        <v>44358</v>
      </c>
      <c r="C1356" t="s">
        <v>246</v>
      </c>
      <c r="D1356" t="s">
        <v>46</v>
      </c>
      <c r="E1356">
        <v>1</v>
      </c>
      <c r="F1356">
        <v>0</v>
      </c>
      <c r="G1356">
        <v>0</v>
      </c>
      <c r="H1356">
        <v>1</v>
      </c>
      <c r="I1356">
        <v>0</v>
      </c>
      <c r="J1356">
        <v>0</v>
      </c>
      <c r="K1356">
        <v>0</v>
      </c>
      <c r="L1356">
        <v>8</v>
      </c>
      <c r="M1356">
        <v>1</v>
      </c>
      <c r="N1356">
        <v>0</v>
      </c>
      <c r="O1356">
        <v>0</v>
      </c>
      <c r="P1356">
        <v>0</v>
      </c>
      <c r="Q1356">
        <v>1</v>
      </c>
      <c r="R1356">
        <v>11</v>
      </c>
      <c r="S1356">
        <v>1</v>
      </c>
      <c r="T1356">
        <v>0</v>
      </c>
      <c r="U1356">
        <v>0</v>
      </c>
      <c r="V1356">
        <f t="shared" si="42"/>
        <v>91</v>
      </c>
      <c r="W1356">
        <f t="shared" si="43"/>
        <v>95</v>
      </c>
    </row>
    <row r="1357" spans="1:23" x14ac:dyDescent="0.35">
      <c r="A1357" t="s">
        <v>265</v>
      </c>
      <c r="B1357" s="1">
        <v>44359</v>
      </c>
      <c r="C1357" t="s">
        <v>248</v>
      </c>
      <c r="D1357" t="s">
        <v>46</v>
      </c>
      <c r="E1357">
        <v>1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 s="2">
        <v>0.66666666666666663</v>
      </c>
      <c r="M1357">
        <v>0</v>
      </c>
      <c r="N1357">
        <v>1</v>
      </c>
      <c r="O1357">
        <v>1</v>
      </c>
      <c r="P1357">
        <v>0</v>
      </c>
      <c r="Q1357">
        <v>4</v>
      </c>
      <c r="R1357">
        <v>0</v>
      </c>
      <c r="S1357">
        <v>0</v>
      </c>
      <c r="T1357">
        <v>0</v>
      </c>
      <c r="U1357">
        <v>0</v>
      </c>
      <c r="V1357">
        <f t="shared" si="42"/>
        <v>48</v>
      </c>
      <c r="W1357">
        <f t="shared" si="43"/>
        <v>33</v>
      </c>
    </row>
    <row r="1358" spans="1:23" x14ac:dyDescent="0.35">
      <c r="A1358" t="s">
        <v>265</v>
      </c>
      <c r="B1358" s="1">
        <v>44360</v>
      </c>
      <c r="C1358" t="s">
        <v>244</v>
      </c>
      <c r="D1358" t="s">
        <v>46</v>
      </c>
      <c r="E1358">
        <v>1</v>
      </c>
      <c r="F1358">
        <v>0</v>
      </c>
      <c r="G1358">
        <v>0</v>
      </c>
      <c r="H1358">
        <v>0</v>
      </c>
      <c r="I1358">
        <v>1</v>
      </c>
      <c r="J1358">
        <v>0</v>
      </c>
      <c r="K1358">
        <v>0</v>
      </c>
      <c r="L1358" s="2">
        <v>5.666666666666667</v>
      </c>
      <c r="M1358">
        <v>10</v>
      </c>
      <c r="N1358">
        <v>5</v>
      </c>
      <c r="O1358">
        <v>5</v>
      </c>
      <c r="P1358">
        <v>2</v>
      </c>
      <c r="Q1358">
        <v>2</v>
      </c>
      <c r="R1358">
        <v>8</v>
      </c>
      <c r="S1358">
        <v>0</v>
      </c>
      <c r="T1358">
        <v>0</v>
      </c>
      <c r="U1358">
        <v>1</v>
      </c>
      <c r="V1358">
        <f t="shared" si="42"/>
        <v>58.333333333333336</v>
      </c>
      <c r="W1358">
        <f t="shared" si="43"/>
        <v>31</v>
      </c>
    </row>
    <row r="1359" spans="1:23" x14ac:dyDescent="0.35">
      <c r="A1359" t="s">
        <v>265</v>
      </c>
      <c r="B1359" s="1">
        <v>44361</v>
      </c>
      <c r="C1359" t="s">
        <v>255</v>
      </c>
      <c r="D1359" t="s">
        <v>53</v>
      </c>
      <c r="E1359">
        <v>1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4</v>
      </c>
      <c r="M1359">
        <v>4</v>
      </c>
      <c r="N1359">
        <v>2</v>
      </c>
      <c r="O1359">
        <v>2</v>
      </c>
      <c r="P1359">
        <v>0</v>
      </c>
      <c r="Q1359">
        <v>1</v>
      </c>
      <c r="R1359">
        <v>3</v>
      </c>
      <c r="S1359">
        <v>0</v>
      </c>
      <c r="T1359">
        <v>0</v>
      </c>
      <c r="U1359">
        <v>1</v>
      </c>
      <c r="V1359">
        <f t="shared" si="42"/>
        <v>60</v>
      </c>
      <c r="W1359">
        <f t="shared" si="43"/>
        <v>51</v>
      </c>
    </row>
    <row r="1360" spans="1:23" x14ac:dyDescent="0.35">
      <c r="A1360" t="s">
        <v>265</v>
      </c>
      <c r="B1360" s="1">
        <v>44362</v>
      </c>
      <c r="C1360" t="s">
        <v>254</v>
      </c>
      <c r="D1360" t="s">
        <v>53</v>
      </c>
      <c r="E1360">
        <v>1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4</v>
      </c>
      <c r="M1360">
        <v>3</v>
      </c>
      <c r="N1360">
        <v>1</v>
      </c>
      <c r="O1360">
        <v>1</v>
      </c>
      <c r="P1360">
        <v>0</v>
      </c>
      <c r="Q1360">
        <v>0</v>
      </c>
      <c r="R1360">
        <v>4</v>
      </c>
      <c r="S1360">
        <v>0</v>
      </c>
      <c r="T1360">
        <v>0</v>
      </c>
      <c r="U1360">
        <v>0</v>
      </c>
      <c r="V1360">
        <f t="shared" si="42"/>
        <v>63</v>
      </c>
      <c r="W1360">
        <f t="shared" si="43"/>
        <v>59</v>
      </c>
    </row>
    <row r="1361" spans="1:23" x14ac:dyDescent="0.35">
      <c r="A1361" t="s">
        <v>265</v>
      </c>
      <c r="B1361" s="1">
        <v>44363</v>
      </c>
      <c r="C1361" t="s">
        <v>246</v>
      </c>
      <c r="D1361" t="s">
        <v>53</v>
      </c>
      <c r="E1361">
        <v>1</v>
      </c>
      <c r="F1361">
        <v>0</v>
      </c>
      <c r="G1361">
        <v>0</v>
      </c>
      <c r="H1361">
        <v>1</v>
      </c>
      <c r="I1361">
        <v>0</v>
      </c>
      <c r="J1361">
        <v>0</v>
      </c>
      <c r="K1361">
        <v>0</v>
      </c>
      <c r="L1361">
        <v>5</v>
      </c>
      <c r="M1361">
        <v>9</v>
      </c>
      <c r="N1361">
        <v>5</v>
      </c>
      <c r="O1361">
        <v>5</v>
      </c>
      <c r="P1361">
        <v>1</v>
      </c>
      <c r="Q1361">
        <v>2</v>
      </c>
      <c r="R1361">
        <v>2</v>
      </c>
      <c r="S1361">
        <v>0</v>
      </c>
      <c r="T1361">
        <v>0</v>
      </c>
      <c r="U1361">
        <v>0</v>
      </c>
      <c r="V1361">
        <f t="shared" si="42"/>
        <v>54</v>
      </c>
      <c r="W1361">
        <f t="shared" si="43"/>
        <v>29</v>
      </c>
    </row>
    <row r="1362" spans="1:23" x14ac:dyDescent="0.35">
      <c r="A1362" t="s">
        <v>265</v>
      </c>
      <c r="B1362" s="1">
        <v>44364</v>
      </c>
      <c r="C1362" t="s">
        <v>251</v>
      </c>
      <c r="D1362" t="s">
        <v>53</v>
      </c>
      <c r="E1362">
        <v>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 s="2">
        <v>3.6666666666666665</v>
      </c>
      <c r="M1362">
        <v>5</v>
      </c>
      <c r="N1362">
        <v>3</v>
      </c>
      <c r="O1362">
        <v>3</v>
      </c>
      <c r="P1362">
        <v>2</v>
      </c>
      <c r="Q1362">
        <v>0</v>
      </c>
      <c r="R1362">
        <v>5</v>
      </c>
      <c r="S1362">
        <v>1</v>
      </c>
      <c r="T1362">
        <v>0</v>
      </c>
      <c r="U1362">
        <v>0</v>
      </c>
      <c r="V1362">
        <f t="shared" si="42"/>
        <v>53</v>
      </c>
      <c r="W1362">
        <f t="shared" si="43"/>
        <v>36</v>
      </c>
    </row>
    <row r="1363" spans="1:23" x14ac:dyDescent="0.35">
      <c r="A1363" t="s">
        <v>265</v>
      </c>
      <c r="B1363" s="1">
        <v>44365</v>
      </c>
      <c r="C1363" t="s">
        <v>255</v>
      </c>
      <c r="D1363" t="s">
        <v>118</v>
      </c>
      <c r="E1363">
        <v>1</v>
      </c>
      <c r="F1363">
        <v>0</v>
      </c>
      <c r="G1363">
        <v>0</v>
      </c>
      <c r="H1363">
        <v>0</v>
      </c>
      <c r="I1363">
        <v>1</v>
      </c>
      <c r="J1363">
        <v>0</v>
      </c>
      <c r="K1363">
        <v>0</v>
      </c>
      <c r="L1363">
        <v>5</v>
      </c>
      <c r="M1363">
        <v>7</v>
      </c>
      <c r="N1363">
        <v>6</v>
      </c>
      <c r="O1363">
        <v>6</v>
      </c>
      <c r="P1363">
        <v>2</v>
      </c>
      <c r="Q1363">
        <v>0</v>
      </c>
      <c r="R1363">
        <v>3</v>
      </c>
      <c r="S1363">
        <v>0</v>
      </c>
      <c r="T1363">
        <v>0</v>
      </c>
      <c r="U1363">
        <v>0</v>
      </c>
      <c r="V1363">
        <f t="shared" si="42"/>
        <v>55</v>
      </c>
      <c r="W1363">
        <f t="shared" si="43"/>
        <v>29</v>
      </c>
    </row>
    <row r="1364" spans="1:23" x14ac:dyDescent="0.35">
      <c r="A1364" t="s">
        <v>265</v>
      </c>
      <c r="B1364" s="1">
        <v>44366</v>
      </c>
      <c r="C1364" t="s">
        <v>254</v>
      </c>
      <c r="D1364" t="s">
        <v>118</v>
      </c>
      <c r="E1364">
        <v>1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5</v>
      </c>
      <c r="M1364">
        <v>3</v>
      </c>
      <c r="N1364">
        <v>0</v>
      </c>
      <c r="O1364">
        <v>0</v>
      </c>
      <c r="P1364">
        <v>0</v>
      </c>
      <c r="Q1364">
        <v>2</v>
      </c>
      <c r="R1364">
        <v>2</v>
      </c>
      <c r="S1364">
        <v>0</v>
      </c>
      <c r="T1364">
        <v>0</v>
      </c>
      <c r="U1364">
        <v>1</v>
      </c>
      <c r="V1364">
        <f t="shared" si="42"/>
        <v>64</v>
      </c>
      <c r="W1364">
        <f t="shared" si="43"/>
        <v>62</v>
      </c>
    </row>
    <row r="1365" spans="1:23" x14ac:dyDescent="0.35">
      <c r="A1365" t="s">
        <v>265</v>
      </c>
      <c r="B1365" s="1">
        <v>44367</v>
      </c>
      <c r="C1365" t="s">
        <v>250</v>
      </c>
      <c r="D1365" t="s">
        <v>118</v>
      </c>
      <c r="E1365">
        <v>1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5</v>
      </c>
      <c r="M1365">
        <v>2</v>
      </c>
      <c r="N1365">
        <v>0</v>
      </c>
      <c r="O1365">
        <v>0</v>
      </c>
      <c r="P1365">
        <v>0</v>
      </c>
      <c r="Q1365">
        <v>1</v>
      </c>
      <c r="R1365">
        <v>4</v>
      </c>
      <c r="S1365">
        <v>0</v>
      </c>
      <c r="T1365">
        <v>0</v>
      </c>
      <c r="U1365">
        <v>0</v>
      </c>
      <c r="V1365">
        <f t="shared" si="42"/>
        <v>68</v>
      </c>
      <c r="W1365">
        <f t="shared" si="43"/>
        <v>68</v>
      </c>
    </row>
    <row r="1366" spans="1:23" x14ac:dyDescent="0.35">
      <c r="A1366" t="s">
        <v>265</v>
      </c>
      <c r="B1366" s="1">
        <v>44368</v>
      </c>
      <c r="C1366" t="s">
        <v>246</v>
      </c>
      <c r="D1366" t="s">
        <v>114</v>
      </c>
      <c r="E1366">
        <v>1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 s="2">
        <v>4.666666666666667</v>
      </c>
      <c r="M1366">
        <v>3</v>
      </c>
      <c r="N1366">
        <v>0</v>
      </c>
      <c r="O1366">
        <v>0</v>
      </c>
      <c r="P1366">
        <v>0</v>
      </c>
      <c r="Q1366">
        <v>2</v>
      </c>
      <c r="R1366">
        <v>5</v>
      </c>
      <c r="S1366">
        <v>0</v>
      </c>
      <c r="T1366">
        <v>0</v>
      </c>
      <c r="U1366">
        <v>0</v>
      </c>
      <c r="V1366">
        <f t="shared" si="42"/>
        <v>65.333333333333329</v>
      </c>
      <c r="W1366">
        <f t="shared" si="43"/>
        <v>63</v>
      </c>
    </row>
    <row r="1367" spans="1:23" x14ac:dyDescent="0.35">
      <c r="A1367" t="s">
        <v>265</v>
      </c>
      <c r="B1367" s="1">
        <v>44369</v>
      </c>
      <c r="C1367" t="s">
        <v>251</v>
      </c>
      <c r="D1367" t="s">
        <v>114</v>
      </c>
      <c r="E1367">
        <v>1</v>
      </c>
      <c r="F1367">
        <v>0</v>
      </c>
      <c r="G1367">
        <v>0</v>
      </c>
      <c r="H1367">
        <v>0</v>
      </c>
      <c r="I1367">
        <v>1</v>
      </c>
      <c r="J1367">
        <v>0</v>
      </c>
      <c r="K1367">
        <v>0</v>
      </c>
      <c r="L1367">
        <v>5</v>
      </c>
      <c r="M1367">
        <v>4</v>
      </c>
      <c r="N1367">
        <v>4</v>
      </c>
      <c r="O1367">
        <v>4</v>
      </c>
      <c r="P1367">
        <v>1</v>
      </c>
      <c r="Q1367">
        <v>0</v>
      </c>
      <c r="R1367">
        <v>9</v>
      </c>
      <c r="S1367">
        <v>0</v>
      </c>
      <c r="T1367">
        <v>0</v>
      </c>
      <c r="U1367">
        <v>0</v>
      </c>
      <c r="V1367">
        <f t="shared" si="42"/>
        <v>68</v>
      </c>
      <c r="W1367">
        <f t="shared" si="43"/>
        <v>53</v>
      </c>
    </row>
    <row r="1368" spans="1:23" x14ac:dyDescent="0.35">
      <c r="A1368" t="s">
        <v>265</v>
      </c>
      <c r="B1368" s="1">
        <v>44371</v>
      </c>
      <c r="C1368" t="s">
        <v>255</v>
      </c>
      <c r="D1368" t="s">
        <v>56</v>
      </c>
      <c r="E1368">
        <v>1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6</v>
      </c>
      <c r="M1368">
        <v>4</v>
      </c>
      <c r="N1368">
        <v>1</v>
      </c>
      <c r="O1368">
        <v>1</v>
      </c>
      <c r="P1368">
        <v>0</v>
      </c>
      <c r="Q1368">
        <v>2</v>
      </c>
      <c r="R1368">
        <v>6</v>
      </c>
      <c r="S1368">
        <v>0</v>
      </c>
      <c r="T1368">
        <v>2</v>
      </c>
      <c r="U1368">
        <v>1</v>
      </c>
      <c r="V1368">
        <f t="shared" si="42"/>
        <v>72</v>
      </c>
      <c r="W1368">
        <f t="shared" si="43"/>
        <v>67</v>
      </c>
    </row>
    <row r="1369" spans="1:23" x14ac:dyDescent="0.35">
      <c r="A1369" t="s">
        <v>265</v>
      </c>
      <c r="B1369" s="1">
        <v>44372</v>
      </c>
      <c r="C1369" t="s">
        <v>254</v>
      </c>
      <c r="D1369" t="s">
        <v>56</v>
      </c>
      <c r="E1369">
        <v>1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 s="2">
        <v>4.333333333333333</v>
      </c>
      <c r="M1369">
        <v>6</v>
      </c>
      <c r="N1369">
        <v>6</v>
      </c>
      <c r="O1369">
        <v>6</v>
      </c>
      <c r="P1369">
        <v>1</v>
      </c>
      <c r="Q1369">
        <v>1</v>
      </c>
      <c r="R1369">
        <v>2</v>
      </c>
      <c r="S1369">
        <v>0</v>
      </c>
      <c r="T1369">
        <v>0</v>
      </c>
      <c r="U1369">
        <v>0</v>
      </c>
      <c r="V1369">
        <f t="shared" si="42"/>
        <v>54.666666666666664</v>
      </c>
      <c r="W1369">
        <f t="shared" si="43"/>
        <v>30</v>
      </c>
    </row>
    <row r="1370" spans="1:23" x14ac:dyDescent="0.35">
      <c r="A1370" t="s">
        <v>265</v>
      </c>
      <c r="B1370" s="1">
        <v>44374</v>
      </c>
      <c r="C1370" t="s">
        <v>250</v>
      </c>
      <c r="D1370" t="s">
        <v>56</v>
      </c>
      <c r="E1370">
        <v>1</v>
      </c>
      <c r="F1370">
        <v>0</v>
      </c>
      <c r="G1370">
        <v>0</v>
      </c>
      <c r="H1370">
        <v>0</v>
      </c>
      <c r="I1370">
        <v>1</v>
      </c>
      <c r="J1370">
        <v>0</v>
      </c>
      <c r="K1370">
        <v>0</v>
      </c>
      <c r="L1370" s="2">
        <v>3.3333333333333335</v>
      </c>
      <c r="M1370">
        <v>6</v>
      </c>
      <c r="N1370">
        <v>6</v>
      </c>
      <c r="O1370">
        <v>6</v>
      </c>
      <c r="P1370">
        <v>2</v>
      </c>
      <c r="Q1370">
        <v>4</v>
      </c>
      <c r="R1370">
        <v>1</v>
      </c>
      <c r="S1370">
        <v>0</v>
      </c>
      <c r="T1370">
        <v>0</v>
      </c>
      <c r="U1370">
        <v>0</v>
      </c>
      <c r="V1370">
        <f t="shared" si="42"/>
        <v>43</v>
      </c>
      <c r="W1370">
        <f t="shared" si="43"/>
        <v>11</v>
      </c>
    </row>
    <row r="1371" spans="1:23" x14ac:dyDescent="0.35">
      <c r="A1371" t="s">
        <v>265</v>
      </c>
      <c r="B1371" s="1">
        <v>44375</v>
      </c>
      <c r="C1371" t="s">
        <v>251</v>
      </c>
      <c r="D1371" t="s">
        <v>49</v>
      </c>
      <c r="E1371">
        <v>1</v>
      </c>
      <c r="F1371">
        <v>0</v>
      </c>
      <c r="G1371">
        <v>0</v>
      </c>
      <c r="H1371">
        <v>1</v>
      </c>
      <c r="I1371">
        <v>0</v>
      </c>
      <c r="J1371">
        <v>0</v>
      </c>
      <c r="K1371">
        <v>0</v>
      </c>
      <c r="L1371">
        <v>5</v>
      </c>
      <c r="M1371">
        <v>6</v>
      </c>
      <c r="N1371">
        <v>4</v>
      </c>
      <c r="O1371">
        <v>4</v>
      </c>
      <c r="P1371">
        <v>2</v>
      </c>
      <c r="Q1371">
        <v>0</v>
      </c>
      <c r="R1371">
        <v>4</v>
      </c>
      <c r="S1371">
        <v>0</v>
      </c>
      <c r="T1371">
        <v>0</v>
      </c>
      <c r="U1371">
        <v>0</v>
      </c>
      <c r="V1371">
        <f t="shared" si="42"/>
        <v>57</v>
      </c>
      <c r="W1371">
        <f t="shared" si="43"/>
        <v>38</v>
      </c>
    </row>
    <row r="1372" spans="1:23" x14ac:dyDescent="0.35">
      <c r="A1372" t="s">
        <v>265</v>
      </c>
      <c r="B1372" t="s">
        <v>256</v>
      </c>
      <c r="C1372" t="s">
        <v>254</v>
      </c>
      <c r="D1372" t="s">
        <v>49</v>
      </c>
      <c r="E1372">
        <v>1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 s="2">
        <v>3.3333333333333335</v>
      </c>
      <c r="M1372">
        <v>8</v>
      </c>
      <c r="N1372">
        <v>4</v>
      </c>
      <c r="O1372">
        <v>4</v>
      </c>
      <c r="P1372">
        <v>0</v>
      </c>
      <c r="Q1372">
        <v>2</v>
      </c>
      <c r="R1372">
        <v>3</v>
      </c>
      <c r="S1372">
        <v>0</v>
      </c>
      <c r="T1372">
        <v>0</v>
      </c>
      <c r="U1372">
        <v>0</v>
      </c>
      <c r="V1372">
        <f t="shared" si="42"/>
        <v>53</v>
      </c>
      <c r="W1372">
        <f t="shared" si="43"/>
        <v>31</v>
      </c>
    </row>
    <row r="1373" spans="1:23" x14ac:dyDescent="0.35">
      <c r="A1373" t="s">
        <v>265</v>
      </c>
      <c r="B1373" t="s">
        <v>257</v>
      </c>
      <c r="C1373" t="s">
        <v>247</v>
      </c>
      <c r="D1373" t="s">
        <v>49</v>
      </c>
      <c r="E1373">
        <v>1</v>
      </c>
      <c r="F1373">
        <v>0</v>
      </c>
      <c r="G1373">
        <v>0</v>
      </c>
      <c r="H1373">
        <v>0</v>
      </c>
      <c r="I1373">
        <v>1</v>
      </c>
      <c r="J1373">
        <v>0</v>
      </c>
      <c r="K1373">
        <v>0</v>
      </c>
      <c r="L1373" s="2">
        <v>3.6666666666666665</v>
      </c>
      <c r="M1373">
        <v>3</v>
      </c>
      <c r="N1373">
        <v>3</v>
      </c>
      <c r="O1373">
        <v>2</v>
      </c>
      <c r="P1373">
        <v>1</v>
      </c>
      <c r="Q1373">
        <v>2</v>
      </c>
      <c r="R1373">
        <v>3</v>
      </c>
      <c r="S1373">
        <v>0</v>
      </c>
      <c r="T1373">
        <v>0</v>
      </c>
      <c r="U1373">
        <v>1</v>
      </c>
      <c r="V1373">
        <f t="shared" si="42"/>
        <v>53</v>
      </c>
      <c r="W1373">
        <f t="shared" si="43"/>
        <v>40</v>
      </c>
    </row>
    <row r="1374" spans="1:23" x14ac:dyDescent="0.35">
      <c r="A1374" t="s">
        <v>265</v>
      </c>
      <c r="B1374" s="1">
        <v>44378</v>
      </c>
      <c r="C1374" t="s">
        <v>255</v>
      </c>
      <c r="D1374" t="s">
        <v>26</v>
      </c>
      <c r="E1374">
        <v>1</v>
      </c>
      <c r="F1374">
        <v>0</v>
      </c>
      <c r="G1374">
        <v>0</v>
      </c>
      <c r="H1374">
        <v>0</v>
      </c>
      <c r="I1374">
        <v>1</v>
      </c>
      <c r="J1374">
        <v>0</v>
      </c>
      <c r="K1374">
        <v>0</v>
      </c>
      <c r="L1374">
        <v>4</v>
      </c>
      <c r="M1374">
        <v>5</v>
      </c>
      <c r="N1374">
        <v>6</v>
      </c>
      <c r="O1374">
        <v>6</v>
      </c>
      <c r="P1374">
        <v>2</v>
      </c>
      <c r="Q1374">
        <v>2</v>
      </c>
      <c r="R1374">
        <v>3</v>
      </c>
      <c r="S1374">
        <v>0</v>
      </c>
      <c r="T1374">
        <v>0</v>
      </c>
      <c r="U1374">
        <v>0</v>
      </c>
      <c r="V1374">
        <f t="shared" si="42"/>
        <v>50</v>
      </c>
      <c r="W1374">
        <f t="shared" si="43"/>
        <v>23</v>
      </c>
    </row>
    <row r="1375" spans="1:23" x14ac:dyDescent="0.35">
      <c r="A1375" t="s">
        <v>265</v>
      </c>
      <c r="B1375" s="1">
        <v>44379</v>
      </c>
      <c r="C1375" t="s">
        <v>250</v>
      </c>
      <c r="D1375" t="s">
        <v>26</v>
      </c>
      <c r="E1375">
        <v>1</v>
      </c>
      <c r="F1375">
        <v>0</v>
      </c>
      <c r="G1375">
        <v>0</v>
      </c>
      <c r="H1375">
        <v>0</v>
      </c>
      <c r="I1375">
        <v>1</v>
      </c>
      <c r="J1375">
        <v>0</v>
      </c>
      <c r="K1375">
        <v>0</v>
      </c>
      <c r="L1375" s="2">
        <v>2.6666666666666665</v>
      </c>
      <c r="M1375">
        <v>6</v>
      </c>
      <c r="N1375">
        <v>6</v>
      </c>
      <c r="O1375">
        <v>6</v>
      </c>
      <c r="P1375">
        <v>0</v>
      </c>
      <c r="Q1375">
        <v>2</v>
      </c>
      <c r="R1375">
        <v>3</v>
      </c>
      <c r="S1375">
        <v>0</v>
      </c>
      <c r="T1375">
        <v>0</v>
      </c>
      <c r="U1375">
        <v>0</v>
      </c>
      <c r="V1375">
        <f t="shared" si="42"/>
        <v>53</v>
      </c>
      <c r="W1375">
        <f t="shared" si="43"/>
        <v>25</v>
      </c>
    </row>
    <row r="1376" spans="1:23" x14ac:dyDescent="0.35">
      <c r="A1376" t="s">
        <v>265</v>
      </c>
      <c r="B1376" s="1">
        <v>44380</v>
      </c>
      <c r="C1376" t="s">
        <v>251</v>
      </c>
      <c r="D1376" t="s">
        <v>26</v>
      </c>
      <c r="E1376">
        <v>1</v>
      </c>
      <c r="F1376">
        <v>0</v>
      </c>
      <c r="G1376">
        <v>0</v>
      </c>
      <c r="H1376">
        <v>0</v>
      </c>
      <c r="I1376">
        <v>1</v>
      </c>
      <c r="J1376">
        <v>0</v>
      </c>
      <c r="K1376">
        <v>0</v>
      </c>
      <c r="L1376">
        <v>5</v>
      </c>
      <c r="M1376">
        <v>5</v>
      </c>
      <c r="N1376">
        <v>3</v>
      </c>
      <c r="O1376">
        <v>3</v>
      </c>
      <c r="P1376">
        <v>2</v>
      </c>
      <c r="Q1376">
        <v>2</v>
      </c>
      <c r="R1376">
        <v>3</v>
      </c>
      <c r="S1376">
        <v>0</v>
      </c>
      <c r="T1376">
        <v>0</v>
      </c>
      <c r="U1376">
        <v>0</v>
      </c>
      <c r="V1376">
        <f t="shared" si="42"/>
        <v>55</v>
      </c>
      <c r="W1376">
        <f t="shared" si="43"/>
        <v>38</v>
      </c>
    </row>
    <row r="1377" spans="1:23" x14ac:dyDescent="0.35">
      <c r="A1377" t="s">
        <v>265</v>
      </c>
      <c r="B1377" s="1">
        <v>44381</v>
      </c>
      <c r="C1377" t="s">
        <v>254</v>
      </c>
      <c r="D1377" t="s">
        <v>26</v>
      </c>
      <c r="E1377">
        <v>1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 s="2">
        <v>5.333333333333333</v>
      </c>
      <c r="M1377">
        <v>6</v>
      </c>
      <c r="N1377">
        <v>3</v>
      </c>
      <c r="O1377">
        <v>3</v>
      </c>
      <c r="P1377">
        <v>1</v>
      </c>
      <c r="Q1377">
        <v>2</v>
      </c>
      <c r="R1377">
        <v>3</v>
      </c>
      <c r="S1377">
        <v>0</v>
      </c>
      <c r="T1377">
        <v>0</v>
      </c>
      <c r="U1377">
        <v>0</v>
      </c>
      <c r="V1377">
        <f t="shared" si="42"/>
        <v>59.666666666666664</v>
      </c>
      <c r="W1377">
        <f t="shared" si="43"/>
        <v>44</v>
      </c>
    </row>
    <row r="1378" spans="1:23" x14ac:dyDescent="0.35">
      <c r="A1378" t="s">
        <v>265</v>
      </c>
      <c r="B1378" s="1">
        <v>44382</v>
      </c>
      <c r="C1378" t="s">
        <v>247</v>
      </c>
      <c r="D1378" t="s">
        <v>51</v>
      </c>
      <c r="E1378">
        <v>1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 s="2">
        <v>3.3333333333333335</v>
      </c>
      <c r="M1378">
        <v>7</v>
      </c>
      <c r="N1378">
        <v>5</v>
      </c>
      <c r="O1378">
        <v>5</v>
      </c>
      <c r="P1378">
        <v>1</v>
      </c>
      <c r="Q1378">
        <v>2</v>
      </c>
      <c r="R1378">
        <v>0</v>
      </c>
      <c r="S1378">
        <v>0</v>
      </c>
      <c r="T1378">
        <v>0</v>
      </c>
      <c r="U1378">
        <v>0</v>
      </c>
      <c r="V1378">
        <f t="shared" si="42"/>
        <v>47</v>
      </c>
      <c r="W1378">
        <f t="shared" si="43"/>
        <v>21</v>
      </c>
    </row>
    <row r="1379" spans="1:23" x14ac:dyDescent="0.35">
      <c r="A1379" t="s">
        <v>265</v>
      </c>
      <c r="B1379" t="s">
        <v>258</v>
      </c>
      <c r="C1379" t="s">
        <v>255</v>
      </c>
      <c r="D1379" t="s">
        <v>51</v>
      </c>
      <c r="E1379">
        <v>1</v>
      </c>
      <c r="F1379">
        <v>0</v>
      </c>
      <c r="G1379">
        <v>0</v>
      </c>
      <c r="H1379">
        <v>0</v>
      </c>
      <c r="I1379">
        <v>1</v>
      </c>
      <c r="J1379">
        <v>0</v>
      </c>
      <c r="K1379">
        <v>0</v>
      </c>
      <c r="L1379" s="2">
        <v>2.6666666666666665</v>
      </c>
      <c r="M1379">
        <v>4</v>
      </c>
      <c r="N1379">
        <v>6</v>
      </c>
      <c r="O1379">
        <v>6</v>
      </c>
      <c r="P1379">
        <v>1</v>
      </c>
      <c r="Q1379">
        <v>2</v>
      </c>
      <c r="R1379">
        <v>2</v>
      </c>
      <c r="S1379">
        <v>1</v>
      </c>
      <c r="T1379">
        <v>0</v>
      </c>
      <c r="U1379">
        <v>0</v>
      </c>
      <c r="V1379">
        <f t="shared" si="42"/>
        <v>50</v>
      </c>
      <c r="W1379">
        <f t="shared" si="43"/>
        <v>22</v>
      </c>
    </row>
    <row r="1380" spans="1:23" x14ac:dyDescent="0.35">
      <c r="A1380" t="s">
        <v>265</v>
      </c>
      <c r="B1380" t="s">
        <v>259</v>
      </c>
      <c r="C1380" t="s">
        <v>250</v>
      </c>
      <c r="D1380" t="s">
        <v>51</v>
      </c>
      <c r="E1380">
        <v>1</v>
      </c>
      <c r="F1380">
        <v>0</v>
      </c>
      <c r="G1380">
        <v>0</v>
      </c>
      <c r="H1380">
        <v>0</v>
      </c>
      <c r="I1380">
        <v>1</v>
      </c>
      <c r="J1380">
        <v>0</v>
      </c>
      <c r="K1380">
        <v>0</v>
      </c>
      <c r="L1380" s="2">
        <v>4.333333333333333</v>
      </c>
      <c r="M1380">
        <v>5</v>
      </c>
      <c r="N1380">
        <v>4</v>
      </c>
      <c r="O1380">
        <v>4</v>
      </c>
      <c r="P1380">
        <v>0</v>
      </c>
      <c r="Q1380">
        <v>3</v>
      </c>
      <c r="R1380">
        <v>3</v>
      </c>
      <c r="S1380">
        <v>0</v>
      </c>
      <c r="T1380">
        <v>0</v>
      </c>
      <c r="U1380">
        <v>0</v>
      </c>
      <c r="V1380">
        <f t="shared" si="42"/>
        <v>58.666666666666664</v>
      </c>
      <c r="W1380">
        <f t="shared" si="43"/>
        <v>41</v>
      </c>
    </row>
    <row r="1381" spans="1:23" x14ac:dyDescent="0.35">
      <c r="A1381" t="s">
        <v>265</v>
      </c>
      <c r="B1381" s="1">
        <v>44385</v>
      </c>
      <c r="C1381" t="s">
        <v>245</v>
      </c>
      <c r="D1381" t="s">
        <v>47</v>
      </c>
      <c r="E1381">
        <v>1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4</v>
      </c>
      <c r="M1381">
        <v>5</v>
      </c>
      <c r="N1381">
        <v>3</v>
      </c>
      <c r="O1381">
        <v>3</v>
      </c>
      <c r="P1381">
        <v>2</v>
      </c>
      <c r="Q1381">
        <v>0</v>
      </c>
      <c r="R1381">
        <v>4</v>
      </c>
      <c r="S1381">
        <v>0</v>
      </c>
      <c r="T1381">
        <v>0</v>
      </c>
      <c r="U1381">
        <v>0</v>
      </c>
      <c r="V1381">
        <f t="shared" si="42"/>
        <v>53</v>
      </c>
      <c r="W1381">
        <f t="shared" si="43"/>
        <v>37</v>
      </c>
    </row>
    <row r="1382" spans="1:23" x14ac:dyDescent="0.35">
      <c r="A1382" t="s">
        <v>265</v>
      </c>
      <c r="B1382" s="1">
        <v>44386</v>
      </c>
      <c r="C1382" t="s">
        <v>248</v>
      </c>
      <c r="D1382" t="s">
        <v>47</v>
      </c>
      <c r="E1382">
        <v>1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7</v>
      </c>
      <c r="M1382">
        <v>1</v>
      </c>
      <c r="N1382">
        <v>0</v>
      </c>
      <c r="O1382">
        <v>0</v>
      </c>
      <c r="P1382">
        <v>0</v>
      </c>
      <c r="Q1382">
        <v>1</v>
      </c>
      <c r="R1382">
        <v>9</v>
      </c>
      <c r="S1382">
        <v>0</v>
      </c>
      <c r="T1382">
        <v>0</v>
      </c>
      <c r="U1382">
        <v>0</v>
      </c>
      <c r="V1382">
        <f t="shared" si="42"/>
        <v>84</v>
      </c>
      <c r="W1382">
        <f t="shared" si="43"/>
        <v>87</v>
      </c>
    </row>
    <row r="1383" spans="1:23" x14ac:dyDescent="0.35">
      <c r="A1383" t="s">
        <v>265</v>
      </c>
      <c r="B1383" s="1">
        <v>44387</v>
      </c>
      <c r="C1383" t="s">
        <v>254</v>
      </c>
      <c r="D1383" t="s">
        <v>47</v>
      </c>
      <c r="E1383">
        <v>1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6</v>
      </c>
      <c r="M1383">
        <v>5</v>
      </c>
      <c r="N1383">
        <v>3</v>
      </c>
      <c r="O1383">
        <v>3</v>
      </c>
      <c r="P1383">
        <v>2</v>
      </c>
      <c r="Q1383">
        <v>1</v>
      </c>
      <c r="R1383">
        <v>1</v>
      </c>
      <c r="S1383">
        <v>0</v>
      </c>
      <c r="T1383">
        <v>0</v>
      </c>
      <c r="U1383">
        <v>0</v>
      </c>
      <c r="V1383">
        <f t="shared" si="42"/>
        <v>59</v>
      </c>
      <c r="W1383">
        <f t="shared" si="43"/>
        <v>44</v>
      </c>
    </row>
    <row r="1384" spans="1:23" x14ac:dyDescent="0.35">
      <c r="A1384" t="s">
        <v>265</v>
      </c>
      <c r="B1384" s="1">
        <v>44393</v>
      </c>
      <c r="C1384" t="s">
        <v>251</v>
      </c>
      <c r="D1384" t="s">
        <v>44</v>
      </c>
      <c r="E1384">
        <v>1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5</v>
      </c>
      <c r="M1384">
        <v>7</v>
      </c>
      <c r="N1384">
        <v>3</v>
      </c>
      <c r="O1384">
        <v>3</v>
      </c>
      <c r="P1384">
        <v>1</v>
      </c>
      <c r="Q1384">
        <v>1</v>
      </c>
      <c r="R1384">
        <v>6</v>
      </c>
      <c r="S1384">
        <v>0</v>
      </c>
      <c r="T1384">
        <v>0</v>
      </c>
      <c r="U1384">
        <v>0</v>
      </c>
      <c r="V1384">
        <f t="shared" si="42"/>
        <v>61</v>
      </c>
      <c r="W1384">
        <f t="shared" si="43"/>
        <v>45</v>
      </c>
    </row>
    <row r="1385" spans="1:23" x14ac:dyDescent="0.35">
      <c r="A1385" t="s">
        <v>265</v>
      </c>
      <c r="B1385" s="1">
        <v>44394</v>
      </c>
      <c r="C1385" t="s">
        <v>254</v>
      </c>
      <c r="D1385" t="s">
        <v>44</v>
      </c>
      <c r="E1385">
        <v>1</v>
      </c>
      <c r="F1385">
        <v>0</v>
      </c>
      <c r="G1385">
        <v>0</v>
      </c>
      <c r="H1385">
        <v>1</v>
      </c>
      <c r="I1385">
        <v>0</v>
      </c>
      <c r="J1385">
        <v>0</v>
      </c>
      <c r="K1385">
        <v>0</v>
      </c>
      <c r="L1385">
        <v>5</v>
      </c>
      <c r="M1385">
        <v>4</v>
      </c>
      <c r="N1385">
        <v>1</v>
      </c>
      <c r="O1385">
        <v>1</v>
      </c>
      <c r="P1385">
        <v>0</v>
      </c>
      <c r="Q1385">
        <v>2</v>
      </c>
      <c r="R1385">
        <v>5</v>
      </c>
      <c r="S1385">
        <v>2</v>
      </c>
      <c r="T1385">
        <v>0</v>
      </c>
      <c r="U1385">
        <v>0</v>
      </c>
      <c r="V1385">
        <f t="shared" si="42"/>
        <v>66</v>
      </c>
      <c r="W1385">
        <f t="shared" si="43"/>
        <v>60</v>
      </c>
    </row>
    <row r="1386" spans="1:23" x14ac:dyDescent="0.35">
      <c r="A1386" t="s">
        <v>265</v>
      </c>
      <c r="B1386" s="1">
        <v>44395</v>
      </c>
      <c r="C1386" t="s">
        <v>245</v>
      </c>
      <c r="D1386" t="s">
        <v>44</v>
      </c>
      <c r="E1386">
        <v>1</v>
      </c>
      <c r="F1386">
        <v>0</v>
      </c>
      <c r="G1386">
        <v>0</v>
      </c>
      <c r="H1386">
        <v>1</v>
      </c>
      <c r="I1386">
        <v>0</v>
      </c>
      <c r="J1386">
        <v>0</v>
      </c>
      <c r="K1386">
        <v>0</v>
      </c>
      <c r="L1386">
        <v>6</v>
      </c>
      <c r="M1386">
        <v>4</v>
      </c>
      <c r="N1386">
        <v>2</v>
      </c>
      <c r="O1386">
        <v>2</v>
      </c>
      <c r="P1386">
        <v>1</v>
      </c>
      <c r="Q1386">
        <v>1</v>
      </c>
      <c r="R1386">
        <v>3</v>
      </c>
      <c r="S1386">
        <v>1</v>
      </c>
      <c r="T1386">
        <v>0</v>
      </c>
      <c r="U1386">
        <v>0</v>
      </c>
      <c r="V1386">
        <f t="shared" si="42"/>
        <v>66</v>
      </c>
      <c r="W1386">
        <f t="shared" si="43"/>
        <v>57</v>
      </c>
    </row>
    <row r="1387" spans="1:23" x14ac:dyDescent="0.35">
      <c r="A1387" t="s">
        <v>265</v>
      </c>
      <c r="B1387" s="1">
        <v>44396</v>
      </c>
      <c r="C1387" t="s">
        <v>255</v>
      </c>
      <c r="D1387" t="s">
        <v>32</v>
      </c>
      <c r="E1387">
        <v>1</v>
      </c>
      <c r="F1387">
        <v>0</v>
      </c>
      <c r="G1387">
        <v>0</v>
      </c>
      <c r="H1387">
        <v>0</v>
      </c>
      <c r="I1387">
        <v>1</v>
      </c>
      <c r="J1387">
        <v>0</v>
      </c>
      <c r="K1387">
        <v>0</v>
      </c>
      <c r="L1387" s="2">
        <v>4.333333333333333</v>
      </c>
      <c r="M1387">
        <v>7</v>
      </c>
      <c r="N1387">
        <v>4</v>
      </c>
      <c r="O1387">
        <v>4</v>
      </c>
      <c r="P1387">
        <v>1</v>
      </c>
      <c r="Q1387">
        <v>2</v>
      </c>
      <c r="R1387">
        <v>8</v>
      </c>
      <c r="S1387">
        <v>1</v>
      </c>
      <c r="T1387">
        <v>0</v>
      </c>
      <c r="U1387">
        <v>0</v>
      </c>
      <c r="V1387">
        <f t="shared" si="42"/>
        <v>58.666666666666664</v>
      </c>
      <c r="W1387">
        <f t="shared" si="43"/>
        <v>38</v>
      </c>
    </row>
    <row r="1388" spans="1:23" x14ac:dyDescent="0.35">
      <c r="A1388" t="s">
        <v>265</v>
      </c>
      <c r="B1388" s="1">
        <v>44397</v>
      </c>
      <c r="C1388" t="s">
        <v>248</v>
      </c>
      <c r="D1388" t="s">
        <v>32</v>
      </c>
      <c r="E1388">
        <v>1</v>
      </c>
      <c r="F1388">
        <v>0</v>
      </c>
      <c r="G1388">
        <v>0</v>
      </c>
      <c r="H1388">
        <v>0</v>
      </c>
      <c r="I1388">
        <v>1</v>
      </c>
      <c r="J1388">
        <v>0</v>
      </c>
      <c r="K1388">
        <v>0</v>
      </c>
      <c r="L1388">
        <v>4</v>
      </c>
      <c r="M1388">
        <v>8</v>
      </c>
      <c r="N1388">
        <v>5</v>
      </c>
      <c r="O1388">
        <v>5</v>
      </c>
      <c r="P1388">
        <v>2</v>
      </c>
      <c r="Q1388">
        <v>1</v>
      </c>
      <c r="R1388">
        <v>3</v>
      </c>
      <c r="S1388">
        <v>1</v>
      </c>
      <c r="T1388">
        <v>0</v>
      </c>
      <c r="U1388">
        <v>1</v>
      </c>
      <c r="V1388">
        <f t="shared" si="42"/>
        <v>48</v>
      </c>
      <c r="W1388">
        <f t="shared" si="43"/>
        <v>22</v>
      </c>
    </row>
    <row r="1389" spans="1:23" x14ac:dyDescent="0.35">
      <c r="A1389" t="s">
        <v>265</v>
      </c>
      <c r="B1389" s="1">
        <v>44398</v>
      </c>
      <c r="C1389" t="s">
        <v>251</v>
      </c>
      <c r="D1389" t="s">
        <v>32</v>
      </c>
      <c r="E1389">
        <v>1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5</v>
      </c>
      <c r="M1389">
        <v>3</v>
      </c>
      <c r="N1389">
        <v>3</v>
      </c>
      <c r="O1389">
        <v>3</v>
      </c>
      <c r="P1389">
        <v>2</v>
      </c>
      <c r="Q1389">
        <v>0</v>
      </c>
      <c r="R1389">
        <v>5</v>
      </c>
      <c r="S1389">
        <v>0</v>
      </c>
      <c r="T1389">
        <v>0</v>
      </c>
      <c r="U1389">
        <v>0</v>
      </c>
      <c r="V1389">
        <f t="shared" si="42"/>
        <v>61</v>
      </c>
      <c r="W1389">
        <f t="shared" si="43"/>
        <v>48</v>
      </c>
    </row>
    <row r="1390" spans="1:23" x14ac:dyDescent="0.35">
      <c r="A1390" t="s">
        <v>265</v>
      </c>
      <c r="B1390" s="1">
        <v>44399</v>
      </c>
      <c r="C1390" t="s">
        <v>254</v>
      </c>
      <c r="D1390" t="s">
        <v>35</v>
      </c>
      <c r="E1390">
        <v>1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6</v>
      </c>
      <c r="M1390">
        <v>4</v>
      </c>
      <c r="N1390">
        <v>1</v>
      </c>
      <c r="O1390">
        <v>1</v>
      </c>
      <c r="P1390">
        <v>0</v>
      </c>
      <c r="Q1390">
        <v>3</v>
      </c>
      <c r="R1390">
        <v>2</v>
      </c>
      <c r="S1390">
        <v>0</v>
      </c>
      <c r="T1390">
        <v>0</v>
      </c>
      <c r="U1390">
        <v>0</v>
      </c>
      <c r="V1390">
        <f t="shared" si="42"/>
        <v>67</v>
      </c>
      <c r="W1390">
        <f t="shared" si="43"/>
        <v>61</v>
      </c>
    </row>
    <row r="1391" spans="1:23" x14ac:dyDescent="0.35">
      <c r="A1391" t="s">
        <v>265</v>
      </c>
      <c r="B1391" s="1">
        <v>44400</v>
      </c>
      <c r="C1391" t="s">
        <v>245</v>
      </c>
      <c r="D1391" t="s">
        <v>35</v>
      </c>
      <c r="E1391">
        <v>1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 s="2">
        <v>6.666666666666667</v>
      </c>
      <c r="M1391">
        <v>8</v>
      </c>
      <c r="N1391">
        <v>4</v>
      </c>
      <c r="O1391">
        <v>4</v>
      </c>
      <c r="P1391">
        <v>1</v>
      </c>
      <c r="Q1391">
        <v>2</v>
      </c>
      <c r="R1391">
        <v>3</v>
      </c>
      <c r="S1391">
        <v>0</v>
      </c>
      <c r="T1391">
        <v>0</v>
      </c>
      <c r="U1391">
        <v>0</v>
      </c>
      <c r="V1391">
        <f t="shared" si="42"/>
        <v>64.333333333333329</v>
      </c>
      <c r="W1391">
        <f t="shared" si="43"/>
        <v>45</v>
      </c>
    </row>
    <row r="1392" spans="1:23" x14ac:dyDescent="0.35">
      <c r="A1392" t="s">
        <v>265</v>
      </c>
      <c r="B1392" s="1">
        <v>44401</v>
      </c>
      <c r="C1392" t="s">
        <v>255</v>
      </c>
      <c r="D1392" t="s">
        <v>35</v>
      </c>
      <c r="E1392">
        <v>1</v>
      </c>
      <c r="F1392">
        <v>0</v>
      </c>
      <c r="G1392">
        <v>0</v>
      </c>
      <c r="H1392">
        <v>0</v>
      </c>
      <c r="I1392">
        <v>1</v>
      </c>
      <c r="J1392">
        <v>0</v>
      </c>
      <c r="K1392">
        <v>0</v>
      </c>
      <c r="L1392">
        <v>6</v>
      </c>
      <c r="M1392">
        <v>7</v>
      </c>
      <c r="N1392">
        <v>5</v>
      </c>
      <c r="O1392">
        <v>5</v>
      </c>
      <c r="P1392">
        <v>3</v>
      </c>
      <c r="Q1392">
        <v>2</v>
      </c>
      <c r="R1392">
        <v>6</v>
      </c>
      <c r="S1392">
        <v>0</v>
      </c>
      <c r="T1392">
        <v>0</v>
      </c>
      <c r="U1392">
        <v>0</v>
      </c>
      <c r="V1392">
        <f t="shared" si="42"/>
        <v>57</v>
      </c>
      <c r="W1392">
        <f t="shared" si="43"/>
        <v>31</v>
      </c>
    </row>
    <row r="1393" spans="1:23" x14ac:dyDescent="0.35">
      <c r="A1393" t="s">
        <v>265</v>
      </c>
      <c r="B1393" s="1">
        <v>44402</v>
      </c>
      <c r="C1393" t="s">
        <v>248</v>
      </c>
      <c r="D1393" t="s">
        <v>35</v>
      </c>
      <c r="E1393">
        <v>1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6</v>
      </c>
      <c r="M1393">
        <v>5</v>
      </c>
      <c r="N1393">
        <v>2</v>
      </c>
      <c r="O1393">
        <v>2</v>
      </c>
      <c r="P1393">
        <v>1</v>
      </c>
      <c r="Q1393">
        <v>1</v>
      </c>
      <c r="R1393">
        <v>6</v>
      </c>
      <c r="S1393">
        <v>0</v>
      </c>
      <c r="T1393">
        <v>0</v>
      </c>
      <c r="U1393">
        <v>0</v>
      </c>
      <c r="V1393">
        <f t="shared" si="42"/>
        <v>68</v>
      </c>
      <c r="W1393">
        <f t="shared" si="43"/>
        <v>58</v>
      </c>
    </row>
    <row r="1394" spans="1:23" x14ac:dyDescent="0.35">
      <c r="A1394" t="s">
        <v>265</v>
      </c>
      <c r="B1394" s="1">
        <v>44404</v>
      </c>
      <c r="C1394" t="s">
        <v>254</v>
      </c>
      <c r="D1394" t="s">
        <v>103</v>
      </c>
      <c r="E1394">
        <v>1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6</v>
      </c>
      <c r="M1394">
        <v>4</v>
      </c>
      <c r="N1394">
        <v>1</v>
      </c>
      <c r="O1394">
        <v>1</v>
      </c>
      <c r="P1394">
        <v>1</v>
      </c>
      <c r="Q1394">
        <v>1</v>
      </c>
      <c r="R1394">
        <v>5</v>
      </c>
      <c r="S1394">
        <v>0</v>
      </c>
      <c r="T1394">
        <v>0</v>
      </c>
      <c r="U1394">
        <v>0</v>
      </c>
      <c r="V1394">
        <f t="shared" si="42"/>
        <v>68</v>
      </c>
      <c r="W1394">
        <f t="shared" si="43"/>
        <v>62</v>
      </c>
    </row>
    <row r="1395" spans="1:23" x14ac:dyDescent="0.35">
      <c r="A1395" t="s">
        <v>265</v>
      </c>
      <c r="B1395" s="1">
        <v>44405</v>
      </c>
      <c r="C1395" t="s">
        <v>245</v>
      </c>
      <c r="D1395" t="s">
        <v>103</v>
      </c>
      <c r="E1395">
        <v>1</v>
      </c>
      <c r="F1395">
        <v>0</v>
      </c>
      <c r="G1395">
        <v>0</v>
      </c>
      <c r="H1395">
        <v>1</v>
      </c>
      <c r="I1395">
        <v>0</v>
      </c>
      <c r="J1395">
        <v>0</v>
      </c>
      <c r="K1395">
        <v>0</v>
      </c>
      <c r="L1395">
        <v>5</v>
      </c>
      <c r="M1395">
        <v>7</v>
      </c>
      <c r="N1395">
        <v>2</v>
      </c>
      <c r="O1395">
        <v>2</v>
      </c>
      <c r="P1395">
        <v>1</v>
      </c>
      <c r="Q1395">
        <v>1</v>
      </c>
      <c r="R1395">
        <v>4</v>
      </c>
      <c r="S1395">
        <v>1</v>
      </c>
      <c r="T1395">
        <v>0</v>
      </c>
      <c r="U1395">
        <v>0</v>
      </c>
      <c r="V1395">
        <f t="shared" si="42"/>
        <v>59</v>
      </c>
      <c r="W1395">
        <f t="shared" si="43"/>
        <v>46</v>
      </c>
    </row>
    <row r="1396" spans="1:23" x14ac:dyDescent="0.35">
      <c r="A1396" t="s">
        <v>265</v>
      </c>
      <c r="B1396" s="1">
        <v>44407</v>
      </c>
      <c r="C1396" t="s">
        <v>255</v>
      </c>
      <c r="D1396" t="s">
        <v>75</v>
      </c>
      <c r="E1396">
        <v>1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 s="2">
        <v>4.333333333333333</v>
      </c>
      <c r="M1396">
        <v>4</v>
      </c>
      <c r="N1396">
        <v>4</v>
      </c>
      <c r="O1396">
        <v>4</v>
      </c>
      <c r="P1396">
        <v>1</v>
      </c>
      <c r="Q1396">
        <v>4</v>
      </c>
      <c r="R1396">
        <v>2</v>
      </c>
      <c r="S1396">
        <v>1</v>
      </c>
      <c r="T1396">
        <v>0</v>
      </c>
      <c r="U1396">
        <v>0</v>
      </c>
      <c r="V1396">
        <f t="shared" si="42"/>
        <v>53.666666666666664</v>
      </c>
      <c r="W1396">
        <f t="shared" si="43"/>
        <v>34</v>
      </c>
    </row>
    <row r="1397" spans="1:23" x14ac:dyDescent="0.35">
      <c r="A1397" t="s">
        <v>265</v>
      </c>
      <c r="B1397" s="1">
        <v>44408</v>
      </c>
      <c r="C1397" t="s">
        <v>248</v>
      </c>
      <c r="D1397" t="s">
        <v>75</v>
      </c>
      <c r="E1397">
        <v>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4</v>
      </c>
      <c r="M1397">
        <v>4</v>
      </c>
      <c r="N1397">
        <v>6</v>
      </c>
      <c r="O1397">
        <v>6</v>
      </c>
      <c r="P1397">
        <v>3</v>
      </c>
      <c r="Q1397">
        <v>3</v>
      </c>
      <c r="R1397">
        <v>2</v>
      </c>
      <c r="S1397">
        <v>0</v>
      </c>
      <c r="T1397">
        <v>0</v>
      </c>
      <c r="U1397">
        <v>0</v>
      </c>
      <c r="V1397">
        <f t="shared" si="42"/>
        <v>45</v>
      </c>
      <c r="W1397">
        <f t="shared" si="43"/>
        <v>16</v>
      </c>
    </row>
    <row r="1398" spans="1:23" x14ac:dyDescent="0.35">
      <c r="A1398" t="s">
        <v>265</v>
      </c>
      <c r="B1398" s="1">
        <v>44409</v>
      </c>
      <c r="C1398" t="s">
        <v>254</v>
      </c>
      <c r="D1398" t="s">
        <v>75</v>
      </c>
      <c r="E1398">
        <v>1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6</v>
      </c>
      <c r="M1398">
        <v>3</v>
      </c>
      <c r="N1398">
        <v>1</v>
      </c>
      <c r="O1398">
        <v>0</v>
      </c>
      <c r="P1398">
        <v>0</v>
      </c>
      <c r="Q1398">
        <v>4</v>
      </c>
      <c r="R1398">
        <v>6</v>
      </c>
      <c r="S1398">
        <v>1</v>
      </c>
      <c r="T1398">
        <v>0</v>
      </c>
      <c r="U1398">
        <v>0</v>
      </c>
      <c r="V1398">
        <f t="shared" si="42"/>
        <v>69</v>
      </c>
      <c r="W1398">
        <f t="shared" si="43"/>
        <v>65</v>
      </c>
    </row>
    <row r="1399" spans="1:23" x14ac:dyDescent="0.35">
      <c r="A1399" t="s">
        <v>265</v>
      </c>
      <c r="B1399" s="1">
        <v>44410</v>
      </c>
      <c r="C1399" t="s">
        <v>251</v>
      </c>
      <c r="D1399" t="s">
        <v>28</v>
      </c>
      <c r="E1399">
        <v>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6</v>
      </c>
      <c r="M1399">
        <v>5</v>
      </c>
      <c r="N1399">
        <v>2</v>
      </c>
      <c r="O1399">
        <v>2</v>
      </c>
      <c r="P1399">
        <v>1</v>
      </c>
      <c r="Q1399">
        <v>1</v>
      </c>
      <c r="R1399">
        <v>9</v>
      </c>
      <c r="S1399">
        <v>0</v>
      </c>
      <c r="T1399">
        <v>0</v>
      </c>
      <c r="U1399">
        <v>0</v>
      </c>
      <c r="V1399">
        <f t="shared" si="42"/>
        <v>71</v>
      </c>
      <c r="W1399">
        <f t="shared" si="43"/>
        <v>61</v>
      </c>
    </row>
    <row r="1400" spans="1:23" x14ac:dyDescent="0.35">
      <c r="A1400" t="s">
        <v>265</v>
      </c>
      <c r="B1400" s="1">
        <v>44411</v>
      </c>
      <c r="C1400" t="s">
        <v>245</v>
      </c>
      <c r="D1400" t="s">
        <v>28</v>
      </c>
      <c r="E1400">
        <v>1</v>
      </c>
      <c r="F1400">
        <v>0</v>
      </c>
      <c r="G1400">
        <v>0</v>
      </c>
      <c r="H1400">
        <v>0</v>
      </c>
      <c r="I1400">
        <v>1</v>
      </c>
      <c r="J1400">
        <v>0</v>
      </c>
      <c r="K1400">
        <v>0</v>
      </c>
      <c r="L1400">
        <v>5</v>
      </c>
      <c r="M1400">
        <v>10</v>
      </c>
      <c r="N1400">
        <v>6</v>
      </c>
      <c r="O1400">
        <v>6</v>
      </c>
      <c r="P1400">
        <v>2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f t="shared" si="42"/>
        <v>49</v>
      </c>
      <c r="W1400">
        <f t="shared" si="43"/>
        <v>20</v>
      </c>
    </row>
    <row r="1401" spans="1:23" x14ac:dyDescent="0.35">
      <c r="A1401" t="s">
        <v>265</v>
      </c>
      <c r="B1401" s="1">
        <v>44412</v>
      </c>
      <c r="C1401" t="s">
        <v>255</v>
      </c>
      <c r="D1401" t="s">
        <v>28</v>
      </c>
      <c r="E1401">
        <v>1</v>
      </c>
      <c r="F1401">
        <v>0</v>
      </c>
      <c r="G1401">
        <v>0</v>
      </c>
      <c r="H1401">
        <v>0</v>
      </c>
      <c r="I1401">
        <v>1</v>
      </c>
      <c r="J1401">
        <v>0</v>
      </c>
      <c r="K1401">
        <v>0</v>
      </c>
      <c r="L1401" s="2">
        <v>2.3333333333333335</v>
      </c>
      <c r="M1401">
        <v>7</v>
      </c>
      <c r="N1401">
        <v>8</v>
      </c>
      <c r="O1401">
        <v>8</v>
      </c>
      <c r="P1401">
        <v>1</v>
      </c>
      <c r="Q1401">
        <v>4</v>
      </c>
      <c r="R1401">
        <v>0</v>
      </c>
      <c r="S1401">
        <v>0</v>
      </c>
      <c r="T1401">
        <v>0</v>
      </c>
      <c r="U1401">
        <v>0</v>
      </c>
      <c r="V1401">
        <f t="shared" si="42"/>
        <v>42</v>
      </c>
      <c r="W1401">
        <f t="shared" si="43"/>
        <v>2</v>
      </c>
    </row>
    <row r="1402" spans="1:23" x14ac:dyDescent="0.35">
      <c r="A1402" t="s">
        <v>265</v>
      </c>
      <c r="B1402" s="1">
        <v>44413</v>
      </c>
      <c r="C1402" t="s">
        <v>248</v>
      </c>
      <c r="D1402" t="s">
        <v>28</v>
      </c>
      <c r="E1402">
        <v>1</v>
      </c>
      <c r="F1402">
        <v>0</v>
      </c>
      <c r="G1402">
        <v>0</v>
      </c>
      <c r="H1402">
        <v>0</v>
      </c>
      <c r="I1402">
        <v>1</v>
      </c>
      <c r="J1402">
        <v>0</v>
      </c>
      <c r="K1402">
        <v>0</v>
      </c>
      <c r="L1402">
        <v>7</v>
      </c>
      <c r="M1402">
        <v>5</v>
      </c>
      <c r="N1402">
        <v>3</v>
      </c>
      <c r="O1402">
        <v>3</v>
      </c>
      <c r="P1402">
        <v>1</v>
      </c>
      <c r="Q1402">
        <v>0</v>
      </c>
      <c r="R1402">
        <v>4</v>
      </c>
      <c r="S1402">
        <v>0</v>
      </c>
      <c r="T1402">
        <v>0</v>
      </c>
      <c r="U1402">
        <v>0</v>
      </c>
      <c r="V1402">
        <f t="shared" si="42"/>
        <v>72</v>
      </c>
      <c r="W1402">
        <f t="shared" si="43"/>
        <v>61</v>
      </c>
    </row>
    <row r="1403" spans="1:23" x14ac:dyDescent="0.35">
      <c r="A1403" t="s">
        <v>265</v>
      </c>
      <c r="B1403" s="1">
        <v>44414</v>
      </c>
      <c r="C1403" t="s">
        <v>254</v>
      </c>
      <c r="D1403" t="s">
        <v>49</v>
      </c>
      <c r="E1403">
        <v>1</v>
      </c>
      <c r="F1403">
        <v>0</v>
      </c>
      <c r="G1403">
        <v>0</v>
      </c>
      <c r="H1403">
        <v>1</v>
      </c>
      <c r="I1403">
        <v>0</v>
      </c>
      <c r="J1403">
        <v>0</v>
      </c>
      <c r="K1403">
        <v>0</v>
      </c>
      <c r="L1403">
        <v>7</v>
      </c>
      <c r="M1403">
        <v>4</v>
      </c>
      <c r="N1403">
        <v>0</v>
      </c>
      <c r="O1403">
        <v>0</v>
      </c>
      <c r="P1403">
        <v>0</v>
      </c>
      <c r="Q1403">
        <v>0</v>
      </c>
      <c r="R1403">
        <v>10</v>
      </c>
      <c r="S1403">
        <v>0</v>
      </c>
      <c r="T1403">
        <v>0</v>
      </c>
      <c r="U1403">
        <v>0</v>
      </c>
      <c r="V1403">
        <f t="shared" si="42"/>
        <v>83</v>
      </c>
      <c r="W1403">
        <f t="shared" si="43"/>
        <v>84</v>
      </c>
    </row>
    <row r="1404" spans="1:23" x14ac:dyDescent="0.35">
      <c r="A1404" t="s">
        <v>265</v>
      </c>
      <c r="B1404" s="1">
        <v>44415</v>
      </c>
      <c r="C1404" t="s">
        <v>251</v>
      </c>
      <c r="D1404" t="s">
        <v>49</v>
      </c>
      <c r="E1404">
        <v>1</v>
      </c>
      <c r="F1404">
        <v>0</v>
      </c>
      <c r="G1404">
        <v>0</v>
      </c>
      <c r="H1404">
        <v>0</v>
      </c>
      <c r="I1404">
        <v>1</v>
      </c>
      <c r="J1404">
        <v>0</v>
      </c>
      <c r="K1404">
        <v>0</v>
      </c>
      <c r="L1404">
        <v>7</v>
      </c>
      <c r="M1404">
        <v>6</v>
      </c>
      <c r="N1404">
        <v>2</v>
      </c>
      <c r="O1404">
        <v>2</v>
      </c>
      <c r="P1404">
        <v>0</v>
      </c>
      <c r="Q1404">
        <v>1</v>
      </c>
      <c r="R1404">
        <v>3</v>
      </c>
      <c r="S1404">
        <v>0</v>
      </c>
      <c r="T1404">
        <v>0</v>
      </c>
      <c r="U1404">
        <v>0</v>
      </c>
      <c r="V1404">
        <f t="shared" si="42"/>
        <v>73</v>
      </c>
      <c r="W1404">
        <f t="shared" si="43"/>
        <v>65</v>
      </c>
    </row>
    <row r="1405" spans="1:23" x14ac:dyDescent="0.35">
      <c r="A1405" t="s">
        <v>265</v>
      </c>
      <c r="B1405" s="1">
        <v>44416</v>
      </c>
      <c r="C1405" t="s">
        <v>245</v>
      </c>
      <c r="D1405" t="s">
        <v>49</v>
      </c>
      <c r="E1405">
        <v>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4</v>
      </c>
      <c r="M1405">
        <v>2</v>
      </c>
      <c r="N1405">
        <v>5</v>
      </c>
      <c r="O1405">
        <v>4</v>
      </c>
      <c r="P1405">
        <v>1</v>
      </c>
      <c r="Q1405">
        <v>3</v>
      </c>
      <c r="R1405">
        <v>6</v>
      </c>
      <c r="S1405">
        <v>0</v>
      </c>
      <c r="T1405">
        <v>0</v>
      </c>
      <c r="U1405">
        <v>1</v>
      </c>
      <c r="V1405">
        <f t="shared" si="42"/>
        <v>57</v>
      </c>
      <c r="W1405">
        <f t="shared" si="43"/>
        <v>39</v>
      </c>
    </row>
    <row r="1406" spans="1:23" x14ac:dyDescent="0.35">
      <c r="A1406" t="s">
        <v>265</v>
      </c>
      <c r="B1406" s="1">
        <v>44417</v>
      </c>
      <c r="C1406" t="s">
        <v>250</v>
      </c>
      <c r="D1406" t="s">
        <v>87</v>
      </c>
      <c r="E1406">
        <v>1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2</v>
      </c>
      <c r="M1406">
        <v>4</v>
      </c>
      <c r="N1406">
        <v>1</v>
      </c>
      <c r="O1406">
        <v>1</v>
      </c>
      <c r="P1406">
        <v>0</v>
      </c>
      <c r="Q1406">
        <v>1</v>
      </c>
      <c r="R1406">
        <v>1</v>
      </c>
      <c r="S1406">
        <v>0</v>
      </c>
      <c r="T1406">
        <v>0</v>
      </c>
      <c r="U1406">
        <v>0</v>
      </c>
      <c r="V1406">
        <f t="shared" si="42"/>
        <v>52</v>
      </c>
      <c r="W1406">
        <f t="shared" si="43"/>
        <v>40</v>
      </c>
    </row>
    <row r="1407" spans="1:23" x14ac:dyDescent="0.35">
      <c r="A1407" t="s">
        <v>265</v>
      </c>
      <c r="B1407" s="1">
        <v>44418</v>
      </c>
      <c r="C1407" t="s">
        <v>248</v>
      </c>
      <c r="D1407" t="s">
        <v>43</v>
      </c>
      <c r="E1407">
        <v>1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6</v>
      </c>
      <c r="M1407">
        <v>4</v>
      </c>
      <c r="N1407">
        <v>2</v>
      </c>
      <c r="O1407">
        <v>2</v>
      </c>
      <c r="P1407">
        <v>1</v>
      </c>
      <c r="Q1407">
        <v>1</v>
      </c>
      <c r="R1407">
        <v>5</v>
      </c>
      <c r="S1407">
        <v>1</v>
      </c>
      <c r="T1407">
        <v>0</v>
      </c>
      <c r="U1407">
        <v>0</v>
      </c>
      <c r="V1407">
        <f t="shared" si="42"/>
        <v>68</v>
      </c>
      <c r="W1407">
        <f t="shared" si="43"/>
        <v>59</v>
      </c>
    </row>
    <row r="1408" spans="1:23" x14ac:dyDescent="0.35">
      <c r="A1408" t="s">
        <v>265</v>
      </c>
      <c r="B1408" s="1">
        <v>44419</v>
      </c>
      <c r="C1408" t="s">
        <v>254</v>
      </c>
      <c r="D1408" t="s">
        <v>43</v>
      </c>
      <c r="E1408">
        <v>1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6</v>
      </c>
      <c r="M1408">
        <v>3</v>
      </c>
      <c r="N1408">
        <v>2</v>
      </c>
      <c r="O1408">
        <v>2</v>
      </c>
      <c r="P1408">
        <v>0</v>
      </c>
      <c r="Q1408">
        <v>3</v>
      </c>
      <c r="R1408">
        <v>5</v>
      </c>
      <c r="S1408">
        <v>0</v>
      </c>
      <c r="T1408">
        <v>0</v>
      </c>
      <c r="U1408">
        <v>0</v>
      </c>
      <c r="V1408">
        <f t="shared" si="42"/>
        <v>71</v>
      </c>
      <c r="W1408">
        <f t="shared" si="43"/>
        <v>63</v>
      </c>
    </row>
    <row r="1409" spans="1:23" x14ac:dyDescent="0.35">
      <c r="A1409" t="s">
        <v>265</v>
      </c>
      <c r="B1409" s="1">
        <v>44420</v>
      </c>
      <c r="C1409" t="s">
        <v>251</v>
      </c>
      <c r="D1409" t="s">
        <v>43</v>
      </c>
      <c r="E1409">
        <v>1</v>
      </c>
      <c r="F1409">
        <v>0</v>
      </c>
      <c r="G1409">
        <v>0</v>
      </c>
      <c r="H1409">
        <v>0</v>
      </c>
      <c r="I1409">
        <v>1</v>
      </c>
      <c r="J1409">
        <v>0</v>
      </c>
      <c r="K1409">
        <v>0</v>
      </c>
      <c r="L1409">
        <v>4</v>
      </c>
      <c r="M1409">
        <v>3</v>
      </c>
      <c r="N1409">
        <v>5</v>
      </c>
      <c r="O1409">
        <v>5</v>
      </c>
      <c r="P1409">
        <v>0</v>
      </c>
      <c r="Q1409">
        <v>3</v>
      </c>
      <c r="R1409">
        <v>1</v>
      </c>
      <c r="S1409">
        <v>2</v>
      </c>
      <c r="T1409">
        <v>0</v>
      </c>
      <c r="U1409">
        <v>0</v>
      </c>
      <c r="V1409">
        <f t="shared" si="42"/>
        <v>57</v>
      </c>
      <c r="W1409">
        <f t="shared" si="43"/>
        <v>38</v>
      </c>
    </row>
    <row r="1410" spans="1:23" x14ac:dyDescent="0.35">
      <c r="A1410" t="s">
        <v>265</v>
      </c>
      <c r="B1410" s="1">
        <v>44421</v>
      </c>
      <c r="C1410" t="s">
        <v>245</v>
      </c>
      <c r="D1410" t="s">
        <v>65</v>
      </c>
      <c r="E1410">
        <v>1</v>
      </c>
      <c r="F1410">
        <v>0</v>
      </c>
      <c r="G1410">
        <v>0</v>
      </c>
      <c r="H1410">
        <v>1</v>
      </c>
      <c r="I1410">
        <v>0</v>
      </c>
      <c r="J1410">
        <v>0</v>
      </c>
      <c r="K1410">
        <v>0</v>
      </c>
      <c r="L1410" s="2">
        <v>7.666666666666667</v>
      </c>
      <c r="M1410">
        <v>5</v>
      </c>
      <c r="N1410">
        <v>2</v>
      </c>
      <c r="O1410">
        <v>2</v>
      </c>
      <c r="P1410">
        <v>1</v>
      </c>
      <c r="Q1410">
        <v>0</v>
      </c>
      <c r="R1410">
        <v>9</v>
      </c>
      <c r="S1410">
        <v>0</v>
      </c>
      <c r="T1410">
        <v>0</v>
      </c>
      <c r="U1410">
        <v>0</v>
      </c>
      <c r="V1410">
        <f t="shared" si="42"/>
        <v>80.333333333333343</v>
      </c>
      <c r="W1410">
        <f t="shared" si="43"/>
        <v>73</v>
      </c>
    </row>
    <row r="1411" spans="1:23" x14ac:dyDescent="0.35">
      <c r="A1411" t="s">
        <v>265</v>
      </c>
      <c r="B1411" s="1">
        <v>44422</v>
      </c>
      <c r="C1411" t="s">
        <v>250</v>
      </c>
      <c r="D1411" t="s">
        <v>65</v>
      </c>
      <c r="E1411">
        <v>1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2</v>
      </c>
      <c r="M1411">
        <v>4</v>
      </c>
      <c r="N1411">
        <v>3</v>
      </c>
      <c r="O1411">
        <v>3</v>
      </c>
      <c r="P1411">
        <v>1</v>
      </c>
      <c r="Q1411">
        <v>0</v>
      </c>
      <c r="R1411">
        <v>3</v>
      </c>
      <c r="S1411">
        <v>0</v>
      </c>
      <c r="T1411">
        <v>0</v>
      </c>
      <c r="U1411">
        <v>1</v>
      </c>
      <c r="V1411">
        <f t="shared" ref="V1411:V1474" si="44">50+L1411*3+(IF(L1411&lt;4,0,(L1411-4)*2)+R1411-M1411-4*P1411-(2*(N1411-O1411))-Q1411)</f>
        <v>51</v>
      </c>
      <c r="W1411">
        <f t="shared" ref="W1411:W1474" si="45">40+6*L1411+R1411-2*Q1411-2*M1411-3*N1411-6*P1411</f>
        <v>32</v>
      </c>
    </row>
    <row r="1412" spans="1:23" x14ac:dyDescent="0.35">
      <c r="A1412" t="s">
        <v>265</v>
      </c>
      <c r="B1412" s="1">
        <v>44423</v>
      </c>
      <c r="C1412" t="s">
        <v>248</v>
      </c>
      <c r="D1412" t="s">
        <v>65</v>
      </c>
      <c r="E1412">
        <v>1</v>
      </c>
      <c r="F1412">
        <v>0</v>
      </c>
      <c r="G1412">
        <v>0</v>
      </c>
      <c r="H1412">
        <v>1</v>
      </c>
      <c r="I1412">
        <v>0</v>
      </c>
      <c r="J1412">
        <v>0</v>
      </c>
      <c r="K1412">
        <v>0</v>
      </c>
      <c r="L1412">
        <v>8</v>
      </c>
      <c r="M1412">
        <v>1</v>
      </c>
      <c r="N1412">
        <v>0</v>
      </c>
      <c r="O1412">
        <v>0</v>
      </c>
      <c r="P1412">
        <v>0</v>
      </c>
      <c r="Q1412">
        <v>0</v>
      </c>
      <c r="R1412">
        <v>11</v>
      </c>
      <c r="S1412">
        <v>0</v>
      </c>
      <c r="T1412">
        <v>0</v>
      </c>
      <c r="U1412">
        <v>0</v>
      </c>
      <c r="V1412">
        <f t="shared" si="44"/>
        <v>92</v>
      </c>
      <c r="W1412">
        <f t="shared" si="45"/>
        <v>97</v>
      </c>
    </row>
    <row r="1413" spans="1:23" x14ac:dyDescent="0.35">
      <c r="A1413" t="s">
        <v>265</v>
      </c>
      <c r="B1413" s="1">
        <v>44424</v>
      </c>
      <c r="C1413" t="s">
        <v>254</v>
      </c>
      <c r="D1413" t="s">
        <v>56</v>
      </c>
      <c r="E1413">
        <v>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5</v>
      </c>
      <c r="M1413">
        <v>8</v>
      </c>
      <c r="N1413">
        <v>3</v>
      </c>
      <c r="O1413">
        <v>3</v>
      </c>
      <c r="P1413">
        <v>1</v>
      </c>
      <c r="Q1413">
        <v>1</v>
      </c>
      <c r="R1413">
        <v>4</v>
      </c>
      <c r="S1413">
        <v>2</v>
      </c>
      <c r="T1413">
        <v>0</v>
      </c>
      <c r="U1413">
        <v>0</v>
      </c>
      <c r="V1413">
        <f t="shared" si="44"/>
        <v>58</v>
      </c>
      <c r="W1413">
        <f t="shared" si="45"/>
        <v>41</v>
      </c>
    </row>
    <row r="1414" spans="1:23" x14ac:dyDescent="0.35">
      <c r="A1414" t="s">
        <v>265</v>
      </c>
      <c r="B1414" s="1">
        <v>44425</v>
      </c>
      <c r="C1414" t="s">
        <v>251</v>
      </c>
      <c r="D1414" t="s">
        <v>56</v>
      </c>
      <c r="E1414">
        <v>1</v>
      </c>
      <c r="F1414">
        <v>0</v>
      </c>
      <c r="G1414">
        <v>0</v>
      </c>
      <c r="H1414">
        <v>1</v>
      </c>
      <c r="I1414">
        <v>0</v>
      </c>
      <c r="J1414">
        <v>0</v>
      </c>
      <c r="K1414">
        <v>0</v>
      </c>
      <c r="L1414">
        <v>6</v>
      </c>
      <c r="M1414">
        <v>3</v>
      </c>
      <c r="N1414">
        <v>0</v>
      </c>
      <c r="O1414">
        <v>0</v>
      </c>
      <c r="P1414">
        <v>0</v>
      </c>
      <c r="Q1414">
        <v>2</v>
      </c>
      <c r="R1414">
        <v>8</v>
      </c>
      <c r="S1414">
        <v>0</v>
      </c>
      <c r="T1414">
        <v>1</v>
      </c>
      <c r="U1414">
        <v>0</v>
      </c>
      <c r="V1414">
        <f t="shared" si="44"/>
        <v>75</v>
      </c>
      <c r="W1414">
        <f t="shared" si="45"/>
        <v>74</v>
      </c>
    </row>
    <row r="1415" spans="1:23" x14ac:dyDescent="0.35">
      <c r="A1415" t="s">
        <v>265</v>
      </c>
      <c r="B1415" s="1">
        <v>44426</v>
      </c>
      <c r="C1415" t="s">
        <v>245</v>
      </c>
      <c r="D1415" t="s">
        <v>56</v>
      </c>
      <c r="E1415">
        <v>1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 s="2">
        <v>4.666666666666667</v>
      </c>
      <c r="M1415">
        <v>6</v>
      </c>
      <c r="N1415">
        <v>6</v>
      </c>
      <c r="O1415">
        <v>5</v>
      </c>
      <c r="P1415">
        <v>1</v>
      </c>
      <c r="Q1415">
        <v>2</v>
      </c>
      <c r="R1415">
        <v>2</v>
      </c>
      <c r="S1415">
        <v>2</v>
      </c>
      <c r="T1415">
        <v>0</v>
      </c>
      <c r="U1415">
        <v>0</v>
      </c>
      <c r="V1415">
        <f t="shared" si="44"/>
        <v>53.333333333333336</v>
      </c>
      <c r="W1415">
        <f t="shared" si="45"/>
        <v>30</v>
      </c>
    </row>
    <row r="1416" spans="1:23" x14ac:dyDescent="0.35">
      <c r="A1416" t="s">
        <v>265</v>
      </c>
      <c r="B1416" s="1">
        <v>44428</v>
      </c>
      <c r="C1416" t="s">
        <v>250</v>
      </c>
      <c r="D1416" t="s">
        <v>106</v>
      </c>
      <c r="E1416">
        <v>1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4</v>
      </c>
      <c r="M1416">
        <v>3</v>
      </c>
      <c r="N1416">
        <v>1</v>
      </c>
      <c r="O1416">
        <v>1</v>
      </c>
      <c r="P1416">
        <v>0</v>
      </c>
      <c r="Q1416">
        <v>1</v>
      </c>
      <c r="R1416">
        <v>2</v>
      </c>
      <c r="S1416">
        <v>0</v>
      </c>
      <c r="T1416">
        <v>0</v>
      </c>
      <c r="U1416">
        <v>1</v>
      </c>
      <c r="V1416">
        <f t="shared" si="44"/>
        <v>60</v>
      </c>
      <c r="W1416">
        <f t="shared" si="45"/>
        <v>55</v>
      </c>
    </row>
    <row r="1417" spans="1:23" x14ac:dyDescent="0.35">
      <c r="A1417" t="s">
        <v>265</v>
      </c>
      <c r="B1417" s="1">
        <v>44429</v>
      </c>
      <c r="C1417" t="s">
        <v>248</v>
      </c>
      <c r="D1417" t="s">
        <v>106</v>
      </c>
      <c r="E1417">
        <v>1</v>
      </c>
      <c r="F1417">
        <v>0</v>
      </c>
      <c r="G1417">
        <v>0</v>
      </c>
      <c r="H1417">
        <v>1</v>
      </c>
      <c r="I1417">
        <v>0</v>
      </c>
      <c r="J1417">
        <v>0</v>
      </c>
      <c r="K1417">
        <v>0</v>
      </c>
      <c r="L1417">
        <v>7</v>
      </c>
      <c r="M1417">
        <v>2</v>
      </c>
      <c r="N1417">
        <v>1</v>
      </c>
      <c r="O1417">
        <v>1</v>
      </c>
      <c r="P1417">
        <v>0</v>
      </c>
      <c r="Q1417">
        <v>1</v>
      </c>
      <c r="R1417">
        <v>8</v>
      </c>
      <c r="S1417">
        <v>0</v>
      </c>
      <c r="T1417">
        <v>0</v>
      </c>
      <c r="U1417">
        <v>0</v>
      </c>
      <c r="V1417">
        <f t="shared" si="44"/>
        <v>82</v>
      </c>
      <c r="W1417">
        <f t="shared" si="45"/>
        <v>81</v>
      </c>
    </row>
    <row r="1418" spans="1:23" x14ac:dyDescent="0.35">
      <c r="A1418" t="s">
        <v>265</v>
      </c>
      <c r="B1418" s="1">
        <v>44430</v>
      </c>
      <c r="C1418" t="s">
        <v>254</v>
      </c>
      <c r="D1418" t="s">
        <v>106</v>
      </c>
      <c r="E1418">
        <v>1</v>
      </c>
      <c r="F1418">
        <v>0</v>
      </c>
      <c r="G1418">
        <v>0</v>
      </c>
      <c r="H1418">
        <v>1</v>
      </c>
      <c r="I1418">
        <v>0</v>
      </c>
      <c r="J1418">
        <v>0</v>
      </c>
      <c r="K1418">
        <v>0</v>
      </c>
      <c r="L1418">
        <v>7</v>
      </c>
      <c r="M1418">
        <v>2</v>
      </c>
      <c r="N1418">
        <v>0</v>
      </c>
      <c r="O1418">
        <v>0</v>
      </c>
      <c r="P1418">
        <v>0</v>
      </c>
      <c r="Q1418">
        <v>2</v>
      </c>
      <c r="R1418">
        <v>9</v>
      </c>
      <c r="S1418">
        <v>0</v>
      </c>
      <c r="T1418">
        <v>0</v>
      </c>
      <c r="U1418">
        <v>0</v>
      </c>
      <c r="V1418">
        <f t="shared" si="44"/>
        <v>82</v>
      </c>
      <c r="W1418">
        <f t="shared" si="45"/>
        <v>83</v>
      </c>
    </row>
    <row r="1419" spans="1:23" x14ac:dyDescent="0.35">
      <c r="A1419" t="s">
        <v>265</v>
      </c>
      <c r="B1419" s="1">
        <v>44432</v>
      </c>
      <c r="C1419" t="s">
        <v>251</v>
      </c>
      <c r="D1419" t="s">
        <v>31</v>
      </c>
      <c r="E1419">
        <v>1</v>
      </c>
      <c r="F1419">
        <v>0</v>
      </c>
      <c r="G1419">
        <v>0</v>
      </c>
      <c r="H1419">
        <v>0</v>
      </c>
      <c r="I1419">
        <v>1</v>
      </c>
      <c r="J1419">
        <v>0</v>
      </c>
      <c r="K1419">
        <v>0</v>
      </c>
      <c r="L1419" s="2">
        <v>4.333333333333333</v>
      </c>
      <c r="M1419">
        <v>8</v>
      </c>
      <c r="N1419">
        <v>4</v>
      </c>
      <c r="O1419">
        <v>4</v>
      </c>
      <c r="P1419">
        <v>1</v>
      </c>
      <c r="Q1419">
        <v>2</v>
      </c>
      <c r="R1419">
        <v>4</v>
      </c>
      <c r="S1419">
        <v>0</v>
      </c>
      <c r="T1419">
        <v>0</v>
      </c>
      <c r="U1419">
        <v>0</v>
      </c>
      <c r="V1419">
        <f t="shared" si="44"/>
        <v>53.666666666666664</v>
      </c>
      <c r="W1419">
        <f t="shared" si="45"/>
        <v>32</v>
      </c>
    </row>
    <row r="1420" spans="1:23" x14ac:dyDescent="0.35">
      <c r="A1420" t="s">
        <v>265</v>
      </c>
      <c r="B1420" s="1">
        <v>44433</v>
      </c>
      <c r="C1420" t="s">
        <v>245</v>
      </c>
      <c r="D1420" t="s">
        <v>31</v>
      </c>
      <c r="E1420">
        <v>1</v>
      </c>
      <c r="F1420">
        <v>0</v>
      </c>
      <c r="G1420">
        <v>0</v>
      </c>
      <c r="H1420">
        <v>1</v>
      </c>
      <c r="I1420">
        <v>0</v>
      </c>
      <c r="J1420">
        <v>0</v>
      </c>
      <c r="K1420">
        <v>0</v>
      </c>
      <c r="L1420" s="2">
        <v>5.666666666666667</v>
      </c>
      <c r="M1420">
        <v>8</v>
      </c>
      <c r="N1420">
        <v>2</v>
      </c>
      <c r="O1420">
        <v>2</v>
      </c>
      <c r="P1420">
        <v>1</v>
      </c>
      <c r="Q1420">
        <v>3</v>
      </c>
      <c r="R1420">
        <v>4</v>
      </c>
      <c r="S1420">
        <v>0</v>
      </c>
      <c r="T1420">
        <v>1</v>
      </c>
      <c r="U1420">
        <v>0</v>
      </c>
      <c r="V1420">
        <f t="shared" si="44"/>
        <v>59.333333333333336</v>
      </c>
      <c r="W1420">
        <f t="shared" si="45"/>
        <v>44</v>
      </c>
    </row>
    <row r="1421" spans="1:23" x14ac:dyDescent="0.35">
      <c r="A1421" t="s">
        <v>265</v>
      </c>
      <c r="B1421" s="1">
        <v>44434</v>
      </c>
      <c r="C1421" t="s">
        <v>250</v>
      </c>
      <c r="D1421" t="s">
        <v>31</v>
      </c>
      <c r="E1421">
        <v>1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4</v>
      </c>
      <c r="M1421">
        <v>5</v>
      </c>
      <c r="N1421">
        <v>4</v>
      </c>
      <c r="O1421">
        <v>2</v>
      </c>
      <c r="P1421">
        <v>0</v>
      </c>
      <c r="Q1421">
        <v>2</v>
      </c>
      <c r="R1421">
        <v>3</v>
      </c>
      <c r="S1421">
        <v>0</v>
      </c>
      <c r="T1421">
        <v>0</v>
      </c>
      <c r="U1421">
        <v>1</v>
      </c>
      <c r="V1421">
        <f t="shared" si="44"/>
        <v>54</v>
      </c>
      <c r="W1421">
        <f t="shared" si="45"/>
        <v>41</v>
      </c>
    </row>
    <row r="1422" spans="1:23" x14ac:dyDescent="0.35">
      <c r="A1422" t="s">
        <v>265</v>
      </c>
      <c r="B1422" s="1">
        <v>44435</v>
      </c>
      <c r="C1422" t="s">
        <v>247</v>
      </c>
      <c r="D1422" t="s">
        <v>55</v>
      </c>
      <c r="E1422">
        <v>1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6</v>
      </c>
      <c r="M1422">
        <v>1</v>
      </c>
      <c r="N1422">
        <v>1</v>
      </c>
      <c r="O1422">
        <v>1</v>
      </c>
      <c r="P1422">
        <v>0</v>
      </c>
      <c r="Q1422">
        <v>1</v>
      </c>
      <c r="R1422">
        <v>5</v>
      </c>
      <c r="S1422">
        <v>1</v>
      </c>
      <c r="T1422">
        <v>0</v>
      </c>
      <c r="U1422">
        <v>1</v>
      </c>
      <c r="V1422">
        <f t="shared" si="44"/>
        <v>75</v>
      </c>
      <c r="W1422">
        <f t="shared" si="45"/>
        <v>74</v>
      </c>
    </row>
    <row r="1423" spans="1:23" x14ac:dyDescent="0.35">
      <c r="A1423" t="s">
        <v>265</v>
      </c>
      <c r="B1423" s="1">
        <v>44436</v>
      </c>
      <c r="C1423" t="s">
        <v>254</v>
      </c>
      <c r="D1423" t="s">
        <v>55</v>
      </c>
      <c r="E1423">
        <v>1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7</v>
      </c>
      <c r="M1423">
        <v>6</v>
      </c>
      <c r="N1423">
        <v>2</v>
      </c>
      <c r="O1423">
        <v>1</v>
      </c>
      <c r="P1423">
        <v>1</v>
      </c>
      <c r="Q1423">
        <v>2</v>
      </c>
      <c r="R1423">
        <v>6</v>
      </c>
      <c r="S1423">
        <v>0</v>
      </c>
      <c r="T1423">
        <v>0</v>
      </c>
      <c r="U1423">
        <v>0</v>
      </c>
      <c r="V1423">
        <f t="shared" si="44"/>
        <v>69</v>
      </c>
      <c r="W1423">
        <f t="shared" si="45"/>
        <v>60</v>
      </c>
    </row>
    <row r="1424" spans="1:23" x14ac:dyDescent="0.35">
      <c r="A1424" t="s">
        <v>265</v>
      </c>
      <c r="B1424" s="1">
        <v>44437</v>
      </c>
      <c r="C1424" t="s">
        <v>251</v>
      </c>
      <c r="D1424" t="s">
        <v>55</v>
      </c>
      <c r="E1424">
        <v>1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3</v>
      </c>
      <c r="M1424">
        <v>2</v>
      </c>
      <c r="N1424">
        <v>2</v>
      </c>
      <c r="O1424">
        <v>2</v>
      </c>
      <c r="P1424">
        <v>2</v>
      </c>
      <c r="Q1424">
        <v>1</v>
      </c>
      <c r="R1424">
        <v>3</v>
      </c>
      <c r="S1424">
        <v>0</v>
      </c>
      <c r="T1424">
        <v>0</v>
      </c>
      <c r="U1424">
        <v>0</v>
      </c>
      <c r="V1424">
        <f t="shared" si="44"/>
        <v>51</v>
      </c>
      <c r="W1424">
        <f t="shared" si="45"/>
        <v>37</v>
      </c>
    </row>
    <row r="1425" spans="1:23" x14ac:dyDescent="0.35">
      <c r="A1425" t="s">
        <v>265</v>
      </c>
      <c r="B1425" s="1">
        <v>44439</v>
      </c>
      <c r="C1425" t="s">
        <v>245</v>
      </c>
      <c r="D1425" t="s">
        <v>29</v>
      </c>
      <c r="E1425">
        <v>1</v>
      </c>
      <c r="F1425">
        <v>0</v>
      </c>
      <c r="G1425">
        <v>0</v>
      </c>
      <c r="H1425">
        <v>1</v>
      </c>
      <c r="I1425">
        <v>0</v>
      </c>
      <c r="J1425">
        <v>0</v>
      </c>
      <c r="K1425">
        <v>0</v>
      </c>
      <c r="L1425">
        <v>7</v>
      </c>
      <c r="M1425">
        <v>2</v>
      </c>
      <c r="N1425">
        <v>0</v>
      </c>
      <c r="O1425">
        <v>0</v>
      </c>
      <c r="P1425">
        <v>0</v>
      </c>
      <c r="Q1425">
        <v>0</v>
      </c>
      <c r="R1425">
        <v>7</v>
      </c>
      <c r="S1425">
        <v>1</v>
      </c>
      <c r="T1425">
        <v>0</v>
      </c>
      <c r="U1425">
        <v>0</v>
      </c>
      <c r="V1425">
        <f t="shared" si="44"/>
        <v>82</v>
      </c>
      <c r="W1425">
        <f t="shared" si="45"/>
        <v>85</v>
      </c>
    </row>
    <row r="1426" spans="1:23" x14ac:dyDescent="0.35">
      <c r="A1426" t="s">
        <v>265</v>
      </c>
      <c r="B1426" s="1">
        <v>44440</v>
      </c>
      <c r="C1426" t="s">
        <v>247</v>
      </c>
      <c r="D1426" t="s">
        <v>29</v>
      </c>
      <c r="E1426">
        <v>1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 s="2">
        <v>6.666666666666667</v>
      </c>
      <c r="M1426">
        <v>5</v>
      </c>
      <c r="N1426">
        <v>3</v>
      </c>
      <c r="O1426">
        <v>2</v>
      </c>
      <c r="P1426">
        <v>1</v>
      </c>
      <c r="Q1426">
        <v>2</v>
      </c>
      <c r="R1426">
        <v>3</v>
      </c>
      <c r="S1426">
        <v>0</v>
      </c>
      <c r="T1426">
        <v>0</v>
      </c>
      <c r="U1426">
        <v>0</v>
      </c>
      <c r="V1426">
        <f t="shared" si="44"/>
        <v>65.333333333333329</v>
      </c>
      <c r="W1426">
        <f t="shared" si="45"/>
        <v>54</v>
      </c>
    </row>
    <row r="1427" spans="1:23" x14ac:dyDescent="0.35">
      <c r="A1427" t="s">
        <v>265</v>
      </c>
      <c r="B1427" s="1">
        <v>44441</v>
      </c>
      <c r="C1427" t="s">
        <v>248</v>
      </c>
      <c r="D1427" t="s">
        <v>29</v>
      </c>
      <c r="E1427">
        <v>1</v>
      </c>
      <c r="F1427">
        <v>0</v>
      </c>
      <c r="G1427">
        <v>0</v>
      </c>
      <c r="H1427">
        <v>1</v>
      </c>
      <c r="I1427">
        <v>0</v>
      </c>
      <c r="J1427">
        <v>0</v>
      </c>
      <c r="K1427">
        <v>0</v>
      </c>
      <c r="L1427">
        <v>6</v>
      </c>
      <c r="M1427">
        <v>2</v>
      </c>
      <c r="N1427">
        <v>1</v>
      </c>
      <c r="O1427">
        <v>1</v>
      </c>
      <c r="P1427">
        <v>0</v>
      </c>
      <c r="Q1427">
        <v>1</v>
      </c>
      <c r="R1427">
        <v>6</v>
      </c>
      <c r="S1427">
        <v>0</v>
      </c>
      <c r="T1427">
        <v>1</v>
      </c>
      <c r="U1427">
        <v>0</v>
      </c>
      <c r="V1427">
        <f t="shared" si="44"/>
        <v>75</v>
      </c>
      <c r="W1427">
        <f t="shared" si="45"/>
        <v>73</v>
      </c>
    </row>
    <row r="1428" spans="1:23" x14ac:dyDescent="0.35">
      <c r="A1428" t="s">
        <v>265</v>
      </c>
      <c r="B1428" s="1">
        <v>44442</v>
      </c>
      <c r="C1428" t="s">
        <v>254</v>
      </c>
      <c r="D1428" t="s">
        <v>38</v>
      </c>
      <c r="E1428">
        <v>1</v>
      </c>
      <c r="F1428">
        <v>0</v>
      </c>
      <c r="G1428">
        <v>0</v>
      </c>
      <c r="H1428">
        <v>0</v>
      </c>
      <c r="I1428">
        <v>1</v>
      </c>
      <c r="J1428">
        <v>0</v>
      </c>
      <c r="K1428">
        <v>0</v>
      </c>
      <c r="L1428">
        <v>6</v>
      </c>
      <c r="M1428">
        <v>7</v>
      </c>
      <c r="N1428">
        <v>5</v>
      </c>
      <c r="O1428">
        <v>5</v>
      </c>
      <c r="P1428">
        <v>3</v>
      </c>
      <c r="Q1428">
        <v>2</v>
      </c>
      <c r="R1428">
        <v>6</v>
      </c>
      <c r="S1428">
        <v>0</v>
      </c>
      <c r="T1428">
        <v>0</v>
      </c>
      <c r="U1428">
        <v>0</v>
      </c>
      <c r="V1428">
        <f t="shared" si="44"/>
        <v>57</v>
      </c>
      <c r="W1428">
        <f t="shared" si="45"/>
        <v>31</v>
      </c>
    </row>
    <row r="1429" spans="1:23" x14ac:dyDescent="0.35">
      <c r="A1429" t="s">
        <v>265</v>
      </c>
      <c r="B1429" s="1">
        <v>44443</v>
      </c>
      <c r="C1429" t="s">
        <v>251</v>
      </c>
      <c r="D1429" t="s">
        <v>38</v>
      </c>
      <c r="E1429">
        <v>1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 s="2">
        <v>5.666666666666667</v>
      </c>
      <c r="M1429">
        <v>3</v>
      </c>
      <c r="N1429">
        <v>0</v>
      </c>
      <c r="O1429">
        <v>0</v>
      </c>
      <c r="P1429">
        <v>0</v>
      </c>
      <c r="Q1429">
        <v>4</v>
      </c>
      <c r="R1429">
        <v>7</v>
      </c>
      <c r="S1429">
        <v>0</v>
      </c>
      <c r="T1429">
        <v>0</v>
      </c>
      <c r="U1429">
        <v>0</v>
      </c>
      <c r="V1429">
        <f t="shared" si="44"/>
        <v>70.333333333333329</v>
      </c>
      <c r="W1429">
        <f t="shared" si="45"/>
        <v>67</v>
      </c>
    </row>
    <row r="1430" spans="1:23" x14ac:dyDescent="0.35">
      <c r="A1430" t="s">
        <v>265</v>
      </c>
      <c r="B1430" s="1">
        <v>44444</v>
      </c>
      <c r="C1430" t="s">
        <v>245</v>
      </c>
      <c r="D1430" t="s">
        <v>38</v>
      </c>
      <c r="E1430">
        <v>1</v>
      </c>
      <c r="F1430">
        <v>0</v>
      </c>
      <c r="G1430">
        <v>0</v>
      </c>
      <c r="H1430">
        <v>1</v>
      </c>
      <c r="I1430">
        <v>0</v>
      </c>
      <c r="J1430">
        <v>0</v>
      </c>
      <c r="K1430">
        <v>0</v>
      </c>
      <c r="L1430">
        <v>5</v>
      </c>
      <c r="M1430">
        <v>8</v>
      </c>
      <c r="N1430">
        <v>3</v>
      </c>
      <c r="O1430">
        <v>3</v>
      </c>
      <c r="P1430">
        <v>0</v>
      </c>
      <c r="Q1430">
        <v>3</v>
      </c>
      <c r="R1430">
        <v>5</v>
      </c>
      <c r="S1430">
        <v>0</v>
      </c>
      <c r="T1430">
        <v>0</v>
      </c>
      <c r="U1430">
        <v>0</v>
      </c>
      <c r="V1430">
        <f t="shared" si="44"/>
        <v>61</v>
      </c>
      <c r="W1430">
        <f t="shared" si="45"/>
        <v>44</v>
      </c>
    </row>
    <row r="1431" spans="1:23" x14ac:dyDescent="0.35">
      <c r="A1431" t="s">
        <v>265</v>
      </c>
      <c r="B1431" s="1">
        <v>44445</v>
      </c>
      <c r="C1431" t="s">
        <v>247</v>
      </c>
      <c r="D1431" t="s">
        <v>30</v>
      </c>
      <c r="E1431">
        <v>1</v>
      </c>
      <c r="F1431">
        <v>0</v>
      </c>
      <c r="G1431">
        <v>0</v>
      </c>
      <c r="H1431">
        <v>0</v>
      </c>
      <c r="I1431">
        <v>1</v>
      </c>
      <c r="J1431">
        <v>0</v>
      </c>
      <c r="K1431">
        <v>0</v>
      </c>
      <c r="L1431" s="2">
        <v>5.333333333333333</v>
      </c>
      <c r="M1431">
        <v>8</v>
      </c>
      <c r="N1431">
        <v>5</v>
      </c>
      <c r="O1431">
        <v>5</v>
      </c>
      <c r="P1431">
        <v>2</v>
      </c>
      <c r="Q1431">
        <v>1</v>
      </c>
      <c r="R1431">
        <v>4</v>
      </c>
      <c r="S1431">
        <v>0</v>
      </c>
      <c r="T1431">
        <v>0</v>
      </c>
      <c r="U1431">
        <v>0</v>
      </c>
      <c r="V1431">
        <f t="shared" si="44"/>
        <v>55.666666666666664</v>
      </c>
      <c r="W1431">
        <f t="shared" si="45"/>
        <v>31</v>
      </c>
    </row>
    <row r="1432" spans="1:23" x14ac:dyDescent="0.35">
      <c r="A1432" t="s">
        <v>265</v>
      </c>
      <c r="B1432" s="1">
        <v>44446</v>
      </c>
      <c r="C1432" t="s">
        <v>246</v>
      </c>
      <c r="D1432" t="s">
        <v>30</v>
      </c>
      <c r="E1432">
        <v>1</v>
      </c>
      <c r="F1432">
        <v>0</v>
      </c>
      <c r="G1432">
        <v>0</v>
      </c>
      <c r="H1432">
        <v>0</v>
      </c>
      <c r="I1432">
        <v>1</v>
      </c>
      <c r="J1432">
        <v>0</v>
      </c>
      <c r="K1432">
        <v>0</v>
      </c>
      <c r="L1432" s="2">
        <v>4.666666666666667</v>
      </c>
      <c r="M1432">
        <v>3</v>
      </c>
      <c r="N1432">
        <v>1</v>
      </c>
      <c r="O1432">
        <v>1</v>
      </c>
      <c r="P1432">
        <v>0</v>
      </c>
      <c r="Q1432">
        <v>1</v>
      </c>
      <c r="R1432">
        <v>6</v>
      </c>
      <c r="S1432">
        <v>0</v>
      </c>
      <c r="T1432">
        <v>0</v>
      </c>
      <c r="U1432">
        <v>0</v>
      </c>
      <c r="V1432">
        <f t="shared" si="44"/>
        <v>67.333333333333329</v>
      </c>
      <c r="W1432">
        <f t="shared" si="45"/>
        <v>63</v>
      </c>
    </row>
    <row r="1433" spans="1:23" x14ac:dyDescent="0.35">
      <c r="A1433" t="s">
        <v>265</v>
      </c>
      <c r="B1433" s="1">
        <v>44447</v>
      </c>
      <c r="C1433" t="s">
        <v>248</v>
      </c>
      <c r="D1433" t="s">
        <v>30</v>
      </c>
      <c r="E1433">
        <v>1</v>
      </c>
      <c r="F1433">
        <v>0</v>
      </c>
      <c r="G1433">
        <v>0</v>
      </c>
      <c r="H1433">
        <v>0</v>
      </c>
      <c r="I1433">
        <v>1</v>
      </c>
      <c r="J1433">
        <v>0</v>
      </c>
      <c r="K1433">
        <v>0</v>
      </c>
      <c r="L1433">
        <v>6</v>
      </c>
      <c r="M1433">
        <v>3</v>
      </c>
      <c r="N1433">
        <v>1</v>
      </c>
      <c r="O1433">
        <v>1</v>
      </c>
      <c r="P1433">
        <v>0</v>
      </c>
      <c r="Q1433">
        <v>1</v>
      </c>
      <c r="R1433">
        <v>7</v>
      </c>
      <c r="S1433">
        <v>0</v>
      </c>
      <c r="T1433">
        <v>0</v>
      </c>
      <c r="U1433">
        <v>1</v>
      </c>
      <c r="V1433">
        <f t="shared" si="44"/>
        <v>75</v>
      </c>
      <c r="W1433">
        <f t="shared" si="45"/>
        <v>72</v>
      </c>
    </row>
    <row r="1434" spans="1:23" x14ac:dyDescent="0.35">
      <c r="A1434" t="s">
        <v>265</v>
      </c>
      <c r="B1434" s="1">
        <v>44448</v>
      </c>
      <c r="C1434" t="s">
        <v>254</v>
      </c>
      <c r="D1434" t="s">
        <v>30</v>
      </c>
      <c r="E1434">
        <v>1</v>
      </c>
      <c r="F1434">
        <v>0</v>
      </c>
      <c r="G1434">
        <v>0</v>
      </c>
      <c r="H1434">
        <v>1</v>
      </c>
      <c r="I1434">
        <v>0</v>
      </c>
      <c r="J1434">
        <v>0</v>
      </c>
      <c r="K1434">
        <v>0</v>
      </c>
      <c r="L1434" s="2">
        <v>7.666666666666667</v>
      </c>
      <c r="M1434">
        <v>4</v>
      </c>
      <c r="N1434">
        <v>1</v>
      </c>
      <c r="O1434">
        <v>1</v>
      </c>
      <c r="P1434">
        <v>1</v>
      </c>
      <c r="Q1434">
        <v>2</v>
      </c>
      <c r="R1434">
        <v>5</v>
      </c>
      <c r="S1434">
        <v>0</v>
      </c>
      <c r="T1434">
        <v>0</v>
      </c>
      <c r="U1434">
        <v>0</v>
      </c>
      <c r="V1434">
        <f t="shared" si="44"/>
        <v>75.333333333333329</v>
      </c>
      <c r="W1434">
        <f t="shared" si="45"/>
        <v>70</v>
      </c>
    </row>
    <row r="1435" spans="1:23" x14ac:dyDescent="0.35">
      <c r="A1435" t="s">
        <v>265</v>
      </c>
      <c r="B1435" s="1">
        <v>44449</v>
      </c>
      <c r="C1435" t="s">
        <v>251</v>
      </c>
      <c r="D1435" t="s">
        <v>108</v>
      </c>
      <c r="E1435">
        <v>1</v>
      </c>
      <c r="F1435">
        <v>0</v>
      </c>
      <c r="G1435">
        <v>0</v>
      </c>
      <c r="H1435">
        <v>0</v>
      </c>
      <c r="I1435">
        <v>1</v>
      </c>
      <c r="J1435">
        <v>0</v>
      </c>
      <c r="K1435">
        <v>0</v>
      </c>
      <c r="L1435" s="2">
        <v>4.333333333333333</v>
      </c>
      <c r="M1435">
        <v>8</v>
      </c>
      <c r="N1435">
        <v>8</v>
      </c>
      <c r="O1435">
        <v>7</v>
      </c>
      <c r="P1435">
        <v>2</v>
      </c>
      <c r="Q1435">
        <v>2</v>
      </c>
      <c r="R1435">
        <v>2</v>
      </c>
      <c r="S1435">
        <v>1</v>
      </c>
      <c r="T1435">
        <v>0</v>
      </c>
      <c r="U1435">
        <v>0</v>
      </c>
      <c r="V1435">
        <f t="shared" si="44"/>
        <v>45.666666666666664</v>
      </c>
      <c r="W1435">
        <f t="shared" si="45"/>
        <v>12</v>
      </c>
    </row>
    <row r="1436" spans="1:23" x14ac:dyDescent="0.35">
      <c r="A1436" t="s">
        <v>265</v>
      </c>
      <c r="B1436" s="1">
        <v>44450</v>
      </c>
      <c r="C1436" t="s">
        <v>245</v>
      </c>
      <c r="D1436" t="s">
        <v>108</v>
      </c>
      <c r="E1436">
        <v>1</v>
      </c>
      <c r="F1436">
        <v>0</v>
      </c>
      <c r="G1436">
        <v>0</v>
      </c>
      <c r="H1436">
        <v>0</v>
      </c>
      <c r="I1436">
        <v>1</v>
      </c>
      <c r="J1436">
        <v>0</v>
      </c>
      <c r="K1436">
        <v>0</v>
      </c>
      <c r="L1436">
        <v>6</v>
      </c>
      <c r="M1436">
        <v>4</v>
      </c>
      <c r="N1436">
        <v>3</v>
      </c>
      <c r="O1436">
        <v>2</v>
      </c>
      <c r="P1436">
        <v>0</v>
      </c>
      <c r="Q1436">
        <v>2</v>
      </c>
      <c r="R1436">
        <v>3</v>
      </c>
      <c r="S1436">
        <v>0</v>
      </c>
      <c r="T1436">
        <v>0</v>
      </c>
      <c r="U1436">
        <v>0</v>
      </c>
      <c r="V1436">
        <f t="shared" si="44"/>
        <v>67</v>
      </c>
      <c r="W1436">
        <f t="shared" si="45"/>
        <v>58</v>
      </c>
    </row>
    <row r="1437" spans="1:23" x14ac:dyDescent="0.35">
      <c r="A1437" t="s">
        <v>265</v>
      </c>
      <c r="B1437" s="1">
        <v>44451</v>
      </c>
      <c r="C1437" t="s">
        <v>246</v>
      </c>
      <c r="D1437" t="s">
        <v>108</v>
      </c>
      <c r="E1437">
        <v>1</v>
      </c>
      <c r="F1437">
        <v>0</v>
      </c>
      <c r="G1437">
        <v>0</v>
      </c>
      <c r="H1437">
        <v>0</v>
      </c>
      <c r="I1437">
        <v>1</v>
      </c>
      <c r="J1437">
        <v>0</v>
      </c>
      <c r="K1437">
        <v>0</v>
      </c>
      <c r="L1437">
        <v>3</v>
      </c>
      <c r="M1437">
        <v>6</v>
      </c>
      <c r="N1437">
        <v>7</v>
      </c>
      <c r="O1437">
        <v>5</v>
      </c>
      <c r="P1437">
        <v>3</v>
      </c>
      <c r="Q1437">
        <v>2</v>
      </c>
      <c r="R1437">
        <v>3</v>
      </c>
      <c r="S1437">
        <v>0</v>
      </c>
      <c r="T1437">
        <v>0</v>
      </c>
      <c r="U1437">
        <v>0</v>
      </c>
      <c r="V1437">
        <f t="shared" si="44"/>
        <v>38</v>
      </c>
      <c r="W1437">
        <f t="shared" si="45"/>
        <v>6</v>
      </c>
    </row>
    <row r="1438" spans="1:23" x14ac:dyDescent="0.35">
      <c r="A1438" t="s">
        <v>265</v>
      </c>
      <c r="B1438" t="s">
        <v>260</v>
      </c>
      <c r="C1438" t="s">
        <v>248</v>
      </c>
      <c r="D1438" t="s">
        <v>56</v>
      </c>
      <c r="E1438">
        <v>1</v>
      </c>
      <c r="F1438">
        <v>0</v>
      </c>
      <c r="G1438">
        <v>0</v>
      </c>
      <c r="H1438">
        <v>1</v>
      </c>
      <c r="I1438">
        <v>0</v>
      </c>
      <c r="J1438">
        <v>0</v>
      </c>
      <c r="K1438">
        <v>0</v>
      </c>
      <c r="L1438">
        <v>6</v>
      </c>
      <c r="M1438">
        <v>3</v>
      </c>
      <c r="N1438">
        <v>1</v>
      </c>
      <c r="O1438">
        <v>1</v>
      </c>
      <c r="P1438">
        <v>0</v>
      </c>
      <c r="Q1438">
        <v>1</v>
      </c>
      <c r="R1438">
        <v>7</v>
      </c>
      <c r="S1438">
        <v>0</v>
      </c>
      <c r="T1438">
        <v>0</v>
      </c>
      <c r="U1438">
        <v>0</v>
      </c>
      <c r="V1438">
        <f t="shared" si="44"/>
        <v>75</v>
      </c>
      <c r="W1438">
        <f t="shared" si="45"/>
        <v>72</v>
      </c>
    </row>
    <row r="1439" spans="1:23" x14ac:dyDescent="0.35">
      <c r="A1439" t="s">
        <v>265</v>
      </c>
      <c r="B1439" t="s">
        <v>261</v>
      </c>
      <c r="C1439" t="s">
        <v>247</v>
      </c>
      <c r="D1439" t="s">
        <v>56</v>
      </c>
      <c r="E1439">
        <v>1</v>
      </c>
      <c r="F1439">
        <v>0</v>
      </c>
      <c r="G1439">
        <v>0</v>
      </c>
      <c r="H1439">
        <v>0</v>
      </c>
      <c r="I1439">
        <v>1</v>
      </c>
      <c r="J1439">
        <v>0</v>
      </c>
      <c r="K1439">
        <v>0</v>
      </c>
      <c r="L1439" s="2">
        <v>3.6666666666666665</v>
      </c>
      <c r="M1439">
        <v>7</v>
      </c>
      <c r="N1439">
        <v>4</v>
      </c>
      <c r="O1439">
        <v>4</v>
      </c>
      <c r="P1439">
        <v>0</v>
      </c>
      <c r="Q1439">
        <v>1</v>
      </c>
      <c r="R1439">
        <v>3</v>
      </c>
      <c r="S1439">
        <v>0</v>
      </c>
      <c r="T1439">
        <v>0</v>
      </c>
      <c r="U1439">
        <v>0</v>
      </c>
      <c r="V1439">
        <f t="shared" si="44"/>
        <v>56</v>
      </c>
      <c r="W1439">
        <f t="shared" si="45"/>
        <v>37</v>
      </c>
    </row>
    <row r="1440" spans="1:23" x14ac:dyDescent="0.35">
      <c r="A1440" t="s">
        <v>265</v>
      </c>
      <c r="B1440" s="1">
        <v>44454</v>
      </c>
      <c r="C1440" t="s">
        <v>254</v>
      </c>
      <c r="D1440" t="s">
        <v>56</v>
      </c>
      <c r="E1440">
        <v>1</v>
      </c>
      <c r="F1440">
        <v>0</v>
      </c>
      <c r="G1440">
        <v>0</v>
      </c>
      <c r="H1440">
        <v>1</v>
      </c>
      <c r="I1440">
        <v>0</v>
      </c>
      <c r="J1440">
        <v>0</v>
      </c>
      <c r="K1440">
        <v>0</v>
      </c>
      <c r="L1440" s="2">
        <v>6.666666666666667</v>
      </c>
      <c r="M1440">
        <v>2</v>
      </c>
      <c r="N1440">
        <v>3</v>
      </c>
      <c r="O1440">
        <v>0</v>
      </c>
      <c r="P1440">
        <v>1</v>
      </c>
      <c r="Q1440">
        <v>3</v>
      </c>
      <c r="R1440">
        <v>4</v>
      </c>
      <c r="S1440">
        <v>0</v>
      </c>
      <c r="T1440">
        <v>0</v>
      </c>
      <c r="U1440">
        <v>0</v>
      </c>
      <c r="V1440">
        <f t="shared" si="44"/>
        <v>64.333333333333329</v>
      </c>
      <c r="W1440">
        <f t="shared" si="45"/>
        <v>59</v>
      </c>
    </row>
    <row r="1441" spans="1:23" x14ac:dyDescent="0.35">
      <c r="A1441" t="s">
        <v>265</v>
      </c>
      <c r="B1441" s="1">
        <v>44456</v>
      </c>
      <c r="C1441" t="s">
        <v>245</v>
      </c>
      <c r="D1441" t="s">
        <v>52</v>
      </c>
      <c r="E1441">
        <v>1</v>
      </c>
      <c r="F1441">
        <v>0</v>
      </c>
      <c r="G1441">
        <v>0</v>
      </c>
      <c r="H1441">
        <v>0</v>
      </c>
      <c r="I1441">
        <v>1</v>
      </c>
      <c r="J1441">
        <v>0</v>
      </c>
      <c r="K1441">
        <v>0</v>
      </c>
      <c r="L1441">
        <v>6</v>
      </c>
      <c r="M1441">
        <v>7</v>
      </c>
      <c r="N1441">
        <v>5</v>
      </c>
      <c r="O1441">
        <v>5</v>
      </c>
      <c r="P1441">
        <v>2</v>
      </c>
      <c r="Q1441">
        <v>1</v>
      </c>
      <c r="R1441">
        <v>6</v>
      </c>
      <c r="S1441">
        <v>0</v>
      </c>
      <c r="T1441">
        <v>0</v>
      </c>
      <c r="U1441">
        <v>0</v>
      </c>
      <c r="V1441">
        <f t="shared" si="44"/>
        <v>62</v>
      </c>
      <c r="W1441">
        <f t="shared" si="45"/>
        <v>39</v>
      </c>
    </row>
    <row r="1442" spans="1:23" x14ac:dyDescent="0.35">
      <c r="A1442" t="s">
        <v>265</v>
      </c>
      <c r="B1442" s="1">
        <v>44457</v>
      </c>
      <c r="C1442" t="s">
        <v>246</v>
      </c>
      <c r="D1442" t="s">
        <v>52</v>
      </c>
      <c r="E1442">
        <v>1</v>
      </c>
      <c r="F1442">
        <v>0</v>
      </c>
      <c r="G1442">
        <v>0</v>
      </c>
      <c r="H1442">
        <v>1</v>
      </c>
      <c r="I1442">
        <v>0</v>
      </c>
      <c r="J1442">
        <v>0</v>
      </c>
      <c r="K1442">
        <v>0</v>
      </c>
      <c r="L1442">
        <v>6</v>
      </c>
      <c r="M1442">
        <v>4</v>
      </c>
      <c r="N1442">
        <v>0</v>
      </c>
      <c r="O1442">
        <v>0</v>
      </c>
      <c r="P1442">
        <v>0</v>
      </c>
      <c r="Q1442">
        <v>1</v>
      </c>
      <c r="R1442">
        <v>4</v>
      </c>
      <c r="S1442">
        <v>1</v>
      </c>
      <c r="T1442">
        <v>0</v>
      </c>
      <c r="U1442">
        <v>0</v>
      </c>
      <c r="V1442">
        <f t="shared" si="44"/>
        <v>71</v>
      </c>
      <c r="W1442">
        <f t="shared" si="45"/>
        <v>70</v>
      </c>
    </row>
    <row r="1443" spans="1:23" x14ac:dyDescent="0.35">
      <c r="A1443" t="s">
        <v>265</v>
      </c>
      <c r="B1443" s="1">
        <v>44458</v>
      </c>
      <c r="C1443" t="s">
        <v>251</v>
      </c>
      <c r="D1443" t="s">
        <v>52</v>
      </c>
      <c r="E1443">
        <v>1</v>
      </c>
      <c r="F1443">
        <v>0</v>
      </c>
      <c r="G1443">
        <v>0</v>
      </c>
      <c r="H1443">
        <v>1</v>
      </c>
      <c r="I1443">
        <v>0</v>
      </c>
      <c r="J1443">
        <v>0</v>
      </c>
      <c r="K1443">
        <v>0</v>
      </c>
      <c r="L1443">
        <v>6</v>
      </c>
      <c r="M1443">
        <v>6</v>
      </c>
      <c r="N1443">
        <v>1</v>
      </c>
      <c r="O1443">
        <v>1</v>
      </c>
      <c r="P1443">
        <v>1</v>
      </c>
      <c r="Q1443">
        <v>0</v>
      </c>
      <c r="R1443">
        <v>3</v>
      </c>
      <c r="S1443">
        <v>0</v>
      </c>
      <c r="T1443">
        <v>0</v>
      </c>
      <c r="U1443">
        <v>0</v>
      </c>
      <c r="V1443">
        <f t="shared" si="44"/>
        <v>65</v>
      </c>
      <c r="W1443">
        <f t="shared" si="45"/>
        <v>58</v>
      </c>
    </row>
    <row r="1444" spans="1:23" x14ac:dyDescent="0.35">
      <c r="A1444" t="s">
        <v>265</v>
      </c>
      <c r="B1444" t="s">
        <v>262</v>
      </c>
      <c r="C1444" t="s">
        <v>248</v>
      </c>
      <c r="D1444" t="s">
        <v>47</v>
      </c>
      <c r="E1444">
        <v>1</v>
      </c>
      <c r="F1444">
        <v>0</v>
      </c>
      <c r="G1444">
        <v>0</v>
      </c>
      <c r="H1444">
        <v>0</v>
      </c>
      <c r="I1444">
        <v>1</v>
      </c>
      <c r="J1444">
        <v>0</v>
      </c>
      <c r="K1444">
        <v>0</v>
      </c>
      <c r="L1444" s="2">
        <v>4.333333333333333</v>
      </c>
      <c r="M1444">
        <v>9</v>
      </c>
      <c r="N1444">
        <v>7</v>
      </c>
      <c r="O1444">
        <v>7</v>
      </c>
      <c r="P1444">
        <v>3</v>
      </c>
      <c r="Q1444">
        <v>1</v>
      </c>
      <c r="R1444">
        <v>4</v>
      </c>
      <c r="S1444">
        <v>0</v>
      </c>
      <c r="T1444">
        <v>0</v>
      </c>
      <c r="U1444">
        <v>0</v>
      </c>
      <c r="V1444">
        <f t="shared" si="44"/>
        <v>45.666666666666664</v>
      </c>
      <c r="W1444">
        <f t="shared" si="45"/>
        <v>11</v>
      </c>
    </row>
    <row r="1445" spans="1:23" x14ac:dyDescent="0.35">
      <c r="A1445" t="s">
        <v>265</v>
      </c>
      <c r="B1445" t="s">
        <v>263</v>
      </c>
      <c r="C1445" t="s">
        <v>264</v>
      </c>
      <c r="D1445" t="s">
        <v>47</v>
      </c>
      <c r="E1445">
        <v>1</v>
      </c>
      <c r="F1445">
        <v>0</v>
      </c>
      <c r="G1445">
        <v>0</v>
      </c>
      <c r="H1445">
        <v>0</v>
      </c>
      <c r="I1445">
        <v>1</v>
      </c>
      <c r="J1445">
        <v>0</v>
      </c>
      <c r="K1445">
        <v>0</v>
      </c>
      <c r="L1445" s="2">
        <v>0.66666666666666663</v>
      </c>
      <c r="M1445">
        <v>1</v>
      </c>
      <c r="N1445">
        <v>2</v>
      </c>
      <c r="O1445">
        <v>2</v>
      </c>
      <c r="P1445">
        <v>0</v>
      </c>
      <c r="Q1445">
        <v>3</v>
      </c>
      <c r="R1445">
        <v>0</v>
      </c>
      <c r="S1445">
        <v>0</v>
      </c>
      <c r="T1445">
        <v>0</v>
      </c>
      <c r="U1445">
        <v>0</v>
      </c>
      <c r="V1445">
        <f t="shared" si="44"/>
        <v>48</v>
      </c>
      <c r="W1445">
        <f t="shared" si="45"/>
        <v>30</v>
      </c>
    </row>
    <row r="1446" spans="1:23" x14ac:dyDescent="0.35">
      <c r="A1446" t="s">
        <v>265</v>
      </c>
      <c r="B1446" s="1">
        <v>44460</v>
      </c>
      <c r="C1446" t="s">
        <v>254</v>
      </c>
      <c r="D1446" t="s">
        <v>47</v>
      </c>
      <c r="E1446">
        <v>1</v>
      </c>
      <c r="F1446">
        <v>0</v>
      </c>
      <c r="G1446">
        <v>0</v>
      </c>
      <c r="H1446">
        <v>1</v>
      </c>
      <c r="I1446">
        <v>0</v>
      </c>
      <c r="J1446">
        <v>0</v>
      </c>
      <c r="K1446">
        <v>0</v>
      </c>
      <c r="L1446" s="2">
        <v>6.666666666666667</v>
      </c>
      <c r="M1446">
        <v>7</v>
      </c>
      <c r="N1446">
        <v>1</v>
      </c>
      <c r="O1446">
        <v>1</v>
      </c>
      <c r="P1446">
        <v>1</v>
      </c>
      <c r="Q1446">
        <v>2</v>
      </c>
      <c r="R1446">
        <v>6</v>
      </c>
      <c r="S1446">
        <v>0</v>
      </c>
      <c r="T1446">
        <v>0</v>
      </c>
      <c r="U1446">
        <v>0</v>
      </c>
      <c r="V1446">
        <f t="shared" si="44"/>
        <v>68.333333333333329</v>
      </c>
      <c r="W1446">
        <f t="shared" si="45"/>
        <v>59</v>
      </c>
    </row>
    <row r="1447" spans="1:23" x14ac:dyDescent="0.35">
      <c r="A1447" t="s">
        <v>265</v>
      </c>
      <c r="B1447" t="s">
        <v>228</v>
      </c>
      <c r="C1447" t="s">
        <v>246</v>
      </c>
      <c r="D1447" t="s">
        <v>21</v>
      </c>
      <c r="E1447">
        <v>1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 s="2">
        <v>1.6666666666666665</v>
      </c>
      <c r="M1447">
        <v>7</v>
      </c>
      <c r="N1447">
        <v>7</v>
      </c>
      <c r="O1447">
        <v>7</v>
      </c>
      <c r="P1447">
        <v>4</v>
      </c>
      <c r="Q1447">
        <v>2</v>
      </c>
      <c r="R1447">
        <v>3</v>
      </c>
      <c r="S1447">
        <v>0</v>
      </c>
      <c r="T1447">
        <v>0</v>
      </c>
      <c r="U1447">
        <v>0</v>
      </c>
      <c r="V1447">
        <f t="shared" si="44"/>
        <v>33</v>
      </c>
      <c r="W1447">
        <f t="shared" si="45"/>
        <v>-10</v>
      </c>
    </row>
    <row r="1448" spans="1:23" x14ac:dyDescent="0.35">
      <c r="A1448" t="s">
        <v>265</v>
      </c>
      <c r="B1448" t="s">
        <v>229</v>
      </c>
      <c r="C1448" t="s">
        <v>245</v>
      </c>
      <c r="D1448" t="s">
        <v>21</v>
      </c>
      <c r="E1448">
        <v>1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 s="2">
        <v>5.333333333333333</v>
      </c>
      <c r="M1448">
        <v>6</v>
      </c>
      <c r="N1448">
        <v>2</v>
      </c>
      <c r="O1448">
        <v>2</v>
      </c>
      <c r="P1448">
        <v>0</v>
      </c>
      <c r="Q1448">
        <v>1</v>
      </c>
      <c r="R1448">
        <v>4</v>
      </c>
      <c r="S1448">
        <v>0</v>
      </c>
      <c r="T1448">
        <v>0</v>
      </c>
      <c r="U1448">
        <v>0</v>
      </c>
      <c r="V1448">
        <f t="shared" si="44"/>
        <v>65.666666666666671</v>
      </c>
      <c r="W1448">
        <f t="shared" si="45"/>
        <v>56</v>
      </c>
    </row>
    <row r="1449" spans="1:23" x14ac:dyDescent="0.35">
      <c r="A1449" t="s">
        <v>265</v>
      </c>
      <c r="B1449" s="1">
        <v>44463</v>
      </c>
      <c r="C1449" t="s">
        <v>244</v>
      </c>
      <c r="D1449" t="s">
        <v>21</v>
      </c>
      <c r="E1449">
        <v>1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3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3</v>
      </c>
      <c r="S1449">
        <v>0</v>
      </c>
      <c r="T1449">
        <v>0</v>
      </c>
      <c r="U1449">
        <v>0</v>
      </c>
      <c r="V1449">
        <f t="shared" si="44"/>
        <v>62</v>
      </c>
      <c r="W1449">
        <f t="shared" si="45"/>
        <v>61</v>
      </c>
    </row>
    <row r="1450" spans="1:23" x14ac:dyDescent="0.35">
      <c r="A1450" t="s">
        <v>265</v>
      </c>
      <c r="B1450" s="1">
        <v>44464</v>
      </c>
      <c r="C1450" t="s">
        <v>251</v>
      </c>
      <c r="D1450" t="s">
        <v>21</v>
      </c>
      <c r="E1450">
        <v>1</v>
      </c>
      <c r="F1450">
        <v>0</v>
      </c>
      <c r="G1450">
        <v>0</v>
      </c>
      <c r="H1450">
        <v>1</v>
      </c>
      <c r="I1450">
        <v>0</v>
      </c>
      <c r="J1450">
        <v>0</v>
      </c>
      <c r="K1450">
        <v>0</v>
      </c>
      <c r="L1450">
        <v>6</v>
      </c>
      <c r="M1450">
        <v>1</v>
      </c>
      <c r="N1450">
        <v>0</v>
      </c>
      <c r="O1450">
        <v>0</v>
      </c>
      <c r="P1450">
        <v>0</v>
      </c>
      <c r="Q1450">
        <v>1</v>
      </c>
      <c r="R1450">
        <v>6</v>
      </c>
      <c r="S1450">
        <v>0</v>
      </c>
      <c r="T1450">
        <v>0</v>
      </c>
      <c r="U1450">
        <v>0</v>
      </c>
      <c r="V1450">
        <f t="shared" si="44"/>
        <v>76</v>
      </c>
      <c r="W1450">
        <f t="shared" si="45"/>
        <v>78</v>
      </c>
    </row>
    <row r="1451" spans="1:23" x14ac:dyDescent="0.35">
      <c r="A1451" t="s">
        <v>265</v>
      </c>
      <c r="B1451" s="1">
        <v>44465</v>
      </c>
      <c r="C1451" t="s">
        <v>248</v>
      </c>
      <c r="D1451" t="s">
        <v>21</v>
      </c>
      <c r="E1451">
        <v>1</v>
      </c>
      <c r="F1451">
        <v>0</v>
      </c>
      <c r="G1451">
        <v>0</v>
      </c>
      <c r="H1451">
        <v>0</v>
      </c>
      <c r="I1451">
        <v>1</v>
      </c>
      <c r="J1451">
        <v>0</v>
      </c>
      <c r="K1451">
        <v>0</v>
      </c>
      <c r="L1451" s="2">
        <v>2.3333333333333335</v>
      </c>
      <c r="M1451">
        <v>5</v>
      </c>
      <c r="N1451">
        <v>3</v>
      </c>
      <c r="O1451">
        <v>3</v>
      </c>
      <c r="P1451">
        <v>0</v>
      </c>
      <c r="Q1451">
        <v>3</v>
      </c>
      <c r="R1451">
        <v>3</v>
      </c>
      <c r="S1451">
        <v>1</v>
      </c>
      <c r="T1451">
        <v>0</v>
      </c>
      <c r="U1451">
        <v>0</v>
      </c>
      <c r="V1451">
        <f t="shared" si="44"/>
        <v>52</v>
      </c>
      <c r="W1451">
        <f t="shared" si="45"/>
        <v>32</v>
      </c>
    </row>
    <row r="1452" spans="1:23" x14ac:dyDescent="0.35">
      <c r="A1452" t="s">
        <v>265</v>
      </c>
      <c r="B1452" s="1">
        <v>44466</v>
      </c>
      <c r="C1452" t="s">
        <v>254</v>
      </c>
      <c r="D1452" t="s">
        <v>47</v>
      </c>
      <c r="E1452">
        <v>1</v>
      </c>
      <c r="F1452">
        <v>0</v>
      </c>
      <c r="G1452">
        <v>0</v>
      </c>
      <c r="H1452">
        <v>1</v>
      </c>
      <c r="I1452">
        <v>0</v>
      </c>
      <c r="J1452">
        <v>0</v>
      </c>
      <c r="K1452">
        <v>0</v>
      </c>
      <c r="L1452">
        <v>6</v>
      </c>
      <c r="M1452">
        <v>6</v>
      </c>
      <c r="N1452">
        <v>3</v>
      </c>
      <c r="O1452">
        <v>3</v>
      </c>
      <c r="P1452">
        <v>0</v>
      </c>
      <c r="Q1452">
        <v>0</v>
      </c>
      <c r="R1452">
        <v>5</v>
      </c>
      <c r="S1452">
        <v>0</v>
      </c>
      <c r="T1452">
        <v>0</v>
      </c>
      <c r="U1452">
        <v>0</v>
      </c>
      <c r="V1452">
        <f t="shared" si="44"/>
        <v>71</v>
      </c>
      <c r="W1452">
        <f t="shared" si="45"/>
        <v>60</v>
      </c>
    </row>
    <row r="1453" spans="1:23" x14ac:dyDescent="0.35">
      <c r="A1453" t="s">
        <v>265</v>
      </c>
      <c r="B1453" s="1">
        <v>44467</v>
      </c>
      <c r="C1453" t="s">
        <v>246</v>
      </c>
      <c r="D1453" t="s">
        <v>29</v>
      </c>
      <c r="E1453">
        <v>1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 s="2">
        <v>5.333333333333333</v>
      </c>
      <c r="M1453">
        <v>4</v>
      </c>
      <c r="N1453">
        <v>4</v>
      </c>
      <c r="O1453">
        <v>4</v>
      </c>
      <c r="P1453">
        <v>2</v>
      </c>
      <c r="Q1453">
        <v>1</v>
      </c>
      <c r="R1453">
        <v>3</v>
      </c>
      <c r="S1453">
        <v>0</v>
      </c>
      <c r="T1453">
        <v>0</v>
      </c>
      <c r="U1453">
        <v>1</v>
      </c>
      <c r="V1453">
        <f t="shared" si="44"/>
        <v>58.666666666666664</v>
      </c>
      <c r="W1453">
        <f t="shared" si="45"/>
        <v>41</v>
      </c>
    </row>
    <row r="1454" spans="1:23" x14ac:dyDescent="0.35">
      <c r="A1454" t="s">
        <v>265</v>
      </c>
      <c r="B1454" s="1">
        <v>44468</v>
      </c>
      <c r="C1454" t="s">
        <v>245</v>
      </c>
      <c r="D1454" t="s">
        <v>29</v>
      </c>
      <c r="E1454">
        <v>1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6</v>
      </c>
      <c r="M1454">
        <v>7</v>
      </c>
      <c r="N1454">
        <v>5</v>
      </c>
      <c r="O1454">
        <v>5</v>
      </c>
      <c r="P1454">
        <v>1</v>
      </c>
      <c r="Q1454">
        <v>3</v>
      </c>
      <c r="R1454">
        <v>2</v>
      </c>
      <c r="S1454">
        <v>1</v>
      </c>
      <c r="T1454">
        <v>0</v>
      </c>
      <c r="U1454">
        <v>2</v>
      </c>
      <c r="V1454">
        <f t="shared" si="44"/>
        <v>60</v>
      </c>
      <c r="W1454">
        <f t="shared" si="45"/>
        <v>37</v>
      </c>
    </row>
    <row r="1455" spans="1:23" x14ac:dyDescent="0.35">
      <c r="A1455" t="s">
        <v>265</v>
      </c>
      <c r="B1455" s="1">
        <v>44469</v>
      </c>
      <c r="C1455" t="s">
        <v>244</v>
      </c>
      <c r="D1455" t="s">
        <v>29</v>
      </c>
      <c r="E1455">
        <v>1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3</v>
      </c>
      <c r="M1455">
        <v>4</v>
      </c>
      <c r="N1455">
        <v>1</v>
      </c>
      <c r="O1455">
        <v>1</v>
      </c>
      <c r="P1455">
        <v>0</v>
      </c>
      <c r="Q1455">
        <v>0</v>
      </c>
      <c r="R1455">
        <v>1</v>
      </c>
      <c r="S1455">
        <v>0</v>
      </c>
      <c r="T1455">
        <v>0</v>
      </c>
      <c r="U1455">
        <v>0</v>
      </c>
      <c r="V1455">
        <f t="shared" si="44"/>
        <v>56</v>
      </c>
      <c r="W1455">
        <f t="shared" si="45"/>
        <v>48</v>
      </c>
    </row>
    <row r="1456" spans="1:23" x14ac:dyDescent="0.35">
      <c r="A1456" t="s">
        <v>265</v>
      </c>
      <c r="B1456" s="1">
        <v>44470</v>
      </c>
      <c r="C1456" t="s">
        <v>251</v>
      </c>
      <c r="D1456" t="s">
        <v>33</v>
      </c>
      <c r="E1456">
        <v>1</v>
      </c>
      <c r="F1456">
        <v>0</v>
      </c>
      <c r="G1456">
        <v>0</v>
      </c>
      <c r="H1456">
        <v>1</v>
      </c>
      <c r="I1456">
        <v>0</v>
      </c>
      <c r="J1456">
        <v>0</v>
      </c>
      <c r="K1456">
        <v>0</v>
      </c>
      <c r="L1456" s="2">
        <v>5.666666666666667</v>
      </c>
      <c r="M1456">
        <v>7</v>
      </c>
      <c r="N1456">
        <v>4</v>
      </c>
      <c r="O1456">
        <v>4</v>
      </c>
      <c r="P1456">
        <v>2</v>
      </c>
      <c r="Q1456">
        <v>0</v>
      </c>
      <c r="R1456">
        <v>2</v>
      </c>
      <c r="S1456">
        <v>0</v>
      </c>
      <c r="T1456">
        <v>0</v>
      </c>
      <c r="U1456">
        <v>0</v>
      </c>
      <c r="V1456">
        <f t="shared" si="44"/>
        <v>57.333333333333336</v>
      </c>
      <c r="W1456">
        <f t="shared" si="45"/>
        <v>38</v>
      </c>
    </row>
    <row r="1457" spans="1:23" x14ac:dyDescent="0.35">
      <c r="A1457" t="s">
        <v>265</v>
      </c>
      <c r="B1457" s="1">
        <v>44471</v>
      </c>
      <c r="C1457" t="s">
        <v>248</v>
      </c>
      <c r="D1457" t="s">
        <v>33</v>
      </c>
      <c r="E1457">
        <v>1</v>
      </c>
      <c r="F1457">
        <v>0</v>
      </c>
      <c r="G1457">
        <v>0</v>
      </c>
      <c r="H1457">
        <v>0</v>
      </c>
      <c r="I1457">
        <v>1</v>
      </c>
      <c r="J1457">
        <v>0</v>
      </c>
      <c r="K1457">
        <v>0</v>
      </c>
      <c r="L1457">
        <v>4</v>
      </c>
      <c r="M1457">
        <v>4</v>
      </c>
      <c r="N1457">
        <v>4</v>
      </c>
      <c r="O1457">
        <v>4</v>
      </c>
      <c r="P1457">
        <v>2</v>
      </c>
      <c r="Q1457">
        <v>4</v>
      </c>
      <c r="R1457">
        <v>2</v>
      </c>
      <c r="S1457">
        <v>0</v>
      </c>
      <c r="T1457">
        <v>0</v>
      </c>
      <c r="U1457">
        <v>0</v>
      </c>
      <c r="V1457">
        <f t="shared" si="44"/>
        <v>48</v>
      </c>
      <c r="W1457">
        <f t="shared" si="45"/>
        <v>26</v>
      </c>
    </row>
    <row r="1458" spans="1:23" x14ac:dyDescent="0.35">
      <c r="A1458" t="s">
        <v>265</v>
      </c>
      <c r="B1458" s="1">
        <v>44472</v>
      </c>
      <c r="C1458" t="s">
        <v>246</v>
      </c>
      <c r="D1458" t="s">
        <v>33</v>
      </c>
      <c r="E1458">
        <v>1</v>
      </c>
      <c r="F1458">
        <v>0</v>
      </c>
      <c r="G1458">
        <v>0</v>
      </c>
      <c r="H1458">
        <v>1</v>
      </c>
      <c r="I1458">
        <v>0</v>
      </c>
      <c r="J1458">
        <v>0</v>
      </c>
      <c r="K1458">
        <v>0</v>
      </c>
      <c r="L1458">
        <v>6</v>
      </c>
      <c r="M1458">
        <v>3</v>
      </c>
      <c r="N1458">
        <v>0</v>
      </c>
      <c r="O1458">
        <v>0</v>
      </c>
      <c r="P1458">
        <v>0</v>
      </c>
      <c r="Q1458">
        <v>1</v>
      </c>
      <c r="R1458">
        <v>4</v>
      </c>
      <c r="S1458">
        <v>0</v>
      </c>
      <c r="T1458">
        <v>0</v>
      </c>
      <c r="U1458">
        <v>0</v>
      </c>
      <c r="V1458">
        <f t="shared" si="44"/>
        <v>72</v>
      </c>
      <c r="W1458">
        <f t="shared" si="45"/>
        <v>72</v>
      </c>
    </row>
    <row r="1459" spans="1:23" x14ac:dyDescent="0.35">
      <c r="A1459" t="s">
        <v>284</v>
      </c>
      <c r="B1459" s="1">
        <v>44287</v>
      </c>
      <c r="C1459" t="s">
        <v>266</v>
      </c>
      <c r="D1459" t="s">
        <v>36</v>
      </c>
      <c r="E1459">
        <v>1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4</v>
      </c>
      <c r="M1459">
        <v>6</v>
      </c>
      <c r="N1459">
        <v>1</v>
      </c>
      <c r="O1459">
        <v>1</v>
      </c>
      <c r="P1459">
        <v>0</v>
      </c>
      <c r="Q1459">
        <v>6</v>
      </c>
      <c r="R1459">
        <v>2</v>
      </c>
      <c r="S1459">
        <v>0</v>
      </c>
      <c r="T1459">
        <v>0</v>
      </c>
      <c r="U1459">
        <v>0</v>
      </c>
      <c r="V1459">
        <f t="shared" si="44"/>
        <v>52</v>
      </c>
      <c r="W1459">
        <f t="shared" si="45"/>
        <v>39</v>
      </c>
    </row>
    <row r="1460" spans="1:23" x14ac:dyDescent="0.35">
      <c r="A1460" t="s">
        <v>284</v>
      </c>
      <c r="B1460" s="1">
        <v>44288</v>
      </c>
      <c r="C1460" t="s">
        <v>267</v>
      </c>
      <c r="D1460" t="s">
        <v>36</v>
      </c>
      <c r="E1460">
        <v>1</v>
      </c>
      <c r="F1460">
        <v>0</v>
      </c>
      <c r="G1460">
        <v>0</v>
      </c>
      <c r="H1460">
        <v>0</v>
      </c>
      <c r="I1460">
        <v>1</v>
      </c>
      <c r="J1460">
        <v>0</v>
      </c>
      <c r="K1460">
        <v>0</v>
      </c>
      <c r="L1460" s="2">
        <v>3.3333333333333335</v>
      </c>
      <c r="M1460">
        <v>9</v>
      </c>
      <c r="N1460">
        <v>7</v>
      </c>
      <c r="O1460">
        <v>7</v>
      </c>
      <c r="P1460">
        <v>0</v>
      </c>
      <c r="Q1460">
        <v>1</v>
      </c>
      <c r="R1460">
        <v>2</v>
      </c>
      <c r="S1460">
        <v>1</v>
      </c>
      <c r="T1460">
        <v>0</v>
      </c>
      <c r="U1460">
        <v>1</v>
      </c>
      <c r="V1460">
        <f t="shared" si="44"/>
        <v>52</v>
      </c>
      <c r="W1460">
        <f t="shared" si="45"/>
        <v>21</v>
      </c>
    </row>
    <row r="1461" spans="1:23" x14ac:dyDescent="0.35">
      <c r="A1461" t="s">
        <v>284</v>
      </c>
      <c r="B1461" s="1">
        <v>44289</v>
      </c>
      <c r="C1461" t="s">
        <v>268</v>
      </c>
      <c r="D1461" t="s">
        <v>36</v>
      </c>
      <c r="E1461">
        <v>1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5</v>
      </c>
      <c r="M1461">
        <v>4</v>
      </c>
      <c r="N1461">
        <v>1</v>
      </c>
      <c r="O1461">
        <v>1</v>
      </c>
      <c r="P1461">
        <v>0</v>
      </c>
      <c r="Q1461">
        <v>1</v>
      </c>
      <c r="R1461">
        <v>7</v>
      </c>
      <c r="S1461">
        <v>0</v>
      </c>
      <c r="T1461">
        <v>0</v>
      </c>
      <c r="U1461">
        <v>0</v>
      </c>
      <c r="V1461">
        <f t="shared" si="44"/>
        <v>69</v>
      </c>
      <c r="W1461">
        <f t="shared" si="45"/>
        <v>64</v>
      </c>
    </row>
    <row r="1462" spans="1:23" x14ac:dyDescent="0.35">
      <c r="A1462" t="s">
        <v>284</v>
      </c>
      <c r="B1462" s="1">
        <v>44290</v>
      </c>
      <c r="C1462" t="s">
        <v>269</v>
      </c>
      <c r="D1462" t="s">
        <v>36</v>
      </c>
      <c r="E1462">
        <v>1</v>
      </c>
      <c r="F1462">
        <v>0</v>
      </c>
      <c r="G1462">
        <v>0</v>
      </c>
      <c r="H1462">
        <v>0</v>
      </c>
      <c r="I1462">
        <v>1</v>
      </c>
      <c r="J1462">
        <v>0</v>
      </c>
      <c r="K1462">
        <v>0</v>
      </c>
      <c r="L1462">
        <v>3</v>
      </c>
      <c r="M1462">
        <v>1</v>
      </c>
      <c r="N1462">
        <v>3</v>
      </c>
      <c r="O1462">
        <v>1</v>
      </c>
      <c r="P1462">
        <v>0</v>
      </c>
      <c r="Q1462">
        <v>7</v>
      </c>
      <c r="R1462">
        <v>2</v>
      </c>
      <c r="S1462">
        <v>0</v>
      </c>
      <c r="T1462">
        <v>0</v>
      </c>
      <c r="U1462">
        <v>1</v>
      </c>
      <c r="V1462">
        <f t="shared" si="44"/>
        <v>49</v>
      </c>
      <c r="W1462">
        <f t="shared" si="45"/>
        <v>35</v>
      </c>
    </row>
    <row r="1463" spans="1:23" x14ac:dyDescent="0.35">
      <c r="A1463" t="s">
        <v>284</v>
      </c>
      <c r="B1463" s="1">
        <v>44292</v>
      </c>
      <c r="C1463" t="s">
        <v>266</v>
      </c>
      <c r="D1463" t="s">
        <v>131</v>
      </c>
      <c r="E1463">
        <v>1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6</v>
      </c>
      <c r="M1463">
        <v>5</v>
      </c>
      <c r="N1463">
        <v>3</v>
      </c>
      <c r="O1463">
        <v>3</v>
      </c>
      <c r="P1463">
        <v>1</v>
      </c>
      <c r="Q1463">
        <v>2</v>
      </c>
      <c r="R1463">
        <v>5</v>
      </c>
      <c r="S1463">
        <v>0</v>
      </c>
      <c r="T1463">
        <v>0</v>
      </c>
      <c r="U1463">
        <v>1</v>
      </c>
      <c r="V1463">
        <f t="shared" si="44"/>
        <v>66</v>
      </c>
      <c r="W1463">
        <f t="shared" si="45"/>
        <v>52</v>
      </c>
    </row>
    <row r="1464" spans="1:23" x14ac:dyDescent="0.35">
      <c r="A1464" t="s">
        <v>284</v>
      </c>
      <c r="B1464" s="1">
        <v>44293</v>
      </c>
      <c r="C1464" t="s">
        <v>267</v>
      </c>
      <c r="D1464" t="s">
        <v>131</v>
      </c>
      <c r="E1464">
        <v>1</v>
      </c>
      <c r="F1464">
        <v>0</v>
      </c>
      <c r="G1464">
        <v>0</v>
      </c>
      <c r="H1464">
        <v>1</v>
      </c>
      <c r="I1464">
        <v>0</v>
      </c>
      <c r="J1464">
        <v>0</v>
      </c>
      <c r="K1464">
        <v>0</v>
      </c>
      <c r="L1464">
        <v>8</v>
      </c>
      <c r="M1464">
        <v>4</v>
      </c>
      <c r="N1464">
        <v>0</v>
      </c>
      <c r="O1464">
        <v>0</v>
      </c>
      <c r="P1464">
        <v>0</v>
      </c>
      <c r="Q1464">
        <v>2</v>
      </c>
      <c r="R1464">
        <v>3</v>
      </c>
      <c r="S1464">
        <v>0</v>
      </c>
      <c r="T1464">
        <v>0</v>
      </c>
      <c r="U1464">
        <v>0</v>
      </c>
      <c r="V1464">
        <f t="shared" si="44"/>
        <v>79</v>
      </c>
      <c r="W1464">
        <f t="shared" si="45"/>
        <v>79</v>
      </c>
    </row>
    <row r="1465" spans="1:23" x14ac:dyDescent="0.35">
      <c r="A1465" t="s">
        <v>284</v>
      </c>
      <c r="B1465" s="1">
        <v>44294</v>
      </c>
      <c r="C1465" t="s">
        <v>268</v>
      </c>
      <c r="D1465" t="s">
        <v>131</v>
      </c>
      <c r="E1465">
        <v>1</v>
      </c>
      <c r="F1465">
        <v>0</v>
      </c>
      <c r="G1465">
        <v>0</v>
      </c>
      <c r="H1465">
        <v>1</v>
      </c>
      <c r="I1465">
        <v>0</v>
      </c>
      <c r="J1465">
        <v>0</v>
      </c>
      <c r="K1465">
        <v>0</v>
      </c>
      <c r="L1465" s="2">
        <v>6.666666666666667</v>
      </c>
      <c r="M1465">
        <v>2</v>
      </c>
      <c r="N1465">
        <v>1</v>
      </c>
      <c r="O1465">
        <v>1</v>
      </c>
      <c r="P1465">
        <v>0</v>
      </c>
      <c r="Q1465">
        <v>4</v>
      </c>
      <c r="R1465">
        <v>5</v>
      </c>
      <c r="S1465">
        <v>0</v>
      </c>
      <c r="T1465">
        <v>0</v>
      </c>
      <c r="U1465">
        <v>0</v>
      </c>
      <c r="V1465">
        <f t="shared" si="44"/>
        <v>74.333333333333329</v>
      </c>
      <c r="W1465">
        <f t="shared" si="45"/>
        <v>70</v>
      </c>
    </row>
    <row r="1466" spans="1:23" x14ac:dyDescent="0.35">
      <c r="A1466" t="s">
        <v>284</v>
      </c>
      <c r="B1466" s="1">
        <v>44295</v>
      </c>
      <c r="C1466" t="s">
        <v>269</v>
      </c>
      <c r="D1466" t="s">
        <v>45</v>
      </c>
      <c r="E1466">
        <v>1</v>
      </c>
      <c r="F1466">
        <v>0</v>
      </c>
      <c r="G1466">
        <v>0</v>
      </c>
      <c r="H1466">
        <v>0</v>
      </c>
      <c r="I1466">
        <v>1</v>
      </c>
      <c r="J1466">
        <v>0</v>
      </c>
      <c r="K1466">
        <v>0</v>
      </c>
      <c r="L1466" s="2">
        <v>6.333333333333333</v>
      </c>
      <c r="M1466">
        <v>1</v>
      </c>
      <c r="N1466">
        <v>2</v>
      </c>
      <c r="O1466">
        <v>2</v>
      </c>
      <c r="P1466">
        <v>0</v>
      </c>
      <c r="Q1466">
        <v>4</v>
      </c>
      <c r="R1466">
        <v>5</v>
      </c>
      <c r="S1466">
        <v>0</v>
      </c>
      <c r="T1466">
        <v>0</v>
      </c>
      <c r="U1466">
        <v>0</v>
      </c>
      <c r="V1466">
        <f t="shared" si="44"/>
        <v>73.666666666666671</v>
      </c>
      <c r="W1466">
        <f t="shared" si="45"/>
        <v>67</v>
      </c>
    </row>
    <row r="1467" spans="1:23" x14ac:dyDescent="0.35">
      <c r="A1467" t="s">
        <v>284</v>
      </c>
      <c r="B1467" s="1">
        <v>44296</v>
      </c>
      <c r="C1467" t="s">
        <v>270</v>
      </c>
      <c r="D1467" t="s">
        <v>45</v>
      </c>
      <c r="E1467">
        <v>1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5</v>
      </c>
      <c r="M1467">
        <v>4</v>
      </c>
      <c r="N1467">
        <v>1</v>
      </c>
      <c r="O1467">
        <v>1</v>
      </c>
      <c r="P1467">
        <v>0</v>
      </c>
      <c r="Q1467">
        <v>3</v>
      </c>
      <c r="R1467">
        <v>1</v>
      </c>
      <c r="S1467">
        <v>0</v>
      </c>
      <c r="T1467">
        <v>0</v>
      </c>
      <c r="U1467">
        <v>0</v>
      </c>
      <c r="V1467">
        <f t="shared" si="44"/>
        <v>61</v>
      </c>
      <c r="W1467">
        <f t="shared" si="45"/>
        <v>54</v>
      </c>
    </row>
    <row r="1468" spans="1:23" x14ac:dyDescent="0.35">
      <c r="A1468" t="s">
        <v>284</v>
      </c>
      <c r="B1468" s="1">
        <v>44297</v>
      </c>
      <c r="C1468" t="s">
        <v>266</v>
      </c>
      <c r="D1468" t="s">
        <v>45</v>
      </c>
      <c r="E1468">
        <v>1</v>
      </c>
      <c r="F1468">
        <v>0</v>
      </c>
      <c r="G1468">
        <v>0</v>
      </c>
      <c r="H1468">
        <v>0</v>
      </c>
      <c r="I1468">
        <v>1</v>
      </c>
      <c r="J1468">
        <v>0</v>
      </c>
      <c r="K1468">
        <v>0</v>
      </c>
      <c r="L1468" s="2">
        <v>5.666666666666667</v>
      </c>
      <c r="M1468">
        <v>6</v>
      </c>
      <c r="N1468">
        <v>3</v>
      </c>
      <c r="O1468">
        <v>3</v>
      </c>
      <c r="P1468">
        <v>2</v>
      </c>
      <c r="Q1468">
        <v>3</v>
      </c>
      <c r="R1468">
        <v>7</v>
      </c>
      <c r="S1468">
        <v>0</v>
      </c>
      <c r="T1468">
        <v>0</v>
      </c>
      <c r="U1468">
        <v>0</v>
      </c>
      <c r="V1468">
        <f t="shared" si="44"/>
        <v>60.333333333333336</v>
      </c>
      <c r="W1468">
        <f t="shared" si="45"/>
        <v>42</v>
      </c>
    </row>
    <row r="1469" spans="1:23" x14ac:dyDescent="0.35">
      <c r="A1469" t="s">
        <v>284</v>
      </c>
      <c r="B1469" s="1">
        <v>44299</v>
      </c>
      <c r="C1469" t="s">
        <v>267</v>
      </c>
      <c r="D1469" t="s">
        <v>61</v>
      </c>
      <c r="E1469">
        <v>1</v>
      </c>
      <c r="F1469">
        <v>0</v>
      </c>
      <c r="G1469">
        <v>0</v>
      </c>
      <c r="H1469">
        <v>0</v>
      </c>
      <c r="I1469">
        <v>1</v>
      </c>
      <c r="J1469">
        <v>0</v>
      </c>
      <c r="K1469">
        <v>0</v>
      </c>
      <c r="L1469" s="2">
        <v>2.6666666666666665</v>
      </c>
      <c r="M1469">
        <v>5</v>
      </c>
      <c r="N1469">
        <v>5</v>
      </c>
      <c r="O1469">
        <v>4</v>
      </c>
      <c r="P1469">
        <v>3</v>
      </c>
      <c r="Q1469">
        <v>2</v>
      </c>
      <c r="R1469">
        <v>2</v>
      </c>
      <c r="S1469">
        <v>0</v>
      </c>
      <c r="T1469">
        <v>0</v>
      </c>
      <c r="U1469">
        <v>0</v>
      </c>
      <c r="V1469">
        <f t="shared" si="44"/>
        <v>39</v>
      </c>
      <c r="W1469">
        <f t="shared" si="45"/>
        <v>11</v>
      </c>
    </row>
    <row r="1470" spans="1:23" x14ac:dyDescent="0.35">
      <c r="A1470" t="s">
        <v>284</v>
      </c>
      <c r="B1470" s="1">
        <v>44300</v>
      </c>
      <c r="C1470" t="s">
        <v>268</v>
      </c>
      <c r="D1470" t="s">
        <v>61</v>
      </c>
      <c r="E1470">
        <v>1</v>
      </c>
      <c r="F1470">
        <v>0</v>
      </c>
      <c r="G1470">
        <v>0</v>
      </c>
      <c r="H1470">
        <v>0</v>
      </c>
      <c r="I1470">
        <v>1</v>
      </c>
      <c r="J1470">
        <v>0</v>
      </c>
      <c r="K1470">
        <v>0</v>
      </c>
      <c r="L1470">
        <v>4</v>
      </c>
      <c r="M1470">
        <v>5</v>
      </c>
      <c r="N1470">
        <v>3</v>
      </c>
      <c r="O1470">
        <v>3</v>
      </c>
      <c r="P1470">
        <v>1</v>
      </c>
      <c r="Q1470">
        <v>2</v>
      </c>
      <c r="R1470">
        <v>3</v>
      </c>
      <c r="S1470">
        <v>0</v>
      </c>
      <c r="T1470">
        <v>0</v>
      </c>
      <c r="U1470">
        <v>0</v>
      </c>
      <c r="V1470">
        <f t="shared" si="44"/>
        <v>54</v>
      </c>
      <c r="W1470">
        <f t="shared" si="45"/>
        <v>38</v>
      </c>
    </row>
    <row r="1471" spans="1:23" x14ac:dyDescent="0.35">
      <c r="A1471" t="s">
        <v>284</v>
      </c>
      <c r="B1471" s="1">
        <v>44301</v>
      </c>
      <c r="C1471" t="s">
        <v>269</v>
      </c>
      <c r="D1471" t="s">
        <v>61</v>
      </c>
      <c r="E1471">
        <v>1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6</v>
      </c>
      <c r="M1471">
        <v>6</v>
      </c>
      <c r="N1471">
        <v>3</v>
      </c>
      <c r="O1471">
        <v>3</v>
      </c>
      <c r="P1471">
        <v>1</v>
      </c>
      <c r="Q1471">
        <v>2</v>
      </c>
      <c r="R1471">
        <v>7</v>
      </c>
      <c r="S1471">
        <v>0</v>
      </c>
      <c r="T1471">
        <v>0</v>
      </c>
      <c r="U1471">
        <v>0</v>
      </c>
      <c r="V1471">
        <f t="shared" si="44"/>
        <v>67</v>
      </c>
      <c r="W1471">
        <f t="shared" si="45"/>
        <v>52</v>
      </c>
    </row>
    <row r="1472" spans="1:23" x14ac:dyDescent="0.35">
      <c r="A1472" t="s">
        <v>284</v>
      </c>
      <c r="B1472" t="s">
        <v>271</v>
      </c>
      <c r="C1472" t="s">
        <v>270</v>
      </c>
      <c r="D1472" t="s">
        <v>104</v>
      </c>
      <c r="E1472">
        <v>1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5</v>
      </c>
      <c r="M1472">
        <v>6</v>
      </c>
      <c r="N1472">
        <v>1</v>
      </c>
      <c r="O1472">
        <v>1</v>
      </c>
      <c r="P1472">
        <v>0</v>
      </c>
      <c r="Q1472">
        <v>1</v>
      </c>
      <c r="R1472">
        <v>3</v>
      </c>
      <c r="S1472">
        <v>0</v>
      </c>
      <c r="T1472">
        <v>0</v>
      </c>
      <c r="U1472">
        <v>0</v>
      </c>
      <c r="V1472">
        <f t="shared" si="44"/>
        <v>63</v>
      </c>
      <c r="W1472">
        <f t="shared" si="45"/>
        <v>56</v>
      </c>
    </row>
    <row r="1473" spans="1:23" x14ac:dyDescent="0.35">
      <c r="A1473" t="s">
        <v>284</v>
      </c>
      <c r="B1473" t="s">
        <v>272</v>
      </c>
      <c r="C1473" t="s">
        <v>266</v>
      </c>
      <c r="D1473" t="s">
        <v>104</v>
      </c>
      <c r="E1473">
        <v>1</v>
      </c>
      <c r="F1473">
        <v>1</v>
      </c>
      <c r="G1473">
        <v>0</v>
      </c>
      <c r="H1473">
        <v>1</v>
      </c>
      <c r="I1473">
        <v>0</v>
      </c>
      <c r="J1473">
        <v>0</v>
      </c>
      <c r="K1473">
        <v>0</v>
      </c>
      <c r="L1473">
        <v>7</v>
      </c>
      <c r="M1473">
        <v>2</v>
      </c>
      <c r="N1473">
        <v>2</v>
      </c>
      <c r="O1473">
        <v>2</v>
      </c>
      <c r="P1473">
        <v>0</v>
      </c>
      <c r="Q1473">
        <v>2</v>
      </c>
      <c r="R1473">
        <v>6</v>
      </c>
      <c r="S1473">
        <v>0</v>
      </c>
      <c r="T1473">
        <v>0</v>
      </c>
      <c r="U1473">
        <v>0</v>
      </c>
      <c r="V1473">
        <f t="shared" si="44"/>
        <v>79</v>
      </c>
      <c r="W1473">
        <f t="shared" si="45"/>
        <v>74</v>
      </c>
    </row>
    <row r="1474" spans="1:23" x14ac:dyDescent="0.35">
      <c r="A1474" t="s">
        <v>284</v>
      </c>
      <c r="B1474" s="1">
        <v>44304</v>
      </c>
      <c r="C1474" t="s">
        <v>267</v>
      </c>
      <c r="D1474" t="s">
        <v>104</v>
      </c>
      <c r="E1474">
        <v>1</v>
      </c>
      <c r="F1474">
        <v>0</v>
      </c>
      <c r="G1474">
        <v>0</v>
      </c>
      <c r="H1474">
        <v>0</v>
      </c>
      <c r="I1474">
        <v>1</v>
      </c>
      <c r="J1474">
        <v>0</v>
      </c>
      <c r="K1474">
        <v>0</v>
      </c>
      <c r="L1474">
        <v>6</v>
      </c>
      <c r="M1474">
        <v>5</v>
      </c>
      <c r="N1474">
        <v>2</v>
      </c>
      <c r="O1474">
        <v>1</v>
      </c>
      <c r="P1474">
        <v>0</v>
      </c>
      <c r="Q1474">
        <v>0</v>
      </c>
      <c r="R1474">
        <v>4</v>
      </c>
      <c r="S1474">
        <v>0</v>
      </c>
      <c r="T1474">
        <v>0</v>
      </c>
      <c r="U1474">
        <v>0</v>
      </c>
      <c r="V1474">
        <f t="shared" si="44"/>
        <v>69</v>
      </c>
      <c r="W1474">
        <f t="shared" si="45"/>
        <v>64</v>
      </c>
    </row>
    <row r="1475" spans="1:23" x14ac:dyDescent="0.35">
      <c r="A1475" t="s">
        <v>284</v>
      </c>
      <c r="B1475" s="1">
        <v>44306</v>
      </c>
      <c r="C1475" t="s">
        <v>268</v>
      </c>
      <c r="D1475" t="s">
        <v>26</v>
      </c>
      <c r="E1475">
        <v>1</v>
      </c>
      <c r="F1475">
        <v>0</v>
      </c>
      <c r="G1475">
        <v>0</v>
      </c>
      <c r="H1475">
        <v>1</v>
      </c>
      <c r="I1475">
        <v>0</v>
      </c>
      <c r="J1475">
        <v>0</v>
      </c>
      <c r="K1475">
        <v>0</v>
      </c>
      <c r="L1475" s="2">
        <v>6.666666666666667</v>
      </c>
      <c r="M1475">
        <v>3</v>
      </c>
      <c r="N1475">
        <v>1</v>
      </c>
      <c r="O1475">
        <v>1</v>
      </c>
      <c r="P1475">
        <v>0</v>
      </c>
      <c r="Q1475">
        <v>4</v>
      </c>
      <c r="R1475">
        <v>6</v>
      </c>
      <c r="S1475">
        <v>0</v>
      </c>
      <c r="T1475">
        <v>0</v>
      </c>
      <c r="U1475">
        <v>0</v>
      </c>
      <c r="V1475">
        <f t="shared" ref="V1475:V1538" si="46">50+L1475*3+(IF(L1475&lt;4,0,(L1475-4)*2)+R1475-M1475-4*P1475-(2*(N1475-O1475))-Q1475)</f>
        <v>74.333333333333329</v>
      </c>
      <c r="W1475">
        <f t="shared" ref="W1475:W1538" si="47">40+6*L1475+R1475-2*Q1475-2*M1475-3*N1475-6*P1475</f>
        <v>69</v>
      </c>
    </row>
    <row r="1476" spans="1:23" x14ac:dyDescent="0.35">
      <c r="A1476" t="s">
        <v>284</v>
      </c>
      <c r="B1476" s="1">
        <v>44307</v>
      </c>
      <c r="C1476" t="s">
        <v>269</v>
      </c>
      <c r="D1476" t="s">
        <v>26</v>
      </c>
      <c r="E1476">
        <v>1</v>
      </c>
      <c r="F1476">
        <v>0</v>
      </c>
      <c r="G1476">
        <v>0</v>
      </c>
      <c r="H1476">
        <v>1</v>
      </c>
      <c r="I1476">
        <v>0</v>
      </c>
      <c r="J1476">
        <v>0</v>
      </c>
      <c r="K1476">
        <v>0</v>
      </c>
      <c r="L1476">
        <v>6</v>
      </c>
      <c r="M1476">
        <v>2</v>
      </c>
      <c r="N1476">
        <v>2</v>
      </c>
      <c r="O1476">
        <v>2</v>
      </c>
      <c r="P1476">
        <v>1</v>
      </c>
      <c r="Q1476">
        <v>2</v>
      </c>
      <c r="R1476">
        <v>6</v>
      </c>
      <c r="S1476">
        <v>0</v>
      </c>
      <c r="T1476">
        <v>0</v>
      </c>
      <c r="U1476">
        <v>0</v>
      </c>
      <c r="V1476">
        <f t="shared" si="46"/>
        <v>70</v>
      </c>
      <c r="W1476">
        <f t="shared" si="47"/>
        <v>62</v>
      </c>
    </row>
    <row r="1477" spans="1:23" x14ac:dyDescent="0.35">
      <c r="A1477" t="s">
        <v>284</v>
      </c>
      <c r="B1477" s="1">
        <v>44309</v>
      </c>
      <c r="C1477" t="s">
        <v>266</v>
      </c>
      <c r="D1477" t="s">
        <v>116</v>
      </c>
      <c r="E1477">
        <v>1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6</v>
      </c>
      <c r="M1477">
        <v>6</v>
      </c>
      <c r="N1477">
        <v>2</v>
      </c>
      <c r="O1477">
        <v>2</v>
      </c>
      <c r="P1477">
        <v>0</v>
      </c>
      <c r="Q1477">
        <v>3</v>
      </c>
      <c r="R1477">
        <v>8</v>
      </c>
      <c r="S1477">
        <v>0</v>
      </c>
      <c r="T1477">
        <v>0</v>
      </c>
      <c r="U1477">
        <v>1</v>
      </c>
      <c r="V1477">
        <f t="shared" si="46"/>
        <v>71</v>
      </c>
      <c r="W1477">
        <f t="shared" si="47"/>
        <v>60</v>
      </c>
    </row>
    <row r="1478" spans="1:23" x14ac:dyDescent="0.35">
      <c r="A1478" t="s">
        <v>284</v>
      </c>
      <c r="B1478" s="1">
        <v>44310</v>
      </c>
      <c r="C1478" t="s">
        <v>267</v>
      </c>
      <c r="D1478" t="s">
        <v>116</v>
      </c>
      <c r="E1478">
        <v>1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5</v>
      </c>
      <c r="M1478">
        <v>5</v>
      </c>
      <c r="N1478">
        <v>4</v>
      </c>
      <c r="O1478">
        <v>4</v>
      </c>
      <c r="P1478">
        <v>1</v>
      </c>
      <c r="Q1478">
        <v>3</v>
      </c>
      <c r="R1478">
        <v>4</v>
      </c>
      <c r="S1478">
        <v>1</v>
      </c>
      <c r="T1478">
        <v>0</v>
      </c>
      <c r="U1478">
        <v>0</v>
      </c>
      <c r="V1478">
        <f t="shared" si="46"/>
        <v>59</v>
      </c>
      <c r="W1478">
        <f t="shared" si="47"/>
        <v>40</v>
      </c>
    </row>
    <row r="1479" spans="1:23" x14ac:dyDescent="0.35">
      <c r="A1479" t="s">
        <v>284</v>
      </c>
      <c r="B1479" s="1">
        <v>44311</v>
      </c>
      <c r="C1479" t="s">
        <v>268</v>
      </c>
      <c r="D1479" t="s">
        <v>116</v>
      </c>
      <c r="E1479">
        <v>1</v>
      </c>
      <c r="F1479">
        <v>0</v>
      </c>
      <c r="G1479">
        <v>0</v>
      </c>
      <c r="H1479">
        <v>1</v>
      </c>
      <c r="I1479">
        <v>0</v>
      </c>
      <c r="J1479">
        <v>0</v>
      </c>
      <c r="K1479">
        <v>0</v>
      </c>
      <c r="L1479">
        <v>6</v>
      </c>
      <c r="M1479">
        <v>4</v>
      </c>
      <c r="N1479">
        <v>2</v>
      </c>
      <c r="O1479">
        <v>2</v>
      </c>
      <c r="P1479">
        <v>2</v>
      </c>
      <c r="Q1479">
        <v>2</v>
      </c>
      <c r="R1479">
        <v>6</v>
      </c>
      <c r="S1479">
        <v>0</v>
      </c>
      <c r="T1479">
        <v>0</v>
      </c>
      <c r="U1479">
        <v>0</v>
      </c>
      <c r="V1479">
        <f t="shared" si="46"/>
        <v>64</v>
      </c>
      <c r="W1479">
        <f t="shared" si="47"/>
        <v>52</v>
      </c>
    </row>
    <row r="1480" spans="1:23" x14ac:dyDescent="0.35">
      <c r="A1480" t="s">
        <v>284</v>
      </c>
      <c r="B1480" s="1">
        <v>44312</v>
      </c>
      <c r="C1480" t="s">
        <v>269</v>
      </c>
      <c r="D1480" t="s">
        <v>45</v>
      </c>
      <c r="E1480">
        <v>1</v>
      </c>
      <c r="F1480">
        <v>0</v>
      </c>
      <c r="G1480">
        <v>0</v>
      </c>
      <c r="H1480">
        <v>0</v>
      </c>
      <c r="I1480">
        <v>1</v>
      </c>
      <c r="J1480">
        <v>0</v>
      </c>
      <c r="K1480">
        <v>0</v>
      </c>
      <c r="L1480" s="2">
        <v>1.6666666666666665</v>
      </c>
      <c r="M1480">
        <v>7</v>
      </c>
      <c r="N1480">
        <v>9</v>
      </c>
      <c r="O1480">
        <v>9</v>
      </c>
      <c r="P1480">
        <v>0</v>
      </c>
      <c r="Q1480">
        <v>4</v>
      </c>
      <c r="R1480">
        <v>3</v>
      </c>
      <c r="S1480">
        <v>0</v>
      </c>
      <c r="T1480">
        <v>0</v>
      </c>
      <c r="U1480">
        <v>0</v>
      </c>
      <c r="V1480">
        <f t="shared" si="46"/>
        <v>47</v>
      </c>
      <c r="W1480">
        <f t="shared" si="47"/>
        <v>4</v>
      </c>
    </row>
    <row r="1481" spans="1:23" x14ac:dyDescent="0.35">
      <c r="A1481" t="s">
        <v>284</v>
      </c>
      <c r="B1481" s="1">
        <v>44313</v>
      </c>
      <c r="C1481" t="s">
        <v>270</v>
      </c>
      <c r="D1481" t="s">
        <v>45</v>
      </c>
      <c r="E1481">
        <v>1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5</v>
      </c>
      <c r="M1481">
        <v>7</v>
      </c>
      <c r="N1481">
        <v>3</v>
      </c>
      <c r="O1481">
        <v>3</v>
      </c>
      <c r="P1481">
        <v>1</v>
      </c>
      <c r="Q1481">
        <v>0</v>
      </c>
      <c r="R1481">
        <v>4</v>
      </c>
      <c r="S1481">
        <v>0</v>
      </c>
      <c r="T1481">
        <v>0</v>
      </c>
      <c r="U1481">
        <v>0</v>
      </c>
      <c r="V1481">
        <f t="shared" si="46"/>
        <v>60</v>
      </c>
      <c r="W1481">
        <f t="shared" si="47"/>
        <v>45</v>
      </c>
    </row>
    <row r="1482" spans="1:23" x14ac:dyDescent="0.35">
      <c r="A1482" t="s">
        <v>284</v>
      </c>
      <c r="B1482" s="1">
        <v>44314</v>
      </c>
      <c r="C1482" t="s">
        <v>266</v>
      </c>
      <c r="D1482" t="s">
        <v>45</v>
      </c>
      <c r="E1482">
        <v>1</v>
      </c>
      <c r="F1482">
        <v>0</v>
      </c>
      <c r="G1482">
        <v>0</v>
      </c>
      <c r="H1482">
        <v>0</v>
      </c>
      <c r="I1482">
        <v>1</v>
      </c>
      <c r="J1482">
        <v>0</v>
      </c>
      <c r="K1482">
        <v>0</v>
      </c>
      <c r="L1482">
        <v>4</v>
      </c>
      <c r="M1482">
        <v>4</v>
      </c>
      <c r="N1482">
        <v>4</v>
      </c>
      <c r="O1482">
        <v>4</v>
      </c>
      <c r="P1482">
        <v>0</v>
      </c>
      <c r="Q1482">
        <v>3</v>
      </c>
      <c r="R1482">
        <v>5</v>
      </c>
      <c r="S1482">
        <v>0</v>
      </c>
      <c r="T1482">
        <v>0</v>
      </c>
      <c r="U1482">
        <v>0</v>
      </c>
      <c r="V1482">
        <f t="shared" si="46"/>
        <v>60</v>
      </c>
      <c r="W1482">
        <f t="shared" si="47"/>
        <v>43</v>
      </c>
    </row>
    <row r="1483" spans="1:23" x14ac:dyDescent="0.35">
      <c r="A1483" t="s">
        <v>284</v>
      </c>
      <c r="B1483" s="1">
        <v>44315</v>
      </c>
      <c r="C1483" t="s">
        <v>267</v>
      </c>
      <c r="D1483" t="s">
        <v>48</v>
      </c>
      <c r="E1483">
        <v>1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 s="2">
        <v>4.666666666666667</v>
      </c>
      <c r="M1483">
        <v>9</v>
      </c>
      <c r="N1483">
        <v>3</v>
      </c>
      <c r="O1483">
        <v>3</v>
      </c>
      <c r="P1483">
        <v>1</v>
      </c>
      <c r="Q1483">
        <v>1</v>
      </c>
      <c r="R1483">
        <v>3</v>
      </c>
      <c r="S1483">
        <v>0</v>
      </c>
      <c r="T1483">
        <v>0</v>
      </c>
      <c r="U1483">
        <v>0</v>
      </c>
      <c r="V1483">
        <f t="shared" si="46"/>
        <v>54.333333333333336</v>
      </c>
      <c r="W1483">
        <f t="shared" si="47"/>
        <v>36</v>
      </c>
    </row>
    <row r="1484" spans="1:23" x14ac:dyDescent="0.35">
      <c r="A1484" t="s">
        <v>284</v>
      </c>
      <c r="B1484" s="1">
        <v>44316</v>
      </c>
      <c r="C1484" t="s">
        <v>268</v>
      </c>
      <c r="D1484" t="s">
        <v>48</v>
      </c>
      <c r="E1484">
        <v>1</v>
      </c>
      <c r="F1484">
        <v>0</v>
      </c>
      <c r="G1484">
        <v>0</v>
      </c>
      <c r="H1484">
        <v>0</v>
      </c>
      <c r="I1484">
        <v>1</v>
      </c>
      <c r="J1484">
        <v>0</v>
      </c>
      <c r="K1484">
        <v>0</v>
      </c>
      <c r="L1484">
        <v>6</v>
      </c>
      <c r="M1484">
        <v>10</v>
      </c>
      <c r="N1484">
        <v>5</v>
      </c>
      <c r="O1484">
        <v>4</v>
      </c>
      <c r="P1484">
        <v>0</v>
      </c>
      <c r="Q1484">
        <v>1</v>
      </c>
      <c r="R1484">
        <v>3</v>
      </c>
      <c r="S1484">
        <v>0</v>
      </c>
      <c r="T1484">
        <v>0</v>
      </c>
      <c r="U1484">
        <v>0</v>
      </c>
      <c r="V1484">
        <f t="shared" si="46"/>
        <v>62</v>
      </c>
      <c r="W1484">
        <f t="shared" si="47"/>
        <v>42</v>
      </c>
    </row>
    <row r="1485" spans="1:23" x14ac:dyDescent="0.35">
      <c r="A1485" t="s">
        <v>284</v>
      </c>
      <c r="B1485" s="1">
        <v>44317</v>
      </c>
      <c r="C1485" t="s">
        <v>269</v>
      </c>
      <c r="D1485" t="s">
        <v>48</v>
      </c>
      <c r="E1485">
        <v>1</v>
      </c>
      <c r="F1485">
        <v>0</v>
      </c>
      <c r="G1485">
        <v>0</v>
      </c>
      <c r="H1485">
        <v>1</v>
      </c>
      <c r="I1485">
        <v>0</v>
      </c>
      <c r="J1485">
        <v>0</v>
      </c>
      <c r="K1485">
        <v>0</v>
      </c>
      <c r="L1485">
        <v>6</v>
      </c>
      <c r="M1485">
        <v>5</v>
      </c>
      <c r="N1485">
        <v>4</v>
      </c>
      <c r="O1485">
        <v>2</v>
      </c>
      <c r="P1485">
        <v>1</v>
      </c>
      <c r="Q1485">
        <v>1</v>
      </c>
      <c r="R1485">
        <v>4</v>
      </c>
      <c r="S1485">
        <v>0</v>
      </c>
      <c r="T1485">
        <v>0</v>
      </c>
      <c r="U1485">
        <v>0</v>
      </c>
      <c r="V1485">
        <f t="shared" si="46"/>
        <v>62</v>
      </c>
      <c r="W1485">
        <f t="shared" si="47"/>
        <v>50</v>
      </c>
    </row>
    <row r="1486" spans="1:23" x14ac:dyDescent="0.35">
      <c r="A1486" t="s">
        <v>284</v>
      </c>
      <c r="B1486" s="1">
        <v>44318</v>
      </c>
      <c r="C1486" t="s">
        <v>270</v>
      </c>
      <c r="D1486" t="s">
        <v>48</v>
      </c>
      <c r="E1486">
        <v>1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 s="2">
        <v>4.666666666666667</v>
      </c>
      <c r="M1486">
        <v>5</v>
      </c>
      <c r="N1486">
        <v>4</v>
      </c>
      <c r="O1486">
        <v>4</v>
      </c>
      <c r="P1486">
        <v>1</v>
      </c>
      <c r="Q1486">
        <v>2</v>
      </c>
      <c r="R1486">
        <v>2</v>
      </c>
      <c r="S1486">
        <v>0</v>
      </c>
      <c r="T1486">
        <v>0</v>
      </c>
      <c r="U1486">
        <v>0</v>
      </c>
      <c r="V1486">
        <f t="shared" si="46"/>
        <v>56.333333333333336</v>
      </c>
      <c r="W1486">
        <f t="shared" si="47"/>
        <v>38</v>
      </c>
    </row>
    <row r="1487" spans="1:23" x14ac:dyDescent="0.35">
      <c r="A1487" t="s">
        <v>284</v>
      </c>
      <c r="B1487" t="s">
        <v>198</v>
      </c>
      <c r="C1487" t="s">
        <v>266</v>
      </c>
      <c r="D1487" t="s">
        <v>50</v>
      </c>
      <c r="E1487">
        <v>1</v>
      </c>
      <c r="F1487">
        <v>0</v>
      </c>
      <c r="G1487">
        <v>0</v>
      </c>
      <c r="H1487">
        <v>0</v>
      </c>
      <c r="I1487">
        <v>1</v>
      </c>
      <c r="J1487">
        <v>0</v>
      </c>
      <c r="K1487">
        <v>0</v>
      </c>
      <c r="L1487" s="2">
        <v>0.66666666666666663</v>
      </c>
      <c r="M1487">
        <v>6</v>
      </c>
      <c r="N1487">
        <v>8</v>
      </c>
      <c r="O1487">
        <v>8</v>
      </c>
      <c r="P1487">
        <v>0</v>
      </c>
      <c r="Q1487">
        <v>2</v>
      </c>
      <c r="R1487">
        <v>1</v>
      </c>
      <c r="S1487">
        <v>0</v>
      </c>
      <c r="T1487">
        <v>0</v>
      </c>
      <c r="U1487">
        <v>0</v>
      </c>
      <c r="V1487">
        <f t="shared" si="46"/>
        <v>45</v>
      </c>
      <c r="W1487">
        <f t="shared" si="47"/>
        <v>5</v>
      </c>
    </row>
    <row r="1488" spans="1:23" x14ac:dyDescent="0.35">
      <c r="A1488" t="s">
        <v>284</v>
      </c>
      <c r="B1488" t="s">
        <v>199</v>
      </c>
      <c r="C1488" t="s">
        <v>273</v>
      </c>
      <c r="D1488" t="s">
        <v>50</v>
      </c>
      <c r="E1488">
        <v>1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 s="2">
        <v>3.3333333333333335</v>
      </c>
      <c r="M1488">
        <v>5</v>
      </c>
      <c r="N1488">
        <v>2</v>
      </c>
      <c r="O1488">
        <v>2</v>
      </c>
      <c r="P1488">
        <v>1</v>
      </c>
      <c r="Q1488">
        <v>4</v>
      </c>
      <c r="R1488">
        <v>2</v>
      </c>
      <c r="S1488">
        <v>1</v>
      </c>
      <c r="T1488">
        <v>0</v>
      </c>
      <c r="U1488">
        <v>0</v>
      </c>
      <c r="V1488">
        <f t="shared" si="46"/>
        <v>49</v>
      </c>
      <c r="W1488">
        <f t="shared" si="47"/>
        <v>32</v>
      </c>
    </row>
    <row r="1489" spans="1:23" x14ac:dyDescent="0.35">
      <c r="A1489" t="s">
        <v>284</v>
      </c>
      <c r="B1489" s="1">
        <v>44321</v>
      </c>
      <c r="C1489" t="s">
        <v>268</v>
      </c>
      <c r="D1489" t="s">
        <v>50</v>
      </c>
      <c r="E1489">
        <v>1</v>
      </c>
      <c r="F1489">
        <v>0</v>
      </c>
      <c r="G1489">
        <v>0</v>
      </c>
      <c r="H1489">
        <v>1</v>
      </c>
      <c r="I1489">
        <v>0</v>
      </c>
      <c r="J1489">
        <v>0</v>
      </c>
      <c r="K1489">
        <v>0</v>
      </c>
      <c r="L1489">
        <v>6</v>
      </c>
      <c r="M1489">
        <v>4</v>
      </c>
      <c r="N1489">
        <v>2</v>
      </c>
      <c r="O1489">
        <v>2</v>
      </c>
      <c r="P1489">
        <v>1</v>
      </c>
      <c r="Q1489">
        <v>2</v>
      </c>
      <c r="R1489">
        <v>8</v>
      </c>
      <c r="S1489">
        <v>0</v>
      </c>
      <c r="T1489">
        <v>0</v>
      </c>
      <c r="U1489">
        <v>0</v>
      </c>
      <c r="V1489">
        <f t="shared" si="46"/>
        <v>70</v>
      </c>
      <c r="W1489">
        <f t="shared" si="47"/>
        <v>60</v>
      </c>
    </row>
    <row r="1490" spans="1:23" x14ac:dyDescent="0.35">
      <c r="A1490" t="s">
        <v>284</v>
      </c>
      <c r="B1490" s="1">
        <v>44323</v>
      </c>
      <c r="C1490" t="s">
        <v>269</v>
      </c>
      <c r="D1490" t="s">
        <v>110</v>
      </c>
      <c r="E1490">
        <v>1</v>
      </c>
      <c r="F1490">
        <v>0</v>
      </c>
      <c r="G1490">
        <v>0</v>
      </c>
      <c r="H1490">
        <v>0</v>
      </c>
      <c r="I1490">
        <v>1</v>
      </c>
      <c r="J1490">
        <v>0</v>
      </c>
      <c r="K1490">
        <v>0</v>
      </c>
      <c r="L1490">
        <v>5</v>
      </c>
      <c r="M1490">
        <v>6</v>
      </c>
      <c r="N1490">
        <v>5</v>
      </c>
      <c r="O1490">
        <v>5</v>
      </c>
      <c r="P1490">
        <v>2</v>
      </c>
      <c r="Q1490">
        <v>0</v>
      </c>
      <c r="R1490">
        <v>7</v>
      </c>
      <c r="S1490">
        <v>0</v>
      </c>
      <c r="T1490">
        <v>0</v>
      </c>
      <c r="U1490">
        <v>0</v>
      </c>
      <c r="V1490">
        <f t="shared" si="46"/>
        <v>60</v>
      </c>
      <c r="W1490">
        <f t="shared" si="47"/>
        <v>38</v>
      </c>
    </row>
    <row r="1491" spans="1:23" x14ac:dyDescent="0.35">
      <c r="A1491" t="s">
        <v>284</v>
      </c>
      <c r="B1491" s="1">
        <v>44324</v>
      </c>
      <c r="C1491" t="s">
        <v>270</v>
      </c>
      <c r="D1491" t="s">
        <v>110</v>
      </c>
      <c r="E1491">
        <v>1</v>
      </c>
      <c r="F1491">
        <v>0</v>
      </c>
      <c r="G1491">
        <v>0</v>
      </c>
      <c r="H1491">
        <v>0</v>
      </c>
      <c r="I1491">
        <v>1</v>
      </c>
      <c r="J1491">
        <v>0</v>
      </c>
      <c r="K1491">
        <v>0</v>
      </c>
      <c r="L1491">
        <v>4</v>
      </c>
      <c r="M1491">
        <v>8</v>
      </c>
      <c r="N1491">
        <v>7</v>
      </c>
      <c r="O1491">
        <v>7</v>
      </c>
      <c r="P1491">
        <v>1</v>
      </c>
      <c r="Q1491">
        <v>1</v>
      </c>
      <c r="R1491">
        <v>1</v>
      </c>
      <c r="S1491">
        <v>1</v>
      </c>
      <c r="T1491">
        <v>0</v>
      </c>
      <c r="U1491">
        <v>0</v>
      </c>
      <c r="V1491">
        <f t="shared" si="46"/>
        <v>50</v>
      </c>
      <c r="W1491">
        <f t="shared" si="47"/>
        <v>20</v>
      </c>
    </row>
    <row r="1492" spans="1:23" x14ac:dyDescent="0.35">
      <c r="A1492" t="s">
        <v>284</v>
      </c>
      <c r="B1492" s="1">
        <v>44325</v>
      </c>
      <c r="C1492" t="s">
        <v>266</v>
      </c>
      <c r="D1492" t="s">
        <v>110</v>
      </c>
      <c r="E1492">
        <v>1</v>
      </c>
      <c r="F1492">
        <v>0</v>
      </c>
      <c r="G1492">
        <v>0</v>
      </c>
      <c r="H1492">
        <v>0</v>
      </c>
      <c r="I1492">
        <v>1</v>
      </c>
      <c r="J1492">
        <v>0</v>
      </c>
      <c r="K1492">
        <v>0</v>
      </c>
      <c r="L1492">
        <v>6</v>
      </c>
      <c r="M1492">
        <v>6</v>
      </c>
      <c r="N1492">
        <v>2</v>
      </c>
      <c r="O1492">
        <v>1</v>
      </c>
      <c r="P1492">
        <v>1</v>
      </c>
      <c r="Q1492">
        <v>3</v>
      </c>
      <c r="R1492">
        <v>6</v>
      </c>
      <c r="S1492">
        <v>0</v>
      </c>
      <c r="T1492">
        <v>0</v>
      </c>
      <c r="U1492">
        <v>0</v>
      </c>
      <c r="V1492">
        <f t="shared" si="46"/>
        <v>63</v>
      </c>
      <c r="W1492">
        <f t="shared" si="47"/>
        <v>52</v>
      </c>
    </row>
    <row r="1493" spans="1:23" x14ac:dyDescent="0.35">
      <c r="A1493" t="s">
        <v>284</v>
      </c>
      <c r="B1493" s="1">
        <v>44327</v>
      </c>
      <c r="C1493" t="s">
        <v>267</v>
      </c>
      <c r="D1493" t="s">
        <v>69</v>
      </c>
      <c r="E1493">
        <v>1</v>
      </c>
      <c r="F1493">
        <v>0</v>
      </c>
      <c r="G1493">
        <v>0</v>
      </c>
      <c r="H1493">
        <v>0</v>
      </c>
      <c r="I1493">
        <v>1</v>
      </c>
      <c r="J1493">
        <v>0</v>
      </c>
      <c r="K1493">
        <v>0</v>
      </c>
      <c r="L1493">
        <v>5</v>
      </c>
      <c r="M1493">
        <v>7</v>
      </c>
      <c r="N1493">
        <v>4</v>
      </c>
      <c r="O1493">
        <v>4</v>
      </c>
      <c r="P1493">
        <v>1</v>
      </c>
      <c r="Q1493">
        <v>2</v>
      </c>
      <c r="R1493">
        <v>4</v>
      </c>
      <c r="S1493">
        <v>0</v>
      </c>
      <c r="T1493">
        <v>0</v>
      </c>
      <c r="U1493">
        <v>0</v>
      </c>
      <c r="V1493">
        <f t="shared" si="46"/>
        <v>58</v>
      </c>
      <c r="W1493">
        <f t="shared" si="47"/>
        <v>38</v>
      </c>
    </row>
    <row r="1494" spans="1:23" x14ac:dyDescent="0.35">
      <c r="A1494" t="s">
        <v>284</v>
      </c>
      <c r="B1494" t="s">
        <v>274</v>
      </c>
      <c r="C1494" t="s">
        <v>268</v>
      </c>
      <c r="D1494" t="s">
        <v>69</v>
      </c>
      <c r="E1494">
        <v>1</v>
      </c>
      <c r="F1494">
        <v>0</v>
      </c>
      <c r="G1494">
        <v>0</v>
      </c>
      <c r="H1494">
        <v>0</v>
      </c>
      <c r="I1494">
        <v>1</v>
      </c>
      <c r="J1494">
        <v>0</v>
      </c>
      <c r="K1494">
        <v>0</v>
      </c>
      <c r="L1494" s="2">
        <v>5.666666666666667</v>
      </c>
      <c r="M1494">
        <v>3</v>
      </c>
      <c r="N1494">
        <v>4</v>
      </c>
      <c r="O1494">
        <v>1</v>
      </c>
      <c r="P1494">
        <v>0</v>
      </c>
      <c r="Q1494">
        <v>3</v>
      </c>
      <c r="R1494">
        <v>6</v>
      </c>
      <c r="S1494">
        <v>1</v>
      </c>
      <c r="T1494">
        <v>0</v>
      </c>
      <c r="U1494">
        <v>0</v>
      </c>
      <c r="V1494">
        <f t="shared" si="46"/>
        <v>64.333333333333329</v>
      </c>
      <c r="W1494">
        <f t="shared" si="47"/>
        <v>56</v>
      </c>
    </row>
    <row r="1495" spans="1:23" x14ac:dyDescent="0.35">
      <c r="A1495" t="s">
        <v>284</v>
      </c>
      <c r="B1495" t="s">
        <v>275</v>
      </c>
      <c r="C1495" t="s">
        <v>269</v>
      </c>
      <c r="D1495" t="s">
        <v>69</v>
      </c>
      <c r="E1495">
        <v>1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 s="2">
        <v>5.333333333333333</v>
      </c>
      <c r="M1495">
        <v>4</v>
      </c>
      <c r="N1495">
        <v>1</v>
      </c>
      <c r="O1495">
        <v>0</v>
      </c>
      <c r="P1495">
        <v>0</v>
      </c>
      <c r="Q1495">
        <v>1</v>
      </c>
      <c r="R1495">
        <v>6</v>
      </c>
      <c r="S1495">
        <v>0</v>
      </c>
      <c r="T1495">
        <v>0</v>
      </c>
      <c r="U1495">
        <v>0</v>
      </c>
      <c r="V1495">
        <f t="shared" si="46"/>
        <v>67.666666666666671</v>
      </c>
      <c r="W1495">
        <f t="shared" si="47"/>
        <v>65</v>
      </c>
    </row>
    <row r="1496" spans="1:23" x14ac:dyDescent="0.35">
      <c r="A1496" t="s">
        <v>284</v>
      </c>
      <c r="B1496" s="1">
        <v>44329</v>
      </c>
      <c r="C1496" t="s">
        <v>270</v>
      </c>
      <c r="D1496" t="s">
        <v>87</v>
      </c>
      <c r="E1496">
        <v>1</v>
      </c>
      <c r="F1496">
        <v>0</v>
      </c>
      <c r="G1496">
        <v>0</v>
      </c>
      <c r="H1496">
        <v>1</v>
      </c>
      <c r="I1496">
        <v>0</v>
      </c>
      <c r="J1496">
        <v>0</v>
      </c>
      <c r="K1496">
        <v>0</v>
      </c>
      <c r="L1496">
        <v>7</v>
      </c>
      <c r="M1496">
        <v>4</v>
      </c>
      <c r="N1496">
        <v>0</v>
      </c>
      <c r="O1496">
        <v>0</v>
      </c>
      <c r="P1496">
        <v>0</v>
      </c>
      <c r="Q1496">
        <v>1</v>
      </c>
      <c r="R1496">
        <v>2</v>
      </c>
      <c r="S1496">
        <v>0</v>
      </c>
      <c r="T1496">
        <v>0</v>
      </c>
      <c r="U1496">
        <v>0</v>
      </c>
      <c r="V1496">
        <f t="shared" si="46"/>
        <v>74</v>
      </c>
      <c r="W1496">
        <f t="shared" si="47"/>
        <v>74</v>
      </c>
    </row>
    <row r="1497" spans="1:23" x14ac:dyDescent="0.35">
      <c r="A1497" t="s">
        <v>284</v>
      </c>
      <c r="B1497" s="1">
        <v>44330</v>
      </c>
      <c r="C1497" t="s">
        <v>266</v>
      </c>
      <c r="D1497" t="s">
        <v>87</v>
      </c>
      <c r="E1497">
        <v>1</v>
      </c>
      <c r="F1497">
        <v>0</v>
      </c>
      <c r="G1497">
        <v>0</v>
      </c>
      <c r="H1497">
        <v>1</v>
      </c>
      <c r="I1497">
        <v>0</v>
      </c>
      <c r="J1497">
        <v>0</v>
      </c>
      <c r="K1497">
        <v>0</v>
      </c>
      <c r="L1497">
        <v>6</v>
      </c>
      <c r="M1497">
        <v>8</v>
      </c>
      <c r="N1497">
        <v>4</v>
      </c>
      <c r="O1497">
        <v>4</v>
      </c>
      <c r="P1497">
        <v>1</v>
      </c>
      <c r="Q1497">
        <v>3</v>
      </c>
      <c r="R1497">
        <v>8</v>
      </c>
      <c r="S1497">
        <v>0</v>
      </c>
      <c r="T1497">
        <v>0</v>
      </c>
      <c r="U1497">
        <v>0</v>
      </c>
      <c r="V1497">
        <f t="shared" si="46"/>
        <v>65</v>
      </c>
      <c r="W1497">
        <f t="shared" si="47"/>
        <v>44</v>
      </c>
    </row>
    <row r="1498" spans="1:23" x14ac:dyDescent="0.35">
      <c r="A1498" t="s">
        <v>284</v>
      </c>
      <c r="B1498" s="1">
        <v>44331</v>
      </c>
      <c r="C1498" t="s">
        <v>276</v>
      </c>
      <c r="D1498" t="s">
        <v>87</v>
      </c>
      <c r="E1498">
        <v>1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4</v>
      </c>
      <c r="M1498">
        <v>4</v>
      </c>
      <c r="N1498">
        <v>2</v>
      </c>
      <c r="O1498">
        <v>2</v>
      </c>
      <c r="P1498">
        <v>1</v>
      </c>
      <c r="Q1498">
        <v>1</v>
      </c>
      <c r="R1498">
        <v>3</v>
      </c>
      <c r="S1498">
        <v>0</v>
      </c>
      <c r="T1498">
        <v>0</v>
      </c>
      <c r="U1498">
        <v>0</v>
      </c>
      <c r="V1498">
        <f t="shared" si="46"/>
        <v>56</v>
      </c>
      <c r="W1498">
        <f t="shared" si="47"/>
        <v>45</v>
      </c>
    </row>
    <row r="1499" spans="1:23" x14ac:dyDescent="0.35">
      <c r="A1499" t="s">
        <v>284</v>
      </c>
      <c r="B1499" s="1">
        <v>44332</v>
      </c>
      <c r="C1499" t="s">
        <v>267</v>
      </c>
      <c r="D1499" t="s">
        <v>87</v>
      </c>
      <c r="E1499">
        <v>1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7</v>
      </c>
      <c r="M1499">
        <v>4</v>
      </c>
      <c r="N1499">
        <v>1</v>
      </c>
      <c r="O1499">
        <v>1</v>
      </c>
      <c r="P1499">
        <v>0</v>
      </c>
      <c r="Q1499">
        <v>1</v>
      </c>
      <c r="R1499">
        <v>3</v>
      </c>
      <c r="S1499">
        <v>2</v>
      </c>
      <c r="T1499">
        <v>0</v>
      </c>
      <c r="U1499">
        <v>1</v>
      </c>
      <c r="V1499">
        <f t="shared" si="46"/>
        <v>75</v>
      </c>
      <c r="W1499">
        <f t="shared" si="47"/>
        <v>72</v>
      </c>
    </row>
    <row r="1500" spans="1:23" x14ac:dyDescent="0.35">
      <c r="A1500" t="s">
        <v>284</v>
      </c>
      <c r="B1500" s="1">
        <v>44333</v>
      </c>
      <c r="C1500" t="s">
        <v>268</v>
      </c>
      <c r="D1500" t="s">
        <v>74</v>
      </c>
      <c r="E1500">
        <v>1</v>
      </c>
      <c r="F1500">
        <v>0</v>
      </c>
      <c r="G1500">
        <v>0</v>
      </c>
      <c r="H1500">
        <v>0</v>
      </c>
      <c r="I1500">
        <v>1</v>
      </c>
      <c r="J1500">
        <v>0</v>
      </c>
      <c r="K1500">
        <v>0</v>
      </c>
      <c r="L1500" s="2">
        <v>5.666666666666667</v>
      </c>
      <c r="M1500">
        <v>9</v>
      </c>
      <c r="N1500">
        <v>7</v>
      </c>
      <c r="O1500">
        <v>4</v>
      </c>
      <c r="P1500">
        <v>1</v>
      </c>
      <c r="Q1500">
        <v>1</v>
      </c>
      <c r="R1500">
        <v>1</v>
      </c>
      <c r="S1500">
        <v>1</v>
      </c>
      <c r="T1500">
        <v>0</v>
      </c>
      <c r="U1500">
        <v>1</v>
      </c>
      <c r="V1500">
        <f t="shared" si="46"/>
        <v>51.333333333333336</v>
      </c>
      <c r="W1500">
        <f t="shared" si="47"/>
        <v>28</v>
      </c>
    </row>
    <row r="1501" spans="1:23" x14ac:dyDescent="0.35">
      <c r="A1501" t="s">
        <v>284</v>
      </c>
      <c r="B1501" s="1">
        <v>44334</v>
      </c>
      <c r="C1501" t="s">
        <v>269</v>
      </c>
      <c r="D1501" t="s">
        <v>74</v>
      </c>
      <c r="E1501">
        <v>1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6</v>
      </c>
      <c r="M1501">
        <v>5</v>
      </c>
      <c r="N1501">
        <v>1</v>
      </c>
      <c r="O1501">
        <v>1</v>
      </c>
      <c r="P1501">
        <v>0</v>
      </c>
      <c r="Q1501">
        <v>1</v>
      </c>
      <c r="R1501">
        <v>7</v>
      </c>
      <c r="S1501">
        <v>0</v>
      </c>
      <c r="T1501">
        <v>0</v>
      </c>
      <c r="U1501">
        <v>0</v>
      </c>
      <c r="V1501">
        <f t="shared" si="46"/>
        <v>73</v>
      </c>
      <c r="W1501">
        <f t="shared" si="47"/>
        <v>68</v>
      </c>
    </row>
    <row r="1502" spans="1:23" x14ac:dyDescent="0.35">
      <c r="A1502" t="s">
        <v>284</v>
      </c>
      <c r="B1502" s="1">
        <v>44335</v>
      </c>
      <c r="C1502" t="s">
        <v>270</v>
      </c>
      <c r="D1502" t="s">
        <v>74</v>
      </c>
      <c r="E1502">
        <v>1</v>
      </c>
      <c r="F1502">
        <v>0</v>
      </c>
      <c r="G1502">
        <v>0</v>
      </c>
      <c r="H1502">
        <v>0</v>
      </c>
      <c r="I1502">
        <v>1</v>
      </c>
      <c r="J1502">
        <v>0</v>
      </c>
      <c r="K1502">
        <v>0</v>
      </c>
      <c r="L1502">
        <v>6</v>
      </c>
      <c r="M1502">
        <v>4</v>
      </c>
      <c r="N1502">
        <v>2</v>
      </c>
      <c r="O1502">
        <v>2</v>
      </c>
      <c r="P1502">
        <v>2</v>
      </c>
      <c r="Q1502">
        <v>1</v>
      </c>
      <c r="R1502">
        <v>6</v>
      </c>
      <c r="S1502">
        <v>0</v>
      </c>
      <c r="T1502">
        <v>0</v>
      </c>
      <c r="U1502">
        <v>0</v>
      </c>
      <c r="V1502">
        <f t="shared" si="46"/>
        <v>65</v>
      </c>
      <c r="W1502">
        <f t="shared" si="47"/>
        <v>54</v>
      </c>
    </row>
    <row r="1503" spans="1:23" x14ac:dyDescent="0.35">
      <c r="A1503" t="s">
        <v>284</v>
      </c>
      <c r="B1503" s="1">
        <v>44337</v>
      </c>
      <c r="C1503" t="s">
        <v>266</v>
      </c>
      <c r="D1503" t="s">
        <v>131</v>
      </c>
      <c r="E1503">
        <v>1</v>
      </c>
      <c r="F1503">
        <v>0</v>
      </c>
      <c r="G1503">
        <v>0</v>
      </c>
      <c r="H1503">
        <v>1</v>
      </c>
      <c r="I1503">
        <v>0</v>
      </c>
      <c r="J1503">
        <v>0</v>
      </c>
      <c r="K1503">
        <v>0</v>
      </c>
      <c r="L1503">
        <v>7</v>
      </c>
      <c r="M1503">
        <v>4</v>
      </c>
      <c r="N1503">
        <v>0</v>
      </c>
      <c r="O1503">
        <v>0</v>
      </c>
      <c r="P1503">
        <v>0</v>
      </c>
      <c r="Q1503">
        <v>3</v>
      </c>
      <c r="R1503">
        <v>8</v>
      </c>
      <c r="S1503">
        <v>0</v>
      </c>
      <c r="T1503">
        <v>0</v>
      </c>
      <c r="U1503">
        <v>0</v>
      </c>
      <c r="V1503">
        <f t="shared" si="46"/>
        <v>78</v>
      </c>
      <c r="W1503">
        <f t="shared" si="47"/>
        <v>76</v>
      </c>
    </row>
    <row r="1504" spans="1:23" x14ac:dyDescent="0.35">
      <c r="A1504" t="s">
        <v>284</v>
      </c>
      <c r="B1504" s="1">
        <v>44338</v>
      </c>
      <c r="C1504" t="s">
        <v>267</v>
      </c>
      <c r="D1504" t="s">
        <v>131</v>
      </c>
      <c r="E1504">
        <v>1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5</v>
      </c>
      <c r="M1504">
        <v>7</v>
      </c>
      <c r="N1504">
        <v>3</v>
      </c>
      <c r="O1504">
        <v>2</v>
      </c>
      <c r="P1504">
        <v>0</v>
      </c>
      <c r="Q1504">
        <v>1</v>
      </c>
      <c r="R1504">
        <v>3</v>
      </c>
      <c r="S1504">
        <v>1</v>
      </c>
      <c r="T1504">
        <v>0</v>
      </c>
      <c r="U1504">
        <v>0</v>
      </c>
      <c r="V1504">
        <f t="shared" si="46"/>
        <v>60</v>
      </c>
      <c r="W1504">
        <f t="shared" si="47"/>
        <v>48</v>
      </c>
    </row>
    <row r="1505" spans="1:23" x14ac:dyDescent="0.35">
      <c r="A1505" t="s">
        <v>284</v>
      </c>
      <c r="B1505" s="1">
        <v>44339</v>
      </c>
      <c r="C1505" t="s">
        <v>268</v>
      </c>
      <c r="D1505" t="s">
        <v>131</v>
      </c>
      <c r="E1505">
        <v>1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6</v>
      </c>
      <c r="M1505">
        <v>2</v>
      </c>
      <c r="N1505">
        <v>3</v>
      </c>
      <c r="O1505">
        <v>3</v>
      </c>
      <c r="P1505">
        <v>1</v>
      </c>
      <c r="Q1505">
        <v>2</v>
      </c>
      <c r="R1505">
        <v>3</v>
      </c>
      <c r="S1505">
        <v>0</v>
      </c>
      <c r="T1505">
        <v>0</v>
      </c>
      <c r="U1505">
        <v>0</v>
      </c>
      <c r="V1505">
        <f t="shared" si="46"/>
        <v>67</v>
      </c>
      <c r="W1505">
        <f t="shared" si="47"/>
        <v>56</v>
      </c>
    </row>
    <row r="1506" spans="1:23" x14ac:dyDescent="0.35">
      <c r="A1506" t="s">
        <v>284</v>
      </c>
      <c r="B1506" s="1">
        <v>44340</v>
      </c>
      <c r="C1506" t="s">
        <v>269</v>
      </c>
      <c r="D1506" t="s">
        <v>96</v>
      </c>
      <c r="E1506">
        <v>1</v>
      </c>
      <c r="F1506">
        <v>0</v>
      </c>
      <c r="G1506">
        <v>0</v>
      </c>
      <c r="H1506">
        <v>1</v>
      </c>
      <c r="I1506">
        <v>0</v>
      </c>
      <c r="J1506">
        <v>0</v>
      </c>
      <c r="K1506">
        <v>0</v>
      </c>
      <c r="L1506">
        <v>8</v>
      </c>
      <c r="M1506">
        <v>4</v>
      </c>
      <c r="N1506">
        <v>2</v>
      </c>
      <c r="O1506">
        <v>2</v>
      </c>
      <c r="P1506">
        <v>2</v>
      </c>
      <c r="Q1506">
        <v>0</v>
      </c>
      <c r="R1506">
        <v>8</v>
      </c>
      <c r="S1506">
        <v>0</v>
      </c>
      <c r="T1506">
        <v>0</v>
      </c>
      <c r="U1506">
        <v>0</v>
      </c>
      <c r="V1506">
        <f t="shared" si="46"/>
        <v>78</v>
      </c>
      <c r="W1506">
        <f t="shared" si="47"/>
        <v>70</v>
      </c>
    </row>
    <row r="1507" spans="1:23" x14ac:dyDescent="0.35">
      <c r="A1507" t="s">
        <v>284</v>
      </c>
      <c r="B1507" s="1">
        <v>44341</v>
      </c>
      <c r="C1507" t="s">
        <v>277</v>
      </c>
      <c r="D1507" t="s">
        <v>96</v>
      </c>
      <c r="E1507">
        <v>1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4</v>
      </c>
      <c r="M1507">
        <v>4</v>
      </c>
      <c r="N1507">
        <v>1</v>
      </c>
      <c r="O1507">
        <v>1</v>
      </c>
      <c r="P1507">
        <v>0</v>
      </c>
      <c r="Q1507">
        <v>3</v>
      </c>
      <c r="R1507">
        <v>5</v>
      </c>
      <c r="S1507">
        <v>1</v>
      </c>
      <c r="T1507">
        <v>0</v>
      </c>
      <c r="U1507">
        <v>0</v>
      </c>
      <c r="V1507">
        <f t="shared" si="46"/>
        <v>60</v>
      </c>
      <c r="W1507">
        <f t="shared" si="47"/>
        <v>52</v>
      </c>
    </row>
    <row r="1508" spans="1:23" x14ac:dyDescent="0.35">
      <c r="A1508" t="s">
        <v>284</v>
      </c>
      <c r="B1508" t="s">
        <v>278</v>
      </c>
      <c r="C1508" t="s">
        <v>266</v>
      </c>
      <c r="D1508" t="s">
        <v>96</v>
      </c>
      <c r="E1508">
        <v>1</v>
      </c>
      <c r="F1508">
        <v>1</v>
      </c>
      <c r="G1508">
        <v>0</v>
      </c>
      <c r="H1508">
        <v>0</v>
      </c>
      <c r="I1508">
        <v>1</v>
      </c>
      <c r="J1508">
        <v>0</v>
      </c>
      <c r="K1508">
        <v>0</v>
      </c>
      <c r="L1508">
        <v>6</v>
      </c>
      <c r="M1508">
        <v>3</v>
      </c>
      <c r="N1508">
        <v>1</v>
      </c>
      <c r="O1508">
        <v>1</v>
      </c>
      <c r="P1508">
        <v>1</v>
      </c>
      <c r="Q1508">
        <v>1</v>
      </c>
      <c r="R1508">
        <v>6</v>
      </c>
      <c r="S1508">
        <v>0</v>
      </c>
      <c r="T1508">
        <v>0</v>
      </c>
      <c r="U1508">
        <v>0</v>
      </c>
      <c r="V1508">
        <f t="shared" si="46"/>
        <v>70</v>
      </c>
      <c r="W1508">
        <f t="shared" si="47"/>
        <v>65</v>
      </c>
    </row>
    <row r="1509" spans="1:23" x14ac:dyDescent="0.35">
      <c r="A1509" t="s">
        <v>284</v>
      </c>
      <c r="B1509" t="s">
        <v>279</v>
      </c>
      <c r="C1509" t="s">
        <v>267</v>
      </c>
      <c r="D1509" t="s">
        <v>96</v>
      </c>
      <c r="E1509">
        <v>1</v>
      </c>
      <c r="F1509">
        <v>0</v>
      </c>
      <c r="G1509">
        <v>0</v>
      </c>
      <c r="H1509">
        <v>0</v>
      </c>
      <c r="I1509">
        <v>1</v>
      </c>
      <c r="J1509">
        <v>0</v>
      </c>
      <c r="K1509">
        <v>0</v>
      </c>
      <c r="L1509">
        <v>4</v>
      </c>
      <c r="M1509">
        <v>4</v>
      </c>
      <c r="N1509">
        <v>2</v>
      </c>
      <c r="O1509">
        <v>2</v>
      </c>
      <c r="P1509">
        <v>0</v>
      </c>
      <c r="Q1509">
        <v>2</v>
      </c>
      <c r="R1509">
        <v>3</v>
      </c>
      <c r="S1509">
        <v>1</v>
      </c>
      <c r="T1509">
        <v>0</v>
      </c>
      <c r="U1509">
        <v>0</v>
      </c>
      <c r="V1509">
        <f t="shared" si="46"/>
        <v>59</v>
      </c>
      <c r="W1509">
        <f t="shared" si="47"/>
        <v>49</v>
      </c>
    </row>
    <row r="1510" spans="1:23" x14ac:dyDescent="0.35">
      <c r="A1510" t="s">
        <v>284</v>
      </c>
      <c r="B1510" t="s">
        <v>158</v>
      </c>
      <c r="C1510" t="s">
        <v>268</v>
      </c>
      <c r="D1510" t="s">
        <v>118</v>
      </c>
      <c r="E1510">
        <v>1</v>
      </c>
      <c r="F1510">
        <v>0</v>
      </c>
      <c r="G1510">
        <v>0</v>
      </c>
      <c r="H1510">
        <v>0</v>
      </c>
      <c r="I1510">
        <v>1</v>
      </c>
      <c r="J1510">
        <v>0</v>
      </c>
      <c r="K1510">
        <v>0</v>
      </c>
      <c r="L1510">
        <v>3</v>
      </c>
      <c r="M1510">
        <v>4</v>
      </c>
      <c r="N1510">
        <v>3</v>
      </c>
      <c r="O1510">
        <v>3</v>
      </c>
      <c r="P1510">
        <v>0</v>
      </c>
      <c r="Q1510">
        <v>3</v>
      </c>
      <c r="R1510">
        <v>2</v>
      </c>
      <c r="S1510">
        <v>0</v>
      </c>
      <c r="T1510">
        <v>0</v>
      </c>
      <c r="U1510">
        <v>0</v>
      </c>
      <c r="V1510">
        <f t="shared" si="46"/>
        <v>54</v>
      </c>
      <c r="W1510">
        <f t="shared" si="47"/>
        <v>37</v>
      </c>
    </row>
    <row r="1511" spans="1:23" x14ac:dyDescent="0.35">
      <c r="A1511" t="s">
        <v>284</v>
      </c>
      <c r="B1511" t="s">
        <v>159</v>
      </c>
      <c r="C1511" t="s">
        <v>269</v>
      </c>
      <c r="D1511" t="s">
        <v>118</v>
      </c>
      <c r="E1511">
        <v>1</v>
      </c>
      <c r="F1511">
        <v>0</v>
      </c>
      <c r="G1511">
        <v>0</v>
      </c>
      <c r="H1511">
        <v>0</v>
      </c>
      <c r="I1511">
        <v>1</v>
      </c>
      <c r="J1511">
        <v>0</v>
      </c>
      <c r="K1511">
        <v>0</v>
      </c>
      <c r="L1511">
        <v>4</v>
      </c>
      <c r="M1511">
        <v>5</v>
      </c>
      <c r="N1511">
        <v>3</v>
      </c>
      <c r="O1511">
        <v>2</v>
      </c>
      <c r="P1511">
        <v>2</v>
      </c>
      <c r="Q1511">
        <v>1</v>
      </c>
      <c r="R1511">
        <v>5</v>
      </c>
      <c r="S1511">
        <v>0</v>
      </c>
      <c r="T1511">
        <v>0</v>
      </c>
      <c r="U1511">
        <v>0</v>
      </c>
      <c r="V1511">
        <f t="shared" si="46"/>
        <v>51</v>
      </c>
      <c r="W1511">
        <f t="shared" si="47"/>
        <v>36</v>
      </c>
    </row>
    <row r="1512" spans="1:23" x14ac:dyDescent="0.35">
      <c r="A1512" t="s">
        <v>284</v>
      </c>
      <c r="B1512" s="1">
        <v>44346</v>
      </c>
      <c r="C1512" t="s">
        <v>277</v>
      </c>
      <c r="D1512" t="s">
        <v>118</v>
      </c>
      <c r="E1512">
        <v>1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4</v>
      </c>
      <c r="M1512">
        <v>5</v>
      </c>
      <c r="N1512">
        <v>3</v>
      </c>
      <c r="O1512">
        <v>3</v>
      </c>
      <c r="P1512">
        <v>0</v>
      </c>
      <c r="Q1512">
        <v>4</v>
      </c>
      <c r="R1512">
        <v>1</v>
      </c>
      <c r="S1512">
        <v>0</v>
      </c>
      <c r="T1512">
        <v>0</v>
      </c>
      <c r="U1512">
        <v>0</v>
      </c>
      <c r="V1512">
        <f t="shared" si="46"/>
        <v>54</v>
      </c>
      <c r="W1512">
        <f t="shared" si="47"/>
        <v>38</v>
      </c>
    </row>
    <row r="1513" spans="1:23" x14ac:dyDescent="0.35">
      <c r="A1513" t="s">
        <v>284</v>
      </c>
      <c r="B1513" s="1">
        <v>44348</v>
      </c>
      <c r="C1513" t="s">
        <v>266</v>
      </c>
      <c r="D1513" t="s">
        <v>31</v>
      </c>
      <c r="E1513">
        <v>1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7</v>
      </c>
      <c r="M1513">
        <v>2</v>
      </c>
      <c r="N1513">
        <v>1</v>
      </c>
      <c r="O1513">
        <v>1</v>
      </c>
      <c r="P1513">
        <v>0</v>
      </c>
      <c r="Q1513">
        <v>2</v>
      </c>
      <c r="R1513">
        <v>7</v>
      </c>
      <c r="S1513">
        <v>0</v>
      </c>
      <c r="T1513">
        <v>0</v>
      </c>
      <c r="U1513">
        <v>0</v>
      </c>
      <c r="V1513">
        <f t="shared" si="46"/>
        <v>80</v>
      </c>
      <c r="W1513">
        <f t="shared" si="47"/>
        <v>78</v>
      </c>
    </row>
    <row r="1514" spans="1:23" x14ac:dyDescent="0.35">
      <c r="A1514" t="s">
        <v>284</v>
      </c>
      <c r="B1514" s="1">
        <v>44349</v>
      </c>
      <c r="C1514" t="s">
        <v>267</v>
      </c>
      <c r="D1514" t="s">
        <v>31</v>
      </c>
      <c r="E1514">
        <v>1</v>
      </c>
      <c r="F1514">
        <v>0</v>
      </c>
      <c r="G1514">
        <v>0</v>
      </c>
      <c r="H1514">
        <v>1</v>
      </c>
      <c r="I1514">
        <v>0</v>
      </c>
      <c r="J1514">
        <v>0</v>
      </c>
      <c r="K1514">
        <v>0</v>
      </c>
      <c r="L1514" s="2">
        <v>7.666666666666667</v>
      </c>
      <c r="M1514">
        <v>7</v>
      </c>
      <c r="N1514">
        <v>3</v>
      </c>
      <c r="O1514">
        <v>1</v>
      </c>
      <c r="P1514">
        <v>0</v>
      </c>
      <c r="Q1514">
        <v>1</v>
      </c>
      <c r="R1514">
        <v>3</v>
      </c>
      <c r="S1514">
        <v>0</v>
      </c>
      <c r="T1514">
        <v>0</v>
      </c>
      <c r="U1514">
        <v>0</v>
      </c>
      <c r="V1514">
        <f t="shared" si="46"/>
        <v>71.333333333333329</v>
      </c>
      <c r="W1514">
        <f t="shared" si="47"/>
        <v>64</v>
      </c>
    </row>
    <row r="1515" spans="1:23" x14ac:dyDescent="0.35">
      <c r="A1515" t="s">
        <v>284</v>
      </c>
      <c r="B1515" s="1">
        <v>44350</v>
      </c>
      <c r="C1515" t="s">
        <v>269</v>
      </c>
      <c r="D1515" t="s">
        <v>31</v>
      </c>
      <c r="E1515">
        <v>1</v>
      </c>
      <c r="F1515">
        <v>0</v>
      </c>
      <c r="G1515">
        <v>0</v>
      </c>
      <c r="H1515">
        <v>1</v>
      </c>
      <c r="I1515">
        <v>0</v>
      </c>
      <c r="J1515">
        <v>0</v>
      </c>
      <c r="K1515">
        <v>0</v>
      </c>
      <c r="L1515">
        <v>6</v>
      </c>
      <c r="M1515">
        <v>3</v>
      </c>
      <c r="N1515">
        <v>0</v>
      </c>
      <c r="O1515">
        <v>0</v>
      </c>
      <c r="P1515">
        <v>0</v>
      </c>
      <c r="Q1515">
        <v>0</v>
      </c>
      <c r="R1515">
        <v>6</v>
      </c>
      <c r="S1515">
        <v>1</v>
      </c>
      <c r="T1515">
        <v>0</v>
      </c>
      <c r="U1515">
        <v>0</v>
      </c>
      <c r="V1515">
        <f t="shared" si="46"/>
        <v>75</v>
      </c>
      <c r="W1515">
        <f t="shared" si="47"/>
        <v>76</v>
      </c>
    </row>
    <row r="1516" spans="1:23" x14ac:dyDescent="0.35">
      <c r="A1516" t="s">
        <v>284</v>
      </c>
      <c r="B1516" s="1">
        <v>44351</v>
      </c>
      <c r="C1516" t="s">
        <v>268</v>
      </c>
      <c r="D1516" t="s">
        <v>43</v>
      </c>
      <c r="E1516">
        <v>1</v>
      </c>
      <c r="F1516">
        <v>0</v>
      </c>
      <c r="G1516">
        <v>0</v>
      </c>
      <c r="H1516">
        <v>0</v>
      </c>
      <c r="I1516">
        <v>1</v>
      </c>
      <c r="J1516">
        <v>0</v>
      </c>
      <c r="K1516">
        <v>0</v>
      </c>
      <c r="L1516" s="2">
        <v>2.3333333333333335</v>
      </c>
      <c r="M1516">
        <v>4</v>
      </c>
      <c r="N1516">
        <v>5</v>
      </c>
      <c r="O1516">
        <v>5</v>
      </c>
      <c r="P1516">
        <v>2</v>
      </c>
      <c r="Q1516">
        <v>2</v>
      </c>
      <c r="R1516">
        <v>0</v>
      </c>
      <c r="S1516">
        <v>0</v>
      </c>
      <c r="T1516">
        <v>0</v>
      </c>
      <c r="U1516">
        <v>0</v>
      </c>
      <c r="V1516">
        <f t="shared" si="46"/>
        <v>43</v>
      </c>
      <c r="W1516">
        <f t="shared" si="47"/>
        <v>15</v>
      </c>
    </row>
    <row r="1517" spans="1:23" x14ac:dyDescent="0.35">
      <c r="A1517" t="s">
        <v>284</v>
      </c>
      <c r="B1517" s="1">
        <v>44352</v>
      </c>
      <c r="C1517" t="s">
        <v>277</v>
      </c>
      <c r="D1517" t="s">
        <v>43</v>
      </c>
      <c r="E1517">
        <v>1</v>
      </c>
      <c r="F1517">
        <v>0</v>
      </c>
      <c r="G1517">
        <v>0</v>
      </c>
      <c r="H1517">
        <v>0</v>
      </c>
      <c r="I1517">
        <v>1</v>
      </c>
      <c r="J1517">
        <v>0</v>
      </c>
      <c r="K1517">
        <v>0</v>
      </c>
      <c r="L1517">
        <v>5</v>
      </c>
      <c r="M1517">
        <v>10</v>
      </c>
      <c r="N1517">
        <v>5</v>
      </c>
      <c r="O1517">
        <v>5</v>
      </c>
      <c r="P1517">
        <v>2</v>
      </c>
      <c r="Q1517">
        <v>1</v>
      </c>
      <c r="R1517">
        <v>1</v>
      </c>
      <c r="S1517">
        <v>1</v>
      </c>
      <c r="T1517">
        <v>0</v>
      </c>
      <c r="U1517">
        <v>0</v>
      </c>
      <c r="V1517">
        <f t="shared" si="46"/>
        <v>49</v>
      </c>
      <c r="W1517">
        <f t="shared" si="47"/>
        <v>22</v>
      </c>
    </row>
    <row r="1518" spans="1:23" x14ac:dyDescent="0.35">
      <c r="A1518" t="s">
        <v>284</v>
      </c>
      <c r="B1518" s="1">
        <v>44353</v>
      </c>
      <c r="C1518" t="s">
        <v>266</v>
      </c>
      <c r="D1518" t="s">
        <v>43</v>
      </c>
      <c r="E1518">
        <v>1</v>
      </c>
      <c r="F1518">
        <v>0</v>
      </c>
      <c r="G1518">
        <v>0</v>
      </c>
      <c r="H1518">
        <v>1</v>
      </c>
      <c r="I1518">
        <v>0</v>
      </c>
      <c r="J1518">
        <v>0</v>
      </c>
      <c r="K1518">
        <v>0</v>
      </c>
      <c r="L1518">
        <v>6</v>
      </c>
      <c r="M1518">
        <v>4</v>
      </c>
      <c r="N1518">
        <v>1</v>
      </c>
      <c r="O1518">
        <v>1</v>
      </c>
      <c r="P1518">
        <v>0</v>
      </c>
      <c r="Q1518">
        <v>1</v>
      </c>
      <c r="R1518">
        <v>6</v>
      </c>
      <c r="S1518">
        <v>0</v>
      </c>
      <c r="T1518">
        <v>0</v>
      </c>
      <c r="U1518">
        <v>0</v>
      </c>
      <c r="V1518">
        <f t="shared" si="46"/>
        <v>73</v>
      </c>
      <c r="W1518">
        <f t="shared" si="47"/>
        <v>69</v>
      </c>
    </row>
    <row r="1519" spans="1:23" x14ac:dyDescent="0.35">
      <c r="A1519" t="s">
        <v>284</v>
      </c>
      <c r="B1519" s="1">
        <v>44355</v>
      </c>
      <c r="C1519" t="s">
        <v>267</v>
      </c>
      <c r="D1519" t="s">
        <v>95</v>
      </c>
      <c r="E1519">
        <v>1</v>
      </c>
      <c r="F1519">
        <v>0</v>
      </c>
      <c r="G1519">
        <v>0</v>
      </c>
      <c r="H1519">
        <v>0</v>
      </c>
      <c r="I1519">
        <v>1</v>
      </c>
      <c r="J1519">
        <v>0</v>
      </c>
      <c r="K1519">
        <v>0</v>
      </c>
      <c r="L1519">
        <v>6</v>
      </c>
      <c r="M1519">
        <v>9</v>
      </c>
      <c r="N1519">
        <v>4</v>
      </c>
      <c r="O1519">
        <v>4</v>
      </c>
      <c r="P1519">
        <v>0</v>
      </c>
      <c r="Q1519">
        <v>1</v>
      </c>
      <c r="R1519">
        <v>8</v>
      </c>
      <c r="S1519">
        <v>0</v>
      </c>
      <c r="T1519">
        <v>0</v>
      </c>
      <c r="U1519">
        <v>0</v>
      </c>
      <c r="V1519">
        <f t="shared" si="46"/>
        <v>70</v>
      </c>
      <c r="W1519">
        <f t="shared" si="47"/>
        <v>52</v>
      </c>
    </row>
    <row r="1520" spans="1:23" x14ac:dyDescent="0.35">
      <c r="A1520" t="s">
        <v>284</v>
      </c>
      <c r="B1520" s="1">
        <v>44356</v>
      </c>
      <c r="C1520" t="s">
        <v>269</v>
      </c>
      <c r="D1520" t="s">
        <v>95</v>
      </c>
      <c r="E1520">
        <v>1</v>
      </c>
      <c r="F1520">
        <v>0</v>
      </c>
      <c r="G1520">
        <v>0</v>
      </c>
      <c r="H1520">
        <v>1</v>
      </c>
      <c r="I1520">
        <v>0</v>
      </c>
      <c r="J1520">
        <v>0</v>
      </c>
      <c r="K1520">
        <v>0</v>
      </c>
      <c r="L1520">
        <v>5</v>
      </c>
      <c r="M1520">
        <v>5</v>
      </c>
      <c r="N1520">
        <v>1</v>
      </c>
      <c r="O1520">
        <v>1</v>
      </c>
      <c r="P1520">
        <v>0</v>
      </c>
      <c r="Q1520">
        <v>0</v>
      </c>
      <c r="R1520">
        <v>5</v>
      </c>
      <c r="S1520">
        <v>0</v>
      </c>
      <c r="T1520">
        <v>0</v>
      </c>
      <c r="U1520">
        <v>0</v>
      </c>
      <c r="V1520">
        <f t="shared" si="46"/>
        <v>67</v>
      </c>
      <c r="W1520">
        <f t="shared" si="47"/>
        <v>62</v>
      </c>
    </row>
    <row r="1521" spans="1:23" x14ac:dyDescent="0.35">
      <c r="A1521" t="s">
        <v>284</v>
      </c>
      <c r="B1521" s="1">
        <v>44357</v>
      </c>
      <c r="C1521" t="s">
        <v>270</v>
      </c>
      <c r="D1521" t="s">
        <v>95</v>
      </c>
      <c r="E1521">
        <v>1</v>
      </c>
      <c r="F1521">
        <v>0</v>
      </c>
      <c r="G1521">
        <v>0</v>
      </c>
      <c r="H1521">
        <v>0</v>
      </c>
      <c r="I1521">
        <v>1</v>
      </c>
      <c r="J1521">
        <v>0</v>
      </c>
      <c r="K1521">
        <v>0</v>
      </c>
      <c r="L1521">
        <v>5</v>
      </c>
      <c r="M1521">
        <v>11</v>
      </c>
      <c r="N1521">
        <v>8</v>
      </c>
      <c r="O1521">
        <v>8</v>
      </c>
      <c r="P1521">
        <v>3</v>
      </c>
      <c r="Q1521">
        <v>1</v>
      </c>
      <c r="R1521">
        <v>6</v>
      </c>
      <c r="S1521">
        <v>0</v>
      </c>
      <c r="T1521">
        <v>0</v>
      </c>
      <c r="U1521">
        <v>0</v>
      </c>
      <c r="V1521">
        <f t="shared" si="46"/>
        <v>49</v>
      </c>
      <c r="W1521">
        <f t="shared" si="47"/>
        <v>10</v>
      </c>
    </row>
    <row r="1522" spans="1:23" x14ac:dyDescent="0.35">
      <c r="A1522" t="s">
        <v>284</v>
      </c>
      <c r="B1522" s="1">
        <v>44358</v>
      </c>
      <c r="C1522" t="s">
        <v>277</v>
      </c>
      <c r="D1522" t="s">
        <v>91</v>
      </c>
      <c r="E1522">
        <v>1</v>
      </c>
      <c r="F1522">
        <v>0</v>
      </c>
      <c r="G1522">
        <v>0</v>
      </c>
      <c r="H1522">
        <v>0</v>
      </c>
      <c r="I1522">
        <v>1</v>
      </c>
      <c r="J1522">
        <v>0</v>
      </c>
      <c r="K1522">
        <v>0</v>
      </c>
      <c r="L1522">
        <v>4</v>
      </c>
      <c r="M1522">
        <v>8</v>
      </c>
      <c r="N1522">
        <v>9</v>
      </c>
      <c r="O1522">
        <v>8</v>
      </c>
      <c r="P1522">
        <v>5</v>
      </c>
      <c r="Q1522">
        <v>1</v>
      </c>
      <c r="R1522">
        <v>2</v>
      </c>
      <c r="S1522">
        <v>0</v>
      </c>
      <c r="T1522">
        <v>0</v>
      </c>
      <c r="U1522">
        <v>0</v>
      </c>
      <c r="V1522">
        <f t="shared" si="46"/>
        <v>33</v>
      </c>
      <c r="W1522">
        <f t="shared" si="47"/>
        <v>-9</v>
      </c>
    </row>
    <row r="1523" spans="1:23" x14ac:dyDescent="0.35">
      <c r="A1523" t="s">
        <v>284</v>
      </c>
      <c r="B1523" s="1">
        <v>44359</v>
      </c>
      <c r="C1523" t="s">
        <v>266</v>
      </c>
      <c r="D1523" t="s">
        <v>91</v>
      </c>
      <c r="E1523">
        <v>1</v>
      </c>
      <c r="F1523">
        <v>0</v>
      </c>
      <c r="G1523">
        <v>0</v>
      </c>
      <c r="H1523">
        <v>0</v>
      </c>
      <c r="I1523">
        <v>1</v>
      </c>
      <c r="J1523">
        <v>0</v>
      </c>
      <c r="K1523">
        <v>0</v>
      </c>
      <c r="L1523">
        <v>5</v>
      </c>
      <c r="M1523">
        <v>12</v>
      </c>
      <c r="N1523">
        <v>9</v>
      </c>
      <c r="O1523">
        <v>8</v>
      </c>
      <c r="P1523">
        <v>0</v>
      </c>
      <c r="Q1523">
        <v>2</v>
      </c>
      <c r="R1523">
        <v>5</v>
      </c>
      <c r="S1523">
        <v>1</v>
      </c>
      <c r="T1523">
        <v>0</v>
      </c>
      <c r="U1523">
        <v>0</v>
      </c>
      <c r="V1523">
        <f t="shared" si="46"/>
        <v>56</v>
      </c>
      <c r="W1523">
        <f t="shared" si="47"/>
        <v>20</v>
      </c>
    </row>
    <row r="1524" spans="1:23" x14ac:dyDescent="0.35">
      <c r="A1524" t="s">
        <v>284</v>
      </c>
      <c r="B1524" s="1">
        <v>44360</v>
      </c>
      <c r="C1524" t="s">
        <v>267</v>
      </c>
      <c r="D1524" t="s">
        <v>91</v>
      </c>
      <c r="E1524">
        <v>1</v>
      </c>
      <c r="F1524">
        <v>0</v>
      </c>
      <c r="G1524">
        <v>0</v>
      </c>
      <c r="H1524">
        <v>0</v>
      </c>
      <c r="I1524">
        <v>1</v>
      </c>
      <c r="J1524">
        <v>0</v>
      </c>
      <c r="K1524">
        <v>0</v>
      </c>
      <c r="L1524">
        <v>6</v>
      </c>
      <c r="M1524">
        <v>8</v>
      </c>
      <c r="N1524">
        <v>5</v>
      </c>
      <c r="O1524">
        <v>5</v>
      </c>
      <c r="P1524">
        <v>1</v>
      </c>
      <c r="Q1524">
        <v>0</v>
      </c>
      <c r="R1524">
        <v>4</v>
      </c>
      <c r="S1524">
        <v>2</v>
      </c>
      <c r="T1524">
        <v>0</v>
      </c>
      <c r="U1524">
        <v>0</v>
      </c>
      <c r="V1524">
        <f t="shared" si="46"/>
        <v>64</v>
      </c>
      <c r="W1524">
        <f t="shared" si="47"/>
        <v>43</v>
      </c>
    </row>
    <row r="1525" spans="1:23" x14ac:dyDescent="0.35">
      <c r="A1525" t="s">
        <v>284</v>
      </c>
      <c r="B1525" s="1">
        <v>44361</v>
      </c>
      <c r="C1525" t="s">
        <v>269</v>
      </c>
      <c r="D1525" t="s">
        <v>69</v>
      </c>
      <c r="E1525">
        <v>1</v>
      </c>
      <c r="F1525">
        <v>0</v>
      </c>
      <c r="G1525">
        <v>0</v>
      </c>
      <c r="H1525">
        <v>1</v>
      </c>
      <c r="I1525">
        <v>0</v>
      </c>
      <c r="J1525">
        <v>0</v>
      </c>
      <c r="K1525">
        <v>0</v>
      </c>
      <c r="L1525">
        <v>8</v>
      </c>
      <c r="M1525">
        <v>3</v>
      </c>
      <c r="N1525">
        <v>0</v>
      </c>
      <c r="O1525">
        <v>0</v>
      </c>
      <c r="P1525">
        <v>0</v>
      </c>
      <c r="Q1525">
        <v>0</v>
      </c>
      <c r="R1525">
        <v>4</v>
      </c>
      <c r="S1525">
        <v>0</v>
      </c>
      <c r="T1525">
        <v>0</v>
      </c>
      <c r="U1525">
        <v>0</v>
      </c>
      <c r="V1525">
        <f t="shared" si="46"/>
        <v>83</v>
      </c>
      <c r="W1525">
        <f t="shared" si="47"/>
        <v>86</v>
      </c>
    </row>
    <row r="1526" spans="1:23" x14ac:dyDescent="0.35">
      <c r="A1526" t="s">
        <v>284</v>
      </c>
      <c r="B1526" s="1">
        <v>44362</v>
      </c>
      <c r="C1526" t="s">
        <v>270</v>
      </c>
      <c r="D1526" t="s">
        <v>69</v>
      </c>
      <c r="E1526">
        <v>1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6</v>
      </c>
      <c r="M1526">
        <v>6</v>
      </c>
      <c r="N1526">
        <v>4</v>
      </c>
      <c r="O1526">
        <v>4</v>
      </c>
      <c r="P1526">
        <v>1</v>
      </c>
      <c r="Q1526">
        <v>1</v>
      </c>
      <c r="R1526">
        <v>2</v>
      </c>
      <c r="S1526">
        <v>1</v>
      </c>
      <c r="T1526">
        <v>0</v>
      </c>
      <c r="U1526">
        <v>1</v>
      </c>
      <c r="V1526">
        <f t="shared" si="46"/>
        <v>63</v>
      </c>
      <c r="W1526">
        <f t="shared" si="47"/>
        <v>46</v>
      </c>
    </row>
    <row r="1527" spans="1:23" x14ac:dyDescent="0.35">
      <c r="A1527" t="s">
        <v>284</v>
      </c>
      <c r="B1527" s="1">
        <v>44363</v>
      </c>
      <c r="C1527" t="s">
        <v>277</v>
      </c>
      <c r="D1527" t="s">
        <v>69</v>
      </c>
      <c r="E1527">
        <v>1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 s="2">
        <v>3.6666666666666665</v>
      </c>
      <c r="M1527">
        <v>9</v>
      </c>
      <c r="N1527">
        <v>5</v>
      </c>
      <c r="O1527">
        <v>5</v>
      </c>
      <c r="P1527">
        <v>2</v>
      </c>
      <c r="Q1527">
        <v>2</v>
      </c>
      <c r="R1527">
        <v>3</v>
      </c>
      <c r="S1527">
        <v>0</v>
      </c>
      <c r="T1527">
        <v>0</v>
      </c>
      <c r="U1527">
        <v>0</v>
      </c>
      <c r="V1527">
        <f t="shared" si="46"/>
        <v>45</v>
      </c>
      <c r="W1527">
        <f t="shared" si="47"/>
        <v>16</v>
      </c>
    </row>
    <row r="1528" spans="1:23" x14ac:dyDescent="0.35">
      <c r="A1528" t="s">
        <v>284</v>
      </c>
      <c r="B1528" s="1">
        <v>44364</v>
      </c>
      <c r="C1528" t="s">
        <v>266</v>
      </c>
      <c r="D1528" t="s">
        <v>108</v>
      </c>
      <c r="E1528">
        <v>1</v>
      </c>
      <c r="F1528">
        <v>0</v>
      </c>
      <c r="G1528">
        <v>0</v>
      </c>
      <c r="H1528">
        <v>1</v>
      </c>
      <c r="I1528">
        <v>0</v>
      </c>
      <c r="J1528">
        <v>0</v>
      </c>
      <c r="K1528">
        <v>0</v>
      </c>
      <c r="L1528">
        <v>6</v>
      </c>
      <c r="M1528">
        <v>1</v>
      </c>
      <c r="N1528">
        <v>0</v>
      </c>
      <c r="O1528">
        <v>0</v>
      </c>
      <c r="P1528">
        <v>0</v>
      </c>
      <c r="Q1528">
        <v>3</v>
      </c>
      <c r="R1528">
        <v>2</v>
      </c>
      <c r="S1528">
        <v>0</v>
      </c>
      <c r="T1528">
        <v>0</v>
      </c>
      <c r="U1528">
        <v>2</v>
      </c>
      <c r="V1528">
        <f t="shared" si="46"/>
        <v>70</v>
      </c>
      <c r="W1528">
        <f t="shared" si="47"/>
        <v>70</v>
      </c>
    </row>
    <row r="1529" spans="1:23" x14ac:dyDescent="0.35">
      <c r="A1529" t="s">
        <v>284</v>
      </c>
      <c r="B1529" s="1">
        <v>44365</v>
      </c>
      <c r="C1529" t="s">
        <v>267</v>
      </c>
      <c r="D1529" t="s">
        <v>108</v>
      </c>
      <c r="E1529">
        <v>1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6</v>
      </c>
      <c r="M1529">
        <v>7</v>
      </c>
      <c r="N1529">
        <v>4</v>
      </c>
      <c r="O1529">
        <v>3</v>
      </c>
      <c r="P1529">
        <v>1</v>
      </c>
      <c r="Q1529">
        <v>0</v>
      </c>
      <c r="R1529">
        <v>4</v>
      </c>
      <c r="S1529">
        <v>0</v>
      </c>
      <c r="T1529">
        <v>0</v>
      </c>
      <c r="U1529">
        <v>0</v>
      </c>
      <c r="V1529">
        <f t="shared" si="46"/>
        <v>63</v>
      </c>
      <c r="W1529">
        <f t="shared" si="47"/>
        <v>48</v>
      </c>
    </row>
    <row r="1530" spans="1:23" x14ac:dyDescent="0.35">
      <c r="A1530" t="s">
        <v>284</v>
      </c>
      <c r="B1530" s="1">
        <v>44366</v>
      </c>
      <c r="C1530" t="s">
        <v>269</v>
      </c>
      <c r="D1530" t="s">
        <v>108</v>
      </c>
      <c r="E1530">
        <v>1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2</v>
      </c>
      <c r="M1530">
        <v>4</v>
      </c>
      <c r="N1530">
        <v>2</v>
      </c>
      <c r="O1530">
        <v>2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0</v>
      </c>
      <c r="V1530">
        <f t="shared" si="46"/>
        <v>53</v>
      </c>
      <c r="W1530">
        <f t="shared" si="47"/>
        <v>39</v>
      </c>
    </row>
    <row r="1531" spans="1:23" x14ac:dyDescent="0.35">
      <c r="A1531" t="s">
        <v>284</v>
      </c>
      <c r="B1531" s="1">
        <v>44367</v>
      </c>
      <c r="C1531" t="s">
        <v>270</v>
      </c>
      <c r="D1531" t="s">
        <v>108</v>
      </c>
      <c r="E1531">
        <v>1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 s="2">
        <v>5.333333333333333</v>
      </c>
      <c r="M1531">
        <v>8</v>
      </c>
      <c r="N1531">
        <v>6</v>
      </c>
      <c r="O1531">
        <v>6</v>
      </c>
      <c r="P1531">
        <v>1</v>
      </c>
      <c r="Q1531">
        <v>2</v>
      </c>
      <c r="R1531">
        <v>4</v>
      </c>
      <c r="S1531">
        <v>0</v>
      </c>
      <c r="T1531">
        <v>0</v>
      </c>
      <c r="U1531">
        <v>0</v>
      </c>
      <c r="V1531">
        <f t="shared" si="46"/>
        <v>58.666666666666664</v>
      </c>
      <c r="W1531">
        <f t="shared" si="47"/>
        <v>32</v>
      </c>
    </row>
    <row r="1532" spans="1:23" x14ac:dyDescent="0.35">
      <c r="A1532" t="s">
        <v>284</v>
      </c>
      <c r="B1532" s="1">
        <v>44369</v>
      </c>
      <c r="C1532" t="s">
        <v>277</v>
      </c>
      <c r="D1532" t="s">
        <v>34</v>
      </c>
      <c r="E1532">
        <v>1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6</v>
      </c>
      <c r="M1532">
        <v>5</v>
      </c>
      <c r="N1532">
        <v>1</v>
      </c>
      <c r="O1532">
        <v>1</v>
      </c>
      <c r="P1532">
        <v>0</v>
      </c>
      <c r="Q1532">
        <v>1</v>
      </c>
      <c r="R1532">
        <v>7</v>
      </c>
      <c r="S1532">
        <v>0</v>
      </c>
      <c r="T1532">
        <v>0</v>
      </c>
      <c r="U1532">
        <v>0</v>
      </c>
      <c r="V1532">
        <f t="shared" si="46"/>
        <v>73</v>
      </c>
      <c r="W1532">
        <f t="shared" si="47"/>
        <v>68</v>
      </c>
    </row>
    <row r="1533" spans="1:23" x14ac:dyDescent="0.35">
      <c r="A1533" t="s">
        <v>284</v>
      </c>
      <c r="B1533" s="1">
        <v>44370</v>
      </c>
      <c r="C1533" t="s">
        <v>266</v>
      </c>
      <c r="D1533" t="s">
        <v>34</v>
      </c>
      <c r="E1533">
        <v>1</v>
      </c>
      <c r="F1533">
        <v>0</v>
      </c>
      <c r="G1533">
        <v>0</v>
      </c>
      <c r="H1533">
        <v>1</v>
      </c>
      <c r="I1533">
        <v>0</v>
      </c>
      <c r="J1533">
        <v>0</v>
      </c>
      <c r="K1533">
        <v>0</v>
      </c>
      <c r="L1533">
        <v>8</v>
      </c>
      <c r="M1533">
        <v>2</v>
      </c>
      <c r="N1533">
        <v>1</v>
      </c>
      <c r="O1533">
        <v>1</v>
      </c>
      <c r="P1533">
        <v>1</v>
      </c>
      <c r="Q1533">
        <v>0</v>
      </c>
      <c r="R1533">
        <v>7</v>
      </c>
      <c r="S1533">
        <v>0</v>
      </c>
      <c r="T1533">
        <v>0</v>
      </c>
      <c r="U1533">
        <v>1</v>
      </c>
      <c r="V1533">
        <f t="shared" si="46"/>
        <v>83</v>
      </c>
      <c r="W1533">
        <f t="shared" si="47"/>
        <v>82</v>
      </c>
    </row>
    <row r="1534" spans="1:23" x14ac:dyDescent="0.35">
      <c r="A1534" t="s">
        <v>284</v>
      </c>
      <c r="B1534" s="1">
        <v>44372</v>
      </c>
      <c r="C1534" t="s">
        <v>268</v>
      </c>
      <c r="D1534" t="s">
        <v>105</v>
      </c>
      <c r="E1534">
        <v>1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5</v>
      </c>
      <c r="M1534">
        <v>5</v>
      </c>
      <c r="N1534">
        <v>0</v>
      </c>
      <c r="O1534">
        <v>0</v>
      </c>
      <c r="P1534">
        <v>0</v>
      </c>
      <c r="Q1534">
        <v>0</v>
      </c>
      <c r="R1534">
        <v>10</v>
      </c>
      <c r="S1534">
        <v>0</v>
      </c>
      <c r="T1534">
        <v>0</v>
      </c>
      <c r="U1534">
        <v>0</v>
      </c>
      <c r="V1534">
        <f t="shared" si="46"/>
        <v>72</v>
      </c>
      <c r="W1534">
        <f t="shared" si="47"/>
        <v>70</v>
      </c>
    </row>
    <row r="1535" spans="1:23" x14ac:dyDescent="0.35">
      <c r="A1535" t="s">
        <v>284</v>
      </c>
      <c r="B1535" s="1">
        <v>44373</v>
      </c>
      <c r="C1535" t="s">
        <v>267</v>
      </c>
      <c r="D1535" t="s">
        <v>105</v>
      </c>
      <c r="E1535">
        <v>1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5</v>
      </c>
      <c r="M1535">
        <v>7</v>
      </c>
      <c r="N1535">
        <v>3</v>
      </c>
      <c r="O1535">
        <v>2</v>
      </c>
      <c r="P1535">
        <v>0</v>
      </c>
      <c r="Q1535">
        <v>3</v>
      </c>
      <c r="R1535">
        <v>5</v>
      </c>
      <c r="S1535">
        <v>0</v>
      </c>
      <c r="T1535">
        <v>2</v>
      </c>
      <c r="U1535">
        <v>0</v>
      </c>
      <c r="V1535">
        <f t="shared" si="46"/>
        <v>60</v>
      </c>
      <c r="W1535">
        <f t="shared" si="47"/>
        <v>46</v>
      </c>
    </row>
    <row r="1536" spans="1:23" x14ac:dyDescent="0.35">
      <c r="A1536" t="s">
        <v>284</v>
      </c>
      <c r="B1536" s="1">
        <v>44374</v>
      </c>
      <c r="C1536" t="s">
        <v>270</v>
      </c>
      <c r="D1536" t="s">
        <v>105</v>
      </c>
      <c r="E1536">
        <v>1</v>
      </c>
      <c r="F1536">
        <v>0</v>
      </c>
      <c r="G1536">
        <v>0</v>
      </c>
      <c r="H1536">
        <v>0</v>
      </c>
      <c r="I1536">
        <v>1</v>
      </c>
      <c r="J1536">
        <v>0</v>
      </c>
      <c r="K1536">
        <v>0</v>
      </c>
      <c r="L1536">
        <v>5</v>
      </c>
      <c r="M1536">
        <v>3</v>
      </c>
      <c r="N1536">
        <v>1</v>
      </c>
      <c r="O1536">
        <v>1</v>
      </c>
      <c r="P1536">
        <v>1</v>
      </c>
      <c r="Q1536">
        <v>2</v>
      </c>
      <c r="R1536">
        <v>4</v>
      </c>
      <c r="S1536">
        <v>0</v>
      </c>
      <c r="T1536">
        <v>0</v>
      </c>
      <c r="U1536">
        <v>0</v>
      </c>
      <c r="V1536">
        <f t="shared" si="46"/>
        <v>62</v>
      </c>
      <c r="W1536">
        <f t="shared" si="47"/>
        <v>55</v>
      </c>
    </row>
    <row r="1537" spans="1:23" x14ac:dyDescent="0.35">
      <c r="A1537" t="s">
        <v>284</v>
      </c>
      <c r="B1537" s="1">
        <v>44375</v>
      </c>
      <c r="C1537" t="s">
        <v>277</v>
      </c>
      <c r="D1537" t="s">
        <v>113</v>
      </c>
      <c r="E1537">
        <v>1</v>
      </c>
      <c r="F1537">
        <v>0</v>
      </c>
      <c r="G1537">
        <v>0</v>
      </c>
      <c r="H1537">
        <v>1</v>
      </c>
      <c r="I1537">
        <v>0</v>
      </c>
      <c r="J1537">
        <v>0</v>
      </c>
      <c r="K1537">
        <v>0</v>
      </c>
      <c r="L1537">
        <v>5</v>
      </c>
      <c r="M1537">
        <v>3</v>
      </c>
      <c r="N1537">
        <v>0</v>
      </c>
      <c r="O1537">
        <v>0</v>
      </c>
      <c r="P1537">
        <v>0</v>
      </c>
      <c r="Q1537">
        <v>1</v>
      </c>
      <c r="R1537">
        <v>7</v>
      </c>
      <c r="S1537">
        <v>1</v>
      </c>
      <c r="T1537">
        <v>0</v>
      </c>
      <c r="U1537">
        <v>0</v>
      </c>
      <c r="V1537">
        <f t="shared" si="46"/>
        <v>70</v>
      </c>
      <c r="W1537">
        <f t="shared" si="47"/>
        <v>69</v>
      </c>
    </row>
    <row r="1538" spans="1:23" x14ac:dyDescent="0.35">
      <c r="A1538" t="s">
        <v>284</v>
      </c>
      <c r="B1538" s="1">
        <v>44376</v>
      </c>
      <c r="C1538" t="s">
        <v>266</v>
      </c>
      <c r="D1538" t="s">
        <v>113</v>
      </c>
      <c r="E1538">
        <v>1</v>
      </c>
      <c r="F1538">
        <v>1</v>
      </c>
      <c r="G1538">
        <v>0</v>
      </c>
      <c r="H1538">
        <v>1</v>
      </c>
      <c r="I1538">
        <v>0</v>
      </c>
      <c r="J1538">
        <v>0</v>
      </c>
      <c r="K1538">
        <v>1</v>
      </c>
      <c r="L1538">
        <v>9</v>
      </c>
      <c r="M1538">
        <v>1</v>
      </c>
      <c r="N1538">
        <v>0</v>
      </c>
      <c r="O1538">
        <v>0</v>
      </c>
      <c r="P1538">
        <v>0</v>
      </c>
      <c r="Q1538">
        <v>1</v>
      </c>
      <c r="R1538">
        <v>5</v>
      </c>
      <c r="S1538">
        <v>1</v>
      </c>
      <c r="T1538">
        <v>0</v>
      </c>
      <c r="U1538">
        <v>0</v>
      </c>
      <c r="V1538">
        <f t="shared" si="46"/>
        <v>90</v>
      </c>
      <c r="W1538">
        <f t="shared" si="47"/>
        <v>95</v>
      </c>
    </row>
    <row r="1539" spans="1:23" x14ac:dyDescent="0.35">
      <c r="A1539" t="s">
        <v>284</v>
      </c>
      <c r="B1539" s="1">
        <v>44377</v>
      </c>
      <c r="C1539" t="s">
        <v>268</v>
      </c>
      <c r="D1539" t="s">
        <v>113</v>
      </c>
      <c r="E1539">
        <v>1</v>
      </c>
      <c r="F1539">
        <v>0</v>
      </c>
      <c r="G1539">
        <v>0</v>
      </c>
      <c r="H1539">
        <v>1</v>
      </c>
      <c r="I1539">
        <v>0</v>
      </c>
      <c r="J1539">
        <v>0</v>
      </c>
      <c r="K1539">
        <v>0</v>
      </c>
      <c r="L1539">
        <v>6</v>
      </c>
      <c r="M1539">
        <v>2</v>
      </c>
      <c r="N1539">
        <v>2</v>
      </c>
      <c r="O1539">
        <v>2</v>
      </c>
      <c r="P1539">
        <v>1</v>
      </c>
      <c r="Q1539">
        <v>4</v>
      </c>
      <c r="R1539">
        <v>5</v>
      </c>
      <c r="S1539">
        <v>1</v>
      </c>
      <c r="T1539">
        <v>0</v>
      </c>
      <c r="U1539">
        <v>1</v>
      </c>
      <c r="V1539">
        <f t="shared" ref="V1539:V1602" si="48">50+L1539*3+(IF(L1539&lt;4,0,(L1539-4)*2)+R1539-M1539-4*P1539-(2*(N1539-O1539))-Q1539)</f>
        <v>67</v>
      </c>
      <c r="W1539">
        <f t="shared" ref="W1539:W1602" si="49">40+6*L1539+R1539-2*Q1539-2*M1539-3*N1539-6*P1539</f>
        <v>57</v>
      </c>
    </row>
    <row r="1540" spans="1:23" x14ac:dyDescent="0.35">
      <c r="A1540" t="s">
        <v>284</v>
      </c>
      <c r="B1540" s="1">
        <v>44378</v>
      </c>
      <c r="C1540" t="s">
        <v>267</v>
      </c>
      <c r="D1540" t="s">
        <v>103</v>
      </c>
      <c r="E1540">
        <v>1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7</v>
      </c>
      <c r="M1540">
        <v>7</v>
      </c>
      <c r="N1540">
        <v>2</v>
      </c>
      <c r="O1540">
        <v>2</v>
      </c>
      <c r="P1540">
        <v>1</v>
      </c>
      <c r="Q1540">
        <v>0</v>
      </c>
      <c r="R1540">
        <v>5</v>
      </c>
      <c r="S1540">
        <v>0</v>
      </c>
      <c r="T1540">
        <v>0</v>
      </c>
      <c r="U1540">
        <v>0</v>
      </c>
      <c r="V1540">
        <f t="shared" si="48"/>
        <v>71</v>
      </c>
      <c r="W1540">
        <f t="shared" si="49"/>
        <v>61</v>
      </c>
    </row>
    <row r="1541" spans="1:23" x14ac:dyDescent="0.35">
      <c r="A1541" t="s">
        <v>284</v>
      </c>
      <c r="B1541" s="1">
        <v>44379</v>
      </c>
      <c r="C1541" t="s">
        <v>270</v>
      </c>
      <c r="D1541" t="s">
        <v>103</v>
      </c>
      <c r="E1541">
        <v>1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7</v>
      </c>
      <c r="M1541">
        <v>7</v>
      </c>
      <c r="N1541">
        <v>2</v>
      </c>
      <c r="O1541">
        <v>2</v>
      </c>
      <c r="P1541">
        <v>1</v>
      </c>
      <c r="Q1541">
        <v>0</v>
      </c>
      <c r="R1541">
        <v>1</v>
      </c>
      <c r="S1541">
        <v>1</v>
      </c>
      <c r="T1541">
        <v>0</v>
      </c>
      <c r="U1541">
        <v>0</v>
      </c>
      <c r="V1541">
        <f t="shared" si="48"/>
        <v>67</v>
      </c>
      <c r="W1541">
        <f t="shared" si="49"/>
        <v>57</v>
      </c>
    </row>
    <row r="1542" spans="1:23" x14ac:dyDescent="0.35">
      <c r="A1542" t="s">
        <v>284</v>
      </c>
      <c r="B1542" s="1">
        <v>44380</v>
      </c>
      <c r="C1542" t="s">
        <v>277</v>
      </c>
      <c r="D1542" t="s">
        <v>103</v>
      </c>
      <c r="E1542">
        <v>1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6</v>
      </c>
      <c r="M1542">
        <v>3</v>
      </c>
      <c r="N1542">
        <v>0</v>
      </c>
      <c r="O1542">
        <v>0</v>
      </c>
      <c r="P1542">
        <v>0</v>
      </c>
      <c r="Q1542">
        <v>3</v>
      </c>
      <c r="R1542">
        <v>3</v>
      </c>
      <c r="S1542">
        <v>0</v>
      </c>
      <c r="T1542">
        <v>0</v>
      </c>
      <c r="U1542">
        <v>0</v>
      </c>
      <c r="V1542">
        <f t="shared" si="48"/>
        <v>69</v>
      </c>
      <c r="W1542">
        <f t="shared" si="49"/>
        <v>67</v>
      </c>
    </row>
    <row r="1543" spans="1:23" x14ac:dyDescent="0.35">
      <c r="A1543" t="s">
        <v>284</v>
      </c>
      <c r="B1543" s="1">
        <v>44381</v>
      </c>
      <c r="C1543" t="s">
        <v>266</v>
      </c>
      <c r="D1543" t="s">
        <v>103</v>
      </c>
      <c r="E1543">
        <v>1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6</v>
      </c>
      <c r="M1543">
        <v>5</v>
      </c>
      <c r="N1543">
        <v>2</v>
      </c>
      <c r="O1543">
        <v>2</v>
      </c>
      <c r="P1543">
        <v>1</v>
      </c>
      <c r="Q1543">
        <v>1</v>
      </c>
      <c r="R1543">
        <v>11</v>
      </c>
      <c r="S1543">
        <v>1</v>
      </c>
      <c r="T1543">
        <v>0</v>
      </c>
      <c r="U1543">
        <v>1</v>
      </c>
      <c r="V1543">
        <f t="shared" si="48"/>
        <v>73</v>
      </c>
      <c r="W1543">
        <f t="shared" si="49"/>
        <v>63</v>
      </c>
    </row>
    <row r="1544" spans="1:23" x14ac:dyDescent="0.35">
      <c r="A1544" t="s">
        <v>284</v>
      </c>
      <c r="B1544" s="1">
        <v>44383</v>
      </c>
      <c r="C1544" t="s">
        <v>268</v>
      </c>
      <c r="D1544" t="s">
        <v>48</v>
      </c>
      <c r="E1544">
        <v>1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6</v>
      </c>
      <c r="M1544">
        <v>6</v>
      </c>
      <c r="N1544">
        <v>3</v>
      </c>
      <c r="O1544">
        <v>3</v>
      </c>
      <c r="P1544">
        <v>0</v>
      </c>
      <c r="Q1544">
        <v>1</v>
      </c>
      <c r="R1544">
        <v>8</v>
      </c>
      <c r="S1544">
        <v>0</v>
      </c>
      <c r="T1544">
        <v>0</v>
      </c>
      <c r="U1544">
        <v>0</v>
      </c>
      <c r="V1544">
        <f t="shared" si="48"/>
        <v>73</v>
      </c>
      <c r="W1544">
        <f t="shared" si="49"/>
        <v>61</v>
      </c>
    </row>
    <row r="1545" spans="1:23" x14ac:dyDescent="0.35">
      <c r="A1545" t="s">
        <v>284</v>
      </c>
      <c r="B1545" s="1">
        <v>44384</v>
      </c>
      <c r="C1545" t="s">
        <v>267</v>
      </c>
      <c r="D1545" t="s">
        <v>48</v>
      </c>
      <c r="E1545">
        <v>1</v>
      </c>
      <c r="F1545">
        <v>0</v>
      </c>
      <c r="G1545">
        <v>0</v>
      </c>
      <c r="H1545">
        <v>0</v>
      </c>
      <c r="I1545">
        <v>1</v>
      </c>
      <c r="J1545">
        <v>0</v>
      </c>
      <c r="K1545">
        <v>0</v>
      </c>
      <c r="L1545">
        <v>6</v>
      </c>
      <c r="M1545">
        <v>7</v>
      </c>
      <c r="N1545">
        <v>3</v>
      </c>
      <c r="O1545">
        <v>3</v>
      </c>
      <c r="P1545">
        <v>0</v>
      </c>
      <c r="Q1545">
        <v>1</v>
      </c>
      <c r="R1545">
        <v>5</v>
      </c>
      <c r="S1545">
        <v>0</v>
      </c>
      <c r="T1545">
        <v>0</v>
      </c>
      <c r="U1545">
        <v>0</v>
      </c>
      <c r="V1545">
        <f t="shared" si="48"/>
        <v>69</v>
      </c>
      <c r="W1545">
        <f t="shared" si="49"/>
        <v>56</v>
      </c>
    </row>
    <row r="1546" spans="1:23" x14ac:dyDescent="0.35">
      <c r="A1546" t="s">
        <v>284</v>
      </c>
      <c r="B1546" s="1">
        <v>44385</v>
      </c>
      <c r="C1546" t="s">
        <v>270</v>
      </c>
      <c r="D1546" t="s">
        <v>48</v>
      </c>
      <c r="E1546">
        <v>1</v>
      </c>
      <c r="F1546">
        <v>0</v>
      </c>
      <c r="G1546">
        <v>0</v>
      </c>
      <c r="H1546">
        <v>1</v>
      </c>
      <c r="I1546">
        <v>0</v>
      </c>
      <c r="J1546">
        <v>0</v>
      </c>
      <c r="K1546">
        <v>0</v>
      </c>
      <c r="L1546">
        <v>5</v>
      </c>
      <c r="M1546">
        <v>6</v>
      </c>
      <c r="N1546">
        <v>3</v>
      </c>
      <c r="O1546">
        <v>3</v>
      </c>
      <c r="P1546">
        <v>1</v>
      </c>
      <c r="Q1546">
        <v>1</v>
      </c>
      <c r="R1546">
        <v>5</v>
      </c>
      <c r="S1546">
        <v>0</v>
      </c>
      <c r="T1546">
        <v>0</v>
      </c>
      <c r="U1546">
        <v>0</v>
      </c>
      <c r="V1546">
        <f t="shared" si="48"/>
        <v>61</v>
      </c>
      <c r="W1546">
        <f t="shared" si="49"/>
        <v>46</v>
      </c>
    </row>
    <row r="1547" spans="1:23" x14ac:dyDescent="0.35">
      <c r="A1547" t="s">
        <v>284</v>
      </c>
      <c r="B1547" s="1">
        <v>44386</v>
      </c>
      <c r="C1547" t="s">
        <v>277</v>
      </c>
      <c r="D1547" t="s">
        <v>74</v>
      </c>
      <c r="E1547">
        <v>1</v>
      </c>
      <c r="F1547">
        <v>0</v>
      </c>
      <c r="G1547">
        <v>0</v>
      </c>
      <c r="H1547">
        <v>0</v>
      </c>
      <c r="I1547">
        <v>1</v>
      </c>
      <c r="J1547">
        <v>0</v>
      </c>
      <c r="K1547">
        <v>0</v>
      </c>
      <c r="L1547">
        <v>5</v>
      </c>
      <c r="M1547">
        <v>6</v>
      </c>
      <c r="N1547">
        <v>3</v>
      </c>
      <c r="O1547">
        <v>3</v>
      </c>
      <c r="P1547">
        <v>0</v>
      </c>
      <c r="Q1547">
        <v>2</v>
      </c>
      <c r="R1547">
        <v>3</v>
      </c>
      <c r="S1547">
        <v>0</v>
      </c>
      <c r="T1547">
        <v>0</v>
      </c>
      <c r="U1547">
        <v>0</v>
      </c>
      <c r="V1547">
        <f t="shared" si="48"/>
        <v>62</v>
      </c>
      <c r="W1547">
        <f t="shared" si="49"/>
        <v>48</v>
      </c>
    </row>
    <row r="1548" spans="1:23" x14ac:dyDescent="0.35">
      <c r="A1548" t="s">
        <v>284</v>
      </c>
      <c r="B1548" s="1">
        <v>44387</v>
      </c>
      <c r="C1548" t="s">
        <v>266</v>
      </c>
      <c r="D1548" t="s">
        <v>74</v>
      </c>
      <c r="E1548">
        <v>1</v>
      </c>
      <c r="F1548">
        <v>0</v>
      </c>
      <c r="G1548">
        <v>0</v>
      </c>
      <c r="H1548">
        <v>1</v>
      </c>
      <c r="I1548">
        <v>0</v>
      </c>
      <c r="J1548">
        <v>0</v>
      </c>
      <c r="K1548">
        <v>0</v>
      </c>
      <c r="L1548">
        <v>7</v>
      </c>
      <c r="M1548">
        <v>3</v>
      </c>
      <c r="N1548">
        <v>0</v>
      </c>
      <c r="O1548">
        <v>0</v>
      </c>
      <c r="P1548">
        <v>0</v>
      </c>
      <c r="Q1548">
        <v>1</v>
      </c>
      <c r="R1548">
        <v>9</v>
      </c>
      <c r="S1548">
        <v>0</v>
      </c>
      <c r="T1548">
        <v>0</v>
      </c>
      <c r="U1548">
        <v>0</v>
      </c>
      <c r="V1548">
        <f t="shared" si="48"/>
        <v>82</v>
      </c>
      <c r="W1548">
        <f t="shared" si="49"/>
        <v>83</v>
      </c>
    </row>
    <row r="1549" spans="1:23" x14ac:dyDescent="0.35">
      <c r="A1549" t="s">
        <v>284</v>
      </c>
      <c r="B1549" s="1">
        <v>44388</v>
      </c>
      <c r="C1549" t="s">
        <v>268</v>
      </c>
      <c r="D1549" t="s">
        <v>74</v>
      </c>
      <c r="E1549">
        <v>1</v>
      </c>
      <c r="F1549">
        <v>0</v>
      </c>
      <c r="G1549">
        <v>0</v>
      </c>
      <c r="H1549">
        <v>1</v>
      </c>
      <c r="I1549">
        <v>0</v>
      </c>
      <c r="J1549">
        <v>0</v>
      </c>
      <c r="K1549">
        <v>0</v>
      </c>
      <c r="L1549">
        <v>6</v>
      </c>
      <c r="M1549">
        <v>3</v>
      </c>
      <c r="N1549">
        <v>1</v>
      </c>
      <c r="O1549">
        <v>1</v>
      </c>
      <c r="P1549">
        <v>0</v>
      </c>
      <c r="Q1549">
        <v>3</v>
      </c>
      <c r="R1549">
        <v>7</v>
      </c>
      <c r="S1549">
        <v>0</v>
      </c>
      <c r="T1549">
        <v>0</v>
      </c>
      <c r="U1549">
        <v>1</v>
      </c>
      <c r="V1549">
        <f t="shared" si="48"/>
        <v>73</v>
      </c>
      <c r="W1549">
        <f t="shared" si="49"/>
        <v>68</v>
      </c>
    </row>
    <row r="1550" spans="1:23" x14ac:dyDescent="0.35">
      <c r="A1550" t="s">
        <v>284</v>
      </c>
      <c r="B1550" s="1">
        <v>44393</v>
      </c>
      <c r="C1550" t="s">
        <v>270</v>
      </c>
      <c r="D1550" t="s">
        <v>36</v>
      </c>
      <c r="E1550">
        <v>1</v>
      </c>
      <c r="F1550">
        <v>0</v>
      </c>
      <c r="G1550">
        <v>0</v>
      </c>
      <c r="H1550">
        <v>0</v>
      </c>
      <c r="I1550">
        <v>1</v>
      </c>
      <c r="J1550">
        <v>0</v>
      </c>
      <c r="K1550">
        <v>0</v>
      </c>
      <c r="L1550">
        <v>4</v>
      </c>
      <c r="M1550">
        <v>9</v>
      </c>
      <c r="N1550">
        <v>7</v>
      </c>
      <c r="O1550">
        <v>7</v>
      </c>
      <c r="P1550">
        <v>1</v>
      </c>
      <c r="Q1550">
        <v>2</v>
      </c>
      <c r="R1550">
        <v>2</v>
      </c>
      <c r="S1550">
        <v>1</v>
      </c>
      <c r="T1550">
        <v>0</v>
      </c>
      <c r="U1550">
        <v>0</v>
      </c>
      <c r="V1550">
        <f t="shared" si="48"/>
        <v>49</v>
      </c>
      <c r="W1550">
        <f t="shared" si="49"/>
        <v>17</v>
      </c>
    </row>
    <row r="1551" spans="1:23" x14ac:dyDescent="0.35">
      <c r="A1551" t="s">
        <v>284</v>
      </c>
      <c r="B1551" s="1">
        <v>44394</v>
      </c>
      <c r="C1551" t="s">
        <v>277</v>
      </c>
      <c r="D1551" t="s">
        <v>36</v>
      </c>
      <c r="E1551">
        <v>1</v>
      </c>
      <c r="F1551">
        <v>0</v>
      </c>
      <c r="G1551">
        <v>0</v>
      </c>
      <c r="H1551">
        <v>0</v>
      </c>
      <c r="I1551">
        <v>1</v>
      </c>
      <c r="J1551">
        <v>0</v>
      </c>
      <c r="K1551">
        <v>0</v>
      </c>
      <c r="L1551">
        <v>6</v>
      </c>
      <c r="M1551">
        <v>6</v>
      </c>
      <c r="N1551">
        <v>3</v>
      </c>
      <c r="O1551">
        <v>3</v>
      </c>
      <c r="P1551">
        <v>1</v>
      </c>
      <c r="Q1551">
        <v>0</v>
      </c>
      <c r="R1551">
        <v>4</v>
      </c>
      <c r="S1551">
        <v>0</v>
      </c>
      <c r="T1551">
        <v>0</v>
      </c>
      <c r="U1551">
        <v>0</v>
      </c>
      <c r="V1551">
        <f t="shared" si="48"/>
        <v>66</v>
      </c>
      <c r="W1551">
        <f t="shared" si="49"/>
        <v>53</v>
      </c>
    </row>
    <row r="1552" spans="1:23" x14ac:dyDescent="0.35">
      <c r="A1552" t="s">
        <v>284</v>
      </c>
      <c r="B1552" s="1">
        <v>44395</v>
      </c>
      <c r="C1552" t="s">
        <v>268</v>
      </c>
      <c r="D1552" t="s">
        <v>36</v>
      </c>
      <c r="E1552">
        <v>1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7</v>
      </c>
      <c r="M1552">
        <v>6</v>
      </c>
      <c r="N1552">
        <v>2</v>
      </c>
      <c r="O1552">
        <v>2</v>
      </c>
      <c r="P1552">
        <v>1</v>
      </c>
      <c r="Q1552">
        <v>2</v>
      </c>
      <c r="R1552">
        <v>7</v>
      </c>
      <c r="S1552">
        <v>0</v>
      </c>
      <c r="T1552">
        <v>0</v>
      </c>
      <c r="U1552">
        <v>0</v>
      </c>
      <c r="V1552">
        <f t="shared" si="48"/>
        <v>72</v>
      </c>
      <c r="W1552">
        <f t="shared" si="49"/>
        <v>61</v>
      </c>
    </row>
    <row r="1553" spans="1:23" x14ac:dyDescent="0.35">
      <c r="A1553" t="s">
        <v>284</v>
      </c>
      <c r="B1553" s="1">
        <v>44397</v>
      </c>
      <c r="C1553" t="s">
        <v>266</v>
      </c>
      <c r="D1553" t="s">
        <v>46</v>
      </c>
      <c r="E1553">
        <v>1</v>
      </c>
      <c r="F1553">
        <v>0</v>
      </c>
      <c r="G1553">
        <v>0</v>
      </c>
      <c r="H1553">
        <v>0</v>
      </c>
      <c r="I1553">
        <v>1</v>
      </c>
      <c r="J1553">
        <v>0</v>
      </c>
      <c r="K1553">
        <v>0</v>
      </c>
      <c r="L1553">
        <v>6</v>
      </c>
      <c r="M1553">
        <v>7</v>
      </c>
      <c r="N1553">
        <v>4</v>
      </c>
      <c r="O1553">
        <v>4</v>
      </c>
      <c r="P1553">
        <v>1</v>
      </c>
      <c r="Q1553">
        <v>2</v>
      </c>
      <c r="R1553">
        <v>5</v>
      </c>
      <c r="S1553">
        <v>0</v>
      </c>
      <c r="T1553">
        <v>0</v>
      </c>
      <c r="U1553">
        <v>0</v>
      </c>
      <c r="V1553">
        <f t="shared" si="48"/>
        <v>64</v>
      </c>
      <c r="W1553">
        <f t="shared" si="49"/>
        <v>45</v>
      </c>
    </row>
    <row r="1554" spans="1:23" x14ac:dyDescent="0.35">
      <c r="A1554" t="s">
        <v>284</v>
      </c>
      <c r="B1554" s="1">
        <v>44398</v>
      </c>
      <c r="C1554" t="s">
        <v>269</v>
      </c>
      <c r="D1554" t="s">
        <v>46</v>
      </c>
      <c r="E1554">
        <v>1</v>
      </c>
      <c r="F1554">
        <v>0</v>
      </c>
      <c r="G1554">
        <v>0</v>
      </c>
      <c r="H1554">
        <v>1</v>
      </c>
      <c r="I1554">
        <v>0</v>
      </c>
      <c r="J1554">
        <v>0</v>
      </c>
      <c r="K1554">
        <v>0</v>
      </c>
      <c r="L1554">
        <v>6</v>
      </c>
      <c r="M1554">
        <v>3</v>
      </c>
      <c r="N1554">
        <v>3</v>
      </c>
      <c r="O1554">
        <v>3</v>
      </c>
      <c r="P1554">
        <v>3</v>
      </c>
      <c r="Q1554">
        <v>1</v>
      </c>
      <c r="R1554">
        <v>3</v>
      </c>
      <c r="S1554">
        <v>0</v>
      </c>
      <c r="T1554">
        <v>0</v>
      </c>
      <c r="U1554">
        <v>0</v>
      </c>
      <c r="V1554">
        <f t="shared" si="48"/>
        <v>59</v>
      </c>
      <c r="W1554">
        <f t="shared" si="49"/>
        <v>44</v>
      </c>
    </row>
    <row r="1555" spans="1:23" x14ac:dyDescent="0.35">
      <c r="A1555" t="s">
        <v>284</v>
      </c>
      <c r="B1555" s="1">
        <v>44400</v>
      </c>
      <c r="C1555" t="s">
        <v>270</v>
      </c>
      <c r="D1555" t="s">
        <v>61</v>
      </c>
      <c r="E1555">
        <v>1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5</v>
      </c>
      <c r="M1555">
        <v>5</v>
      </c>
      <c r="N1555">
        <v>4</v>
      </c>
      <c r="O1555">
        <v>4</v>
      </c>
      <c r="P1555">
        <v>1</v>
      </c>
      <c r="Q1555">
        <v>1</v>
      </c>
      <c r="R1555">
        <v>4</v>
      </c>
      <c r="S1555">
        <v>1</v>
      </c>
      <c r="T1555">
        <v>0</v>
      </c>
      <c r="U1555">
        <v>0</v>
      </c>
      <c r="V1555">
        <f t="shared" si="48"/>
        <v>61</v>
      </c>
      <c r="W1555">
        <f t="shared" si="49"/>
        <v>44</v>
      </c>
    </row>
    <row r="1556" spans="1:23" x14ac:dyDescent="0.35">
      <c r="A1556" t="s">
        <v>284</v>
      </c>
      <c r="B1556" s="1">
        <v>44401</v>
      </c>
      <c r="C1556" t="s">
        <v>277</v>
      </c>
      <c r="D1556" t="s">
        <v>61</v>
      </c>
      <c r="E1556">
        <v>1</v>
      </c>
      <c r="F1556">
        <v>0</v>
      </c>
      <c r="G1556">
        <v>0</v>
      </c>
      <c r="H1556">
        <v>0</v>
      </c>
      <c r="I1556">
        <v>1</v>
      </c>
      <c r="J1556">
        <v>0</v>
      </c>
      <c r="K1556">
        <v>0</v>
      </c>
      <c r="L1556">
        <v>7</v>
      </c>
      <c r="M1556">
        <v>5</v>
      </c>
      <c r="N1556">
        <v>1</v>
      </c>
      <c r="O1556">
        <v>1</v>
      </c>
      <c r="P1556">
        <v>1</v>
      </c>
      <c r="Q1556">
        <v>0</v>
      </c>
      <c r="R1556">
        <v>6</v>
      </c>
      <c r="S1556">
        <v>0</v>
      </c>
      <c r="T1556">
        <v>0</v>
      </c>
      <c r="U1556">
        <v>0</v>
      </c>
      <c r="V1556">
        <f t="shared" si="48"/>
        <v>74</v>
      </c>
      <c r="W1556">
        <f t="shared" si="49"/>
        <v>69</v>
      </c>
    </row>
    <row r="1557" spans="1:23" x14ac:dyDescent="0.35">
      <c r="A1557" t="s">
        <v>284</v>
      </c>
      <c r="B1557" s="1">
        <v>44402</v>
      </c>
      <c r="C1557" t="s">
        <v>268</v>
      </c>
      <c r="D1557" t="s">
        <v>61</v>
      </c>
      <c r="E1557">
        <v>1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5</v>
      </c>
      <c r="M1557">
        <v>4</v>
      </c>
      <c r="N1557">
        <v>2</v>
      </c>
      <c r="O1557">
        <v>2</v>
      </c>
      <c r="P1557">
        <v>2</v>
      </c>
      <c r="Q1557">
        <v>3</v>
      </c>
      <c r="R1557">
        <v>4</v>
      </c>
      <c r="S1557">
        <v>0</v>
      </c>
      <c r="T1557">
        <v>0</v>
      </c>
      <c r="U1557">
        <v>0</v>
      </c>
      <c r="V1557">
        <f t="shared" si="48"/>
        <v>56</v>
      </c>
      <c r="W1557">
        <f t="shared" si="49"/>
        <v>42</v>
      </c>
    </row>
    <row r="1558" spans="1:23" x14ac:dyDescent="0.35">
      <c r="A1558" t="s">
        <v>284</v>
      </c>
      <c r="B1558" s="1">
        <v>44403</v>
      </c>
      <c r="C1558" t="s">
        <v>266</v>
      </c>
      <c r="D1558" t="s">
        <v>163</v>
      </c>
      <c r="E1558">
        <v>1</v>
      </c>
      <c r="F1558">
        <v>0</v>
      </c>
      <c r="G1558">
        <v>0</v>
      </c>
      <c r="H1558">
        <v>0</v>
      </c>
      <c r="I1558">
        <v>1</v>
      </c>
      <c r="J1558">
        <v>0</v>
      </c>
      <c r="K1558">
        <v>0</v>
      </c>
      <c r="L1558" s="2">
        <v>6.333333333333333</v>
      </c>
      <c r="M1558">
        <v>9</v>
      </c>
      <c r="N1558">
        <v>4</v>
      </c>
      <c r="O1558">
        <v>4</v>
      </c>
      <c r="P1558">
        <v>1</v>
      </c>
      <c r="Q1558">
        <v>0</v>
      </c>
      <c r="R1558">
        <v>8</v>
      </c>
      <c r="S1558">
        <v>0</v>
      </c>
      <c r="T1558">
        <v>0</v>
      </c>
      <c r="U1558">
        <v>1</v>
      </c>
      <c r="V1558">
        <f t="shared" si="48"/>
        <v>68.666666666666671</v>
      </c>
      <c r="W1558">
        <f t="shared" si="49"/>
        <v>50</v>
      </c>
    </row>
    <row r="1559" spans="1:23" x14ac:dyDescent="0.35">
      <c r="A1559" t="s">
        <v>284</v>
      </c>
      <c r="B1559" s="1">
        <v>44404</v>
      </c>
      <c r="C1559" t="s">
        <v>269</v>
      </c>
      <c r="D1559" t="s">
        <v>163</v>
      </c>
      <c r="E1559">
        <v>1</v>
      </c>
      <c r="F1559">
        <v>0</v>
      </c>
      <c r="G1559">
        <v>0</v>
      </c>
      <c r="H1559">
        <v>1</v>
      </c>
      <c r="I1559">
        <v>0</v>
      </c>
      <c r="J1559">
        <v>0</v>
      </c>
      <c r="K1559">
        <v>0</v>
      </c>
      <c r="L1559">
        <v>6</v>
      </c>
      <c r="M1559">
        <v>5</v>
      </c>
      <c r="N1559">
        <v>2</v>
      </c>
      <c r="O1559">
        <v>2</v>
      </c>
      <c r="P1559">
        <v>1</v>
      </c>
      <c r="Q1559">
        <v>2</v>
      </c>
      <c r="R1559">
        <v>7</v>
      </c>
      <c r="S1559">
        <v>0</v>
      </c>
      <c r="T1559">
        <v>0</v>
      </c>
      <c r="U1559">
        <v>0</v>
      </c>
      <c r="V1559">
        <f t="shared" si="48"/>
        <v>68</v>
      </c>
      <c r="W1559">
        <f t="shared" si="49"/>
        <v>57</v>
      </c>
    </row>
    <row r="1560" spans="1:23" x14ac:dyDescent="0.35">
      <c r="A1560" t="s">
        <v>284</v>
      </c>
      <c r="B1560" s="1">
        <v>44405</v>
      </c>
      <c r="C1560" t="s">
        <v>280</v>
      </c>
      <c r="D1560" t="s">
        <v>163</v>
      </c>
      <c r="E1560">
        <v>1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</v>
      </c>
      <c r="M1560">
        <v>2</v>
      </c>
      <c r="N1560">
        <v>1</v>
      </c>
      <c r="O1560">
        <v>1</v>
      </c>
      <c r="P1560">
        <v>0</v>
      </c>
      <c r="Q1560">
        <v>2</v>
      </c>
      <c r="R1560">
        <v>0</v>
      </c>
      <c r="S1560">
        <v>0</v>
      </c>
      <c r="T1560">
        <v>0</v>
      </c>
      <c r="U1560">
        <v>0</v>
      </c>
      <c r="V1560">
        <f t="shared" si="48"/>
        <v>49</v>
      </c>
      <c r="W1560">
        <f t="shared" si="49"/>
        <v>35</v>
      </c>
    </row>
    <row r="1561" spans="1:23" x14ac:dyDescent="0.35">
      <c r="A1561" t="s">
        <v>284</v>
      </c>
      <c r="B1561" s="1">
        <v>44406</v>
      </c>
      <c r="C1561" t="s">
        <v>277</v>
      </c>
      <c r="D1561" t="s">
        <v>74</v>
      </c>
      <c r="E1561">
        <v>1</v>
      </c>
      <c r="F1561">
        <v>0</v>
      </c>
      <c r="G1561">
        <v>0</v>
      </c>
      <c r="H1561">
        <v>0</v>
      </c>
      <c r="I1561">
        <v>1</v>
      </c>
      <c r="J1561">
        <v>0</v>
      </c>
      <c r="K1561">
        <v>0</v>
      </c>
      <c r="L1561">
        <v>6</v>
      </c>
      <c r="M1561">
        <v>8</v>
      </c>
      <c r="N1561">
        <v>1</v>
      </c>
      <c r="O1561">
        <v>1</v>
      </c>
      <c r="P1561">
        <v>0</v>
      </c>
      <c r="Q1561">
        <v>1</v>
      </c>
      <c r="R1561">
        <v>4</v>
      </c>
      <c r="S1561">
        <v>0</v>
      </c>
      <c r="T1561">
        <v>0</v>
      </c>
      <c r="U1561">
        <v>0</v>
      </c>
      <c r="V1561">
        <f t="shared" si="48"/>
        <v>67</v>
      </c>
      <c r="W1561">
        <f t="shared" si="49"/>
        <v>59</v>
      </c>
    </row>
    <row r="1562" spans="1:23" x14ac:dyDescent="0.35">
      <c r="A1562" t="s">
        <v>284</v>
      </c>
      <c r="B1562" s="1">
        <v>44407</v>
      </c>
      <c r="C1562" t="s">
        <v>268</v>
      </c>
      <c r="D1562" t="s">
        <v>74</v>
      </c>
      <c r="E1562">
        <v>1</v>
      </c>
      <c r="F1562">
        <v>0</v>
      </c>
      <c r="G1562">
        <v>0</v>
      </c>
      <c r="H1562">
        <v>1</v>
      </c>
      <c r="I1562">
        <v>0</v>
      </c>
      <c r="J1562">
        <v>0</v>
      </c>
      <c r="K1562">
        <v>0</v>
      </c>
      <c r="L1562" s="2">
        <v>6.333333333333333</v>
      </c>
      <c r="M1562">
        <v>5</v>
      </c>
      <c r="N1562">
        <v>2</v>
      </c>
      <c r="O1562">
        <v>2</v>
      </c>
      <c r="P1562">
        <v>1</v>
      </c>
      <c r="Q1562">
        <v>3</v>
      </c>
      <c r="R1562">
        <v>4</v>
      </c>
      <c r="S1562">
        <v>0</v>
      </c>
      <c r="T1562">
        <v>0</v>
      </c>
      <c r="U1562">
        <v>0</v>
      </c>
      <c r="V1562">
        <f t="shared" si="48"/>
        <v>65.666666666666671</v>
      </c>
      <c r="W1562">
        <f t="shared" si="49"/>
        <v>54</v>
      </c>
    </row>
    <row r="1563" spans="1:23" x14ac:dyDescent="0.35">
      <c r="A1563" t="s">
        <v>284</v>
      </c>
      <c r="B1563" s="1">
        <v>44408</v>
      </c>
      <c r="C1563" t="s">
        <v>266</v>
      </c>
      <c r="D1563" t="s">
        <v>74</v>
      </c>
      <c r="E1563">
        <v>1</v>
      </c>
      <c r="F1563">
        <v>0</v>
      </c>
      <c r="G1563">
        <v>0</v>
      </c>
      <c r="H1563">
        <v>1</v>
      </c>
      <c r="I1563">
        <v>0</v>
      </c>
      <c r="J1563">
        <v>0</v>
      </c>
      <c r="K1563">
        <v>0</v>
      </c>
      <c r="L1563">
        <v>6</v>
      </c>
      <c r="M1563">
        <v>4</v>
      </c>
      <c r="N1563">
        <v>2</v>
      </c>
      <c r="O1563">
        <v>2</v>
      </c>
      <c r="P1563">
        <v>1</v>
      </c>
      <c r="Q1563">
        <v>4</v>
      </c>
      <c r="R1563">
        <v>7</v>
      </c>
      <c r="S1563">
        <v>0</v>
      </c>
      <c r="T1563">
        <v>0</v>
      </c>
      <c r="U1563">
        <v>1</v>
      </c>
      <c r="V1563">
        <f t="shared" si="48"/>
        <v>67</v>
      </c>
      <c r="W1563">
        <f t="shared" si="49"/>
        <v>55</v>
      </c>
    </row>
    <row r="1564" spans="1:23" x14ac:dyDescent="0.35">
      <c r="A1564" t="s">
        <v>284</v>
      </c>
      <c r="B1564" s="1">
        <v>44409</v>
      </c>
      <c r="C1564" t="s">
        <v>269</v>
      </c>
      <c r="D1564" t="s">
        <v>74</v>
      </c>
      <c r="E1564">
        <v>1</v>
      </c>
      <c r="F1564">
        <v>0</v>
      </c>
      <c r="G1564">
        <v>0</v>
      </c>
      <c r="H1564">
        <v>0</v>
      </c>
      <c r="I1564">
        <v>1</v>
      </c>
      <c r="J1564">
        <v>0</v>
      </c>
      <c r="K1564">
        <v>0</v>
      </c>
      <c r="L1564">
        <v>1</v>
      </c>
      <c r="M1564">
        <v>4</v>
      </c>
      <c r="N1564">
        <v>4</v>
      </c>
      <c r="O1564">
        <v>4</v>
      </c>
      <c r="P1564">
        <v>0</v>
      </c>
      <c r="Q1564">
        <v>2</v>
      </c>
      <c r="R1564">
        <v>3</v>
      </c>
      <c r="S1564">
        <v>0</v>
      </c>
      <c r="T1564">
        <v>0</v>
      </c>
      <c r="U1564">
        <v>0</v>
      </c>
      <c r="V1564">
        <f t="shared" si="48"/>
        <v>50</v>
      </c>
      <c r="W1564">
        <f t="shared" si="49"/>
        <v>25</v>
      </c>
    </row>
    <row r="1565" spans="1:23" x14ac:dyDescent="0.35">
      <c r="A1565" t="s">
        <v>284</v>
      </c>
      <c r="B1565" s="1">
        <v>44411</v>
      </c>
      <c r="C1565" t="s">
        <v>277</v>
      </c>
      <c r="D1565" t="s">
        <v>112</v>
      </c>
      <c r="E1565">
        <v>1</v>
      </c>
      <c r="F1565">
        <v>0</v>
      </c>
      <c r="G1565">
        <v>0</v>
      </c>
      <c r="H1565">
        <v>1</v>
      </c>
      <c r="I1565">
        <v>0</v>
      </c>
      <c r="J1565">
        <v>0</v>
      </c>
      <c r="K1565">
        <v>0</v>
      </c>
      <c r="L1565">
        <v>5</v>
      </c>
      <c r="M1565">
        <v>4</v>
      </c>
      <c r="N1565">
        <v>2</v>
      </c>
      <c r="O1565">
        <v>2</v>
      </c>
      <c r="P1565">
        <v>1</v>
      </c>
      <c r="Q1565">
        <v>0</v>
      </c>
      <c r="R1565">
        <v>5</v>
      </c>
      <c r="S1565">
        <v>0</v>
      </c>
      <c r="T1565">
        <v>0</v>
      </c>
      <c r="U1565">
        <v>0</v>
      </c>
      <c r="V1565">
        <f t="shared" si="48"/>
        <v>64</v>
      </c>
      <c r="W1565">
        <f t="shared" si="49"/>
        <v>55</v>
      </c>
    </row>
    <row r="1566" spans="1:23" x14ac:dyDescent="0.35">
      <c r="A1566" t="s">
        <v>284</v>
      </c>
      <c r="B1566" s="1">
        <v>44412</v>
      </c>
      <c r="C1566" t="s">
        <v>268</v>
      </c>
      <c r="D1566" t="s">
        <v>112</v>
      </c>
      <c r="E1566">
        <v>1</v>
      </c>
      <c r="F1566">
        <v>0</v>
      </c>
      <c r="G1566">
        <v>0</v>
      </c>
      <c r="H1566">
        <v>0</v>
      </c>
      <c r="I1566">
        <v>1</v>
      </c>
      <c r="J1566">
        <v>0</v>
      </c>
      <c r="K1566">
        <v>0</v>
      </c>
      <c r="L1566">
        <v>6</v>
      </c>
      <c r="M1566">
        <v>8</v>
      </c>
      <c r="N1566">
        <v>3</v>
      </c>
      <c r="O1566">
        <v>3</v>
      </c>
      <c r="P1566">
        <v>0</v>
      </c>
      <c r="Q1566">
        <v>1</v>
      </c>
      <c r="R1566">
        <v>6</v>
      </c>
      <c r="S1566">
        <v>0</v>
      </c>
      <c r="T1566">
        <v>0</v>
      </c>
      <c r="U1566">
        <v>0</v>
      </c>
      <c r="V1566">
        <f t="shared" si="48"/>
        <v>69</v>
      </c>
      <c r="W1566">
        <f t="shared" si="49"/>
        <v>55</v>
      </c>
    </row>
    <row r="1567" spans="1:23" x14ac:dyDescent="0.35">
      <c r="A1567" t="s">
        <v>284</v>
      </c>
      <c r="B1567" s="1">
        <v>44413</v>
      </c>
      <c r="C1567" t="s">
        <v>267</v>
      </c>
      <c r="D1567" t="s">
        <v>112</v>
      </c>
      <c r="E1567">
        <v>1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 s="2">
        <v>4.666666666666667</v>
      </c>
      <c r="M1567">
        <v>7</v>
      </c>
      <c r="N1567">
        <v>4</v>
      </c>
      <c r="O1567">
        <v>4</v>
      </c>
      <c r="P1567">
        <v>0</v>
      </c>
      <c r="Q1567">
        <v>1</v>
      </c>
      <c r="R1567">
        <v>6</v>
      </c>
      <c r="S1567">
        <v>0</v>
      </c>
      <c r="T1567">
        <v>0</v>
      </c>
      <c r="U1567">
        <v>0</v>
      </c>
      <c r="V1567">
        <f t="shared" si="48"/>
        <v>63.333333333333336</v>
      </c>
      <c r="W1567">
        <f t="shared" si="49"/>
        <v>46</v>
      </c>
    </row>
    <row r="1568" spans="1:23" x14ac:dyDescent="0.35">
      <c r="A1568" t="s">
        <v>284</v>
      </c>
      <c r="B1568" s="1">
        <v>44414</v>
      </c>
      <c r="C1568" t="s">
        <v>266</v>
      </c>
      <c r="D1568" t="s">
        <v>97</v>
      </c>
      <c r="E1568">
        <v>1</v>
      </c>
      <c r="F1568">
        <v>0</v>
      </c>
      <c r="G1568">
        <v>0</v>
      </c>
      <c r="H1568">
        <v>1</v>
      </c>
      <c r="I1568">
        <v>0</v>
      </c>
      <c r="J1568">
        <v>0</v>
      </c>
      <c r="K1568">
        <v>0</v>
      </c>
      <c r="L1568">
        <v>6</v>
      </c>
      <c r="M1568">
        <v>2</v>
      </c>
      <c r="N1568">
        <v>0</v>
      </c>
      <c r="O1568">
        <v>0</v>
      </c>
      <c r="P1568">
        <v>0</v>
      </c>
      <c r="Q1568">
        <v>1</v>
      </c>
      <c r="R1568">
        <v>7</v>
      </c>
      <c r="S1568">
        <v>0</v>
      </c>
      <c r="T1568">
        <v>0</v>
      </c>
      <c r="U1568">
        <v>0</v>
      </c>
      <c r="V1568">
        <f t="shared" si="48"/>
        <v>76</v>
      </c>
      <c r="W1568">
        <f t="shared" si="49"/>
        <v>77</v>
      </c>
    </row>
    <row r="1569" spans="1:23" x14ac:dyDescent="0.35">
      <c r="A1569" t="s">
        <v>284</v>
      </c>
      <c r="B1569" s="1">
        <v>44415</v>
      </c>
      <c r="C1569" t="s">
        <v>269</v>
      </c>
      <c r="D1569" t="s">
        <v>97</v>
      </c>
      <c r="E1569">
        <v>1</v>
      </c>
      <c r="F1569">
        <v>0</v>
      </c>
      <c r="G1569">
        <v>0</v>
      </c>
      <c r="H1569">
        <v>1</v>
      </c>
      <c r="I1569">
        <v>0</v>
      </c>
      <c r="J1569">
        <v>0</v>
      </c>
      <c r="K1569">
        <v>0</v>
      </c>
      <c r="L1569">
        <v>6</v>
      </c>
      <c r="M1569">
        <v>5</v>
      </c>
      <c r="N1569">
        <v>0</v>
      </c>
      <c r="O1569">
        <v>0</v>
      </c>
      <c r="P1569">
        <v>0</v>
      </c>
      <c r="Q1569">
        <v>0</v>
      </c>
      <c r="R1569">
        <v>9</v>
      </c>
      <c r="S1569">
        <v>0</v>
      </c>
      <c r="T1569">
        <v>0</v>
      </c>
      <c r="U1569">
        <v>0</v>
      </c>
      <c r="V1569">
        <f t="shared" si="48"/>
        <v>76</v>
      </c>
      <c r="W1569">
        <f t="shared" si="49"/>
        <v>75</v>
      </c>
    </row>
    <row r="1570" spans="1:23" x14ac:dyDescent="0.35">
      <c r="A1570" t="s">
        <v>284</v>
      </c>
      <c r="B1570" s="1">
        <v>44416</v>
      </c>
      <c r="C1570" t="s">
        <v>277</v>
      </c>
      <c r="D1570" t="s">
        <v>97</v>
      </c>
      <c r="E1570">
        <v>1</v>
      </c>
      <c r="F1570">
        <v>0</v>
      </c>
      <c r="G1570">
        <v>0</v>
      </c>
      <c r="H1570">
        <v>1</v>
      </c>
      <c r="I1570">
        <v>0</v>
      </c>
      <c r="J1570">
        <v>0</v>
      </c>
      <c r="K1570">
        <v>0</v>
      </c>
      <c r="L1570">
        <v>5</v>
      </c>
      <c r="M1570">
        <v>7</v>
      </c>
      <c r="N1570">
        <v>4</v>
      </c>
      <c r="O1570">
        <v>4</v>
      </c>
      <c r="P1570">
        <v>0</v>
      </c>
      <c r="Q1570">
        <v>1</v>
      </c>
      <c r="R1570">
        <v>6</v>
      </c>
      <c r="S1570">
        <v>0</v>
      </c>
      <c r="T1570">
        <v>0</v>
      </c>
      <c r="U1570">
        <v>0</v>
      </c>
      <c r="V1570">
        <f t="shared" si="48"/>
        <v>65</v>
      </c>
      <c r="W1570">
        <f t="shared" si="49"/>
        <v>48</v>
      </c>
    </row>
    <row r="1571" spans="1:23" x14ac:dyDescent="0.35">
      <c r="A1571" t="s">
        <v>284</v>
      </c>
      <c r="B1571" s="1">
        <v>44418</v>
      </c>
      <c r="C1571" t="s">
        <v>268</v>
      </c>
      <c r="D1571" t="s">
        <v>32</v>
      </c>
      <c r="E1571">
        <v>1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 s="2">
        <v>4.333333333333333</v>
      </c>
      <c r="M1571">
        <v>6</v>
      </c>
      <c r="N1571">
        <v>4</v>
      </c>
      <c r="O1571">
        <v>4</v>
      </c>
      <c r="P1571">
        <v>0</v>
      </c>
      <c r="Q1571">
        <v>2</v>
      </c>
      <c r="R1571">
        <v>9</v>
      </c>
      <c r="S1571">
        <v>1</v>
      </c>
      <c r="T1571">
        <v>0</v>
      </c>
      <c r="U1571">
        <v>1</v>
      </c>
      <c r="V1571">
        <f t="shared" si="48"/>
        <v>64.666666666666671</v>
      </c>
      <c r="W1571">
        <f t="shared" si="49"/>
        <v>47</v>
      </c>
    </row>
    <row r="1572" spans="1:23" x14ac:dyDescent="0.35">
      <c r="A1572" t="s">
        <v>284</v>
      </c>
      <c r="B1572" s="1">
        <v>44419</v>
      </c>
      <c r="C1572" t="s">
        <v>267</v>
      </c>
      <c r="D1572" t="s">
        <v>32</v>
      </c>
      <c r="E1572">
        <v>1</v>
      </c>
      <c r="F1572">
        <v>0</v>
      </c>
      <c r="G1572">
        <v>0</v>
      </c>
      <c r="H1572">
        <v>0</v>
      </c>
      <c r="I1572">
        <v>1</v>
      </c>
      <c r="J1572">
        <v>0</v>
      </c>
      <c r="K1572">
        <v>0</v>
      </c>
      <c r="L1572">
        <v>6</v>
      </c>
      <c r="M1572">
        <v>9</v>
      </c>
      <c r="N1572">
        <v>3</v>
      </c>
      <c r="O1572">
        <v>3</v>
      </c>
      <c r="P1572">
        <v>0</v>
      </c>
      <c r="Q1572">
        <v>1</v>
      </c>
      <c r="R1572">
        <v>3</v>
      </c>
      <c r="S1572">
        <v>0</v>
      </c>
      <c r="T1572">
        <v>0</v>
      </c>
      <c r="U1572">
        <v>0</v>
      </c>
      <c r="V1572">
        <f t="shared" si="48"/>
        <v>65</v>
      </c>
      <c r="W1572">
        <f t="shared" si="49"/>
        <v>50</v>
      </c>
    </row>
    <row r="1573" spans="1:23" x14ac:dyDescent="0.35">
      <c r="A1573" t="s">
        <v>284</v>
      </c>
      <c r="B1573" s="1">
        <v>44420</v>
      </c>
      <c r="C1573" t="s">
        <v>266</v>
      </c>
      <c r="D1573" t="s">
        <v>45</v>
      </c>
      <c r="E1573">
        <v>1</v>
      </c>
      <c r="F1573">
        <v>0</v>
      </c>
      <c r="G1573">
        <v>0</v>
      </c>
      <c r="H1573">
        <v>0</v>
      </c>
      <c r="I1573">
        <v>1</v>
      </c>
      <c r="J1573">
        <v>0</v>
      </c>
      <c r="K1573">
        <v>0</v>
      </c>
      <c r="L1573">
        <v>4</v>
      </c>
      <c r="M1573">
        <v>7</v>
      </c>
      <c r="N1573">
        <v>7</v>
      </c>
      <c r="O1573">
        <v>7</v>
      </c>
      <c r="P1573">
        <v>1</v>
      </c>
      <c r="Q1573">
        <v>2</v>
      </c>
      <c r="R1573">
        <v>6</v>
      </c>
      <c r="S1573">
        <v>0</v>
      </c>
      <c r="T1573">
        <v>0</v>
      </c>
      <c r="U1573">
        <v>1</v>
      </c>
      <c r="V1573">
        <f t="shared" si="48"/>
        <v>55</v>
      </c>
      <c r="W1573">
        <f t="shared" si="49"/>
        <v>25</v>
      </c>
    </row>
    <row r="1574" spans="1:23" x14ac:dyDescent="0.35">
      <c r="A1574" t="s">
        <v>284</v>
      </c>
      <c r="B1574" s="1">
        <v>44421</v>
      </c>
      <c r="C1574" t="s">
        <v>269</v>
      </c>
      <c r="D1574" t="s">
        <v>45</v>
      </c>
      <c r="E1574">
        <v>1</v>
      </c>
      <c r="F1574">
        <v>0</v>
      </c>
      <c r="G1574">
        <v>0</v>
      </c>
      <c r="H1574">
        <v>0</v>
      </c>
      <c r="I1574">
        <v>1</v>
      </c>
      <c r="J1574">
        <v>0</v>
      </c>
      <c r="K1574">
        <v>0</v>
      </c>
      <c r="L1574">
        <v>4</v>
      </c>
      <c r="M1574">
        <v>7</v>
      </c>
      <c r="N1574">
        <v>5</v>
      </c>
      <c r="O1574">
        <v>5</v>
      </c>
      <c r="P1574">
        <v>1</v>
      </c>
      <c r="Q1574">
        <v>3</v>
      </c>
      <c r="R1574">
        <v>2</v>
      </c>
      <c r="S1574">
        <v>1</v>
      </c>
      <c r="T1574">
        <v>0</v>
      </c>
      <c r="U1574">
        <v>0</v>
      </c>
      <c r="V1574">
        <f t="shared" si="48"/>
        <v>50</v>
      </c>
      <c r="W1574">
        <f t="shared" si="49"/>
        <v>25</v>
      </c>
    </row>
    <row r="1575" spans="1:23" x14ac:dyDescent="0.35">
      <c r="A1575" t="s">
        <v>284</v>
      </c>
      <c r="B1575" s="1">
        <v>44422</v>
      </c>
      <c r="C1575" t="s">
        <v>277</v>
      </c>
      <c r="D1575" t="s">
        <v>45</v>
      </c>
      <c r="E1575">
        <v>1</v>
      </c>
      <c r="F1575">
        <v>0</v>
      </c>
      <c r="G1575">
        <v>0</v>
      </c>
      <c r="H1575">
        <v>1</v>
      </c>
      <c r="I1575">
        <v>0</v>
      </c>
      <c r="J1575">
        <v>0</v>
      </c>
      <c r="K1575">
        <v>0</v>
      </c>
      <c r="L1575">
        <v>6</v>
      </c>
      <c r="M1575">
        <v>5</v>
      </c>
      <c r="N1575">
        <v>1</v>
      </c>
      <c r="O1575">
        <v>1</v>
      </c>
      <c r="P1575">
        <v>0</v>
      </c>
      <c r="Q1575">
        <v>2</v>
      </c>
      <c r="R1575">
        <v>6</v>
      </c>
      <c r="S1575">
        <v>0</v>
      </c>
      <c r="T1575">
        <v>0</v>
      </c>
      <c r="U1575">
        <v>0</v>
      </c>
      <c r="V1575">
        <f t="shared" si="48"/>
        <v>71</v>
      </c>
      <c r="W1575">
        <f t="shared" si="49"/>
        <v>65</v>
      </c>
    </row>
    <row r="1576" spans="1:23" x14ac:dyDescent="0.35">
      <c r="A1576" t="s">
        <v>284</v>
      </c>
      <c r="B1576" s="1">
        <v>44423</v>
      </c>
      <c r="C1576" t="s">
        <v>268</v>
      </c>
      <c r="D1576" t="s">
        <v>45</v>
      </c>
      <c r="E1576">
        <v>1</v>
      </c>
      <c r="F1576">
        <v>0</v>
      </c>
      <c r="G1576">
        <v>0</v>
      </c>
      <c r="H1576">
        <v>0</v>
      </c>
      <c r="I1576">
        <v>1</v>
      </c>
      <c r="J1576">
        <v>0</v>
      </c>
      <c r="K1576">
        <v>0</v>
      </c>
      <c r="L1576" s="2">
        <v>4.333333333333333</v>
      </c>
      <c r="M1576">
        <v>7</v>
      </c>
      <c r="N1576">
        <v>3</v>
      </c>
      <c r="O1576">
        <v>3</v>
      </c>
      <c r="P1576">
        <v>0</v>
      </c>
      <c r="Q1576">
        <v>1</v>
      </c>
      <c r="R1576">
        <v>5</v>
      </c>
      <c r="S1576">
        <v>1</v>
      </c>
      <c r="T1576">
        <v>0</v>
      </c>
      <c r="U1576">
        <v>1</v>
      </c>
      <c r="V1576">
        <f t="shared" si="48"/>
        <v>60.666666666666664</v>
      </c>
      <c r="W1576">
        <f t="shared" si="49"/>
        <v>46</v>
      </c>
    </row>
    <row r="1577" spans="1:23" x14ac:dyDescent="0.35">
      <c r="A1577" t="s">
        <v>284</v>
      </c>
      <c r="B1577" s="1">
        <v>44424</v>
      </c>
      <c r="C1577" t="s">
        <v>267</v>
      </c>
      <c r="D1577" t="s">
        <v>69</v>
      </c>
      <c r="E1577">
        <v>1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7</v>
      </c>
      <c r="M1577">
        <v>6</v>
      </c>
      <c r="N1577">
        <v>2</v>
      </c>
      <c r="O1577">
        <v>2</v>
      </c>
      <c r="P1577">
        <v>0</v>
      </c>
      <c r="Q1577">
        <v>1</v>
      </c>
      <c r="R1577">
        <v>2</v>
      </c>
      <c r="S1577">
        <v>0</v>
      </c>
      <c r="T1577">
        <v>0</v>
      </c>
      <c r="U1577">
        <v>1</v>
      </c>
      <c r="V1577">
        <f t="shared" si="48"/>
        <v>72</v>
      </c>
      <c r="W1577">
        <f t="shared" si="49"/>
        <v>64</v>
      </c>
    </row>
    <row r="1578" spans="1:23" x14ac:dyDescent="0.35">
      <c r="A1578" t="s">
        <v>284</v>
      </c>
      <c r="B1578" s="1">
        <v>44425</v>
      </c>
      <c r="C1578" t="s">
        <v>266</v>
      </c>
      <c r="D1578" t="s">
        <v>69</v>
      </c>
      <c r="E1578">
        <v>1</v>
      </c>
      <c r="F1578">
        <v>0</v>
      </c>
      <c r="G1578">
        <v>0</v>
      </c>
      <c r="H1578">
        <v>1</v>
      </c>
      <c r="I1578">
        <v>0</v>
      </c>
      <c r="J1578">
        <v>0</v>
      </c>
      <c r="K1578">
        <v>0</v>
      </c>
      <c r="L1578" s="2">
        <v>6.333333333333333</v>
      </c>
      <c r="M1578">
        <v>5</v>
      </c>
      <c r="N1578">
        <v>3</v>
      </c>
      <c r="O1578">
        <v>3</v>
      </c>
      <c r="P1578">
        <v>3</v>
      </c>
      <c r="Q1578">
        <v>1</v>
      </c>
      <c r="R1578">
        <v>4</v>
      </c>
      <c r="S1578">
        <v>0</v>
      </c>
      <c r="T1578">
        <v>0</v>
      </c>
      <c r="U1578">
        <v>0</v>
      </c>
      <c r="V1578">
        <f t="shared" si="48"/>
        <v>59.666666666666664</v>
      </c>
      <c r="W1578">
        <f t="shared" si="49"/>
        <v>43</v>
      </c>
    </row>
    <row r="1579" spans="1:23" x14ac:dyDescent="0.35">
      <c r="A1579" t="s">
        <v>284</v>
      </c>
      <c r="B1579" s="1">
        <v>44426</v>
      </c>
      <c r="C1579" t="s">
        <v>270</v>
      </c>
      <c r="D1579" t="s">
        <v>69</v>
      </c>
      <c r="E1579">
        <v>1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3</v>
      </c>
      <c r="M1579">
        <v>4</v>
      </c>
      <c r="N1579">
        <v>3</v>
      </c>
      <c r="O1579">
        <v>3</v>
      </c>
      <c r="P1579">
        <v>1</v>
      </c>
      <c r="Q1579">
        <v>0</v>
      </c>
      <c r="R1579">
        <v>0</v>
      </c>
      <c r="S1579">
        <v>1</v>
      </c>
      <c r="T1579">
        <v>0</v>
      </c>
      <c r="U1579">
        <v>0</v>
      </c>
      <c r="V1579">
        <f t="shared" si="48"/>
        <v>51</v>
      </c>
      <c r="W1579">
        <f t="shared" si="49"/>
        <v>35</v>
      </c>
    </row>
    <row r="1580" spans="1:23" x14ac:dyDescent="0.35">
      <c r="A1580" t="s">
        <v>284</v>
      </c>
      <c r="B1580" s="1">
        <v>44428</v>
      </c>
      <c r="C1580" t="s">
        <v>269</v>
      </c>
      <c r="D1580" t="s">
        <v>131</v>
      </c>
      <c r="E1580">
        <v>1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5</v>
      </c>
      <c r="M1580">
        <v>6</v>
      </c>
      <c r="N1580">
        <v>3</v>
      </c>
      <c r="O1580">
        <v>3</v>
      </c>
      <c r="P1580">
        <v>1</v>
      </c>
      <c r="Q1580">
        <v>3</v>
      </c>
      <c r="R1580">
        <v>3</v>
      </c>
      <c r="S1580">
        <v>1</v>
      </c>
      <c r="T1580">
        <v>0</v>
      </c>
      <c r="U1580">
        <v>0</v>
      </c>
      <c r="V1580">
        <f t="shared" si="48"/>
        <v>57</v>
      </c>
      <c r="W1580">
        <f t="shared" si="49"/>
        <v>40</v>
      </c>
    </row>
    <row r="1581" spans="1:23" x14ac:dyDescent="0.35">
      <c r="A1581" t="s">
        <v>284</v>
      </c>
      <c r="B1581" s="1">
        <v>44429</v>
      </c>
      <c r="C1581" t="s">
        <v>277</v>
      </c>
      <c r="D1581" t="s">
        <v>131</v>
      </c>
      <c r="E1581">
        <v>1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7</v>
      </c>
      <c r="M1581">
        <v>6</v>
      </c>
      <c r="N1581">
        <v>2</v>
      </c>
      <c r="O1581">
        <v>2</v>
      </c>
      <c r="P1581">
        <v>1</v>
      </c>
      <c r="Q1581">
        <v>1</v>
      </c>
      <c r="R1581">
        <v>10</v>
      </c>
      <c r="S1581">
        <v>0</v>
      </c>
      <c r="T1581">
        <v>0</v>
      </c>
      <c r="U1581">
        <v>1</v>
      </c>
      <c r="V1581">
        <f t="shared" si="48"/>
        <v>76</v>
      </c>
      <c r="W1581">
        <f t="shared" si="49"/>
        <v>66</v>
      </c>
    </row>
    <row r="1582" spans="1:23" x14ac:dyDescent="0.35">
      <c r="A1582" t="s">
        <v>284</v>
      </c>
      <c r="B1582" s="1">
        <v>44430</v>
      </c>
      <c r="C1582" t="s">
        <v>268</v>
      </c>
      <c r="D1582" t="s">
        <v>131</v>
      </c>
      <c r="E1582">
        <v>1</v>
      </c>
      <c r="F1582">
        <v>0</v>
      </c>
      <c r="G1582">
        <v>0</v>
      </c>
      <c r="H1582">
        <v>0</v>
      </c>
      <c r="I1582">
        <v>1</v>
      </c>
      <c r="J1582">
        <v>0</v>
      </c>
      <c r="K1582">
        <v>0</v>
      </c>
      <c r="L1582" s="2">
        <v>5.333333333333333</v>
      </c>
      <c r="M1582">
        <v>6</v>
      </c>
      <c r="N1582">
        <v>5</v>
      </c>
      <c r="O1582">
        <v>5</v>
      </c>
      <c r="P1582">
        <v>1</v>
      </c>
      <c r="Q1582">
        <v>3</v>
      </c>
      <c r="R1582">
        <v>8</v>
      </c>
      <c r="S1582">
        <v>0</v>
      </c>
      <c r="T1582">
        <v>0</v>
      </c>
      <c r="U1582">
        <v>0</v>
      </c>
      <c r="V1582">
        <f t="shared" si="48"/>
        <v>63.666666666666664</v>
      </c>
      <c r="W1582">
        <f t="shared" si="49"/>
        <v>41</v>
      </c>
    </row>
    <row r="1583" spans="1:23" x14ac:dyDescent="0.35">
      <c r="A1583" t="s">
        <v>284</v>
      </c>
      <c r="B1583" s="1">
        <v>44431</v>
      </c>
      <c r="C1583" t="s">
        <v>267</v>
      </c>
      <c r="D1583" t="s">
        <v>114</v>
      </c>
      <c r="E1583">
        <v>1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6</v>
      </c>
      <c r="M1583">
        <v>5</v>
      </c>
      <c r="N1583">
        <v>1</v>
      </c>
      <c r="O1583">
        <v>1</v>
      </c>
      <c r="P1583">
        <v>0</v>
      </c>
      <c r="Q1583">
        <v>2</v>
      </c>
      <c r="R1583">
        <v>6</v>
      </c>
      <c r="S1583">
        <v>0</v>
      </c>
      <c r="T1583">
        <v>0</v>
      </c>
      <c r="U1583">
        <v>0</v>
      </c>
      <c r="V1583">
        <f t="shared" si="48"/>
        <v>71</v>
      </c>
      <c r="W1583">
        <f t="shared" si="49"/>
        <v>65</v>
      </c>
    </row>
    <row r="1584" spans="1:23" x14ac:dyDescent="0.35">
      <c r="A1584" t="s">
        <v>284</v>
      </c>
      <c r="B1584" t="s">
        <v>205</v>
      </c>
      <c r="C1584" t="s">
        <v>269</v>
      </c>
      <c r="D1584" t="s">
        <v>114</v>
      </c>
      <c r="E1584">
        <v>1</v>
      </c>
      <c r="F1584">
        <v>0</v>
      </c>
      <c r="G1584">
        <v>0</v>
      </c>
      <c r="H1584">
        <v>0</v>
      </c>
      <c r="I1584">
        <v>1</v>
      </c>
      <c r="J1584">
        <v>0</v>
      </c>
      <c r="K1584">
        <v>0</v>
      </c>
      <c r="L1584" s="2">
        <v>4.666666666666667</v>
      </c>
      <c r="M1584">
        <v>7</v>
      </c>
      <c r="N1584">
        <v>5</v>
      </c>
      <c r="O1584">
        <v>5</v>
      </c>
      <c r="P1584">
        <v>3</v>
      </c>
      <c r="Q1584">
        <v>1</v>
      </c>
      <c r="R1584">
        <v>8</v>
      </c>
      <c r="S1584">
        <v>0</v>
      </c>
      <c r="T1584">
        <v>0</v>
      </c>
      <c r="U1584">
        <v>0</v>
      </c>
      <c r="V1584">
        <f t="shared" si="48"/>
        <v>53.333333333333336</v>
      </c>
      <c r="W1584">
        <f t="shared" si="49"/>
        <v>27</v>
      </c>
    </row>
    <row r="1585" spans="1:23" x14ac:dyDescent="0.35">
      <c r="A1585" t="s">
        <v>284</v>
      </c>
      <c r="B1585" t="s">
        <v>206</v>
      </c>
      <c r="C1585" t="s">
        <v>266</v>
      </c>
      <c r="D1585" t="s">
        <v>114</v>
      </c>
      <c r="E1585">
        <v>1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3</v>
      </c>
      <c r="M1585">
        <v>7</v>
      </c>
      <c r="N1585">
        <v>5</v>
      </c>
      <c r="O1585">
        <v>5</v>
      </c>
      <c r="P1585">
        <v>0</v>
      </c>
      <c r="Q1585">
        <v>0</v>
      </c>
      <c r="R1585">
        <v>3</v>
      </c>
      <c r="S1585">
        <v>0</v>
      </c>
      <c r="T1585">
        <v>0</v>
      </c>
      <c r="U1585">
        <v>1</v>
      </c>
      <c r="V1585">
        <f t="shared" si="48"/>
        <v>55</v>
      </c>
      <c r="W1585">
        <f t="shared" si="49"/>
        <v>32</v>
      </c>
    </row>
    <row r="1586" spans="1:23" x14ac:dyDescent="0.35">
      <c r="A1586" t="s">
        <v>284</v>
      </c>
      <c r="B1586" s="1">
        <v>44435</v>
      </c>
      <c r="C1586" t="s">
        <v>277</v>
      </c>
      <c r="D1586" t="s">
        <v>61</v>
      </c>
      <c r="E1586">
        <v>1</v>
      </c>
      <c r="F1586">
        <v>0</v>
      </c>
      <c r="G1586">
        <v>0</v>
      </c>
      <c r="H1586">
        <v>1</v>
      </c>
      <c r="I1586">
        <v>0</v>
      </c>
      <c r="J1586">
        <v>0</v>
      </c>
      <c r="K1586">
        <v>0</v>
      </c>
      <c r="L1586">
        <v>6</v>
      </c>
      <c r="M1586">
        <v>4</v>
      </c>
      <c r="N1586">
        <v>2</v>
      </c>
      <c r="O1586">
        <v>2</v>
      </c>
      <c r="P1586">
        <v>2</v>
      </c>
      <c r="Q1586">
        <v>0</v>
      </c>
      <c r="R1586">
        <v>7</v>
      </c>
      <c r="S1586">
        <v>0</v>
      </c>
      <c r="T1586">
        <v>0</v>
      </c>
      <c r="U1586">
        <v>0</v>
      </c>
      <c r="V1586">
        <f t="shared" si="48"/>
        <v>67</v>
      </c>
      <c r="W1586">
        <f t="shared" si="49"/>
        <v>57</v>
      </c>
    </row>
    <row r="1587" spans="1:23" x14ac:dyDescent="0.35">
      <c r="A1587" t="s">
        <v>284</v>
      </c>
      <c r="B1587" s="1">
        <v>44436</v>
      </c>
      <c r="C1587" t="s">
        <v>268</v>
      </c>
      <c r="D1587" t="s">
        <v>61</v>
      </c>
      <c r="E1587">
        <v>1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2</v>
      </c>
      <c r="M1587">
        <v>2</v>
      </c>
      <c r="N1587">
        <v>1</v>
      </c>
      <c r="O1587">
        <v>1</v>
      </c>
      <c r="P1587">
        <v>0</v>
      </c>
      <c r="Q1587">
        <v>3</v>
      </c>
      <c r="R1587">
        <v>2</v>
      </c>
      <c r="S1587">
        <v>0</v>
      </c>
      <c r="T1587">
        <v>0</v>
      </c>
      <c r="U1587">
        <v>0</v>
      </c>
      <c r="V1587">
        <f t="shared" si="48"/>
        <v>53</v>
      </c>
      <c r="W1587">
        <f t="shared" si="49"/>
        <v>41</v>
      </c>
    </row>
    <row r="1588" spans="1:23" x14ac:dyDescent="0.35">
      <c r="A1588" t="s">
        <v>284</v>
      </c>
      <c r="B1588" s="1">
        <v>44437</v>
      </c>
      <c r="C1588" t="s">
        <v>267</v>
      </c>
      <c r="D1588" t="s">
        <v>61</v>
      </c>
      <c r="E1588">
        <v>1</v>
      </c>
      <c r="F1588">
        <v>0</v>
      </c>
      <c r="G1588">
        <v>0</v>
      </c>
      <c r="H1588">
        <v>1</v>
      </c>
      <c r="I1588">
        <v>0</v>
      </c>
      <c r="J1588">
        <v>0</v>
      </c>
      <c r="K1588">
        <v>0</v>
      </c>
      <c r="L1588">
        <v>7</v>
      </c>
      <c r="M1588">
        <v>2</v>
      </c>
      <c r="N1588">
        <v>0</v>
      </c>
      <c r="O1588">
        <v>0</v>
      </c>
      <c r="P1588">
        <v>0</v>
      </c>
      <c r="Q1588">
        <v>1</v>
      </c>
      <c r="R1588">
        <v>5</v>
      </c>
      <c r="S1588">
        <v>1</v>
      </c>
      <c r="T1588">
        <v>0</v>
      </c>
      <c r="U1588">
        <v>0</v>
      </c>
      <c r="V1588">
        <f t="shared" si="48"/>
        <v>79</v>
      </c>
      <c r="W1588">
        <f t="shared" si="49"/>
        <v>81</v>
      </c>
    </row>
    <row r="1589" spans="1:23" x14ac:dyDescent="0.35">
      <c r="A1589" t="s">
        <v>284</v>
      </c>
      <c r="B1589" s="1">
        <v>44438</v>
      </c>
      <c r="C1589" t="s">
        <v>266</v>
      </c>
      <c r="D1589" t="s">
        <v>33</v>
      </c>
      <c r="E1589">
        <v>1</v>
      </c>
      <c r="F1589">
        <v>0</v>
      </c>
      <c r="G1589">
        <v>0</v>
      </c>
      <c r="H1589">
        <v>0</v>
      </c>
      <c r="I1589">
        <v>1</v>
      </c>
      <c r="J1589">
        <v>0</v>
      </c>
      <c r="K1589">
        <v>0</v>
      </c>
      <c r="L1589">
        <v>6</v>
      </c>
      <c r="M1589">
        <v>7</v>
      </c>
      <c r="N1589">
        <v>4</v>
      </c>
      <c r="O1589">
        <v>4</v>
      </c>
      <c r="P1589">
        <v>3</v>
      </c>
      <c r="Q1589">
        <v>2</v>
      </c>
      <c r="R1589">
        <v>2</v>
      </c>
      <c r="S1589">
        <v>0</v>
      </c>
      <c r="T1589">
        <v>0</v>
      </c>
      <c r="U1589">
        <v>0</v>
      </c>
      <c r="V1589">
        <f t="shared" si="48"/>
        <v>53</v>
      </c>
      <c r="W1589">
        <f t="shared" si="49"/>
        <v>30</v>
      </c>
    </row>
    <row r="1590" spans="1:23" x14ac:dyDescent="0.35">
      <c r="A1590" t="s">
        <v>284</v>
      </c>
      <c r="B1590" s="1">
        <v>44439</v>
      </c>
      <c r="C1590" t="s">
        <v>269</v>
      </c>
      <c r="D1590" t="s">
        <v>33</v>
      </c>
      <c r="E1590">
        <v>1</v>
      </c>
      <c r="F1590">
        <v>0</v>
      </c>
      <c r="G1590">
        <v>0</v>
      </c>
      <c r="H1590">
        <v>0</v>
      </c>
      <c r="I1590">
        <v>1</v>
      </c>
      <c r="J1590">
        <v>0</v>
      </c>
      <c r="K1590">
        <v>0</v>
      </c>
      <c r="L1590" s="2">
        <v>4.333333333333333</v>
      </c>
      <c r="M1590">
        <v>4</v>
      </c>
      <c r="N1590">
        <v>4</v>
      </c>
      <c r="O1590">
        <v>4</v>
      </c>
      <c r="P1590">
        <v>2</v>
      </c>
      <c r="Q1590">
        <v>6</v>
      </c>
      <c r="R1590">
        <v>2</v>
      </c>
      <c r="S1590">
        <v>0</v>
      </c>
      <c r="T1590">
        <v>0</v>
      </c>
      <c r="U1590">
        <v>0</v>
      </c>
      <c r="V1590">
        <f t="shared" si="48"/>
        <v>47.666666666666664</v>
      </c>
      <c r="W1590">
        <f t="shared" si="49"/>
        <v>24</v>
      </c>
    </row>
    <row r="1591" spans="1:23" x14ac:dyDescent="0.35">
      <c r="A1591" t="s">
        <v>284</v>
      </c>
      <c r="B1591" s="1">
        <v>44440</v>
      </c>
      <c r="C1591" t="s">
        <v>277</v>
      </c>
      <c r="D1591" t="s">
        <v>33</v>
      </c>
      <c r="E1591">
        <v>1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1</v>
      </c>
      <c r="M1591">
        <v>0</v>
      </c>
      <c r="N1591">
        <v>1</v>
      </c>
      <c r="O1591">
        <v>1</v>
      </c>
      <c r="P1591">
        <v>0</v>
      </c>
      <c r="Q1591">
        <v>2</v>
      </c>
      <c r="R1591">
        <v>1</v>
      </c>
      <c r="S1591">
        <v>0</v>
      </c>
      <c r="T1591">
        <v>0</v>
      </c>
      <c r="U1591">
        <v>0</v>
      </c>
      <c r="V1591">
        <f t="shared" si="48"/>
        <v>52</v>
      </c>
      <c r="W1591">
        <f t="shared" si="49"/>
        <v>40</v>
      </c>
    </row>
    <row r="1592" spans="1:23" x14ac:dyDescent="0.35">
      <c r="A1592" t="s">
        <v>284</v>
      </c>
      <c r="B1592" s="1">
        <v>44441</v>
      </c>
      <c r="C1592" t="s">
        <v>270</v>
      </c>
      <c r="D1592" t="s">
        <v>120</v>
      </c>
      <c r="E1592">
        <v>1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 s="2">
        <v>3.6666666666666665</v>
      </c>
      <c r="M1592">
        <v>4</v>
      </c>
      <c r="N1592">
        <v>3</v>
      </c>
      <c r="O1592">
        <v>3</v>
      </c>
      <c r="P1592">
        <v>1</v>
      </c>
      <c r="Q1592">
        <v>4</v>
      </c>
      <c r="R1592">
        <v>1</v>
      </c>
      <c r="S1592">
        <v>0</v>
      </c>
      <c r="T1592">
        <v>0</v>
      </c>
      <c r="U1592">
        <v>0</v>
      </c>
      <c r="V1592">
        <f t="shared" si="48"/>
        <v>50</v>
      </c>
      <c r="W1592">
        <f t="shared" si="49"/>
        <v>32</v>
      </c>
    </row>
    <row r="1593" spans="1:23" x14ac:dyDescent="0.35">
      <c r="A1593" t="s">
        <v>284</v>
      </c>
      <c r="B1593" s="1">
        <v>44442</v>
      </c>
      <c r="C1593" t="s">
        <v>267</v>
      </c>
      <c r="D1593" t="s">
        <v>120</v>
      </c>
      <c r="E1593">
        <v>1</v>
      </c>
      <c r="F1593">
        <v>0</v>
      </c>
      <c r="G1593">
        <v>0</v>
      </c>
      <c r="H1593">
        <v>1</v>
      </c>
      <c r="I1593">
        <v>0</v>
      </c>
      <c r="J1593">
        <v>0</v>
      </c>
      <c r="K1593">
        <v>0</v>
      </c>
      <c r="L1593">
        <v>7</v>
      </c>
      <c r="M1593">
        <v>6</v>
      </c>
      <c r="N1593">
        <v>3</v>
      </c>
      <c r="O1593">
        <v>3</v>
      </c>
      <c r="P1593">
        <v>1</v>
      </c>
      <c r="Q1593">
        <v>0</v>
      </c>
      <c r="R1593">
        <v>3</v>
      </c>
      <c r="S1593">
        <v>0</v>
      </c>
      <c r="T1593">
        <v>0</v>
      </c>
      <c r="U1593">
        <v>0</v>
      </c>
      <c r="V1593">
        <f t="shared" si="48"/>
        <v>70</v>
      </c>
      <c r="W1593">
        <f t="shared" si="49"/>
        <v>58</v>
      </c>
    </row>
    <row r="1594" spans="1:23" x14ac:dyDescent="0.35">
      <c r="A1594" t="s">
        <v>284</v>
      </c>
      <c r="B1594" s="1">
        <v>44443</v>
      </c>
      <c r="C1594" t="s">
        <v>266</v>
      </c>
      <c r="D1594" t="s">
        <v>120</v>
      </c>
      <c r="E1594">
        <v>1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5</v>
      </c>
      <c r="M1594">
        <v>5</v>
      </c>
      <c r="N1594">
        <v>4</v>
      </c>
      <c r="O1594">
        <v>2</v>
      </c>
      <c r="P1594">
        <v>1</v>
      </c>
      <c r="Q1594">
        <v>1</v>
      </c>
      <c r="R1594">
        <v>5</v>
      </c>
      <c r="S1594">
        <v>0</v>
      </c>
      <c r="T1594">
        <v>0</v>
      </c>
      <c r="U1594">
        <v>3</v>
      </c>
      <c r="V1594">
        <f t="shared" si="48"/>
        <v>58</v>
      </c>
      <c r="W1594">
        <f t="shared" si="49"/>
        <v>45</v>
      </c>
    </row>
    <row r="1595" spans="1:23" x14ac:dyDescent="0.35">
      <c r="A1595" t="s">
        <v>284</v>
      </c>
      <c r="B1595" s="1">
        <v>44444</v>
      </c>
      <c r="C1595" t="s">
        <v>281</v>
      </c>
      <c r="D1595" t="s">
        <v>120</v>
      </c>
      <c r="E1595">
        <v>1</v>
      </c>
      <c r="F1595">
        <v>0</v>
      </c>
      <c r="G1595">
        <v>0</v>
      </c>
      <c r="H1595">
        <v>0</v>
      </c>
      <c r="I1595">
        <v>1</v>
      </c>
      <c r="J1595">
        <v>0</v>
      </c>
      <c r="K1595">
        <v>0</v>
      </c>
      <c r="L1595" s="2">
        <v>2.6666666666666665</v>
      </c>
      <c r="M1595">
        <v>5</v>
      </c>
      <c r="N1595">
        <v>6</v>
      </c>
      <c r="O1595">
        <v>6</v>
      </c>
      <c r="P1595">
        <v>3</v>
      </c>
      <c r="Q1595">
        <v>2</v>
      </c>
      <c r="R1595">
        <v>0</v>
      </c>
      <c r="S1595">
        <v>1</v>
      </c>
      <c r="T1595">
        <v>0</v>
      </c>
      <c r="U1595">
        <v>0</v>
      </c>
      <c r="V1595">
        <f t="shared" si="48"/>
        <v>39</v>
      </c>
      <c r="W1595">
        <f t="shared" si="49"/>
        <v>6</v>
      </c>
    </row>
    <row r="1596" spans="1:23" x14ac:dyDescent="0.35">
      <c r="A1596" t="s">
        <v>284</v>
      </c>
      <c r="B1596" s="1">
        <v>44445</v>
      </c>
      <c r="C1596" t="s">
        <v>277</v>
      </c>
      <c r="D1596" t="s">
        <v>50</v>
      </c>
      <c r="E1596">
        <v>1</v>
      </c>
      <c r="F1596">
        <v>0</v>
      </c>
      <c r="G1596">
        <v>0</v>
      </c>
      <c r="H1596">
        <v>0</v>
      </c>
      <c r="I1596">
        <v>1</v>
      </c>
      <c r="J1596">
        <v>0</v>
      </c>
      <c r="K1596">
        <v>0</v>
      </c>
      <c r="L1596" s="2">
        <v>4.333333333333333</v>
      </c>
      <c r="M1596">
        <v>9</v>
      </c>
      <c r="N1596">
        <v>7</v>
      </c>
      <c r="O1596">
        <v>7</v>
      </c>
      <c r="P1596">
        <v>4</v>
      </c>
      <c r="Q1596">
        <v>3</v>
      </c>
      <c r="R1596">
        <v>6</v>
      </c>
      <c r="S1596">
        <v>1</v>
      </c>
      <c r="T1596">
        <v>0</v>
      </c>
      <c r="U1596">
        <v>0</v>
      </c>
      <c r="V1596">
        <f t="shared" si="48"/>
        <v>41.666666666666664</v>
      </c>
      <c r="W1596">
        <f t="shared" si="49"/>
        <v>3</v>
      </c>
    </row>
    <row r="1597" spans="1:23" x14ac:dyDescent="0.35">
      <c r="A1597" t="s">
        <v>284</v>
      </c>
      <c r="B1597" s="1">
        <v>44446</v>
      </c>
      <c r="C1597" t="s">
        <v>270</v>
      </c>
      <c r="D1597" t="s">
        <v>50</v>
      </c>
      <c r="E1597">
        <v>1</v>
      </c>
      <c r="F1597">
        <v>0</v>
      </c>
      <c r="G1597">
        <v>0</v>
      </c>
      <c r="H1597">
        <v>0</v>
      </c>
      <c r="I1597">
        <v>1</v>
      </c>
      <c r="J1597">
        <v>0</v>
      </c>
      <c r="K1597">
        <v>0</v>
      </c>
      <c r="L1597" s="2">
        <v>1.3333333333333333</v>
      </c>
      <c r="M1597">
        <v>8</v>
      </c>
      <c r="N1597">
        <v>5</v>
      </c>
      <c r="O1597">
        <v>5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f t="shared" si="48"/>
        <v>46</v>
      </c>
      <c r="W1597">
        <f t="shared" si="49"/>
        <v>17</v>
      </c>
    </row>
    <row r="1598" spans="1:23" x14ac:dyDescent="0.35">
      <c r="A1598" t="s">
        <v>284</v>
      </c>
      <c r="B1598" s="1">
        <v>44447</v>
      </c>
      <c r="C1598" t="s">
        <v>268</v>
      </c>
      <c r="D1598" t="s">
        <v>50</v>
      </c>
      <c r="E1598">
        <v>1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5</v>
      </c>
      <c r="M1598">
        <v>6</v>
      </c>
      <c r="N1598">
        <v>3</v>
      </c>
      <c r="O1598">
        <v>3</v>
      </c>
      <c r="P1598">
        <v>1</v>
      </c>
      <c r="Q1598">
        <v>1</v>
      </c>
      <c r="R1598">
        <v>8</v>
      </c>
      <c r="S1598">
        <v>1</v>
      </c>
      <c r="T1598">
        <v>0</v>
      </c>
      <c r="U1598">
        <v>1</v>
      </c>
      <c r="V1598">
        <f t="shared" si="48"/>
        <v>64</v>
      </c>
      <c r="W1598">
        <f t="shared" si="49"/>
        <v>49</v>
      </c>
    </row>
    <row r="1599" spans="1:23" x14ac:dyDescent="0.35">
      <c r="A1599" t="s">
        <v>284</v>
      </c>
      <c r="B1599" s="1">
        <v>44448</v>
      </c>
      <c r="C1599" t="s">
        <v>267</v>
      </c>
      <c r="D1599" t="s">
        <v>119</v>
      </c>
      <c r="E1599">
        <v>1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6</v>
      </c>
      <c r="M1599">
        <v>4</v>
      </c>
      <c r="N1599">
        <v>2</v>
      </c>
      <c r="O1599">
        <v>2</v>
      </c>
      <c r="P1599">
        <v>1</v>
      </c>
      <c r="Q1599">
        <v>2</v>
      </c>
      <c r="R1599">
        <v>3</v>
      </c>
      <c r="S1599">
        <v>0</v>
      </c>
      <c r="T1599">
        <v>0</v>
      </c>
      <c r="U1599">
        <v>0</v>
      </c>
      <c r="V1599">
        <f t="shared" si="48"/>
        <v>65</v>
      </c>
      <c r="W1599">
        <f t="shared" si="49"/>
        <v>55</v>
      </c>
    </row>
    <row r="1600" spans="1:23" x14ac:dyDescent="0.35">
      <c r="A1600" t="s">
        <v>284</v>
      </c>
      <c r="B1600" s="1">
        <v>44449</v>
      </c>
      <c r="C1600" t="s">
        <v>266</v>
      </c>
      <c r="D1600" t="s">
        <v>119</v>
      </c>
      <c r="E1600">
        <v>1</v>
      </c>
      <c r="F1600">
        <v>0</v>
      </c>
      <c r="G1600">
        <v>0</v>
      </c>
      <c r="H1600">
        <v>1</v>
      </c>
      <c r="I1600">
        <v>0</v>
      </c>
      <c r="J1600">
        <v>0</v>
      </c>
      <c r="K1600">
        <v>0</v>
      </c>
      <c r="L1600">
        <v>6</v>
      </c>
      <c r="M1600">
        <v>6</v>
      </c>
      <c r="N1600">
        <v>0</v>
      </c>
      <c r="O1600">
        <v>0</v>
      </c>
      <c r="P1600">
        <v>0</v>
      </c>
      <c r="Q1600">
        <v>1</v>
      </c>
      <c r="R1600">
        <v>6</v>
      </c>
      <c r="S1600">
        <v>0</v>
      </c>
      <c r="T1600">
        <v>0</v>
      </c>
      <c r="U1600">
        <v>0</v>
      </c>
      <c r="V1600">
        <f t="shared" si="48"/>
        <v>71</v>
      </c>
      <c r="W1600">
        <f t="shared" si="49"/>
        <v>68</v>
      </c>
    </row>
    <row r="1601" spans="1:23" x14ac:dyDescent="0.35">
      <c r="A1601" t="s">
        <v>284</v>
      </c>
      <c r="B1601" s="1">
        <v>44450</v>
      </c>
      <c r="C1601" t="s">
        <v>277</v>
      </c>
      <c r="D1601" t="s">
        <v>119</v>
      </c>
      <c r="E1601">
        <v>1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0</v>
      </c>
      <c r="L1601">
        <v>6</v>
      </c>
      <c r="M1601">
        <v>5</v>
      </c>
      <c r="N1601">
        <v>4</v>
      </c>
      <c r="O1601">
        <v>4</v>
      </c>
      <c r="P1601">
        <v>1</v>
      </c>
      <c r="Q1601">
        <v>4</v>
      </c>
      <c r="R1601">
        <v>3</v>
      </c>
      <c r="S1601">
        <v>0</v>
      </c>
      <c r="T1601">
        <v>0</v>
      </c>
      <c r="U1601">
        <v>0</v>
      </c>
      <c r="V1601">
        <f t="shared" si="48"/>
        <v>62</v>
      </c>
      <c r="W1601">
        <f t="shared" si="49"/>
        <v>43</v>
      </c>
    </row>
    <row r="1602" spans="1:23" x14ac:dyDescent="0.35">
      <c r="A1602" t="s">
        <v>284</v>
      </c>
      <c r="B1602" s="1">
        <v>44451</v>
      </c>
      <c r="C1602" t="s">
        <v>281</v>
      </c>
      <c r="D1602" t="s">
        <v>119</v>
      </c>
      <c r="E1602">
        <v>1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 s="2">
        <v>3.6666666666666665</v>
      </c>
      <c r="M1602">
        <v>4</v>
      </c>
      <c r="N1602">
        <v>2</v>
      </c>
      <c r="O1602">
        <v>2</v>
      </c>
      <c r="P1602">
        <v>0</v>
      </c>
      <c r="Q1602">
        <v>3</v>
      </c>
      <c r="R1602">
        <v>6</v>
      </c>
      <c r="S1602">
        <v>0</v>
      </c>
      <c r="T1602">
        <v>0</v>
      </c>
      <c r="U1602">
        <v>0</v>
      </c>
      <c r="V1602">
        <f t="shared" si="48"/>
        <v>60</v>
      </c>
      <c r="W1602">
        <f t="shared" si="49"/>
        <v>48</v>
      </c>
    </row>
    <row r="1603" spans="1:23" x14ac:dyDescent="0.35">
      <c r="A1603" t="s">
        <v>284</v>
      </c>
      <c r="B1603" s="1">
        <v>44453</v>
      </c>
      <c r="C1603" t="s">
        <v>268</v>
      </c>
      <c r="D1603" t="s">
        <v>92</v>
      </c>
      <c r="E1603">
        <v>1</v>
      </c>
      <c r="F1603">
        <v>0</v>
      </c>
      <c r="G1603">
        <v>0</v>
      </c>
      <c r="H1603">
        <v>1</v>
      </c>
      <c r="I1603">
        <v>0</v>
      </c>
      <c r="J1603">
        <v>0</v>
      </c>
      <c r="K1603">
        <v>0</v>
      </c>
      <c r="L1603">
        <v>5</v>
      </c>
      <c r="M1603">
        <v>5</v>
      </c>
      <c r="N1603">
        <v>2</v>
      </c>
      <c r="O1603">
        <v>2</v>
      </c>
      <c r="P1603">
        <v>0</v>
      </c>
      <c r="Q1603">
        <v>2</v>
      </c>
      <c r="R1603">
        <v>7</v>
      </c>
      <c r="S1603">
        <v>0</v>
      </c>
      <c r="T1603">
        <v>0</v>
      </c>
      <c r="U1603">
        <v>0</v>
      </c>
      <c r="V1603">
        <f t="shared" ref="V1603:V1666" si="50">50+L1603*3+(IF(L1603&lt;4,0,(L1603-4)*2)+R1603-M1603-4*P1603-(2*(N1603-O1603))-Q1603)</f>
        <v>67</v>
      </c>
      <c r="W1603">
        <f t="shared" ref="W1603:W1666" si="51">40+6*L1603+R1603-2*Q1603-2*M1603-3*N1603-6*P1603</f>
        <v>57</v>
      </c>
    </row>
    <row r="1604" spans="1:23" x14ac:dyDescent="0.35">
      <c r="A1604" t="s">
        <v>284</v>
      </c>
      <c r="B1604" s="1">
        <v>44454</v>
      </c>
      <c r="C1604" t="s">
        <v>267</v>
      </c>
      <c r="D1604" t="s">
        <v>92</v>
      </c>
      <c r="E1604">
        <v>1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6</v>
      </c>
      <c r="M1604">
        <v>7</v>
      </c>
      <c r="N1604">
        <v>2</v>
      </c>
      <c r="O1604">
        <v>2</v>
      </c>
      <c r="P1604">
        <v>1</v>
      </c>
      <c r="Q1604">
        <v>0</v>
      </c>
      <c r="R1604">
        <v>7</v>
      </c>
      <c r="S1604">
        <v>0</v>
      </c>
      <c r="T1604">
        <v>0</v>
      </c>
      <c r="U1604">
        <v>0</v>
      </c>
      <c r="V1604">
        <f t="shared" si="50"/>
        <v>68</v>
      </c>
      <c r="W1604">
        <f t="shared" si="51"/>
        <v>57</v>
      </c>
    </row>
    <row r="1605" spans="1:23" x14ac:dyDescent="0.35">
      <c r="A1605" t="s">
        <v>284</v>
      </c>
      <c r="B1605" s="1">
        <v>44456</v>
      </c>
      <c r="C1605" t="s">
        <v>266</v>
      </c>
      <c r="D1605" t="s">
        <v>90</v>
      </c>
      <c r="E1605">
        <v>1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4</v>
      </c>
      <c r="M1605">
        <v>8</v>
      </c>
      <c r="N1605">
        <v>6</v>
      </c>
      <c r="O1605">
        <v>6</v>
      </c>
      <c r="P1605">
        <v>1</v>
      </c>
      <c r="Q1605">
        <v>2</v>
      </c>
      <c r="R1605">
        <v>1</v>
      </c>
      <c r="S1605">
        <v>0</v>
      </c>
      <c r="T1605">
        <v>0</v>
      </c>
      <c r="U1605">
        <v>0</v>
      </c>
      <c r="V1605">
        <f t="shared" si="50"/>
        <v>49</v>
      </c>
      <c r="W1605">
        <f t="shared" si="51"/>
        <v>21</v>
      </c>
    </row>
    <row r="1606" spans="1:23" x14ac:dyDescent="0.35">
      <c r="A1606" t="s">
        <v>284</v>
      </c>
      <c r="B1606" s="1">
        <v>44457</v>
      </c>
      <c r="C1606" t="s">
        <v>277</v>
      </c>
      <c r="D1606" t="s">
        <v>90</v>
      </c>
      <c r="E1606">
        <v>1</v>
      </c>
      <c r="F1606">
        <v>0</v>
      </c>
      <c r="G1606">
        <v>0</v>
      </c>
      <c r="H1606">
        <v>1</v>
      </c>
      <c r="I1606">
        <v>0</v>
      </c>
      <c r="J1606">
        <v>0</v>
      </c>
      <c r="K1606">
        <v>0</v>
      </c>
      <c r="L1606">
        <v>6</v>
      </c>
      <c r="M1606">
        <v>7</v>
      </c>
      <c r="N1606">
        <v>0</v>
      </c>
      <c r="O1606">
        <v>0</v>
      </c>
      <c r="P1606">
        <v>0</v>
      </c>
      <c r="Q1606">
        <v>1</v>
      </c>
      <c r="R1606">
        <v>7</v>
      </c>
      <c r="S1606">
        <v>0</v>
      </c>
      <c r="T1606">
        <v>0</v>
      </c>
      <c r="U1606">
        <v>0</v>
      </c>
      <c r="V1606">
        <f t="shared" si="50"/>
        <v>71</v>
      </c>
      <c r="W1606">
        <f t="shared" si="51"/>
        <v>67</v>
      </c>
    </row>
    <row r="1607" spans="1:23" x14ac:dyDescent="0.35">
      <c r="A1607" t="s">
        <v>284</v>
      </c>
      <c r="B1607" s="1">
        <v>44458</v>
      </c>
      <c r="C1607" t="s">
        <v>268</v>
      </c>
      <c r="D1607" t="s">
        <v>90</v>
      </c>
      <c r="E1607">
        <v>1</v>
      </c>
      <c r="F1607">
        <v>0</v>
      </c>
      <c r="G1607">
        <v>0</v>
      </c>
      <c r="H1607">
        <v>0</v>
      </c>
      <c r="I1607">
        <v>1</v>
      </c>
      <c r="J1607">
        <v>0</v>
      </c>
      <c r="K1607">
        <v>0</v>
      </c>
      <c r="L1607">
        <v>4</v>
      </c>
      <c r="M1607">
        <v>3</v>
      </c>
      <c r="N1607">
        <v>2</v>
      </c>
      <c r="O1607">
        <v>2</v>
      </c>
      <c r="P1607">
        <v>1</v>
      </c>
      <c r="Q1607">
        <v>2</v>
      </c>
      <c r="R1607">
        <v>5</v>
      </c>
      <c r="S1607">
        <v>0</v>
      </c>
      <c r="T1607">
        <v>0</v>
      </c>
      <c r="U1607">
        <v>0</v>
      </c>
      <c r="V1607">
        <f t="shared" si="50"/>
        <v>58</v>
      </c>
      <c r="W1607">
        <f t="shared" si="51"/>
        <v>47</v>
      </c>
    </row>
    <row r="1608" spans="1:23" x14ac:dyDescent="0.35">
      <c r="A1608" t="s">
        <v>284</v>
      </c>
      <c r="B1608" s="1">
        <v>44460</v>
      </c>
      <c r="C1608" t="s">
        <v>267</v>
      </c>
      <c r="D1608" t="s">
        <v>36</v>
      </c>
      <c r="E1608">
        <v>1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6</v>
      </c>
      <c r="M1608">
        <v>7</v>
      </c>
      <c r="N1608">
        <v>4</v>
      </c>
      <c r="O1608">
        <v>4</v>
      </c>
      <c r="P1608">
        <v>0</v>
      </c>
      <c r="Q1608">
        <v>0</v>
      </c>
      <c r="R1608">
        <v>3</v>
      </c>
      <c r="S1608">
        <v>0</v>
      </c>
      <c r="T1608">
        <v>0</v>
      </c>
      <c r="U1608">
        <v>0</v>
      </c>
      <c r="V1608">
        <f t="shared" si="50"/>
        <v>68</v>
      </c>
      <c r="W1608">
        <f t="shared" si="51"/>
        <v>53</v>
      </c>
    </row>
    <row r="1609" spans="1:23" x14ac:dyDescent="0.35">
      <c r="A1609" t="s">
        <v>284</v>
      </c>
      <c r="B1609" s="1">
        <v>44461</v>
      </c>
      <c r="C1609" t="s">
        <v>266</v>
      </c>
      <c r="D1609" t="s">
        <v>36</v>
      </c>
      <c r="E1609">
        <v>1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4</v>
      </c>
      <c r="M1609">
        <v>6</v>
      </c>
      <c r="N1609">
        <v>5</v>
      </c>
      <c r="O1609">
        <v>5</v>
      </c>
      <c r="P1609">
        <v>1</v>
      </c>
      <c r="Q1609">
        <v>4</v>
      </c>
      <c r="R1609">
        <v>4</v>
      </c>
      <c r="S1609">
        <v>0</v>
      </c>
      <c r="T1609">
        <v>0</v>
      </c>
      <c r="U1609">
        <v>2</v>
      </c>
      <c r="V1609">
        <f t="shared" si="50"/>
        <v>52</v>
      </c>
      <c r="W1609">
        <f t="shared" si="51"/>
        <v>27</v>
      </c>
    </row>
    <row r="1610" spans="1:23" x14ac:dyDescent="0.35">
      <c r="A1610" t="s">
        <v>284</v>
      </c>
      <c r="B1610" s="1">
        <v>44462</v>
      </c>
      <c r="C1610" t="s">
        <v>277</v>
      </c>
      <c r="D1610" t="s">
        <v>36</v>
      </c>
      <c r="E1610">
        <v>1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6</v>
      </c>
      <c r="M1610">
        <v>8</v>
      </c>
      <c r="N1610">
        <v>3</v>
      </c>
      <c r="O1610">
        <v>3</v>
      </c>
      <c r="P1610">
        <v>0</v>
      </c>
      <c r="Q1610">
        <v>1</v>
      </c>
      <c r="R1610">
        <v>5</v>
      </c>
      <c r="S1610">
        <v>0</v>
      </c>
      <c r="T1610">
        <v>0</v>
      </c>
      <c r="U1610">
        <v>0</v>
      </c>
      <c r="V1610">
        <f t="shared" si="50"/>
        <v>68</v>
      </c>
      <c r="W1610">
        <f t="shared" si="51"/>
        <v>54</v>
      </c>
    </row>
    <row r="1611" spans="1:23" x14ac:dyDescent="0.35">
      <c r="A1611" t="s">
        <v>284</v>
      </c>
      <c r="B1611" s="1">
        <v>44463</v>
      </c>
      <c r="C1611" t="s">
        <v>282</v>
      </c>
      <c r="D1611" t="s">
        <v>50</v>
      </c>
      <c r="E1611">
        <v>1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 s="2">
        <v>3.6666666666666665</v>
      </c>
      <c r="M1611">
        <v>4</v>
      </c>
      <c r="N1611">
        <v>2</v>
      </c>
      <c r="O1611">
        <v>2</v>
      </c>
      <c r="P1611">
        <v>2</v>
      </c>
      <c r="Q1611">
        <v>1</v>
      </c>
      <c r="R1611">
        <v>2</v>
      </c>
      <c r="S1611">
        <v>0</v>
      </c>
      <c r="T1611">
        <v>0</v>
      </c>
      <c r="U1611">
        <v>0</v>
      </c>
      <c r="V1611">
        <f t="shared" si="50"/>
        <v>50</v>
      </c>
      <c r="W1611">
        <f t="shared" si="51"/>
        <v>36</v>
      </c>
    </row>
    <row r="1612" spans="1:23" x14ac:dyDescent="0.35">
      <c r="A1612" t="s">
        <v>284</v>
      </c>
      <c r="B1612" s="1">
        <v>44464</v>
      </c>
      <c r="C1612" t="s">
        <v>268</v>
      </c>
      <c r="D1612" t="s">
        <v>50</v>
      </c>
      <c r="E1612">
        <v>1</v>
      </c>
      <c r="F1612">
        <v>0</v>
      </c>
      <c r="G1612">
        <v>0</v>
      </c>
      <c r="H1612">
        <v>0</v>
      </c>
      <c r="I1612">
        <v>1</v>
      </c>
      <c r="J1612">
        <v>0</v>
      </c>
      <c r="K1612">
        <v>0</v>
      </c>
      <c r="L1612" s="2">
        <v>4.666666666666667</v>
      </c>
      <c r="M1612">
        <v>5</v>
      </c>
      <c r="N1612">
        <v>4</v>
      </c>
      <c r="O1612">
        <v>4</v>
      </c>
      <c r="P1612">
        <v>2</v>
      </c>
      <c r="Q1612">
        <v>0</v>
      </c>
      <c r="R1612">
        <v>5</v>
      </c>
      <c r="S1612">
        <v>2</v>
      </c>
      <c r="T1612">
        <v>0</v>
      </c>
      <c r="U1612">
        <v>1</v>
      </c>
      <c r="V1612">
        <f t="shared" si="50"/>
        <v>57.333333333333336</v>
      </c>
      <c r="W1612">
        <f t="shared" si="51"/>
        <v>39</v>
      </c>
    </row>
    <row r="1613" spans="1:23" x14ac:dyDescent="0.35">
      <c r="A1613" t="s">
        <v>284</v>
      </c>
      <c r="B1613" s="1">
        <v>44465</v>
      </c>
      <c r="C1613" t="s">
        <v>267</v>
      </c>
      <c r="D1613" t="s">
        <v>50</v>
      </c>
      <c r="E1613">
        <v>1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6</v>
      </c>
      <c r="M1613">
        <v>8</v>
      </c>
      <c r="N1613">
        <v>2</v>
      </c>
      <c r="O1613">
        <v>2</v>
      </c>
      <c r="P1613">
        <v>0</v>
      </c>
      <c r="Q1613">
        <v>1</v>
      </c>
      <c r="R1613">
        <v>2</v>
      </c>
      <c r="S1613">
        <v>0</v>
      </c>
      <c r="T1613">
        <v>0</v>
      </c>
      <c r="U1613">
        <v>0</v>
      </c>
      <c r="V1613">
        <f t="shared" si="50"/>
        <v>65</v>
      </c>
      <c r="W1613">
        <f t="shared" si="51"/>
        <v>54</v>
      </c>
    </row>
    <row r="1614" spans="1:23" x14ac:dyDescent="0.35">
      <c r="A1614" t="s">
        <v>284</v>
      </c>
      <c r="B1614" s="1">
        <v>44466</v>
      </c>
      <c r="C1614" t="s">
        <v>266</v>
      </c>
      <c r="D1614" t="s">
        <v>99</v>
      </c>
      <c r="E1614">
        <v>1</v>
      </c>
      <c r="F1614">
        <v>0</v>
      </c>
      <c r="G1614">
        <v>0</v>
      </c>
      <c r="H1614">
        <v>0</v>
      </c>
      <c r="I1614">
        <v>1</v>
      </c>
      <c r="J1614">
        <v>0</v>
      </c>
      <c r="K1614">
        <v>0</v>
      </c>
      <c r="L1614">
        <v>5</v>
      </c>
      <c r="M1614">
        <v>6</v>
      </c>
      <c r="N1614">
        <v>4</v>
      </c>
      <c r="O1614">
        <v>4</v>
      </c>
      <c r="P1614">
        <v>0</v>
      </c>
      <c r="Q1614">
        <v>2</v>
      </c>
      <c r="R1614">
        <v>4</v>
      </c>
      <c r="S1614">
        <v>1</v>
      </c>
      <c r="T1614">
        <v>0</v>
      </c>
      <c r="U1614">
        <v>0</v>
      </c>
      <c r="V1614">
        <f t="shared" si="50"/>
        <v>63</v>
      </c>
      <c r="W1614">
        <f t="shared" si="51"/>
        <v>46</v>
      </c>
    </row>
    <row r="1615" spans="1:23" x14ac:dyDescent="0.35">
      <c r="A1615" t="s">
        <v>284</v>
      </c>
      <c r="B1615" s="1">
        <v>44467</v>
      </c>
      <c r="C1615" t="s">
        <v>277</v>
      </c>
      <c r="D1615" t="s">
        <v>99</v>
      </c>
      <c r="E1615">
        <v>1</v>
      </c>
      <c r="F1615">
        <v>0</v>
      </c>
      <c r="G1615">
        <v>0</v>
      </c>
      <c r="H1615">
        <v>1</v>
      </c>
      <c r="I1615">
        <v>0</v>
      </c>
      <c r="J1615">
        <v>0</v>
      </c>
      <c r="K1615">
        <v>0</v>
      </c>
      <c r="L1615" s="2">
        <v>6.666666666666667</v>
      </c>
      <c r="M1615">
        <v>6</v>
      </c>
      <c r="N1615">
        <v>1</v>
      </c>
      <c r="O1615">
        <v>1</v>
      </c>
      <c r="P1615">
        <v>0</v>
      </c>
      <c r="Q1615">
        <v>4</v>
      </c>
      <c r="R1615">
        <v>3</v>
      </c>
      <c r="S1615">
        <v>0</v>
      </c>
      <c r="T1615">
        <v>0</v>
      </c>
      <c r="U1615">
        <v>0</v>
      </c>
      <c r="V1615">
        <f t="shared" si="50"/>
        <v>68.333333333333329</v>
      </c>
      <c r="W1615">
        <f t="shared" si="51"/>
        <v>60</v>
      </c>
    </row>
    <row r="1616" spans="1:23" x14ac:dyDescent="0.35">
      <c r="A1616" t="s">
        <v>284</v>
      </c>
      <c r="B1616" s="1">
        <v>44468</v>
      </c>
      <c r="C1616" t="s">
        <v>282</v>
      </c>
      <c r="D1616" t="s">
        <v>99</v>
      </c>
      <c r="E1616">
        <v>1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2</v>
      </c>
      <c r="M1616">
        <v>8</v>
      </c>
      <c r="N1616">
        <v>5</v>
      </c>
      <c r="O1616">
        <v>5</v>
      </c>
      <c r="P1616">
        <v>0</v>
      </c>
      <c r="Q1616">
        <v>1</v>
      </c>
      <c r="R1616">
        <v>1</v>
      </c>
      <c r="S1616">
        <v>0</v>
      </c>
      <c r="T1616">
        <v>0</v>
      </c>
      <c r="U1616">
        <v>0</v>
      </c>
      <c r="V1616">
        <f t="shared" si="50"/>
        <v>48</v>
      </c>
      <c r="W1616">
        <f t="shared" si="51"/>
        <v>20</v>
      </c>
    </row>
    <row r="1617" spans="1:23" x14ac:dyDescent="0.35">
      <c r="A1617" t="s">
        <v>284</v>
      </c>
      <c r="B1617" s="1">
        <v>44470</v>
      </c>
      <c r="C1617" t="s">
        <v>268</v>
      </c>
      <c r="D1617" t="s">
        <v>48</v>
      </c>
      <c r="E1617">
        <v>1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4</v>
      </c>
      <c r="M1617">
        <v>7</v>
      </c>
      <c r="N1617">
        <v>7</v>
      </c>
      <c r="O1617">
        <v>7</v>
      </c>
      <c r="P1617">
        <v>3</v>
      </c>
      <c r="Q1617">
        <v>0</v>
      </c>
      <c r="R1617">
        <v>7</v>
      </c>
      <c r="S1617">
        <v>0</v>
      </c>
      <c r="T1617">
        <v>0</v>
      </c>
      <c r="U1617">
        <v>0</v>
      </c>
      <c r="V1617">
        <f t="shared" si="50"/>
        <v>50</v>
      </c>
      <c r="W1617">
        <f t="shared" si="51"/>
        <v>18</v>
      </c>
    </row>
    <row r="1618" spans="1:23" x14ac:dyDescent="0.35">
      <c r="A1618" t="s">
        <v>284</v>
      </c>
      <c r="B1618" s="1">
        <v>44471</v>
      </c>
      <c r="C1618" t="s">
        <v>267</v>
      </c>
      <c r="D1618" t="s">
        <v>48</v>
      </c>
      <c r="E1618">
        <v>1</v>
      </c>
      <c r="F1618">
        <v>0</v>
      </c>
      <c r="G1618">
        <v>0</v>
      </c>
      <c r="H1618">
        <v>0</v>
      </c>
      <c r="I1618">
        <v>1</v>
      </c>
      <c r="J1618">
        <v>0</v>
      </c>
      <c r="K1618">
        <v>0</v>
      </c>
      <c r="L1618" s="2">
        <v>0.66666666666666663</v>
      </c>
      <c r="M1618">
        <v>6</v>
      </c>
      <c r="N1618">
        <v>6</v>
      </c>
      <c r="O1618">
        <v>6</v>
      </c>
      <c r="P1618">
        <v>0</v>
      </c>
      <c r="Q1618">
        <v>2</v>
      </c>
      <c r="R1618">
        <v>0</v>
      </c>
      <c r="S1618">
        <v>0</v>
      </c>
      <c r="T1618">
        <v>0</v>
      </c>
      <c r="U1618">
        <v>1</v>
      </c>
      <c r="V1618">
        <f t="shared" si="50"/>
        <v>44</v>
      </c>
      <c r="W1618">
        <f t="shared" si="51"/>
        <v>10</v>
      </c>
    </row>
    <row r="1619" spans="1:23" x14ac:dyDescent="0.35">
      <c r="A1619" t="s">
        <v>284</v>
      </c>
      <c r="B1619" s="1">
        <v>44472</v>
      </c>
      <c r="C1619" t="s">
        <v>283</v>
      </c>
      <c r="D1619" t="s">
        <v>48</v>
      </c>
      <c r="E1619">
        <v>1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3</v>
      </c>
      <c r="M1619">
        <v>1</v>
      </c>
      <c r="N1619">
        <v>0</v>
      </c>
      <c r="O1619">
        <v>0</v>
      </c>
      <c r="P1619">
        <v>0</v>
      </c>
      <c r="Q1619">
        <v>2</v>
      </c>
      <c r="R1619">
        <v>0</v>
      </c>
      <c r="S1619">
        <v>0</v>
      </c>
      <c r="T1619">
        <v>0</v>
      </c>
      <c r="U1619">
        <v>0</v>
      </c>
      <c r="V1619">
        <f t="shared" si="50"/>
        <v>56</v>
      </c>
      <c r="W1619">
        <f t="shared" si="51"/>
        <v>52</v>
      </c>
    </row>
    <row r="1620" spans="1:23" x14ac:dyDescent="0.35">
      <c r="A1620" t="s">
        <v>304</v>
      </c>
      <c r="B1620" s="1">
        <v>44287</v>
      </c>
      <c r="C1620" t="s">
        <v>285</v>
      </c>
      <c r="D1620" t="s">
        <v>40</v>
      </c>
      <c r="E1620">
        <v>1</v>
      </c>
      <c r="F1620">
        <v>0</v>
      </c>
      <c r="G1620">
        <v>0</v>
      </c>
      <c r="H1620">
        <v>1</v>
      </c>
      <c r="I1620">
        <v>0</v>
      </c>
      <c r="J1620">
        <v>0</v>
      </c>
      <c r="K1620">
        <v>0</v>
      </c>
      <c r="L1620" s="2">
        <v>5.666666666666667</v>
      </c>
      <c r="M1620">
        <v>3</v>
      </c>
      <c r="N1620">
        <v>0</v>
      </c>
      <c r="O1620">
        <v>0</v>
      </c>
      <c r="P1620">
        <v>0</v>
      </c>
      <c r="Q1620">
        <v>4</v>
      </c>
      <c r="R1620">
        <v>2</v>
      </c>
      <c r="S1620">
        <v>0</v>
      </c>
      <c r="T1620">
        <v>0</v>
      </c>
      <c r="U1620">
        <v>2</v>
      </c>
      <c r="V1620">
        <f t="shared" si="50"/>
        <v>65.333333333333329</v>
      </c>
      <c r="W1620">
        <f t="shared" si="51"/>
        <v>62</v>
      </c>
    </row>
    <row r="1621" spans="1:23" x14ac:dyDescent="0.35">
      <c r="A1621" t="s">
        <v>304</v>
      </c>
      <c r="B1621" s="1">
        <v>44289</v>
      </c>
      <c r="C1621" t="s">
        <v>286</v>
      </c>
      <c r="D1621" t="s">
        <v>40</v>
      </c>
      <c r="E1621">
        <v>1</v>
      </c>
      <c r="F1621">
        <v>0</v>
      </c>
      <c r="G1621">
        <v>0</v>
      </c>
      <c r="H1621">
        <v>1</v>
      </c>
      <c r="I1621">
        <v>0</v>
      </c>
      <c r="J1621">
        <v>0</v>
      </c>
      <c r="K1621">
        <v>0</v>
      </c>
      <c r="L1621">
        <v>5</v>
      </c>
      <c r="M1621">
        <v>4</v>
      </c>
      <c r="N1621">
        <v>1</v>
      </c>
      <c r="O1621">
        <v>1</v>
      </c>
      <c r="P1621">
        <v>1</v>
      </c>
      <c r="Q1621">
        <v>3</v>
      </c>
      <c r="R1621">
        <v>3</v>
      </c>
      <c r="S1621">
        <v>0</v>
      </c>
      <c r="T1621">
        <v>0</v>
      </c>
      <c r="U1621">
        <v>0</v>
      </c>
      <c r="V1621">
        <f t="shared" si="50"/>
        <v>59</v>
      </c>
      <c r="W1621">
        <f t="shared" si="51"/>
        <v>50</v>
      </c>
    </row>
    <row r="1622" spans="1:23" x14ac:dyDescent="0.35">
      <c r="A1622" t="s">
        <v>304</v>
      </c>
      <c r="B1622" s="1">
        <v>44290</v>
      </c>
      <c r="C1622" t="s">
        <v>287</v>
      </c>
      <c r="D1622" t="s">
        <v>40</v>
      </c>
      <c r="E1622">
        <v>1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 s="2">
        <v>5.333333333333333</v>
      </c>
      <c r="M1622">
        <v>4</v>
      </c>
      <c r="N1622">
        <v>2</v>
      </c>
      <c r="O1622">
        <v>2</v>
      </c>
      <c r="P1622">
        <v>0</v>
      </c>
      <c r="Q1622">
        <v>2</v>
      </c>
      <c r="R1622">
        <v>4</v>
      </c>
      <c r="S1622">
        <v>0</v>
      </c>
      <c r="T1622">
        <v>0</v>
      </c>
      <c r="U1622">
        <v>0</v>
      </c>
      <c r="V1622">
        <f t="shared" si="50"/>
        <v>66.666666666666671</v>
      </c>
      <c r="W1622">
        <f t="shared" si="51"/>
        <v>58</v>
      </c>
    </row>
    <row r="1623" spans="1:23" x14ac:dyDescent="0.35">
      <c r="A1623" t="s">
        <v>304</v>
      </c>
      <c r="B1623" s="1">
        <v>44291</v>
      </c>
      <c r="C1623" t="s">
        <v>288</v>
      </c>
      <c r="D1623" t="s">
        <v>30</v>
      </c>
      <c r="E1623">
        <v>1</v>
      </c>
      <c r="F1623">
        <v>0</v>
      </c>
      <c r="G1623">
        <v>0</v>
      </c>
      <c r="H1623">
        <v>0</v>
      </c>
      <c r="I1623">
        <v>1</v>
      </c>
      <c r="J1623">
        <v>0</v>
      </c>
      <c r="K1623">
        <v>0</v>
      </c>
      <c r="L1623">
        <v>3</v>
      </c>
      <c r="M1623">
        <v>4</v>
      </c>
      <c r="N1623">
        <v>6</v>
      </c>
      <c r="O1623">
        <v>5</v>
      </c>
      <c r="P1623">
        <v>1</v>
      </c>
      <c r="Q1623">
        <v>4</v>
      </c>
      <c r="R1623">
        <v>5</v>
      </c>
      <c r="S1623">
        <v>0</v>
      </c>
      <c r="T1623">
        <v>0</v>
      </c>
      <c r="U1623">
        <v>1</v>
      </c>
      <c r="V1623">
        <f t="shared" si="50"/>
        <v>50</v>
      </c>
      <c r="W1623">
        <f>40+6*L1623+R1623-2*Q1623-2*M1623-3*N1623-6*P1623-0.000001</f>
        <v>22.999998999999999</v>
      </c>
    </row>
    <row r="1624" spans="1:23" x14ac:dyDescent="0.35">
      <c r="A1624" t="s">
        <v>304</v>
      </c>
      <c r="B1624" s="1">
        <v>44292</v>
      </c>
      <c r="C1624" t="s">
        <v>289</v>
      </c>
      <c r="D1624" t="s">
        <v>30</v>
      </c>
      <c r="E1624">
        <v>1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4</v>
      </c>
      <c r="M1624">
        <v>5</v>
      </c>
      <c r="N1624">
        <v>1</v>
      </c>
      <c r="O1624">
        <v>1</v>
      </c>
      <c r="P1624">
        <v>0</v>
      </c>
      <c r="Q1624">
        <v>2</v>
      </c>
      <c r="R1624">
        <v>4</v>
      </c>
      <c r="S1624">
        <v>0</v>
      </c>
      <c r="T1624">
        <v>0</v>
      </c>
      <c r="U1624">
        <v>0</v>
      </c>
      <c r="V1624">
        <f t="shared" si="50"/>
        <v>59</v>
      </c>
      <c r="W1624">
        <f t="shared" si="51"/>
        <v>51</v>
      </c>
    </row>
    <row r="1625" spans="1:23" x14ac:dyDescent="0.35">
      <c r="A1625" t="s">
        <v>304</v>
      </c>
      <c r="B1625" s="1">
        <v>44293</v>
      </c>
      <c r="C1625" t="s">
        <v>285</v>
      </c>
      <c r="D1625" t="s">
        <v>30</v>
      </c>
      <c r="E1625">
        <v>1</v>
      </c>
      <c r="F1625">
        <v>0</v>
      </c>
      <c r="G1625">
        <v>0</v>
      </c>
      <c r="H1625">
        <v>0</v>
      </c>
      <c r="I1625">
        <v>1</v>
      </c>
      <c r="J1625">
        <v>0</v>
      </c>
      <c r="K1625">
        <v>0</v>
      </c>
      <c r="L1625">
        <v>7</v>
      </c>
      <c r="M1625">
        <v>7</v>
      </c>
      <c r="N1625">
        <v>3</v>
      </c>
      <c r="O1625">
        <v>3</v>
      </c>
      <c r="P1625">
        <v>0</v>
      </c>
      <c r="Q1625">
        <v>0</v>
      </c>
      <c r="R1625">
        <v>8</v>
      </c>
      <c r="S1625">
        <v>1</v>
      </c>
      <c r="T1625">
        <v>0</v>
      </c>
      <c r="U1625">
        <v>0</v>
      </c>
      <c r="V1625">
        <f t="shared" si="50"/>
        <v>78</v>
      </c>
      <c r="W1625">
        <f t="shared" si="51"/>
        <v>67</v>
      </c>
    </row>
    <row r="1626" spans="1:23" x14ac:dyDescent="0.35">
      <c r="A1626" t="s">
        <v>304</v>
      </c>
      <c r="B1626" s="1">
        <v>44295</v>
      </c>
      <c r="C1626" t="s">
        <v>290</v>
      </c>
      <c r="D1626" t="s">
        <v>66</v>
      </c>
      <c r="E1626">
        <v>1</v>
      </c>
      <c r="F1626">
        <v>0</v>
      </c>
      <c r="G1626">
        <v>0</v>
      </c>
      <c r="H1626">
        <v>0</v>
      </c>
      <c r="I1626">
        <v>1</v>
      </c>
      <c r="J1626">
        <v>0</v>
      </c>
      <c r="K1626">
        <v>0</v>
      </c>
      <c r="L1626" s="2">
        <v>2.6666666666666665</v>
      </c>
      <c r="M1626">
        <v>4</v>
      </c>
      <c r="N1626">
        <v>3</v>
      </c>
      <c r="O1626">
        <v>3</v>
      </c>
      <c r="P1626">
        <v>1</v>
      </c>
      <c r="Q1626">
        <v>0</v>
      </c>
      <c r="R1626">
        <v>3</v>
      </c>
      <c r="S1626">
        <v>0</v>
      </c>
      <c r="T1626">
        <v>0</v>
      </c>
      <c r="U1626">
        <v>0</v>
      </c>
      <c r="V1626">
        <f t="shared" si="50"/>
        <v>53</v>
      </c>
      <c r="W1626">
        <f t="shared" si="51"/>
        <v>36</v>
      </c>
    </row>
    <row r="1627" spans="1:23" x14ac:dyDescent="0.35">
      <c r="A1627" t="s">
        <v>304</v>
      </c>
      <c r="B1627" s="1">
        <v>44296</v>
      </c>
      <c r="C1627" t="s">
        <v>287</v>
      </c>
      <c r="D1627" t="s">
        <v>66</v>
      </c>
      <c r="E1627">
        <v>1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4</v>
      </c>
      <c r="M1627">
        <v>5</v>
      </c>
      <c r="N1627">
        <v>6</v>
      </c>
      <c r="O1627">
        <v>6</v>
      </c>
      <c r="P1627">
        <v>3</v>
      </c>
      <c r="Q1627">
        <v>3</v>
      </c>
      <c r="R1627">
        <v>3</v>
      </c>
      <c r="S1627">
        <v>0</v>
      </c>
      <c r="T1627">
        <v>0</v>
      </c>
      <c r="U1627">
        <v>0</v>
      </c>
      <c r="V1627">
        <f t="shared" si="50"/>
        <v>45</v>
      </c>
      <c r="W1627">
        <f t="shared" si="51"/>
        <v>15</v>
      </c>
    </row>
    <row r="1628" spans="1:23" x14ac:dyDescent="0.35">
      <c r="A1628" t="s">
        <v>304</v>
      </c>
      <c r="B1628" s="1">
        <v>44297</v>
      </c>
      <c r="C1628" t="s">
        <v>288</v>
      </c>
      <c r="D1628" t="s">
        <v>66</v>
      </c>
      <c r="E1628">
        <v>1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 s="2">
        <v>4.666666666666667</v>
      </c>
      <c r="M1628">
        <v>3</v>
      </c>
      <c r="N1628">
        <v>2</v>
      </c>
      <c r="O1628">
        <v>2</v>
      </c>
      <c r="P1628">
        <v>0</v>
      </c>
      <c r="Q1628">
        <v>5</v>
      </c>
      <c r="R1628">
        <v>4</v>
      </c>
      <c r="S1628">
        <v>0</v>
      </c>
      <c r="T1628">
        <v>0</v>
      </c>
      <c r="U1628">
        <v>0</v>
      </c>
      <c r="V1628">
        <f t="shared" si="50"/>
        <v>61.333333333333336</v>
      </c>
      <c r="W1628">
        <f t="shared" si="51"/>
        <v>50</v>
      </c>
    </row>
    <row r="1629" spans="1:23" x14ac:dyDescent="0.35">
      <c r="A1629" t="s">
        <v>304</v>
      </c>
      <c r="B1629" s="1">
        <v>44298</v>
      </c>
      <c r="C1629" t="s">
        <v>289</v>
      </c>
      <c r="D1629" t="s">
        <v>32</v>
      </c>
      <c r="E1629">
        <v>1</v>
      </c>
      <c r="F1629">
        <v>0</v>
      </c>
      <c r="G1629">
        <v>0</v>
      </c>
      <c r="H1629">
        <v>1</v>
      </c>
      <c r="I1629">
        <v>0</v>
      </c>
      <c r="J1629">
        <v>0</v>
      </c>
      <c r="K1629">
        <v>0</v>
      </c>
      <c r="L1629">
        <v>7</v>
      </c>
      <c r="M1629">
        <v>4</v>
      </c>
      <c r="N1629">
        <v>0</v>
      </c>
      <c r="O1629">
        <v>0</v>
      </c>
      <c r="P1629">
        <v>0</v>
      </c>
      <c r="Q1629">
        <v>2</v>
      </c>
      <c r="R1629">
        <v>5</v>
      </c>
      <c r="S1629">
        <v>1</v>
      </c>
      <c r="T1629">
        <v>0</v>
      </c>
      <c r="U1629">
        <v>1</v>
      </c>
      <c r="V1629">
        <f t="shared" si="50"/>
        <v>76</v>
      </c>
      <c r="W1629">
        <f t="shared" si="51"/>
        <v>75</v>
      </c>
    </row>
    <row r="1630" spans="1:23" x14ac:dyDescent="0.35">
      <c r="A1630" t="s">
        <v>304</v>
      </c>
      <c r="B1630" s="1">
        <v>44299</v>
      </c>
      <c r="C1630" t="s">
        <v>285</v>
      </c>
      <c r="D1630" t="s">
        <v>32</v>
      </c>
      <c r="E1630">
        <v>1</v>
      </c>
      <c r="F1630">
        <v>0</v>
      </c>
      <c r="G1630">
        <v>0</v>
      </c>
      <c r="H1630">
        <v>1</v>
      </c>
      <c r="I1630">
        <v>0</v>
      </c>
      <c r="J1630">
        <v>0</v>
      </c>
      <c r="K1630">
        <v>0</v>
      </c>
      <c r="L1630" s="2">
        <v>6.666666666666667</v>
      </c>
      <c r="M1630">
        <v>6</v>
      </c>
      <c r="N1630">
        <v>1</v>
      </c>
      <c r="O1630">
        <v>1</v>
      </c>
      <c r="P1630">
        <v>0</v>
      </c>
      <c r="Q1630">
        <v>1</v>
      </c>
      <c r="R1630">
        <v>4</v>
      </c>
      <c r="S1630">
        <v>0</v>
      </c>
      <c r="T1630">
        <v>0</v>
      </c>
      <c r="U1630">
        <v>0</v>
      </c>
      <c r="V1630">
        <f t="shared" si="50"/>
        <v>72.333333333333329</v>
      </c>
      <c r="W1630">
        <f t="shared" si="51"/>
        <v>67</v>
      </c>
    </row>
    <row r="1631" spans="1:23" x14ac:dyDescent="0.35">
      <c r="A1631" t="s">
        <v>304</v>
      </c>
      <c r="B1631" s="1">
        <v>44300</v>
      </c>
      <c r="C1631" t="s">
        <v>291</v>
      </c>
      <c r="D1631" t="s">
        <v>32</v>
      </c>
      <c r="E1631">
        <v>1</v>
      </c>
      <c r="F1631">
        <v>0</v>
      </c>
      <c r="G1631">
        <v>0</v>
      </c>
      <c r="H1631">
        <v>1</v>
      </c>
      <c r="I1631">
        <v>0</v>
      </c>
      <c r="J1631">
        <v>0</v>
      </c>
      <c r="K1631">
        <v>0</v>
      </c>
      <c r="L1631">
        <v>5</v>
      </c>
      <c r="M1631">
        <v>3</v>
      </c>
      <c r="N1631">
        <v>2</v>
      </c>
      <c r="O1631">
        <v>2</v>
      </c>
      <c r="P1631">
        <v>1</v>
      </c>
      <c r="Q1631">
        <v>1</v>
      </c>
      <c r="R1631">
        <v>2</v>
      </c>
      <c r="S1631">
        <v>0</v>
      </c>
      <c r="T1631">
        <v>0</v>
      </c>
      <c r="U1631">
        <v>0</v>
      </c>
      <c r="V1631">
        <f t="shared" si="50"/>
        <v>61</v>
      </c>
      <c r="W1631">
        <f t="shared" si="51"/>
        <v>52</v>
      </c>
    </row>
    <row r="1632" spans="1:23" x14ac:dyDescent="0.35">
      <c r="A1632" t="s">
        <v>304</v>
      </c>
      <c r="B1632" s="1">
        <v>44301</v>
      </c>
      <c r="C1632" t="s">
        <v>287</v>
      </c>
      <c r="D1632" t="s">
        <v>44</v>
      </c>
      <c r="E1632">
        <v>1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0</v>
      </c>
      <c r="L1632">
        <v>4</v>
      </c>
      <c r="M1632">
        <v>2</v>
      </c>
      <c r="N1632">
        <v>2</v>
      </c>
      <c r="O1632">
        <v>1</v>
      </c>
      <c r="P1632">
        <v>1</v>
      </c>
      <c r="Q1632">
        <v>4</v>
      </c>
      <c r="R1632">
        <v>5</v>
      </c>
      <c r="S1632">
        <v>0</v>
      </c>
      <c r="T1632">
        <v>0</v>
      </c>
      <c r="U1632">
        <v>0</v>
      </c>
      <c r="V1632">
        <f t="shared" si="50"/>
        <v>55</v>
      </c>
      <c r="W1632">
        <f t="shared" si="51"/>
        <v>45</v>
      </c>
    </row>
    <row r="1633" spans="1:23" x14ac:dyDescent="0.35">
      <c r="A1633" t="s">
        <v>304</v>
      </c>
      <c r="B1633" s="1">
        <v>44302</v>
      </c>
      <c r="C1633" t="s">
        <v>288</v>
      </c>
      <c r="D1633" t="s">
        <v>44</v>
      </c>
      <c r="E1633">
        <v>1</v>
      </c>
      <c r="F1633">
        <v>0</v>
      </c>
      <c r="G1633">
        <v>0</v>
      </c>
      <c r="H1633">
        <v>0</v>
      </c>
      <c r="I1633">
        <v>1</v>
      </c>
      <c r="J1633">
        <v>0</v>
      </c>
      <c r="K1633">
        <v>0</v>
      </c>
      <c r="L1633">
        <v>7</v>
      </c>
      <c r="M1633">
        <v>7</v>
      </c>
      <c r="N1633">
        <v>2</v>
      </c>
      <c r="O1633">
        <v>2</v>
      </c>
      <c r="P1633">
        <v>0</v>
      </c>
      <c r="Q1633">
        <v>2</v>
      </c>
      <c r="R1633">
        <v>8</v>
      </c>
      <c r="S1633">
        <v>0</v>
      </c>
      <c r="T1633">
        <v>0</v>
      </c>
      <c r="U1633">
        <v>0</v>
      </c>
      <c r="V1633">
        <f t="shared" si="50"/>
        <v>76</v>
      </c>
      <c r="W1633">
        <f t="shared" si="51"/>
        <v>66</v>
      </c>
    </row>
    <row r="1634" spans="1:23" x14ac:dyDescent="0.35">
      <c r="A1634" t="s">
        <v>304</v>
      </c>
      <c r="B1634" s="1">
        <v>44303</v>
      </c>
      <c r="C1634" t="s">
        <v>289</v>
      </c>
      <c r="D1634" t="s">
        <v>44</v>
      </c>
      <c r="E1634">
        <v>1</v>
      </c>
      <c r="F1634">
        <v>0</v>
      </c>
      <c r="G1634">
        <v>0</v>
      </c>
      <c r="H1634">
        <v>0</v>
      </c>
      <c r="I1634">
        <v>1</v>
      </c>
      <c r="J1634">
        <v>0</v>
      </c>
      <c r="K1634">
        <v>0</v>
      </c>
      <c r="L1634">
        <v>5</v>
      </c>
      <c r="M1634">
        <v>7</v>
      </c>
      <c r="N1634">
        <v>5</v>
      </c>
      <c r="O1634">
        <v>5</v>
      </c>
      <c r="P1634">
        <v>3</v>
      </c>
      <c r="Q1634">
        <v>0</v>
      </c>
      <c r="R1634">
        <v>4</v>
      </c>
      <c r="S1634">
        <v>2</v>
      </c>
      <c r="T1634">
        <v>0</v>
      </c>
      <c r="U1634">
        <v>0</v>
      </c>
      <c r="V1634">
        <f t="shared" si="50"/>
        <v>52</v>
      </c>
      <c r="W1634">
        <f t="shared" si="51"/>
        <v>27</v>
      </c>
    </row>
    <row r="1635" spans="1:23" x14ac:dyDescent="0.35">
      <c r="A1635" t="s">
        <v>304</v>
      </c>
      <c r="B1635" s="1">
        <v>44304</v>
      </c>
      <c r="C1635" t="s">
        <v>285</v>
      </c>
      <c r="D1635" t="s">
        <v>44</v>
      </c>
      <c r="E1635">
        <v>1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 s="2">
        <v>7.333333333333333</v>
      </c>
      <c r="M1635">
        <v>4</v>
      </c>
      <c r="N1635">
        <v>2</v>
      </c>
      <c r="O1635">
        <v>2</v>
      </c>
      <c r="P1635">
        <v>1</v>
      </c>
      <c r="Q1635">
        <v>1</v>
      </c>
      <c r="R1635">
        <v>5</v>
      </c>
      <c r="S1635">
        <v>2</v>
      </c>
      <c r="T1635">
        <v>0</v>
      </c>
      <c r="U1635">
        <v>0</v>
      </c>
      <c r="V1635">
        <f t="shared" si="50"/>
        <v>74.666666666666671</v>
      </c>
      <c r="W1635">
        <f t="shared" si="51"/>
        <v>67</v>
      </c>
    </row>
    <row r="1636" spans="1:23" x14ac:dyDescent="0.35">
      <c r="A1636" t="s">
        <v>304</v>
      </c>
      <c r="B1636" t="s">
        <v>292</v>
      </c>
      <c r="C1636" t="s">
        <v>291</v>
      </c>
      <c r="D1636" t="s">
        <v>113</v>
      </c>
      <c r="E1636">
        <v>1</v>
      </c>
      <c r="F1636">
        <v>0</v>
      </c>
      <c r="G1636">
        <v>0</v>
      </c>
      <c r="H1636">
        <v>0</v>
      </c>
      <c r="I1636">
        <v>1</v>
      </c>
      <c r="J1636">
        <v>0</v>
      </c>
      <c r="K1636">
        <v>0</v>
      </c>
      <c r="L1636">
        <v>4</v>
      </c>
      <c r="M1636">
        <v>4</v>
      </c>
      <c r="N1636">
        <v>3</v>
      </c>
      <c r="O1636">
        <v>3</v>
      </c>
      <c r="P1636">
        <v>0</v>
      </c>
      <c r="Q1636">
        <v>1</v>
      </c>
      <c r="R1636">
        <v>3</v>
      </c>
      <c r="S1636">
        <v>0</v>
      </c>
      <c r="T1636">
        <v>0</v>
      </c>
      <c r="U1636">
        <v>0</v>
      </c>
      <c r="V1636">
        <f t="shared" si="50"/>
        <v>60</v>
      </c>
      <c r="W1636">
        <f t="shared" si="51"/>
        <v>48</v>
      </c>
    </row>
    <row r="1637" spans="1:23" x14ac:dyDescent="0.35">
      <c r="A1637" t="s">
        <v>304</v>
      </c>
      <c r="B1637" t="s">
        <v>293</v>
      </c>
      <c r="C1637" t="s">
        <v>294</v>
      </c>
      <c r="D1637" t="s">
        <v>113</v>
      </c>
      <c r="E1637">
        <v>1</v>
      </c>
      <c r="F1637">
        <v>0</v>
      </c>
      <c r="G1637">
        <v>0</v>
      </c>
      <c r="H1637">
        <v>1</v>
      </c>
      <c r="I1637">
        <v>0</v>
      </c>
      <c r="J1637">
        <v>0</v>
      </c>
      <c r="K1637">
        <v>0</v>
      </c>
      <c r="L1637">
        <v>5</v>
      </c>
      <c r="M1637">
        <v>2</v>
      </c>
      <c r="N1637">
        <v>1</v>
      </c>
      <c r="O1637">
        <v>1</v>
      </c>
      <c r="P1637">
        <v>0</v>
      </c>
      <c r="Q1637">
        <v>2</v>
      </c>
      <c r="R1637">
        <v>6</v>
      </c>
      <c r="S1637">
        <v>0</v>
      </c>
      <c r="T1637">
        <v>0</v>
      </c>
      <c r="U1637">
        <v>0</v>
      </c>
      <c r="V1637">
        <f t="shared" si="50"/>
        <v>69</v>
      </c>
      <c r="W1637">
        <f t="shared" si="51"/>
        <v>65</v>
      </c>
    </row>
    <row r="1638" spans="1:23" x14ac:dyDescent="0.35">
      <c r="A1638" t="s">
        <v>304</v>
      </c>
      <c r="B1638" s="1">
        <v>44308</v>
      </c>
      <c r="C1638" t="s">
        <v>288</v>
      </c>
      <c r="D1638" t="s">
        <v>113</v>
      </c>
      <c r="E1638">
        <v>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7</v>
      </c>
      <c r="M1638">
        <v>5</v>
      </c>
      <c r="N1638">
        <v>2</v>
      </c>
      <c r="O1638">
        <v>2</v>
      </c>
      <c r="P1638">
        <v>0</v>
      </c>
      <c r="Q1638">
        <v>1</v>
      </c>
      <c r="R1638">
        <v>2</v>
      </c>
      <c r="S1638">
        <v>0</v>
      </c>
      <c r="T1638">
        <v>0</v>
      </c>
      <c r="U1638">
        <v>0</v>
      </c>
      <c r="V1638">
        <f t="shared" si="50"/>
        <v>73</v>
      </c>
      <c r="W1638">
        <f t="shared" si="51"/>
        <v>66</v>
      </c>
    </row>
    <row r="1639" spans="1:23" x14ac:dyDescent="0.35">
      <c r="A1639" t="s">
        <v>304</v>
      </c>
      <c r="B1639" s="1">
        <v>44309</v>
      </c>
      <c r="C1639" t="s">
        <v>289</v>
      </c>
      <c r="D1639" t="s">
        <v>47</v>
      </c>
      <c r="E1639">
        <v>1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 s="2">
        <v>4.666666666666667</v>
      </c>
      <c r="M1639">
        <v>7</v>
      </c>
      <c r="N1639">
        <v>6</v>
      </c>
      <c r="O1639">
        <v>6</v>
      </c>
      <c r="P1639">
        <v>2</v>
      </c>
      <c r="Q1639">
        <v>3</v>
      </c>
      <c r="R1639">
        <v>1</v>
      </c>
      <c r="S1639">
        <v>0</v>
      </c>
      <c r="T1639">
        <v>0</v>
      </c>
      <c r="U1639">
        <v>0</v>
      </c>
      <c r="V1639">
        <f t="shared" si="50"/>
        <v>48.333333333333336</v>
      </c>
      <c r="W1639">
        <f t="shared" si="51"/>
        <v>19</v>
      </c>
    </row>
    <row r="1640" spans="1:23" x14ac:dyDescent="0.35">
      <c r="A1640" t="s">
        <v>304</v>
      </c>
      <c r="B1640" s="1">
        <v>44310</v>
      </c>
      <c r="C1640" t="s">
        <v>285</v>
      </c>
      <c r="D1640" t="s">
        <v>47</v>
      </c>
      <c r="E1640">
        <v>1</v>
      </c>
      <c r="F1640">
        <v>0</v>
      </c>
      <c r="G1640">
        <v>0</v>
      </c>
      <c r="H1640">
        <v>0</v>
      </c>
      <c r="I1640">
        <v>1</v>
      </c>
      <c r="J1640">
        <v>0</v>
      </c>
      <c r="K1640">
        <v>0</v>
      </c>
      <c r="L1640">
        <v>8</v>
      </c>
      <c r="M1640">
        <v>3</v>
      </c>
      <c r="N1640">
        <v>2</v>
      </c>
      <c r="O1640">
        <v>1</v>
      </c>
      <c r="P1640">
        <v>0</v>
      </c>
      <c r="Q1640">
        <v>0</v>
      </c>
      <c r="R1640">
        <v>3</v>
      </c>
      <c r="S1640">
        <v>0</v>
      </c>
      <c r="T1640">
        <v>0</v>
      </c>
      <c r="U1640">
        <v>0</v>
      </c>
      <c r="V1640">
        <f t="shared" si="50"/>
        <v>80</v>
      </c>
      <c r="W1640">
        <f t="shared" si="51"/>
        <v>79</v>
      </c>
    </row>
    <row r="1641" spans="1:23" x14ac:dyDescent="0.35">
      <c r="A1641" t="s">
        <v>304</v>
      </c>
      <c r="B1641" s="1">
        <v>44311</v>
      </c>
      <c r="C1641" t="s">
        <v>291</v>
      </c>
      <c r="D1641" t="s">
        <v>47</v>
      </c>
      <c r="E1641">
        <v>1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3</v>
      </c>
      <c r="M1641">
        <v>1</v>
      </c>
      <c r="N1641">
        <v>0</v>
      </c>
      <c r="O1641">
        <v>0</v>
      </c>
      <c r="P1641">
        <v>0</v>
      </c>
      <c r="Q1641">
        <v>2</v>
      </c>
      <c r="R1641">
        <v>2</v>
      </c>
      <c r="S1641">
        <v>0</v>
      </c>
      <c r="T1641">
        <v>0</v>
      </c>
      <c r="U1641">
        <v>1</v>
      </c>
      <c r="V1641">
        <f t="shared" si="50"/>
        <v>58</v>
      </c>
      <c r="W1641">
        <f t="shared" si="51"/>
        <v>54</v>
      </c>
    </row>
    <row r="1642" spans="1:23" x14ac:dyDescent="0.35">
      <c r="A1642" t="s">
        <v>304</v>
      </c>
      <c r="B1642" s="1">
        <v>44312</v>
      </c>
      <c r="C1642" t="s">
        <v>294</v>
      </c>
      <c r="D1642" t="s">
        <v>47</v>
      </c>
      <c r="E1642">
        <v>1</v>
      </c>
      <c r="F1642">
        <v>0</v>
      </c>
      <c r="G1642">
        <v>0</v>
      </c>
      <c r="H1642">
        <v>0</v>
      </c>
      <c r="I1642">
        <v>1</v>
      </c>
      <c r="J1642">
        <v>0</v>
      </c>
      <c r="K1642">
        <v>0</v>
      </c>
      <c r="L1642">
        <v>6</v>
      </c>
      <c r="M1642">
        <v>5</v>
      </c>
      <c r="N1642">
        <v>3</v>
      </c>
      <c r="O1642">
        <v>3</v>
      </c>
      <c r="P1642">
        <v>1</v>
      </c>
      <c r="Q1642">
        <v>0</v>
      </c>
      <c r="R1642">
        <v>5</v>
      </c>
      <c r="S1642">
        <v>0</v>
      </c>
      <c r="T1642">
        <v>0</v>
      </c>
      <c r="U1642">
        <v>0</v>
      </c>
      <c r="V1642">
        <f t="shared" si="50"/>
        <v>68</v>
      </c>
      <c r="W1642">
        <f t="shared" si="51"/>
        <v>56</v>
      </c>
    </row>
    <row r="1643" spans="1:23" x14ac:dyDescent="0.35">
      <c r="A1643" t="s">
        <v>304</v>
      </c>
      <c r="B1643" s="1">
        <v>44313</v>
      </c>
      <c r="C1643" t="s">
        <v>288</v>
      </c>
      <c r="D1643" t="s">
        <v>75</v>
      </c>
      <c r="E1643">
        <v>1</v>
      </c>
      <c r="F1643">
        <v>0</v>
      </c>
      <c r="G1643">
        <v>0</v>
      </c>
      <c r="H1643">
        <v>1</v>
      </c>
      <c r="I1643">
        <v>0</v>
      </c>
      <c r="J1643">
        <v>0</v>
      </c>
      <c r="K1643">
        <v>0</v>
      </c>
      <c r="L1643">
        <v>7</v>
      </c>
      <c r="M1643">
        <v>7</v>
      </c>
      <c r="N1643">
        <v>2</v>
      </c>
      <c r="O1643">
        <v>1</v>
      </c>
      <c r="P1643">
        <v>0</v>
      </c>
      <c r="Q1643">
        <v>3</v>
      </c>
      <c r="R1643">
        <v>2</v>
      </c>
      <c r="S1643">
        <v>0</v>
      </c>
      <c r="T1643">
        <v>0</v>
      </c>
      <c r="U1643">
        <v>0</v>
      </c>
      <c r="V1643">
        <f t="shared" si="50"/>
        <v>67</v>
      </c>
      <c r="W1643">
        <f t="shared" si="51"/>
        <v>58</v>
      </c>
    </row>
    <row r="1644" spans="1:23" x14ac:dyDescent="0.35">
      <c r="A1644" t="s">
        <v>304</v>
      </c>
      <c r="B1644" t="s">
        <v>217</v>
      </c>
      <c r="C1644" t="s">
        <v>289</v>
      </c>
      <c r="D1644" t="s">
        <v>75</v>
      </c>
      <c r="E1644">
        <v>1</v>
      </c>
      <c r="F1644">
        <v>1</v>
      </c>
      <c r="G1644">
        <v>0</v>
      </c>
      <c r="H1644">
        <v>0</v>
      </c>
      <c r="I1644">
        <v>1</v>
      </c>
      <c r="J1644">
        <v>0</v>
      </c>
      <c r="K1644">
        <v>0</v>
      </c>
      <c r="L1644">
        <v>6</v>
      </c>
      <c r="M1644">
        <v>4</v>
      </c>
      <c r="N1644">
        <v>3</v>
      </c>
      <c r="O1644">
        <v>3</v>
      </c>
      <c r="P1644">
        <v>0</v>
      </c>
      <c r="Q1644">
        <v>3</v>
      </c>
      <c r="R1644">
        <v>6</v>
      </c>
      <c r="S1644">
        <v>0</v>
      </c>
      <c r="T1644">
        <v>0</v>
      </c>
      <c r="U1644">
        <v>0</v>
      </c>
      <c r="V1644">
        <f t="shared" si="50"/>
        <v>71</v>
      </c>
      <c r="W1644">
        <f t="shared" si="51"/>
        <v>59</v>
      </c>
    </row>
    <row r="1645" spans="1:23" x14ac:dyDescent="0.35">
      <c r="A1645" t="s">
        <v>304</v>
      </c>
      <c r="B1645" t="s">
        <v>218</v>
      </c>
      <c r="C1645" t="s">
        <v>285</v>
      </c>
      <c r="D1645" t="s">
        <v>75</v>
      </c>
      <c r="E1645">
        <v>1</v>
      </c>
      <c r="F1645">
        <v>0</v>
      </c>
      <c r="G1645">
        <v>0</v>
      </c>
      <c r="H1645">
        <v>0</v>
      </c>
      <c r="I1645">
        <v>1</v>
      </c>
      <c r="J1645">
        <v>0</v>
      </c>
      <c r="K1645">
        <v>0</v>
      </c>
      <c r="L1645">
        <v>1</v>
      </c>
      <c r="M1645">
        <v>3</v>
      </c>
      <c r="N1645">
        <v>2</v>
      </c>
      <c r="O1645">
        <v>2</v>
      </c>
      <c r="P1645">
        <v>0</v>
      </c>
      <c r="Q1645">
        <v>1</v>
      </c>
      <c r="R1645">
        <v>2</v>
      </c>
      <c r="S1645">
        <v>0</v>
      </c>
      <c r="T1645">
        <v>0</v>
      </c>
      <c r="U1645">
        <v>0</v>
      </c>
      <c r="V1645">
        <f t="shared" si="50"/>
        <v>51</v>
      </c>
      <c r="W1645">
        <f t="shared" si="51"/>
        <v>34</v>
      </c>
    </row>
    <row r="1646" spans="1:23" x14ac:dyDescent="0.35">
      <c r="A1646" t="s">
        <v>304</v>
      </c>
      <c r="B1646" s="1">
        <v>44316</v>
      </c>
      <c r="C1646" t="s">
        <v>287</v>
      </c>
      <c r="D1646" t="s">
        <v>52</v>
      </c>
      <c r="E1646">
        <v>1</v>
      </c>
      <c r="F1646">
        <v>0</v>
      </c>
      <c r="G1646">
        <v>0</v>
      </c>
      <c r="H1646">
        <v>0</v>
      </c>
      <c r="I1646">
        <v>1</v>
      </c>
      <c r="J1646">
        <v>0</v>
      </c>
      <c r="K1646">
        <v>0</v>
      </c>
      <c r="L1646">
        <v>3</v>
      </c>
      <c r="M1646">
        <v>5</v>
      </c>
      <c r="N1646">
        <v>4</v>
      </c>
      <c r="O1646">
        <v>4</v>
      </c>
      <c r="P1646">
        <v>3</v>
      </c>
      <c r="Q1646">
        <v>2</v>
      </c>
      <c r="R1646">
        <v>1</v>
      </c>
      <c r="S1646">
        <v>0</v>
      </c>
      <c r="T1646">
        <v>0</v>
      </c>
      <c r="U1646">
        <v>1</v>
      </c>
      <c r="V1646">
        <f t="shared" si="50"/>
        <v>41</v>
      </c>
      <c r="W1646">
        <f t="shared" si="51"/>
        <v>15</v>
      </c>
    </row>
    <row r="1647" spans="1:23" x14ac:dyDescent="0.35">
      <c r="A1647" t="s">
        <v>304</v>
      </c>
      <c r="B1647" s="1">
        <v>44317</v>
      </c>
      <c r="C1647" t="s">
        <v>294</v>
      </c>
      <c r="D1647" t="s">
        <v>52</v>
      </c>
      <c r="E1647">
        <v>1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0</v>
      </c>
      <c r="L1647">
        <v>5</v>
      </c>
      <c r="M1647">
        <v>5</v>
      </c>
      <c r="N1647">
        <v>4</v>
      </c>
      <c r="O1647">
        <v>4</v>
      </c>
      <c r="P1647">
        <v>0</v>
      </c>
      <c r="Q1647">
        <v>3</v>
      </c>
      <c r="R1647">
        <v>1</v>
      </c>
      <c r="S1647">
        <v>1</v>
      </c>
      <c r="T1647">
        <v>0</v>
      </c>
      <c r="U1647">
        <v>0</v>
      </c>
      <c r="V1647">
        <f t="shared" si="50"/>
        <v>60</v>
      </c>
      <c r="W1647">
        <f t="shared" si="51"/>
        <v>43</v>
      </c>
    </row>
    <row r="1648" spans="1:23" x14ac:dyDescent="0.35">
      <c r="A1648" t="s">
        <v>304</v>
      </c>
      <c r="B1648" s="1">
        <v>44318</v>
      </c>
      <c r="C1648" t="s">
        <v>288</v>
      </c>
      <c r="D1648" t="s">
        <v>52</v>
      </c>
      <c r="E1648">
        <v>1</v>
      </c>
      <c r="F1648">
        <v>0</v>
      </c>
      <c r="G1648">
        <v>0</v>
      </c>
      <c r="H1648">
        <v>0</v>
      </c>
      <c r="I1648">
        <v>1</v>
      </c>
      <c r="J1648">
        <v>0</v>
      </c>
      <c r="K1648">
        <v>0</v>
      </c>
      <c r="L1648">
        <v>7</v>
      </c>
      <c r="M1648">
        <v>3</v>
      </c>
      <c r="N1648">
        <v>2</v>
      </c>
      <c r="O1648">
        <v>2</v>
      </c>
      <c r="P1648">
        <v>0</v>
      </c>
      <c r="Q1648">
        <v>1</v>
      </c>
      <c r="R1648">
        <v>7</v>
      </c>
      <c r="S1648">
        <v>0</v>
      </c>
      <c r="T1648">
        <v>0</v>
      </c>
      <c r="U1648">
        <v>0</v>
      </c>
      <c r="V1648">
        <f t="shared" si="50"/>
        <v>80</v>
      </c>
      <c r="W1648">
        <f t="shared" si="51"/>
        <v>75</v>
      </c>
    </row>
    <row r="1649" spans="1:23" x14ac:dyDescent="0.35">
      <c r="A1649" t="s">
        <v>304</v>
      </c>
      <c r="B1649" s="1">
        <v>44320</v>
      </c>
      <c r="C1649" t="s">
        <v>291</v>
      </c>
      <c r="D1649" t="s">
        <v>38</v>
      </c>
      <c r="E1649">
        <v>1</v>
      </c>
      <c r="F1649">
        <v>0</v>
      </c>
      <c r="G1649">
        <v>0</v>
      </c>
      <c r="H1649">
        <v>0</v>
      </c>
      <c r="I1649">
        <v>1</v>
      </c>
      <c r="J1649">
        <v>0</v>
      </c>
      <c r="K1649">
        <v>0</v>
      </c>
      <c r="L1649" s="2">
        <v>0.66666666666666663</v>
      </c>
      <c r="M1649">
        <v>4</v>
      </c>
      <c r="N1649">
        <v>4</v>
      </c>
      <c r="O1649">
        <v>2</v>
      </c>
      <c r="P1649">
        <v>0</v>
      </c>
      <c r="Q1649">
        <v>1</v>
      </c>
      <c r="R1649">
        <v>0</v>
      </c>
      <c r="S1649">
        <v>0</v>
      </c>
      <c r="T1649">
        <v>0</v>
      </c>
      <c r="U1649">
        <v>0</v>
      </c>
      <c r="V1649">
        <f t="shared" si="50"/>
        <v>43</v>
      </c>
      <c r="W1649">
        <f t="shared" si="51"/>
        <v>22</v>
      </c>
    </row>
    <row r="1650" spans="1:23" x14ac:dyDescent="0.35">
      <c r="A1650" t="s">
        <v>304</v>
      </c>
      <c r="B1650" s="1">
        <v>44321</v>
      </c>
      <c r="C1650" t="s">
        <v>289</v>
      </c>
      <c r="D1650" t="s">
        <v>38</v>
      </c>
      <c r="E1650">
        <v>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6</v>
      </c>
      <c r="M1650">
        <v>3</v>
      </c>
      <c r="N1650">
        <v>1</v>
      </c>
      <c r="O1650">
        <v>1</v>
      </c>
      <c r="P1650">
        <v>0</v>
      </c>
      <c r="Q1650">
        <v>4</v>
      </c>
      <c r="R1650">
        <v>3</v>
      </c>
      <c r="S1650">
        <v>1</v>
      </c>
      <c r="T1650">
        <v>0</v>
      </c>
      <c r="U1650">
        <v>0</v>
      </c>
      <c r="V1650">
        <f t="shared" si="50"/>
        <v>68</v>
      </c>
      <c r="W1650">
        <f t="shared" si="51"/>
        <v>62</v>
      </c>
    </row>
    <row r="1651" spans="1:23" x14ac:dyDescent="0.35">
      <c r="A1651" t="s">
        <v>304</v>
      </c>
      <c r="B1651" s="1">
        <v>44322</v>
      </c>
      <c r="C1651" t="s">
        <v>294</v>
      </c>
      <c r="D1651" t="s">
        <v>38</v>
      </c>
      <c r="E1651">
        <v>1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3</v>
      </c>
      <c r="M1651">
        <v>7</v>
      </c>
      <c r="N1651">
        <v>4</v>
      </c>
      <c r="O1651">
        <v>2</v>
      </c>
      <c r="P1651">
        <v>0</v>
      </c>
      <c r="Q1651">
        <v>0</v>
      </c>
      <c r="R1651">
        <v>3</v>
      </c>
      <c r="S1651">
        <v>2</v>
      </c>
      <c r="T1651">
        <v>0</v>
      </c>
      <c r="U1651">
        <v>0</v>
      </c>
      <c r="V1651">
        <f t="shared" si="50"/>
        <v>51</v>
      </c>
      <c r="W1651">
        <f t="shared" si="51"/>
        <v>35</v>
      </c>
    </row>
    <row r="1652" spans="1:23" x14ac:dyDescent="0.35">
      <c r="A1652" t="s">
        <v>304</v>
      </c>
      <c r="B1652" s="1">
        <v>44323</v>
      </c>
      <c r="C1652" t="s">
        <v>287</v>
      </c>
      <c r="D1652" t="s">
        <v>30</v>
      </c>
      <c r="E1652">
        <v>1</v>
      </c>
      <c r="F1652">
        <v>0</v>
      </c>
      <c r="G1652">
        <v>0</v>
      </c>
      <c r="H1652">
        <v>0</v>
      </c>
      <c r="I1652">
        <v>1</v>
      </c>
      <c r="J1652">
        <v>0</v>
      </c>
      <c r="K1652">
        <v>0</v>
      </c>
      <c r="L1652">
        <v>5</v>
      </c>
      <c r="M1652">
        <v>4</v>
      </c>
      <c r="N1652">
        <v>2</v>
      </c>
      <c r="O1652">
        <v>2</v>
      </c>
      <c r="P1652">
        <v>2</v>
      </c>
      <c r="Q1652">
        <v>2</v>
      </c>
      <c r="R1652">
        <v>8</v>
      </c>
      <c r="S1652">
        <v>0</v>
      </c>
      <c r="T1652">
        <v>0</v>
      </c>
      <c r="U1652">
        <v>0</v>
      </c>
      <c r="V1652">
        <f t="shared" si="50"/>
        <v>61</v>
      </c>
      <c r="W1652">
        <f t="shared" si="51"/>
        <v>48</v>
      </c>
    </row>
    <row r="1653" spans="1:23" x14ac:dyDescent="0.35">
      <c r="A1653" t="s">
        <v>304</v>
      </c>
      <c r="B1653" s="1">
        <v>44324</v>
      </c>
      <c r="C1653" t="s">
        <v>288</v>
      </c>
      <c r="D1653" t="s">
        <v>30</v>
      </c>
      <c r="E1653">
        <v>1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 s="2">
        <v>4.333333333333333</v>
      </c>
      <c r="M1653">
        <v>9</v>
      </c>
      <c r="N1653">
        <v>2</v>
      </c>
      <c r="O1653">
        <v>2</v>
      </c>
      <c r="P1653">
        <v>1</v>
      </c>
      <c r="Q1653">
        <v>2</v>
      </c>
      <c r="R1653">
        <v>3</v>
      </c>
      <c r="S1653">
        <v>0</v>
      </c>
      <c r="T1653">
        <v>0</v>
      </c>
      <c r="U1653">
        <v>0</v>
      </c>
      <c r="V1653">
        <f t="shared" si="50"/>
        <v>51.666666666666664</v>
      </c>
      <c r="W1653">
        <f t="shared" si="51"/>
        <v>35</v>
      </c>
    </row>
    <row r="1654" spans="1:23" x14ac:dyDescent="0.35">
      <c r="A1654" t="s">
        <v>304</v>
      </c>
      <c r="B1654" s="1">
        <v>44327</v>
      </c>
      <c r="C1654" t="s">
        <v>285</v>
      </c>
      <c r="D1654" t="s">
        <v>47</v>
      </c>
      <c r="E1654">
        <v>1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6</v>
      </c>
      <c r="M1654">
        <v>4</v>
      </c>
      <c r="N1654">
        <v>0</v>
      </c>
      <c r="O1654">
        <v>0</v>
      </c>
      <c r="P1654">
        <v>0</v>
      </c>
      <c r="Q1654">
        <v>2</v>
      </c>
      <c r="R1654">
        <v>5</v>
      </c>
      <c r="S1654">
        <v>1</v>
      </c>
      <c r="T1654">
        <v>0</v>
      </c>
      <c r="U1654">
        <v>1</v>
      </c>
      <c r="V1654">
        <f t="shared" si="50"/>
        <v>71</v>
      </c>
      <c r="W1654">
        <f t="shared" si="51"/>
        <v>69</v>
      </c>
    </row>
    <row r="1655" spans="1:23" x14ac:dyDescent="0.35">
      <c r="A1655" t="s">
        <v>304</v>
      </c>
      <c r="B1655" s="1">
        <v>44328</v>
      </c>
      <c r="C1655" t="s">
        <v>289</v>
      </c>
      <c r="D1655" t="s">
        <v>47</v>
      </c>
      <c r="E1655">
        <v>1</v>
      </c>
      <c r="F1655">
        <v>0</v>
      </c>
      <c r="G1655">
        <v>0</v>
      </c>
      <c r="H1655">
        <v>1</v>
      </c>
      <c r="I1655">
        <v>0</v>
      </c>
      <c r="J1655">
        <v>0</v>
      </c>
      <c r="K1655">
        <v>0</v>
      </c>
      <c r="L1655">
        <v>6</v>
      </c>
      <c r="M1655">
        <v>3</v>
      </c>
      <c r="N1655">
        <v>2</v>
      </c>
      <c r="O1655">
        <v>2</v>
      </c>
      <c r="P1655">
        <v>0</v>
      </c>
      <c r="Q1655">
        <v>2</v>
      </c>
      <c r="R1655">
        <v>4</v>
      </c>
      <c r="S1655">
        <v>1</v>
      </c>
      <c r="T1655">
        <v>0</v>
      </c>
      <c r="U1655">
        <v>0</v>
      </c>
      <c r="V1655">
        <f t="shared" si="50"/>
        <v>71</v>
      </c>
      <c r="W1655">
        <f t="shared" si="51"/>
        <v>64</v>
      </c>
    </row>
    <row r="1656" spans="1:23" x14ac:dyDescent="0.35">
      <c r="A1656" t="s">
        <v>304</v>
      </c>
      <c r="B1656" s="1">
        <v>44329</v>
      </c>
      <c r="C1656" t="s">
        <v>294</v>
      </c>
      <c r="D1656" t="s">
        <v>47</v>
      </c>
      <c r="E1656">
        <v>1</v>
      </c>
      <c r="F1656">
        <v>0</v>
      </c>
      <c r="G1656">
        <v>0</v>
      </c>
      <c r="H1656">
        <v>1</v>
      </c>
      <c r="I1656">
        <v>0</v>
      </c>
      <c r="J1656">
        <v>0</v>
      </c>
      <c r="K1656">
        <v>0</v>
      </c>
      <c r="L1656" s="2">
        <v>6.333333333333333</v>
      </c>
      <c r="M1656">
        <v>6</v>
      </c>
      <c r="N1656">
        <v>1</v>
      </c>
      <c r="O1656">
        <v>1</v>
      </c>
      <c r="P1656">
        <v>0</v>
      </c>
      <c r="Q1656">
        <v>1</v>
      </c>
      <c r="R1656">
        <v>7</v>
      </c>
      <c r="S1656">
        <v>1</v>
      </c>
      <c r="T1656">
        <v>0</v>
      </c>
      <c r="U1656">
        <v>0</v>
      </c>
      <c r="V1656">
        <f t="shared" si="50"/>
        <v>73.666666666666671</v>
      </c>
      <c r="W1656">
        <f t="shared" si="51"/>
        <v>68</v>
      </c>
    </row>
    <row r="1657" spans="1:23" x14ac:dyDescent="0.35">
      <c r="A1657" t="s">
        <v>304</v>
      </c>
      <c r="B1657" s="1">
        <v>44330</v>
      </c>
      <c r="C1657" t="s">
        <v>287</v>
      </c>
      <c r="D1657" t="s">
        <v>112</v>
      </c>
      <c r="E1657">
        <v>1</v>
      </c>
      <c r="F1657">
        <v>0</v>
      </c>
      <c r="G1657">
        <v>0</v>
      </c>
      <c r="H1657">
        <v>0</v>
      </c>
      <c r="I1657">
        <v>1</v>
      </c>
      <c r="J1657">
        <v>0</v>
      </c>
      <c r="K1657">
        <v>0</v>
      </c>
      <c r="L1657">
        <v>6</v>
      </c>
      <c r="M1657">
        <v>8</v>
      </c>
      <c r="N1657">
        <v>4</v>
      </c>
      <c r="O1657">
        <v>4</v>
      </c>
      <c r="P1657">
        <v>1</v>
      </c>
      <c r="Q1657">
        <v>1</v>
      </c>
      <c r="R1657">
        <v>5</v>
      </c>
      <c r="S1657">
        <v>1</v>
      </c>
      <c r="T1657">
        <v>0</v>
      </c>
      <c r="U1657">
        <v>1</v>
      </c>
      <c r="V1657">
        <f t="shared" si="50"/>
        <v>64</v>
      </c>
      <c r="W1657">
        <f t="shared" si="51"/>
        <v>45</v>
      </c>
    </row>
    <row r="1658" spans="1:23" x14ac:dyDescent="0.35">
      <c r="A1658" t="s">
        <v>304</v>
      </c>
      <c r="B1658" s="1">
        <v>44331</v>
      </c>
      <c r="C1658" t="s">
        <v>288</v>
      </c>
      <c r="D1658" t="s">
        <v>112</v>
      </c>
      <c r="E1658">
        <v>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 s="2">
        <v>2.6666666666666665</v>
      </c>
      <c r="M1658">
        <v>5</v>
      </c>
      <c r="N1658">
        <v>4</v>
      </c>
      <c r="O1658">
        <v>4</v>
      </c>
      <c r="P1658">
        <v>0</v>
      </c>
      <c r="Q1658">
        <v>1</v>
      </c>
      <c r="R1658">
        <v>1</v>
      </c>
      <c r="S1658">
        <v>0</v>
      </c>
      <c r="T1658">
        <v>0</v>
      </c>
      <c r="U1658">
        <v>0</v>
      </c>
      <c r="V1658">
        <f t="shared" si="50"/>
        <v>53</v>
      </c>
      <c r="W1658">
        <f t="shared" si="51"/>
        <v>33</v>
      </c>
    </row>
    <row r="1659" spans="1:23" x14ac:dyDescent="0.35">
      <c r="A1659" t="s">
        <v>304</v>
      </c>
      <c r="B1659" s="1">
        <v>44332</v>
      </c>
      <c r="C1659" t="s">
        <v>285</v>
      </c>
      <c r="D1659" t="s">
        <v>112</v>
      </c>
      <c r="E1659">
        <v>1</v>
      </c>
      <c r="F1659">
        <v>0</v>
      </c>
      <c r="G1659">
        <v>0</v>
      </c>
      <c r="H1659">
        <v>0</v>
      </c>
      <c r="I1659">
        <v>1</v>
      </c>
      <c r="J1659">
        <v>0</v>
      </c>
      <c r="K1659">
        <v>0</v>
      </c>
      <c r="L1659">
        <v>6</v>
      </c>
      <c r="M1659">
        <v>6</v>
      </c>
      <c r="N1659">
        <v>5</v>
      </c>
      <c r="O1659">
        <v>4</v>
      </c>
      <c r="P1659">
        <v>1</v>
      </c>
      <c r="Q1659">
        <v>1</v>
      </c>
      <c r="R1659">
        <v>8</v>
      </c>
      <c r="S1659">
        <v>1</v>
      </c>
      <c r="T1659">
        <v>0</v>
      </c>
      <c r="U1659">
        <v>0</v>
      </c>
      <c r="V1659">
        <f t="shared" si="50"/>
        <v>67</v>
      </c>
      <c r="W1659">
        <f t="shared" si="51"/>
        <v>49</v>
      </c>
    </row>
    <row r="1660" spans="1:23" x14ac:dyDescent="0.35">
      <c r="A1660" t="s">
        <v>304</v>
      </c>
      <c r="B1660" s="1">
        <v>44333</v>
      </c>
      <c r="C1660" t="s">
        <v>289</v>
      </c>
      <c r="D1660" t="s">
        <v>34</v>
      </c>
      <c r="E1660">
        <v>1</v>
      </c>
      <c r="F1660">
        <v>0</v>
      </c>
      <c r="G1660">
        <v>0</v>
      </c>
      <c r="H1660">
        <v>1</v>
      </c>
      <c r="I1660">
        <v>0</v>
      </c>
      <c r="J1660">
        <v>0</v>
      </c>
      <c r="K1660">
        <v>0</v>
      </c>
      <c r="L1660" s="2">
        <v>7.666666666666667</v>
      </c>
      <c r="M1660">
        <v>3</v>
      </c>
      <c r="N1660">
        <v>1</v>
      </c>
      <c r="O1660">
        <v>1</v>
      </c>
      <c r="P1660">
        <v>1</v>
      </c>
      <c r="Q1660">
        <v>3</v>
      </c>
      <c r="R1660">
        <v>7</v>
      </c>
      <c r="S1660">
        <v>0</v>
      </c>
      <c r="T1660">
        <v>0</v>
      </c>
      <c r="U1660">
        <v>0</v>
      </c>
      <c r="V1660">
        <f t="shared" si="50"/>
        <v>77.333333333333329</v>
      </c>
      <c r="W1660">
        <f t="shared" si="51"/>
        <v>72</v>
      </c>
    </row>
    <row r="1661" spans="1:23" x14ac:dyDescent="0.35">
      <c r="A1661" t="s">
        <v>304</v>
      </c>
      <c r="B1661" s="1">
        <v>44334</v>
      </c>
      <c r="C1661" t="s">
        <v>294</v>
      </c>
      <c r="D1661" t="s">
        <v>34</v>
      </c>
      <c r="E1661">
        <v>1</v>
      </c>
      <c r="F1661">
        <v>1</v>
      </c>
      <c r="G1661">
        <v>0</v>
      </c>
      <c r="H1661">
        <v>1</v>
      </c>
      <c r="I1661">
        <v>0</v>
      </c>
      <c r="J1661">
        <v>0</v>
      </c>
      <c r="K1661">
        <v>1</v>
      </c>
      <c r="L1661">
        <v>9</v>
      </c>
      <c r="M1661">
        <v>0</v>
      </c>
      <c r="N1661">
        <v>0</v>
      </c>
      <c r="O1661">
        <v>0</v>
      </c>
      <c r="P1661">
        <v>0</v>
      </c>
      <c r="Q1661">
        <v>2</v>
      </c>
      <c r="R1661">
        <v>9</v>
      </c>
      <c r="S1661">
        <v>0</v>
      </c>
      <c r="T1661">
        <v>0</v>
      </c>
      <c r="U1661">
        <v>0</v>
      </c>
      <c r="V1661">
        <f t="shared" si="50"/>
        <v>94</v>
      </c>
      <c r="W1661">
        <f t="shared" si="51"/>
        <v>99</v>
      </c>
    </row>
    <row r="1662" spans="1:23" x14ac:dyDescent="0.35">
      <c r="A1662" t="s">
        <v>304</v>
      </c>
      <c r="B1662" s="1">
        <v>44335</v>
      </c>
      <c r="C1662" t="s">
        <v>287</v>
      </c>
      <c r="D1662" t="s">
        <v>34</v>
      </c>
      <c r="E1662">
        <v>1</v>
      </c>
      <c r="F1662">
        <v>0</v>
      </c>
      <c r="G1662">
        <v>0</v>
      </c>
      <c r="H1662">
        <v>1</v>
      </c>
      <c r="I1662">
        <v>0</v>
      </c>
      <c r="J1662">
        <v>0</v>
      </c>
      <c r="K1662">
        <v>0</v>
      </c>
      <c r="L1662">
        <v>5</v>
      </c>
      <c r="M1662">
        <v>4</v>
      </c>
      <c r="N1662">
        <v>2</v>
      </c>
      <c r="O1662">
        <v>2</v>
      </c>
      <c r="P1662">
        <v>1</v>
      </c>
      <c r="Q1662">
        <v>2</v>
      </c>
      <c r="R1662">
        <v>9</v>
      </c>
      <c r="S1662">
        <v>0</v>
      </c>
      <c r="T1662">
        <v>0</v>
      </c>
      <c r="U1662">
        <v>0</v>
      </c>
      <c r="V1662">
        <f t="shared" si="50"/>
        <v>66</v>
      </c>
      <c r="W1662">
        <f t="shared" si="51"/>
        <v>55</v>
      </c>
    </row>
    <row r="1663" spans="1:23" x14ac:dyDescent="0.35">
      <c r="A1663" t="s">
        <v>304</v>
      </c>
      <c r="B1663" s="1">
        <v>44337</v>
      </c>
      <c r="C1663" t="s">
        <v>288</v>
      </c>
      <c r="D1663" t="s">
        <v>29</v>
      </c>
      <c r="E1663">
        <v>1</v>
      </c>
      <c r="F1663">
        <v>0</v>
      </c>
      <c r="G1663">
        <v>0</v>
      </c>
      <c r="H1663">
        <v>1</v>
      </c>
      <c r="I1663">
        <v>0</v>
      </c>
      <c r="J1663">
        <v>0</v>
      </c>
      <c r="K1663">
        <v>0</v>
      </c>
      <c r="L1663">
        <v>6</v>
      </c>
      <c r="M1663">
        <v>10</v>
      </c>
      <c r="N1663">
        <v>5</v>
      </c>
      <c r="O1663">
        <v>5</v>
      </c>
      <c r="P1663">
        <v>1</v>
      </c>
      <c r="Q1663">
        <v>0</v>
      </c>
      <c r="R1663">
        <v>1</v>
      </c>
      <c r="S1663">
        <v>0</v>
      </c>
      <c r="T1663">
        <v>0</v>
      </c>
      <c r="U1663">
        <v>0</v>
      </c>
      <c r="V1663">
        <f t="shared" si="50"/>
        <v>59</v>
      </c>
      <c r="W1663">
        <f t="shared" si="51"/>
        <v>36</v>
      </c>
    </row>
    <row r="1664" spans="1:23" x14ac:dyDescent="0.35">
      <c r="A1664" t="s">
        <v>304</v>
      </c>
      <c r="B1664" s="1">
        <v>44338</v>
      </c>
      <c r="C1664" t="s">
        <v>285</v>
      </c>
      <c r="D1664" t="s">
        <v>29</v>
      </c>
      <c r="E1664">
        <v>1</v>
      </c>
      <c r="F1664">
        <v>0</v>
      </c>
      <c r="G1664">
        <v>0</v>
      </c>
      <c r="H1664">
        <v>0</v>
      </c>
      <c r="I1664">
        <v>1</v>
      </c>
      <c r="J1664">
        <v>0</v>
      </c>
      <c r="K1664">
        <v>0</v>
      </c>
      <c r="L1664">
        <v>5</v>
      </c>
      <c r="M1664">
        <v>8</v>
      </c>
      <c r="N1664">
        <v>5</v>
      </c>
      <c r="O1664">
        <v>5</v>
      </c>
      <c r="P1664">
        <v>0</v>
      </c>
      <c r="Q1664">
        <v>3</v>
      </c>
      <c r="R1664">
        <v>5</v>
      </c>
      <c r="S1664">
        <v>0</v>
      </c>
      <c r="T1664">
        <v>0</v>
      </c>
      <c r="U1664">
        <v>1</v>
      </c>
      <c r="V1664">
        <f t="shared" si="50"/>
        <v>61</v>
      </c>
      <c r="W1664">
        <f t="shared" si="51"/>
        <v>38</v>
      </c>
    </row>
    <row r="1665" spans="1:23" x14ac:dyDescent="0.35">
      <c r="A1665" t="s">
        <v>304</v>
      </c>
      <c r="B1665" s="1">
        <v>44339</v>
      </c>
      <c r="C1665" t="s">
        <v>289</v>
      </c>
      <c r="D1665" t="s">
        <v>29</v>
      </c>
      <c r="E1665">
        <v>1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 s="2">
        <v>6.333333333333333</v>
      </c>
      <c r="M1665">
        <v>3</v>
      </c>
      <c r="N1665">
        <v>1</v>
      </c>
      <c r="O1665">
        <v>1</v>
      </c>
      <c r="P1665">
        <v>0</v>
      </c>
      <c r="Q1665">
        <v>1</v>
      </c>
      <c r="R1665">
        <v>6</v>
      </c>
      <c r="S1665">
        <v>1</v>
      </c>
      <c r="T1665">
        <v>0</v>
      </c>
      <c r="U1665">
        <v>0</v>
      </c>
      <c r="V1665">
        <f t="shared" si="50"/>
        <v>75.666666666666671</v>
      </c>
      <c r="W1665">
        <f t="shared" si="51"/>
        <v>73</v>
      </c>
    </row>
    <row r="1666" spans="1:23" x14ac:dyDescent="0.35">
      <c r="A1666" t="s">
        <v>304</v>
      </c>
      <c r="B1666" s="1">
        <v>44340</v>
      </c>
      <c r="C1666" t="s">
        <v>294</v>
      </c>
      <c r="D1666" t="s">
        <v>40</v>
      </c>
      <c r="E1666">
        <v>1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6</v>
      </c>
      <c r="M1666">
        <v>7</v>
      </c>
      <c r="N1666">
        <v>3</v>
      </c>
      <c r="O1666">
        <v>3</v>
      </c>
      <c r="P1666">
        <v>0</v>
      </c>
      <c r="Q1666">
        <v>1</v>
      </c>
      <c r="R1666">
        <v>3</v>
      </c>
      <c r="S1666">
        <v>1</v>
      </c>
      <c r="T1666">
        <v>0</v>
      </c>
      <c r="U1666">
        <v>0</v>
      </c>
      <c r="V1666">
        <f t="shared" si="50"/>
        <v>67</v>
      </c>
      <c r="W1666">
        <f t="shared" si="51"/>
        <v>54</v>
      </c>
    </row>
    <row r="1667" spans="1:23" x14ac:dyDescent="0.35">
      <c r="A1667" t="s">
        <v>304</v>
      </c>
      <c r="B1667" s="1">
        <v>44341</v>
      </c>
      <c r="C1667" t="s">
        <v>287</v>
      </c>
      <c r="D1667" t="s">
        <v>40</v>
      </c>
      <c r="E1667">
        <v>1</v>
      </c>
      <c r="F1667">
        <v>0</v>
      </c>
      <c r="G1667">
        <v>0</v>
      </c>
      <c r="H1667">
        <v>0</v>
      </c>
      <c r="I1667">
        <v>1</v>
      </c>
      <c r="J1667">
        <v>0</v>
      </c>
      <c r="K1667">
        <v>0</v>
      </c>
      <c r="L1667">
        <v>5</v>
      </c>
      <c r="M1667">
        <v>6</v>
      </c>
      <c r="N1667">
        <v>2</v>
      </c>
      <c r="O1667">
        <v>2</v>
      </c>
      <c r="P1667">
        <v>1</v>
      </c>
      <c r="Q1667">
        <v>1</v>
      </c>
      <c r="R1667">
        <v>9</v>
      </c>
      <c r="S1667">
        <v>0</v>
      </c>
      <c r="T1667">
        <v>0</v>
      </c>
      <c r="U1667">
        <v>0</v>
      </c>
      <c r="V1667">
        <f t="shared" ref="V1667:V1730" si="52">50+L1667*3+(IF(L1667&lt;4,0,(L1667-4)*2)+R1667-M1667-4*P1667-(2*(N1667-O1667))-Q1667)</f>
        <v>65</v>
      </c>
      <c r="W1667">
        <f t="shared" ref="W1667:W1730" si="53">40+6*L1667+R1667-2*Q1667-2*M1667-3*N1667-6*P1667</f>
        <v>53</v>
      </c>
    </row>
    <row r="1668" spans="1:23" x14ac:dyDescent="0.35">
      <c r="A1668" t="s">
        <v>304</v>
      </c>
      <c r="B1668" s="1">
        <v>44342</v>
      </c>
      <c r="C1668" t="s">
        <v>288</v>
      </c>
      <c r="D1668" t="s">
        <v>40</v>
      </c>
      <c r="E1668">
        <v>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 s="2">
        <v>5.666666666666667</v>
      </c>
      <c r="M1668">
        <v>3</v>
      </c>
      <c r="N1668">
        <v>0</v>
      </c>
      <c r="O1668">
        <v>0</v>
      </c>
      <c r="P1668">
        <v>0</v>
      </c>
      <c r="Q1668">
        <v>3</v>
      </c>
      <c r="R1668">
        <v>2</v>
      </c>
      <c r="S1668">
        <v>1</v>
      </c>
      <c r="T1668">
        <v>0</v>
      </c>
      <c r="U1668">
        <v>0</v>
      </c>
      <c r="V1668">
        <f t="shared" si="52"/>
        <v>66.333333333333329</v>
      </c>
      <c r="W1668">
        <f t="shared" si="53"/>
        <v>64</v>
      </c>
    </row>
    <row r="1669" spans="1:23" x14ac:dyDescent="0.35">
      <c r="A1669" t="s">
        <v>304</v>
      </c>
      <c r="B1669" s="1">
        <v>44343</v>
      </c>
      <c r="C1669" t="s">
        <v>285</v>
      </c>
      <c r="D1669" t="s">
        <v>40</v>
      </c>
      <c r="E1669">
        <v>1</v>
      </c>
      <c r="F1669">
        <v>0</v>
      </c>
      <c r="G1669">
        <v>0</v>
      </c>
      <c r="H1669">
        <v>0</v>
      </c>
      <c r="I1669">
        <v>1</v>
      </c>
      <c r="J1669">
        <v>0</v>
      </c>
      <c r="K1669">
        <v>0</v>
      </c>
      <c r="L1669">
        <v>5</v>
      </c>
      <c r="M1669">
        <v>6</v>
      </c>
      <c r="N1669">
        <v>4</v>
      </c>
      <c r="O1669">
        <v>4</v>
      </c>
      <c r="P1669">
        <v>1</v>
      </c>
      <c r="Q1669">
        <v>2</v>
      </c>
      <c r="R1669">
        <v>5</v>
      </c>
      <c r="S1669">
        <v>0</v>
      </c>
      <c r="T1669">
        <v>0</v>
      </c>
      <c r="U1669">
        <v>0</v>
      </c>
      <c r="V1669">
        <f t="shared" si="52"/>
        <v>60</v>
      </c>
      <c r="W1669">
        <f t="shared" si="53"/>
        <v>41</v>
      </c>
    </row>
    <row r="1670" spans="1:23" x14ac:dyDescent="0.35">
      <c r="A1670" t="s">
        <v>304</v>
      </c>
      <c r="B1670" s="1">
        <v>44344</v>
      </c>
      <c r="C1670" t="s">
        <v>289</v>
      </c>
      <c r="D1670" t="s">
        <v>71</v>
      </c>
      <c r="E1670">
        <v>1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5</v>
      </c>
      <c r="M1670">
        <v>5</v>
      </c>
      <c r="N1670">
        <v>1</v>
      </c>
      <c r="O1670">
        <v>1</v>
      </c>
      <c r="P1670">
        <v>1</v>
      </c>
      <c r="Q1670">
        <v>0</v>
      </c>
      <c r="R1670">
        <v>7</v>
      </c>
      <c r="S1670">
        <v>0</v>
      </c>
      <c r="T1670">
        <v>0</v>
      </c>
      <c r="U1670">
        <v>0</v>
      </c>
      <c r="V1670">
        <f t="shared" si="52"/>
        <v>65</v>
      </c>
      <c r="W1670">
        <f t="shared" si="53"/>
        <v>58</v>
      </c>
    </row>
    <row r="1671" spans="1:23" x14ac:dyDescent="0.35">
      <c r="A1671" t="s">
        <v>304</v>
      </c>
      <c r="B1671" s="1">
        <v>44345</v>
      </c>
      <c r="C1671" t="s">
        <v>294</v>
      </c>
      <c r="D1671" t="s">
        <v>71</v>
      </c>
      <c r="E1671">
        <v>1</v>
      </c>
      <c r="F1671">
        <v>0</v>
      </c>
      <c r="G1671">
        <v>0</v>
      </c>
      <c r="H1671">
        <v>1</v>
      </c>
      <c r="I1671">
        <v>0</v>
      </c>
      <c r="J1671">
        <v>0</v>
      </c>
      <c r="K1671">
        <v>0</v>
      </c>
      <c r="L1671" s="2">
        <v>5.666666666666667</v>
      </c>
      <c r="M1671">
        <v>3</v>
      </c>
      <c r="N1671">
        <v>1</v>
      </c>
      <c r="O1671">
        <v>1</v>
      </c>
      <c r="P1671">
        <v>0</v>
      </c>
      <c r="Q1671">
        <v>3</v>
      </c>
      <c r="R1671">
        <v>6</v>
      </c>
      <c r="S1671">
        <v>0</v>
      </c>
      <c r="T1671">
        <v>0</v>
      </c>
      <c r="U1671">
        <v>0</v>
      </c>
      <c r="V1671">
        <f t="shared" si="52"/>
        <v>70.333333333333329</v>
      </c>
      <c r="W1671">
        <f t="shared" si="53"/>
        <v>65</v>
      </c>
    </row>
    <row r="1672" spans="1:23" x14ac:dyDescent="0.35">
      <c r="A1672" t="s">
        <v>304</v>
      </c>
      <c r="B1672" s="1">
        <v>44346</v>
      </c>
      <c r="C1672" t="s">
        <v>287</v>
      </c>
      <c r="D1672" t="s">
        <v>71</v>
      </c>
      <c r="E1672">
        <v>1</v>
      </c>
      <c r="F1672">
        <v>0</v>
      </c>
      <c r="G1672">
        <v>0</v>
      </c>
      <c r="H1672">
        <v>1</v>
      </c>
      <c r="I1672">
        <v>0</v>
      </c>
      <c r="J1672">
        <v>0</v>
      </c>
      <c r="K1672">
        <v>0</v>
      </c>
      <c r="L1672">
        <v>6</v>
      </c>
      <c r="M1672">
        <v>3</v>
      </c>
      <c r="N1672">
        <v>0</v>
      </c>
      <c r="O1672">
        <v>0</v>
      </c>
      <c r="P1672">
        <v>0</v>
      </c>
      <c r="Q1672">
        <v>3</v>
      </c>
      <c r="R1672">
        <v>8</v>
      </c>
      <c r="S1672">
        <v>0</v>
      </c>
      <c r="T1672">
        <v>0</v>
      </c>
      <c r="U1672">
        <v>0</v>
      </c>
      <c r="V1672">
        <f t="shared" si="52"/>
        <v>74</v>
      </c>
      <c r="W1672">
        <f t="shared" si="53"/>
        <v>72</v>
      </c>
    </row>
    <row r="1673" spans="1:23" x14ac:dyDescent="0.35">
      <c r="A1673" t="s">
        <v>304</v>
      </c>
      <c r="B1673" s="1">
        <v>44347</v>
      </c>
      <c r="C1673" t="s">
        <v>295</v>
      </c>
      <c r="D1673" t="s">
        <v>105</v>
      </c>
      <c r="E1673">
        <v>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1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2</v>
      </c>
      <c r="S1673">
        <v>0</v>
      </c>
      <c r="T1673">
        <v>0</v>
      </c>
      <c r="U1673">
        <v>0</v>
      </c>
      <c r="V1673">
        <f t="shared" si="52"/>
        <v>54</v>
      </c>
      <c r="W1673">
        <f t="shared" si="53"/>
        <v>46</v>
      </c>
    </row>
    <row r="1674" spans="1:23" x14ac:dyDescent="0.35">
      <c r="A1674" t="s">
        <v>304</v>
      </c>
      <c r="B1674" s="1">
        <v>44348</v>
      </c>
      <c r="C1674" t="s">
        <v>285</v>
      </c>
      <c r="D1674" t="s">
        <v>105</v>
      </c>
      <c r="E1674">
        <v>1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 s="2">
        <v>4.666666666666667</v>
      </c>
      <c r="M1674">
        <v>5</v>
      </c>
      <c r="N1674">
        <v>5</v>
      </c>
      <c r="O1674">
        <v>5</v>
      </c>
      <c r="P1674">
        <v>3</v>
      </c>
      <c r="Q1674">
        <v>3</v>
      </c>
      <c r="R1674">
        <v>4</v>
      </c>
      <c r="S1674">
        <v>0</v>
      </c>
      <c r="T1674">
        <v>0</v>
      </c>
      <c r="U1674">
        <v>0</v>
      </c>
      <c r="V1674">
        <f t="shared" si="52"/>
        <v>49.333333333333336</v>
      </c>
      <c r="W1674">
        <f t="shared" si="53"/>
        <v>23</v>
      </c>
    </row>
    <row r="1675" spans="1:23" x14ac:dyDescent="0.35">
      <c r="A1675" t="s">
        <v>304</v>
      </c>
      <c r="B1675" s="1">
        <v>44350</v>
      </c>
      <c r="C1675" t="s">
        <v>289</v>
      </c>
      <c r="D1675" t="s">
        <v>75</v>
      </c>
      <c r="E1675">
        <v>1</v>
      </c>
      <c r="F1675">
        <v>0</v>
      </c>
      <c r="G1675">
        <v>0</v>
      </c>
      <c r="H1675">
        <v>0</v>
      </c>
      <c r="I1675">
        <v>1</v>
      </c>
      <c r="J1675">
        <v>0</v>
      </c>
      <c r="K1675">
        <v>0</v>
      </c>
      <c r="L1675">
        <v>7</v>
      </c>
      <c r="M1675">
        <v>5</v>
      </c>
      <c r="N1675">
        <v>3</v>
      </c>
      <c r="O1675">
        <v>3</v>
      </c>
      <c r="P1675">
        <v>3</v>
      </c>
      <c r="Q1675">
        <v>0</v>
      </c>
      <c r="R1675">
        <v>6</v>
      </c>
      <c r="S1675">
        <v>0</v>
      </c>
      <c r="T1675">
        <v>0</v>
      </c>
      <c r="U1675">
        <v>0</v>
      </c>
      <c r="V1675">
        <f t="shared" si="52"/>
        <v>66</v>
      </c>
      <c r="W1675">
        <f t="shared" si="53"/>
        <v>51</v>
      </c>
    </row>
    <row r="1676" spans="1:23" x14ac:dyDescent="0.35">
      <c r="A1676" t="s">
        <v>304</v>
      </c>
      <c r="B1676" s="1">
        <v>44351</v>
      </c>
      <c r="C1676" t="s">
        <v>294</v>
      </c>
      <c r="D1676" t="s">
        <v>75</v>
      </c>
      <c r="E1676">
        <v>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4</v>
      </c>
      <c r="M1676">
        <v>2</v>
      </c>
      <c r="N1676">
        <v>1</v>
      </c>
      <c r="O1676">
        <v>1</v>
      </c>
      <c r="P1676">
        <v>1</v>
      </c>
      <c r="Q1676">
        <v>0</v>
      </c>
      <c r="R1676">
        <v>4</v>
      </c>
      <c r="S1676">
        <v>0</v>
      </c>
      <c r="T1676">
        <v>0</v>
      </c>
      <c r="U1676">
        <v>0</v>
      </c>
      <c r="V1676">
        <f t="shared" si="52"/>
        <v>60</v>
      </c>
      <c r="W1676">
        <f t="shared" si="53"/>
        <v>55</v>
      </c>
    </row>
    <row r="1677" spans="1:23" x14ac:dyDescent="0.35">
      <c r="A1677" t="s">
        <v>304</v>
      </c>
      <c r="B1677" s="1">
        <v>44352</v>
      </c>
      <c r="C1677" t="s">
        <v>287</v>
      </c>
      <c r="D1677" t="s">
        <v>75</v>
      </c>
      <c r="E1677">
        <v>1</v>
      </c>
      <c r="F1677">
        <v>0</v>
      </c>
      <c r="G1677">
        <v>0</v>
      </c>
      <c r="H1677">
        <v>1</v>
      </c>
      <c r="I1677">
        <v>0</v>
      </c>
      <c r="J1677">
        <v>0</v>
      </c>
      <c r="K1677">
        <v>0</v>
      </c>
      <c r="L1677">
        <v>5</v>
      </c>
      <c r="M1677">
        <v>4</v>
      </c>
      <c r="N1677">
        <v>1</v>
      </c>
      <c r="O1677">
        <v>1</v>
      </c>
      <c r="P1677">
        <v>0</v>
      </c>
      <c r="Q1677">
        <v>3</v>
      </c>
      <c r="R1677">
        <v>11</v>
      </c>
      <c r="S1677">
        <v>0</v>
      </c>
      <c r="T1677">
        <v>0</v>
      </c>
      <c r="U1677">
        <v>0</v>
      </c>
      <c r="V1677">
        <f t="shared" si="52"/>
        <v>71</v>
      </c>
      <c r="W1677">
        <f t="shared" si="53"/>
        <v>64</v>
      </c>
    </row>
    <row r="1678" spans="1:23" x14ac:dyDescent="0.35">
      <c r="A1678" t="s">
        <v>304</v>
      </c>
      <c r="B1678" s="1">
        <v>44353</v>
      </c>
      <c r="C1678" t="s">
        <v>288</v>
      </c>
      <c r="D1678" t="s">
        <v>75</v>
      </c>
      <c r="E1678">
        <v>1</v>
      </c>
      <c r="F1678">
        <v>0</v>
      </c>
      <c r="G1678">
        <v>0</v>
      </c>
      <c r="H1678">
        <v>0</v>
      </c>
      <c r="I1678">
        <v>1</v>
      </c>
      <c r="J1678">
        <v>0</v>
      </c>
      <c r="K1678">
        <v>0</v>
      </c>
      <c r="L1678">
        <v>5</v>
      </c>
      <c r="M1678">
        <v>6</v>
      </c>
      <c r="N1678">
        <v>3</v>
      </c>
      <c r="O1678">
        <v>3</v>
      </c>
      <c r="P1678">
        <v>0</v>
      </c>
      <c r="Q1678">
        <v>2</v>
      </c>
      <c r="R1678">
        <v>1</v>
      </c>
      <c r="S1678">
        <v>0</v>
      </c>
      <c r="T1678">
        <v>0</v>
      </c>
      <c r="U1678">
        <v>0</v>
      </c>
      <c r="V1678">
        <f t="shared" si="52"/>
        <v>60</v>
      </c>
      <c r="W1678">
        <f t="shared" si="53"/>
        <v>46</v>
      </c>
    </row>
    <row r="1679" spans="1:23" x14ac:dyDescent="0.35">
      <c r="A1679" t="s">
        <v>304</v>
      </c>
      <c r="B1679" s="1">
        <v>44355</v>
      </c>
      <c r="C1679" t="s">
        <v>285</v>
      </c>
      <c r="D1679" t="s">
        <v>46</v>
      </c>
      <c r="E1679">
        <v>1</v>
      </c>
      <c r="F1679">
        <v>0</v>
      </c>
      <c r="G1679">
        <v>0</v>
      </c>
      <c r="H1679">
        <v>1</v>
      </c>
      <c r="I1679">
        <v>0</v>
      </c>
      <c r="J1679">
        <v>0</v>
      </c>
      <c r="K1679">
        <v>0</v>
      </c>
      <c r="L1679">
        <v>6</v>
      </c>
      <c r="M1679">
        <v>6</v>
      </c>
      <c r="N1679">
        <v>1</v>
      </c>
      <c r="O1679">
        <v>0</v>
      </c>
      <c r="P1679">
        <v>0</v>
      </c>
      <c r="Q1679">
        <v>1</v>
      </c>
      <c r="R1679">
        <v>3</v>
      </c>
      <c r="S1679">
        <v>1</v>
      </c>
      <c r="T1679">
        <v>0</v>
      </c>
      <c r="U1679">
        <v>0</v>
      </c>
      <c r="V1679">
        <f t="shared" si="52"/>
        <v>66</v>
      </c>
      <c r="W1679">
        <f t="shared" si="53"/>
        <v>62</v>
      </c>
    </row>
    <row r="1680" spans="1:23" x14ac:dyDescent="0.35">
      <c r="A1680" t="s">
        <v>304</v>
      </c>
      <c r="B1680" s="1">
        <v>44356</v>
      </c>
      <c r="C1680" t="s">
        <v>289</v>
      </c>
      <c r="D1680" t="s">
        <v>46</v>
      </c>
      <c r="E1680">
        <v>1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6</v>
      </c>
      <c r="M1680">
        <v>4</v>
      </c>
      <c r="N1680">
        <v>3</v>
      </c>
      <c r="O1680">
        <v>3</v>
      </c>
      <c r="P1680">
        <v>1</v>
      </c>
      <c r="Q1680">
        <v>2</v>
      </c>
      <c r="R1680">
        <v>6</v>
      </c>
      <c r="S1680">
        <v>2</v>
      </c>
      <c r="T1680">
        <v>0</v>
      </c>
      <c r="U1680">
        <v>0</v>
      </c>
      <c r="V1680">
        <f t="shared" si="52"/>
        <v>68</v>
      </c>
      <c r="W1680">
        <f t="shared" si="53"/>
        <v>55</v>
      </c>
    </row>
    <row r="1681" spans="1:23" x14ac:dyDescent="0.35">
      <c r="A1681" t="s">
        <v>304</v>
      </c>
      <c r="B1681" s="1">
        <v>44357</v>
      </c>
      <c r="C1681" t="s">
        <v>295</v>
      </c>
      <c r="D1681" t="s">
        <v>46</v>
      </c>
      <c r="E1681">
        <v>1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 s="2">
        <v>2.6666666666666665</v>
      </c>
      <c r="M1681">
        <v>3</v>
      </c>
      <c r="N1681">
        <v>1</v>
      </c>
      <c r="O1681">
        <v>1</v>
      </c>
      <c r="P1681">
        <v>1</v>
      </c>
      <c r="Q1681">
        <v>1</v>
      </c>
      <c r="R1681">
        <v>2</v>
      </c>
      <c r="S1681">
        <v>0</v>
      </c>
      <c r="T1681">
        <v>0</v>
      </c>
      <c r="U1681">
        <v>0</v>
      </c>
      <c r="V1681">
        <f t="shared" si="52"/>
        <v>52</v>
      </c>
      <c r="W1681">
        <f t="shared" si="53"/>
        <v>41</v>
      </c>
    </row>
    <row r="1682" spans="1:23" x14ac:dyDescent="0.35">
      <c r="A1682" t="s">
        <v>304</v>
      </c>
      <c r="B1682" s="1">
        <v>44358</v>
      </c>
      <c r="C1682" t="s">
        <v>287</v>
      </c>
      <c r="D1682" t="s">
        <v>21</v>
      </c>
      <c r="E1682">
        <v>1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6</v>
      </c>
      <c r="M1682">
        <v>7</v>
      </c>
      <c r="N1682">
        <v>4</v>
      </c>
      <c r="O1682">
        <v>3</v>
      </c>
      <c r="P1682">
        <v>1</v>
      </c>
      <c r="Q1682">
        <v>3</v>
      </c>
      <c r="R1682">
        <v>6</v>
      </c>
      <c r="S1682">
        <v>0</v>
      </c>
      <c r="T1682">
        <v>0</v>
      </c>
      <c r="U1682">
        <v>0</v>
      </c>
      <c r="V1682">
        <f t="shared" si="52"/>
        <v>62</v>
      </c>
      <c r="W1682">
        <f t="shared" si="53"/>
        <v>44</v>
      </c>
    </row>
    <row r="1683" spans="1:23" x14ac:dyDescent="0.35">
      <c r="A1683" t="s">
        <v>304</v>
      </c>
      <c r="B1683" s="1">
        <v>44359</v>
      </c>
      <c r="C1683" t="s">
        <v>288</v>
      </c>
      <c r="D1683" t="s">
        <v>21</v>
      </c>
      <c r="E1683">
        <v>1</v>
      </c>
      <c r="F1683">
        <v>0</v>
      </c>
      <c r="G1683">
        <v>0</v>
      </c>
      <c r="H1683">
        <v>0</v>
      </c>
      <c r="I1683">
        <v>1</v>
      </c>
      <c r="J1683">
        <v>0</v>
      </c>
      <c r="K1683">
        <v>0</v>
      </c>
      <c r="L1683" s="2">
        <v>1.6666666666666665</v>
      </c>
      <c r="M1683">
        <v>5</v>
      </c>
      <c r="N1683">
        <v>8</v>
      </c>
      <c r="O1683">
        <v>7</v>
      </c>
      <c r="P1683">
        <v>1</v>
      </c>
      <c r="Q1683">
        <v>3</v>
      </c>
      <c r="R1683">
        <v>1</v>
      </c>
      <c r="S1683">
        <v>1</v>
      </c>
      <c r="T1683">
        <v>0</v>
      </c>
      <c r="U1683">
        <v>0</v>
      </c>
      <c r="V1683">
        <f t="shared" si="52"/>
        <v>42</v>
      </c>
      <c r="W1683">
        <f t="shared" si="53"/>
        <v>5</v>
      </c>
    </row>
    <row r="1684" spans="1:23" x14ac:dyDescent="0.35">
      <c r="A1684" t="s">
        <v>304</v>
      </c>
      <c r="B1684" s="1">
        <v>44360</v>
      </c>
      <c r="C1684" t="s">
        <v>296</v>
      </c>
      <c r="D1684" t="s">
        <v>21</v>
      </c>
      <c r="E1684">
        <v>1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 s="2">
        <v>2.6666666666666665</v>
      </c>
      <c r="M1684">
        <v>1</v>
      </c>
      <c r="N1684">
        <v>0</v>
      </c>
      <c r="O1684">
        <v>0</v>
      </c>
      <c r="P1684">
        <v>0</v>
      </c>
      <c r="Q1684">
        <v>1</v>
      </c>
      <c r="R1684">
        <v>1</v>
      </c>
      <c r="S1684">
        <v>0</v>
      </c>
      <c r="T1684">
        <v>0</v>
      </c>
      <c r="U1684">
        <v>0</v>
      </c>
      <c r="V1684">
        <f t="shared" si="52"/>
        <v>57</v>
      </c>
      <c r="W1684">
        <f t="shared" si="53"/>
        <v>53</v>
      </c>
    </row>
    <row r="1685" spans="1:23" x14ac:dyDescent="0.35">
      <c r="A1685" t="s">
        <v>304</v>
      </c>
      <c r="B1685" s="1">
        <v>44361</v>
      </c>
      <c r="C1685" t="s">
        <v>285</v>
      </c>
      <c r="D1685" t="s">
        <v>29</v>
      </c>
      <c r="E1685">
        <v>1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 s="2">
        <v>2.3333333333333335</v>
      </c>
      <c r="M1685">
        <v>5</v>
      </c>
      <c r="N1685">
        <v>0</v>
      </c>
      <c r="O1685">
        <v>0</v>
      </c>
      <c r="P1685">
        <v>0</v>
      </c>
      <c r="Q1685">
        <v>0</v>
      </c>
      <c r="R1685">
        <v>2</v>
      </c>
      <c r="S1685">
        <v>0</v>
      </c>
      <c r="T1685">
        <v>0</v>
      </c>
      <c r="U1685">
        <v>0</v>
      </c>
      <c r="V1685">
        <f t="shared" si="52"/>
        <v>54</v>
      </c>
      <c r="W1685">
        <f t="shared" si="53"/>
        <v>46</v>
      </c>
    </row>
    <row r="1686" spans="1:23" x14ac:dyDescent="0.35">
      <c r="A1686" t="s">
        <v>304</v>
      </c>
      <c r="B1686" s="1">
        <v>44362</v>
      </c>
      <c r="C1686" t="s">
        <v>289</v>
      </c>
      <c r="D1686" t="s">
        <v>29</v>
      </c>
      <c r="E1686">
        <v>1</v>
      </c>
      <c r="F1686">
        <v>0</v>
      </c>
      <c r="G1686">
        <v>0</v>
      </c>
      <c r="H1686">
        <v>1</v>
      </c>
      <c r="I1686">
        <v>0</v>
      </c>
      <c r="J1686">
        <v>0</v>
      </c>
      <c r="K1686">
        <v>0</v>
      </c>
      <c r="L1686" s="2">
        <v>6.666666666666667</v>
      </c>
      <c r="M1686">
        <v>7</v>
      </c>
      <c r="N1686">
        <v>3</v>
      </c>
      <c r="O1686">
        <v>3</v>
      </c>
      <c r="P1686">
        <v>0</v>
      </c>
      <c r="Q1686">
        <v>1</v>
      </c>
      <c r="R1686">
        <v>3</v>
      </c>
      <c r="S1686">
        <v>1</v>
      </c>
      <c r="T1686">
        <v>0</v>
      </c>
      <c r="U1686">
        <v>2</v>
      </c>
      <c r="V1686">
        <f t="shared" si="52"/>
        <v>70.333333333333329</v>
      </c>
      <c r="W1686">
        <f t="shared" si="53"/>
        <v>58</v>
      </c>
    </row>
    <row r="1687" spans="1:23" x14ac:dyDescent="0.35">
      <c r="A1687" t="s">
        <v>304</v>
      </c>
      <c r="B1687" s="1">
        <v>44363</v>
      </c>
      <c r="C1687" t="s">
        <v>287</v>
      </c>
      <c r="D1687" t="s">
        <v>29</v>
      </c>
      <c r="E1687">
        <v>1</v>
      </c>
      <c r="F1687">
        <v>0</v>
      </c>
      <c r="G1687">
        <v>0</v>
      </c>
      <c r="H1687">
        <v>1</v>
      </c>
      <c r="I1687">
        <v>0</v>
      </c>
      <c r="J1687">
        <v>0</v>
      </c>
      <c r="K1687">
        <v>0</v>
      </c>
      <c r="L1687">
        <v>6</v>
      </c>
      <c r="M1687">
        <v>6</v>
      </c>
      <c r="N1687">
        <v>3</v>
      </c>
      <c r="O1687">
        <v>3</v>
      </c>
      <c r="P1687">
        <v>2</v>
      </c>
      <c r="Q1687">
        <v>2</v>
      </c>
      <c r="R1687">
        <v>7</v>
      </c>
      <c r="S1687">
        <v>0</v>
      </c>
      <c r="T1687">
        <v>0</v>
      </c>
      <c r="U1687">
        <v>0</v>
      </c>
      <c r="V1687">
        <f t="shared" si="52"/>
        <v>63</v>
      </c>
      <c r="W1687">
        <f t="shared" si="53"/>
        <v>46</v>
      </c>
    </row>
    <row r="1688" spans="1:23" x14ac:dyDescent="0.35">
      <c r="A1688" t="s">
        <v>304</v>
      </c>
      <c r="B1688" s="1">
        <v>44364</v>
      </c>
      <c r="C1688" t="s">
        <v>297</v>
      </c>
      <c r="D1688" t="s">
        <v>163</v>
      </c>
      <c r="E1688">
        <v>1</v>
      </c>
      <c r="F1688">
        <v>0</v>
      </c>
      <c r="G1688">
        <v>0</v>
      </c>
      <c r="H1688">
        <v>0</v>
      </c>
      <c r="I1688">
        <v>1</v>
      </c>
      <c r="J1688">
        <v>0</v>
      </c>
      <c r="K1688">
        <v>0</v>
      </c>
      <c r="L1688">
        <v>5</v>
      </c>
      <c r="M1688">
        <v>4</v>
      </c>
      <c r="N1688">
        <v>2</v>
      </c>
      <c r="O1688">
        <v>2</v>
      </c>
      <c r="P1688">
        <v>0</v>
      </c>
      <c r="Q1688">
        <v>2</v>
      </c>
      <c r="R1688">
        <v>3</v>
      </c>
      <c r="S1688">
        <v>0</v>
      </c>
      <c r="T1688">
        <v>0</v>
      </c>
      <c r="U1688">
        <v>0</v>
      </c>
      <c r="V1688">
        <f t="shared" si="52"/>
        <v>64</v>
      </c>
      <c r="W1688">
        <f t="shared" si="53"/>
        <v>55</v>
      </c>
    </row>
    <row r="1689" spans="1:23" x14ac:dyDescent="0.35">
      <c r="A1689" t="s">
        <v>304</v>
      </c>
      <c r="B1689" s="1">
        <v>44365</v>
      </c>
      <c r="C1689" t="s">
        <v>288</v>
      </c>
      <c r="D1689" t="s">
        <v>163</v>
      </c>
      <c r="E1689">
        <v>1</v>
      </c>
      <c r="F1689">
        <v>0</v>
      </c>
      <c r="G1689">
        <v>0</v>
      </c>
      <c r="H1689">
        <v>0</v>
      </c>
      <c r="I1689">
        <v>1</v>
      </c>
      <c r="J1689">
        <v>0</v>
      </c>
      <c r="K1689">
        <v>0</v>
      </c>
      <c r="L1689" s="2">
        <v>4.333333333333333</v>
      </c>
      <c r="M1689">
        <v>7</v>
      </c>
      <c r="N1689">
        <v>7</v>
      </c>
      <c r="O1689">
        <v>7</v>
      </c>
      <c r="P1689">
        <v>3</v>
      </c>
      <c r="Q1689">
        <v>3</v>
      </c>
      <c r="R1689">
        <v>4</v>
      </c>
      <c r="S1689">
        <v>0</v>
      </c>
      <c r="T1689">
        <v>0</v>
      </c>
      <c r="U1689">
        <v>1</v>
      </c>
      <c r="V1689">
        <f t="shared" si="52"/>
        <v>45.666666666666664</v>
      </c>
      <c r="W1689">
        <f t="shared" si="53"/>
        <v>11</v>
      </c>
    </row>
    <row r="1690" spans="1:23" x14ac:dyDescent="0.35">
      <c r="A1690" t="s">
        <v>304</v>
      </c>
      <c r="B1690" s="1">
        <v>44366</v>
      </c>
      <c r="C1690" t="s">
        <v>298</v>
      </c>
      <c r="D1690" t="s">
        <v>163</v>
      </c>
      <c r="E1690">
        <v>1</v>
      </c>
      <c r="F1690">
        <v>0</v>
      </c>
      <c r="G1690">
        <v>0</v>
      </c>
      <c r="H1690">
        <v>0</v>
      </c>
      <c r="I1690">
        <v>1</v>
      </c>
      <c r="J1690">
        <v>0</v>
      </c>
      <c r="K1690">
        <v>0</v>
      </c>
      <c r="L1690">
        <v>5</v>
      </c>
      <c r="M1690">
        <v>7</v>
      </c>
      <c r="N1690">
        <v>5</v>
      </c>
      <c r="O1690">
        <v>5</v>
      </c>
      <c r="P1690">
        <v>2</v>
      </c>
      <c r="Q1690">
        <v>2</v>
      </c>
      <c r="R1690">
        <v>2</v>
      </c>
      <c r="S1690">
        <v>0</v>
      </c>
      <c r="T1690">
        <v>0</v>
      </c>
      <c r="U1690">
        <v>0</v>
      </c>
      <c r="V1690">
        <f t="shared" si="52"/>
        <v>52</v>
      </c>
      <c r="W1690">
        <f t="shared" si="53"/>
        <v>27</v>
      </c>
    </row>
    <row r="1691" spans="1:23" x14ac:dyDescent="0.35">
      <c r="A1691" t="s">
        <v>304</v>
      </c>
      <c r="B1691" s="1">
        <v>44367</v>
      </c>
      <c r="C1691" t="s">
        <v>289</v>
      </c>
      <c r="D1691" t="s">
        <v>163</v>
      </c>
      <c r="E1691">
        <v>1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5</v>
      </c>
      <c r="M1691">
        <v>8</v>
      </c>
      <c r="N1691">
        <v>3</v>
      </c>
      <c r="O1691">
        <v>3</v>
      </c>
      <c r="P1691">
        <v>2</v>
      </c>
      <c r="Q1691">
        <v>1</v>
      </c>
      <c r="R1691">
        <v>4</v>
      </c>
      <c r="S1691">
        <v>0</v>
      </c>
      <c r="T1691">
        <v>0</v>
      </c>
      <c r="U1691">
        <v>1</v>
      </c>
      <c r="V1691">
        <f t="shared" si="52"/>
        <v>54</v>
      </c>
      <c r="W1691">
        <f t="shared" si="53"/>
        <v>35</v>
      </c>
    </row>
    <row r="1692" spans="1:23" x14ac:dyDescent="0.35">
      <c r="A1692" t="s">
        <v>304</v>
      </c>
      <c r="B1692" s="1">
        <v>44369</v>
      </c>
      <c r="C1692" t="s">
        <v>287</v>
      </c>
      <c r="D1692" t="s">
        <v>103</v>
      </c>
      <c r="E1692">
        <v>1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 s="2">
        <v>4.666666666666667</v>
      </c>
      <c r="M1692">
        <v>4</v>
      </c>
      <c r="N1692">
        <v>2</v>
      </c>
      <c r="O1692">
        <v>2</v>
      </c>
      <c r="P1692">
        <v>0</v>
      </c>
      <c r="Q1692">
        <v>2</v>
      </c>
      <c r="R1692">
        <v>4</v>
      </c>
      <c r="S1692">
        <v>1</v>
      </c>
      <c r="T1692">
        <v>0</v>
      </c>
      <c r="U1692">
        <v>0</v>
      </c>
      <c r="V1692">
        <f t="shared" si="52"/>
        <v>63.333333333333336</v>
      </c>
      <c r="W1692">
        <f t="shared" si="53"/>
        <v>54</v>
      </c>
    </row>
    <row r="1693" spans="1:23" x14ac:dyDescent="0.35">
      <c r="A1693" t="s">
        <v>304</v>
      </c>
      <c r="B1693" s="1">
        <v>44370</v>
      </c>
      <c r="C1693" t="s">
        <v>297</v>
      </c>
      <c r="D1693" t="s">
        <v>103</v>
      </c>
      <c r="E1693">
        <v>1</v>
      </c>
      <c r="F1693">
        <v>0</v>
      </c>
      <c r="G1693">
        <v>0</v>
      </c>
      <c r="H1693">
        <v>1</v>
      </c>
      <c r="I1693">
        <v>0</v>
      </c>
      <c r="J1693">
        <v>0</v>
      </c>
      <c r="K1693">
        <v>0</v>
      </c>
      <c r="L1693" s="2">
        <v>5.666666666666667</v>
      </c>
      <c r="M1693">
        <v>5</v>
      </c>
      <c r="N1693">
        <v>2</v>
      </c>
      <c r="O1693">
        <v>2</v>
      </c>
      <c r="P1693">
        <v>1</v>
      </c>
      <c r="Q1693">
        <v>2</v>
      </c>
      <c r="R1693">
        <v>1</v>
      </c>
      <c r="S1693">
        <v>0</v>
      </c>
      <c r="T1693">
        <v>0</v>
      </c>
      <c r="U1693">
        <v>0</v>
      </c>
      <c r="V1693">
        <f t="shared" si="52"/>
        <v>60.333333333333336</v>
      </c>
      <c r="W1693">
        <f t="shared" si="53"/>
        <v>49</v>
      </c>
    </row>
    <row r="1694" spans="1:23" x14ac:dyDescent="0.35">
      <c r="A1694" t="s">
        <v>304</v>
      </c>
      <c r="B1694" s="1">
        <v>44371</v>
      </c>
      <c r="C1694" t="s">
        <v>288</v>
      </c>
      <c r="D1694" t="s">
        <v>26</v>
      </c>
      <c r="E1694">
        <v>1</v>
      </c>
      <c r="F1694">
        <v>0</v>
      </c>
      <c r="G1694">
        <v>0</v>
      </c>
      <c r="H1694">
        <v>0</v>
      </c>
      <c r="I1694">
        <v>1</v>
      </c>
      <c r="J1694">
        <v>0</v>
      </c>
      <c r="K1694">
        <v>0</v>
      </c>
      <c r="L1694" s="2">
        <v>3.6666666666666665</v>
      </c>
      <c r="M1694">
        <v>8</v>
      </c>
      <c r="N1694">
        <v>6</v>
      </c>
      <c r="O1694">
        <v>4</v>
      </c>
      <c r="P1694">
        <v>0</v>
      </c>
      <c r="Q1694">
        <v>2</v>
      </c>
      <c r="R1694">
        <v>1</v>
      </c>
      <c r="S1694">
        <v>1</v>
      </c>
      <c r="T1694">
        <v>0</v>
      </c>
      <c r="U1694">
        <v>0</v>
      </c>
      <c r="V1694">
        <f t="shared" si="52"/>
        <v>48</v>
      </c>
      <c r="W1694">
        <f t="shared" si="53"/>
        <v>25</v>
      </c>
    </row>
    <row r="1695" spans="1:23" x14ac:dyDescent="0.35">
      <c r="A1695" t="s">
        <v>304</v>
      </c>
      <c r="B1695" t="s">
        <v>299</v>
      </c>
      <c r="C1695" t="s">
        <v>289</v>
      </c>
      <c r="D1695" t="s">
        <v>26</v>
      </c>
      <c r="E1695">
        <v>1</v>
      </c>
      <c r="F1695">
        <v>0</v>
      </c>
      <c r="G1695">
        <v>0</v>
      </c>
      <c r="H1695">
        <v>1</v>
      </c>
      <c r="I1695">
        <v>0</v>
      </c>
      <c r="J1695">
        <v>0</v>
      </c>
      <c r="K1695">
        <v>0</v>
      </c>
      <c r="L1695">
        <v>6</v>
      </c>
      <c r="M1695">
        <v>6</v>
      </c>
      <c r="N1695">
        <v>1</v>
      </c>
      <c r="O1695">
        <v>1</v>
      </c>
      <c r="P1695">
        <v>0</v>
      </c>
      <c r="Q1695">
        <v>2</v>
      </c>
      <c r="R1695">
        <v>5</v>
      </c>
      <c r="S1695">
        <v>0</v>
      </c>
      <c r="T1695">
        <v>0</v>
      </c>
      <c r="U1695">
        <v>0</v>
      </c>
      <c r="V1695">
        <f t="shared" si="52"/>
        <v>69</v>
      </c>
      <c r="W1695">
        <f t="shared" si="53"/>
        <v>62</v>
      </c>
    </row>
    <row r="1696" spans="1:23" x14ac:dyDescent="0.35">
      <c r="A1696" t="s">
        <v>304</v>
      </c>
      <c r="B1696" t="s">
        <v>300</v>
      </c>
      <c r="C1696" t="s">
        <v>298</v>
      </c>
      <c r="D1696" t="s">
        <v>26</v>
      </c>
      <c r="E1696">
        <v>1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 s="2">
        <v>2.6666666666666665</v>
      </c>
      <c r="M1696">
        <v>0</v>
      </c>
      <c r="N1696">
        <v>0</v>
      </c>
      <c r="O1696">
        <v>0</v>
      </c>
      <c r="P1696">
        <v>0</v>
      </c>
      <c r="Q1696">
        <v>2</v>
      </c>
      <c r="R1696">
        <v>0</v>
      </c>
      <c r="S1696">
        <v>0</v>
      </c>
      <c r="T1696">
        <v>0</v>
      </c>
      <c r="U1696">
        <v>0</v>
      </c>
      <c r="V1696">
        <f t="shared" si="52"/>
        <v>56</v>
      </c>
      <c r="W1696">
        <f t="shared" si="53"/>
        <v>52</v>
      </c>
    </row>
    <row r="1697" spans="1:23" x14ac:dyDescent="0.35">
      <c r="A1697" t="s">
        <v>304</v>
      </c>
      <c r="B1697" s="1">
        <v>44374</v>
      </c>
      <c r="C1697" t="s">
        <v>287</v>
      </c>
      <c r="D1697" t="s">
        <v>26</v>
      </c>
      <c r="E1697">
        <v>1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7</v>
      </c>
      <c r="M1697">
        <v>1</v>
      </c>
      <c r="N1697">
        <v>1</v>
      </c>
      <c r="O1697">
        <v>1</v>
      </c>
      <c r="P1697">
        <v>0</v>
      </c>
      <c r="Q1697">
        <v>3</v>
      </c>
      <c r="R1697">
        <v>9</v>
      </c>
      <c r="S1697">
        <v>2</v>
      </c>
      <c r="T1697">
        <v>0</v>
      </c>
      <c r="U1697">
        <v>1</v>
      </c>
      <c r="V1697">
        <f t="shared" si="52"/>
        <v>82</v>
      </c>
      <c r="W1697">
        <f t="shared" si="53"/>
        <v>80</v>
      </c>
    </row>
    <row r="1698" spans="1:23" x14ac:dyDescent="0.35">
      <c r="A1698" t="s">
        <v>304</v>
      </c>
      <c r="B1698" s="1">
        <v>44375</v>
      </c>
      <c r="C1698" t="s">
        <v>297</v>
      </c>
      <c r="D1698" t="s">
        <v>66</v>
      </c>
      <c r="E1698">
        <v>1</v>
      </c>
      <c r="F1698">
        <v>0</v>
      </c>
      <c r="G1698">
        <v>0</v>
      </c>
      <c r="H1698">
        <v>0</v>
      </c>
      <c r="I1698">
        <v>1</v>
      </c>
      <c r="J1698">
        <v>0</v>
      </c>
      <c r="K1698">
        <v>0</v>
      </c>
      <c r="L1698" s="2">
        <v>3.6666666666666665</v>
      </c>
      <c r="M1698">
        <v>9</v>
      </c>
      <c r="N1698">
        <v>9</v>
      </c>
      <c r="O1698">
        <v>9</v>
      </c>
      <c r="P1698">
        <v>2</v>
      </c>
      <c r="Q1698">
        <v>0</v>
      </c>
      <c r="R1698">
        <v>2</v>
      </c>
      <c r="S1698">
        <v>1</v>
      </c>
      <c r="T1698">
        <v>0</v>
      </c>
      <c r="U1698">
        <v>0</v>
      </c>
      <c r="V1698">
        <f t="shared" si="52"/>
        <v>46</v>
      </c>
      <c r="W1698">
        <f t="shared" si="53"/>
        <v>7</v>
      </c>
    </row>
    <row r="1699" spans="1:23" x14ac:dyDescent="0.35">
      <c r="A1699" t="s">
        <v>304</v>
      </c>
      <c r="B1699" t="s">
        <v>256</v>
      </c>
      <c r="C1699" t="s">
        <v>288</v>
      </c>
      <c r="D1699" t="s">
        <v>66</v>
      </c>
      <c r="E1699">
        <v>1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 s="2">
        <v>3.3333333333333335</v>
      </c>
      <c r="M1699">
        <v>5</v>
      </c>
      <c r="N1699">
        <v>4</v>
      </c>
      <c r="O1699">
        <v>4</v>
      </c>
      <c r="P1699">
        <v>4</v>
      </c>
      <c r="Q1699">
        <v>1</v>
      </c>
      <c r="R1699">
        <v>5</v>
      </c>
      <c r="S1699">
        <v>0</v>
      </c>
      <c r="T1699">
        <v>0</v>
      </c>
      <c r="U1699">
        <v>0</v>
      </c>
      <c r="V1699">
        <f t="shared" si="52"/>
        <v>43</v>
      </c>
      <c r="W1699">
        <f t="shared" si="53"/>
        <v>17</v>
      </c>
    </row>
    <row r="1700" spans="1:23" x14ac:dyDescent="0.35">
      <c r="A1700" t="s">
        <v>304</v>
      </c>
      <c r="B1700" t="s">
        <v>257</v>
      </c>
      <c r="C1700" t="s">
        <v>298</v>
      </c>
      <c r="D1700" t="s">
        <v>66</v>
      </c>
      <c r="E1700">
        <v>1</v>
      </c>
      <c r="F1700">
        <v>0</v>
      </c>
      <c r="G1700">
        <v>0</v>
      </c>
      <c r="H1700">
        <v>1</v>
      </c>
      <c r="I1700">
        <v>0</v>
      </c>
      <c r="J1700">
        <v>0</v>
      </c>
      <c r="K1700">
        <v>0</v>
      </c>
      <c r="L1700">
        <v>5</v>
      </c>
      <c r="M1700">
        <v>3</v>
      </c>
      <c r="N1700">
        <v>1</v>
      </c>
      <c r="O1700">
        <v>0</v>
      </c>
      <c r="P1700">
        <v>0</v>
      </c>
      <c r="Q1700">
        <v>0</v>
      </c>
      <c r="R1700">
        <v>5</v>
      </c>
      <c r="S1700">
        <v>1</v>
      </c>
      <c r="T1700">
        <v>0</v>
      </c>
      <c r="U1700">
        <v>0</v>
      </c>
      <c r="V1700">
        <f t="shared" si="52"/>
        <v>67</v>
      </c>
      <c r="W1700">
        <f t="shared" si="53"/>
        <v>66</v>
      </c>
    </row>
    <row r="1701" spans="1:23" x14ac:dyDescent="0.35">
      <c r="A1701" t="s">
        <v>304</v>
      </c>
      <c r="B1701" s="1">
        <v>44379</v>
      </c>
      <c r="C1701" t="s">
        <v>289</v>
      </c>
      <c r="D1701" t="s">
        <v>21</v>
      </c>
      <c r="E1701">
        <v>1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3</v>
      </c>
      <c r="M1701">
        <v>4</v>
      </c>
      <c r="N1701">
        <v>2</v>
      </c>
      <c r="O1701">
        <v>2</v>
      </c>
      <c r="P1701">
        <v>0</v>
      </c>
      <c r="Q1701">
        <v>1</v>
      </c>
      <c r="R1701">
        <v>4</v>
      </c>
      <c r="S1701">
        <v>0</v>
      </c>
      <c r="T1701">
        <v>0</v>
      </c>
      <c r="U1701">
        <v>0</v>
      </c>
      <c r="V1701">
        <f t="shared" si="52"/>
        <v>58</v>
      </c>
      <c r="W1701">
        <f t="shared" si="53"/>
        <v>46</v>
      </c>
    </row>
    <row r="1702" spans="1:23" x14ac:dyDescent="0.35">
      <c r="A1702" t="s">
        <v>304</v>
      </c>
      <c r="B1702" s="1">
        <v>44380</v>
      </c>
      <c r="C1702" t="s">
        <v>287</v>
      </c>
      <c r="D1702" t="s">
        <v>21</v>
      </c>
      <c r="E1702">
        <v>1</v>
      </c>
      <c r="F1702">
        <v>0</v>
      </c>
      <c r="G1702">
        <v>0</v>
      </c>
      <c r="H1702">
        <v>1</v>
      </c>
      <c r="I1702">
        <v>0</v>
      </c>
      <c r="J1702">
        <v>0</v>
      </c>
      <c r="K1702">
        <v>0</v>
      </c>
      <c r="L1702">
        <v>5</v>
      </c>
      <c r="M1702">
        <v>8</v>
      </c>
      <c r="N1702">
        <v>5</v>
      </c>
      <c r="O1702">
        <v>5</v>
      </c>
      <c r="P1702">
        <v>1</v>
      </c>
      <c r="Q1702">
        <v>1</v>
      </c>
      <c r="R1702">
        <v>6</v>
      </c>
      <c r="S1702">
        <v>0</v>
      </c>
      <c r="T1702">
        <v>0</v>
      </c>
      <c r="U1702">
        <v>0</v>
      </c>
      <c r="V1702">
        <f t="shared" si="52"/>
        <v>60</v>
      </c>
      <c r="W1702">
        <f t="shared" si="53"/>
        <v>37</v>
      </c>
    </row>
    <row r="1703" spans="1:23" x14ac:dyDescent="0.35">
      <c r="A1703" t="s">
        <v>304</v>
      </c>
      <c r="B1703" s="1">
        <v>44381</v>
      </c>
      <c r="C1703" t="s">
        <v>297</v>
      </c>
      <c r="D1703" t="s">
        <v>21</v>
      </c>
      <c r="E1703">
        <v>1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 s="2">
        <v>2.6666666666666665</v>
      </c>
      <c r="M1703">
        <v>7</v>
      </c>
      <c r="N1703">
        <v>2</v>
      </c>
      <c r="O1703">
        <v>2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f t="shared" si="52"/>
        <v>50</v>
      </c>
      <c r="W1703">
        <f t="shared" si="53"/>
        <v>34</v>
      </c>
    </row>
    <row r="1704" spans="1:23" x14ac:dyDescent="0.35">
      <c r="A1704" t="s">
        <v>304</v>
      </c>
      <c r="B1704" s="1">
        <v>44382</v>
      </c>
      <c r="C1704" t="s">
        <v>298</v>
      </c>
      <c r="D1704" t="s">
        <v>33</v>
      </c>
      <c r="E1704">
        <v>1</v>
      </c>
      <c r="F1704">
        <v>0</v>
      </c>
      <c r="G1704">
        <v>0</v>
      </c>
      <c r="H1704">
        <v>1</v>
      </c>
      <c r="I1704">
        <v>0</v>
      </c>
      <c r="J1704">
        <v>0</v>
      </c>
      <c r="K1704">
        <v>0</v>
      </c>
      <c r="L1704">
        <v>7</v>
      </c>
      <c r="M1704">
        <v>3</v>
      </c>
      <c r="N1704">
        <v>0</v>
      </c>
      <c r="O1704">
        <v>0</v>
      </c>
      <c r="P1704">
        <v>0</v>
      </c>
      <c r="Q1704">
        <v>0</v>
      </c>
      <c r="R1704">
        <v>6</v>
      </c>
      <c r="S1704">
        <v>0</v>
      </c>
      <c r="T1704">
        <v>0</v>
      </c>
      <c r="U1704">
        <v>0</v>
      </c>
      <c r="V1704">
        <f t="shared" si="52"/>
        <v>80</v>
      </c>
      <c r="W1704">
        <f t="shared" si="53"/>
        <v>82</v>
      </c>
    </row>
    <row r="1705" spans="1:23" x14ac:dyDescent="0.35">
      <c r="A1705" t="s">
        <v>304</v>
      </c>
      <c r="B1705" s="1">
        <v>44383</v>
      </c>
      <c r="C1705" t="s">
        <v>288</v>
      </c>
      <c r="D1705" t="s">
        <v>33</v>
      </c>
      <c r="E1705">
        <v>1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 s="2">
        <v>4.666666666666667</v>
      </c>
      <c r="M1705">
        <v>6</v>
      </c>
      <c r="N1705">
        <v>5</v>
      </c>
      <c r="O1705">
        <v>5</v>
      </c>
      <c r="P1705">
        <v>1</v>
      </c>
      <c r="Q1705">
        <v>4</v>
      </c>
      <c r="R1705">
        <v>3</v>
      </c>
      <c r="S1705">
        <v>1</v>
      </c>
      <c r="T1705">
        <v>0</v>
      </c>
      <c r="U1705">
        <v>1</v>
      </c>
      <c r="V1705">
        <f t="shared" si="52"/>
        <v>54.333333333333336</v>
      </c>
      <c r="W1705">
        <f t="shared" si="53"/>
        <v>30</v>
      </c>
    </row>
    <row r="1706" spans="1:23" x14ac:dyDescent="0.35">
      <c r="A1706" t="s">
        <v>304</v>
      </c>
      <c r="B1706" s="1">
        <v>44384</v>
      </c>
      <c r="C1706" t="s">
        <v>289</v>
      </c>
      <c r="D1706" t="s">
        <v>33</v>
      </c>
      <c r="E1706">
        <v>1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4</v>
      </c>
      <c r="M1706">
        <v>4</v>
      </c>
      <c r="N1706">
        <v>2</v>
      </c>
      <c r="O1706">
        <v>2</v>
      </c>
      <c r="P1706">
        <v>2</v>
      </c>
      <c r="Q1706">
        <v>0</v>
      </c>
      <c r="R1706">
        <v>2</v>
      </c>
      <c r="S1706">
        <v>0</v>
      </c>
      <c r="T1706">
        <v>0</v>
      </c>
      <c r="U1706">
        <v>0</v>
      </c>
      <c r="V1706">
        <f t="shared" si="52"/>
        <v>52</v>
      </c>
      <c r="W1706">
        <f t="shared" si="53"/>
        <v>40</v>
      </c>
    </row>
    <row r="1707" spans="1:23" x14ac:dyDescent="0.35">
      <c r="A1707" t="s">
        <v>304</v>
      </c>
      <c r="B1707" s="1">
        <v>44385</v>
      </c>
      <c r="C1707" t="s">
        <v>287</v>
      </c>
      <c r="D1707" t="s">
        <v>56</v>
      </c>
      <c r="E1707">
        <v>1</v>
      </c>
      <c r="F1707">
        <v>0</v>
      </c>
      <c r="G1707">
        <v>0</v>
      </c>
      <c r="H1707">
        <v>0</v>
      </c>
      <c r="I1707">
        <v>1</v>
      </c>
      <c r="J1707">
        <v>0</v>
      </c>
      <c r="K1707">
        <v>0</v>
      </c>
      <c r="L1707">
        <v>6</v>
      </c>
      <c r="M1707">
        <v>6</v>
      </c>
      <c r="N1707">
        <v>5</v>
      </c>
      <c r="O1707">
        <v>3</v>
      </c>
      <c r="P1707">
        <v>2</v>
      </c>
      <c r="Q1707">
        <v>1</v>
      </c>
      <c r="R1707">
        <v>5</v>
      </c>
      <c r="S1707">
        <v>0</v>
      </c>
      <c r="T1707">
        <v>0</v>
      </c>
      <c r="U1707">
        <v>0</v>
      </c>
      <c r="V1707">
        <f t="shared" si="52"/>
        <v>58</v>
      </c>
      <c r="W1707">
        <f t="shared" si="53"/>
        <v>40</v>
      </c>
    </row>
    <row r="1708" spans="1:23" x14ac:dyDescent="0.35">
      <c r="A1708" t="s">
        <v>304</v>
      </c>
      <c r="B1708" s="1">
        <v>44386</v>
      </c>
      <c r="C1708" t="s">
        <v>297</v>
      </c>
      <c r="D1708" t="s">
        <v>56</v>
      </c>
      <c r="E1708">
        <v>1</v>
      </c>
      <c r="F1708">
        <v>0</v>
      </c>
      <c r="G1708">
        <v>0</v>
      </c>
      <c r="H1708">
        <v>0</v>
      </c>
      <c r="I1708">
        <v>1</v>
      </c>
      <c r="J1708">
        <v>0</v>
      </c>
      <c r="K1708">
        <v>0</v>
      </c>
      <c r="L1708">
        <v>5</v>
      </c>
      <c r="M1708">
        <v>2</v>
      </c>
      <c r="N1708">
        <v>2</v>
      </c>
      <c r="O1708">
        <v>2</v>
      </c>
      <c r="P1708">
        <v>0</v>
      </c>
      <c r="Q1708">
        <v>3</v>
      </c>
      <c r="R1708">
        <v>3</v>
      </c>
      <c r="S1708">
        <v>0</v>
      </c>
      <c r="T1708">
        <v>0</v>
      </c>
      <c r="U1708">
        <v>0</v>
      </c>
      <c r="V1708">
        <f t="shared" si="52"/>
        <v>65</v>
      </c>
      <c r="W1708">
        <f t="shared" si="53"/>
        <v>57</v>
      </c>
    </row>
    <row r="1709" spans="1:23" x14ac:dyDescent="0.35">
      <c r="A1709" t="s">
        <v>304</v>
      </c>
      <c r="B1709" s="1">
        <v>44387</v>
      </c>
      <c r="C1709" t="s">
        <v>296</v>
      </c>
      <c r="D1709" t="s">
        <v>56</v>
      </c>
      <c r="E1709">
        <v>1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 s="2">
        <v>2.3333333333333335</v>
      </c>
      <c r="M1709">
        <v>2</v>
      </c>
      <c r="N1709">
        <v>0</v>
      </c>
      <c r="O1709">
        <v>0</v>
      </c>
      <c r="P1709">
        <v>0</v>
      </c>
      <c r="Q1709">
        <v>1</v>
      </c>
      <c r="R1709">
        <v>2</v>
      </c>
      <c r="S1709">
        <v>1</v>
      </c>
      <c r="T1709">
        <v>0</v>
      </c>
      <c r="U1709">
        <v>0</v>
      </c>
      <c r="V1709">
        <f t="shared" si="52"/>
        <v>56</v>
      </c>
      <c r="W1709">
        <f t="shared" si="53"/>
        <v>50</v>
      </c>
    </row>
    <row r="1710" spans="1:23" x14ac:dyDescent="0.35">
      <c r="A1710" t="s">
        <v>304</v>
      </c>
      <c r="B1710" s="1">
        <v>44388</v>
      </c>
      <c r="C1710" t="s">
        <v>298</v>
      </c>
      <c r="D1710" t="s">
        <v>56</v>
      </c>
      <c r="E1710">
        <v>1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5</v>
      </c>
      <c r="M1710">
        <v>3</v>
      </c>
      <c r="N1710">
        <v>1</v>
      </c>
      <c r="O1710">
        <v>1</v>
      </c>
      <c r="P1710">
        <v>1</v>
      </c>
      <c r="Q1710">
        <v>2</v>
      </c>
      <c r="R1710">
        <v>2</v>
      </c>
      <c r="S1710">
        <v>0</v>
      </c>
      <c r="T1710">
        <v>0</v>
      </c>
      <c r="U1710">
        <v>0</v>
      </c>
      <c r="V1710">
        <f t="shared" si="52"/>
        <v>60</v>
      </c>
      <c r="W1710">
        <f t="shared" si="53"/>
        <v>53</v>
      </c>
    </row>
    <row r="1711" spans="1:23" x14ac:dyDescent="0.35">
      <c r="A1711" t="s">
        <v>304</v>
      </c>
      <c r="B1711" t="s">
        <v>301</v>
      </c>
      <c r="C1711" t="s">
        <v>288</v>
      </c>
      <c r="D1711" t="s">
        <v>30</v>
      </c>
      <c r="E1711">
        <v>1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3</v>
      </c>
      <c r="M1711">
        <v>2</v>
      </c>
      <c r="N1711">
        <v>0</v>
      </c>
      <c r="O1711">
        <v>0</v>
      </c>
      <c r="P1711">
        <v>0</v>
      </c>
      <c r="Q1711">
        <v>0</v>
      </c>
      <c r="R1711">
        <v>2</v>
      </c>
      <c r="S1711">
        <v>0</v>
      </c>
      <c r="T1711">
        <v>0</v>
      </c>
      <c r="U1711">
        <v>0</v>
      </c>
      <c r="V1711">
        <f t="shared" si="52"/>
        <v>59</v>
      </c>
      <c r="W1711">
        <f t="shared" si="53"/>
        <v>56</v>
      </c>
    </row>
    <row r="1712" spans="1:23" x14ac:dyDescent="0.35">
      <c r="A1712" t="s">
        <v>304</v>
      </c>
      <c r="B1712" t="s">
        <v>302</v>
      </c>
      <c r="C1712" t="s">
        <v>295</v>
      </c>
      <c r="D1712" t="s">
        <v>30</v>
      </c>
      <c r="E1712">
        <v>1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 s="2">
        <v>3.3333333333333335</v>
      </c>
      <c r="M1712">
        <v>4</v>
      </c>
      <c r="N1712">
        <v>2</v>
      </c>
      <c r="O1712">
        <v>2</v>
      </c>
      <c r="P1712">
        <v>1</v>
      </c>
      <c r="Q1712">
        <v>0</v>
      </c>
      <c r="R1712">
        <v>1</v>
      </c>
      <c r="S1712">
        <v>0</v>
      </c>
      <c r="T1712">
        <v>0</v>
      </c>
      <c r="U1712">
        <v>0</v>
      </c>
      <c r="V1712">
        <f t="shared" si="52"/>
        <v>53</v>
      </c>
      <c r="W1712">
        <f t="shared" si="53"/>
        <v>41</v>
      </c>
    </row>
    <row r="1713" spans="1:23" x14ac:dyDescent="0.35">
      <c r="A1713" t="s">
        <v>304</v>
      </c>
      <c r="B1713" s="1">
        <v>44395</v>
      </c>
      <c r="C1713" t="s">
        <v>298</v>
      </c>
      <c r="D1713" t="s">
        <v>30</v>
      </c>
      <c r="E1713">
        <v>1</v>
      </c>
      <c r="F1713">
        <v>0</v>
      </c>
      <c r="G1713">
        <v>0</v>
      </c>
      <c r="H1713">
        <v>1</v>
      </c>
      <c r="I1713">
        <v>0</v>
      </c>
      <c r="J1713">
        <v>0</v>
      </c>
      <c r="K1713">
        <v>0</v>
      </c>
      <c r="L1713">
        <v>7</v>
      </c>
      <c r="M1713">
        <v>4</v>
      </c>
      <c r="N1713">
        <v>0</v>
      </c>
      <c r="O1713">
        <v>0</v>
      </c>
      <c r="P1713">
        <v>0</v>
      </c>
      <c r="Q1713">
        <v>4</v>
      </c>
      <c r="R1713">
        <v>4</v>
      </c>
      <c r="S1713">
        <v>0</v>
      </c>
      <c r="T1713">
        <v>0</v>
      </c>
      <c r="U1713">
        <v>1</v>
      </c>
      <c r="V1713">
        <f t="shared" si="52"/>
        <v>73</v>
      </c>
      <c r="W1713">
        <f t="shared" si="53"/>
        <v>70</v>
      </c>
    </row>
    <row r="1714" spans="1:23" x14ac:dyDescent="0.35">
      <c r="A1714" t="s">
        <v>304</v>
      </c>
      <c r="B1714" s="1">
        <v>44396</v>
      </c>
      <c r="C1714" t="s">
        <v>289</v>
      </c>
      <c r="D1714" t="s">
        <v>31</v>
      </c>
      <c r="E1714">
        <v>1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4</v>
      </c>
      <c r="M1714">
        <v>1</v>
      </c>
      <c r="N1714">
        <v>0</v>
      </c>
      <c r="O1714">
        <v>0</v>
      </c>
      <c r="P1714">
        <v>0</v>
      </c>
      <c r="Q1714">
        <v>0</v>
      </c>
      <c r="R1714">
        <v>2</v>
      </c>
      <c r="S1714">
        <v>0</v>
      </c>
      <c r="T1714">
        <v>0</v>
      </c>
      <c r="U1714">
        <v>0</v>
      </c>
      <c r="V1714">
        <f t="shared" si="52"/>
        <v>63</v>
      </c>
      <c r="W1714">
        <f t="shared" si="53"/>
        <v>64</v>
      </c>
    </row>
    <row r="1715" spans="1:23" x14ac:dyDescent="0.35">
      <c r="A1715" t="s">
        <v>304</v>
      </c>
      <c r="B1715" s="1">
        <v>44397</v>
      </c>
      <c r="C1715" t="s">
        <v>287</v>
      </c>
      <c r="D1715" t="s">
        <v>31</v>
      </c>
      <c r="E1715">
        <v>1</v>
      </c>
      <c r="F1715">
        <v>0</v>
      </c>
      <c r="G1715">
        <v>0</v>
      </c>
      <c r="H1715">
        <v>1</v>
      </c>
      <c r="I1715">
        <v>0</v>
      </c>
      <c r="J1715">
        <v>0</v>
      </c>
      <c r="K1715">
        <v>0</v>
      </c>
      <c r="L1715">
        <v>6</v>
      </c>
      <c r="M1715">
        <v>4</v>
      </c>
      <c r="N1715">
        <v>1</v>
      </c>
      <c r="O1715">
        <v>1</v>
      </c>
      <c r="P1715">
        <v>0</v>
      </c>
      <c r="Q1715">
        <v>0</v>
      </c>
      <c r="R1715">
        <v>4</v>
      </c>
      <c r="S1715">
        <v>0</v>
      </c>
      <c r="T1715">
        <v>0</v>
      </c>
      <c r="U1715">
        <v>0</v>
      </c>
      <c r="V1715">
        <f t="shared" si="52"/>
        <v>72</v>
      </c>
      <c r="W1715">
        <f t="shared" si="53"/>
        <v>69</v>
      </c>
    </row>
    <row r="1716" spans="1:23" x14ac:dyDescent="0.35">
      <c r="A1716" t="s">
        <v>304</v>
      </c>
      <c r="B1716" s="1">
        <v>44398</v>
      </c>
      <c r="C1716" t="s">
        <v>297</v>
      </c>
      <c r="D1716" t="s">
        <v>31</v>
      </c>
      <c r="E1716">
        <v>1</v>
      </c>
      <c r="F1716">
        <v>0</v>
      </c>
      <c r="G1716">
        <v>0</v>
      </c>
      <c r="H1716">
        <v>1</v>
      </c>
      <c r="I1716">
        <v>0</v>
      </c>
      <c r="J1716">
        <v>0</v>
      </c>
      <c r="K1716">
        <v>0</v>
      </c>
      <c r="L1716">
        <v>6</v>
      </c>
      <c r="M1716">
        <v>4</v>
      </c>
      <c r="N1716">
        <v>2</v>
      </c>
      <c r="O1716">
        <v>1</v>
      </c>
      <c r="P1716">
        <v>0</v>
      </c>
      <c r="Q1716">
        <v>2</v>
      </c>
      <c r="R1716">
        <v>4</v>
      </c>
      <c r="S1716">
        <v>0</v>
      </c>
      <c r="T1716">
        <v>0</v>
      </c>
      <c r="U1716">
        <v>0</v>
      </c>
      <c r="V1716">
        <f t="shared" si="52"/>
        <v>68</v>
      </c>
      <c r="W1716">
        <f t="shared" si="53"/>
        <v>62</v>
      </c>
    </row>
    <row r="1717" spans="1:23" x14ac:dyDescent="0.35">
      <c r="A1717" t="s">
        <v>304</v>
      </c>
      <c r="B1717" s="1">
        <v>44399</v>
      </c>
      <c r="C1717" t="s">
        <v>295</v>
      </c>
      <c r="D1717" t="s">
        <v>31</v>
      </c>
      <c r="E1717">
        <v>1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 s="2">
        <v>3.6666666666666665</v>
      </c>
      <c r="M1717">
        <v>3</v>
      </c>
      <c r="N1717">
        <v>1</v>
      </c>
      <c r="O1717">
        <v>1</v>
      </c>
      <c r="P1717">
        <v>0</v>
      </c>
      <c r="Q1717">
        <v>1</v>
      </c>
      <c r="R1717">
        <v>4</v>
      </c>
      <c r="S1717">
        <v>1</v>
      </c>
      <c r="T1717">
        <v>0</v>
      </c>
      <c r="U1717">
        <v>0</v>
      </c>
      <c r="V1717">
        <f t="shared" si="52"/>
        <v>61</v>
      </c>
      <c r="W1717">
        <f t="shared" si="53"/>
        <v>55</v>
      </c>
    </row>
    <row r="1718" spans="1:23" x14ac:dyDescent="0.35">
      <c r="A1718" t="s">
        <v>304</v>
      </c>
      <c r="B1718" s="1">
        <v>44400</v>
      </c>
      <c r="C1718" t="s">
        <v>298</v>
      </c>
      <c r="D1718" t="s">
        <v>29</v>
      </c>
      <c r="E1718">
        <v>1</v>
      </c>
      <c r="F1718">
        <v>0</v>
      </c>
      <c r="G1718">
        <v>0</v>
      </c>
      <c r="H1718">
        <v>0</v>
      </c>
      <c r="I1718">
        <v>1</v>
      </c>
      <c r="J1718">
        <v>0</v>
      </c>
      <c r="K1718">
        <v>0</v>
      </c>
      <c r="L1718" s="2">
        <v>5.666666666666667</v>
      </c>
      <c r="M1718">
        <v>5</v>
      </c>
      <c r="N1718">
        <v>5</v>
      </c>
      <c r="O1718">
        <v>5</v>
      </c>
      <c r="P1718">
        <v>2</v>
      </c>
      <c r="Q1718">
        <v>3</v>
      </c>
      <c r="R1718">
        <v>3</v>
      </c>
      <c r="S1718">
        <v>0</v>
      </c>
      <c r="T1718">
        <v>0</v>
      </c>
      <c r="U1718">
        <v>0</v>
      </c>
      <c r="V1718">
        <f t="shared" si="52"/>
        <v>57.333333333333336</v>
      </c>
      <c r="W1718">
        <f t="shared" si="53"/>
        <v>34</v>
      </c>
    </row>
    <row r="1719" spans="1:23" x14ac:dyDescent="0.35">
      <c r="A1719" t="s">
        <v>304</v>
      </c>
      <c r="B1719" s="1">
        <v>44401</v>
      </c>
      <c r="C1719" t="s">
        <v>289</v>
      </c>
      <c r="D1719" t="s">
        <v>29</v>
      </c>
      <c r="E1719">
        <v>1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 s="2">
        <v>4.666666666666667</v>
      </c>
      <c r="M1719">
        <v>6</v>
      </c>
      <c r="N1719">
        <v>4</v>
      </c>
      <c r="O1719">
        <v>4</v>
      </c>
      <c r="P1719">
        <v>1</v>
      </c>
      <c r="Q1719">
        <v>1</v>
      </c>
      <c r="R1719">
        <v>6</v>
      </c>
      <c r="S1719">
        <v>0</v>
      </c>
      <c r="T1719">
        <v>0</v>
      </c>
      <c r="U1719">
        <v>0</v>
      </c>
      <c r="V1719">
        <f t="shared" si="52"/>
        <v>60.333333333333336</v>
      </c>
      <c r="W1719">
        <f t="shared" si="53"/>
        <v>42</v>
      </c>
    </row>
    <row r="1720" spans="1:23" x14ac:dyDescent="0.35">
      <c r="A1720" t="s">
        <v>304</v>
      </c>
      <c r="B1720" s="1">
        <v>44402</v>
      </c>
      <c r="C1720" t="s">
        <v>287</v>
      </c>
      <c r="D1720" t="s">
        <v>29</v>
      </c>
      <c r="E1720">
        <v>1</v>
      </c>
      <c r="F1720">
        <v>0</v>
      </c>
      <c r="G1720">
        <v>0</v>
      </c>
      <c r="H1720">
        <v>0</v>
      </c>
      <c r="I1720">
        <v>1</v>
      </c>
      <c r="J1720">
        <v>0</v>
      </c>
      <c r="K1720">
        <v>0</v>
      </c>
      <c r="L1720">
        <v>5</v>
      </c>
      <c r="M1720">
        <v>5</v>
      </c>
      <c r="N1720">
        <v>5</v>
      </c>
      <c r="O1720">
        <v>5</v>
      </c>
      <c r="P1720">
        <v>3</v>
      </c>
      <c r="Q1720">
        <v>0</v>
      </c>
      <c r="R1720">
        <v>4</v>
      </c>
      <c r="S1720">
        <v>0</v>
      </c>
      <c r="T1720">
        <v>0</v>
      </c>
      <c r="U1720">
        <v>0</v>
      </c>
      <c r="V1720">
        <f t="shared" si="52"/>
        <v>54</v>
      </c>
      <c r="W1720">
        <f t="shared" si="53"/>
        <v>31</v>
      </c>
    </row>
    <row r="1721" spans="1:23" x14ac:dyDescent="0.35">
      <c r="A1721" t="s">
        <v>304</v>
      </c>
      <c r="B1721" s="1">
        <v>44403</v>
      </c>
      <c r="C1721" t="s">
        <v>297</v>
      </c>
      <c r="D1721" t="s">
        <v>56</v>
      </c>
      <c r="E1721">
        <v>1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5</v>
      </c>
      <c r="M1721">
        <v>5</v>
      </c>
      <c r="N1721">
        <v>4</v>
      </c>
      <c r="O1721">
        <v>4</v>
      </c>
      <c r="P1721">
        <v>1</v>
      </c>
      <c r="Q1721">
        <v>1</v>
      </c>
      <c r="R1721">
        <v>4</v>
      </c>
      <c r="S1721">
        <v>1</v>
      </c>
      <c r="T1721">
        <v>0</v>
      </c>
      <c r="U1721">
        <v>0</v>
      </c>
      <c r="V1721">
        <f t="shared" si="52"/>
        <v>61</v>
      </c>
      <c r="W1721">
        <f t="shared" si="53"/>
        <v>44</v>
      </c>
    </row>
    <row r="1722" spans="1:23" x14ac:dyDescent="0.35">
      <c r="A1722" t="s">
        <v>304</v>
      </c>
      <c r="B1722" s="1">
        <v>44404</v>
      </c>
      <c r="C1722" t="s">
        <v>295</v>
      </c>
      <c r="D1722" t="s">
        <v>56</v>
      </c>
      <c r="E1722">
        <v>1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4</v>
      </c>
      <c r="M1722">
        <v>6</v>
      </c>
      <c r="N1722">
        <v>5</v>
      </c>
      <c r="O1722">
        <v>5</v>
      </c>
      <c r="P1722">
        <v>2</v>
      </c>
      <c r="Q1722">
        <v>1</v>
      </c>
      <c r="R1722">
        <v>2</v>
      </c>
      <c r="S1722">
        <v>0</v>
      </c>
      <c r="T1722">
        <v>0</v>
      </c>
      <c r="U1722">
        <v>0</v>
      </c>
      <c r="V1722">
        <f t="shared" si="52"/>
        <v>49</v>
      </c>
      <c r="W1722">
        <f t="shared" si="53"/>
        <v>25</v>
      </c>
    </row>
    <row r="1723" spans="1:23" x14ac:dyDescent="0.35">
      <c r="A1723" t="s">
        <v>304</v>
      </c>
      <c r="B1723" s="1">
        <v>44405</v>
      </c>
      <c r="C1723" t="s">
        <v>298</v>
      </c>
      <c r="D1723" t="s">
        <v>56</v>
      </c>
      <c r="E1723">
        <v>1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 s="2">
        <v>3.3333333333333335</v>
      </c>
      <c r="M1723">
        <v>6</v>
      </c>
      <c r="N1723">
        <v>6</v>
      </c>
      <c r="O1723">
        <v>6</v>
      </c>
      <c r="P1723">
        <v>2</v>
      </c>
      <c r="Q1723">
        <v>2</v>
      </c>
      <c r="R1723">
        <v>1</v>
      </c>
      <c r="S1723">
        <v>1</v>
      </c>
      <c r="T1723">
        <v>0</v>
      </c>
      <c r="U1723">
        <v>0</v>
      </c>
      <c r="V1723">
        <f t="shared" si="52"/>
        <v>45</v>
      </c>
      <c r="W1723">
        <f t="shared" si="53"/>
        <v>15</v>
      </c>
    </row>
    <row r="1724" spans="1:23" x14ac:dyDescent="0.35">
      <c r="A1724" t="s">
        <v>304</v>
      </c>
      <c r="B1724" s="1">
        <v>44406</v>
      </c>
      <c r="C1724" t="s">
        <v>289</v>
      </c>
      <c r="D1724" t="s">
        <v>53</v>
      </c>
      <c r="E1724">
        <v>1</v>
      </c>
      <c r="F1724">
        <v>0</v>
      </c>
      <c r="G1724">
        <v>0</v>
      </c>
      <c r="H1724">
        <v>1</v>
      </c>
      <c r="I1724">
        <v>0</v>
      </c>
      <c r="J1724">
        <v>0</v>
      </c>
      <c r="K1724">
        <v>0</v>
      </c>
      <c r="L1724">
        <v>7</v>
      </c>
      <c r="M1724">
        <v>4</v>
      </c>
      <c r="N1724">
        <v>1</v>
      </c>
      <c r="O1724">
        <v>0</v>
      </c>
      <c r="P1724">
        <v>0</v>
      </c>
      <c r="Q1724">
        <v>2</v>
      </c>
      <c r="R1724">
        <v>2</v>
      </c>
      <c r="S1724">
        <v>1</v>
      </c>
      <c r="T1724">
        <v>0</v>
      </c>
      <c r="U1724">
        <v>0</v>
      </c>
      <c r="V1724">
        <f t="shared" si="52"/>
        <v>71</v>
      </c>
      <c r="W1724">
        <f t="shared" si="53"/>
        <v>69</v>
      </c>
    </row>
    <row r="1725" spans="1:23" x14ac:dyDescent="0.35">
      <c r="A1725" t="s">
        <v>304</v>
      </c>
      <c r="B1725" s="1">
        <v>44407</v>
      </c>
      <c r="C1725" t="s">
        <v>287</v>
      </c>
      <c r="D1725" t="s">
        <v>53</v>
      </c>
      <c r="E1725">
        <v>1</v>
      </c>
      <c r="F1725">
        <v>0</v>
      </c>
      <c r="G1725">
        <v>0</v>
      </c>
      <c r="H1725">
        <v>0</v>
      </c>
      <c r="I1725">
        <v>1</v>
      </c>
      <c r="J1725">
        <v>0</v>
      </c>
      <c r="K1725">
        <v>0</v>
      </c>
      <c r="L1725" s="2">
        <v>5.666666666666667</v>
      </c>
      <c r="M1725">
        <v>7</v>
      </c>
      <c r="N1725">
        <v>4</v>
      </c>
      <c r="O1725">
        <v>4</v>
      </c>
      <c r="P1725">
        <v>3</v>
      </c>
      <c r="Q1725">
        <v>1</v>
      </c>
      <c r="R1725">
        <v>4</v>
      </c>
      <c r="S1725">
        <v>0</v>
      </c>
      <c r="T1725">
        <v>0</v>
      </c>
      <c r="U1725">
        <v>0</v>
      </c>
      <c r="V1725">
        <f t="shared" si="52"/>
        <v>54.333333333333336</v>
      </c>
      <c r="W1725">
        <f t="shared" si="53"/>
        <v>32</v>
      </c>
    </row>
    <row r="1726" spans="1:23" x14ac:dyDescent="0.35">
      <c r="A1726" t="s">
        <v>304</v>
      </c>
      <c r="B1726" s="1">
        <v>44408</v>
      </c>
      <c r="C1726" t="s">
        <v>297</v>
      </c>
      <c r="D1726" t="s">
        <v>53</v>
      </c>
      <c r="E1726">
        <v>1</v>
      </c>
      <c r="F1726">
        <v>0</v>
      </c>
      <c r="G1726">
        <v>0</v>
      </c>
      <c r="H1726">
        <v>0</v>
      </c>
      <c r="I1726">
        <v>1</v>
      </c>
      <c r="J1726">
        <v>0</v>
      </c>
      <c r="K1726">
        <v>0</v>
      </c>
      <c r="L1726" s="2">
        <v>5.666666666666667</v>
      </c>
      <c r="M1726">
        <v>7</v>
      </c>
      <c r="N1726">
        <v>5</v>
      </c>
      <c r="O1726">
        <v>2</v>
      </c>
      <c r="P1726">
        <v>1</v>
      </c>
      <c r="Q1726">
        <v>2</v>
      </c>
      <c r="R1726">
        <v>3</v>
      </c>
      <c r="S1726">
        <v>0</v>
      </c>
      <c r="T1726">
        <v>0</v>
      </c>
      <c r="U1726">
        <v>0</v>
      </c>
      <c r="V1726">
        <f t="shared" si="52"/>
        <v>54.333333333333336</v>
      </c>
      <c r="W1726">
        <f t="shared" si="53"/>
        <v>38</v>
      </c>
    </row>
    <row r="1727" spans="1:23" x14ac:dyDescent="0.35">
      <c r="A1727" t="s">
        <v>304</v>
      </c>
      <c r="B1727" s="1">
        <v>44409</v>
      </c>
      <c r="C1727" t="s">
        <v>295</v>
      </c>
      <c r="D1727" t="s">
        <v>53</v>
      </c>
      <c r="E1727">
        <v>1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4</v>
      </c>
      <c r="M1727">
        <v>4</v>
      </c>
      <c r="N1727">
        <v>2</v>
      </c>
      <c r="O1727">
        <v>2</v>
      </c>
      <c r="P1727">
        <v>0</v>
      </c>
      <c r="Q1727">
        <v>2</v>
      </c>
      <c r="R1727">
        <v>2</v>
      </c>
      <c r="S1727">
        <v>0</v>
      </c>
      <c r="T1727">
        <v>0</v>
      </c>
      <c r="U1727">
        <v>1</v>
      </c>
      <c r="V1727">
        <f t="shared" si="52"/>
        <v>58</v>
      </c>
      <c r="W1727">
        <f t="shared" si="53"/>
        <v>48</v>
      </c>
    </row>
    <row r="1728" spans="1:23" x14ac:dyDescent="0.35">
      <c r="A1728" t="s">
        <v>304</v>
      </c>
      <c r="B1728" s="1">
        <v>44411</v>
      </c>
      <c r="C1728" t="s">
        <v>298</v>
      </c>
      <c r="D1728" t="s">
        <v>55</v>
      </c>
      <c r="E1728">
        <v>1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 s="2">
        <v>4.666666666666667</v>
      </c>
      <c r="M1728">
        <v>6</v>
      </c>
      <c r="N1728">
        <v>2</v>
      </c>
      <c r="O1728">
        <v>1</v>
      </c>
      <c r="P1728">
        <v>1</v>
      </c>
      <c r="Q1728">
        <v>2</v>
      </c>
      <c r="R1728">
        <v>3</v>
      </c>
      <c r="S1728">
        <v>0</v>
      </c>
      <c r="T1728">
        <v>0</v>
      </c>
      <c r="U1728">
        <v>0</v>
      </c>
      <c r="V1728">
        <f t="shared" si="52"/>
        <v>54.333333333333336</v>
      </c>
      <c r="W1728">
        <f t="shared" si="53"/>
        <v>43</v>
      </c>
    </row>
    <row r="1729" spans="1:23" x14ac:dyDescent="0.35">
      <c r="A1729" t="s">
        <v>304</v>
      </c>
      <c r="B1729" s="1">
        <v>44412</v>
      </c>
      <c r="C1729" t="s">
        <v>289</v>
      </c>
      <c r="D1729" t="s">
        <v>55</v>
      </c>
      <c r="E1729">
        <v>1</v>
      </c>
      <c r="F1729">
        <v>0</v>
      </c>
      <c r="G1729">
        <v>0</v>
      </c>
      <c r="H1729">
        <v>0</v>
      </c>
      <c r="I1729">
        <v>1</v>
      </c>
      <c r="J1729">
        <v>0</v>
      </c>
      <c r="K1729">
        <v>0</v>
      </c>
      <c r="L1729">
        <v>5</v>
      </c>
      <c r="M1729">
        <v>7</v>
      </c>
      <c r="N1729">
        <v>4</v>
      </c>
      <c r="O1729">
        <v>4</v>
      </c>
      <c r="P1729">
        <v>3</v>
      </c>
      <c r="Q1729">
        <v>1</v>
      </c>
      <c r="R1729">
        <v>3</v>
      </c>
      <c r="S1729">
        <v>0</v>
      </c>
      <c r="T1729">
        <v>0</v>
      </c>
      <c r="U1729">
        <v>0</v>
      </c>
      <c r="V1729">
        <f t="shared" si="52"/>
        <v>50</v>
      </c>
      <c r="W1729">
        <f t="shared" si="53"/>
        <v>27</v>
      </c>
    </row>
    <row r="1730" spans="1:23" x14ac:dyDescent="0.35">
      <c r="A1730" t="s">
        <v>304</v>
      </c>
      <c r="B1730" s="1">
        <v>44413</v>
      </c>
      <c r="C1730" t="s">
        <v>287</v>
      </c>
      <c r="D1730" t="s">
        <v>55</v>
      </c>
      <c r="E1730">
        <v>1</v>
      </c>
      <c r="F1730">
        <v>0</v>
      </c>
      <c r="G1730">
        <v>0</v>
      </c>
      <c r="H1730">
        <v>1</v>
      </c>
      <c r="I1730">
        <v>0</v>
      </c>
      <c r="J1730">
        <v>0</v>
      </c>
      <c r="K1730">
        <v>0</v>
      </c>
      <c r="L1730">
        <v>5</v>
      </c>
      <c r="M1730">
        <v>5</v>
      </c>
      <c r="N1730">
        <v>0</v>
      </c>
      <c r="O1730">
        <v>0</v>
      </c>
      <c r="P1730">
        <v>0</v>
      </c>
      <c r="Q1730">
        <v>1</v>
      </c>
      <c r="R1730">
        <v>4</v>
      </c>
      <c r="S1730">
        <v>0</v>
      </c>
      <c r="T1730">
        <v>0</v>
      </c>
      <c r="U1730">
        <v>0</v>
      </c>
      <c r="V1730">
        <f t="shared" si="52"/>
        <v>65</v>
      </c>
      <c r="W1730">
        <f t="shared" si="53"/>
        <v>62</v>
      </c>
    </row>
    <row r="1731" spans="1:23" x14ac:dyDescent="0.35">
      <c r="A1731" t="s">
        <v>304</v>
      </c>
      <c r="B1731" s="1">
        <v>44414</v>
      </c>
      <c r="C1731" t="s">
        <v>297</v>
      </c>
      <c r="D1731" t="s">
        <v>66</v>
      </c>
      <c r="E1731">
        <v>1</v>
      </c>
      <c r="F1731">
        <v>0</v>
      </c>
      <c r="G1731">
        <v>0</v>
      </c>
      <c r="H1731">
        <v>0</v>
      </c>
      <c r="I1731">
        <v>1</v>
      </c>
      <c r="J1731">
        <v>0</v>
      </c>
      <c r="K1731">
        <v>0</v>
      </c>
      <c r="L1731">
        <v>4</v>
      </c>
      <c r="M1731">
        <v>10</v>
      </c>
      <c r="N1731">
        <v>6</v>
      </c>
      <c r="O1731">
        <v>6</v>
      </c>
      <c r="P1731">
        <v>0</v>
      </c>
      <c r="Q1731">
        <v>0</v>
      </c>
      <c r="R1731">
        <v>3</v>
      </c>
      <c r="S1731">
        <v>0</v>
      </c>
      <c r="T1731">
        <v>0</v>
      </c>
      <c r="U1731">
        <v>0</v>
      </c>
      <c r="V1731">
        <f t="shared" ref="V1731:V1794" si="54">50+L1731*3+(IF(L1731&lt;4,0,(L1731-4)*2)+R1731-M1731-4*P1731-(2*(N1731-O1731))-Q1731)</f>
        <v>55</v>
      </c>
      <c r="W1731">
        <f t="shared" ref="W1731:W1794" si="55">40+6*L1731+R1731-2*Q1731-2*M1731-3*N1731-6*P1731</f>
        <v>29</v>
      </c>
    </row>
    <row r="1732" spans="1:23" x14ac:dyDescent="0.35">
      <c r="A1732" t="s">
        <v>304</v>
      </c>
      <c r="B1732" s="1">
        <v>44415</v>
      </c>
      <c r="C1732" t="s">
        <v>295</v>
      </c>
      <c r="D1732" t="s">
        <v>66</v>
      </c>
      <c r="E1732">
        <v>1</v>
      </c>
      <c r="F1732">
        <v>0</v>
      </c>
      <c r="G1732">
        <v>0</v>
      </c>
      <c r="H1732">
        <v>1</v>
      </c>
      <c r="I1732">
        <v>0</v>
      </c>
      <c r="J1732">
        <v>0</v>
      </c>
      <c r="K1732">
        <v>0</v>
      </c>
      <c r="L1732" s="2">
        <v>5.333333333333333</v>
      </c>
      <c r="M1732">
        <v>4</v>
      </c>
      <c r="N1732">
        <v>0</v>
      </c>
      <c r="O1732">
        <v>0</v>
      </c>
      <c r="P1732">
        <v>0</v>
      </c>
      <c r="Q1732">
        <v>0</v>
      </c>
      <c r="R1732">
        <v>4</v>
      </c>
      <c r="S1732">
        <v>0</v>
      </c>
      <c r="T1732">
        <v>0</v>
      </c>
      <c r="U1732">
        <v>0</v>
      </c>
      <c r="V1732">
        <f t="shared" si="54"/>
        <v>68.666666666666671</v>
      </c>
      <c r="W1732">
        <f t="shared" si="55"/>
        <v>68</v>
      </c>
    </row>
    <row r="1733" spans="1:23" x14ac:dyDescent="0.35">
      <c r="A1733" t="s">
        <v>304</v>
      </c>
      <c r="B1733" s="1">
        <v>44416</v>
      </c>
      <c r="C1733" t="s">
        <v>298</v>
      </c>
      <c r="D1733" t="s">
        <v>66</v>
      </c>
      <c r="E1733">
        <v>1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5</v>
      </c>
      <c r="M1733">
        <v>6</v>
      </c>
      <c r="N1733">
        <v>5</v>
      </c>
      <c r="O1733">
        <v>2</v>
      </c>
      <c r="P1733">
        <v>1</v>
      </c>
      <c r="Q1733">
        <v>1</v>
      </c>
      <c r="R1733">
        <v>4</v>
      </c>
      <c r="S1733">
        <v>0</v>
      </c>
      <c r="T1733">
        <v>0</v>
      </c>
      <c r="U1733">
        <v>0</v>
      </c>
      <c r="V1733">
        <f t="shared" si="54"/>
        <v>54</v>
      </c>
      <c r="W1733">
        <f t="shared" si="55"/>
        <v>39</v>
      </c>
    </row>
    <row r="1734" spans="1:23" x14ac:dyDescent="0.35">
      <c r="A1734" t="s">
        <v>304</v>
      </c>
      <c r="B1734" s="1">
        <v>44418</v>
      </c>
      <c r="C1734" t="s">
        <v>289</v>
      </c>
      <c r="D1734" t="s">
        <v>67</v>
      </c>
      <c r="E1734">
        <v>1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 s="2">
        <v>4.333333333333333</v>
      </c>
      <c r="M1734">
        <v>5</v>
      </c>
      <c r="N1734">
        <v>4</v>
      </c>
      <c r="O1734">
        <v>3</v>
      </c>
      <c r="P1734">
        <v>3</v>
      </c>
      <c r="Q1734">
        <v>1</v>
      </c>
      <c r="R1734">
        <v>4</v>
      </c>
      <c r="S1734">
        <v>1</v>
      </c>
      <c r="T1734">
        <v>0</v>
      </c>
      <c r="U1734">
        <v>1</v>
      </c>
      <c r="V1734">
        <f t="shared" si="54"/>
        <v>47.666666666666664</v>
      </c>
      <c r="W1734">
        <f t="shared" si="55"/>
        <v>28</v>
      </c>
    </row>
    <row r="1735" spans="1:23" x14ac:dyDescent="0.35">
      <c r="A1735" t="s">
        <v>304</v>
      </c>
      <c r="B1735" s="1">
        <v>44419</v>
      </c>
      <c r="C1735" t="s">
        <v>287</v>
      </c>
      <c r="D1735" t="s">
        <v>67</v>
      </c>
      <c r="E1735">
        <v>1</v>
      </c>
      <c r="F1735">
        <v>0</v>
      </c>
      <c r="G1735">
        <v>0</v>
      </c>
      <c r="H1735">
        <v>1</v>
      </c>
      <c r="I1735">
        <v>0</v>
      </c>
      <c r="J1735">
        <v>0</v>
      </c>
      <c r="K1735">
        <v>0</v>
      </c>
      <c r="L1735">
        <v>6</v>
      </c>
      <c r="M1735">
        <v>5</v>
      </c>
      <c r="N1735">
        <v>0</v>
      </c>
      <c r="O1735">
        <v>0</v>
      </c>
      <c r="P1735">
        <v>0</v>
      </c>
      <c r="Q1735">
        <v>1</v>
      </c>
      <c r="R1735">
        <v>6</v>
      </c>
      <c r="S1735">
        <v>0</v>
      </c>
      <c r="T1735">
        <v>0</v>
      </c>
      <c r="U1735">
        <v>1</v>
      </c>
      <c r="V1735">
        <f t="shared" si="54"/>
        <v>72</v>
      </c>
      <c r="W1735">
        <f t="shared" si="55"/>
        <v>70</v>
      </c>
    </row>
    <row r="1736" spans="1:23" x14ac:dyDescent="0.35">
      <c r="A1736" t="s">
        <v>304</v>
      </c>
      <c r="B1736" s="1">
        <v>44420</v>
      </c>
      <c r="C1736" t="s">
        <v>297</v>
      </c>
      <c r="D1736" t="s">
        <v>67</v>
      </c>
      <c r="E1736">
        <v>1</v>
      </c>
      <c r="F1736">
        <v>0</v>
      </c>
      <c r="G1736">
        <v>0</v>
      </c>
      <c r="H1736">
        <v>1</v>
      </c>
      <c r="I1736">
        <v>0</v>
      </c>
      <c r="J1736">
        <v>0</v>
      </c>
      <c r="K1736">
        <v>0</v>
      </c>
      <c r="L1736">
        <v>6</v>
      </c>
      <c r="M1736">
        <v>8</v>
      </c>
      <c r="N1736">
        <v>3</v>
      </c>
      <c r="O1736">
        <v>3</v>
      </c>
      <c r="P1736">
        <v>2</v>
      </c>
      <c r="Q1736">
        <v>0</v>
      </c>
      <c r="R1736">
        <v>2</v>
      </c>
      <c r="S1736">
        <v>0</v>
      </c>
      <c r="T1736">
        <v>0</v>
      </c>
      <c r="U1736">
        <v>0</v>
      </c>
      <c r="V1736">
        <f t="shared" si="54"/>
        <v>58</v>
      </c>
      <c r="W1736">
        <f t="shared" si="55"/>
        <v>41</v>
      </c>
    </row>
    <row r="1737" spans="1:23" x14ac:dyDescent="0.35">
      <c r="A1737" t="s">
        <v>304</v>
      </c>
      <c r="B1737" s="1">
        <v>44421</v>
      </c>
      <c r="C1737" t="s">
        <v>295</v>
      </c>
      <c r="D1737" t="s">
        <v>40</v>
      </c>
      <c r="E1737">
        <v>1</v>
      </c>
      <c r="F1737">
        <v>0</v>
      </c>
      <c r="G1737">
        <v>0</v>
      </c>
      <c r="H1737">
        <v>0</v>
      </c>
      <c r="I1737">
        <v>1</v>
      </c>
      <c r="J1737">
        <v>0</v>
      </c>
      <c r="K1737">
        <v>0</v>
      </c>
      <c r="L1737">
        <v>5</v>
      </c>
      <c r="M1737">
        <v>6</v>
      </c>
      <c r="N1737">
        <v>4</v>
      </c>
      <c r="O1737">
        <v>4</v>
      </c>
      <c r="P1737">
        <v>1</v>
      </c>
      <c r="Q1737">
        <v>0</v>
      </c>
      <c r="R1737">
        <v>4</v>
      </c>
      <c r="S1737">
        <v>0</v>
      </c>
      <c r="T1737">
        <v>0</v>
      </c>
      <c r="U1737">
        <v>0</v>
      </c>
      <c r="V1737">
        <f t="shared" si="54"/>
        <v>61</v>
      </c>
      <c r="W1737">
        <f t="shared" si="55"/>
        <v>44</v>
      </c>
    </row>
    <row r="1738" spans="1:23" x14ac:dyDescent="0.35">
      <c r="A1738" t="s">
        <v>304</v>
      </c>
      <c r="B1738" s="1">
        <v>44422</v>
      </c>
      <c r="C1738" t="s">
        <v>298</v>
      </c>
      <c r="D1738" t="s">
        <v>40</v>
      </c>
      <c r="E1738">
        <v>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 s="2">
        <v>4.333333333333333</v>
      </c>
      <c r="M1738">
        <v>6</v>
      </c>
      <c r="N1738">
        <v>3</v>
      </c>
      <c r="O1738">
        <v>3</v>
      </c>
      <c r="P1738">
        <v>0</v>
      </c>
      <c r="Q1738">
        <v>3</v>
      </c>
      <c r="R1738">
        <v>6</v>
      </c>
      <c r="S1738">
        <v>0</v>
      </c>
      <c r="T1738">
        <v>0</v>
      </c>
      <c r="U1738">
        <v>0</v>
      </c>
      <c r="V1738">
        <f t="shared" si="54"/>
        <v>60.666666666666664</v>
      </c>
      <c r="W1738">
        <f t="shared" si="55"/>
        <v>45</v>
      </c>
    </row>
    <row r="1739" spans="1:23" x14ac:dyDescent="0.35">
      <c r="A1739" t="s">
        <v>304</v>
      </c>
      <c r="B1739" s="1">
        <v>44423</v>
      </c>
      <c r="C1739" t="s">
        <v>303</v>
      </c>
      <c r="D1739" t="s">
        <v>40</v>
      </c>
      <c r="E1739">
        <v>1</v>
      </c>
      <c r="F1739">
        <v>0</v>
      </c>
      <c r="G1739">
        <v>0</v>
      </c>
      <c r="H1739">
        <v>0</v>
      </c>
      <c r="I1739">
        <v>1</v>
      </c>
      <c r="J1739">
        <v>0</v>
      </c>
      <c r="K1739">
        <v>0</v>
      </c>
      <c r="L1739" s="2">
        <v>1.6666666666666665</v>
      </c>
      <c r="M1739">
        <v>5</v>
      </c>
      <c r="N1739">
        <v>6</v>
      </c>
      <c r="O1739">
        <v>2</v>
      </c>
      <c r="P1739">
        <v>1</v>
      </c>
      <c r="Q1739">
        <v>3</v>
      </c>
      <c r="R1739">
        <v>1</v>
      </c>
      <c r="S1739">
        <v>0</v>
      </c>
      <c r="T1739">
        <v>0</v>
      </c>
      <c r="U1739">
        <v>0</v>
      </c>
      <c r="V1739">
        <f t="shared" si="54"/>
        <v>36</v>
      </c>
      <c r="W1739">
        <f t="shared" si="55"/>
        <v>11</v>
      </c>
    </row>
    <row r="1740" spans="1:23" x14ac:dyDescent="0.35">
      <c r="A1740" t="s">
        <v>304</v>
      </c>
      <c r="B1740" s="1">
        <v>44425</v>
      </c>
      <c r="C1740" t="s">
        <v>289</v>
      </c>
      <c r="D1740" t="s">
        <v>106</v>
      </c>
      <c r="E1740">
        <v>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4</v>
      </c>
      <c r="M1740">
        <v>4</v>
      </c>
      <c r="N1740">
        <v>2</v>
      </c>
      <c r="O1740">
        <v>2</v>
      </c>
      <c r="P1740">
        <v>0</v>
      </c>
      <c r="Q1740">
        <v>4</v>
      </c>
      <c r="R1740">
        <v>4</v>
      </c>
      <c r="S1740">
        <v>0</v>
      </c>
      <c r="T1740">
        <v>0</v>
      </c>
      <c r="U1740">
        <v>1</v>
      </c>
      <c r="V1740">
        <f t="shared" si="54"/>
        <v>58</v>
      </c>
      <c r="W1740">
        <f t="shared" si="55"/>
        <v>46</v>
      </c>
    </row>
    <row r="1741" spans="1:23" x14ac:dyDescent="0.35">
      <c r="A1741" t="s">
        <v>304</v>
      </c>
      <c r="B1741" s="1">
        <v>44426</v>
      </c>
      <c r="C1741" t="s">
        <v>287</v>
      </c>
      <c r="D1741" t="s">
        <v>106</v>
      </c>
      <c r="E1741">
        <v>1</v>
      </c>
      <c r="F1741">
        <v>0</v>
      </c>
      <c r="G1741">
        <v>0</v>
      </c>
      <c r="H1741">
        <v>0</v>
      </c>
      <c r="I1741">
        <v>1</v>
      </c>
      <c r="J1741">
        <v>0</v>
      </c>
      <c r="K1741">
        <v>0</v>
      </c>
      <c r="L1741" s="2">
        <v>6.666666666666667</v>
      </c>
      <c r="M1741">
        <v>6</v>
      </c>
      <c r="N1741">
        <v>2</v>
      </c>
      <c r="O1741">
        <v>2</v>
      </c>
      <c r="P1741">
        <v>1</v>
      </c>
      <c r="Q1741">
        <v>0</v>
      </c>
      <c r="R1741">
        <v>7</v>
      </c>
      <c r="S1741">
        <v>0</v>
      </c>
      <c r="T1741">
        <v>0</v>
      </c>
      <c r="U1741">
        <v>0</v>
      </c>
      <c r="V1741">
        <f t="shared" si="54"/>
        <v>72.333333333333329</v>
      </c>
      <c r="W1741">
        <f t="shared" si="55"/>
        <v>63</v>
      </c>
    </row>
    <row r="1742" spans="1:23" x14ac:dyDescent="0.35">
      <c r="A1742" t="s">
        <v>304</v>
      </c>
      <c r="B1742" s="1">
        <v>44427</v>
      </c>
      <c r="C1742" t="s">
        <v>297</v>
      </c>
      <c r="D1742" t="s">
        <v>106</v>
      </c>
      <c r="E1742">
        <v>1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 s="2">
        <v>4.666666666666667</v>
      </c>
      <c r="M1742">
        <v>5</v>
      </c>
      <c r="N1742">
        <v>2</v>
      </c>
      <c r="O1742">
        <v>2</v>
      </c>
      <c r="P1742">
        <v>0</v>
      </c>
      <c r="Q1742">
        <v>4</v>
      </c>
      <c r="R1742">
        <v>4</v>
      </c>
      <c r="S1742">
        <v>0</v>
      </c>
      <c r="T1742">
        <v>0</v>
      </c>
      <c r="U1742">
        <v>0</v>
      </c>
      <c r="V1742">
        <f t="shared" si="54"/>
        <v>60.333333333333336</v>
      </c>
      <c r="W1742">
        <f t="shared" si="55"/>
        <v>48</v>
      </c>
    </row>
    <row r="1743" spans="1:23" x14ac:dyDescent="0.35">
      <c r="A1743" t="s">
        <v>304</v>
      </c>
      <c r="B1743" s="1">
        <v>44428</v>
      </c>
      <c r="C1743" t="s">
        <v>295</v>
      </c>
      <c r="D1743" t="s">
        <v>28</v>
      </c>
      <c r="E1743">
        <v>1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7</v>
      </c>
      <c r="M1743">
        <v>4</v>
      </c>
      <c r="N1743">
        <v>1</v>
      </c>
      <c r="O1743">
        <v>1</v>
      </c>
      <c r="P1743">
        <v>1</v>
      </c>
      <c r="Q1743">
        <v>2</v>
      </c>
      <c r="R1743">
        <v>6</v>
      </c>
      <c r="S1743">
        <v>1</v>
      </c>
      <c r="T1743">
        <v>0</v>
      </c>
      <c r="U1743">
        <v>0</v>
      </c>
      <c r="V1743">
        <f t="shared" si="54"/>
        <v>73</v>
      </c>
      <c r="W1743">
        <f t="shared" si="55"/>
        <v>67</v>
      </c>
    </row>
    <row r="1744" spans="1:23" x14ac:dyDescent="0.35">
      <c r="A1744" t="s">
        <v>304</v>
      </c>
      <c r="B1744" s="1">
        <v>44429</v>
      </c>
      <c r="C1744" t="s">
        <v>298</v>
      </c>
      <c r="D1744" t="s">
        <v>28</v>
      </c>
      <c r="E1744">
        <v>1</v>
      </c>
      <c r="F1744">
        <v>0</v>
      </c>
      <c r="G1744">
        <v>0</v>
      </c>
      <c r="H1744">
        <v>0</v>
      </c>
      <c r="I1744">
        <v>1</v>
      </c>
      <c r="J1744">
        <v>0</v>
      </c>
      <c r="K1744">
        <v>0</v>
      </c>
      <c r="L1744">
        <v>6</v>
      </c>
      <c r="M1744">
        <v>6</v>
      </c>
      <c r="N1744">
        <v>2</v>
      </c>
      <c r="O1744">
        <v>2</v>
      </c>
      <c r="P1744">
        <v>1</v>
      </c>
      <c r="Q1744">
        <v>1</v>
      </c>
      <c r="R1744">
        <v>2</v>
      </c>
      <c r="S1744">
        <v>0</v>
      </c>
      <c r="T1744">
        <v>0</v>
      </c>
      <c r="U1744">
        <v>0</v>
      </c>
      <c r="V1744">
        <f t="shared" si="54"/>
        <v>63</v>
      </c>
      <c r="W1744">
        <f t="shared" si="55"/>
        <v>52</v>
      </c>
    </row>
    <row r="1745" spans="1:23" x14ac:dyDescent="0.35">
      <c r="A1745" t="s">
        <v>304</v>
      </c>
      <c r="B1745" s="1">
        <v>44430</v>
      </c>
      <c r="C1745" t="s">
        <v>303</v>
      </c>
      <c r="D1745" t="s">
        <v>28</v>
      </c>
      <c r="E1745">
        <v>1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 s="2">
        <v>4.333333333333333</v>
      </c>
      <c r="M1745">
        <v>4</v>
      </c>
      <c r="N1745">
        <v>1</v>
      </c>
      <c r="O1745">
        <v>0</v>
      </c>
      <c r="P1745">
        <v>0</v>
      </c>
      <c r="Q1745">
        <v>1</v>
      </c>
      <c r="R1745">
        <v>1</v>
      </c>
      <c r="S1745">
        <v>0</v>
      </c>
      <c r="T1745">
        <v>0</v>
      </c>
      <c r="U1745">
        <v>0</v>
      </c>
      <c r="V1745">
        <f t="shared" si="54"/>
        <v>57.666666666666664</v>
      </c>
      <c r="W1745">
        <f t="shared" si="55"/>
        <v>54</v>
      </c>
    </row>
    <row r="1746" spans="1:23" x14ac:dyDescent="0.35">
      <c r="A1746" t="s">
        <v>304</v>
      </c>
      <c r="B1746" s="1">
        <v>44432</v>
      </c>
      <c r="C1746" t="s">
        <v>289</v>
      </c>
      <c r="D1746" t="s">
        <v>110</v>
      </c>
      <c r="E1746">
        <v>1</v>
      </c>
      <c r="F1746">
        <v>0</v>
      </c>
      <c r="G1746">
        <v>0</v>
      </c>
      <c r="H1746">
        <v>1</v>
      </c>
      <c r="I1746">
        <v>0</v>
      </c>
      <c r="J1746">
        <v>0</v>
      </c>
      <c r="K1746">
        <v>0</v>
      </c>
      <c r="L1746">
        <v>5</v>
      </c>
      <c r="M1746">
        <v>3</v>
      </c>
      <c r="N1746">
        <v>0</v>
      </c>
      <c r="O1746">
        <v>0</v>
      </c>
      <c r="P1746">
        <v>0</v>
      </c>
      <c r="Q1746">
        <v>2</v>
      </c>
      <c r="R1746">
        <v>2</v>
      </c>
      <c r="S1746">
        <v>0</v>
      </c>
      <c r="T1746">
        <v>0</v>
      </c>
      <c r="U1746">
        <v>0</v>
      </c>
      <c r="V1746">
        <f t="shared" si="54"/>
        <v>64</v>
      </c>
      <c r="W1746">
        <f t="shared" si="55"/>
        <v>62</v>
      </c>
    </row>
    <row r="1747" spans="1:23" x14ac:dyDescent="0.35">
      <c r="A1747" t="s">
        <v>304</v>
      </c>
      <c r="B1747" s="1">
        <v>44433</v>
      </c>
      <c r="C1747" t="s">
        <v>287</v>
      </c>
      <c r="D1747" t="s">
        <v>110</v>
      </c>
      <c r="E1747">
        <v>1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5</v>
      </c>
      <c r="M1747">
        <v>3</v>
      </c>
      <c r="N1747">
        <v>2</v>
      </c>
      <c r="O1747">
        <v>2</v>
      </c>
      <c r="P1747">
        <v>2</v>
      </c>
      <c r="Q1747">
        <v>1</v>
      </c>
      <c r="R1747">
        <v>10</v>
      </c>
      <c r="S1747">
        <v>1</v>
      </c>
      <c r="T1747">
        <v>0</v>
      </c>
      <c r="U1747">
        <v>0</v>
      </c>
      <c r="V1747">
        <f t="shared" si="54"/>
        <v>65</v>
      </c>
      <c r="W1747">
        <f t="shared" si="55"/>
        <v>54</v>
      </c>
    </row>
    <row r="1748" spans="1:23" x14ac:dyDescent="0.35">
      <c r="A1748" t="s">
        <v>304</v>
      </c>
      <c r="B1748" s="1">
        <v>44435</v>
      </c>
      <c r="C1748" t="s">
        <v>297</v>
      </c>
      <c r="D1748" t="s">
        <v>64</v>
      </c>
      <c r="E1748">
        <v>1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6</v>
      </c>
      <c r="M1748">
        <v>6</v>
      </c>
      <c r="N1748">
        <v>1</v>
      </c>
      <c r="O1748">
        <v>1</v>
      </c>
      <c r="P1748">
        <v>0</v>
      </c>
      <c r="Q1748">
        <v>1</v>
      </c>
      <c r="R1748">
        <v>5</v>
      </c>
      <c r="S1748">
        <v>0</v>
      </c>
      <c r="T1748">
        <v>0</v>
      </c>
      <c r="U1748">
        <v>0</v>
      </c>
      <c r="V1748">
        <f t="shared" si="54"/>
        <v>70</v>
      </c>
      <c r="W1748">
        <f t="shared" si="55"/>
        <v>64</v>
      </c>
    </row>
    <row r="1749" spans="1:23" x14ac:dyDescent="0.35">
      <c r="A1749" t="s">
        <v>304</v>
      </c>
      <c r="B1749" s="1">
        <v>44436</v>
      </c>
      <c r="C1749" t="s">
        <v>288</v>
      </c>
      <c r="D1749" t="s">
        <v>64</v>
      </c>
      <c r="E1749">
        <v>1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3</v>
      </c>
      <c r="M1749">
        <v>3</v>
      </c>
      <c r="N1749">
        <v>0</v>
      </c>
      <c r="O1749">
        <v>0</v>
      </c>
      <c r="P1749">
        <v>0</v>
      </c>
      <c r="Q1749">
        <v>0</v>
      </c>
      <c r="R1749">
        <v>2</v>
      </c>
      <c r="S1749">
        <v>0</v>
      </c>
      <c r="T1749">
        <v>0</v>
      </c>
      <c r="U1749">
        <v>0</v>
      </c>
      <c r="V1749">
        <f t="shared" si="54"/>
        <v>58</v>
      </c>
      <c r="W1749">
        <f t="shared" si="55"/>
        <v>54</v>
      </c>
    </row>
    <row r="1750" spans="1:23" x14ac:dyDescent="0.35">
      <c r="A1750" t="s">
        <v>304</v>
      </c>
      <c r="B1750" s="1">
        <v>44437</v>
      </c>
      <c r="C1750" t="s">
        <v>285</v>
      </c>
      <c r="D1750" t="s">
        <v>64</v>
      </c>
      <c r="E1750">
        <v>1</v>
      </c>
      <c r="F1750">
        <v>0</v>
      </c>
      <c r="G1750">
        <v>0</v>
      </c>
      <c r="H1750">
        <v>0</v>
      </c>
      <c r="I1750">
        <v>1</v>
      </c>
      <c r="J1750">
        <v>0</v>
      </c>
      <c r="K1750">
        <v>0</v>
      </c>
      <c r="L1750">
        <v>4</v>
      </c>
      <c r="M1750">
        <v>4</v>
      </c>
      <c r="N1750">
        <v>2</v>
      </c>
      <c r="O1750">
        <v>2</v>
      </c>
      <c r="P1750">
        <v>2</v>
      </c>
      <c r="Q1750">
        <v>2</v>
      </c>
      <c r="R1750">
        <v>5</v>
      </c>
      <c r="S1750">
        <v>1</v>
      </c>
      <c r="T1750">
        <v>0</v>
      </c>
      <c r="U1750">
        <v>0</v>
      </c>
      <c r="V1750">
        <f t="shared" si="54"/>
        <v>53</v>
      </c>
      <c r="W1750">
        <f t="shared" si="55"/>
        <v>39</v>
      </c>
    </row>
    <row r="1751" spans="1:23" x14ac:dyDescent="0.35">
      <c r="A1751" t="s">
        <v>304</v>
      </c>
      <c r="B1751" s="1">
        <v>44438</v>
      </c>
      <c r="C1751" t="s">
        <v>289</v>
      </c>
      <c r="D1751" t="s">
        <v>30</v>
      </c>
      <c r="E1751">
        <v>1</v>
      </c>
      <c r="F1751">
        <v>0</v>
      </c>
      <c r="G1751">
        <v>0</v>
      </c>
      <c r="H1751">
        <v>0</v>
      </c>
      <c r="I1751">
        <v>1</v>
      </c>
      <c r="J1751">
        <v>0</v>
      </c>
      <c r="K1751">
        <v>0</v>
      </c>
      <c r="L1751">
        <v>6</v>
      </c>
      <c r="M1751">
        <v>5</v>
      </c>
      <c r="N1751">
        <v>3</v>
      </c>
      <c r="O1751">
        <v>3</v>
      </c>
      <c r="P1751">
        <v>1</v>
      </c>
      <c r="Q1751">
        <v>1</v>
      </c>
      <c r="R1751">
        <v>4</v>
      </c>
      <c r="S1751">
        <v>0</v>
      </c>
      <c r="T1751">
        <v>0</v>
      </c>
      <c r="U1751">
        <v>1</v>
      </c>
      <c r="V1751">
        <f t="shared" si="54"/>
        <v>66</v>
      </c>
      <c r="W1751">
        <f t="shared" si="55"/>
        <v>53</v>
      </c>
    </row>
    <row r="1752" spans="1:23" x14ac:dyDescent="0.35">
      <c r="A1752" t="s">
        <v>304</v>
      </c>
      <c r="B1752" s="1">
        <v>44439</v>
      </c>
      <c r="C1752" t="s">
        <v>287</v>
      </c>
      <c r="D1752" t="s">
        <v>43</v>
      </c>
      <c r="E1752">
        <v>1</v>
      </c>
      <c r="F1752">
        <v>0</v>
      </c>
      <c r="G1752">
        <v>0</v>
      </c>
      <c r="H1752">
        <v>0</v>
      </c>
      <c r="I1752">
        <v>1</v>
      </c>
      <c r="J1752">
        <v>0</v>
      </c>
      <c r="K1752">
        <v>0</v>
      </c>
      <c r="L1752">
        <v>5</v>
      </c>
      <c r="M1752">
        <v>7</v>
      </c>
      <c r="N1752">
        <v>6</v>
      </c>
      <c r="O1752">
        <v>6</v>
      </c>
      <c r="P1752">
        <v>2</v>
      </c>
      <c r="Q1752">
        <v>3</v>
      </c>
      <c r="R1752">
        <v>6</v>
      </c>
      <c r="S1752">
        <v>0</v>
      </c>
      <c r="T1752">
        <v>0</v>
      </c>
      <c r="U1752">
        <v>0</v>
      </c>
      <c r="V1752">
        <f t="shared" si="54"/>
        <v>55</v>
      </c>
      <c r="W1752">
        <f t="shared" si="55"/>
        <v>26</v>
      </c>
    </row>
    <row r="1753" spans="1:23" x14ac:dyDescent="0.35">
      <c r="A1753" t="s">
        <v>304</v>
      </c>
      <c r="B1753" s="1">
        <v>44440</v>
      </c>
      <c r="C1753" t="s">
        <v>298</v>
      </c>
      <c r="D1753" t="s">
        <v>43</v>
      </c>
      <c r="E1753">
        <v>1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4</v>
      </c>
      <c r="M1753">
        <v>4</v>
      </c>
      <c r="N1753">
        <v>3</v>
      </c>
      <c r="O1753">
        <v>2</v>
      </c>
      <c r="P1753">
        <v>1</v>
      </c>
      <c r="Q1753">
        <v>1</v>
      </c>
      <c r="R1753">
        <v>2</v>
      </c>
      <c r="S1753">
        <v>0</v>
      </c>
      <c r="T1753">
        <v>0</v>
      </c>
      <c r="U1753">
        <v>0</v>
      </c>
      <c r="V1753">
        <f t="shared" si="54"/>
        <v>53</v>
      </c>
      <c r="W1753">
        <f t="shared" si="55"/>
        <v>41</v>
      </c>
    </row>
    <row r="1754" spans="1:23" x14ac:dyDescent="0.35">
      <c r="A1754" t="s">
        <v>304</v>
      </c>
      <c r="B1754" s="1">
        <v>44441</v>
      </c>
      <c r="C1754" t="s">
        <v>297</v>
      </c>
      <c r="D1754" t="s">
        <v>43</v>
      </c>
      <c r="E1754">
        <v>1</v>
      </c>
      <c r="F1754">
        <v>0</v>
      </c>
      <c r="G1754">
        <v>0</v>
      </c>
      <c r="H1754">
        <v>0</v>
      </c>
      <c r="I1754">
        <v>1</v>
      </c>
      <c r="J1754">
        <v>0</v>
      </c>
      <c r="K1754">
        <v>0</v>
      </c>
      <c r="L1754" s="2">
        <v>3.6666666666666665</v>
      </c>
      <c r="M1754">
        <v>8</v>
      </c>
      <c r="N1754">
        <v>8</v>
      </c>
      <c r="O1754">
        <v>8</v>
      </c>
      <c r="P1754">
        <v>2</v>
      </c>
      <c r="Q1754">
        <v>3</v>
      </c>
      <c r="R1754">
        <v>1</v>
      </c>
      <c r="S1754">
        <v>0</v>
      </c>
      <c r="T1754">
        <v>0</v>
      </c>
      <c r="U1754">
        <v>0</v>
      </c>
      <c r="V1754">
        <f t="shared" si="54"/>
        <v>43</v>
      </c>
      <c r="W1754">
        <f t="shared" si="55"/>
        <v>5</v>
      </c>
    </row>
    <row r="1755" spans="1:23" x14ac:dyDescent="0.35">
      <c r="A1755" t="s">
        <v>304</v>
      </c>
      <c r="B1755" s="1">
        <v>44442</v>
      </c>
      <c r="C1755" t="s">
        <v>295</v>
      </c>
      <c r="D1755" t="s">
        <v>91</v>
      </c>
      <c r="E1755">
        <v>1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 s="2">
        <v>3.6666666666666665</v>
      </c>
      <c r="M1755">
        <v>2</v>
      </c>
      <c r="N1755">
        <v>1</v>
      </c>
      <c r="O1755">
        <v>1</v>
      </c>
      <c r="P1755">
        <v>1</v>
      </c>
      <c r="Q1755">
        <v>2</v>
      </c>
      <c r="R1755">
        <v>5</v>
      </c>
      <c r="S1755">
        <v>0</v>
      </c>
      <c r="T1755">
        <v>0</v>
      </c>
      <c r="U1755">
        <v>0</v>
      </c>
      <c r="V1755">
        <f t="shared" si="54"/>
        <v>58</v>
      </c>
      <c r="W1755">
        <f t="shared" si="55"/>
        <v>50</v>
      </c>
    </row>
    <row r="1756" spans="1:23" x14ac:dyDescent="0.35">
      <c r="A1756" t="s">
        <v>304</v>
      </c>
      <c r="B1756" s="1">
        <v>44443</v>
      </c>
      <c r="C1756" t="s">
        <v>285</v>
      </c>
      <c r="D1756" t="s">
        <v>91</v>
      </c>
      <c r="E1756">
        <v>1</v>
      </c>
      <c r="F1756">
        <v>0</v>
      </c>
      <c r="G1756">
        <v>0</v>
      </c>
      <c r="H1756">
        <v>0</v>
      </c>
      <c r="I1756">
        <v>1</v>
      </c>
      <c r="J1756">
        <v>0</v>
      </c>
      <c r="K1756">
        <v>0</v>
      </c>
      <c r="L1756">
        <v>4</v>
      </c>
      <c r="M1756">
        <v>7</v>
      </c>
      <c r="N1756">
        <v>5</v>
      </c>
      <c r="O1756">
        <v>5</v>
      </c>
      <c r="P1756">
        <v>1</v>
      </c>
      <c r="Q1756">
        <v>2</v>
      </c>
      <c r="R1756">
        <v>6</v>
      </c>
      <c r="S1756">
        <v>0</v>
      </c>
      <c r="T1756">
        <v>0</v>
      </c>
      <c r="U1756">
        <v>0</v>
      </c>
      <c r="V1756">
        <f t="shared" si="54"/>
        <v>55</v>
      </c>
      <c r="W1756">
        <f t="shared" si="55"/>
        <v>31</v>
      </c>
    </row>
    <row r="1757" spans="1:23" x14ac:dyDescent="0.35">
      <c r="A1757" t="s">
        <v>304</v>
      </c>
      <c r="B1757" s="1">
        <v>44444</v>
      </c>
      <c r="C1757" t="s">
        <v>289</v>
      </c>
      <c r="D1757" t="s">
        <v>91</v>
      </c>
      <c r="E1757">
        <v>1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3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2</v>
      </c>
      <c r="S1757">
        <v>0</v>
      </c>
      <c r="T1757">
        <v>0</v>
      </c>
      <c r="U1757">
        <v>0</v>
      </c>
      <c r="V1757">
        <f t="shared" si="54"/>
        <v>61</v>
      </c>
      <c r="W1757">
        <f t="shared" si="55"/>
        <v>60</v>
      </c>
    </row>
    <row r="1758" spans="1:23" x14ac:dyDescent="0.35">
      <c r="A1758" t="s">
        <v>304</v>
      </c>
      <c r="B1758" s="1">
        <v>44445</v>
      </c>
      <c r="C1758" t="s">
        <v>287</v>
      </c>
      <c r="D1758" t="s">
        <v>118</v>
      </c>
      <c r="E1758">
        <v>1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3</v>
      </c>
      <c r="M1758">
        <v>4</v>
      </c>
      <c r="N1758">
        <v>2</v>
      </c>
      <c r="O1758">
        <v>2</v>
      </c>
      <c r="P1758">
        <v>1</v>
      </c>
      <c r="Q1758">
        <v>0</v>
      </c>
      <c r="R1758">
        <v>4</v>
      </c>
      <c r="S1758">
        <v>0</v>
      </c>
      <c r="T1758">
        <v>0</v>
      </c>
      <c r="U1758">
        <v>0</v>
      </c>
      <c r="V1758">
        <f t="shared" si="54"/>
        <v>55</v>
      </c>
      <c r="W1758">
        <f t="shared" si="55"/>
        <v>42</v>
      </c>
    </row>
    <row r="1759" spans="1:23" x14ac:dyDescent="0.35">
      <c r="A1759" t="s">
        <v>304</v>
      </c>
      <c r="B1759" s="1">
        <v>44446</v>
      </c>
      <c r="C1759" t="s">
        <v>298</v>
      </c>
      <c r="D1759" t="s">
        <v>118</v>
      </c>
      <c r="E1759">
        <v>1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4</v>
      </c>
      <c r="M1759">
        <v>6</v>
      </c>
      <c r="N1759">
        <v>1</v>
      </c>
      <c r="O1759">
        <v>1</v>
      </c>
      <c r="P1759">
        <v>0</v>
      </c>
      <c r="Q1759">
        <v>3</v>
      </c>
      <c r="R1759">
        <v>3</v>
      </c>
      <c r="S1759">
        <v>0</v>
      </c>
      <c r="T1759">
        <v>0</v>
      </c>
      <c r="U1759">
        <v>0</v>
      </c>
      <c r="V1759">
        <f t="shared" si="54"/>
        <v>56</v>
      </c>
      <c r="W1759">
        <f t="shared" si="55"/>
        <v>46</v>
      </c>
    </row>
    <row r="1760" spans="1:23" x14ac:dyDescent="0.35">
      <c r="A1760" t="s">
        <v>304</v>
      </c>
      <c r="B1760" s="1">
        <v>44447</v>
      </c>
      <c r="C1760" t="s">
        <v>297</v>
      </c>
      <c r="D1760" t="s">
        <v>118</v>
      </c>
      <c r="E1760">
        <v>1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3</v>
      </c>
      <c r="M1760">
        <v>4</v>
      </c>
      <c r="N1760">
        <v>1</v>
      </c>
      <c r="O1760">
        <v>1</v>
      </c>
      <c r="P1760">
        <v>0</v>
      </c>
      <c r="Q1760">
        <v>0</v>
      </c>
      <c r="R1760">
        <v>4</v>
      </c>
      <c r="S1760">
        <v>0</v>
      </c>
      <c r="T1760">
        <v>0</v>
      </c>
      <c r="U1760">
        <v>0</v>
      </c>
      <c r="V1760">
        <f t="shared" si="54"/>
        <v>59</v>
      </c>
      <c r="W1760">
        <f t="shared" si="55"/>
        <v>51</v>
      </c>
    </row>
    <row r="1761" spans="1:23" x14ac:dyDescent="0.35">
      <c r="A1761" t="s">
        <v>304</v>
      </c>
      <c r="B1761" s="1">
        <v>44449</v>
      </c>
      <c r="C1761" t="s">
        <v>295</v>
      </c>
      <c r="D1761" t="s">
        <v>35</v>
      </c>
      <c r="E1761">
        <v>1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 s="2">
        <v>4.333333333333333</v>
      </c>
      <c r="M1761">
        <v>5</v>
      </c>
      <c r="N1761">
        <v>1</v>
      </c>
      <c r="O1761">
        <v>1</v>
      </c>
      <c r="P1761">
        <v>0</v>
      </c>
      <c r="Q1761">
        <v>2</v>
      </c>
      <c r="R1761">
        <v>4</v>
      </c>
      <c r="S1761">
        <v>0</v>
      </c>
      <c r="T1761">
        <v>0</v>
      </c>
      <c r="U1761">
        <v>0</v>
      </c>
      <c r="V1761">
        <f t="shared" si="54"/>
        <v>60.666666666666664</v>
      </c>
      <c r="W1761">
        <f t="shared" si="55"/>
        <v>53</v>
      </c>
    </row>
    <row r="1762" spans="1:23" x14ac:dyDescent="0.35">
      <c r="A1762" t="s">
        <v>304</v>
      </c>
      <c r="B1762" s="1">
        <v>44450</v>
      </c>
      <c r="C1762" t="s">
        <v>289</v>
      </c>
      <c r="D1762" t="s">
        <v>35</v>
      </c>
      <c r="E1762">
        <v>1</v>
      </c>
      <c r="F1762">
        <v>0</v>
      </c>
      <c r="G1762">
        <v>0</v>
      </c>
      <c r="H1762">
        <v>0</v>
      </c>
      <c r="I1762">
        <v>1</v>
      </c>
      <c r="J1762">
        <v>0</v>
      </c>
      <c r="K1762">
        <v>0</v>
      </c>
      <c r="L1762">
        <v>2</v>
      </c>
      <c r="M1762">
        <v>3</v>
      </c>
      <c r="N1762">
        <v>3</v>
      </c>
      <c r="O1762">
        <v>3</v>
      </c>
      <c r="P1762">
        <v>0</v>
      </c>
      <c r="Q1762">
        <v>1</v>
      </c>
      <c r="R1762">
        <v>2</v>
      </c>
      <c r="S1762">
        <v>0</v>
      </c>
      <c r="T1762">
        <v>0</v>
      </c>
      <c r="U1762">
        <v>0</v>
      </c>
      <c r="V1762">
        <f t="shared" si="54"/>
        <v>54</v>
      </c>
      <c r="W1762">
        <f t="shared" si="55"/>
        <v>37</v>
      </c>
    </row>
    <row r="1763" spans="1:23" x14ac:dyDescent="0.35">
      <c r="A1763" t="s">
        <v>304</v>
      </c>
      <c r="B1763" s="1">
        <v>44451</v>
      </c>
      <c r="C1763" t="s">
        <v>287</v>
      </c>
      <c r="D1763" t="s">
        <v>35</v>
      </c>
      <c r="E1763">
        <v>1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3</v>
      </c>
      <c r="M1763">
        <v>1</v>
      </c>
      <c r="N1763">
        <v>0</v>
      </c>
      <c r="O1763">
        <v>0</v>
      </c>
      <c r="P1763">
        <v>0</v>
      </c>
      <c r="Q1763">
        <v>1</v>
      </c>
      <c r="R1763">
        <v>6</v>
      </c>
      <c r="S1763">
        <v>0</v>
      </c>
      <c r="T1763">
        <v>0</v>
      </c>
      <c r="U1763">
        <v>0</v>
      </c>
      <c r="V1763">
        <f t="shared" si="54"/>
        <v>63</v>
      </c>
      <c r="W1763">
        <f t="shared" si="55"/>
        <v>60</v>
      </c>
    </row>
    <row r="1764" spans="1:23" x14ac:dyDescent="0.35">
      <c r="A1764" t="s">
        <v>304</v>
      </c>
      <c r="B1764" s="1">
        <v>44453</v>
      </c>
      <c r="C1764" t="s">
        <v>298</v>
      </c>
      <c r="D1764" t="s">
        <v>108</v>
      </c>
      <c r="E1764">
        <v>1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6</v>
      </c>
      <c r="M1764">
        <v>2</v>
      </c>
      <c r="N1764">
        <v>0</v>
      </c>
      <c r="O1764">
        <v>0</v>
      </c>
      <c r="P1764">
        <v>0</v>
      </c>
      <c r="Q1764">
        <v>2</v>
      </c>
      <c r="R1764">
        <v>5</v>
      </c>
      <c r="S1764">
        <v>0</v>
      </c>
      <c r="T1764">
        <v>0</v>
      </c>
      <c r="U1764">
        <v>0</v>
      </c>
      <c r="V1764">
        <f t="shared" si="54"/>
        <v>73</v>
      </c>
      <c r="W1764">
        <f t="shared" si="55"/>
        <v>73</v>
      </c>
    </row>
    <row r="1765" spans="1:23" x14ac:dyDescent="0.35">
      <c r="A1765" t="s">
        <v>304</v>
      </c>
      <c r="B1765" s="1">
        <v>44454</v>
      </c>
      <c r="C1765" t="s">
        <v>297</v>
      </c>
      <c r="D1765" t="s">
        <v>108</v>
      </c>
      <c r="E1765">
        <v>1</v>
      </c>
      <c r="F1765">
        <v>0</v>
      </c>
      <c r="G1765">
        <v>0</v>
      </c>
      <c r="H1765">
        <v>1</v>
      </c>
      <c r="I1765">
        <v>0</v>
      </c>
      <c r="J1765">
        <v>0</v>
      </c>
      <c r="K1765">
        <v>0</v>
      </c>
      <c r="L1765">
        <v>6</v>
      </c>
      <c r="M1765">
        <v>2</v>
      </c>
      <c r="N1765">
        <v>1</v>
      </c>
      <c r="O1765">
        <v>1</v>
      </c>
      <c r="P1765">
        <v>0</v>
      </c>
      <c r="Q1765">
        <v>3</v>
      </c>
      <c r="R1765">
        <v>6</v>
      </c>
      <c r="S1765">
        <v>0</v>
      </c>
      <c r="T1765">
        <v>0</v>
      </c>
      <c r="U1765">
        <v>1</v>
      </c>
      <c r="V1765">
        <f t="shared" si="54"/>
        <v>73</v>
      </c>
      <c r="W1765">
        <f t="shared" si="55"/>
        <v>69</v>
      </c>
    </row>
    <row r="1766" spans="1:23" x14ac:dyDescent="0.35">
      <c r="A1766" t="s">
        <v>304</v>
      </c>
      <c r="B1766" s="1">
        <v>44455</v>
      </c>
      <c r="C1766" t="s">
        <v>295</v>
      </c>
      <c r="D1766" t="s">
        <v>51</v>
      </c>
      <c r="E1766">
        <v>1</v>
      </c>
      <c r="F1766">
        <v>0</v>
      </c>
      <c r="G1766">
        <v>0</v>
      </c>
      <c r="H1766">
        <v>0</v>
      </c>
      <c r="I1766">
        <v>1</v>
      </c>
      <c r="J1766">
        <v>0</v>
      </c>
      <c r="K1766">
        <v>0</v>
      </c>
      <c r="L1766" s="2">
        <v>5.666666666666667</v>
      </c>
      <c r="M1766">
        <v>5</v>
      </c>
      <c r="N1766">
        <v>4</v>
      </c>
      <c r="O1766">
        <v>3</v>
      </c>
      <c r="P1766">
        <v>1</v>
      </c>
      <c r="Q1766">
        <v>2</v>
      </c>
      <c r="R1766">
        <v>4</v>
      </c>
      <c r="S1766">
        <v>1</v>
      </c>
      <c r="T1766">
        <v>0</v>
      </c>
      <c r="U1766">
        <v>0</v>
      </c>
      <c r="V1766">
        <f t="shared" si="54"/>
        <v>61.333333333333336</v>
      </c>
      <c r="W1766">
        <f t="shared" si="55"/>
        <v>46</v>
      </c>
    </row>
    <row r="1767" spans="1:23" x14ac:dyDescent="0.35">
      <c r="A1767" t="s">
        <v>304</v>
      </c>
      <c r="B1767" s="1">
        <v>44456</v>
      </c>
      <c r="C1767" t="s">
        <v>289</v>
      </c>
      <c r="D1767" t="s">
        <v>51</v>
      </c>
      <c r="E1767">
        <v>1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3</v>
      </c>
      <c r="M1767">
        <v>3</v>
      </c>
      <c r="N1767">
        <v>1</v>
      </c>
      <c r="O1767">
        <v>1</v>
      </c>
      <c r="P1767">
        <v>0</v>
      </c>
      <c r="Q1767">
        <v>1</v>
      </c>
      <c r="R1767">
        <v>3</v>
      </c>
      <c r="S1767">
        <v>0</v>
      </c>
      <c r="T1767">
        <v>0</v>
      </c>
      <c r="U1767">
        <v>0</v>
      </c>
      <c r="V1767">
        <f t="shared" si="54"/>
        <v>58</v>
      </c>
      <c r="W1767">
        <f t="shared" si="55"/>
        <v>50</v>
      </c>
    </row>
    <row r="1768" spans="1:23" x14ac:dyDescent="0.35">
      <c r="A1768" t="s">
        <v>304</v>
      </c>
      <c r="B1768" s="1">
        <v>44457</v>
      </c>
      <c r="C1768" t="s">
        <v>287</v>
      </c>
      <c r="D1768" t="s">
        <v>51</v>
      </c>
      <c r="E1768">
        <v>1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3</v>
      </c>
      <c r="M1768">
        <v>3</v>
      </c>
      <c r="N1768">
        <v>2</v>
      </c>
      <c r="O1768">
        <v>2</v>
      </c>
      <c r="P1768">
        <v>1</v>
      </c>
      <c r="Q1768">
        <v>0</v>
      </c>
      <c r="R1768">
        <v>2</v>
      </c>
      <c r="S1768">
        <v>0</v>
      </c>
      <c r="T1768">
        <v>0</v>
      </c>
      <c r="U1768">
        <v>0</v>
      </c>
      <c r="V1768">
        <f t="shared" si="54"/>
        <v>54</v>
      </c>
      <c r="W1768">
        <f t="shared" si="55"/>
        <v>42</v>
      </c>
    </row>
    <row r="1769" spans="1:23" x14ac:dyDescent="0.35">
      <c r="A1769" t="s">
        <v>304</v>
      </c>
      <c r="B1769" s="1">
        <v>44458</v>
      </c>
      <c r="C1769" t="s">
        <v>298</v>
      </c>
      <c r="D1769" t="s">
        <v>51</v>
      </c>
      <c r="E1769">
        <v>1</v>
      </c>
      <c r="F1769">
        <v>0</v>
      </c>
      <c r="G1769">
        <v>0</v>
      </c>
      <c r="H1769">
        <v>1</v>
      </c>
      <c r="I1769">
        <v>0</v>
      </c>
      <c r="J1769">
        <v>0</v>
      </c>
      <c r="K1769">
        <v>0</v>
      </c>
      <c r="L1769">
        <v>7</v>
      </c>
      <c r="M1769">
        <v>3</v>
      </c>
      <c r="N1769">
        <v>0</v>
      </c>
      <c r="O1769">
        <v>0</v>
      </c>
      <c r="P1769">
        <v>0</v>
      </c>
      <c r="Q1769">
        <v>3</v>
      </c>
      <c r="R1769">
        <v>3</v>
      </c>
      <c r="S1769">
        <v>1</v>
      </c>
      <c r="T1769">
        <v>0</v>
      </c>
      <c r="U1769">
        <v>0</v>
      </c>
      <c r="V1769">
        <f t="shared" si="54"/>
        <v>74</v>
      </c>
      <c r="W1769">
        <f t="shared" si="55"/>
        <v>73</v>
      </c>
    </row>
    <row r="1770" spans="1:23" x14ac:dyDescent="0.35">
      <c r="A1770" t="s">
        <v>304</v>
      </c>
      <c r="B1770" s="1">
        <v>44459</v>
      </c>
      <c r="C1770" t="s">
        <v>297</v>
      </c>
      <c r="D1770" t="s">
        <v>21</v>
      </c>
      <c r="E1770">
        <v>1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5</v>
      </c>
      <c r="M1770">
        <v>4</v>
      </c>
      <c r="N1770">
        <v>3</v>
      </c>
      <c r="O1770">
        <v>3</v>
      </c>
      <c r="P1770">
        <v>0</v>
      </c>
      <c r="Q1770">
        <v>3</v>
      </c>
      <c r="R1770">
        <v>2</v>
      </c>
      <c r="S1770">
        <v>1</v>
      </c>
      <c r="T1770">
        <v>0</v>
      </c>
      <c r="U1770">
        <v>0</v>
      </c>
      <c r="V1770">
        <f t="shared" si="54"/>
        <v>62</v>
      </c>
      <c r="W1770">
        <f t="shared" si="55"/>
        <v>49</v>
      </c>
    </row>
    <row r="1771" spans="1:23" x14ac:dyDescent="0.35">
      <c r="A1771" t="s">
        <v>304</v>
      </c>
      <c r="B1771" s="1">
        <v>44460</v>
      </c>
      <c r="C1771" t="s">
        <v>295</v>
      </c>
      <c r="D1771" t="s">
        <v>21</v>
      </c>
      <c r="E1771">
        <v>1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5</v>
      </c>
      <c r="M1771">
        <v>8</v>
      </c>
      <c r="N1771">
        <v>2</v>
      </c>
      <c r="O1771">
        <v>2</v>
      </c>
      <c r="P1771">
        <v>0</v>
      </c>
      <c r="Q1771">
        <v>2</v>
      </c>
      <c r="R1771">
        <v>2</v>
      </c>
      <c r="S1771">
        <v>0</v>
      </c>
      <c r="T1771">
        <v>0</v>
      </c>
      <c r="U1771">
        <v>0</v>
      </c>
      <c r="V1771">
        <f t="shared" si="54"/>
        <v>59</v>
      </c>
      <c r="W1771">
        <f t="shared" si="55"/>
        <v>46</v>
      </c>
    </row>
    <row r="1772" spans="1:23" x14ac:dyDescent="0.35">
      <c r="A1772" t="s">
        <v>304</v>
      </c>
      <c r="B1772" s="1">
        <v>44463</v>
      </c>
      <c r="C1772" t="s">
        <v>289</v>
      </c>
      <c r="D1772" t="s">
        <v>47</v>
      </c>
      <c r="E1772">
        <v>1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3</v>
      </c>
      <c r="M1772">
        <v>2</v>
      </c>
      <c r="N1772">
        <v>1</v>
      </c>
      <c r="O1772">
        <v>1</v>
      </c>
      <c r="P1772">
        <v>0</v>
      </c>
      <c r="Q1772">
        <v>0</v>
      </c>
      <c r="R1772">
        <v>3</v>
      </c>
      <c r="S1772">
        <v>0</v>
      </c>
      <c r="T1772">
        <v>0</v>
      </c>
      <c r="U1772">
        <v>0</v>
      </c>
      <c r="V1772">
        <f t="shared" si="54"/>
        <v>60</v>
      </c>
      <c r="W1772">
        <f t="shared" si="55"/>
        <v>54</v>
      </c>
    </row>
    <row r="1773" spans="1:23" x14ac:dyDescent="0.35">
      <c r="A1773" t="s">
        <v>304</v>
      </c>
      <c r="B1773" s="1">
        <v>44464</v>
      </c>
      <c r="C1773" t="s">
        <v>287</v>
      </c>
      <c r="D1773" t="s">
        <v>47</v>
      </c>
      <c r="E1773">
        <v>1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4</v>
      </c>
      <c r="M1773">
        <v>1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0</v>
      </c>
      <c r="T1773">
        <v>0</v>
      </c>
      <c r="U1773">
        <v>0</v>
      </c>
      <c r="V1773">
        <f t="shared" si="54"/>
        <v>62</v>
      </c>
      <c r="W1773">
        <f t="shared" si="55"/>
        <v>63</v>
      </c>
    </row>
    <row r="1774" spans="1:23" x14ac:dyDescent="0.35">
      <c r="A1774" t="s">
        <v>304</v>
      </c>
      <c r="B1774" s="1">
        <v>44465</v>
      </c>
      <c r="C1774" t="s">
        <v>298</v>
      </c>
      <c r="D1774" t="s">
        <v>47</v>
      </c>
      <c r="E1774">
        <v>1</v>
      </c>
      <c r="F1774">
        <v>0</v>
      </c>
      <c r="G1774">
        <v>0</v>
      </c>
      <c r="H1774">
        <v>0</v>
      </c>
      <c r="I1774">
        <v>1</v>
      </c>
      <c r="J1774">
        <v>0</v>
      </c>
      <c r="K1774">
        <v>0</v>
      </c>
      <c r="L1774" s="2">
        <v>4.666666666666667</v>
      </c>
      <c r="M1774">
        <v>8</v>
      </c>
      <c r="N1774">
        <v>2</v>
      </c>
      <c r="O1774">
        <v>2</v>
      </c>
      <c r="P1774">
        <v>0</v>
      </c>
      <c r="Q1774">
        <v>3</v>
      </c>
      <c r="R1774">
        <v>3</v>
      </c>
      <c r="S1774">
        <v>0</v>
      </c>
      <c r="T1774">
        <v>0</v>
      </c>
      <c r="U1774">
        <v>0</v>
      </c>
      <c r="V1774">
        <f t="shared" si="54"/>
        <v>57.333333333333336</v>
      </c>
      <c r="W1774">
        <f t="shared" si="55"/>
        <v>43</v>
      </c>
    </row>
    <row r="1775" spans="1:23" x14ac:dyDescent="0.35">
      <c r="A1775" t="s">
        <v>304</v>
      </c>
      <c r="B1775" s="1">
        <v>44466</v>
      </c>
      <c r="C1775" t="s">
        <v>297</v>
      </c>
      <c r="D1775" t="s">
        <v>21</v>
      </c>
      <c r="E1775">
        <v>1</v>
      </c>
      <c r="F1775">
        <v>0</v>
      </c>
      <c r="G1775">
        <v>0</v>
      </c>
      <c r="H1775">
        <v>0</v>
      </c>
      <c r="I1775">
        <v>1</v>
      </c>
      <c r="J1775">
        <v>0</v>
      </c>
      <c r="K1775">
        <v>0</v>
      </c>
      <c r="L1775" s="2">
        <v>3.3333333333333335</v>
      </c>
      <c r="M1775">
        <v>4</v>
      </c>
      <c r="N1775">
        <v>6</v>
      </c>
      <c r="O1775">
        <v>6</v>
      </c>
      <c r="P1775">
        <v>1</v>
      </c>
      <c r="Q1775">
        <v>5</v>
      </c>
      <c r="R1775">
        <v>3</v>
      </c>
      <c r="S1775">
        <v>0</v>
      </c>
      <c r="T1775">
        <v>0</v>
      </c>
      <c r="U1775">
        <v>0</v>
      </c>
      <c r="V1775">
        <f t="shared" si="54"/>
        <v>50</v>
      </c>
      <c r="W1775">
        <f t="shared" si="55"/>
        <v>21</v>
      </c>
    </row>
    <row r="1776" spans="1:23" x14ac:dyDescent="0.35">
      <c r="A1776" t="s">
        <v>304</v>
      </c>
      <c r="B1776" s="1">
        <v>44467</v>
      </c>
      <c r="C1776" t="s">
        <v>295</v>
      </c>
      <c r="D1776" t="s">
        <v>56</v>
      </c>
      <c r="E1776">
        <v>1</v>
      </c>
      <c r="F1776">
        <v>0</v>
      </c>
      <c r="G1776">
        <v>0</v>
      </c>
      <c r="H1776">
        <v>0</v>
      </c>
      <c r="I1776">
        <v>1</v>
      </c>
      <c r="J1776">
        <v>0</v>
      </c>
      <c r="K1776">
        <v>0</v>
      </c>
      <c r="L1776">
        <v>6</v>
      </c>
      <c r="M1776">
        <v>4</v>
      </c>
      <c r="N1776">
        <v>1</v>
      </c>
      <c r="O1776">
        <v>1</v>
      </c>
      <c r="P1776">
        <v>0</v>
      </c>
      <c r="Q1776">
        <v>1</v>
      </c>
      <c r="R1776">
        <v>6</v>
      </c>
      <c r="S1776">
        <v>0</v>
      </c>
      <c r="T1776">
        <v>0</v>
      </c>
      <c r="U1776">
        <v>1</v>
      </c>
      <c r="V1776">
        <f t="shared" si="54"/>
        <v>73</v>
      </c>
      <c r="W1776">
        <f t="shared" si="55"/>
        <v>69</v>
      </c>
    </row>
    <row r="1777" spans="1:23" x14ac:dyDescent="0.35">
      <c r="A1777" t="s">
        <v>304</v>
      </c>
      <c r="B1777" s="1">
        <v>44468</v>
      </c>
      <c r="C1777" t="s">
        <v>289</v>
      </c>
      <c r="D1777" t="s">
        <v>56</v>
      </c>
      <c r="E1777">
        <v>1</v>
      </c>
      <c r="F1777">
        <v>0</v>
      </c>
      <c r="G1777">
        <v>0</v>
      </c>
      <c r="H1777">
        <v>0</v>
      </c>
      <c r="I1777">
        <v>1</v>
      </c>
      <c r="J1777">
        <v>0</v>
      </c>
      <c r="K1777">
        <v>0</v>
      </c>
      <c r="L1777">
        <v>4</v>
      </c>
      <c r="M1777">
        <v>5</v>
      </c>
      <c r="N1777">
        <v>3</v>
      </c>
      <c r="O1777">
        <v>3</v>
      </c>
      <c r="P1777">
        <v>1</v>
      </c>
      <c r="Q1777">
        <v>0</v>
      </c>
      <c r="R1777">
        <v>4</v>
      </c>
      <c r="S1777">
        <v>0</v>
      </c>
      <c r="T1777">
        <v>0</v>
      </c>
      <c r="U1777">
        <v>0</v>
      </c>
      <c r="V1777">
        <f t="shared" si="54"/>
        <v>57</v>
      </c>
      <c r="W1777">
        <f t="shared" si="55"/>
        <v>43</v>
      </c>
    </row>
    <row r="1778" spans="1:23" x14ac:dyDescent="0.35">
      <c r="A1778" t="s">
        <v>304</v>
      </c>
      <c r="B1778" s="1">
        <v>44469</v>
      </c>
      <c r="C1778" t="s">
        <v>287</v>
      </c>
      <c r="D1778" t="s">
        <v>56</v>
      </c>
      <c r="E1778">
        <v>1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 s="2">
        <v>3.3333333333333335</v>
      </c>
      <c r="M1778">
        <v>6</v>
      </c>
      <c r="N1778">
        <v>5</v>
      </c>
      <c r="O1778">
        <v>5</v>
      </c>
      <c r="P1778">
        <v>3</v>
      </c>
      <c r="Q1778">
        <v>1</v>
      </c>
      <c r="R1778">
        <v>1</v>
      </c>
      <c r="S1778">
        <v>0</v>
      </c>
      <c r="T1778">
        <v>0</v>
      </c>
      <c r="U1778">
        <v>0</v>
      </c>
      <c r="V1778">
        <f t="shared" si="54"/>
        <v>42</v>
      </c>
      <c r="W1778">
        <f t="shared" si="55"/>
        <v>14</v>
      </c>
    </row>
    <row r="1779" spans="1:23" x14ac:dyDescent="0.35">
      <c r="A1779" t="s">
        <v>304</v>
      </c>
      <c r="B1779" s="1">
        <v>44470</v>
      </c>
      <c r="C1779" t="s">
        <v>298</v>
      </c>
      <c r="D1779" t="s">
        <v>75</v>
      </c>
      <c r="E1779">
        <v>1</v>
      </c>
      <c r="F1779">
        <v>0</v>
      </c>
      <c r="G1779">
        <v>0</v>
      </c>
      <c r="H1779">
        <v>0</v>
      </c>
      <c r="I1779">
        <v>1</v>
      </c>
      <c r="J1779">
        <v>0</v>
      </c>
      <c r="K1779">
        <v>0</v>
      </c>
      <c r="L1779">
        <v>6</v>
      </c>
      <c r="M1779">
        <v>9</v>
      </c>
      <c r="N1779">
        <v>5</v>
      </c>
      <c r="O1779">
        <v>2</v>
      </c>
      <c r="P1779">
        <v>1</v>
      </c>
      <c r="Q1779">
        <v>3</v>
      </c>
      <c r="R1779">
        <v>3</v>
      </c>
      <c r="S1779">
        <v>1</v>
      </c>
      <c r="T1779">
        <v>0</v>
      </c>
      <c r="U1779">
        <v>0</v>
      </c>
      <c r="V1779">
        <f t="shared" si="54"/>
        <v>53</v>
      </c>
      <c r="W1779">
        <f t="shared" si="55"/>
        <v>34</v>
      </c>
    </row>
    <row r="1780" spans="1:23" x14ac:dyDescent="0.35">
      <c r="A1780" t="s">
        <v>304</v>
      </c>
      <c r="B1780" s="1">
        <v>44471</v>
      </c>
      <c r="C1780" t="s">
        <v>297</v>
      </c>
      <c r="D1780" t="s">
        <v>75</v>
      </c>
      <c r="E1780">
        <v>1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5</v>
      </c>
      <c r="M1780">
        <v>2</v>
      </c>
      <c r="N1780">
        <v>0</v>
      </c>
      <c r="O1780">
        <v>0</v>
      </c>
      <c r="P1780">
        <v>0</v>
      </c>
      <c r="Q1780">
        <v>1</v>
      </c>
      <c r="R1780">
        <v>7</v>
      </c>
      <c r="S1780">
        <v>0</v>
      </c>
      <c r="T1780">
        <v>0</v>
      </c>
      <c r="U1780">
        <v>0</v>
      </c>
      <c r="V1780">
        <f t="shared" si="54"/>
        <v>71</v>
      </c>
      <c r="W1780">
        <f t="shared" si="55"/>
        <v>71</v>
      </c>
    </row>
    <row r="1781" spans="1:23" x14ac:dyDescent="0.35">
      <c r="A1781" t="s">
        <v>304</v>
      </c>
      <c r="B1781" s="1">
        <v>44472</v>
      </c>
      <c r="C1781" t="s">
        <v>295</v>
      </c>
      <c r="D1781" t="s">
        <v>75</v>
      </c>
      <c r="E1781">
        <v>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6</v>
      </c>
      <c r="M1781">
        <v>4</v>
      </c>
      <c r="N1781">
        <v>1</v>
      </c>
      <c r="O1781">
        <v>1</v>
      </c>
      <c r="P1781">
        <v>1</v>
      </c>
      <c r="Q1781">
        <v>2</v>
      </c>
      <c r="R1781">
        <v>4</v>
      </c>
      <c r="S1781">
        <v>0</v>
      </c>
      <c r="T1781">
        <v>0</v>
      </c>
      <c r="U1781">
        <v>0</v>
      </c>
      <c r="V1781">
        <f t="shared" si="54"/>
        <v>66</v>
      </c>
      <c r="W1781">
        <f t="shared" si="55"/>
        <v>59</v>
      </c>
    </row>
    <row r="1782" spans="1:23" x14ac:dyDescent="0.35">
      <c r="A1782" t="s">
        <v>327</v>
      </c>
      <c r="B1782" s="1">
        <v>44287</v>
      </c>
      <c r="C1782" t="s">
        <v>305</v>
      </c>
      <c r="D1782" t="s">
        <v>35</v>
      </c>
      <c r="E1782">
        <v>1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6</v>
      </c>
      <c r="M1782">
        <v>2</v>
      </c>
      <c r="N1782">
        <v>0</v>
      </c>
      <c r="O1782">
        <v>0</v>
      </c>
      <c r="P1782">
        <v>0</v>
      </c>
      <c r="Q1782">
        <v>2</v>
      </c>
      <c r="R1782">
        <v>7</v>
      </c>
      <c r="S1782">
        <v>1</v>
      </c>
      <c r="T1782">
        <v>0</v>
      </c>
      <c r="U1782">
        <v>0</v>
      </c>
      <c r="V1782">
        <f t="shared" si="54"/>
        <v>75</v>
      </c>
      <c r="W1782">
        <f t="shared" si="55"/>
        <v>75</v>
      </c>
    </row>
    <row r="1783" spans="1:23" x14ac:dyDescent="0.35">
      <c r="A1783" t="s">
        <v>327</v>
      </c>
      <c r="B1783" s="1">
        <v>44288</v>
      </c>
      <c r="C1783" t="s">
        <v>306</v>
      </c>
      <c r="D1783" t="s">
        <v>35</v>
      </c>
      <c r="E1783">
        <v>1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5</v>
      </c>
      <c r="M1783">
        <v>2</v>
      </c>
      <c r="N1783">
        <v>0</v>
      </c>
      <c r="O1783">
        <v>0</v>
      </c>
      <c r="P1783">
        <v>0</v>
      </c>
      <c r="Q1783">
        <v>2</v>
      </c>
      <c r="R1783">
        <v>4</v>
      </c>
      <c r="S1783">
        <v>0</v>
      </c>
      <c r="T1783">
        <v>0</v>
      </c>
      <c r="U1783">
        <v>0</v>
      </c>
      <c r="V1783">
        <f t="shared" si="54"/>
        <v>67</v>
      </c>
      <c r="W1783">
        <f t="shared" si="55"/>
        <v>66</v>
      </c>
    </row>
    <row r="1784" spans="1:23" x14ac:dyDescent="0.35">
      <c r="A1784" t="s">
        <v>327</v>
      </c>
      <c r="B1784" s="1">
        <v>44289</v>
      </c>
      <c r="C1784" t="s">
        <v>307</v>
      </c>
      <c r="D1784" t="s">
        <v>35</v>
      </c>
      <c r="E1784">
        <v>1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 s="2">
        <v>2.3333333333333335</v>
      </c>
      <c r="M1784">
        <v>2</v>
      </c>
      <c r="N1784">
        <v>2</v>
      </c>
      <c r="O1784">
        <v>2</v>
      </c>
      <c r="P1784">
        <v>1</v>
      </c>
      <c r="Q1784">
        <v>0</v>
      </c>
      <c r="R1784">
        <v>3</v>
      </c>
      <c r="S1784">
        <v>0</v>
      </c>
      <c r="T1784">
        <v>0</v>
      </c>
      <c r="U1784">
        <v>0</v>
      </c>
      <c r="V1784">
        <f t="shared" si="54"/>
        <v>54</v>
      </c>
      <c r="W1784">
        <f t="shared" si="55"/>
        <v>41</v>
      </c>
    </row>
    <row r="1785" spans="1:23" x14ac:dyDescent="0.35">
      <c r="A1785" t="s">
        <v>327</v>
      </c>
      <c r="B1785" s="1">
        <v>44291</v>
      </c>
      <c r="C1785" t="s">
        <v>308</v>
      </c>
      <c r="D1785" t="s">
        <v>103</v>
      </c>
      <c r="E1785">
        <v>1</v>
      </c>
      <c r="F1785">
        <v>0</v>
      </c>
      <c r="G1785">
        <v>0</v>
      </c>
      <c r="H1785">
        <v>0</v>
      </c>
      <c r="I1785">
        <v>1</v>
      </c>
      <c r="J1785">
        <v>0</v>
      </c>
      <c r="K1785">
        <v>0</v>
      </c>
      <c r="L1785">
        <v>4</v>
      </c>
      <c r="M1785">
        <v>2</v>
      </c>
      <c r="N1785">
        <v>3</v>
      </c>
      <c r="O1785">
        <v>2</v>
      </c>
      <c r="P1785">
        <v>0</v>
      </c>
      <c r="Q1785">
        <v>4</v>
      </c>
      <c r="R1785">
        <v>6</v>
      </c>
      <c r="S1785">
        <v>0</v>
      </c>
      <c r="T1785">
        <v>0</v>
      </c>
      <c r="U1785">
        <v>1</v>
      </c>
      <c r="V1785">
        <f t="shared" si="54"/>
        <v>60</v>
      </c>
      <c r="W1785">
        <f t="shared" si="55"/>
        <v>49</v>
      </c>
    </row>
    <row r="1786" spans="1:23" x14ac:dyDescent="0.35">
      <c r="A1786" t="s">
        <v>327</v>
      </c>
      <c r="B1786" s="1">
        <v>44292</v>
      </c>
      <c r="C1786" t="s">
        <v>305</v>
      </c>
      <c r="D1786" t="s">
        <v>103</v>
      </c>
      <c r="E1786">
        <v>1</v>
      </c>
      <c r="F1786">
        <v>0</v>
      </c>
      <c r="G1786">
        <v>0</v>
      </c>
      <c r="H1786">
        <v>0</v>
      </c>
      <c r="I1786">
        <v>1</v>
      </c>
      <c r="J1786">
        <v>0</v>
      </c>
      <c r="K1786">
        <v>0</v>
      </c>
      <c r="L1786">
        <v>6</v>
      </c>
      <c r="M1786">
        <v>4</v>
      </c>
      <c r="N1786">
        <v>3</v>
      </c>
      <c r="O1786">
        <v>2</v>
      </c>
      <c r="P1786">
        <v>0</v>
      </c>
      <c r="Q1786">
        <v>2</v>
      </c>
      <c r="R1786">
        <v>10</v>
      </c>
      <c r="S1786">
        <v>0</v>
      </c>
      <c r="T1786">
        <v>0</v>
      </c>
      <c r="U1786">
        <v>1</v>
      </c>
      <c r="V1786">
        <f t="shared" si="54"/>
        <v>74</v>
      </c>
      <c r="W1786">
        <f t="shared" si="55"/>
        <v>65</v>
      </c>
    </row>
    <row r="1787" spans="1:23" x14ac:dyDescent="0.35">
      <c r="A1787" t="s">
        <v>327</v>
      </c>
      <c r="B1787" s="1">
        <v>44293</v>
      </c>
      <c r="C1787" t="s">
        <v>306</v>
      </c>
      <c r="D1787" t="s">
        <v>103</v>
      </c>
      <c r="E1787">
        <v>1</v>
      </c>
      <c r="F1787">
        <v>0</v>
      </c>
      <c r="G1787">
        <v>0</v>
      </c>
      <c r="H1787">
        <v>0</v>
      </c>
      <c r="I1787">
        <v>1</v>
      </c>
      <c r="J1787">
        <v>0</v>
      </c>
      <c r="K1787">
        <v>0</v>
      </c>
      <c r="L1787" s="2">
        <v>6.666666666666667</v>
      </c>
      <c r="M1787">
        <v>3</v>
      </c>
      <c r="N1787">
        <v>2</v>
      </c>
      <c r="O1787">
        <v>2</v>
      </c>
      <c r="P1787">
        <v>1</v>
      </c>
      <c r="Q1787">
        <v>2</v>
      </c>
      <c r="R1787">
        <v>6</v>
      </c>
      <c r="S1787">
        <v>0</v>
      </c>
      <c r="T1787">
        <v>0</v>
      </c>
      <c r="U1787">
        <v>0</v>
      </c>
      <c r="V1787">
        <f t="shared" si="54"/>
        <v>72.333333333333329</v>
      </c>
      <c r="W1787">
        <f t="shared" si="55"/>
        <v>64</v>
      </c>
    </row>
    <row r="1788" spans="1:23" x14ac:dyDescent="0.35">
      <c r="A1788" t="s">
        <v>327</v>
      </c>
      <c r="B1788" s="1">
        <v>44294</v>
      </c>
      <c r="C1788" t="s">
        <v>309</v>
      </c>
      <c r="D1788" t="s">
        <v>96</v>
      </c>
      <c r="E1788">
        <v>1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 s="2">
        <v>4.333333333333333</v>
      </c>
      <c r="M1788">
        <v>3</v>
      </c>
      <c r="N1788">
        <v>1</v>
      </c>
      <c r="O1788">
        <v>1</v>
      </c>
      <c r="P1788">
        <v>0</v>
      </c>
      <c r="Q1788">
        <v>5</v>
      </c>
      <c r="R1788">
        <v>3</v>
      </c>
      <c r="S1788">
        <v>0</v>
      </c>
      <c r="T1788">
        <v>0</v>
      </c>
      <c r="U1788">
        <v>1</v>
      </c>
      <c r="V1788">
        <f t="shared" si="54"/>
        <v>58.666666666666664</v>
      </c>
      <c r="W1788">
        <f t="shared" si="55"/>
        <v>50</v>
      </c>
    </row>
    <row r="1789" spans="1:23" x14ac:dyDescent="0.35">
      <c r="A1789" t="s">
        <v>327</v>
      </c>
      <c r="B1789" s="1">
        <v>44296</v>
      </c>
      <c r="C1789" t="s">
        <v>308</v>
      </c>
      <c r="D1789" t="s">
        <v>96</v>
      </c>
      <c r="E1789">
        <v>1</v>
      </c>
      <c r="F1789">
        <v>0</v>
      </c>
      <c r="G1789">
        <v>0</v>
      </c>
      <c r="H1789">
        <v>1</v>
      </c>
      <c r="I1789">
        <v>0</v>
      </c>
      <c r="J1789">
        <v>0</v>
      </c>
      <c r="K1789">
        <v>0</v>
      </c>
      <c r="L1789">
        <v>6</v>
      </c>
      <c r="M1789">
        <v>3</v>
      </c>
      <c r="N1789">
        <v>0</v>
      </c>
      <c r="O1789">
        <v>0</v>
      </c>
      <c r="P1789">
        <v>0</v>
      </c>
      <c r="Q1789">
        <v>2</v>
      </c>
      <c r="R1789">
        <v>10</v>
      </c>
      <c r="S1789">
        <v>0</v>
      </c>
      <c r="T1789">
        <v>1</v>
      </c>
      <c r="U1789">
        <v>0</v>
      </c>
      <c r="V1789">
        <f t="shared" si="54"/>
        <v>77</v>
      </c>
      <c r="W1789">
        <f t="shared" si="55"/>
        <v>76</v>
      </c>
    </row>
    <row r="1790" spans="1:23" x14ac:dyDescent="0.35">
      <c r="A1790" t="s">
        <v>327</v>
      </c>
      <c r="B1790" s="1">
        <v>44297</v>
      </c>
      <c r="C1790" t="s">
        <v>307</v>
      </c>
      <c r="D1790" t="s">
        <v>96</v>
      </c>
      <c r="E1790">
        <v>1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5</v>
      </c>
      <c r="M1790">
        <v>5</v>
      </c>
      <c r="N1790">
        <v>1</v>
      </c>
      <c r="O1790">
        <v>1</v>
      </c>
      <c r="P1790">
        <v>1</v>
      </c>
      <c r="Q1790">
        <v>1</v>
      </c>
      <c r="R1790">
        <v>4</v>
      </c>
      <c r="S1790">
        <v>1</v>
      </c>
      <c r="T1790">
        <v>0</v>
      </c>
      <c r="U1790">
        <v>0</v>
      </c>
      <c r="V1790">
        <f t="shared" si="54"/>
        <v>61</v>
      </c>
      <c r="W1790">
        <f t="shared" si="55"/>
        <v>53</v>
      </c>
    </row>
    <row r="1791" spans="1:23" x14ac:dyDescent="0.35">
      <c r="A1791" t="s">
        <v>327</v>
      </c>
      <c r="B1791" s="1">
        <v>44298</v>
      </c>
      <c r="C1791" t="s">
        <v>305</v>
      </c>
      <c r="D1791" t="s">
        <v>92</v>
      </c>
      <c r="E1791">
        <v>1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 s="2">
        <v>6.333333333333333</v>
      </c>
      <c r="M1791">
        <v>4</v>
      </c>
      <c r="N1791">
        <v>3</v>
      </c>
      <c r="O1791">
        <v>3</v>
      </c>
      <c r="P1791">
        <v>0</v>
      </c>
      <c r="Q1791">
        <v>3</v>
      </c>
      <c r="R1791">
        <v>4</v>
      </c>
      <c r="S1791">
        <v>1</v>
      </c>
      <c r="T1791">
        <v>0</v>
      </c>
      <c r="U1791">
        <v>0</v>
      </c>
      <c r="V1791">
        <f t="shared" si="54"/>
        <v>70.666666666666671</v>
      </c>
      <c r="W1791">
        <f t="shared" si="55"/>
        <v>59</v>
      </c>
    </row>
    <row r="1792" spans="1:23" x14ac:dyDescent="0.35">
      <c r="A1792" t="s">
        <v>327</v>
      </c>
      <c r="B1792" s="1">
        <v>44299</v>
      </c>
      <c r="C1792" t="s">
        <v>306</v>
      </c>
      <c r="D1792" t="s">
        <v>92</v>
      </c>
      <c r="E1792">
        <v>1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4</v>
      </c>
      <c r="M1792">
        <v>9</v>
      </c>
      <c r="N1792">
        <v>6</v>
      </c>
      <c r="O1792">
        <v>6</v>
      </c>
      <c r="P1792">
        <v>2</v>
      </c>
      <c r="Q1792">
        <v>1</v>
      </c>
      <c r="R1792">
        <v>6</v>
      </c>
      <c r="S1792">
        <v>0</v>
      </c>
      <c r="T1792">
        <v>0</v>
      </c>
      <c r="U1792">
        <v>1</v>
      </c>
      <c r="V1792">
        <f t="shared" si="54"/>
        <v>50</v>
      </c>
      <c r="W1792">
        <f t="shared" si="55"/>
        <v>20</v>
      </c>
    </row>
    <row r="1793" spans="1:23" x14ac:dyDescent="0.35">
      <c r="A1793" t="s">
        <v>327</v>
      </c>
      <c r="B1793" s="1">
        <v>44300</v>
      </c>
      <c r="C1793" t="s">
        <v>309</v>
      </c>
      <c r="D1793" t="s">
        <v>92</v>
      </c>
      <c r="E1793">
        <v>1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 s="2">
        <v>4.666666666666667</v>
      </c>
      <c r="M1793">
        <v>5</v>
      </c>
      <c r="N1793">
        <v>3</v>
      </c>
      <c r="O1793">
        <v>3</v>
      </c>
      <c r="P1793">
        <v>1</v>
      </c>
      <c r="Q1793">
        <v>4</v>
      </c>
      <c r="R1793">
        <v>3</v>
      </c>
      <c r="S1793">
        <v>0</v>
      </c>
      <c r="T1793">
        <v>0</v>
      </c>
      <c r="U1793">
        <v>0</v>
      </c>
      <c r="V1793">
        <f t="shared" si="54"/>
        <v>55.333333333333336</v>
      </c>
      <c r="W1793">
        <f t="shared" si="55"/>
        <v>38</v>
      </c>
    </row>
    <row r="1794" spans="1:23" x14ac:dyDescent="0.35">
      <c r="A1794" t="s">
        <v>327</v>
      </c>
      <c r="B1794" s="1">
        <v>44301</v>
      </c>
      <c r="C1794" t="s">
        <v>308</v>
      </c>
      <c r="D1794" t="s">
        <v>92</v>
      </c>
      <c r="E1794">
        <v>1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5</v>
      </c>
      <c r="M1794">
        <v>3</v>
      </c>
      <c r="N1794">
        <v>2</v>
      </c>
      <c r="O1794">
        <v>2</v>
      </c>
      <c r="P1794">
        <v>1</v>
      </c>
      <c r="Q1794">
        <v>3</v>
      </c>
      <c r="R1794">
        <v>7</v>
      </c>
      <c r="S1794">
        <v>1</v>
      </c>
      <c r="T1794">
        <v>0</v>
      </c>
      <c r="U1794">
        <v>0</v>
      </c>
      <c r="V1794">
        <f t="shared" si="54"/>
        <v>64</v>
      </c>
      <c r="W1794">
        <f t="shared" si="55"/>
        <v>53</v>
      </c>
    </row>
    <row r="1795" spans="1:23" x14ac:dyDescent="0.35">
      <c r="A1795" t="s">
        <v>327</v>
      </c>
      <c r="B1795" s="1">
        <v>44302</v>
      </c>
      <c r="C1795" t="s">
        <v>310</v>
      </c>
      <c r="D1795" t="s">
        <v>50</v>
      </c>
      <c r="E1795">
        <v>1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5</v>
      </c>
      <c r="M1795">
        <v>3</v>
      </c>
      <c r="N1795">
        <v>1</v>
      </c>
      <c r="O1795">
        <v>1</v>
      </c>
      <c r="P1795">
        <v>0</v>
      </c>
      <c r="Q1795">
        <v>2</v>
      </c>
      <c r="R1795">
        <v>0</v>
      </c>
      <c r="S1795">
        <v>0</v>
      </c>
      <c r="T1795">
        <v>0</v>
      </c>
      <c r="U1795">
        <v>0</v>
      </c>
      <c r="V1795">
        <f t="shared" ref="V1795:V1858" si="56">50+L1795*3+(IF(L1795&lt;4,0,(L1795-4)*2)+R1795-M1795-4*P1795-(2*(N1795-O1795))-Q1795)</f>
        <v>62</v>
      </c>
      <c r="W1795">
        <f t="shared" ref="W1795:W1858" si="57">40+6*L1795+R1795-2*Q1795-2*M1795-3*N1795-6*P1795</f>
        <v>57</v>
      </c>
    </row>
    <row r="1796" spans="1:23" x14ac:dyDescent="0.35">
      <c r="A1796" t="s">
        <v>327</v>
      </c>
      <c r="B1796" s="1">
        <v>44303</v>
      </c>
      <c r="C1796" t="s">
        <v>305</v>
      </c>
      <c r="D1796" t="s">
        <v>50</v>
      </c>
      <c r="E1796">
        <v>1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 s="2">
        <v>6.333333333333333</v>
      </c>
      <c r="M1796">
        <v>6</v>
      </c>
      <c r="N1796">
        <v>4</v>
      </c>
      <c r="O1796">
        <v>4</v>
      </c>
      <c r="P1796">
        <v>1</v>
      </c>
      <c r="Q1796">
        <v>0</v>
      </c>
      <c r="R1796">
        <v>7</v>
      </c>
      <c r="S1796">
        <v>1</v>
      </c>
      <c r="T1796">
        <v>0</v>
      </c>
      <c r="U1796">
        <v>0</v>
      </c>
      <c r="V1796">
        <f t="shared" si="56"/>
        <v>70.666666666666671</v>
      </c>
      <c r="W1796">
        <f t="shared" si="57"/>
        <v>55</v>
      </c>
    </row>
    <row r="1797" spans="1:23" x14ac:dyDescent="0.35">
      <c r="A1797" t="s">
        <v>327</v>
      </c>
      <c r="B1797" s="1">
        <v>44304</v>
      </c>
      <c r="C1797" t="s">
        <v>306</v>
      </c>
      <c r="D1797" t="s">
        <v>50</v>
      </c>
      <c r="E1797">
        <v>1</v>
      </c>
      <c r="F1797">
        <v>0</v>
      </c>
      <c r="G1797">
        <v>0</v>
      </c>
      <c r="H1797">
        <v>0</v>
      </c>
      <c r="I1797">
        <v>1</v>
      </c>
      <c r="J1797">
        <v>0</v>
      </c>
      <c r="K1797">
        <v>0</v>
      </c>
      <c r="L1797">
        <v>6</v>
      </c>
      <c r="M1797">
        <v>6</v>
      </c>
      <c r="N1797">
        <v>1</v>
      </c>
      <c r="O1797">
        <v>0</v>
      </c>
      <c r="P1797">
        <v>0</v>
      </c>
      <c r="Q1797">
        <v>2</v>
      </c>
      <c r="R1797">
        <v>9</v>
      </c>
      <c r="S1797">
        <v>0</v>
      </c>
      <c r="T1797">
        <v>0</v>
      </c>
      <c r="U1797">
        <v>0</v>
      </c>
      <c r="V1797">
        <f t="shared" si="56"/>
        <v>71</v>
      </c>
      <c r="W1797">
        <f t="shared" si="57"/>
        <v>66</v>
      </c>
    </row>
    <row r="1798" spans="1:23" x14ac:dyDescent="0.35">
      <c r="A1798" t="s">
        <v>327</v>
      </c>
      <c r="B1798" s="1">
        <v>44306</v>
      </c>
      <c r="C1798" t="s">
        <v>309</v>
      </c>
      <c r="D1798" t="s">
        <v>53</v>
      </c>
      <c r="E1798">
        <v>1</v>
      </c>
      <c r="F1798">
        <v>0</v>
      </c>
      <c r="G1798">
        <v>0</v>
      </c>
      <c r="H1798">
        <v>0</v>
      </c>
      <c r="I1798">
        <v>1</v>
      </c>
      <c r="J1798">
        <v>0</v>
      </c>
      <c r="K1798">
        <v>0</v>
      </c>
      <c r="L1798">
        <v>3</v>
      </c>
      <c r="M1798">
        <v>5</v>
      </c>
      <c r="N1798">
        <v>5</v>
      </c>
      <c r="O1798">
        <v>5</v>
      </c>
      <c r="P1798">
        <v>2</v>
      </c>
      <c r="Q1798">
        <v>2</v>
      </c>
      <c r="R1798">
        <v>2</v>
      </c>
      <c r="S1798">
        <v>1</v>
      </c>
      <c r="T1798">
        <v>0</v>
      </c>
      <c r="U1798">
        <v>0</v>
      </c>
      <c r="V1798">
        <f t="shared" si="56"/>
        <v>46</v>
      </c>
      <c r="W1798">
        <f t="shared" si="57"/>
        <v>19</v>
      </c>
    </row>
    <row r="1799" spans="1:23" x14ac:dyDescent="0.35">
      <c r="A1799" t="s">
        <v>327</v>
      </c>
      <c r="B1799" s="1">
        <v>44307</v>
      </c>
      <c r="C1799" t="s">
        <v>308</v>
      </c>
      <c r="D1799" t="s">
        <v>53</v>
      </c>
      <c r="E1799">
        <v>1</v>
      </c>
      <c r="F1799">
        <v>0</v>
      </c>
      <c r="G1799">
        <v>0</v>
      </c>
      <c r="H1799">
        <v>1</v>
      </c>
      <c r="I1799">
        <v>0</v>
      </c>
      <c r="J1799">
        <v>0</v>
      </c>
      <c r="K1799">
        <v>0</v>
      </c>
      <c r="L1799">
        <v>7</v>
      </c>
      <c r="M1799">
        <v>4</v>
      </c>
      <c r="N1799">
        <v>0</v>
      </c>
      <c r="O1799">
        <v>0</v>
      </c>
      <c r="P1799">
        <v>0</v>
      </c>
      <c r="Q1799">
        <v>1</v>
      </c>
      <c r="R1799">
        <v>8</v>
      </c>
      <c r="S1799">
        <v>0</v>
      </c>
      <c r="T1799">
        <v>0</v>
      </c>
      <c r="U1799">
        <v>0</v>
      </c>
      <c r="V1799">
        <f t="shared" si="56"/>
        <v>80</v>
      </c>
      <c r="W1799">
        <f t="shared" si="57"/>
        <v>80</v>
      </c>
    </row>
    <row r="1800" spans="1:23" x14ac:dyDescent="0.35">
      <c r="A1800" t="s">
        <v>327</v>
      </c>
      <c r="B1800" s="1">
        <v>44308</v>
      </c>
      <c r="C1800" t="s">
        <v>310</v>
      </c>
      <c r="D1800" t="s">
        <v>45</v>
      </c>
      <c r="E1800">
        <v>1</v>
      </c>
      <c r="F1800">
        <v>0</v>
      </c>
      <c r="G1800">
        <v>0</v>
      </c>
      <c r="H1800">
        <v>0</v>
      </c>
      <c r="I1800">
        <v>1</v>
      </c>
      <c r="J1800">
        <v>0</v>
      </c>
      <c r="K1800">
        <v>0</v>
      </c>
      <c r="L1800">
        <v>5</v>
      </c>
      <c r="M1800">
        <v>5</v>
      </c>
      <c r="N1800">
        <v>3</v>
      </c>
      <c r="O1800">
        <v>3</v>
      </c>
      <c r="P1800">
        <v>0</v>
      </c>
      <c r="Q1800">
        <v>2</v>
      </c>
      <c r="R1800">
        <v>2</v>
      </c>
      <c r="S1800">
        <v>0</v>
      </c>
      <c r="T1800">
        <v>0</v>
      </c>
      <c r="U1800">
        <v>0</v>
      </c>
      <c r="V1800">
        <f t="shared" si="56"/>
        <v>62</v>
      </c>
      <c r="W1800">
        <f t="shared" si="57"/>
        <v>49</v>
      </c>
    </row>
    <row r="1801" spans="1:23" x14ac:dyDescent="0.35">
      <c r="A1801" t="s">
        <v>327</v>
      </c>
      <c r="B1801" s="1">
        <v>44309</v>
      </c>
      <c r="C1801" t="s">
        <v>305</v>
      </c>
      <c r="D1801" t="s">
        <v>45</v>
      </c>
      <c r="E1801">
        <v>1</v>
      </c>
      <c r="F1801">
        <v>0</v>
      </c>
      <c r="G1801">
        <v>0</v>
      </c>
      <c r="H1801">
        <v>0</v>
      </c>
      <c r="I1801">
        <v>1</v>
      </c>
      <c r="J1801">
        <v>0</v>
      </c>
      <c r="K1801">
        <v>0</v>
      </c>
      <c r="L1801">
        <v>5</v>
      </c>
      <c r="M1801">
        <v>4</v>
      </c>
      <c r="N1801">
        <v>2</v>
      </c>
      <c r="O1801">
        <v>2</v>
      </c>
      <c r="P1801">
        <v>1</v>
      </c>
      <c r="Q1801">
        <v>4</v>
      </c>
      <c r="R1801">
        <v>4</v>
      </c>
      <c r="S1801">
        <v>0</v>
      </c>
      <c r="T1801">
        <v>0</v>
      </c>
      <c r="U1801">
        <v>0</v>
      </c>
      <c r="V1801">
        <f t="shared" si="56"/>
        <v>59</v>
      </c>
      <c r="W1801">
        <f t="shared" si="57"/>
        <v>46</v>
      </c>
    </row>
    <row r="1802" spans="1:23" x14ac:dyDescent="0.35">
      <c r="A1802" t="s">
        <v>327</v>
      </c>
      <c r="B1802" s="1">
        <v>44310</v>
      </c>
      <c r="C1802" t="s">
        <v>306</v>
      </c>
      <c r="D1802" t="s">
        <v>45</v>
      </c>
      <c r="E1802">
        <v>1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6</v>
      </c>
      <c r="M1802">
        <v>2</v>
      </c>
      <c r="N1802">
        <v>1</v>
      </c>
      <c r="O1802">
        <v>1</v>
      </c>
      <c r="P1802">
        <v>0</v>
      </c>
      <c r="Q1802">
        <v>1</v>
      </c>
      <c r="R1802">
        <v>7</v>
      </c>
      <c r="S1802">
        <v>0</v>
      </c>
      <c r="T1802">
        <v>0</v>
      </c>
      <c r="U1802">
        <v>1</v>
      </c>
      <c r="V1802">
        <f t="shared" si="56"/>
        <v>76</v>
      </c>
      <c r="W1802">
        <f t="shared" si="57"/>
        <v>74</v>
      </c>
    </row>
    <row r="1803" spans="1:23" x14ac:dyDescent="0.35">
      <c r="A1803" t="s">
        <v>327</v>
      </c>
      <c r="B1803" s="1">
        <v>44311</v>
      </c>
      <c r="C1803" t="s">
        <v>311</v>
      </c>
      <c r="D1803" t="s">
        <v>45</v>
      </c>
      <c r="E1803">
        <v>1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1</v>
      </c>
      <c r="M1803">
        <v>0</v>
      </c>
      <c r="N1803">
        <v>0</v>
      </c>
      <c r="O1803">
        <v>0</v>
      </c>
      <c r="P1803">
        <v>0</v>
      </c>
      <c r="Q1803">
        <v>1</v>
      </c>
      <c r="R1803">
        <v>1</v>
      </c>
      <c r="S1803">
        <v>0</v>
      </c>
      <c r="T1803">
        <v>0</v>
      </c>
      <c r="U1803">
        <v>0</v>
      </c>
      <c r="V1803">
        <f t="shared" si="56"/>
        <v>53</v>
      </c>
      <c r="W1803">
        <f t="shared" si="57"/>
        <v>45</v>
      </c>
    </row>
    <row r="1804" spans="1:23" x14ac:dyDescent="0.35">
      <c r="A1804" t="s">
        <v>327</v>
      </c>
      <c r="B1804" s="1">
        <v>44312</v>
      </c>
      <c r="C1804" t="s">
        <v>308</v>
      </c>
      <c r="D1804" t="s">
        <v>105</v>
      </c>
      <c r="E1804">
        <v>1</v>
      </c>
      <c r="F1804">
        <v>0</v>
      </c>
      <c r="G1804">
        <v>0</v>
      </c>
      <c r="H1804">
        <v>1</v>
      </c>
      <c r="I1804">
        <v>0</v>
      </c>
      <c r="J1804">
        <v>0</v>
      </c>
      <c r="K1804">
        <v>0</v>
      </c>
      <c r="L1804">
        <v>6</v>
      </c>
      <c r="M1804">
        <v>6</v>
      </c>
      <c r="N1804">
        <v>0</v>
      </c>
      <c r="O1804">
        <v>0</v>
      </c>
      <c r="P1804">
        <v>0</v>
      </c>
      <c r="Q1804">
        <v>0</v>
      </c>
      <c r="R1804">
        <v>7</v>
      </c>
      <c r="S1804">
        <v>0</v>
      </c>
      <c r="T1804">
        <v>0</v>
      </c>
      <c r="U1804">
        <v>0</v>
      </c>
      <c r="V1804">
        <f t="shared" si="56"/>
        <v>73</v>
      </c>
      <c r="W1804">
        <f t="shared" si="57"/>
        <v>71</v>
      </c>
    </row>
    <row r="1805" spans="1:23" x14ac:dyDescent="0.35">
      <c r="A1805" t="s">
        <v>327</v>
      </c>
      <c r="B1805" s="1">
        <v>44313</v>
      </c>
      <c r="C1805" t="s">
        <v>310</v>
      </c>
      <c r="D1805" t="s">
        <v>105</v>
      </c>
      <c r="E1805">
        <v>1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 s="2">
        <v>3.3333333333333335</v>
      </c>
      <c r="M1805">
        <v>6</v>
      </c>
      <c r="N1805">
        <v>3</v>
      </c>
      <c r="O1805">
        <v>3</v>
      </c>
      <c r="P1805">
        <v>2</v>
      </c>
      <c r="Q1805">
        <v>1</v>
      </c>
      <c r="R1805">
        <v>3</v>
      </c>
      <c r="S1805">
        <v>1</v>
      </c>
      <c r="T1805">
        <v>0</v>
      </c>
      <c r="U1805">
        <v>0</v>
      </c>
      <c r="V1805">
        <f t="shared" si="56"/>
        <v>48</v>
      </c>
      <c r="W1805">
        <f t="shared" si="57"/>
        <v>28</v>
      </c>
    </row>
    <row r="1806" spans="1:23" x14ac:dyDescent="0.35">
      <c r="A1806" t="s">
        <v>327</v>
      </c>
      <c r="B1806" s="1">
        <v>44314</v>
      </c>
      <c r="C1806" t="s">
        <v>305</v>
      </c>
      <c r="D1806" t="s">
        <v>105</v>
      </c>
      <c r="E1806">
        <v>1</v>
      </c>
      <c r="F1806">
        <v>0</v>
      </c>
      <c r="G1806">
        <v>0</v>
      </c>
      <c r="H1806">
        <v>1</v>
      </c>
      <c r="I1806">
        <v>0</v>
      </c>
      <c r="J1806">
        <v>0</v>
      </c>
      <c r="K1806">
        <v>0</v>
      </c>
      <c r="L1806">
        <v>7</v>
      </c>
      <c r="M1806">
        <v>5</v>
      </c>
      <c r="N1806">
        <v>2</v>
      </c>
      <c r="O1806">
        <v>2</v>
      </c>
      <c r="P1806">
        <v>1</v>
      </c>
      <c r="Q1806">
        <v>0</v>
      </c>
      <c r="R1806">
        <v>4</v>
      </c>
      <c r="S1806">
        <v>0</v>
      </c>
      <c r="T1806">
        <v>0</v>
      </c>
      <c r="U1806">
        <v>0</v>
      </c>
      <c r="V1806">
        <f t="shared" si="56"/>
        <v>72</v>
      </c>
      <c r="W1806">
        <f t="shared" si="57"/>
        <v>64</v>
      </c>
    </row>
    <row r="1807" spans="1:23" x14ac:dyDescent="0.35">
      <c r="A1807" t="s">
        <v>327</v>
      </c>
      <c r="B1807" s="1">
        <v>44316</v>
      </c>
      <c r="C1807" t="s">
        <v>306</v>
      </c>
      <c r="D1807" t="s">
        <v>90</v>
      </c>
      <c r="E1807">
        <v>1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7</v>
      </c>
      <c r="M1807">
        <v>6</v>
      </c>
      <c r="N1807">
        <v>0</v>
      </c>
      <c r="O1807">
        <v>0</v>
      </c>
      <c r="P1807">
        <v>0</v>
      </c>
      <c r="Q1807">
        <v>2</v>
      </c>
      <c r="R1807">
        <v>2</v>
      </c>
      <c r="S1807">
        <v>0</v>
      </c>
      <c r="T1807">
        <v>0</v>
      </c>
      <c r="U1807">
        <v>0</v>
      </c>
      <c r="V1807">
        <f t="shared" si="56"/>
        <v>71</v>
      </c>
      <c r="W1807">
        <f t="shared" si="57"/>
        <v>68</v>
      </c>
    </row>
    <row r="1808" spans="1:23" x14ac:dyDescent="0.35">
      <c r="A1808" t="s">
        <v>327</v>
      </c>
      <c r="B1808" s="1">
        <v>44317</v>
      </c>
      <c r="C1808" t="s">
        <v>312</v>
      </c>
      <c r="D1808" t="s">
        <v>90</v>
      </c>
      <c r="E1808">
        <v>1</v>
      </c>
      <c r="F1808">
        <v>0</v>
      </c>
      <c r="G1808">
        <v>0</v>
      </c>
      <c r="H1808">
        <v>0</v>
      </c>
      <c r="I1808">
        <v>1</v>
      </c>
      <c r="J1808">
        <v>0</v>
      </c>
      <c r="K1808">
        <v>0</v>
      </c>
      <c r="L1808" s="2">
        <v>3.6666666666666665</v>
      </c>
      <c r="M1808">
        <v>9</v>
      </c>
      <c r="N1808">
        <v>5</v>
      </c>
      <c r="O1808">
        <v>4</v>
      </c>
      <c r="P1808">
        <v>1</v>
      </c>
      <c r="Q1808">
        <v>0</v>
      </c>
      <c r="R1808">
        <v>4</v>
      </c>
      <c r="S1808">
        <v>1</v>
      </c>
      <c r="T1808">
        <v>0</v>
      </c>
      <c r="U1808">
        <v>0</v>
      </c>
      <c r="V1808">
        <f t="shared" si="56"/>
        <v>50</v>
      </c>
      <c r="W1808">
        <f t="shared" si="57"/>
        <v>27</v>
      </c>
    </row>
    <row r="1809" spans="1:23" x14ac:dyDescent="0.35">
      <c r="A1809" t="s">
        <v>327</v>
      </c>
      <c r="B1809" s="1">
        <v>44318</v>
      </c>
      <c r="C1809" t="s">
        <v>308</v>
      </c>
      <c r="D1809" t="s">
        <v>90</v>
      </c>
      <c r="E1809">
        <v>1</v>
      </c>
      <c r="F1809">
        <v>0</v>
      </c>
      <c r="G1809">
        <v>0</v>
      </c>
      <c r="H1809">
        <v>0</v>
      </c>
      <c r="I1809">
        <v>1</v>
      </c>
      <c r="J1809">
        <v>0</v>
      </c>
      <c r="K1809">
        <v>0</v>
      </c>
      <c r="L1809">
        <v>5</v>
      </c>
      <c r="M1809">
        <v>4</v>
      </c>
      <c r="N1809">
        <v>3</v>
      </c>
      <c r="O1809">
        <v>3</v>
      </c>
      <c r="P1809">
        <v>1</v>
      </c>
      <c r="Q1809">
        <v>3</v>
      </c>
      <c r="R1809">
        <v>6</v>
      </c>
      <c r="S1809">
        <v>1</v>
      </c>
      <c r="T1809">
        <v>0</v>
      </c>
      <c r="U1809">
        <v>0</v>
      </c>
      <c r="V1809">
        <f t="shared" si="56"/>
        <v>62</v>
      </c>
      <c r="W1809">
        <f t="shared" si="57"/>
        <v>47</v>
      </c>
    </row>
    <row r="1810" spans="1:23" x14ac:dyDescent="0.35">
      <c r="A1810" t="s">
        <v>327</v>
      </c>
      <c r="B1810" s="1">
        <v>44320</v>
      </c>
      <c r="C1810" t="s">
        <v>305</v>
      </c>
      <c r="D1810" t="s">
        <v>131</v>
      </c>
      <c r="E1810">
        <v>1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6</v>
      </c>
      <c r="M1810">
        <v>6</v>
      </c>
      <c r="N1810">
        <v>2</v>
      </c>
      <c r="O1810">
        <v>1</v>
      </c>
      <c r="P1810">
        <v>1</v>
      </c>
      <c r="Q1810">
        <v>1</v>
      </c>
      <c r="R1810">
        <v>6</v>
      </c>
      <c r="S1810">
        <v>0</v>
      </c>
      <c r="T1810">
        <v>0</v>
      </c>
      <c r="U1810">
        <v>1</v>
      </c>
      <c r="V1810">
        <f t="shared" si="56"/>
        <v>65</v>
      </c>
      <c r="W1810">
        <f t="shared" si="57"/>
        <v>56</v>
      </c>
    </row>
    <row r="1811" spans="1:23" x14ac:dyDescent="0.35">
      <c r="A1811" t="s">
        <v>327</v>
      </c>
      <c r="B1811" s="1">
        <v>44321</v>
      </c>
      <c r="C1811" t="s">
        <v>311</v>
      </c>
      <c r="D1811" t="s">
        <v>131</v>
      </c>
      <c r="E1811">
        <v>1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2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3</v>
      </c>
      <c r="S1811">
        <v>0</v>
      </c>
      <c r="T1811">
        <v>0</v>
      </c>
      <c r="U1811">
        <v>0</v>
      </c>
      <c r="V1811">
        <f t="shared" si="56"/>
        <v>59</v>
      </c>
      <c r="W1811">
        <f t="shared" si="57"/>
        <v>55</v>
      </c>
    </row>
    <row r="1812" spans="1:23" x14ac:dyDescent="0.35">
      <c r="A1812" t="s">
        <v>327</v>
      </c>
      <c r="B1812" s="1">
        <v>44322</v>
      </c>
      <c r="C1812" t="s">
        <v>306</v>
      </c>
      <c r="D1812" t="s">
        <v>131</v>
      </c>
      <c r="E1812">
        <v>1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5</v>
      </c>
      <c r="M1812">
        <v>3</v>
      </c>
      <c r="N1812">
        <v>1</v>
      </c>
      <c r="O1812">
        <v>0</v>
      </c>
      <c r="P1812">
        <v>0</v>
      </c>
      <c r="Q1812">
        <v>2</v>
      </c>
      <c r="R1812">
        <v>6</v>
      </c>
      <c r="S1812">
        <v>2</v>
      </c>
      <c r="T1812">
        <v>0</v>
      </c>
      <c r="U1812">
        <v>0</v>
      </c>
      <c r="V1812">
        <f t="shared" si="56"/>
        <v>66</v>
      </c>
      <c r="W1812">
        <f t="shared" si="57"/>
        <v>63</v>
      </c>
    </row>
    <row r="1813" spans="1:23" x14ac:dyDescent="0.35">
      <c r="A1813" t="s">
        <v>327</v>
      </c>
      <c r="B1813" s="1">
        <v>44323</v>
      </c>
      <c r="C1813" t="s">
        <v>308</v>
      </c>
      <c r="D1813" t="s">
        <v>108</v>
      </c>
      <c r="E1813">
        <v>1</v>
      </c>
      <c r="F1813">
        <v>0</v>
      </c>
      <c r="G1813">
        <v>0</v>
      </c>
      <c r="H1813">
        <v>1</v>
      </c>
      <c r="I1813">
        <v>0</v>
      </c>
      <c r="J1813">
        <v>0</v>
      </c>
      <c r="K1813">
        <v>0</v>
      </c>
      <c r="L1813">
        <v>5</v>
      </c>
      <c r="M1813">
        <v>4</v>
      </c>
      <c r="N1813">
        <v>1</v>
      </c>
      <c r="O1813">
        <v>1</v>
      </c>
      <c r="P1813">
        <v>0</v>
      </c>
      <c r="Q1813">
        <v>2</v>
      </c>
      <c r="R1813">
        <v>6</v>
      </c>
      <c r="S1813">
        <v>0</v>
      </c>
      <c r="T1813">
        <v>0</v>
      </c>
      <c r="U1813">
        <v>0</v>
      </c>
      <c r="V1813">
        <f t="shared" si="56"/>
        <v>67</v>
      </c>
      <c r="W1813">
        <f t="shared" si="57"/>
        <v>61</v>
      </c>
    </row>
    <row r="1814" spans="1:23" x14ac:dyDescent="0.35">
      <c r="A1814" t="s">
        <v>327</v>
      </c>
      <c r="B1814" s="1">
        <v>44324</v>
      </c>
      <c r="C1814" t="s">
        <v>310</v>
      </c>
      <c r="D1814" t="s">
        <v>108</v>
      </c>
      <c r="E1814">
        <v>1</v>
      </c>
      <c r="F1814">
        <v>0</v>
      </c>
      <c r="G1814">
        <v>0</v>
      </c>
      <c r="H1814">
        <v>0</v>
      </c>
      <c r="I1814">
        <v>1</v>
      </c>
      <c r="J1814">
        <v>0</v>
      </c>
      <c r="K1814">
        <v>0</v>
      </c>
      <c r="L1814">
        <v>4</v>
      </c>
      <c r="M1814">
        <v>6</v>
      </c>
      <c r="N1814">
        <v>3</v>
      </c>
      <c r="O1814">
        <v>3</v>
      </c>
      <c r="P1814">
        <v>1</v>
      </c>
      <c r="Q1814">
        <v>2</v>
      </c>
      <c r="R1814">
        <v>5</v>
      </c>
      <c r="S1814">
        <v>0</v>
      </c>
      <c r="T1814">
        <v>0</v>
      </c>
      <c r="U1814">
        <v>0</v>
      </c>
      <c r="V1814">
        <f t="shared" si="56"/>
        <v>55</v>
      </c>
      <c r="W1814">
        <f t="shared" si="57"/>
        <v>38</v>
      </c>
    </row>
    <row r="1815" spans="1:23" x14ac:dyDescent="0.35">
      <c r="A1815" t="s">
        <v>327</v>
      </c>
      <c r="B1815" s="1">
        <v>44325</v>
      </c>
      <c r="C1815" t="s">
        <v>305</v>
      </c>
      <c r="D1815" t="s">
        <v>108</v>
      </c>
      <c r="E1815">
        <v>1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7</v>
      </c>
      <c r="M1815">
        <v>5</v>
      </c>
      <c r="N1815">
        <v>1</v>
      </c>
      <c r="O1815">
        <v>1</v>
      </c>
      <c r="P1815">
        <v>1</v>
      </c>
      <c r="Q1815">
        <v>2</v>
      </c>
      <c r="R1815">
        <v>6</v>
      </c>
      <c r="S1815">
        <v>0</v>
      </c>
      <c r="T1815">
        <v>0</v>
      </c>
      <c r="U1815">
        <v>0</v>
      </c>
      <c r="V1815">
        <f t="shared" si="56"/>
        <v>72</v>
      </c>
      <c r="W1815">
        <f t="shared" si="57"/>
        <v>65</v>
      </c>
    </row>
    <row r="1816" spans="1:23" x14ac:dyDescent="0.35">
      <c r="A1816" t="s">
        <v>327</v>
      </c>
      <c r="B1816" s="1">
        <v>44326</v>
      </c>
      <c r="C1816" t="s">
        <v>313</v>
      </c>
      <c r="D1816" t="s">
        <v>48</v>
      </c>
      <c r="E1816">
        <v>1</v>
      </c>
      <c r="F1816">
        <v>0</v>
      </c>
      <c r="G1816">
        <v>0</v>
      </c>
      <c r="H1816">
        <v>0</v>
      </c>
      <c r="I1816">
        <v>1</v>
      </c>
      <c r="J1816">
        <v>0</v>
      </c>
      <c r="K1816">
        <v>0</v>
      </c>
      <c r="L1816" s="2">
        <v>3.6666666666666665</v>
      </c>
      <c r="M1816">
        <v>5</v>
      </c>
      <c r="N1816">
        <v>4</v>
      </c>
      <c r="O1816">
        <v>3</v>
      </c>
      <c r="P1816">
        <v>0</v>
      </c>
      <c r="Q1816">
        <v>3</v>
      </c>
      <c r="R1816">
        <v>1</v>
      </c>
      <c r="S1816">
        <v>0</v>
      </c>
      <c r="T1816">
        <v>0</v>
      </c>
      <c r="U1816">
        <v>1</v>
      </c>
      <c r="V1816">
        <f t="shared" si="56"/>
        <v>52</v>
      </c>
      <c r="W1816">
        <f t="shared" si="57"/>
        <v>35</v>
      </c>
    </row>
    <row r="1817" spans="1:23" x14ac:dyDescent="0.35">
      <c r="A1817" t="s">
        <v>327</v>
      </c>
      <c r="B1817" s="1">
        <v>44327</v>
      </c>
      <c r="C1817" t="s">
        <v>306</v>
      </c>
      <c r="D1817" t="s">
        <v>48</v>
      </c>
      <c r="E1817">
        <v>1</v>
      </c>
      <c r="F1817">
        <v>0</v>
      </c>
      <c r="G1817">
        <v>0</v>
      </c>
      <c r="H1817">
        <v>0</v>
      </c>
      <c r="I1817">
        <v>1</v>
      </c>
      <c r="J1817">
        <v>0</v>
      </c>
      <c r="K1817">
        <v>0</v>
      </c>
      <c r="L1817" s="2">
        <v>4.333333333333333</v>
      </c>
      <c r="M1817">
        <v>7</v>
      </c>
      <c r="N1817">
        <v>6</v>
      </c>
      <c r="O1817">
        <v>6</v>
      </c>
      <c r="P1817">
        <v>1</v>
      </c>
      <c r="Q1817">
        <v>3</v>
      </c>
      <c r="R1817">
        <v>3</v>
      </c>
      <c r="S1817">
        <v>0</v>
      </c>
      <c r="T1817">
        <v>0</v>
      </c>
      <c r="U1817">
        <v>0</v>
      </c>
      <c r="V1817">
        <f t="shared" si="56"/>
        <v>52.666666666666664</v>
      </c>
      <c r="W1817">
        <f t="shared" si="57"/>
        <v>25</v>
      </c>
    </row>
    <row r="1818" spans="1:23" x14ac:dyDescent="0.35">
      <c r="A1818" t="s">
        <v>327</v>
      </c>
      <c r="B1818" s="1">
        <v>44328</v>
      </c>
      <c r="C1818" t="s">
        <v>314</v>
      </c>
      <c r="D1818" t="s">
        <v>48</v>
      </c>
      <c r="E1818">
        <v>1</v>
      </c>
      <c r="F1818">
        <v>0</v>
      </c>
      <c r="G1818">
        <v>0</v>
      </c>
      <c r="H1818">
        <v>1</v>
      </c>
      <c r="I1818">
        <v>0</v>
      </c>
      <c r="J1818">
        <v>0</v>
      </c>
      <c r="K1818">
        <v>0</v>
      </c>
      <c r="L1818">
        <v>5</v>
      </c>
      <c r="M1818">
        <v>4</v>
      </c>
      <c r="N1818">
        <v>2</v>
      </c>
      <c r="O1818">
        <v>2</v>
      </c>
      <c r="P1818">
        <v>1</v>
      </c>
      <c r="Q1818">
        <v>0</v>
      </c>
      <c r="R1818">
        <v>6</v>
      </c>
      <c r="S1818">
        <v>0</v>
      </c>
      <c r="T1818">
        <v>0</v>
      </c>
      <c r="U1818">
        <v>0</v>
      </c>
      <c r="V1818">
        <f t="shared" si="56"/>
        <v>65</v>
      </c>
      <c r="W1818">
        <f t="shared" si="57"/>
        <v>56</v>
      </c>
    </row>
    <row r="1819" spans="1:23" x14ac:dyDescent="0.35">
      <c r="A1819" t="s">
        <v>327</v>
      </c>
      <c r="B1819" s="1">
        <v>44329</v>
      </c>
      <c r="C1819" t="s">
        <v>308</v>
      </c>
      <c r="D1819" t="s">
        <v>48</v>
      </c>
      <c r="E1819">
        <v>1</v>
      </c>
      <c r="F1819">
        <v>0</v>
      </c>
      <c r="G1819">
        <v>0</v>
      </c>
      <c r="H1819">
        <v>1</v>
      </c>
      <c r="I1819">
        <v>0</v>
      </c>
      <c r="J1819">
        <v>0</v>
      </c>
      <c r="K1819">
        <v>0</v>
      </c>
      <c r="L1819">
        <v>6</v>
      </c>
      <c r="M1819">
        <v>4</v>
      </c>
      <c r="N1819">
        <v>1</v>
      </c>
      <c r="O1819">
        <v>1</v>
      </c>
      <c r="P1819">
        <v>0</v>
      </c>
      <c r="Q1819">
        <v>2</v>
      </c>
      <c r="R1819">
        <v>7</v>
      </c>
      <c r="S1819">
        <v>0</v>
      </c>
      <c r="T1819">
        <v>0</v>
      </c>
      <c r="U1819">
        <v>0</v>
      </c>
      <c r="V1819">
        <f t="shared" si="56"/>
        <v>73</v>
      </c>
      <c r="W1819">
        <f t="shared" si="57"/>
        <v>68</v>
      </c>
    </row>
    <row r="1820" spans="1:23" x14ac:dyDescent="0.35">
      <c r="A1820" t="s">
        <v>327</v>
      </c>
      <c r="B1820" s="1">
        <v>44330</v>
      </c>
      <c r="C1820" t="s">
        <v>305</v>
      </c>
      <c r="D1820" t="s">
        <v>61</v>
      </c>
      <c r="E1820">
        <v>1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0</v>
      </c>
      <c r="L1820" s="2">
        <v>1.3333333333333333</v>
      </c>
      <c r="M1820">
        <v>7</v>
      </c>
      <c r="N1820">
        <v>8</v>
      </c>
      <c r="O1820">
        <v>8</v>
      </c>
      <c r="P1820">
        <v>1</v>
      </c>
      <c r="Q1820">
        <v>2</v>
      </c>
      <c r="R1820">
        <v>3</v>
      </c>
      <c r="S1820">
        <v>0</v>
      </c>
      <c r="T1820">
        <v>0</v>
      </c>
      <c r="U1820">
        <v>0</v>
      </c>
      <c r="V1820">
        <f t="shared" si="56"/>
        <v>44</v>
      </c>
      <c r="W1820">
        <f t="shared" si="57"/>
        <v>3</v>
      </c>
    </row>
    <row r="1821" spans="1:23" x14ac:dyDescent="0.35">
      <c r="A1821" t="s">
        <v>327</v>
      </c>
      <c r="B1821" s="1">
        <v>44331</v>
      </c>
      <c r="C1821" t="s">
        <v>313</v>
      </c>
      <c r="D1821" t="s">
        <v>61</v>
      </c>
      <c r="E1821">
        <v>1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0</v>
      </c>
      <c r="L1821">
        <v>3</v>
      </c>
      <c r="M1821">
        <v>2</v>
      </c>
      <c r="N1821">
        <v>2</v>
      </c>
      <c r="O1821">
        <v>2</v>
      </c>
      <c r="P1821">
        <v>0</v>
      </c>
      <c r="Q1821">
        <v>4</v>
      </c>
      <c r="R1821">
        <v>2</v>
      </c>
      <c r="S1821">
        <v>0</v>
      </c>
      <c r="T1821">
        <v>0</v>
      </c>
      <c r="U1821">
        <v>0</v>
      </c>
      <c r="V1821">
        <f t="shared" si="56"/>
        <v>55</v>
      </c>
      <c r="W1821">
        <f t="shared" si="57"/>
        <v>42</v>
      </c>
    </row>
    <row r="1822" spans="1:23" x14ac:dyDescent="0.35">
      <c r="A1822" t="s">
        <v>327</v>
      </c>
      <c r="B1822" s="1">
        <v>44332</v>
      </c>
      <c r="C1822" t="s">
        <v>306</v>
      </c>
      <c r="D1822" t="s">
        <v>61</v>
      </c>
      <c r="E1822">
        <v>1</v>
      </c>
      <c r="F1822">
        <v>0</v>
      </c>
      <c r="G1822">
        <v>0</v>
      </c>
      <c r="H1822">
        <v>1</v>
      </c>
      <c r="I1822">
        <v>0</v>
      </c>
      <c r="J1822">
        <v>0</v>
      </c>
      <c r="K1822">
        <v>0</v>
      </c>
      <c r="L1822">
        <v>5</v>
      </c>
      <c r="M1822">
        <v>7</v>
      </c>
      <c r="N1822">
        <v>2</v>
      </c>
      <c r="O1822">
        <v>2</v>
      </c>
      <c r="P1822">
        <v>0</v>
      </c>
      <c r="Q1822">
        <v>1</v>
      </c>
      <c r="R1822">
        <v>3</v>
      </c>
      <c r="S1822">
        <v>0</v>
      </c>
      <c r="T1822">
        <v>0</v>
      </c>
      <c r="U1822">
        <v>0</v>
      </c>
      <c r="V1822">
        <f t="shared" si="56"/>
        <v>62</v>
      </c>
      <c r="W1822">
        <f t="shared" si="57"/>
        <v>51</v>
      </c>
    </row>
    <row r="1823" spans="1:23" x14ac:dyDescent="0.35">
      <c r="A1823" t="s">
        <v>327</v>
      </c>
      <c r="B1823" s="1">
        <v>44334</v>
      </c>
      <c r="C1823" t="s">
        <v>314</v>
      </c>
      <c r="D1823" t="s">
        <v>119</v>
      </c>
      <c r="E1823">
        <v>1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5</v>
      </c>
      <c r="M1823">
        <v>3</v>
      </c>
      <c r="N1823">
        <v>0</v>
      </c>
      <c r="O1823">
        <v>0</v>
      </c>
      <c r="P1823">
        <v>0</v>
      </c>
      <c r="Q1823">
        <v>2</v>
      </c>
      <c r="R1823">
        <v>3</v>
      </c>
      <c r="S1823">
        <v>0</v>
      </c>
      <c r="T1823">
        <v>0</v>
      </c>
      <c r="U1823">
        <v>0</v>
      </c>
      <c r="V1823">
        <f t="shared" si="56"/>
        <v>65</v>
      </c>
      <c r="W1823">
        <f t="shared" si="57"/>
        <v>63</v>
      </c>
    </row>
    <row r="1824" spans="1:23" x14ac:dyDescent="0.35">
      <c r="A1824" t="s">
        <v>327</v>
      </c>
      <c r="B1824" s="1">
        <v>44335</v>
      </c>
      <c r="C1824" t="s">
        <v>308</v>
      </c>
      <c r="D1824" t="s">
        <v>119</v>
      </c>
      <c r="E1824">
        <v>1</v>
      </c>
      <c r="F1824">
        <v>0</v>
      </c>
      <c r="G1824">
        <v>0</v>
      </c>
      <c r="H1824">
        <v>1</v>
      </c>
      <c r="I1824">
        <v>0</v>
      </c>
      <c r="J1824">
        <v>0</v>
      </c>
      <c r="K1824">
        <v>0</v>
      </c>
      <c r="L1824" s="2">
        <v>7.666666666666667</v>
      </c>
      <c r="M1824">
        <v>5</v>
      </c>
      <c r="N1824">
        <v>1</v>
      </c>
      <c r="O1824">
        <v>1</v>
      </c>
      <c r="P1824">
        <v>1</v>
      </c>
      <c r="Q1824">
        <v>2</v>
      </c>
      <c r="R1824">
        <v>8</v>
      </c>
      <c r="S1824">
        <v>0</v>
      </c>
      <c r="T1824">
        <v>0</v>
      </c>
      <c r="U1824">
        <v>0</v>
      </c>
      <c r="V1824">
        <f t="shared" si="56"/>
        <v>77.333333333333329</v>
      </c>
      <c r="W1824">
        <f t="shared" si="57"/>
        <v>71</v>
      </c>
    </row>
    <row r="1825" spans="1:23" x14ac:dyDescent="0.35">
      <c r="A1825" t="s">
        <v>327</v>
      </c>
      <c r="B1825" s="1">
        <v>44336</v>
      </c>
      <c r="C1825" t="s">
        <v>305</v>
      </c>
      <c r="D1825" t="s">
        <v>119</v>
      </c>
      <c r="E1825">
        <v>1</v>
      </c>
      <c r="F1825">
        <v>0</v>
      </c>
      <c r="G1825">
        <v>0</v>
      </c>
      <c r="H1825">
        <v>1</v>
      </c>
      <c r="I1825">
        <v>0</v>
      </c>
      <c r="J1825">
        <v>0</v>
      </c>
      <c r="K1825">
        <v>0</v>
      </c>
      <c r="L1825">
        <v>6</v>
      </c>
      <c r="M1825">
        <v>2</v>
      </c>
      <c r="N1825">
        <v>0</v>
      </c>
      <c r="O1825">
        <v>0</v>
      </c>
      <c r="P1825">
        <v>0</v>
      </c>
      <c r="Q1825">
        <v>3</v>
      </c>
      <c r="R1825">
        <v>9</v>
      </c>
      <c r="S1825">
        <v>0</v>
      </c>
      <c r="T1825">
        <v>0</v>
      </c>
      <c r="U1825">
        <v>0</v>
      </c>
      <c r="V1825">
        <f t="shared" si="56"/>
        <v>76</v>
      </c>
      <c r="W1825">
        <f t="shared" si="57"/>
        <v>75</v>
      </c>
    </row>
    <row r="1826" spans="1:23" x14ac:dyDescent="0.35">
      <c r="A1826" t="s">
        <v>327</v>
      </c>
      <c r="B1826" s="1">
        <v>44337</v>
      </c>
      <c r="C1826" t="s">
        <v>315</v>
      </c>
      <c r="D1826" t="s">
        <v>104</v>
      </c>
      <c r="E1826">
        <v>1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1</v>
      </c>
      <c r="M1826">
        <v>1</v>
      </c>
      <c r="N1826">
        <v>2</v>
      </c>
      <c r="O1826">
        <v>1</v>
      </c>
      <c r="P1826">
        <v>0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f t="shared" si="56"/>
        <v>49</v>
      </c>
      <c r="W1826">
        <f t="shared" si="57"/>
        <v>36</v>
      </c>
    </row>
    <row r="1827" spans="1:23" x14ac:dyDescent="0.35">
      <c r="A1827" t="s">
        <v>327</v>
      </c>
      <c r="B1827" s="1">
        <v>44338</v>
      </c>
      <c r="C1827" t="s">
        <v>306</v>
      </c>
      <c r="D1827" t="s">
        <v>104</v>
      </c>
      <c r="E1827">
        <v>1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7</v>
      </c>
      <c r="M1827">
        <v>4</v>
      </c>
      <c r="N1827">
        <v>0</v>
      </c>
      <c r="O1827">
        <v>0</v>
      </c>
      <c r="P1827">
        <v>0</v>
      </c>
      <c r="Q1827">
        <v>1</v>
      </c>
      <c r="R1827">
        <v>8</v>
      </c>
      <c r="S1827">
        <v>0</v>
      </c>
      <c r="T1827">
        <v>0</v>
      </c>
      <c r="U1827">
        <v>0</v>
      </c>
      <c r="V1827">
        <f t="shared" si="56"/>
        <v>80</v>
      </c>
      <c r="W1827">
        <f t="shared" si="57"/>
        <v>80</v>
      </c>
    </row>
    <row r="1828" spans="1:23" x14ac:dyDescent="0.35">
      <c r="A1828" t="s">
        <v>327</v>
      </c>
      <c r="B1828" s="1">
        <v>44339</v>
      </c>
      <c r="C1828" t="s">
        <v>314</v>
      </c>
      <c r="D1828" t="s">
        <v>104</v>
      </c>
      <c r="E1828">
        <v>1</v>
      </c>
      <c r="F1828">
        <v>0</v>
      </c>
      <c r="G1828">
        <v>0</v>
      </c>
      <c r="H1828">
        <v>1</v>
      </c>
      <c r="I1828">
        <v>0</v>
      </c>
      <c r="J1828">
        <v>0</v>
      </c>
      <c r="K1828">
        <v>0</v>
      </c>
      <c r="L1828">
        <v>7</v>
      </c>
      <c r="M1828">
        <v>3</v>
      </c>
      <c r="N1828">
        <v>0</v>
      </c>
      <c r="O1828">
        <v>0</v>
      </c>
      <c r="P1828">
        <v>0</v>
      </c>
      <c r="Q1828">
        <v>0</v>
      </c>
      <c r="R1828">
        <v>4</v>
      </c>
      <c r="S1828">
        <v>0</v>
      </c>
      <c r="T1828">
        <v>0</v>
      </c>
      <c r="U1828">
        <v>0</v>
      </c>
      <c r="V1828">
        <f t="shared" si="56"/>
        <v>78</v>
      </c>
      <c r="W1828">
        <f t="shared" si="57"/>
        <v>80</v>
      </c>
    </row>
    <row r="1829" spans="1:23" x14ac:dyDescent="0.35">
      <c r="A1829" t="s">
        <v>327</v>
      </c>
      <c r="B1829" s="1">
        <v>44340</v>
      </c>
      <c r="C1829" t="s">
        <v>308</v>
      </c>
      <c r="D1829" t="s">
        <v>116</v>
      </c>
      <c r="E1829">
        <v>1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5</v>
      </c>
      <c r="M1829">
        <v>3</v>
      </c>
      <c r="N1829">
        <v>2</v>
      </c>
      <c r="O1829">
        <v>1</v>
      </c>
      <c r="P1829">
        <v>0</v>
      </c>
      <c r="Q1829">
        <v>3</v>
      </c>
      <c r="R1829">
        <v>5</v>
      </c>
      <c r="S1829">
        <v>0</v>
      </c>
      <c r="T1829">
        <v>0</v>
      </c>
      <c r="U1829">
        <v>0</v>
      </c>
      <c r="V1829">
        <f t="shared" si="56"/>
        <v>64</v>
      </c>
      <c r="W1829">
        <f t="shared" si="57"/>
        <v>57</v>
      </c>
    </row>
    <row r="1830" spans="1:23" x14ac:dyDescent="0.35">
      <c r="A1830" t="s">
        <v>327</v>
      </c>
      <c r="B1830" s="1">
        <v>44341</v>
      </c>
      <c r="C1830" t="s">
        <v>305</v>
      </c>
      <c r="D1830" t="s">
        <v>116</v>
      </c>
      <c r="E1830">
        <v>1</v>
      </c>
      <c r="F1830">
        <v>0</v>
      </c>
      <c r="G1830">
        <v>0</v>
      </c>
      <c r="H1830">
        <v>0</v>
      </c>
      <c r="I1830">
        <v>1</v>
      </c>
      <c r="J1830">
        <v>0</v>
      </c>
      <c r="K1830">
        <v>0</v>
      </c>
      <c r="L1830">
        <v>8</v>
      </c>
      <c r="M1830">
        <v>2</v>
      </c>
      <c r="N1830">
        <v>2</v>
      </c>
      <c r="O1830">
        <v>2</v>
      </c>
      <c r="P1830">
        <v>1</v>
      </c>
      <c r="Q1830">
        <v>1</v>
      </c>
      <c r="R1830">
        <v>4</v>
      </c>
      <c r="S1830">
        <v>0</v>
      </c>
      <c r="T1830">
        <v>0</v>
      </c>
      <c r="U1830">
        <v>0</v>
      </c>
      <c r="V1830">
        <f t="shared" si="56"/>
        <v>79</v>
      </c>
      <c r="W1830">
        <f t="shared" si="57"/>
        <v>74</v>
      </c>
    </row>
    <row r="1831" spans="1:23" x14ac:dyDescent="0.35">
      <c r="A1831" t="s">
        <v>327</v>
      </c>
      <c r="B1831" s="1">
        <v>44342</v>
      </c>
      <c r="C1831" t="s">
        <v>309</v>
      </c>
      <c r="D1831" t="s">
        <v>116</v>
      </c>
      <c r="E1831">
        <v>1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4</v>
      </c>
      <c r="M1831">
        <v>4</v>
      </c>
      <c r="N1831">
        <v>1</v>
      </c>
      <c r="O1831">
        <v>1</v>
      </c>
      <c r="P1831">
        <v>0</v>
      </c>
      <c r="Q1831">
        <v>2</v>
      </c>
      <c r="R1831">
        <v>3</v>
      </c>
      <c r="S1831">
        <v>1</v>
      </c>
      <c r="T1831">
        <v>0</v>
      </c>
      <c r="U1831">
        <v>0</v>
      </c>
      <c r="V1831">
        <f t="shared" si="56"/>
        <v>59</v>
      </c>
      <c r="W1831">
        <f t="shared" si="57"/>
        <v>52</v>
      </c>
    </row>
    <row r="1832" spans="1:23" x14ac:dyDescent="0.35">
      <c r="A1832" t="s">
        <v>327</v>
      </c>
      <c r="B1832" s="1">
        <v>44343</v>
      </c>
      <c r="C1832" t="s">
        <v>306</v>
      </c>
      <c r="D1832" t="s">
        <v>116</v>
      </c>
      <c r="E1832">
        <v>1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7</v>
      </c>
      <c r="M1832">
        <v>4</v>
      </c>
      <c r="N1832">
        <v>2</v>
      </c>
      <c r="O1832">
        <v>2</v>
      </c>
      <c r="P1832">
        <v>1</v>
      </c>
      <c r="Q1832">
        <v>1</v>
      </c>
      <c r="R1832">
        <v>5</v>
      </c>
      <c r="S1832">
        <v>0</v>
      </c>
      <c r="T1832">
        <v>0</v>
      </c>
      <c r="U1832">
        <v>0</v>
      </c>
      <c r="V1832">
        <f t="shared" si="56"/>
        <v>73</v>
      </c>
      <c r="W1832">
        <f t="shared" si="57"/>
        <v>65</v>
      </c>
    </row>
    <row r="1833" spans="1:23" x14ac:dyDescent="0.35">
      <c r="A1833" t="s">
        <v>327</v>
      </c>
      <c r="B1833" s="1">
        <v>44344</v>
      </c>
      <c r="C1833" t="s">
        <v>314</v>
      </c>
      <c r="D1833" t="s">
        <v>38</v>
      </c>
      <c r="E1833">
        <v>1</v>
      </c>
      <c r="F1833">
        <v>0</v>
      </c>
      <c r="G1833">
        <v>0</v>
      </c>
      <c r="H1833">
        <v>0</v>
      </c>
      <c r="I1833">
        <v>1</v>
      </c>
      <c r="J1833">
        <v>0</v>
      </c>
      <c r="K1833">
        <v>0</v>
      </c>
      <c r="L1833" s="2">
        <v>4.333333333333333</v>
      </c>
      <c r="M1833">
        <v>4</v>
      </c>
      <c r="N1833">
        <v>5</v>
      </c>
      <c r="O1833">
        <v>5</v>
      </c>
      <c r="P1833">
        <v>1</v>
      </c>
      <c r="Q1833">
        <v>2</v>
      </c>
      <c r="R1833">
        <v>6</v>
      </c>
      <c r="S1833">
        <v>0</v>
      </c>
      <c r="T1833">
        <v>0</v>
      </c>
      <c r="U1833">
        <v>0</v>
      </c>
      <c r="V1833">
        <f t="shared" si="56"/>
        <v>59.666666666666664</v>
      </c>
      <c r="W1833">
        <f t="shared" si="57"/>
        <v>39</v>
      </c>
    </row>
    <row r="1834" spans="1:23" x14ac:dyDescent="0.35">
      <c r="A1834" t="s">
        <v>327</v>
      </c>
      <c r="B1834" s="1">
        <v>44345</v>
      </c>
      <c r="C1834" t="s">
        <v>308</v>
      </c>
      <c r="D1834" t="s">
        <v>38</v>
      </c>
      <c r="E1834">
        <v>1</v>
      </c>
      <c r="F1834">
        <v>0</v>
      </c>
      <c r="G1834">
        <v>0</v>
      </c>
      <c r="H1834">
        <v>0</v>
      </c>
      <c r="I1834">
        <v>1</v>
      </c>
      <c r="J1834">
        <v>0</v>
      </c>
      <c r="K1834">
        <v>0</v>
      </c>
      <c r="L1834">
        <v>6</v>
      </c>
      <c r="M1834">
        <v>9</v>
      </c>
      <c r="N1834">
        <v>2</v>
      </c>
      <c r="O1834">
        <v>2</v>
      </c>
      <c r="P1834">
        <v>0</v>
      </c>
      <c r="Q1834">
        <v>0</v>
      </c>
      <c r="R1834">
        <v>6</v>
      </c>
      <c r="S1834">
        <v>0</v>
      </c>
      <c r="T1834">
        <v>0</v>
      </c>
      <c r="U1834">
        <v>1</v>
      </c>
      <c r="V1834">
        <f t="shared" si="56"/>
        <v>69</v>
      </c>
      <c r="W1834">
        <f t="shared" si="57"/>
        <v>58</v>
      </c>
    </row>
    <row r="1835" spans="1:23" x14ac:dyDescent="0.35">
      <c r="A1835" t="s">
        <v>327</v>
      </c>
      <c r="B1835" s="1">
        <v>44348</v>
      </c>
      <c r="C1835" t="s">
        <v>305</v>
      </c>
      <c r="D1835" t="s">
        <v>28</v>
      </c>
      <c r="E1835">
        <v>1</v>
      </c>
      <c r="F1835">
        <v>0</v>
      </c>
      <c r="G1835">
        <v>0</v>
      </c>
      <c r="H1835">
        <v>0</v>
      </c>
      <c r="I1835">
        <v>1</v>
      </c>
      <c r="J1835">
        <v>0</v>
      </c>
      <c r="K1835">
        <v>0</v>
      </c>
      <c r="L1835">
        <v>6</v>
      </c>
      <c r="M1835">
        <v>9</v>
      </c>
      <c r="N1835">
        <v>4</v>
      </c>
      <c r="O1835">
        <v>4</v>
      </c>
      <c r="P1835">
        <v>1</v>
      </c>
      <c r="Q1835">
        <v>0</v>
      </c>
      <c r="R1835">
        <v>4</v>
      </c>
      <c r="S1835">
        <v>0</v>
      </c>
      <c r="T1835">
        <v>0</v>
      </c>
      <c r="U1835">
        <v>0</v>
      </c>
      <c r="V1835">
        <f t="shared" si="56"/>
        <v>63</v>
      </c>
      <c r="W1835">
        <f t="shared" si="57"/>
        <v>44</v>
      </c>
    </row>
    <row r="1836" spans="1:23" x14ac:dyDescent="0.35">
      <c r="A1836" t="s">
        <v>327</v>
      </c>
      <c r="B1836" s="1">
        <v>44349</v>
      </c>
      <c r="C1836" t="s">
        <v>306</v>
      </c>
      <c r="D1836" t="s">
        <v>28</v>
      </c>
      <c r="E1836">
        <v>1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4</v>
      </c>
      <c r="M1836">
        <v>5</v>
      </c>
      <c r="N1836">
        <v>2</v>
      </c>
      <c r="O1836">
        <v>2</v>
      </c>
      <c r="P1836">
        <v>2</v>
      </c>
      <c r="Q1836">
        <v>1</v>
      </c>
      <c r="R1836">
        <v>9</v>
      </c>
      <c r="S1836">
        <v>0</v>
      </c>
      <c r="T1836">
        <v>0</v>
      </c>
      <c r="U1836">
        <v>0</v>
      </c>
      <c r="V1836">
        <f t="shared" si="56"/>
        <v>57</v>
      </c>
      <c r="W1836">
        <f t="shared" si="57"/>
        <v>43</v>
      </c>
    </row>
    <row r="1837" spans="1:23" x14ac:dyDescent="0.35">
      <c r="A1837" t="s">
        <v>327</v>
      </c>
      <c r="B1837" s="1">
        <v>44350</v>
      </c>
      <c r="C1837" t="s">
        <v>307</v>
      </c>
      <c r="D1837" t="s">
        <v>118</v>
      </c>
      <c r="E1837">
        <v>1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5</v>
      </c>
      <c r="M1837">
        <v>3</v>
      </c>
      <c r="N1837">
        <v>1</v>
      </c>
      <c r="O1837">
        <v>1</v>
      </c>
      <c r="P1837">
        <v>1</v>
      </c>
      <c r="Q1837">
        <v>0</v>
      </c>
      <c r="R1837">
        <v>6</v>
      </c>
      <c r="S1837">
        <v>0</v>
      </c>
      <c r="T1837">
        <v>0</v>
      </c>
      <c r="U1837">
        <v>0</v>
      </c>
      <c r="V1837">
        <f t="shared" si="56"/>
        <v>66</v>
      </c>
      <c r="W1837">
        <f t="shared" si="57"/>
        <v>61</v>
      </c>
    </row>
    <row r="1838" spans="1:23" x14ac:dyDescent="0.35">
      <c r="A1838" t="s">
        <v>327</v>
      </c>
      <c r="B1838" s="1">
        <v>44351</v>
      </c>
      <c r="C1838" t="s">
        <v>314</v>
      </c>
      <c r="D1838" t="s">
        <v>118</v>
      </c>
      <c r="E1838">
        <v>1</v>
      </c>
      <c r="F1838">
        <v>0</v>
      </c>
      <c r="G1838">
        <v>0</v>
      </c>
      <c r="H1838">
        <v>0</v>
      </c>
      <c r="I1838">
        <v>1</v>
      </c>
      <c r="J1838">
        <v>0</v>
      </c>
      <c r="K1838">
        <v>0</v>
      </c>
      <c r="L1838" s="2">
        <v>2.6666666666666665</v>
      </c>
      <c r="M1838">
        <v>2</v>
      </c>
      <c r="N1838">
        <v>3</v>
      </c>
      <c r="O1838">
        <v>3</v>
      </c>
      <c r="P1838">
        <v>1</v>
      </c>
      <c r="Q1838">
        <v>4</v>
      </c>
      <c r="R1838">
        <v>2</v>
      </c>
      <c r="S1838">
        <v>0</v>
      </c>
      <c r="T1838">
        <v>0</v>
      </c>
      <c r="U1838">
        <v>0</v>
      </c>
      <c r="V1838">
        <f t="shared" si="56"/>
        <v>50</v>
      </c>
      <c r="W1838">
        <f t="shared" si="57"/>
        <v>31</v>
      </c>
    </row>
    <row r="1839" spans="1:23" x14ac:dyDescent="0.35">
      <c r="A1839" t="s">
        <v>327</v>
      </c>
      <c r="B1839" s="1">
        <v>44352</v>
      </c>
      <c r="C1839" t="s">
        <v>308</v>
      </c>
      <c r="D1839" t="s">
        <v>118</v>
      </c>
      <c r="E1839">
        <v>1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6</v>
      </c>
      <c r="M1839">
        <v>4</v>
      </c>
      <c r="N1839">
        <v>2</v>
      </c>
      <c r="O1839">
        <v>2</v>
      </c>
      <c r="P1839">
        <v>0</v>
      </c>
      <c r="Q1839">
        <v>2</v>
      </c>
      <c r="R1839">
        <v>5</v>
      </c>
      <c r="S1839">
        <v>0</v>
      </c>
      <c r="T1839">
        <v>0</v>
      </c>
      <c r="U1839">
        <v>0</v>
      </c>
      <c r="V1839">
        <f t="shared" si="56"/>
        <v>71</v>
      </c>
      <c r="W1839">
        <f t="shared" si="57"/>
        <v>63</v>
      </c>
    </row>
    <row r="1840" spans="1:23" x14ac:dyDescent="0.35">
      <c r="A1840" t="s">
        <v>327</v>
      </c>
      <c r="B1840" s="1">
        <v>44353</v>
      </c>
      <c r="C1840" t="s">
        <v>305</v>
      </c>
      <c r="D1840" t="s">
        <v>118</v>
      </c>
      <c r="E1840">
        <v>1</v>
      </c>
      <c r="F1840">
        <v>0</v>
      </c>
      <c r="G1840">
        <v>0</v>
      </c>
      <c r="H1840">
        <v>1</v>
      </c>
      <c r="I1840">
        <v>0</v>
      </c>
      <c r="J1840">
        <v>0</v>
      </c>
      <c r="K1840">
        <v>0</v>
      </c>
      <c r="L1840">
        <v>8</v>
      </c>
      <c r="M1840">
        <v>7</v>
      </c>
      <c r="N1840">
        <v>1</v>
      </c>
      <c r="O1840">
        <v>1</v>
      </c>
      <c r="P1840">
        <v>0</v>
      </c>
      <c r="Q1840">
        <v>2</v>
      </c>
      <c r="R1840">
        <v>6</v>
      </c>
      <c r="S1840">
        <v>0</v>
      </c>
      <c r="T1840">
        <v>0</v>
      </c>
      <c r="U1840">
        <v>0</v>
      </c>
      <c r="V1840">
        <f t="shared" si="56"/>
        <v>79</v>
      </c>
      <c r="W1840">
        <f t="shared" si="57"/>
        <v>73</v>
      </c>
    </row>
    <row r="1841" spans="1:23" x14ac:dyDescent="0.35">
      <c r="A1841" t="s">
        <v>327</v>
      </c>
      <c r="B1841" s="1">
        <v>44354</v>
      </c>
      <c r="C1841" t="s">
        <v>316</v>
      </c>
      <c r="D1841" t="s">
        <v>38</v>
      </c>
      <c r="E1841">
        <v>1</v>
      </c>
      <c r="F1841">
        <v>0</v>
      </c>
      <c r="G1841">
        <v>0</v>
      </c>
      <c r="H1841">
        <v>0</v>
      </c>
      <c r="I1841">
        <v>1</v>
      </c>
      <c r="J1841">
        <v>0</v>
      </c>
      <c r="K1841">
        <v>0</v>
      </c>
      <c r="L1841">
        <v>3</v>
      </c>
      <c r="M1841">
        <v>4</v>
      </c>
      <c r="N1841">
        <v>2</v>
      </c>
      <c r="O1841">
        <v>2</v>
      </c>
      <c r="P1841">
        <v>0</v>
      </c>
      <c r="Q1841">
        <v>1</v>
      </c>
      <c r="R1841">
        <v>1</v>
      </c>
      <c r="S1841">
        <v>0</v>
      </c>
      <c r="T1841">
        <v>0</v>
      </c>
      <c r="U1841">
        <v>1</v>
      </c>
      <c r="V1841">
        <f t="shared" si="56"/>
        <v>55</v>
      </c>
      <c r="W1841">
        <f t="shared" si="57"/>
        <v>43</v>
      </c>
    </row>
    <row r="1842" spans="1:23" x14ac:dyDescent="0.35">
      <c r="A1842" t="s">
        <v>327</v>
      </c>
      <c r="B1842" s="1">
        <v>44355</v>
      </c>
      <c r="C1842" t="s">
        <v>306</v>
      </c>
      <c r="D1842" t="s">
        <v>58</v>
      </c>
      <c r="E1842">
        <v>1</v>
      </c>
      <c r="F1842">
        <v>0</v>
      </c>
      <c r="G1842">
        <v>0</v>
      </c>
      <c r="H1842">
        <v>1</v>
      </c>
      <c r="I1842">
        <v>0</v>
      </c>
      <c r="J1842">
        <v>0</v>
      </c>
      <c r="K1842">
        <v>0</v>
      </c>
      <c r="L1842">
        <v>8</v>
      </c>
      <c r="M1842">
        <v>5</v>
      </c>
      <c r="N1842">
        <v>2</v>
      </c>
      <c r="O1842">
        <v>2</v>
      </c>
      <c r="P1842">
        <v>0</v>
      </c>
      <c r="Q1842">
        <v>0</v>
      </c>
      <c r="R1842">
        <v>8</v>
      </c>
      <c r="S1842">
        <v>0</v>
      </c>
      <c r="T1842">
        <v>0</v>
      </c>
      <c r="U1842">
        <v>1</v>
      </c>
      <c r="V1842">
        <f t="shared" si="56"/>
        <v>85</v>
      </c>
      <c r="W1842">
        <f t="shared" si="57"/>
        <v>80</v>
      </c>
    </row>
    <row r="1843" spans="1:23" x14ac:dyDescent="0.35">
      <c r="A1843" t="s">
        <v>327</v>
      </c>
      <c r="B1843" s="1">
        <v>44356</v>
      </c>
      <c r="C1843" t="s">
        <v>317</v>
      </c>
      <c r="D1843" t="s">
        <v>58</v>
      </c>
      <c r="E1843">
        <v>1</v>
      </c>
      <c r="F1843">
        <v>0</v>
      </c>
      <c r="G1843">
        <v>0</v>
      </c>
      <c r="H1843">
        <v>0</v>
      </c>
      <c r="I1843">
        <v>1</v>
      </c>
      <c r="J1843">
        <v>0</v>
      </c>
      <c r="K1843">
        <v>0</v>
      </c>
      <c r="L1843">
        <v>4</v>
      </c>
      <c r="M1843">
        <v>5</v>
      </c>
      <c r="N1843">
        <v>2</v>
      </c>
      <c r="O1843">
        <v>2</v>
      </c>
      <c r="P1843">
        <v>0</v>
      </c>
      <c r="Q1843">
        <v>3</v>
      </c>
      <c r="R1843">
        <v>3</v>
      </c>
      <c r="S1843">
        <v>0</v>
      </c>
      <c r="T1843">
        <v>0</v>
      </c>
      <c r="U1843">
        <v>0</v>
      </c>
      <c r="V1843">
        <f t="shared" si="56"/>
        <v>57</v>
      </c>
      <c r="W1843">
        <f t="shared" si="57"/>
        <v>45</v>
      </c>
    </row>
    <row r="1844" spans="1:23" x14ac:dyDescent="0.35">
      <c r="A1844" t="s">
        <v>327</v>
      </c>
      <c r="B1844" s="1">
        <v>44357</v>
      </c>
      <c r="C1844" t="s">
        <v>308</v>
      </c>
      <c r="D1844" t="s">
        <v>58</v>
      </c>
      <c r="E1844">
        <v>1</v>
      </c>
      <c r="F1844">
        <v>0</v>
      </c>
      <c r="G1844">
        <v>0</v>
      </c>
      <c r="H1844">
        <v>1</v>
      </c>
      <c r="I1844">
        <v>0</v>
      </c>
      <c r="J1844">
        <v>0</v>
      </c>
      <c r="K1844">
        <v>0</v>
      </c>
      <c r="L1844">
        <v>7</v>
      </c>
      <c r="M1844">
        <v>3</v>
      </c>
      <c r="N1844">
        <v>2</v>
      </c>
      <c r="O1844">
        <v>1</v>
      </c>
      <c r="P1844">
        <v>1</v>
      </c>
      <c r="Q1844">
        <v>1</v>
      </c>
      <c r="R1844">
        <v>8</v>
      </c>
      <c r="S1844">
        <v>0</v>
      </c>
      <c r="T1844">
        <v>0</v>
      </c>
      <c r="U1844">
        <v>0</v>
      </c>
      <c r="V1844">
        <f t="shared" si="56"/>
        <v>75</v>
      </c>
      <c r="W1844">
        <f t="shared" si="57"/>
        <v>70</v>
      </c>
    </row>
    <row r="1845" spans="1:23" x14ac:dyDescent="0.35">
      <c r="A1845" t="s">
        <v>327</v>
      </c>
      <c r="B1845" s="1">
        <v>44358</v>
      </c>
      <c r="C1845" t="s">
        <v>305</v>
      </c>
      <c r="D1845" t="s">
        <v>120</v>
      </c>
      <c r="E1845">
        <v>1</v>
      </c>
      <c r="F1845">
        <v>0</v>
      </c>
      <c r="G1845">
        <v>0</v>
      </c>
      <c r="H1845">
        <v>1</v>
      </c>
      <c r="I1845">
        <v>0</v>
      </c>
      <c r="J1845">
        <v>0</v>
      </c>
      <c r="K1845">
        <v>0</v>
      </c>
      <c r="L1845">
        <v>6</v>
      </c>
      <c r="M1845">
        <v>5</v>
      </c>
      <c r="N1845">
        <v>2</v>
      </c>
      <c r="O1845">
        <v>2</v>
      </c>
      <c r="P1845">
        <v>0</v>
      </c>
      <c r="Q1845">
        <v>2</v>
      </c>
      <c r="R1845">
        <v>6</v>
      </c>
      <c r="S1845">
        <v>0</v>
      </c>
      <c r="T1845">
        <v>0</v>
      </c>
      <c r="U1845">
        <v>0</v>
      </c>
      <c r="V1845">
        <f t="shared" si="56"/>
        <v>71</v>
      </c>
      <c r="W1845">
        <f t="shared" si="57"/>
        <v>62</v>
      </c>
    </row>
    <row r="1846" spans="1:23" x14ac:dyDescent="0.35">
      <c r="A1846" t="s">
        <v>327</v>
      </c>
      <c r="B1846" s="1">
        <v>44359</v>
      </c>
      <c r="C1846" t="s">
        <v>316</v>
      </c>
      <c r="D1846" t="s">
        <v>120</v>
      </c>
      <c r="E1846">
        <v>1</v>
      </c>
      <c r="F1846">
        <v>0</v>
      </c>
      <c r="G1846">
        <v>0</v>
      </c>
      <c r="H1846">
        <v>1</v>
      </c>
      <c r="I1846">
        <v>0</v>
      </c>
      <c r="J1846">
        <v>0</v>
      </c>
      <c r="K1846">
        <v>0</v>
      </c>
      <c r="L1846">
        <v>5</v>
      </c>
      <c r="M1846">
        <v>4</v>
      </c>
      <c r="N1846">
        <v>0</v>
      </c>
      <c r="O1846">
        <v>0</v>
      </c>
      <c r="P1846">
        <v>0</v>
      </c>
      <c r="Q1846">
        <v>0</v>
      </c>
      <c r="R1846">
        <v>6</v>
      </c>
      <c r="S1846">
        <v>0</v>
      </c>
      <c r="T1846">
        <v>0</v>
      </c>
      <c r="U1846">
        <v>1</v>
      </c>
      <c r="V1846">
        <f t="shared" si="56"/>
        <v>69</v>
      </c>
      <c r="W1846">
        <f t="shared" si="57"/>
        <v>68</v>
      </c>
    </row>
    <row r="1847" spans="1:23" x14ac:dyDescent="0.35">
      <c r="A1847" t="s">
        <v>327</v>
      </c>
      <c r="B1847" s="1">
        <v>44360</v>
      </c>
      <c r="C1847" t="s">
        <v>306</v>
      </c>
      <c r="D1847" t="s">
        <v>120</v>
      </c>
      <c r="E1847">
        <v>1</v>
      </c>
      <c r="F1847">
        <v>0</v>
      </c>
      <c r="G1847">
        <v>0</v>
      </c>
      <c r="H1847">
        <v>0</v>
      </c>
      <c r="I1847">
        <v>1</v>
      </c>
      <c r="J1847">
        <v>0</v>
      </c>
      <c r="K1847">
        <v>0</v>
      </c>
      <c r="L1847">
        <v>3</v>
      </c>
      <c r="M1847">
        <v>6</v>
      </c>
      <c r="N1847">
        <v>4</v>
      </c>
      <c r="O1847">
        <v>4</v>
      </c>
      <c r="P1847">
        <v>1</v>
      </c>
      <c r="Q1847">
        <v>2</v>
      </c>
      <c r="R1847">
        <v>2</v>
      </c>
      <c r="S1847">
        <v>1</v>
      </c>
      <c r="T1847">
        <v>0</v>
      </c>
      <c r="U1847">
        <v>0</v>
      </c>
      <c r="V1847">
        <f t="shared" si="56"/>
        <v>49</v>
      </c>
      <c r="W1847">
        <f t="shared" si="57"/>
        <v>26</v>
      </c>
    </row>
    <row r="1848" spans="1:23" x14ac:dyDescent="0.35">
      <c r="A1848" t="s">
        <v>327</v>
      </c>
      <c r="B1848" s="1">
        <v>44361</v>
      </c>
      <c r="C1848" t="s">
        <v>317</v>
      </c>
      <c r="D1848" t="s">
        <v>110</v>
      </c>
      <c r="E1848">
        <v>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 s="2">
        <v>4.333333333333333</v>
      </c>
      <c r="M1848">
        <v>7</v>
      </c>
      <c r="N1848">
        <v>2</v>
      </c>
      <c r="O1848">
        <v>2</v>
      </c>
      <c r="P1848">
        <v>0</v>
      </c>
      <c r="Q1848">
        <v>1</v>
      </c>
      <c r="R1848">
        <v>3</v>
      </c>
      <c r="S1848">
        <v>0</v>
      </c>
      <c r="T1848">
        <v>0</v>
      </c>
      <c r="U1848">
        <v>0</v>
      </c>
      <c r="V1848">
        <f t="shared" si="56"/>
        <v>58.666666666666664</v>
      </c>
      <c r="W1848">
        <f t="shared" si="57"/>
        <v>47</v>
      </c>
    </row>
    <row r="1849" spans="1:23" x14ac:dyDescent="0.35">
      <c r="A1849" t="s">
        <v>327</v>
      </c>
      <c r="B1849" s="1">
        <v>44362</v>
      </c>
      <c r="C1849" t="s">
        <v>308</v>
      </c>
      <c r="D1849" t="s">
        <v>110</v>
      </c>
      <c r="E1849">
        <v>1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6</v>
      </c>
      <c r="M1849">
        <v>3</v>
      </c>
      <c r="N1849">
        <v>1</v>
      </c>
      <c r="O1849">
        <v>1</v>
      </c>
      <c r="P1849">
        <v>0</v>
      </c>
      <c r="Q1849">
        <v>1</v>
      </c>
      <c r="R1849">
        <v>6</v>
      </c>
      <c r="S1849">
        <v>0</v>
      </c>
      <c r="T1849">
        <v>0</v>
      </c>
      <c r="U1849">
        <v>0</v>
      </c>
      <c r="V1849">
        <f t="shared" si="56"/>
        <v>74</v>
      </c>
      <c r="W1849">
        <f t="shared" si="57"/>
        <v>71</v>
      </c>
    </row>
    <row r="1850" spans="1:23" x14ac:dyDescent="0.35">
      <c r="A1850" t="s">
        <v>327</v>
      </c>
      <c r="B1850" s="1">
        <v>44363</v>
      </c>
      <c r="C1850" t="s">
        <v>305</v>
      </c>
      <c r="D1850" t="s">
        <v>110</v>
      </c>
      <c r="E1850">
        <v>1</v>
      </c>
      <c r="F1850">
        <v>1</v>
      </c>
      <c r="G1850">
        <v>0</v>
      </c>
      <c r="H1850">
        <v>0</v>
      </c>
      <c r="I1850">
        <v>1</v>
      </c>
      <c r="J1850">
        <v>0</v>
      </c>
      <c r="K1850">
        <v>0</v>
      </c>
      <c r="L1850" s="2">
        <v>8.3333333333333339</v>
      </c>
      <c r="M1850">
        <v>6</v>
      </c>
      <c r="N1850">
        <v>1</v>
      </c>
      <c r="O1850">
        <v>0</v>
      </c>
      <c r="P1850">
        <v>0</v>
      </c>
      <c r="Q1850">
        <v>1</v>
      </c>
      <c r="R1850">
        <v>7</v>
      </c>
      <c r="S1850">
        <v>1</v>
      </c>
      <c r="T1850">
        <v>0</v>
      </c>
      <c r="U1850">
        <v>0</v>
      </c>
      <c r="V1850">
        <f t="shared" si="56"/>
        <v>81.666666666666671</v>
      </c>
      <c r="W1850">
        <f t="shared" si="57"/>
        <v>80</v>
      </c>
    </row>
    <row r="1851" spans="1:23" x14ac:dyDescent="0.35">
      <c r="A1851" t="s">
        <v>327</v>
      </c>
      <c r="B1851" s="1">
        <v>44365</v>
      </c>
      <c r="C1851" t="s">
        <v>314</v>
      </c>
      <c r="D1851" t="s">
        <v>114</v>
      </c>
      <c r="E1851">
        <v>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 s="2">
        <v>3.6666666666666665</v>
      </c>
      <c r="M1851">
        <v>3</v>
      </c>
      <c r="N1851">
        <v>2</v>
      </c>
      <c r="O1851">
        <v>2</v>
      </c>
      <c r="P1851">
        <v>2</v>
      </c>
      <c r="Q1851">
        <v>4</v>
      </c>
      <c r="R1851">
        <v>5</v>
      </c>
      <c r="S1851">
        <v>0</v>
      </c>
      <c r="T1851">
        <v>0</v>
      </c>
      <c r="U1851">
        <v>1</v>
      </c>
      <c r="V1851">
        <f t="shared" si="56"/>
        <v>51</v>
      </c>
      <c r="W1851">
        <f t="shared" si="57"/>
        <v>35</v>
      </c>
    </row>
    <row r="1852" spans="1:23" x14ac:dyDescent="0.35">
      <c r="A1852" t="s">
        <v>327</v>
      </c>
      <c r="B1852" s="1">
        <v>44366</v>
      </c>
      <c r="C1852" t="s">
        <v>306</v>
      </c>
      <c r="D1852" t="s">
        <v>114</v>
      </c>
      <c r="E1852">
        <v>1</v>
      </c>
      <c r="F1852">
        <v>0</v>
      </c>
      <c r="G1852">
        <v>0</v>
      </c>
      <c r="H1852">
        <v>1</v>
      </c>
      <c r="I1852">
        <v>0</v>
      </c>
      <c r="J1852">
        <v>0</v>
      </c>
      <c r="K1852">
        <v>0</v>
      </c>
      <c r="L1852">
        <v>7</v>
      </c>
      <c r="M1852">
        <v>1</v>
      </c>
      <c r="N1852">
        <v>0</v>
      </c>
      <c r="O1852">
        <v>0</v>
      </c>
      <c r="P1852">
        <v>0</v>
      </c>
      <c r="Q1852">
        <v>0</v>
      </c>
      <c r="R1852">
        <v>7</v>
      </c>
      <c r="S1852">
        <v>1</v>
      </c>
      <c r="T1852">
        <v>0</v>
      </c>
      <c r="U1852">
        <v>0</v>
      </c>
      <c r="V1852">
        <f t="shared" si="56"/>
        <v>83</v>
      </c>
      <c r="W1852">
        <f t="shared" si="57"/>
        <v>87</v>
      </c>
    </row>
    <row r="1853" spans="1:23" x14ac:dyDescent="0.35">
      <c r="A1853" t="s">
        <v>327</v>
      </c>
      <c r="B1853" s="1">
        <v>44367</v>
      </c>
      <c r="C1853" t="s">
        <v>316</v>
      </c>
      <c r="D1853" t="s">
        <v>114</v>
      </c>
      <c r="E1853">
        <v>1</v>
      </c>
      <c r="F1853">
        <v>0</v>
      </c>
      <c r="G1853">
        <v>0</v>
      </c>
      <c r="H1853">
        <v>0</v>
      </c>
      <c r="I1853">
        <v>1</v>
      </c>
      <c r="J1853">
        <v>0</v>
      </c>
      <c r="K1853">
        <v>0</v>
      </c>
      <c r="L1853">
        <v>4</v>
      </c>
      <c r="M1853">
        <v>0</v>
      </c>
      <c r="N1853">
        <v>1</v>
      </c>
      <c r="O1853">
        <v>0</v>
      </c>
      <c r="P1853">
        <v>0</v>
      </c>
      <c r="Q1853">
        <v>3</v>
      </c>
      <c r="R1853">
        <v>7</v>
      </c>
      <c r="S1853">
        <v>1</v>
      </c>
      <c r="T1853">
        <v>0</v>
      </c>
      <c r="U1853">
        <v>0</v>
      </c>
      <c r="V1853">
        <f t="shared" si="56"/>
        <v>64</v>
      </c>
      <c r="W1853">
        <f t="shared" si="57"/>
        <v>62</v>
      </c>
    </row>
    <row r="1854" spans="1:23" x14ac:dyDescent="0.35">
      <c r="A1854" t="s">
        <v>327</v>
      </c>
      <c r="B1854" s="1">
        <v>44369</v>
      </c>
      <c r="C1854" t="s">
        <v>305</v>
      </c>
      <c r="D1854" t="s">
        <v>64</v>
      </c>
      <c r="E1854">
        <v>1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8</v>
      </c>
      <c r="M1854">
        <v>5</v>
      </c>
      <c r="N1854">
        <v>1</v>
      </c>
      <c r="O1854">
        <v>1</v>
      </c>
      <c r="P1854">
        <v>0</v>
      </c>
      <c r="Q1854">
        <v>1</v>
      </c>
      <c r="R1854">
        <v>3</v>
      </c>
      <c r="S1854">
        <v>1</v>
      </c>
      <c r="T1854">
        <v>0</v>
      </c>
      <c r="U1854">
        <v>1</v>
      </c>
      <c r="V1854">
        <f t="shared" si="56"/>
        <v>79</v>
      </c>
      <c r="W1854">
        <f t="shared" si="57"/>
        <v>76</v>
      </c>
    </row>
    <row r="1855" spans="1:23" x14ac:dyDescent="0.35">
      <c r="A1855" t="s">
        <v>327</v>
      </c>
      <c r="B1855" s="1">
        <v>44370</v>
      </c>
      <c r="C1855" t="s">
        <v>308</v>
      </c>
      <c r="D1855" t="s">
        <v>64</v>
      </c>
      <c r="E1855">
        <v>1</v>
      </c>
      <c r="F1855">
        <v>0</v>
      </c>
      <c r="G1855">
        <v>0</v>
      </c>
      <c r="H1855">
        <v>0</v>
      </c>
      <c r="I1855">
        <v>1</v>
      </c>
      <c r="J1855">
        <v>0</v>
      </c>
      <c r="K1855">
        <v>0</v>
      </c>
      <c r="L1855">
        <v>5</v>
      </c>
      <c r="M1855">
        <v>5</v>
      </c>
      <c r="N1855">
        <v>3</v>
      </c>
      <c r="O1855">
        <v>3</v>
      </c>
      <c r="P1855">
        <v>0</v>
      </c>
      <c r="Q1855">
        <v>2</v>
      </c>
      <c r="R1855">
        <v>6</v>
      </c>
      <c r="S1855">
        <v>0</v>
      </c>
      <c r="T1855">
        <v>0</v>
      </c>
      <c r="U1855">
        <v>0</v>
      </c>
      <c r="V1855">
        <f t="shared" si="56"/>
        <v>66</v>
      </c>
      <c r="W1855">
        <f t="shared" si="57"/>
        <v>53</v>
      </c>
    </row>
    <row r="1856" spans="1:23" x14ac:dyDescent="0.35">
      <c r="A1856" t="s">
        <v>327</v>
      </c>
      <c r="B1856" s="1">
        <v>44371</v>
      </c>
      <c r="C1856" t="s">
        <v>314</v>
      </c>
      <c r="D1856" t="s">
        <v>99</v>
      </c>
      <c r="E1856">
        <v>1</v>
      </c>
      <c r="F1856">
        <v>0</v>
      </c>
      <c r="G1856">
        <v>0</v>
      </c>
      <c r="H1856">
        <v>0</v>
      </c>
      <c r="I1856">
        <v>1</v>
      </c>
      <c r="J1856">
        <v>0</v>
      </c>
      <c r="K1856">
        <v>0</v>
      </c>
      <c r="L1856">
        <v>3</v>
      </c>
      <c r="M1856">
        <v>6</v>
      </c>
      <c r="N1856">
        <v>5</v>
      </c>
      <c r="O1856">
        <v>5</v>
      </c>
      <c r="P1856">
        <v>2</v>
      </c>
      <c r="Q1856">
        <v>4</v>
      </c>
      <c r="R1856">
        <v>6</v>
      </c>
      <c r="S1856">
        <v>0</v>
      </c>
      <c r="T1856">
        <v>0</v>
      </c>
      <c r="U1856">
        <v>0</v>
      </c>
      <c r="V1856">
        <f t="shared" si="56"/>
        <v>47</v>
      </c>
      <c r="W1856">
        <f t="shared" si="57"/>
        <v>17</v>
      </c>
    </row>
    <row r="1857" spans="1:23" x14ac:dyDescent="0.35">
      <c r="A1857" t="s">
        <v>327</v>
      </c>
      <c r="B1857" s="1">
        <v>44372</v>
      </c>
      <c r="C1857" t="s">
        <v>306</v>
      </c>
      <c r="D1857" t="s">
        <v>99</v>
      </c>
      <c r="E1857">
        <v>1</v>
      </c>
      <c r="F1857">
        <v>0</v>
      </c>
      <c r="G1857">
        <v>0</v>
      </c>
      <c r="H1857">
        <v>1</v>
      </c>
      <c r="I1857">
        <v>0</v>
      </c>
      <c r="J1857">
        <v>0</v>
      </c>
      <c r="K1857">
        <v>0</v>
      </c>
      <c r="L1857">
        <v>6</v>
      </c>
      <c r="M1857">
        <v>6</v>
      </c>
      <c r="N1857">
        <v>2</v>
      </c>
      <c r="O1857">
        <v>2</v>
      </c>
      <c r="P1857">
        <v>1</v>
      </c>
      <c r="Q1857">
        <v>1</v>
      </c>
      <c r="R1857">
        <v>9</v>
      </c>
      <c r="S1857">
        <v>1</v>
      </c>
      <c r="T1857">
        <v>0</v>
      </c>
      <c r="U1857">
        <v>0</v>
      </c>
      <c r="V1857">
        <f t="shared" si="56"/>
        <v>70</v>
      </c>
      <c r="W1857">
        <f t="shared" si="57"/>
        <v>59</v>
      </c>
    </row>
    <row r="1858" spans="1:23" x14ac:dyDescent="0.35">
      <c r="A1858" t="s">
        <v>327</v>
      </c>
      <c r="B1858" s="1">
        <v>44373</v>
      </c>
      <c r="C1858" t="s">
        <v>316</v>
      </c>
      <c r="D1858" t="s">
        <v>99</v>
      </c>
      <c r="E1858">
        <v>1</v>
      </c>
      <c r="F1858">
        <v>0</v>
      </c>
      <c r="G1858">
        <v>0</v>
      </c>
      <c r="H1858">
        <v>1</v>
      </c>
      <c r="I1858">
        <v>0</v>
      </c>
      <c r="J1858">
        <v>0</v>
      </c>
      <c r="K1858">
        <v>0</v>
      </c>
      <c r="L1858">
        <v>6</v>
      </c>
      <c r="M1858">
        <v>4</v>
      </c>
      <c r="N1858">
        <v>2</v>
      </c>
      <c r="O1858">
        <v>1</v>
      </c>
      <c r="P1858">
        <v>0</v>
      </c>
      <c r="Q1858">
        <v>2</v>
      </c>
      <c r="R1858">
        <v>11</v>
      </c>
      <c r="S1858">
        <v>1</v>
      </c>
      <c r="T1858">
        <v>0</v>
      </c>
      <c r="U1858">
        <v>0</v>
      </c>
      <c r="V1858">
        <f t="shared" si="56"/>
        <v>75</v>
      </c>
      <c r="W1858">
        <f t="shared" si="57"/>
        <v>69</v>
      </c>
    </row>
    <row r="1859" spans="1:23" x14ac:dyDescent="0.35">
      <c r="A1859" t="s">
        <v>327</v>
      </c>
      <c r="B1859" s="1">
        <v>44374</v>
      </c>
      <c r="C1859" t="s">
        <v>305</v>
      </c>
      <c r="D1859" t="s">
        <v>99</v>
      </c>
      <c r="E1859">
        <v>1</v>
      </c>
      <c r="F1859">
        <v>0</v>
      </c>
      <c r="G1859">
        <v>0</v>
      </c>
      <c r="H1859">
        <v>0</v>
      </c>
      <c r="I1859">
        <v>1</v>
      </c>
      <c r="J1859">
        <v>0</v>
      </c>
      <c r="K1859">
        <v>0</v>
      </c>
      <c r="L1859" s="2">
        <v>5.333333333333333</v>
      </c>
      <c r="M1859">
        <v>6</v>
      </c>
      <c r="N1859">
        <v>5</v>
      </c>
      <c r="O1859">
        <v>4</v>
      </c>
      <c r="P1859">
        <v>2</v>
      </c>
      <c r="Q1859">
        <v>3</v>
      </c>
      <c r="R1859">
        <v>3</v>
      </c>
      <c r="S1859">
        <v>0</v>
      </c>
      <c r="T1859">
        <v>0</v>
      </c>
      <c r="U1859">
        <v>1</v>
      </c>
      <c r="V1859">
        <f t="shared" ref="V1859:V1922" si="58">50+L1859*3+(IF(L1859&lt;4,0,(L1859-4)*2)+R1859-M1859-4*P1859-(2*(N1859-O1859))-Q1859)</f>
        <v>52.666666666666664</v>
      </c>
      <c r="W1859">
        <f t="shared" ref="W1859:W1922" si="59">40+6*L1859+R1859-2*Q1859-2*M1859-3*N1859-6*P1859</f>
        <v>30</v>
      </c>
    </row>
    <row r="1860" spans="1:23" x14ac:dyDescent="0.35">
      <c r="A1860" t="s">
        <v>327</v>
      </c>
      <c r="B1860" s="1">
        <v>44376</v>
      </c>
      <c r="C1860" t="s">
        <v>308</v>
      </c>
      <c r="D1860" t="s">
        <v>119</v>
      </c>
      <c r="E1860">
        <v>1</v>
      </c>
      <c r="F1860">
        <v>0</v>
      </c>
      <c r="G1860">
        <v>0</v>
      </c>
      <c r="H1860">
        <v>0</v>
      </c>
      <c r="I1860">
        <v>1</v>
      </c>
      <c r="J1860">
        <v>0</v>
      </c>
      <c r="K1860">
        <v>0</v>
      </c>
      <c r="L1860" s="2">
        <v>5.666666666666667</v>
      </c>
      <c r="M1860">
        <v>2</v>
      </c>
      <c r="N1860">
        <v>2</v>
      </c>
      <c r="O1860">
        <v>2</v>
      </c>
      <c r="P1860">
        <v>1</v>
      </c>
      <c r="Q1860">
        <v>4</v>
      </c>
      <c r="R1860">
        <v>9</v>
      </c>
      <c r="S1860">
        <v>1</v>
      </c>
      <c r="T1860">
        <v>0</v>
      </c>
      <c r="U1860">
        <v>0</v>
      </c>
      <c r="V1860">
        <f t="shared" si="58"/>
        <v>69.333333333333329</v>
      </c>
      <c r="W1860">
        <f t="shared" si="59"/>
        <v>59</v>
      </c>
    </row>
    <row r="1861" spans="1:23" x14ac:dyDescent="0.35">
      <c r="A1861" t="s">
        <v>327</v>
      </c>
      <c r="B1861" s="1">
        <v>44377</v>
      </c>
      <c r="C1861" t="s">
        <v>313</v>
      </c>
      <c r="D1861" t="s">
        <v>119</v>
      </c>
      <c r="E1861">
        <v>1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3</v>
      </c>
      <c r="M1861">
        <v>4</v>
      </c>
      <c r="N1861">
        <v>5</v>
      </c>
      <c r="O1861">
        <v>5</v>
      </c>
      <c r="P1861">
        <v>1</v>
      </c>
      <c r="Q1861">
        <v>5</v>
      </c>
      <c r="R1861">
        <v>5</v>
      </c>
      <c r="S1861">
        <v>0</v>
      </c>
      <c r="T1861">
        <v>0</v>
      </c>
      <c r="U1861">
        <v>0</v>
      </c>
      <c r="V1861">
        <f t="shared" si="58"/>
        <v>51</v>
      </c>
      <c r="W1861">
        <f t="shared" si="59"/>
        <v>24</v>
      </c>
    </row>
    <row r="1862" spans="1:23" x14ac:dyDescent="0.35">
      <c r="A1862" t="s">
        <v>327</v>
      </c>
      <c r="B1862" s="1">
        <v>44379</v>
      </c>
      <c r="C1862" t="s">
        <v>306</v>
      </c>
      <c r="D1862" t="s">
        <v>92</v>
      </c>
      <c r="E1862">
        <v>1</v>
      </c>
      <c r="F1862">
        <v>0</v>
      </c>
      <c r="G1862">
        <v>0</v>
      </c>
      <c r="H1862">
        <v>0</v>
      </c>
      <c r="I1862">
        <v>1</v>
      </c>
      <c r="J1862">
        <v>0</v>
      </c>
      <c r="K1862">
        <v>0</v>
      </c>
      <c r="L1862">
        <v>0</v>
      </c>
      <c r="M1862">
        <v>0</v>
      </c>
      <c r="N1862">
        <v>1</v>
      </c>
      <c r="O1862">
        <v>1</v>
      </c>
      <c r="P1862">
        <v>0</v>
      </c>
      <c r="Q1862">
        <v>0</v>
      </c>
      <c r="R1862">
        <v>0</v>
      </c>
      <c r="S1862">
        <v>1</v>
      </c>
      <c r="T1862">
        <v>0</v>
      </c>
      <c r="U1862">
        <v>0</v>
      </c>
      <c r="V1862">
        <f t="shared" si="58"/>
        <v>50</v>
      </c>
      <c r="W1862">
        <f t="shared" si="59"/>
        <v>37</v>
      </c>
    </row>
    <row r="1863" spans="1:23" x14ac:dyDescent="0.35">
      <c r="A1863" t="s">
        <v>327</v>
      </c>
      <c r="B1863" s="1">
        <v>44380</v>
      </c>
      <c r="C1863" t="s">
        <v>305</v>
      </c>
      <c r="D1863" t="s">
        <v>92</v>
      </c>
      <c r="E1863">
        <v>1</v>
      </c>
      <c r="F1863">
        <v>0</v>
      </c>
      <c r="G1863">
        <v>0</v>
      </c>
      <c r="H1863">
        <v>1</v>
      </c>
      <c r="I1863">
        <v>0</v>
      </c>
      <c r="J1863">
        <v>0</v>
      </c>
      <c r="K1863">
        <v>0</v>
      </c>
      <c r="L1863">
        <v>6</v>
      </c>
      <c r="M1863">
        <v>5</v>
      </c>
      <c r="N1863">
        <v>1</v>
      </c>
      <c r="O1863">
        <v>0</v>
      </c>
      <c r="P1863">
        <v>0</v>
      </c>
      <c r="Q1863">
        <v>4</v>
      </c>
      <c r="R1863">
        <v>4</v>
      </c>
      <c r="S1863">
        <v>0</v>
      </c>
      <c r="T1863">
        <v>0</v>
      </c>
      <c r="U1863">
        <v>0</v>
      </c>
      <c r="V1863">
        <f t="shared" si="58"/>
        <v>65</v>
      </c>
      <c r="W1863">
        <f t="shared" si="59"/>
        <v>59</v>
      </c>
    </row>
    <row r="1864" spans="1:23" x14ac:dyDescent="0.35">
      <c r="A1864" t="s">
        <v>327</v>
      </c>
      <c r="B1864" s="1">
        <v>44381</v>
      </c>
      <c r="C1864" t="s">
        <v>316</v>
      </c>
      <c r="D1864" t="s">
        <v>92</v>
      </c>
      <c r="E1864">
        <v>1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6</v>
      </c>
      <c r="M1864">
        <v>5</v>
      </c>
      <c r="N1864">
        <v>3</v>
      </c>
      <c r="O1864">
        <v>3</v>
      </c>
      <c r="P1864">
        <v>1</v>
      </c>
      <c r="Q1864">
        <v>1</v>
      </c>
      <c r="R1864">
        <v>6</v>
      </c>
      <c r="S1864">
        <v>0</v>
      </c>
      <c r="T1864">
        <v>0</v>
      </c>
      <c r="U1864">
        <v>0</v>
      </c>
      <c r="V1864">
        <f t="shared" si="58"/>
        <v>68</v>
      </c>
      <c r="W1864">
        <f t="shared" si="59"/>
        <v>55</v>
      </c>
    </row>
    <row r="1865" spans="1:23" x14ac:dyDescent="0.35">
      <c r="A1865" t="s">
        <v>327</v>
      </c>
      <c r="B1865" s="1">
        <v>44382</v>
      </c>
      <c r="C1865" t="s">
        <v>308</v>
      </c>
      <c r="D1865" t="s">
        <v>36</v>
      </c>
      <c r="E1865">
        <v>1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5</v>
      </c>
      <c r="M1865">
        <v>6</v>
      </c>
      <c r="N1865">
        <v>2</v>
      </c>
      <c r="O1865">
        <v>2</v>
      </c>
      <c r="P1865">
        <v>0</v>
      </c>
      <c r="Q1865">
        <v>0</v>
      </c>
      <c r="R1865">
        <v>8</v>
      </c>
      <c r="S1865">
        <v>0</v>
      </c>
      <c r="T1865">
        <v>0</v>
      </c>
      <c r="U1865">
        <v>0</v>
      </c>
      <c r="V1865">
        <f t="shared" si="58"/>
        <v>69</v>
      </c>
      <c r="W1865">
        <f t="shared" si="59"/>
        <v>60</v>
      </c>
    </row>
    <row r="1866" spans="1:23" x14ac:dyDescent="0.35">
      <c r="A1866" t="s">
        <v>327</v>
      </c>
      <c r="B1866" s="1">
        <v>44383</v>
      </c>
      <c r="C1866" t="s">
        <v>306</v>
      </c>
      <c r="D1866" t="s">
        <v>36</v>
      </c>
      <c r="E1866">
        <v>1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4</v>
      </c>
      <c r="M1866">
        <v>4</v>
      </c>
      <c r="N1866">
        <v>1</v>
      </c>
      <c r="O1866">
        <v>1</v>
      </c>
      <c r="P1866">
        <v>0</v>
      </c>
      <c r="Q1866">
        <v>1</v>
      </c>
      <c r="R1866">
        <v>8</v>
      </c>
      <c r="S1866">
        <v>1</v>
      </c>
      <c r="T1866">
        <v>0</v>
      </c>
      <c r="U1866">
        <v>0</v>
      </c>
      <c r="V1866">
        <f t="shared" si="58"/>
        <v>65</v>
      </c>
      <c r="W1866">
        <f t="shared" si="59"/>
        <v>59</v>
      </c>
    </row>
    <row r="1867" spans="1:23" x14ac:dyDescent="0.35">
      <c r="A1867" t="s">
        <v>327</v>
      </c>
      <c r="B1867" s="1">
        <v>44384</v>
      </c>
      <c r="C1867" t="s">
        <v>311</v>
      </c>
      <c r="D1867" t="s">
        <v>36</v>
      </c>
      <c r="E1867">
        <v>1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 s="2">
        <v>2.6666666666666665</v>
      </c>
      <c r="M1867">
        <v>6</v>
      </c>
      <c r="N1867">
        <v>5</v>
      </c>
      <c r="O1867">
        <v>5</v>
      </c>
      <c r="P1867">
        <v>3</v>
      </c>
      <c r="Q1867">
        <v>1</v>
      </c>
      <c r="R1867">
        <v>3</v>
      </c>
      <c r="S1867">
        <v>0</v>
      </c>
      <c r="T1867">
        <v>0</v>
      </c>
      <c r="U1867">
        <v>0</v>
      </c>
      <c r="V1867">
        <f t="shared" si="58"/>
        <v>42</v>
      </c>
      <c r="W1867">
        <f t="shared" si="59"/>
        <v>12</v>
      </c>
    </row>
    <row r="1868" spans="1:23" x14ac:dyDescent="0.35">
      <c r="A1868" t="s">
        <v>327</v>
      </c>
      <c r="B1868" s="1">
        <v>44385</v>
      </c>
      <c r="C1868" t="s">
        <v>305</v>
      </c>
      <c r="D1868" t="s">
        <v>36</v>
      </c>
      <c r="E1868">
        <v>1</v>
      </c>
      <c r="F1868">
        <v>0</v>
      </c>
      <c r="G1868">
        <v>0</v>
      </c>
      <c r="H1868">
        <v>0</v>
      </c>
      <c r="I1868">
        <v>1</v>
      </c>
      <c r="J1868">
        <v>0</v>
      </c>
      <c r="K1868">
        <v>0</v>
      </c>
      <c r="L1868">
        <v>4</v>
      </c>
      <c r="M1868">
        <v>7</v>
      </c>
      <c r="N1868">
        <v>5</v>
      </c>
      <c r="O1868">
        <v>3</v>
      </c>
      <c r="P1868">
        <v>0</v>
      </c>
      <c r="Q1868">
        <v>1</v>
      </c>
      <c r="R1868">
        <v>5</v>
      </c>
      <c r="S1868">
        <v>0</v>
      </c>
      <c r="T1868">
        <v>0</v>
      </c>
      <c r="U1868">
        <v>0</v>
      </c>
      <c r="V1868">
        <f t="shared" si="58"/>
        <v>55</v>
      </c>
      <c r="W1868">
        <f t="shared" si="59"/>
        <v>38</v>
      </c>
    </row>
    <row r="1869" spans="1:23" x14ac:dyDescent="0.35">
      <c r="A1869" t="s">
        <v>327</v>
      </c>
      <c r="B1869" s="1">
        <v>44386</v>
      </c>
      <c r="C1869" t="s">
        <v>318</v>
      </c>
      <c r="D1869" t="s">
        <v>120</v>
      </c>
      <c r="E1869">
        <v>1</v>
      </c>
      <c r="F1869">
        <v>0</v>
      </c>
      <c r="G1869">
        <v>0</v>
      </c>
      <c r="H1869">
        <v>0</v>
      </c>
      <c r="I1869">
        <v>1</v>
      </c>
      <c r="J1869">
        <v>0</v>
      </c>
      <c r="K1869">
        <v>0</v>
      </c>
      <c r="L1869">
        <v>1</v>
      </c>
      <c r="M1869">
        <v>1</v>
      </c>
      <c r="N1869">
        <v>1</v>
      </c>
      <c r="O1869">
        <v>1</v>
      </c>
      <c r="P1869">
        <v>1</v>
      </c>
      <c r="Q1869">
        <v>0</v>
      </c>
      <c r="R1869">
        <v>2</v>
      </c>
      <c r="S1869">
        <v>0</v>
      </c>
      <c r="T1869">
        <v>0</v>
      </c>
      <c r="U1869">
        <v>0</v>
      </c>
      <c r="V1869">
        <f t="shared" si="58"/>
        <v>50</v>
      </c>
      <c r="W1869">
        <f t="shared" si="59"/>
        <v>37</v>
      </c>
    </row>
    <row r="1870" spans="1:23" x14ac:dyDescent="0.35">
      <c r="A1870" t="s">
        <v>327</v>
      </c>
      <c r="B1870" s="1">
        <v>44387</v>
      </c>
      <c r="C1870" t="s">
        <v>308</v>
      </c>
      <c r="D1870" t="s">
        <v>120</v>
      </c>
      <c r="E1870">
        <v>1</v>
      </c>
      <c r="F1870">
        <v>0</v>
      </c>
      <c r="G1870">
        <v>0</v>
      </c>
      <c r="H1870">
        <v>0</v>
      </c>
      <c r="I1870">
        <v>1</v>
      </c>
      <c r="J1870">
        <v>0</v>
      </c>
      <c r="K1870">
        <v>0</v>
      </c>
      <c r="L1870">
        <v>4</v>
      </c>
      <c r="M1870">
        <v>4</v>
      </c>
      <c r="N1870">
        <v>3</v>
      </c>
      <c r="O1870">
        <v>2</v>
      </c>
      <c r="P1870">
        <v>0</v>
      </c>
      <c r="Q1870">
        <v>2</v>
      </c>
      <c r="R1870">
        <v>4</v>
      </c>
      <c r="S1870">
        <v>0</v>
      </c>
      <c r="T1870">
        <v>0</v>
      </c>
      <c r="U1870">
        <v>1</v>
      </c>
      <c r="V1870">
        <f t="shared" si="58"/>
        <v>58</v>
      </c>
      <c r="W1870">
        <f t="shared" si="59"/>
        <v>47</v>
      </c>
    </row>
    <row r="1871" spans="1:23" x14ac:dyDescent="0.35">
      <c r="A1871" t="s">
        <v>327</v>
      </c>
      <c r="B1871" s="1">
        <v>44388</v>
      </c>
      <c r="C1871" t="s">
        <v>306</v>
      </c>
      <c r="D1871" t="s">
        <v>120</v>
      </c>
      <c r="E1871">
        <v>1</v>
      </c>
      <c r="F1871">
        <v>0</v>
      </c>
      <c r="G1871">
        <v>0</v>
      </c>
      <c r="H1871">
        <v>1</v>
      </c>
      <c r="I1871">
        <v>0</v>
      </c>
      <c r="J1871">
        <v>0</v>
      </c>
      <c r="K1871">
        <v>0</v>
      </c>
      <c r="L1871">
        <v>6</v>
      </c>
      <c r="M1871">
        <v>5</v>
      </c>
      <c r="N1871">
        <v>3</v>
      </c>
      <c r="O1871">
        <v>3</v>
      </c>
      <c r="P1871">
        <v>1</v>
      </c>
      <c r="Q1871">
        <v>2</v>
      </c>
      <c r="R1871">
        <v>9</v>
      </c>
      <c r="S1871">
        <v>0</v>
      </c>
      <c r="T1871">
        <v>0</v>
      </c>
      <c r="U1871">
        <v>0</v>
      </c>
      <c r="V1871">
        <f t="shared" si="58"/>
        <v>70</v>
      </c>
      <c r="W1871">
        <f t="shared" si="59"/>
        <v>56</v>
      </c>
    </row>
    <row r="1872" spans="1:23" x14ac:dyDescent="0.35">
      <c r="A1872" t="s">
        <v>327</v>
      </c>
      <c r="B1872" t="s">
        <v>319</v>
      </c>
      <c r="C1872" t="s">
        <v>305</v>
      </c>
      <c r="D1872" t="s">
        <v>119</v>
      </c>
      <c r="E1872">
        <v>1</v>
      </c>
      <c r="F1872">
        <v>0</v>
      </c>
      <c r="G1872">
        <v>0</v>
      </c>
      <c r="H1872">
        <v>0</v>
      </c>
      <c r="I1872">
        <v>1</v>
      </c>
      <c r="J1872">
        <v>0</v>
      </c>
      <c r="K1872">
        <v>0</v>
      </c>
      <c r="L1872">
        <v>3</v>
      </c>
      <c r="M1872">
        <v>4</v>
      </c>
      <c r="N1872">
        <v>5</v>
      </c>
      <c r="O1872">
        <v>3</v>
      </c>
      <c r="P1872">
        <v>0</v>
      </c>
      <c r="Q1872">
        <v>3</v>
      </c>
      <c r="R1872">
        <v>3</v>
      </c>
      <c r="S1872">
        <v>0</v>
      </c>
      <c r="T1872">
        <v>0</v>
      </c>
      <c r="U1872">
        <v>1</v>
      </c>
      <c r="V1872">
        <f t="shared" si="58"/>
        <v>51</v>
      </c>
      <c r="W1872">
        <f t="shared" si="59"/>
        <v>32</v>
      </c>
    </row>
    <row r="1873" spans="1:23" x14ac:dyDescent="0.35">
      <c r="A1873" t="s">
        <v>327</v>
      </c>
      <c r="B1873" t="s">
        <v>320</v>
      </c>
      <c r="C1873" t="s">
        <v>311</v>
      </c>
      <c r="D1873" t="s">
        <v>119</v>
      </c>
      <c r="E1873">
        <v>1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1</v>
      </c>
      <c r="M1873">
        <v>1</v>
      </c>
      <c r="N1873">
        <v>0</v>
      </c>
      <c r="O1873">
        <v>0</v>
      </c>
      <c r="P1873">
        <v>0</v>
      </c>
      <c r="Q1873">
        <v>1</v>
      </c>
      <c r="R1873">
        <v>2</v>
      </c>
      <c r="S1873">
        <v>0</v>
      </c>
      <c r="T1873">
        <v>0</v>
      </c>
      <c r="U1873">
        <v>1</v>
      </c>
      <c r="V1873">
        <f t="shared" si="58"/>
        <v>53</v>
      </c>
      <c r="W1873">
        <f t="shared" si="59"/>
        <v>44</v>
      </c>
    </row>
    <row r="1874" spans="1:23" x14ac:dyDescent="0.35">
      <c r="A1874" t="s">
        <v>327</v>
      </c>
      <c r="B1874" s="1">
        <v>44394</v>
      </c>
      <c r="C1874" t="s">
        <v>316</v>
      </c>
      <c r="D1874" t="s">
        <v>119</v>
      </c>
      <c r="E1874">
        <v>1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4</v>
      </c>
      <c r="M1874">
        <v>2</v>
      </c>
      <c r="N1874">
        <v>2</v>
      </c>
      <c r="O1874">
        <v>0</v>
      </c>
      <c r="P1874">
        <v>0</v>
      </c>
      <c r="Q1874">
        <v>2</v>
      </c>
      <c r="R1874">
        <v>2</v>
      </c>
      <c r="S1874">
        <v>0</v>
      </c>
      <c r="T1874">
        <v>0</v>
      </c>
      <c r="U1874">
        <v>1</v>
      </c>
      <c r="V1874">
        <f t="shared" si="58"/>
        <v>56</v>
      </c>
      <c r="W1874">
        <f t="shared" si="59"/>
        <v>52</v>
      </c>
    </row>
    <row r="1875" spans="1:23" x14ac:dyDescent="0.35">
      <c r="A1875" t="s">
        <v>327</v>
      </c>
      <c r="B1875" s="1">
        <v>44395</v>
      </c>
      <c r="C1875" t="s">
        <v>317</v>
      </c>
      <c r="D1875" t="s">
        <v>119</v>
      </c>
      <c r="E1875">
        <v>1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 s="2">
        <v>4.333333333333333</v>
      </c>
      <c r="M1875">
        <v>7</v>
      </c>
      <c r="N1875">
        <v>3</v>
      </c>
      <c r="O1875">
        <v>2</v>
      </c>
      <c r="P1875">
        <v>1</v>
      </c>
      <c r="Q1875">
        <v>3</v>
      </c>
      <c r="R1875">
        <v>2</v>
      </c>
      <c r="S1875">
        <v>0</v>
      </c>
      <c r="T1875">
        <v>0</v>
      </c>
      <c r="U1875">
        <v>1</v>
      </c>
      <c r="V1875">
        <f t="shared" si="58"/>
        <v>49.666666666666664</v>
      </c>
      <c r="W1875">
        <f t="shared" si="59"/>
        <v>33</v>
      </c>
    </row>
    <row r="1876" spans="1:23" x14ac:dyDescent="0.35">
      <c r="A1876" t="s">
        <v>327</v>
      </c>
      <c r="B1876" s="1">
        <v>44396</v>
      </c>
      <c r="C1876" t="s">
        <v>311</v>
      </c>
      <c r="D1876" t="s">
        <v>90</v>
      </c>
      <c r="E1876">
        <v>1</v>
      </c>
      <c r="F1876">
        <v>0</v>
      </c>
      <c r="G1876">
        <v>0</v>
      </c>
      <c r="H1876">
        <v>0</v>
      </c>
      <c r="I1876">
        <v>1</v>
      </c>
      <c r="J1876">
        <v>0</v>
      </c>
      <c r="K1876">
        <v>0</v>
      </c>
      <c r="L1876">
        <v>1</v>
      </c>
      <c r="M1876">
        <v>7</v>
      </c>
      <c r="N1876">
        <v>8</v>
      </c>
      <c r="O1876">
        <v>8</v>
      </c>
      <c r="P1876">
        <v>4</v>
      </c>
      <c r="Q1876">
        <v>0</v>
      </c>
      <c r="R1876">
        <v>0</v>
      </c>
      <c r="S1876">
        <v>1</v>
      </c>
      <c r="T1876">
        <v>0</v>
      </c>
      <c r="U1876">
        <v>0</v>
      </c>
      <c r="V1876">
        <f t="shared" si="58"/>
        <v>30</v>
      </c>
      <c r="W1876">
        <f t="shared" si="59"/>
        <v>-16</v>
      </c>
    </row>
    <row r="1877" spans="1:23" x14ac:dyDescent="0.35">
      <c r="A1877" t="s">
        <v>327</v>
      </c>
      <c r="B1877" s="1">
        <v>44397</v>
      </c>
      <c r="C1877" t="s">
        <v>308</v>
      </c>
      <c r="D1877" t="s">
        <v>90</v>
      </c>
      <c r="E1877">
        <v>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5</v>
      </c>
      <c r="M1877">
        <v>5</v>
      </c>
      <c r="N1877">
        <v>2</v>
      </c>
      <c r="O1877">
        <v>2</v>
      </c>
      <c r="P1877">
        <v>0</v>
      </c>
      <c r="Q1877">
        <v>3</v>
      </c>
      <c r="R1877">
        <v>3</v>
      </c>
      <c r="S1877">
        <v>0</v>
      </c>
      <c r="T1877">
        <v>0</v>
      </c>
      <c r="U1877">
        <v>0</v>
      </c>
      <c r="V1877">
        <f t="shared" si="58"/>
        <v>62</v>
      </c>
      <c r="W1877">
        <f t="shared" si="59"/>
        <v>51</v>
      </c>
    </row>
    <row r="1878" spans="1:23" x14ac:dyDescent="0.35">
      <c r="A1878" t="s">
        <v>327</v>
      </c>
      <c r="B1878" s="1">
        <v>44398</v>
      </c>
      <c r="C1878" t="s">
        <v>309</v>
      </c>
      <c r="D1878" t="s">
        <v>90</v>
      </c>
      <c r="E1878">
        <v>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5</v>
      </c>
      <c r="M1878">
        <v>3</v>
      </c>
      <c r="N1878">
        <v>1</v>
      </c>
      <c r="O1878">
        <v>1</v>
      </c>
      <c r="P1878">
        <v>0</v>
      </c>
      <c r="Q1878">
        <v>3</v>
      </c>
      <c r="R1878">
        <v>2</v>
      </c>
      <c r="S1878">
        <v>1</v>
      </c>
      <c r="T1878">
        <v>0</v>
      </c>
      <c r="U1878">
        <v>0</v>
      </c>
      <c r="V1878">
        <f t="shared" si="58"/>
        <v>63</v>
      </c>
      <c r="W1878">
        <f t="shared" si="59"/>
        <v>57</v>
      </c>
    </row>
    <row r="1879" spans="1:23" x14ac:dyDescent="0.35">
      <c r="A1879" t="s">
        <v>327</v>
      </c>
      <c r="B1879" s="1">
        <v>44399</v>
      </c>
      <c r="C1879" t="s">
        <v>321</v>
      </c>
      <c r="D1879" t="s">
        <v>69</v>
      </c>
      <c r="E1879">
        <v>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1</v>
      </c>
      <c r="T1879">
        <v>0</v>
      </c>
      <c r="U1879">
        <v>0</v>
      </c>
      <c r="V1879">
        <f t="shared" si="58"/>
        <v>54</v>
      </c>
      <c r="W1879">
        <f t="shared" si="59"/>
        <v>47</v>
      </c>
    </row>
    <row r="1880" spans="1:23" x14ac:dyDescent="0.35">
      <c r="A1880" t="s">
        <v>327</v>
      </c>
      <c r="B1880" s="1">
        <v>44400</v>
      </c>
      <c r="C1880" t="s">
        <v>316</v>
      </c>
      <c r="D1880" t="s">
        <v>69</v>
      </c>
      <c r="E1880">
        <v>1</v>
      </c>
      <c r="F1880">
        <v>0</v>
      </c>
      <c r="G1880">
        <v>0</v>
      </c>
      <c r="H1880">
        <v>0</v>
      </c>
      <c r="I1880">
        <v>1</v>
      </c>
      <c r="J1880">
        <v>0</v>
      </c>
      <c r="K1880">
        <v>0</v>
      </c>
      <c r="L1880">
        <v>5</v>
      </c>
      <c r="M1880">
        <v>6</v>
      </c>
      <c r="N1880">
        <v>3</v>
      </c>
      <c r="O1880">
        <v>3</v>
      </c>
      <c r="P1880">
        <v>1</v>
      </c>
      <c r="Q1880">
        <v>1</v>
      </c>
      <c r="R1880">
        <v>3</v>
      </c>
      <c r="S1880">
        <v>0</v>
      </c>
      <c r="T1880">
        <v>0</v>
      </c>
      <c r="U1880">
        <v>0</v>
      </c>
      <c r="V1880">
        <f t="shared" si="58"/>
        <v>59</v>
      </c>
      <c r="W1880">
        <f t="shared" si="59"/>
        <v>44</v>
      </c>
    </row>
    <row r="1881" spans="1:23" x14ac:dyDescent="0.35">
      <c r="A1881" t="s">
        <v>327</v>
      </c>
      <c r="B1881" s="1">
        <v>44401</v>
      </c>
      <c r="C1881" t="s">
        <v>317</v>
      </c>
      <c r="D1881" t="s">
        <v>69</v>
      </c>
      <c r="E1881">
        <v>1</v>
      </c>
      <c r="F1881">
        <v>0</v>
      </c>
      <c r="G1881">
        <v>0</v>
      </c>
      <c r="H1881">
        <v>1</v>
      </c>
      <c r="I1881">
        <v>0</v>
      </c>
      <c r="J1881">
        <v>0</v>
      </c>
      <c r="K1881">
        <v>0</v>
      </c>
      <c r="L1881">
        <v>7</v>
      </c>
      <c r="M1881">
        <v>4</v>
      </c>
      <c r="N1881">
        <v>2</v>
      </c>
      <c r="O1881">
        <v>2</v>
      </c>
      <c r="P1881">
        <v>2</v>
      </c>
      <c r="Q1881">
        <v>1</v>
      </c>
      <c r="R1881">
        <v>10</v>
      </c>
      <c r="S1881">
        <v>1</v>
      </c>
      <c r="T1881">
        <v>0</v>
      </c>
      <c r="U1881">
        <v>1</v>
      </c>
      <c r="V1881">
        <f t="shared" si="58"/>
        <v>74</v>
      </c>
      <c r="W1881">
        <f t="shared" si="59"/>
        <v>64</v>
      </c>
    </row>
    <row r="1882" spans="1:23" x14ac:dyDescent="0.35">
      <c r="A1882" t="s">
        <v>327</v>
      </c>
      <c r="B1882" s="1">
        <v>44402</v>
      </c>
      <c r="C1882" t="s">
        <v>315</v>
      </c>
      <c r="D1882" t="s">
        <v>69</v>
      </c>
      <c r="E1882">
        <v>1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2</v>
      </c>
      <c r="S1882">
        <v>0</v>
      </c>
      <c r="T1882">
        <v>0</v>
      </c>
      <c r="U1882">
        <v>0</v>
      </c>
      <c r="V1882">
        <f t="shared" si="58"/>
        <v>55</v>
      </c>
      <c r="W1882">
        <f t="shared" si="59"/>
        <v>48</v>
      </c>
    </row>
    <row r="1883" spans="1:23" x14ac:dyDescent="0.35">
      <c r="A1883" t="s">
        <v>327</v>
      </c>
      <c r="B1883" s="1">
        <v>44404</v>
      </c>
      <c r="C1883" t="s">
        <v>305</v>
      </c>
      <c r="D1883" t="s">
        <v>67</v>
      </c>
      <c r="E1883">
        <v>1</v>
      </c>
      <c r="F1883">
        <v>0</v>
      </c>
      <c r="G1883">
        <v>0</v>
      </c>
      <c r="H1883">
        <v>1</v>
      </c>
      <c r="I1883">
        <v>0</v>
      </c>
      <c r="J1883">
        <v>0</v>
      </c>
      <c r="K1883">
        <v>0</v>
      </c>
      <c r="L1883">
        <v>6</v>
      </c>
      <c r="M1883">
        <v>6</v>
      </c>
      <c r="N1883">
        <v>3</v>
      </c>
      <c r="O1883">
        <v>3</v>
      </c>
      <c r="P1883">
        <v>2</v>
      </c>
      <c r="Q1883">
        <v>1</v>
      </c>
      <c r="R1883">
        <v>5</v>
      </c>
      <c r="S1883">
        <v>0</v>
      </c>
      <c r="T1883">
        <v>0</v>
      </c>
      <c r="U1883">
        <v>0</v>
      </c>
      <c r="V1883">
        <f t="shared" si="58"/>
        <v>62</v>
      </c>
      <c r="W1883">
        <f t="shared" si="59"/>
        <v>46</v>
      </c>
    </row>
    <row r="1884" spans="1:23" x14ac:dyDescent="0.35">
      <c r="A1884" t="s">
        <v>327</v>
      </c>
      <c r="B1884" s="1">
        <v>44405</v>
      </c>
      <c r="C1884" t="s">
        <v>313</v>
      </c>
      <c r="D1884" t="s">
        <v>67</v>
      </c>
      <c r="E1884">
        <v>1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 s="2">
        <v>2.3333333333333335</v>
      </c>
      <c r="M1884">
        <v>3</v>
      </c>
      <c r="N1884">
        <v>5</v>
      </c>
      <c r="O1884">
        <v>4</v>
      </c>
      <c r="P1884">
        <v>2</v>
      </c>
      <c r="Q1884">
        <v>4</v>
      </c>
      <c r="R1884">
        <v>4</v>
      </c>
      <c r="S1884">
        <v>0</v>
      </c>
      <c r="T1884">
        <v>0</v>
      </c>
      <c r="U1884">
        <v>0</v>
      </c>
      <c r="V1884">
        <f t="shared" si="58"/>
        <v>44</v>
      </c>
      <c r="W1884">
        <f t="shared" si="59"/>
        <v>17</v>
      </c>
    </row>
    <row r="1885" spans="1:23" x14ac:dyDescent="0.35">
      <c r="A1885" t="s">
        <v>327</v>
      </c>
      <c r="B1885" s="1">
        <v>44407</v>
      </c>
      <c r="C1885" t="s">
        <v>316</v>
      </c>
      <c r="D1885" t="s">
        <v>71</v>
      </c>
      <c r="E1885">
        <v>1</v>
      </c>
      <c r="F1885">
        <v>0</v>
      </c>
      <c r="G1885">
        <v>0</v>
      </c>
      <c r="H1885">
        <v>0</v>
      </c>
      <c r="I1885">
        <v>1</v>
      </c>
      <c r="J1885">
        <v>0</v>
      </c>
      <c r="K1885">
        <v>0</v>
      </c>
      <c r="L1885" s="2">
        <v>5.666666666666667</v>
      </c>
      <c r="M1885">
        <v>3</v>
      </c>
      <c r="N1885">
        <v>1</v>
      </c>
      <c r="O1885">
        <v>1</v>
      </c>
      <c r="P1885">
        <v>1</v>
      </c>
      <c r="Q1885">
        <v>4</v>
      </c>
      <c r="R1885">
        <v>5</v>
      </c>
      <c r="S1885">
        <v>0</v>
      </c>
      <c r="T1885">
        <v>0</v>
      </c>
      <c r="U1885">
        <v>0</v>
      </c>
      <c r="V1885">
        <f t="shared" si="58"/>
        <v>64.333333333333329</v>
      </c>
      <c r="W1885">
        <f t="shared" si="59"/>
        <v>56</v>
      </c>
    </row>
    <row r="1886" spans="1:23" x14ac:dyDescent="0.35">
      <c r="A1886" t="s">
        <v>327</v>
      </c>
      <c r="B1886" s="1">
        <v>44408</v>
      </c>
      <c r="C1886" t="s">
        <v>308</v>
      </c>
      <c r="D1886" t="s">
        <v>71</v>
      </c>
      <c r="E1886">
        <v>1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 s="2">
        <v>3.6666666666666665</v>
      </c>
      <c r="M1886">
        <v>5</v>
      </c>
      <c r="N1886">
        <v>2</v>
      </c>
      <c r="O1886">
        <v>2</v>
      </c>
      <c r="P1886">
        <v>0</v>
      </c>
      <c r="Q1886">
        <v>3</v>
      </c>
      <c r="R1886">
        <v>4</v>
      </c>
      <c r="S1886">
        <v>1</v>
      </c>
      <c r="T1886">
        <v>0</v>
      </c>
      <c r="U1886">
        <v>0</v>
      </c>
      <c r="V1886">
        <f t="shared" si="58"/>
        <v>57</v>
      </c>
      <c r="W1886">
        <f t="shared" si="59"/>
        <v>44</v>
      </c>
    </row>
    <row r="1887" spans="1:23" x14ac:dyDescent="0.35">
      <c r="A1887" t="s">
        <v>327</v>
      </c>
      <c r="B1887" s="1">
        <v>44409</v>
      </c>
      <c r="C1887" t="s">
        <v>305</v>
      </c>
      <c r="D1887" t="s">
        <v>71</v>
      </c>
      <c r="E1887">
        <v>1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7</v>
      </c>
      <c r="M1887">
        <v>2</v>
      </c>
      <c r="N1887">
        <v>0</v>
      </c>
      <c r="O1887">
        <v>0</v>
      </c>
      <c r="P1887">
        <v>0</v>
      </c>
      <c r="Q1887">
        <v>1</v>
      </c>
      <c r="R1887">
        <v>10</v>
      </c>
      <c r="S1887">
        <v>0</v>
      </c>
      <c r="T1887">
        <v>0</v>
      </c>
      <c r="U1887">
        <v>0</v>
      </c>
      <c r="V1887">
        <f t="shared" si="58"/>
        <v>84</v>
      </c>
      <c r="W1887">
        <f t="shared" si="59"/>
        <v>86</v>
      </c>
    </row>
    <row r="1888" spans="1:23" x14ac:dyDescent="0.35">
      <c r="A1888" t="s">
        <v>327</v>
      </c>
      <c r="B1888" s="1">
        <v>44410</v>
      </c>
      <c r="C1888" t="s">
        <v>322</v>
      </c>
      <c r="D1888" t="s">
        <v>104</v>
      </c>
      <c r="E1888">
        <v>1</v>
      </c>
      <c r="F1888">
        <v>0</v>
      </c>
      <c r="G1888">
        <v>0</v>
      </c>
      <c r="H1888">
        <v>1</v>
      </c>
      <c r="I1888">
        <v>0</v>
      </c>
      <c r="J1888">
        <v>0</v>
      </c>
      <c r="K1888">
        <v>0</v>
      </c>
      <c r="L1888">
        <v>5</v>
      </c>
      <c r="M1888">
        <v>4</v>
      </c>
      <c r="N1888">
        <v>3</v>
      </c>
      <c r="O1888">
        <v>3</v>
      </c>
      <c r="P1888">
        <v>1</v>
      </c>
      <c r="Q1888">
        <v>3</v>
      </c>
      <c r="R1888">
        <v>5</v>
      </c>
      <c r="S1888">
        <v>1</v>
      </c>
      <c r="T1888">
        <v>0</v>
      </c>
      <c r="U1888">
        <v>2</v>
      </c>
      <c r="V1888">
        <f t="shared" si="58"/>
        <v>61</v>
      </c>
      <c r="W1888">
        <f t="shared" si="59"/>
        <v>46</v>
      </c>
    </row>
    <row r="1889" spans="1:23" x14ac:dyDescent="0.35">
      <c r="A1889" t="s">
        <v>327</v>
      </c>
      <c r="B1889" s="1">
        <v>44411</v>
      </c>
      <c r="C1889" t="s">
        <v>309</v>
      </c>
      <c r="D1889" t="s">
        <v>104</v>
      </c>
      <c r="E1889">
        <v>1</v>
      </c>
      <c r="F1889">
        <v>0</v>
      </c>
      <c r="G1889">
        <v>0</v>
      </c>
      <c r="H1889">
        <v>1</v>
      </c>
      <c r="I1889">
        <v>0</v>
      </c>
      <c r="J1889">
        <v>0</v>
      </c>
      <c r="K1889">
        <v>0</v>
      </c>
      <c r="L1889" s="2">
        <v>5.666666666666667</v>
      </c>
      <c r="M1889">
        <v>3</v>
      </c>
      <c r="N1889">
        <v>3</v>
      </c>
      <c r="O1889">
        <v>3</v>
      </c>
      <c r="P1889">
        <v>0</v>
      </c>
      <c r="Q1889">
        <v>4</v>
      </c>
      <c r="R1889">
        <v>5</v>
      </c>
      <c r="S1889">
        <v>1</v>
      </c>
      <c r="T1889">
        <v>0</v>
      </c>
      <c r="U1889">
        <v>1</v>
      </c>
      <c r="V1889">
        <f t="shared" si="58"/>
        <v>68.333333333333329</v>
      </c>
      <c r="W1889">
        <f t="shared" si="59"/>
        <v>56</v>
      </c>
    </row>
    <row r="1890" spans="1:23" x14ac:dyDescent="0.35">
      <c r="A1890" t="s">
        <v>327</v>
      </c>
      <c r="B1890" s="1">
        <v>44412</v>
      </c>
      <c r="C1890" t="s">
        <v>316</v>
      </c>
      <c r="D1890" t="s">
        <v>104</v>
      </c>
      <c r="E1890">
        <v>1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4</v>
      </c>
      <c r="M1890">
        <v>3</v>
      </c>
      <c r="N1890">
        <v>3</v>
      </c>
      <c r="O1890">
        <v>2</v>
      </c>
      <c r="P1890">
        <v>0</v>
      </c>
      <c r="Q1890">
        <v>2</v>
      </c>
      <c r="R1890">
        <v>2</v>
      </c>
      <c r="S1890">
        <v>0</v>
      </c>
      <c r="T1890">
        <v>0</v>
      </c>
      <c r="U1890">
        <v>0</v>
      </c>
      <c r="V1890">
        <f t="shared" si="58"/>
        <v>57</v>
      </c>
      <c r="W1890">
        <f t="shared" si="59"/>
        <v>47</v>
      </c>
    </row>
    <row r="1891" spans="1:23" x14ac:dyDescent="0.35">
      <c r="A1891" t="s">
        <v>327</v>
      </c>
      <c r="B1891" s="1">
        <v>44413</v>
      </c>
      <c r="C1891" t="s">
        <v>317</v>
      </c>
      <c r="D1891" t="s">
        <v>104</v>
      </c>
      <c r="E1891">
        <v>1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5</v>
      </c>
      <c r="M1891">
        <v>5</v>
      </c>
      <c r="N1891">
        <v>0</v>
      </c>
      <c r="O1891">
        <v>0</v>
      </c>
      <c r="P1891">
        <v>0</v>
      </c>
      <c r="Q1891">
        <v>4</v>
      </c>
      <c r="R1891">
        <v>6</v>
      </c>
      <c r="S1891">
        <v>0</v>
      </c>
      <c r="T1891">
        <v>0</v>
      </c>
      <c r="U1891">
        <v>1</v>
      </c>
      <c r="V1891">
        <f t="shared" si="58"/>
        <v>64</v>
      </c>
      <c r="W1891">
        <f t="shared" si="59"/>
        <v>58</v>
      </c>
    </row>
    <row r="1892" spans="1:23" x14ac:dyDescent="0.35">
      <c r="A1892" t="s">
        <v>327</v>
      </c>
      <c r="B1892" s="1">
        <v>44414</v>
      </c>
      <c r="C1892" t="s">
        <v>305</v>
      </c>
      <c r="D1892" t="s">
        <v>86</v>
      </c>
      <c r="E1892">
        <v>1</v>
      </c>
      <c r="F1892">
        <v>0</v>
      </c>
      <c r="G1892">
        <v>0</v>
      </c>
      <c r="H1892">
        <v>0</v>
      </c>
      <c r="I1892">
        <v>1</v>
      </c>
      <c r="J1892">
        <v>0</v>
      </c>
      <c r="K1892">
        <v>0</v>
      </c>
      <c r="L1892" s="2">
        <v>3.6666666666666665</v>
      </c>
      <c r="M1892">
        <v>10</v>
      </c>
      <c r="N1892">
        <v>10</v>
      </c>
      <c r="O1892">
        <v>10</v>
      </c>
      <c r="P1892">
        <v>3</v>
      </c>
      <c r="Q1892">
        <v>2</v>
      </c>
      <c r="R1892">
        <v>1</v>
      </c>
      <c r="S1892">
        <v>1</v>
      </c>
      <c r="T1892">
        <v>0</v>
      </c>
      <c r="U1892">
        <v>0</v>
      </c>
      <c r="V1892">
        <f t="shared" si="58"/>
        <v>38</v>
      </c>
      <c r="W1892">
        <f t="shared" si="59"/>
        <v>-9</v>
      </c>
    </row>
    <row r="1893" spans="1:23" x14ac:dyDescent="0.35">
      <c r="A1893" t="s">
        <v>327</v>
      </c>
      <c r="B1893" s="1">
        <v>44415</v>
      </c>
      <c r="C1893" t="s">
        <v>322</v>
      </c>
      <c r="D1893" t="s">
        <v>86</v>
      </c>
      <c r="E1893">
        <v>1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 s="2">
        <v>4.666666666666667</v>
      </c>
      <c r="M1893">
        <v>7</v>
      </c>
      <c r="N1893">
        <v>7</v>
      </c>
      <c r="O1893">
        <v>7</v>
      </c>
      <c r="P1893">
        <v>0</v>
      </c>
      <c r="Q1893">
        <v>4</v>
      </c>
      <c r="R1893">
        <v>2</v>
      </c>
      <c r="S1893">
        <v>0</v>
      </c>
      <c r="T1893">
        <v>0</v>
      </c>
      <c r="U1893">
        <v>0</v>
      </c>
      <c r="V1893">
        <f t="shared" si="58"/>
        <v>56.333333333333336</v>
      </c>
      <c r="W1893">
        <f t="shared" si="59"/>
        <v>27</v>
      </c>
    </row>
    <row r="1894" spans="1:23" x14ac:dyDescent="0.35">
      <c r="A1894" t="s">
        <v>327</v>
      </c>
      <c r="B1894" s="1">
        <v>44416</v>
      </c>
      <c r="C1894" t="s">
        <v>323</v>
      </c>
      <c r="D1894" t="s">
        <v>86</v>
      </c>
      <c r="E1894">
        <v>1</v>
      </c>
      <c r="F1894">
        <v>0</v>
      </c>
      <c r="G1894">
        <v>0</v>
      </c>
      <c r="H1894">
        <v>0</v>
      </c>
      <c r="I1894">
        <v>1</v>
      </c>
      <c r="J1894">
        <v>0</v>
      </c>
      <c r="K1894">
        <v>0</v>
      </c>
      <c r="L1894">
        <v>1</v>
      </c>
      <c r="M1894">
        <v>6</v>
      </c>
      <c r="N1894">
        <v>7</v>
      </c>
      <c r="O1894">
        <v>7</v>
      </c>
      <c r="P1894">
        <v>3</v>
      </c>
      <c r="Q1894">
        <v>0</v>
      </c>
      <c r="R1894">
        <v>0</v>
      </c>
      <c r="S1894">
        <v>1</v>
      </c>
      <c r="T1894">
        <v>0</v>
      </c>
      <c r="U1894">
        <v>0</v>
      </c>
      <c r="V1894">
        <f t="shared" si="58"/>
        <v>35</v>
      </c>
      <c r="W1894">
        <f t="shared" si="59"/>
        <v>-5</v>
      </c>
    </row>
    <row r="1895" spans="1:23" x14ac:dyDescent="0.35">
      <c r="A1895" t="s">
        <v>327</v>
      </c>
      <c r="B1895" s="1">
        <v>44417</v>
      </c>
      <c r="C1895" t="s">
        <v>316</v>
      </c>
      <c r="D1895" t="s">
        <v>74</v>
      </c>
      <c r="E1895">
        <v>1</v>
      </c>
      <c r="F1895">
        <v>0</v>
      </c>
      <c r="G1895">
        <v>0</v>
      </c>
      <c r="H1895">
        <v>0</v>
      </c>
      <c r="I1895">
        <v>1</v>
      </c>
      <c r="J1895">
        <v>0</v>
      </c>
      <c r="K1895">
        <v>0</v>
      </c>
      <c r="L1895">
        <v>4</v>
      </c>
      <c r="M1895">
        <v>4</v>
      </c>
      <c r="N1895">
        <v>4</v>
      </c>
      <c r="O1895">
        <v>4</v>
      </c>
      <c r="P1895">
        <v>1</v>
      </c>
      <c r="Q1895">
        <v>4</v>
      </c>
      <c r="R1895">
        <v>2</v>
      </c>
      <c r="S1895">
        <v>0</v>
      </c>
      <c r="T1895">
        <v>0</v>
      </c>
      <c r="U1895">
        <v>0</v>
      </c>
      <c r="V1895">
        <f t="shared" si="58"/>
        <v>52</v>
      </c>
      <c r="W1895">
        <f t="shared" si="59"/>
        <v>32</v>
      </c>
    </row>
    <row r="1896" spans="1:23" x14ac:dyDescent="0.35">
      <c r="A1896" t="s">
        <v>327</v>
      </c>
      <c r="B1896" s="1">
        <v>44418</v>
      </c>
      <c r="C1896" t="s">
        <v>317</v>
      </c>
      <c r="D1896" t="s">
        <v>74</v>
      </c>
      <c r="E1896">
        <v>1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 s="2">
        <v>3.3333333333333335</v>
      </c>
      <c r="M1896">
        <v>8</v>
      </c>
      <c r="N1896">
        <v>5</v>
      </c>
      <c r="O1896">
        <v>5</v>
      </c>
      <c r="P1896">
        <v>0</v>
      </c>
      <c r="Q1896">
        <v>1</v>
      </c>
      <c r="R1896">
        <v>4</v>
      </c>
      <c r="S1896">
        <v>0</v>
      </c>
      <c r="T1896">
        <v>0</v>
      </c>
      <c r="U1896">
        <v>1</v>
      </c>
      <c r="V1896">
        <f t="shared" si="58"/>
        <v>55</v>
      </c>
      <c r="W1896">
        <f t="shared" si="59"/>
        <v>31</v>
      </c>
    </row>
    <row r="1897" spans="1:23" x14ac:dyDescent="0.35">
      <c r="A1897" t="s">
        <v>327</v>
      </c>
      <c r="B1897" s="1">
        <v>44419</v>
      </c>
      <c r="C1897" t="s">
        <v>305</v>
      </c>
      <c r="D1897" t="s">
        <v>74</v>
      </c>
      <c r="E1897">
        <v>1</v>
      </c>
      <c r="F1897">
        <v>0</v>
      </c>
      <c r="G1897">
        <v>0</v>
      </c>
      <c r="H1897">
        <v>1</v>
      </c>
      <c r="I1897">
        <v>0</v>
      </c>
      <c r="J1897">
        <v>0</v>
      </c>
      <c r="K1897">
        <v>0</v>
      </c>
      <c r="L1897">
        <v>7</v>
      </c>
      <c r="M1897">
        <v>4</v>
      </c>
      <c r="N1897">
        <v>0</v>
      </c>
      <c r="O1897">
        <v>0</v>
      </c>
      <c r="P1897">
        <v>0</v>
      </c>
      <c r="Q1897">
        <v>2</v>
      </c>
      <c r="R1897">
        <v>7</v>
      </c>
      <c r="S1897">
        <v>1</v>
      </c>
      <c r="T1897">
        <v>0</v>
      </c>
      <c r="U1897">
        <v>0</v>
      </c>
      <c r="V1897">
        <f t="shared" si="58"/>
        <v>78</v>
      </c>
      <c r="W1897">
        <f t="shared" si="59"/>
        <v>77</v>
      </c>
    </row>
    <row r="1898" spans="1:23" x14ac:dyDescent="0.35">
      <c r="A1898" t="s">
        <v>327</v>
      </c>
      <c r="B1898" s="1">
        <v>44421</v>
      </c>
      <c r="C1898" t="s">
        <v>322</v>
      </c>
      <c r="D1898" t="s">
        <v>112</v>
      </c>
      <c r="E1898">
        <v>1</v>
      </c>
      <c r="F1898">
        <v>0</v>
      </c>
      <c r="G1898">
        <v>0</v>
      </c>
      <c r="H1898">
        <v>1</v>
      </c>
      <c r="I1898">
        <v>0</v>
      </c>
      <c r="J1898">
        <v>0</v>
      </c>
      <c r="K1898">
        <v>0</v>
      </c>
      <c r="L1898">
        <v>5</v>
      </c>
      <c r="M1898">
        <v>6</v>
      </c>
      <c r="N1898">
        <v>5</v>
      </c>
      <c r="O1898">
        <v>5</v>
      </c>
      <c r="P1898">
        <v>2</v>
      </c>
      <c r="Q1898">
        <v>4</v>
      </c>
      <c r="R1898">
        <v>6</v>
      </c>
      <c r="S1898">
        <v>1</v>
      </c>
      <c r="T1898">
        <v>0</v>
      </c>
      <c r="U1898">
        <v>1</v>
      </c>
      <c r="V1898">
        <f t="shared" si="58"/>
        <v>55</v>
      </c>
      <c r="W1898">
        <f t="shared" si="59"/>
        <v>29</v>
      </c>
    </row>
    <row r="1899" spans="1:23" x14ac:dyDescent="0.35">
      <c r="A1899" t="s">
        <v>327</v>
      </c>
      <c r="B1899" s="1">
        <v>44422</v>
      </c>
      <c r="C1899" t="s">
        <v>316</v>
      </c>
      <c r="D1899" t="s">
        <v>112</v>
      </c>
      <c r="E1899">
        <v>1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6</v>
      </c>
      <c r="M1899">
        <v>4</v>
      </c>
      <c r="N1899">
        <v>1</v>
      </c>
      <c r="O1899">
        <v>1</v>
      </c>
      <c r="P1899">
        <v>0</v>
      </c>
      <c r="Q1899">
        <v>0</v>
      </c>
      <c r="R1899">
        <v>3</v>
      </c>
      <c r="S1899">
        <v>0</v>
      </c>
      <c r="T1899">
        <v>0</v>
      </c>
      <c r="U1899">
        <v>0</v>
      </c>
      <c r="V1899">
        <f t="shared" si="58"/>
        <v>71</v>
      </c>
      <c r="W1899">
        <f t="shared" si="59"/>
        <v>68</v>
      </c>
    </row>
    <row r="1900" spans="1:23" x14ac:dyDescent="0.35">
      <c r="A1900" t="s">
        <v>327</v>
      </c>
      <c r="B1900" s="1">
        <v>44423</v>
      </c>
      <c r="C1900" t="s">
        <v>307</v>
      </c>
      <c r="D1900" t="s">
        <v>112</v>
      </c>
      <c r="E1900">
        <v>1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 s="2">
        <v>5.333333333333333</v>
      </c>
      <c r="M1900">
        <v>4</v>
      </c>
      <c r="N1900">
        <v>1</v>
      </c>
      <c r="O1900">
        <v>1</v>
      </c>
      <c r="P1900">
        <v>1</v>
      </c>
      <c r="Q1900">
        <v>1</v>
      </c>
      <c r="R1900">
        <v>4</v>
      </c>
      <c r="S1900">
        <v>1</v>
      </c>
      <c r="T1900">
        <v>0</v>
      </c>
      <c r="U1900">
        <v>0</v>
      </c>
      <c r="V1900">
        <f t="shared" si="58"/>
        <v>63.666666666666664</v>
      </c>
      <c r="W1900">
        <f t="shared" si="59"/>
        <v>57</v>
      </c>
    </row>
    <row r="1901" spans="1:23" x14ac:dyDescent="0.35">
      <c r="A1901" t="s">
        <v>327</v>
      </c>
      <c r="B1901" s="1">
        <v>44424</v>
      </c>
      <c r="C1901" t="s">
        <v>317</v>
      </c>
      <c r="D1901" t="s">
        <v>120</v>
      </c>
      <c r="E1901">
        <v>1</v>
      </c>
      <c r="F1901">
        <v>0</v>
      </c>
      <c r="G1901">
        <v>0</v>
      </c>
      <c r="H1901">
        <v>0</v>
      </c>
      <c r="I1901">
        <v>1</v>
      </c>
      <c r="J1901">
        <v>0</v>
      </c>
      <c r="K1901">
        <v>0</v>
      </c>
      <c r="L1901">
        <v>3</v>
      </c>
      <c r="M1901">
        <v>3</v>
      </c>
      <c r="N1901">
        <v>3</v>
      </c>
      <c r="O1901">
        <v>3</v>
      </c>
      <c r="P1901">
        <v>0</v>
      </c>
      <c r="Q1901">
        <v>6</v>
      </c>
      <c r="R1901">
        <v>2</v>
      </c>
      <c r="S1901">
        <v>0</v>
      </c>
      <c r="T1901">
        <v>0</v>
      </c>
      <c r="U1901">
        <v>0</v>
      </c>
      <c r="V1901">
        <f t="shared" si="58"/>
        <v>52</v>
      </c>
      <c r="W1901">
        <f t="shared" si="59"/>
        <v>33</v>
      </c>
    </row>
    <row r="1902" spans="1:23" x14ac:dyDescent="0.35">
      <c r="A1902" t="s">
        <v>327</v>
      </c>
      <c r="B1902" s="1">
        <v>44425</v>
      </c>
      <c r="C1902" t="s">
        <v>305</v>
      </c>
      <c r="D1902" t="s">
        <v>120</v>
      </c>
      <c r="E1902">
        <v>1</v>
      </c>
      <c r="F1902">
        <v>0</v>
      </c>
      <c r="G1902">
        <v>0</v>
      </c>
      <c r="H1902">
        <v>0</v>
      </c>
      <c r="I1902">
        <v>1</v>
      </c>
      <c r="J1902">
        <v>0</v>
      </c>
      <c r="K1902">
        <v>0</v>
      </c>
      <c r="L1902">
        <v>8</v>
      </c>
      <c r="M1902">
        <v>5</v>
      </c>
      <c r="N1902">
        <v>1</v>
      </c>
      <c r="O1902">
        <v>1</v>
      </c>
      <c r="P1902">
        <v>0</v>
      </c>
      <c r="Q1902">
        <v>1</v>
      </c>
      <c r="R1902">
        <v>7</v>
      </c>
      <c r="S1902">
        <v>0</v>
      </c>
      <c r="T1902">
        <v>0</v>
      </c>
      <c r="U1902">
        <v>1</v>
      </c>
      <c r="V1902">
        <f t="shared" si="58"/>
        <v>83</v>
      </c>
      <c r="W1902">
        <f t="shared" si="59"/>
        <v>80</v>
      </c>
    </row>
    <row r="1903" spans="1:23" x14ac:dyDescent="0.35">
      <c r="A1903" t="s">
        <v>327</v>
      </c>
      <c r="B1903" s="1">
        <v>44426</v>
      </c>
      <c r="C1903" t="s">
        <v>322</v>
      </c>
      <c r="D1903" t="s">
        <v>120</v>
      </c>
      <c r="E1903">
        <v>1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0</v>
      </c>
      <c r="L1903">
        <v>3</v>
      </c>
      <c r="M1903">
        <v>4</v>
      </c>
      <c r="N1903">
        <v>4</v>
      </c>
      <c r="O1903">
        <v>4</v>
      </c>
      <c r="P1903">
        <v>0</v>
      </c>
      <c r="Q1903">
        <v>5</v>
      </c>
      <c r="R1903">
        <v>4</v>
      </c>
      <c r="S1903">
        <v>0</v>
      </c>
      <c r="T1903">
        <v>0</v>
      </c>
      <c r="U1903">
        <v>0</v>
      </c>
      <c r="V1903">
        <f t="shared" si="58"/>
        <v>54</v>
      </c>
      <c r="W1903">
        <f t="shared" si="59"/>
        <v>32</v>
      </c>
    </row>
    <row r="1904" spans="1:23" x14ac:dyDescent="0.35">
      <c r="A1904" t="s">
        <v>327</v>
      </c>
      <c r="B1904" s="1">
        <v>44427</v>
      </c>
      <c r="C1904" t="s">
        <v>309</v>
      </c>
      <c r="D1904" t="s">
        <v>91</v>
      </c>
      <c r="E1904">
        <v>1</v>
      </c>
      <c r="F1904">
        <v>0</v>
      </c>
      <c r="G1904">
        <v>0</v>
      </c>
      <c r="H1904">
        <v>0</v>
      </c>
      <c r="I1904">
        <v>1</v>
      </c>
      <c r="J1904">
        <v>0</v>
      </c>
      <c r="K1904">
        <v>0</v>
      </c>
      <c r="L1904">
        <v>5</v>
      </c>
      <c r="M1904">
        <v>5</v>
      </c>
      <c r="N1904">
        <v>4</v>
      </c>
      <c r="O1904">
        <v>4</v>
      </c>
      <c r="P1904">
        <v>1</v>
      </c>
      <c r="Q1904">
        <v>3</v>
      </c>
      <c r="R1904">
        <v>1</v>
      </c>
      <c r="S1904">
        <v>0</v>
      </c>
      <c r="T1904">
        <v>0</v>
      </c>
      <c r="U1904">
        <v>0</v>
      </c>
      <c r="V1904">
        <f t="shared" si="58"/>
        <v>56</v>
      </c>
      <c r="W1904">
        <f t="shared" si="59"/>
        <v>37</v>
      </c>
    </row>
    <row r="1905" spans="1:23" x14ac:dyDescent="0.35">
      <c r="A1905" t="s">
        <v>327</v>
      </c>
      <c r="B1905" s="1">
        <v>44428</v>
      </c>
      <c r="C1905" t="s">
        <v>307</v>
      </c>
      <c r="D1905" t="s">
        <v>91</v>
      </c>
      <c r="E1905">
        <v>1</v>
      </c>
      <c r="F1905">
        <v>0</v>
      </c>
      <c r="G1905">
        <v>0</v>
      </c>
      <c r="H1905">
        <v>0</v>
      </c>
      <c r="I1905">
        <v>1</v>
      </c>
      <c r="J1905">
        <v>0</v>
      </c>
      <c r="K1905">
        <v>0</v>
      </c>
      <c r="L1905" s="2">
        <v>4.666666666666667</v>
      </c>
      <c r="M1905">
        <v>5</v>
      </c>
      <c r="N1905">
        <v>5</v>
      </c>
      <c r="O1905">
        <v>4</v>
      </c>
      <c r="P1905">
        <v>2</v>
      </c>
      <c r="Q1905">
        <v>2</v>
      </c>
      <c r="R1905">
        <v>6</v>
      </c>
      <c r="S1905">
        <v>1</v>
      </c>
      <c r="T1905">
        <v>0</v>
      </c>
      <c r="U1905">
        <v>0</v>
      </c>
      <c r="V1905">
        <f t="shared" si="58"/>
        <v>54.333333333333336</v>
      </c>
      <c r="W1905">
        <f t="shared" si="59"/>
        <v>33</v>
      </c>
    </row>
    <row r="1906" spans="1:23" x14ac:dyDescent="0.35">
      <c r="A1906" t="s">
        <v>327</v>
      </c>
      <c r="B1906" s="1">
        <v>44429</v>
      </c>
      <c r="C1906" t="s">
        <v>316</v>
      </c>
      <c r="D1906" t="s">
        <v>91</v>
      </c>
      <c r="E1906">
        <v>1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5</v>
      </c>
      <c r="M1906">
        <v>3</v>
      </c>
      <c r="N1906">
        <v>2</v>
      </c>
      <c r="O1906">
        <v>2</v>
      </c>
      <c r="P1906">
        <v>1</v>
      </c>
      <c r="Q1906">
        <v>1</v>
      </c>
      <c r="R1906">
        <v>3</v>
      </c>
      <c r="S1906">
        <v>0</v>
      </c>
      <c r="T1906">
        <v>0</v>
      </c>
      <c r="U1906">
        <v>0</v>
      </c>
      <c r="V1906">
        <f t="shared" si="58"/>
        <v>62</v>
      </c>
      <c r="W1906">
        <f t="shared" si="59"/>
        <v>53</v>
      </c>
    </row>
    <row r="1907" spans="1:23" x14ac:dyDescent="0.35">
      <c r="A1907" t="s">
        <v>327</v>
      </c>
      <c r="B1907" s="1">
        <v>44430</v>
      </c>
      <c r="C1907" t="s">
        <v>305</v>
      </c>
      <c r="D1907" t="s">
        <v>91</v>
      </c>
      <c r="E1907">
        <v>1</v>
      </c>
      <c r="F1907">
        <v>0</v>
      </c>
      <c r="G1907">
        <v>0</v>
      </c>
      <c r="H1907">
        <v>0</v>
      </c>
      <c r="I1907">
        <v>1</v>
      </c>
      <c r="J1907">
        <v>0</v>
      </c>
      <c r="K1907">
        <v>0</v>
      </c>
      <c r="L1907">
        <v>7</v>
      </c>
      <c r="M1907">
        <v>4</v>
      </c>
      <c r="N1907">
        <v>2</v>
      </c>
      <c r="O1907">
        <v>2</v>
      </c>
      <c r="P1907">
        <v>2</v>
      </c>
      <c r="Q1907">
        <v>2</v>
      </c>
      <c r="R1907">
        <v>11</v>
      </c>
      <c r="S1907">
        <v>0</v>
      </c>
      <c r="T1907">
        <v>0</v>
      </c>
      <c r="U1907">
        <v>0</v>
      </c>
      <c r="V1907">
        <f t="shared" si="58"/>
        <v>74</v>
      </c>
      <c r="W1907">
        <f t="shared" si="59"/>
        <v>63</v>
      </c>
    </row>
    <row r="1908" spans="1:23" x14ac:dyDescent="0.35">
      <c r="A1908" t="s">
        <v>327</v>
      </c>
      <c r="B1908" s="1">
        <v>44432</v>
      </c>
      <c r="C1908" t="s">
        <v>322</v>
      </c>
      <c r="D1908" t="s">
        <v>99</v>
      </c>
      <c r="E1908">
        <v>1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 s="2">
        <v>4.666666666666667</v>
      </c>
      <c r="M1908">
        <v>10</v>
      </c>
      <c r="N1908">
        <v>5</v>
      </c>
      <c r="O1908">
        <v>5</v>
      </c>
      <c r="P1908">
        <v>2</v>
      </c>
      <c r="Q1908">
        <v>1</v>
      </c>
      <c r="R1908">
        <v>3</v>
      </c>
      <c r="S1908">
        <v>0</v>
      </c>
      <c r="T1908">
        <v>0</v>
      </c>
      <c r="U1908">
        <v>0</v>
      </c>
      <c r="V1908">
        <f t="shared" si="58"/>
        <v>49.333333333333336</v>
      </c>
      <c r="W1908">
        <f t="shared" si="59"/>
        <v>22</v>
      </c>
    </row>
    <row r="1909" spans="1:23" x14ac:dyDescent="0.35">
      <c r="A1909" t="s">
        <v>327</v>
      </c>
      <c r="B1909" s="1">
        <v>44433</v>
      </c>
      <c r="C1909" t="s">
        <v>324</v>
      </c>
      <c r="D1909" t="s">
        <v>99</v>
      </c>
      <c r="E1909">
        <v>1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 s="2">
        <v>6.333333333333333</v>
      </c>
      <c r="M1909">
        <v>4</v>
      </c>
      <c r="N1909">
        <v>3</v>
      </c>
      <c r="O1909">
        <v>3</v>
      </c>
      <c r="P1909">
        <v>2</v>
      </c>
      <c r="Q1909">
        <v>3</v>
      </c>
      <c r="R1909">
        <v>2</v>
      </c>
      <c r="S1909">
        <v>1</v>
      </c>
      <c r="T1909">
        <v>0</v>
      </c>
      <c r="U1909">
        <v>0</v>
      </c>
      <c r="V1909">
        <f t="shared" si="58"/>
        <v>60.666666666666664</v>
      </c>
      <c r="W1909">
        <f t="shared" si="59"/>
        <v>45</v>
      </c>
    </row>
    <row r="1910" spans="1:23" x14ac:dyDescent="0.35">
      <c r="A1910" t="s">
        <v>327</v>
      </c>
      <c r="B1910" s="1">
        <v>44434</v>
      </c>
      <c r="C1910" t="s">
        <v>307</v>
      </c>
      <c r="D1910" t="s">
        <v>99</v>
      </c>
      <c r="E1910">
        <v>1</v>
      </c>
      <c r="F1910">
        <v>0</v>
      </c>
      <c r="G1910">
        <v>0</v>
      </c>
      <c r="H1910">
        <v>1</v>
      </c>
      <c r="I1910">
        <v>0</v>
      </c>
      <c r="J1910">
        <v>0</v>
      </c>
      <c r="K1910">
        <v>0</v>
      </c>
      <c r="L1910">
        <v>5</v>
      </c>
      <c r="M1910">
        <v>7</v>
      </c>
      <c r="N1910">
        <v>2</v>
      </c>
      <c r="O1910">
        <v>2</v>
      </c>
      <c r="P1910">
        <v>1</v>
      </c>
      <c r="Q1910">
        <v>1</v>
      </c>
      <c r="R1910">
        <v>4</v>
      </c>
      <c r="S1910">
        <v>0</v>
      </c>
      <c r="T1910">
        <v>0</v>
      </c>
      <c r="U1910">
        <v>0</v>
      </c>
      <c r="V1910">
        <f t="shared" si="58"/>
        <v>59</v>
      </c>
      <c r="W1910">
        <f t="shared" si="59"/>
        <v>46</v>
      </c>
    </row>
    <row r="1911" spans="1:23" x14ac:dyDescent="0.35">
      <c r="A1911" t="s">
        <v>327</v>
      </c>
      <c r="B1911" s="1">
        <v>44435</v>
      </c>
      <c r="C1911" t="s">
        <v>316</v>
      </c>
      <c r="D1911" t="s">
        <v>87</v>
      </c>
      <c r="E1911">
        <v>1</v>
      </c>
      <c r="F1911">
        <v>0</v>
      </c>
      <c r="G1911">
        <v>0</v>
      </c>
      <c r="H1911">
        <v>0</v>
      </c>
      <c r="I1911">
        <v>1</v>
      </c>
      <c r="J1911">
        <v>0</v>
      </c>
      <c r="K1911">
        <v>0</v>
      </c>
      <c r="L1911">
        <v>5</v>
      </c>
      <c r="M1911">
        <v>6</v>
      </c>
      <c r="N1911">
        <v>5</v>
      </c>
      <c r="O1911">
        <v>3</v>
      </c>
      <c r="P1911">
        <v>1</v>
      </c>
      <c r="Q1911">
        <v>1</v>
      </c>
      <c r="R1911">
        <v>1</v>
      </c>
      <c r="S1911">
        <v>0</v>
      </c>
      <c r="T1911">
        <v>0</v>
      </c>
      <c r="U1911">
        <v>0</v>
      </c>
      <c r="V1911">
        <f t="shared" si="58"/>
        <v>53</v>
      </c>
      <c r="W1911">
        <f t="shared" si="59"/>
        <v>36</v>
      </c>
    </row>
    <row r="1912" spans="1:23" x14ac:dyDescent="0.35">
      <c r="A1912" t="s">
        <v>327</v>
      </c>
      <c r="B1912" s="1">
        <v>44436</v>
      </c>
      <c r="C1912" t="s">
        <v>305</v>
      </c>
      <c r="D1912" t="s">
        <v>87</v>
      </c>
      <c r="E1912">
        <v>1</v>
      </c>
      <c r="F1912">
        <v>0</v>
      </c>
      <c r="G1912">
        <v>0</v>
      </c>
      <c r="H1912">
        <v>1</v>
      </c>
      <c r="I1912">
        <v>0</v>
      </c>
      <c r="J1912">
        <v>0</v>
      </c>
      <c r="K1912">
        <v>0</v>
      </c>
      <c r="L1912">
        <v>7</v>
      </c>
      <c r="M1912">
        <v>6</v>
      </c>
      <c r="N1912">
        <v>1</v>
      </c>
      <c r="O1912">
        <v>1</v>
      </c>
      <c r="P1912">
        <v>0</v>
      </c>
      <c r="Q1912">
        <v>1</v>
      </c>
      <c r="R1912">
        <v>12</v>
      </c>
      <c r="S1912">
        <v>0</v>
      </c>
      <c r="T1912">
        <v>0</v>
      </c>
      <c r="U1912">
        <v>0</v>
      </c>
      <c r="V1912">
        <f t="shared" si="58"/>
        <v>82</v>
      </c>
      <c r="W1912">
        <f t="shared" si="59"/>
        <v>77</v>
      </c>
    </row>
    <row r="1913" spans="1:23" x14ac:dyDescent="0.35">
      <c r="A1913" t="s">
        <v>327</v>
      </c>
      <c r="B1913" s="1">
        <v>44437</v>
      </c>
      <c r="C1913" t="s">
        <v>322</v>
      </c>
      <c r="D1913" t="s">
        <v>87</v>
      </c>
      <c r="E1913">
        <v>1</v>
      </c>
      <c r="F1913">
        <v>0</v>
      </c>
      <c r="G1913">
        <v>0</v>
      </c>
      <c r="H1913">
        <v>1</v>
      </c>
      <c r="I1913">
        <v>0</v>
      </c>
      <c r="J1913">
        <v>0</v>
      </c>
      <c r="K1913">
        <v>0</v>
      </c>
      <c r="L1913">
        <v>6</v>
      </c>
      <c r="M1913">
        <v>1</v>
      </c>
      <c r="N1913">
        <v>0</v>
      </c>
      <c r="O1913">
        <v>0</v>
      </c>
      <c r="P1913">
        <v>0</v>
      </c>
      <c r="Q1913">
        <v>1</v>
      </c>
      <c r="R1913">
        <v>8</v>
      </c>
      <c r="S1913">
        <v>1</v>
      </c>
      <c r="T1913">
        <v>0</v>
      </c>
      <c r="U1913">
        <v>0</v>
      </c>
      <c r="V1913">
        <f t="shared" si="58"/>
        <v>78</v>
      </c>
      <c r="W1913">
        <f t="shared" si="59"/>
        <v>80</v>
      </c>
    </row>
    <row r="1914" spans="1:23" x14ac:dyDescent="0.35">
      <c r="A1914" t="s">
        <v>327</v>
      </c>
      <c r="B1914" s="1">
        <v>44439</v>
      </c>
      <c r="C1914" t="s">
        <v>324</v>
      </c>
      <c r="D1914" t="s">
        <v>96</v>
      </c>
      <c r="E1914">
        <v>1</v>
      </c>
      <c r="F1914">
        <v>0</v>
      </c>
      <c r="G1914">
        <v>0</v>
      </c>
      <c r="H1914">
        <v>0</v>
      </c>
      <c r="I1914">
        <v>1</v>
      </c>
      <c r="J1914">
        <v>0</v>
      </c>
      <c r="K1914">
        <v>0</v>
      </c>
      <c r="L1914">
        <v>4</v>
      </c>
      <c r="M1914">
        <v>7</v>
      </c>
      <c r="N1914">
        <v>3</v>
      </c>
      <c r="O1914">
        <v>3</v>
      </c>
      <c r="P1914">
        <v>1</v>
      </c>
      <c r="Q1914">
        <v>0</v>
      </c>
      <c r="R1914">
        <v>2</v>
      </c>
      <c r="S1914">
        <v>1</v>
      </c>
      <c r="T1914">
        <v>0</v>
      </c>
      <c r="U1914">
        <v>0</v>
      </c>
      <c r="V1914">
        <f t="shared" si="58"/>
        <v>53</v>
      </c>
      <c r="W1914">
        <f t="shared" si="59"/>
        <v>37</v>
      </c>
    </row>
    <row r="1915" spans="1:23" x14ac:dyDescent="0.35">
      <c r="A1915" t="s">
        <v>327</v>
      </c>
      <c r="B1915" s="1">
        <v>44441</v>
      </c>
      <c r="C1915" t="s">
        <v>305</v>
      </c>
      <c r="D1915" t="s">
        <v>96</v>
      </c>
      <c r="E1915">
        <v>1</v>
      </c>
      <c r="F1915">
        <v>0</v>
      </c>
      <c r="G1915">
        <v>0</v>
      </c>
      <c r="H1915">
        <v>0</v>
      </c>
      <c r="I1915">
        <v>1</v>
      </c>
      <c r="J1915">
        <v>0</v>
      </c>
      <c r="K1915">
        <v>0</v>
      </c>
      <c r="L1915" s="2">
        <v>6.333333333333333</v>
      </c>
      <c r="M1915">
        <v>8</v>
      </c>
      <c r="N1915">
        <v>4</v>
      </c>
      <c r="O1915">
        <v>4</v>
      </c>
      <c r="P1915">
        <v>1</v>
      </c>
      <c r="Q1915">
        <v>0</v>
      </c>
      <c r="R1915">
        <v>6</v>
      </c>
      <c r="S1915">
        <v>0</v>
      </c>
      <c r="T1915">
        <v>1</v>
      </c>
      <c r="U1915">
        <v>0</v>
      </c>
      <c r="V1915">
        <f t="shared" si="58"/>
        <v>67.666666666666671</v>
      </c>
      <c r="W1915">
        <f t="shared" si="59"/>
        <v>50</v>
      </c>
    </row>
    <row r="1916" spans="1:23" x14ac:dyDescent="0.35">
      <c r="A1916" t="s">
        <v>327</v>
      </c>
      <c r="B1916" s="1">
        <v>44442</v>
      </c>
      <c r="C1916" t="s">
        <v>322</v>
      </c>
      <c r="D1916" t="s">
        <v>116</v>
      </c>
      <c r="E1916">
        <v>1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 s="2">
        <v>5.666666666666667</v>
      </c>
      <c r="M1916">
        <v>5</v>
      </c>
      <c r="N1916">
        <v>3</v>
      </c>
      <c r="O1916">
        <v>3</v>
      </c>
      <c r="P1916">
        <v>1</v>
      </c>
      <c r="Q1916">
        <v>2</v>
      </c>
      <c r="R1916">
        <v>3</v>
      </c>
      <c r="S1916">
        <v>1</v>
      </c>
      <c r="T1916">
        <v>0</v>
      </c>
      <c r="U1916">
        <v>0</v>
      </c>
      <c r="V1916">
        <f t="shared" si="58"/>
        <v>62.333333333333336</v>
      </c>
      <c r="W1916">
        <f t="shared" si="59"/>
        <v>48</v>
      </c>
    </row>
    <row r="1917" spans="1:23" x14ac:dyDescent="0.35">
      <c r="A1917" t="s">
        <v>327</v>
      </c>
      <c r="B1917" s="1">
        <v>44443</v>
      </c>
      <c r="C1917" t="s">
        <v>308</v>
      </c>
      <c r="D1917" t="s">
        <v>116</v>
      </c>
      <c r="E1917">
        <v>1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 s="2">
        <v>4.333333333333333</v>
      </c>
      <c r="M1917">
        <v>6</v>
      </c>
      <c r="N1917">
        <v>2</v>
      </c>
      <c r="O1917">
        <v>2</v>
      </c>
      <c r="P1917">
        <v>1</v>
      </c>
      <c r="Q1917">
        <v>2</v>
      </c>
      <c r="R1917">
        <v>3</v>
      </c>
      <c r="S1917">
        <v>0</v>
      </c>
      <c r="T1917">
        <v>0</v>
      </c>
      <c r="U1917">
        <v>0</v>
      </c>
      <c r="V1917">
        <f t="shared" si="58"/>
        <v>54.666666666666664</v>
      </c>
      <c r="W1917">
        <f t="shared" si="59"/>
        <v>41</v>
      </c>
    </row>
    <row r="1918" spans="1:23" x14ac:dyDescent="0.35">
      <c r="A1918" t="s">
        <v>327</v>
      </c>
      <c r="B1918" s="1">
        <v>44444</v>
      </c>
      <c r="C1918" t="s">
        <v>307</v>
      </c>
      <c r="D1918" t="s">
        <v>116</v>
      </c>
      <c r="E1918">
        <v>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5</v>
      </c>
      <c r="M1918">
        <v>3</v>
      </c>
      <c r="N1918">
        <v>3</v>
      </c>
      <c r="O1918">
        <v>3</v>
      </c>
      <c r="P1918">
        <v>2</v>
      </c>
      <c r="Q1918">
        <v>1</v>
      </c>
      <c r="R1918">
        <v>6</v>
      </c>
      <c r="S1918">
        <v>0</v>
      </c>
      <c r="T1918">
        <v>0</v>
      </c>
      <c r="U1918">
        <v>0</v>
      </c>
      <c r="V1918">
        <f t="shared" si="58"/>
        <v>61</v>
      </c>
      <c r="W1918">
        <f t="shared" si="59"/>
        <v>47</v>
      </c>
    </row>
    <row r="1919" spans="1:23" x14ac:dyDescent="0.35">
      <c r="A1919" t="s">
        <v>327</v>
      </c>
      <c r="B1919" s="1">
        <v>44446</v>
      </c>
      <c r="C1919" t="s">
        <v>324</v>
      </c>
      <c r="D1919" t="s">
        <v>104</v>
      </c>
      <c r="E1919">
        <v>1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 s="2">
        <v>2.3333333333333335</v>
      </c>
      <c r="M1919">
        <v>1</v>
      </c>
      <c r="N1919">
        <v>4</v>
      </c>
      <c r="O1919">
        <v>4</v>
      </c>
      <c r="P1919">
        <v>1</v>
      </c>
      <c r="Q1919">
        <v>4</v>
      </c>
      <c r="R1919">
        <v>1</v>
      </c>
      <c r="S1919">
        <v>2</v>
      </c>
      <c r="T1919">
        <v>0</v>
      </c>
      <c r="U1919">
        <v>0</v>
      </c>
      <c r="V1919">
        <f t="shared" si="58"/>
        <v>49</v>
      </c>
      <c r="W1919">
        <f t="shared" si="59"/>
        <v>27</v>
      </c>
    </row>
    <row r="1920" spans="1:23" x14ac:dyDescent="0.35">
      <c r="A1920" t="s">
        <v>327</v>
      </c>
      <c r="B1920" s="1">
        <v>44447</v>
      </c>
      <c r="C1920" t="s">
        <v>305</v>
      </c>
      <c r="D1920" t="s">
        <v>104</v>
      </c>
      <c r="E1920">
        <v>1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9</v>
      </c>
      <c r="M1920">
        <v>4</v>
      </c>
      <c r="N1920">
        <v>1</v>
      </c>
      <c r="O1920">
        <v>1</v>
      </c>
      <c r="P1920">
        <v>1</v>
      </c>
      <c r="Q1920">
        <v>1</v>
      </c>
      <c r="R1920">
        <v>14</v>
      </c>
      <c r="S1920">
        <v>1</v>
      </c>
      <c r="T1920">
        <v>0</v>
      </c>
      <c r="U1920">
        <v>0</v>
      </c>
      <c r="V1920">
        <f t="shared" si="58"/>
        <v>92</v>
      </c>
      <c r="W1920">
        <f t="shared" si="59"/>
        <v>89</v>
      </c>
    </row>
    <row r="1921" spans="1:23" x14ac:dyDescent="0.35">
      <c r="A1921" t="s">
        <v>327</v>
      </c>
      <c r="B1921" s="1">
        <v>44448</v>
      </c>
      <c r="C1921" t="s">
        <v>322</v>
      </c>
      <c r="D1921" t="s">
        <v>104</v>
      </c>
      <c r="E1921">
        <v>1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 s="2">
        <v>5.666666666666667</v>
      </c>
      <c r="M1921">
        <v>2</v>
      </c>
      <c r="N1921">
        <v>2</v>
      </c>
      <c r="O1921">
        <v>2</v>
      </c>
      <c r="P1921">
        <v>1</v>
      </c>
      <c r="Q1921">
        <v>4</v>
      </c>
      <c r="R1921">
        <v>8</v>
      </c>
      <c r="S1921">
        <v>0</v>
      </c>
      <c r="T1921">
        <v>0</v>
      </c>
      <c r="U1921">
        <v>2</v>
      </c>
      <c r="V1921">
        <f t="shared" si="58"/>
        <v>68.333333333333329</v>
      </c>
      <c r="W1921">
        <f t="shared" si="59"/>
        <v>58</v>
      </c>
    </row>
    <row r="1922" spans="1:23" x14ac:dyDescent="0.35">
      <c r="A1922" t="s">
        <v>327</v>
      </c>
      <c r="B1922" s="1">
        <v>44449</v>
      </c>
      <c r="C1922" t="s">
        <v>308</v>
      </c>
      <c r="D1922" t="s">
        <v>92</v>
      </c>
      <c r="E1922">
        <v>1</v>
      </c>
      <c r="F1922">
        <v>0</v>
      </c>
      <c r="G1922">
        <v>0</v>
      </c>
      <c r="H1922">
        <v>0</v>
      </c>
      <c r="I1922">
        <v>1</v>
      </c>
      <c r="J1922">
        <v>0</v>
      </c>
      <c r="K1922">
        <v>0</v>
      </c>
      <c r="L1922" s="2">
        <v>4.333333333333333</v>
      </c>
      <c r="M1922">
        <v>3</v>
      </c>
      <c r="N1922">
        <v>4</v>
      </c>
      <c r="O1922">
        <v>4</v>
      </c>
      <c r="P1922">
        <v>0</v>
      </c>
      <c r="Q1922">
        <v>1</v>
      </c>
      <c r="R1922">
        <v>6</v>
      </c>
      <c r="S1922">
        <v>1</v>
      </c>
      <c r="T1922">
        <v>0</v>
      </c>
      <c r="U1922">
        <v>0</v>
      </c>
      <c r="V1922">
        <f t="shared" si="58"/>
        <v>65.666666666666671</v>
      </c>
      <c r="W1922">
        <f t="shared" si="59"/>
        <v>52</v>
      </c>
    </row>
    <row r="1923" spans="1:23" x14ac:dyDescent="0.35">
      <c r="A1923" t="s">
        <v>327</v>
      </c>
      <c r="B1923" s="1">
        <v>44450</v>
      </c>
      <c r="C1923" t="s">
        <v>307</v>
      </c>
      <c r="D1923" t="s">
        <v>92</v>
      </c>
      <c r="E1923">
        <v>1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 s="2">
        <v>4.666666666666667</v>
      </c>
      <c r="M1923">
        <v>7</v>
      </c>
      <c r="N1923">
        <v>3</v>
      </c>
      <c r="O1923">
        <v>3</v>
      </c>
      <c r="P1923">
        <v>0</v>
      </c>
      <c r="Q1923">
        <v>1</v>
      </c>
      <c r="R1923">
        <v>4</v>
      </c>
      <c r="S1923">
        <v>0</v>
      </c>
      <c r="T1923">
        <v>0</v>
      </c>
      <c r="U1923">
        <v>1</v>
      </c>
      <c r="V1923">
        <f t="shared" ref="V1923:V1986" si="60">50+L1923*3+(IF(L1923&lt;4,0,(L1923-4)*2)+R1923-M1923-4*P1923-(2*(N1923-O1923))-Q1923)</f>
        <v>61.333333333333336</v>
      </c>
      <c r="W1923">
        <f t="shared" ref="W1923:W1986" si="61">40+6*L1923+R1923-2*Q1923-2*M1923-3*N1923-6*P1923</f>
        <v>47</v>
      </c>
    </row>
    <row r="1924" spans="1:23" x14ac:dyDescent="0.35">
      <c r="A1924" t="s">
        <v>327</v>
      </c>
      <c r="B1924" s="1">
        <v>44451</v>
      </c>
      <c r="C1924" t="s">
        <v>324</v>
      </c>
      <c r="D1924" t="s">
        <v>92</v>
      </c>
      <c r="E1924">
        <v>1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 s="2">
        <v>3.6666666666666665</v>
      </c>
      <c r="M1924">
        <v>3</v>
      </c>
      <c r="N1924">
        <v>2</v>
      </c>
      <c r="O1924">
        <v>2</v>
      </c>
      <c r="P1924">
        <v>1</v>
      </c>
      <c r="Q1924">
        <v>3</v>
      </c>
      <c r="R1924">
        <v>4</v>
      </c>
      <c r="S1924">
        <v>0</v>
      </c>
      <c r="T1924">
        <v>0</v>
      </c>
      <c r="U1924">
        <v>1</v>
      </c>
      <c r="V1924">
        <f t="shared" si="60"/>
        <v>55</v>
      </c>
      <c r="W1924">
        <f t="shared" si="61"/>
        <v>42</v>
      </c>
    </row>
    <row r="1925" spans="1:23" x14ac:dyDescent="0.35">
      <c r="A1925" t="s">
        <v>327</v>
      </c>
      <c r="B1925" s="1">
        <v>44452</v>
      </c>
      <c r="C1925" t="s">
        <v>305</v>
      </c>
      <c r="D1925" t="s">
        <v>90</v>
      </c>
      <c r="E1925">
        <v>1</v>
      </c>
      <c r="F1925">
        <v>0</v>
      </c>
      <c r="G1925">
        <v>0</v>
      </c>
      <c r="H1925">
        <v>1</v>
      </c>
      <c r="I1925">
        <v>0</v>
      </c>
      <c r="J1925">
        <v>0</v>
      </c>
      <c r="K1925">
        <v>0</v>
      </c>
      <c r="L1925">
        <v>8</v>
      </c>
      <c r="M1925">
        <v>1</v>
      </c>
      <c r="N1925">
        <v>0</v>
      </c>
      <c r="O1925">
        <v>0</v>
      </c>
      <c r="P1925">
        <v>0</v>
      </c>
      <c r="Q1925">
        <v>0</v>
      </c>
      <c r="R1925">
        <v>7</v>
      </c>
      <c r="S1925">
        <v>0</v>
      </c>
      <c r="T1925">
        <v>0</v>
      </c>
      <c r="U1925">
        <v>0</v>
      </c>
      <c r="V1925">
        <f t="shared" si="60"/>
        <v>88</v>
      </c>
      <c r="W1925">
        <f t="shared" si="61"/>
        <v>93</v>
      </c>
    </row>
    <row r="1926" spans="1:23" x14ac:dyDescent="0.35">
      <c r="A1926" t="s">
        <v>327</v>
      </c>
      <c r="B1926" s="1">
        <v>44453</v>
      </c>
      <c r="C1926" t="s">
        <v>322</v>
      </c>
      <c r="D1926" t="s">
        <v>90</v>
      </c>
      <c r="E1926">
        <v>1</v>
      </c>
      <c r="F1926">
        <v>0</v>
      </c>
      <c r="G1926">
        <v>0</v>
      </c>
      <c r="H1926">
        <v>0</v>
      </c>
      <c r="I1926">
        <v>1</v>
      </c>
      <c r="J1926">
        <v>0</v>
      </c>
      <c r="K1926">
        <v>0</v>
      </c>
      <c r="L1926" s="2">
        <v>4.333333333333333</v>
      </c>
      <c r="M1926">
        <v>7</v>
      </c>
      <c r="N1926">
        <v>4</v>
      </c>
      <c r="O1926">
        <v>4</v>
      </c>
      <c r="P1926">
        <v>1</v>
      </c>
      <c r="Q1926">
        <v>2</v>
      </c>
      <c r="R1926">
        <v>1</v>
      </c>
      <c r="S1926">
        <v>0</v>
      </c>
      <c r="T1926">
        <v>0</v>
      </c>
      <c r="U1926">
        <v>0</v>
      </c>
      <c r="V1926">
        <f t="shared" si="60"/>
        <v>51.666666666666664</v>
      </c>
      <c r="W1926">
        <f t="shared" si="61"/>
        <v>31</v>
      </c>
    </row>
    <row r="1927" spans="1:23" x14ac:dyDescent="0.35">
      <c r="A1927" t="s">
        <v>327</v>
      </c>
      <c r="B1927" s="1">
        <v>44454</v>
      </c>
      <c r="C1927" t="s">
        <v>308</v>
      </c>
      <c r="D1927" t="s">
        <v>90</v>
      </c>
      <c r="E1927">
        <v>1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4</v>
      </c>
      <c r="M1927">
        <v>7</v>
      </c>
      <c r="N1927">
        <v>1</v>
      </c>
      <c r="O1927">
        <v>1</v>
      </c>
      <c r="P1927">
        <v>0</v>
      </c>
      <c r="Q1927">
        <v>1</v>
      </c>
      <c r="R1927">
        <v>3</v>
      </c>
      <c r="S1927">
        <v>0</v>
      </c>
      <c r="T1927">
        <v>0</v>
      </c>
      <c r="U1927">
        <v>0</v>
      </c>
      <c r="V1927">
        <f t="shared" si="60"/>
        <v>57</v>
      </c>
      <c r="W1927">
        <f t="shared" si="61"/>
        <v>48</v>
      </c>
    </row>
    <row r="1928" spans="1:23" x14ac:dyDescent="0.35">
      <c r="A1928" t="s">
        <v>327</v>
      </c>
      <c r="B1928" s="1">
        <v>44456</v>
      </c>
      <c r="C1928" t="s">
        <v>307</v>
      </c>
      <c r="D1928" t="s">
        <v>113</v>
      </c>
      <c r="E1928">
        <v>1</v>
      </c>
      <c r="F1928">
        <v>0</v>
      </c>
      <c r="G1928">
        <v>0</v>
      </c>
      <c r="H1928">
        <v>0</v>
      </c>
      <c r="I1928">
        <v>1</v>
      </c>
      <c r="J1928">
        <v>0</v>
      </c>
      <c r="K1928">
        <v>0</v>
      </c>
      <c r="L1928" s="2">
        <v>5.666666666666667</v>
      </c>
      <c r="M1928">
        <v>5</v>
      </c>
      <c r="N1928">
        <v>2</v>
      </c>
      <c r="O1928">
        <v>1</v>
      </c>
      <c r="P1928">
        <v>0</v>
      </c>
      <c r="Q1928">
        <v>5</v>
      </c>
      <c r="R1928">
        <v>3</v>
      </c>
      <c r="S1928">
        <v>0</v>
      </c>
      <c r="T1928">
        <v>0</v>
      </c>
      <c r="U1928">
        <v>0</v>
      </c>
      <c r="V1928">
        <f t="shared" si="60"/>
        <v>61.333333333333336</v>
      </c>
      <c r="W1928">
        <f t="shared" si="61"/>
        <v>51</v>
      </c>
    </row>
    <row r="1929" spans="1:23" x14ac:dyDescent="0.35">
      <c r="A1929" t="s">
        <v>327</v>
      </c>
      <c r="B1929" s="1">
        <v>44457</v>
      </c>
      <c r="C1929" t="s">
        <v>324</v>
      </c>
      <c r="D1929" t="s">
        <v>113</v>
      </c>
      <c r="E1929">
        <v>1</v>
      </c>
      <c r="F1929">
        <v>0</v>
      </c>
      <c r="G1929">
        <v>0</v>
      </c>
      <c r="H1929">
        <v>0</v>
      </c>
      <c r="I1929">
        <v>1</v>
      </c>
      <c r="J1929">
        <v>0</v>
      </c>
      <c r="K1929">
        <v>0</v>
      </c>
      <c r="L1929">
        <v>4</v>
      </c>
      <c r="M1929">
        <v>5</v>
      </c>
      <c r="N1929">
        <v>3</v>
      </c>
      <c r="O1929">
        <v>0</v>
      </c>
      <c r="P1929">
        <v>0</v>
      </c>
      <c r="Q1929">
        <v>3</v>
      </c>
      <c r="R1929">
        <v>7</v>
      </c>
      <c r="S1929">
        <v>0</v>
      </c>
      <c r="T1929">
        <v>0</v>
      </c>
      <c r="U1929">
        <v>2</v>
      </c>
      <c r="V1929">
        <f t="shared" si="60"/>
        <v>55</v>
      </c>
      <c r="W1929">
        <f t="shared" si="61"/>
        <v>46</v>
      </c>
    </row>
    <row r="1930" spans="1:23" x14ac:dyDescent="0.35">
      <c r="A1930" t="s">
        <v>327</v>
      </c>
      <c r="B1930" s="1">
        <v>44458</v>
      </c>
      <c r="C1930" t="s">
        <v>305</v>
      </c>
      <c r="D1930" t="s">
        <v>113</v>
      </c>
      <c r="E1930">
        <v>1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6</v>
      </c>
      <c r="M1930">
        <v>6</v>
      </c>
      <c r="N1930">
        <v>2</v>
      </c>
      <c r="O1930">
        <v>1</v>
      </c>
      <c r="P1930">
        <v>0</v>
      </c>
      <c r="Q1930">
        <v>1</v>
      </c>
      <c r="R1930">
        <v>4</v>
      </c>
      <c r="S1930">
        <v>0</v>
      </c>
      <c r="T1930">
        <v>0</v>
      </c>
      <c r="U1930">
        <v>0</v>
      </c>
      <c r="V1930">
        <f t="shared" si="60"/>
        <v>67</v>
      </c>
      <c r="W1930">
        <f t="shared" si="61"/>
        <v>60</v>
      </c>
    </row>
    <row r="1931" spans="1:23" x14ac:dyDescent="0.35">
      <c r="A1931" t="s">
        <v>327</v>
      </c>
      <c r="B1931" s="1">
        <v>44459</v>
      </c>
      <c r="C1931" t="s">
        <v>322</v>
      </c>
      <c r="D1931" t="s">
        <v>99</v>
      </c>
      <c r="E1931">
        <v>1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4</v>
      </c>
      <c r="M1931">
        <v>6</v>
      </c>
      <c r="N1931">
        <v>5</v>
      </c>
      <c r="O1931">
        <v>5</v>
      </c>
      <c r="P1931">
        <v>1</v>
      </c>
      <c r="Q1931">
        <v>4</v>
      </c>
      <c r="R1931">
        <v>2</v>
      </c>
      <c r="S1931">
        <v>0</v>
      </c>
      <c r="T1931">
        <v>0</v>
      </c>
      <c r="U1931">
        <v>0</v>
      </c>
      <c r="V1931">
        <f t="shared" si="60"/>
        <v>50</v>
      </c>
      <c r="W1931">
        <f t="shared" si="61"/>
        <v>25</v>
      </c>
    </row>
    <row r="1932" spans="1:23" x14ac:dyDescent="0.35">
      <c r="A1932" t="s">
        <v>327</v>
      </c>
      <c r="B1932" s="1">
        <v>44460</v>
      </c>
      <c r="C1932" t="s">
        <v>308</v>
      </c>
      <c r="D1932" t="s">
        <v>99</v>
      </c>
      <c r="E1932">
        <v>1</v>
      </c>
      <c r="F1932">
        <v>0</v>
      </c>
      <c r="G1932">
        <v>0</v>
      </c>
      <c r="H1932">
        <v>0</v>
      </c>
      <c r="I1932">
        <v>1</v>
      </c>
      <c r="J1932">
        <v>0</v>
      </c>
      <c r="K1932">
        <v>0</v>
      </c>
      <c r="L1932" s="2">
        <v>5.333333333333333</v>
      </c>
      <c r="M1932">
        <v>4</v>
      </c>
      <c r="N1932">
        <v>4</v>
      </c>
      <c r="O1932">
        <v>1</v>
      </c>
      <c r="P1932">
        <v>0</v>
      </c>
      <c r="Q1932">
        <v>2</v>
      </c>
      <c r="R1932">
        <v>10</v>
      </c>
      <c r="S1932">
        <v>0</v>
      </c>
      <c r="T1932">
        <v>0</v>
      </c>
      <c r="U1932">
        <v>1</v>
      </c>
      <c r="V1932">
        <f t="shared" si="60"/>
        <v>66.666666666666671</v>
      </c>
      <c r="W1932">
        <f t="shared" si="61"/>
        <v>58</v>
      </c>
    </row>
    <row r="1933" spans="1:23" x14ac:dyDescent="0.35">
      <c r="A1933" t="s">
        <v>327</v>
      </c>
      <c r="B1933" s="1">
        <v>44461</v>
      </c>
      <c r="C1933" t="s">
        <v>307</v>
      </c>
      <c r="D1933" t="s">
        <v>99</v>
      </c>
      <c r="E1933">
        <v>1</v>
      </c>
      <c r="F1933">
        <v>0</v>
      </c>
      <c r="G1933">
        <v>0</v>
      </c>
      <c r="H1933">
        <v>0</v>
      </c>
      <c r="I1933">
        <v>1</v>
      </c>
      <c r="J1933">
        <v>0</v>
      </c>
      <c r="K1933">
        <v>0</v>
      </c>
      <c r="L1933">
        <v>4</v>
      </c>
      <c r="M1933">
        <v>7</v>
      </c>
      <c r="N1933">
        <v>4</v>
      </c>
      <c r="O1933">
        <v>4</v>
      </c>
      <c r="P1933">
        <v>3</v>
      </c>
      <c r="Q1933">
        <v>2</v>
      </c>
      <c r="R1933">
        <v>7</v>
      </c>
      <c r="S1933">
        <v>0</v>
      </c>
      <c r="T1933">
        <v>0</v>
      </c>
      <c r="U1933">
        <v>0</v>
      </c>
      <c r="V1933">
        <f t="shared" si="60"/>
        <v>48</v>
      </c>
      <c r="W1933">
        <f t="shared" si="61"/>
        <v>23</v>
      </c>
    </row>
    <row r="1934" spans="1:23" x14ac:dyDescent="0.35">
      <c r="A1934" t="s">
        <v>327</v>
      </c>
      <c r="B1934" s="1">
        <v>44463</v>
      </c>
      <c r="C1934" t="s">
        <v>324</v>
      </c>
      <c r="D1934" t="s">
        <v>51</v>
      </c>
      <c r="E1934">
        <v>1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0</v>
      </c>
      <c r="L1934">
        <v>3</v>
      </c>
      <c r="M1934">
        <v>2</v>
      </c>
      <c r="N1934">
        <v>3</v>
      </c>
      <c r="O1934">
        <v>3</v>
      </c>
      <c r="P1934">
        <v>0</v>
      </c>
      <c r="Q1934">
        <v>4</v>
      </c>
      <c r="R1934">
        <v>6</v>
      </c>
      <c r="S1934">
        <v>0</v>
      </c>
      <c r="T1934">
        <v>0</v>
      </c>
      <c r="U1934">
        <v>0</v>
      </c>
      <c r="V1934">
        <f t="shared" si="60"/>
        <v>59</v>
      </c>
      <c r="W1934">
        <f t="shared" si="61"/>
        <v>43</v>
      </c>
    </row>
    <row r="1935" spans="1:23" x14ac:dyDescent="0.35">
      <c r="A1935" t="s">
        <v>327</v>
      </c>
      <c r="B1935" s="1">
        <v>44464</v>
      </c>
      <c r="C1935" t="s">
        <v>305</v>
      </c>
      <c r="D1935" t="s">
        <v>51</v>
      </c>
      <c r="E1935">
        <v>1</v>
      </c>
      <c r="F1935">
        <v>0</v>
      </c>
      <c r="G1935">
        <v>0</v>
      </c>
      <c r="H1935">
        <v>0</v>
      </c>
      <c r="I1935">
        <v>1</v>
      </c>
      <c r="J1935">
        <v>0</v>
      </c>
      <c r="K1935">
        <v>0</v>
      </c>
      <c r="L1935">
        <v>6</v>
      </c>
      <c r="M1935">
        <v>9</v>
      </c>
      <c r="N1935">
        <v>5</v>
      </c>
      <c r="O1935">
        <v>3</v>
      </c>
      <c r="P1935">
        <v>1</v>
      </c>
      <c r="Q1935">
        <v>0</v>
      </c>
      <c r="R1935">
        <v>6</v>
      </c>
      <c r="S1935">
        <v>0</v>
      </c>
      <c r="T1935">
        <v>0</v>
      </c>
      <c r="U1935">
        <v>0</v>
      </c>
      <c r="V1935">
        <f t="shared" si="60"/>
        <v>61</v>
      </c>
      <c r="W1935">
        <f t="shared" si="61"/>
        <v>43</v>
      </c>
    </row>
    <row r="1936" spans="1:23" x14ac:dyDescent="0.35">
      <c r="A1936" t="s">
        <v>327</v>
      </c>
      <c r="B1936" s="1">
        <v>44465</v>
      </c>
      <c r="C1936" t="s">
        <v>322</v>
      </c>
      <c r="D1936" t="s">
        <v>51</v>
      </c>
      <c r="E1936">
        <v>1</v>
      </c>
      <c r="F1936">
        <v>0</v>
      </c>
      <c r="G1936">
        <v>0</v>
      </c>
      <c r="H1936">
        <v>0</v>
      </c>
      <c r="I1936">
        <v>1</v>
      </c>
      <c r="J1936">
        <v>0</v>
      </c>
      <c r="K1936">
        <v>0</v>
      </c>
      <c r="L1936">
        <v>4</v>
      </c>
      <c r="M1936">
        <v>2</v>
      </c>
      <c r="N1936">
        <v>2</v>
      </c>
      <c r="O1936">
        <v>2</v>
      </c>
      <c r="P1936">
        <v>0</v>
      </c>
      <c r="Q1936">
        <v>2</v>
      </c>
      <c r="R1936">
        <v>5</v>
      </c>
      <c r="S1936">
        <v>0</v>
      </c>
      <c r="T1936">
        <v>0</v>
      </c>
      <c r="U1936">
        <v>0</v>
      </c>
      <c r="V1936">
        <f t="shared" si="60"/>
        <v>63</v>
      </c>
      <c r="W1936">
        <f t="shared" si="61"/>
        <v>55</v>
      </c>
    </row>
    <row r="1937" spans="1:23" x14ac:dyDescent="0.35">
      <c r="A1937" t="s">
        <v>327</v>
      </c>
      <c r="B1937" t="s">
        <v>325</v>
      </c>
      <c r="C1937" t="s">
        <v>316</v>
      </c>
      <c r="D1937" t="s">
        <v>96</v>
      </c>
      <c r="E1937">
        <v>1</v>
      </c>
      <c r="F1937">
        <v>0</v>
      </c>
      <c r="G1937">
        <v>0</v>
      </c>
      <c r="H1937">
        <v>0</v>
      </c>
      <c r="I1937">
        <v>1</v>
      </c>
      <c r="J1937">
        <v>0</v>
      </c>
      <c r="K1937">
        <v>0</v>
      </c>
      <c r="L1937">
        <v>1</v>
      </c>
      <c r="M1937">
        <v>3</v>
      </c>
      <c r="N1937">
        <v>1</v>
      </c>
      <c r="O1937">
        <v>1</v>
      </c>
      <c r="P1937">
        <v>0</v>
      </c>
      <c r="Q1937">
        <v>0</v>
      </c>
      <c r="R1937">
        <v>3</v>
      </c>
      <c r="S1937">
        <v>0</v>
      </c>
      <c r="T1937">
        <v>0</v>
      </c>
      <c r="U1937">
        <v>1</v>
      </c>
      <c r="V1937">
        <f t="shared" si="60"/>
        <v>53</v>
      </c>
      <c r="W1937">
        <f t="shared" si="61"/>
        <v>40</v>
      </c>
    </row>
    <row r="1938" spans="1:23" x14ac:dyDescent="0.35">
      <c r="A1938" t="s">
        <v>327</v>
      </c>
      <c r="B1938" t="s">
        <v>326</v>
      </c>
      <c r="C1938" t="s">
        <v>308</v>
      </c>
      <c r="D1938" t="s">
        <v>96</v>
      </c>
      <c r="E1938">
        <v>1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5</v>
      </c>
      <c r="M1938">
        <v>3</v>
      </c>
      <c r="N1938">
        <v>1</v>
      </c>
      <c r="O1938">
        <v>1</v>
      </c>
      <c r="P1938">
        <v>0</v>
      </c>
      <c r="Q1938">
        <v>0</v>
      </c>
      <c r="R1938">
        <v>6</v>
      </c>
      <c r="S1938">
        <v>0</v>
      </c>
      <c r="T1938">
        <v>0</v>
      </c>
      <c r="U1938">
        <v>0</v>
      </c>
      <c r="V1938">
        <f t="shared" si="60"/>
        <v>70</v>
      </c>
      <c r="W1938">
        <f t="shared" si="61"/>
        <v>67</v>
      </c>
    </row>
    <row r="1939" spans="1:23" x14ac:dyDescent="0.35">
      <c r="A1939" t="s">
        <v>327</v>
      </c>
      <c r="B1939" s="1">
        <v>44468</v>
      </c>
      <c r="C1939" t="s">
        <v>307</v>
      </c>
      <c r="D1939" t="s">
        <v>96</v>
      </c>
      <c r="E1939">
        <v>1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5</v>
      </c>
      <c r="M1939">
        <v>6</v>
      </c>
      <c r="N1939">
        <v>2</v>
      </c>
      <c r="O1939">
        <v>2</v>
      </c>
      <c r="P1939">
        <v>1</v>
      </c>
      <c r="Q1939">
        <v>0</v>
      </c>
      <c r="R1939">
        <v>6</v>
      </c>
      <c r="S1939">
        <v>0</v>
      </c>
      <c r="T1939">
        <v>0</v>
      </c>
      <c r="U1939">
        <v>0</v>
      </c>
      <c r="V1939">
        <f t="shared" si="60"/>
        <v>63</v>
      </c>
      <c r="W1939">
        <f t="shared" si="61"/>
        <v>52</v>
      </c>
    </row>
    <row r="1940" spans="1:23" x14ac:dyDescent="0.35">
      <c r="A1940" t="s">
        <v>327</v>
      </c>
      <c r="B1940" s="1">
        <v>44469</v>
      </c>
      <c r="C1940" t="s">
        <v>324</v>
      </c>
      <c r="D1940" t="s">
        <v>96</v>
      </c>
      <c r="E1940">
        <v>1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3</v>
      </c>
      <c r="M1940">
        <v>2</v>
      </c>
      <c r="N1940">
        <v>2</v>
      </c>
      <c r="O1940">
        <v>2</v>
      </c>
      <c r="P1940">
        <v>1</v>
      </c>
      <c r="Q1940">
        <v>2</v>
      </c>
      <c r="R1940">
        <v>6</v>
      </c>
      <c r="S1940">
        <v>0</v>
      </c>
      <c r="T1940">
        <v>0</v>
      </c>
      <c r="U1940">
        <v>0</v>
      </c>
      <c r="V1940">
        <f t="shared" si="60"/>
        <v>57</v>
      </c>
      <c r="W1940">
        <f t="shared" si="61"/>
        <v>44</v>
      </c>
    </row>
    <row r="1941" spans="1:23" x14ac:dyDescent="0.35">
      <c r="A1941" t="s">
        <v>327</v>
      </c>
      <c r="B1941" s="1">
        <v>44470</v>
      </c>
      <c r="C1941" t="s">
        <v>305</v>
      </c>
      <c r="D1941" t="s">
        <v>116</v>
      </c>
      <c r="E1941">
        <v>1</v>
      </c>
      <c r="F1941">
        <v>0</v>
      </c>
      <c r="G1941">
        <v>0</v>
      </c>
      <c r="H1941">
        <v>0</v>
      </c>
      <c r="I1941">
        <v>1</v>
      </c>
      <c r="J1941">
        <v>0</v>
      </c>
      <c r="K1941">
        <v>0</v>
      </c>
      <c r="L1941">
        <v>5</v>
      </c>
      <c r="M1941">
        <v>5</v>
      </c>
      <c r="N1941">
        <v>4</v>
      </c>
      <c r="O1941">
        <v>4</v>
      </c>
      <c r="P1941">
        <v>1</v>
      </c>
      <c r="Q1941">
        <v>1</v>
      </c>
      <c r="R1941">
        <v>6</v>
      </c>
      <c r="S1941">
        <v>2</v>
      </c>
      <c r="T1941">
        <v>0</v>
      </c>
      <c r="U1941">
        <v>0</v>
      </c>
      <c r="V1941">
        <f t="shared" si="60"/>
        <v>63</v>
      </c>
      <c r="W1941">
        <f t="shared" si="61"/>
        <v>46</v>
      </c>
    </row>
    <row r="1942" spans="1:23" x14ac:dyDescent="0.35">
      <c r="A1942" t="s">
        <v>327</v>
      </c>
      <c r="B1942" s="1">
        <v>44471</v>
      </c>
      <c r="C1942" t="s">
        <v>322</v>
      </c>
      <c r="D1942" t="s">
        <v>116</v>
      </c>
      <c r="E1942">
        <v>1</v>
      </c>
      <c r="F1942">
        <v>0</v>
      </c>
      <c r="G1942">
        <v>0</v>
      </c>
      <c r="H1942">
        <v>1</v>
      </c>
      <c r="I1942">
        <v>0</v>
      </c>
      <c r="J1942">
        <v>0</v>
      </c>
      <c r="K1942">
        <v>0</v>
      </c>
      <c r="L1942" s="2">
        <v>5.333333333333333</v>
      </c>
      <c r="M1942">
        <v>6</v>
      </c>
      <c r="N1942">
        <v>1</v>
      </c>
      <c r="O1942">
        <v>1</v>
      </c>
      <c r="P1942">
        <v>0</v>
      </c>
      <c r="Q1942">
        <v>0</v>
      </c>
      <c r="R1942">
        <v>11</v>
      </c>
      <c r="S1942">
        <v>0</v>
      </c>
      <c r="T1942">
        <v>0</v>
      </c>
      <c r="U1942">
        <v>0</v>
      </c>
      <c r="V1942">
        <f t="shared" si="60"/>
        <v>73.666666666666671</v>
      </c>
      <c r="W1942">
        <f t="shared" si="61"/>
        <v>68</v>
      </c>
    </row>
    <row r="1943" spans="1:23" x14ac:dyDescent="0.35">
      <c r="A1943" t="s">
        <v>327</v>
      </c>
      <c r="B1943" s="1">
        <v>44472</v>
      </c>
      <c r="C1943" t="s">
        <v>306</v>
      </c>
      <c r="D1943" t="s">
        <v>116</v>
      </c>
      <c r="E1943">
        <v>1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 s="2">
        <v>1.6666666666666665</v>
      </c>
      <c r="M1943">
        <v>4</v>
      </c>
      <c r="N1943">
        <v>1</v>
      </c>
      <c r="O1943">
        <v>1</v>
      </c>
      <c r="P1943">
        <v>1</v>
      </c>
      <c r="Q1943">
        <v>1</v>
      </c>
      <c r="R1943">
        <v>4</v>
      </c>
      <c r="S1943">
        <v>0</v>
      </c>
      <c r="T1943">
        <v>0</v>
      </c>
      <c r="U1943">
        <v>0</v>
      </c>
      <c r="V1943">
        <f t="shared" si="60"/>
        <v>50</v>
      </c>
      <c r="W1943">
        <f t="shared" si="61"/>
        <v>35</v>
      </c>
    </row>
    <row r="1944" spans="1:23" x14ac:dyDescent="0.35">
      <c r="A1944" t="s">
        <v>337</v>
      </c>
      <c r="B1944" s="1">
        <v>44287</v>
      </c>
      <c r="C1944" t="s">
        <v>328</v>
      </c>
      <c r="D1944" t="s">
        <v>44</v>
      </c>
      <c r="E1944">
        <v>1</v>
      </c>
      <c r="F1944">
        <v>0</v>
      </c>
      <c r="G1944">
        <v>0</v>
      </c>
      <c r="H1944">
        <v>1</v>
      </c>
      <c r="I1944">
        <v>0</v>
      </c>
      <c r="J1944">
        <v>0</v>
      </c>
      <c r="K1944">
        <v>0</v>
      </c>
      <c r="L1944">
        <v>6</v>
      </c>
      <c r="M1944">
        <v>3</v>
      </c>
      <c r="N1944">
        <v>0</v>
      </c>
      <c r="O1944">
        <v>0</v>
      </c>
      <c r="P1944">
        <v>0</v>
      </c>
      <c r="Q1944">
        <v>0</v>
      </c>
      <c r="R1944">
        <v>4</v>
      </c>
      <c r="S1944">
        <v>0</v>
      </c>
      <c r="T1944">
        <v>0</v>
      </c>
      <c r="U1944">
        <v>1</v>
      </c>
      <c r="V1944">
        <f t="shared" si="60"/>
        <v>73</v>
      </c>
      <c r="W1944">
        <f t="shared" si="61"/>
        <v>74</v>
      </c>
    </row>
    <row r="1945" spans="1:23" x14ac:dyDescent="0.35">
      <c r="A1945" t="s">
        <v>337</v>
      </c>
      <c r="B1945" s="1">
        <v>44288</v>
      </c>
      <c r="C1945" t="s">
        <v>329</v>
      </c>
      <c r="D1945" t="s">
        <v>44</v>
      </c>
      <c r="E1945">
        <v>1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 s="2">
        <v>3.6666666666666665</v>
      </c>
      <c r="M1945">
        <v>3</v>
      </c>
      <c r="N1945">
        <v>2</v>
      </c>
      <c r="O1945">
        <v>2</v>
      </c>
      <c r="P1945">
        <v>0</v>
      </c>
      <c r="Q1945">
        <v>0</v>
      </c>
      <c r="R1945">
        <v>4</v>
      </c>
      <c r="S1945">
        <v>1</v>
      </c>
      <c r="T1945">
        <v>0</v>
      </c>
      <c r="U1945">
        <v>0</v>
      </c>
      <c r="V1945">
        <f t="shared" si="60"/>
        <v>62</v>
      </c>
      <c r="W1945">
        <f t="shared" si="61"/>
        <v>54</v>
      </c>
    </row>
    <row r="1946" spans="1:23" x14ac:dyDescent="0.35">
      <c r="A1946" t="s">
        <v>337</v>
      </c>
      <c r="B1946" s="1">
        <v>44289</v>
      </c>
      <c r="C1946" t="s">
        <v>330</v>
      </c>
      <c r="D1946" t="s">
        <v>44</v>
      </c>
      <c r="E1946">
        <v>1</v>
      </c>
      <c r="F1946">
        <v>0</v>
      </c>
      <c r="G1946">
        <v>0</v>
      </c>
      <c r="H1946">
        <v>1</v>
      </c>
      <c r="I1946">
        <v>0</v>
      </c>
      <c r="J1946">
        <v>0</v>
      </c>
      <c r="K1946">
        <v>0</v>
      </c>
      <c r="L1946">
        <v>5</v>
      </c>
      <c r="M1946">
        <v>2</v>
      </c>
      <c r="N1946">
        <v>1</v>
      </c>
      <c r="O1946">
        <v>1</v>
      </c>
      <c r="P1946">
        <v>0</v>
      </c>
      <c r="Q1946">
        <v>3</v>
      </c>
      <c r="R1946">
        <v>7</v>
      </c>
      <c r="S1946">
        <v>0</v>
      </c>
      <c r="T1946">
        <v>0</v>
      </c>
      <c r="U1946">
        <v>0</v>
      </c>
      <c r="V1946">
        <f t="shared" si="60"/>
        <v>69</v>
      </c>
      <c r="W1946">
        <f t="shared" si="61"/>
        <v>64</v>
      </c>
    </row>
    <row r="1947" spans="1:23" x14ac:dyDescent="0.35">
      <c r="A1947" t="s">
        <v>337</v>
      </c>
      <c r="B1947" s="1">
        <v>44290</v>
      </c>
      <c r="C1947" t="s">
        <v>331</v>
      </c>
      <c r="D1947" t="s">
        <v>44</v>
      </c>
      <c r="E1947">
        <v>1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 s="2">
        <v>4.333333333333333</v>
      </c>
      <c r="M1947">
        <v>4</v>
      </c>
      <c r="N1947">
        <v>2</v>
      </c>
      <c r="O1947">
        <v>2</v>
      </c>
      <c r="P1947">
        <v>0</v>
      </c>
      <c r="Q1947">
        <v>2</v>
      </c>
      <c r="R1947">
        <v>5</v>
      </c>
      <c r="S1947">
        <v>0</v>
      </c>
      <c r="T1947">
        <v>0</v>
      </c>
      <c r="U1947">
        <v>1</v>
      </c>
      <c r="V1947">
        <f t="shared" si="60"/>
        <v>62.666666666666664</v>
      </c>
      <c r="W1947">
        <f t="shared" si="61"/>
        <v>53</v>
      </c>
    </row>
    <row r="1948" spans="1:23" x14ac:dyDescent="0.35">
      <c r="A1948" t="s">
        <v>337</v>
      </c>
      <c r="B1948" s="1">
        <v>44291</v>
      </c>
      <c r="C1948" t="s">
        <v>332</v>
      </c>
      <c r="D1948" t="s">
        <v>163</v>
      </c>
      <c r="E1948">
        <v>1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 s="2">
        <v>3.3333333333333335</v>
      </c>
      <c r="M1948">
        <v>4</v>
      </c>
      <c r="N1948">
        <v>2</v>
      </c>
      <c r="O1948">
        <v>2</v>
      </c>
      <c r="P1948">
        <v>1</v>
      </c>
      <c r="Q1948">
        <v>3</v>
      </c>
      <c r="R1948">
        <v>1</v>
      </c>
      <c r="S1948">
        <v>0</v>
      </c>
      <c r="T1948">
        <v>0</v>
      </c>
      <c r="U1948">
        <v>0</v>
      </c>
      <c r="V1948">
        <f t="shared" si="60"/>
        <v>50</v>
      </c>
      <c r="W1948">
        <f t="shared" si="61"/>
        <v>35</v>
      </c>
    </row>
    <row r="1949" spans="1:23" x14ac:dyDescent="0.35">
      <c r="A1949" t="s">
        <v>337</v>
      </c>
      <c r="B1949" s="1">
        <v>44292</v>
      </c>
      <c r="C1949" t="s">
        <v>328</v>
      </c>
      <c r="D1949" t="s">
        <v>163</v>
      </c>
      <c r="E1949">
        <v>1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7</v>
      </c>
      <c r="M1949">
        <v>5</v>
      </c>
      <c r="N1949">
        <v>2</v>
      </c>
      <c r="O1949">
        <v>2</v>
      </c>
      <c r="P1949">
        <v>1</v>
      </c>
      <c r="Q1949">
        <v>1</v>
      </c>
      <c r="R1949">
        <v>4</v>
      </c>
      <c r="S1949">
        <v>0</v>
      </c>
      <c r="T1949">
        <v>0</v>
      </c>
      <c r="U1949">
        <v>1</v>
      </c>
      <c r="V1949">
        <f t="shared" si="60"/>
        <v>71</v>
      </c>
      <c r="W1949">
        <f t="shared" si="61"/>
        <v>62</v>
      </c>
    </row>
    <row r="1950" spans="1:23" x14ac:dyDescent="0.35">
      <c r="A1950" t="s">
        <v>337</v>
      </c>
      <c r="B1950" s="1">
        <v>44294</v>
      </c>
      <c r="C1950" t="s">
        <v>329</v>
      </c>
      <c r="D1950" t="s">
        <v>43</v>
      </c>
      <c r="E1950">
        <v>1</v>
      </c>
      <c r="F1950">
        <v>0</v>
      </c>
      <c r="G1950">
        <v>0</v>
      </c>
      <c r="H1950">
        <v>1</v>
      </c>
      <c r="I1950">
        <v>0</v>
      </c>
      <c r="J1950">
        <v>0</v>
      </c>
      <c r="K1950">
        <v>0</v>
      </c>
      <c r="L1950">
        <v>5</v>
      </c>
      <c r="M1950">
        <v>3</v>
      </c>
      <c r="N1950">
        <v>0</v>
      </c>
      <c r="O1950">
        <v>0</v>
      </c>
      <c r="P1950">
        <v>0</v>
      </c>
      <c r="Q1950">
        <v>2</v>
      </c>
      <c r="R1950">
        <v>7</v>
      </c>
      <c r="S1950">
        <v>0</v>
      </c>
      <c r="T1950">
        <v>0</v>
      </c>
      <c r="U1950">
        <v>0</v>
      </c>
      <c r="V1950">
        <f t="shared" si="60"/>
        <v>69</v>
      </c>
      <c r="W1950">
        <f t="shared" si="61"/>
        <v>67</v>
      </c>
    </row>
    <row r="1951" spans="1:23" x14ac:dyDescent="0.35">
      <c r="A1951" t="s">
        <v>337</v>
      </c>
      <c r="B1951" s="1">
        <v>44295</v>
      </c>
      <c r="C1951" t="s">
        <v>330</v>
      </c>
      <c r="D1951" t="s">
        <v>43</v>
      </c>
      <c r="E1951">
        <v>1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5</v>
      </c>
      <c r="M1951">
        <v>2</v>
      </c>
      <c r="N1951">
        <v>1</v>
      </c>
      <c r="O1951">
        <v>1</v>
      </c>
      <c r="P1951">
        <v>1</v>
      </c>
      <c r="Q1951">
        <v>3</v>
      </c>
      <c r="R1951">
        <v>6</v>
      </c>
      <c r="S1951">
        <v>1</v>
      </c>
      <c r="T1951">
        <v>0</v>
      </c>
      <c r="U1951">
        <v>0</v>
      </c>
      <c r="V1951">
        <f t="shared" si="60"/>
        <v>64</v>
      </c>
      <c r="W1951">
        <f t="shared" si="61"/>
        <v>57</v>
      </c>
    </row>
    <row r="1952" spans="1:23" x14ac:dyDescent="0.35">
      <c r="A1952" t="s">
        <v>337</v>
      </c>
      <c r="B1952" s="1">
        <v>44296</v>
      </c>
      <c r="C1952" t="s">
        <v>331</v>
      </c>
      <c r="D1952" t="s">
        <v>43</v>
      </c>
      <c r="E1952">
        <v>1</v>
      </c>
      <c r="F1952">
        <v>0</v>
      </c>
      <c r="G1952">
        <v>0</v>
      </c>
      <c r="H1952">
        <v>0</v>
      </c>
      <c r="I1952">
        <v>1</v>
      </c>
      <c r="J1952">
        <v>0</v>
      </c>
      <c r="K1952">
        <v>0</v>
      </c>
      <c r="L1952">
        <v>6</v>
      </c>
      <c r="M1952">
        <v>7</v>
      </c>
      <c r="N1952">
        <v>4</v>
      </c>
      <c r="O1952">
        <v>4</v>
      </c>
      <c r="P1952">
        <v>1</v>
      </c>
      <c r="Q1952">
        <v>0</v>
      </c>
      <c r="R1952">
        <v>7</v>
      </c>
      <c r="S1952">
        <v>0</v>
      </c>
      <c r="T1952">
        <v>0</v>
      </c>
      <c r="U1952">
        <v>0</v>
      </c>
      <c r="V1952">
        <f t="shared" si="60"/>
        <v>68</v>
      </c>
      <c r="W1952">
        <f t="shared" si="61"/>
        <v>51</v>
      </c>
    </row>
    <row r="1953" spans="1:23" x14ac:dyDescent="0.35">
      <c r="A1953" t="s">
        <v>337</v>
      </c>
      <c r="B1953" s="1">
        <v>44298</v>
      </c>
      <c r="C1953" t="s">
        <v>328</v>
      </c>
      <c r="D1953" t="s">
        <v>49</v>
      </c>
      <c r="E1953">
        <v>1</v>
      </c>
      <c r="F1953">
        <v>0</v>
      </c>
      <c r="G1953">
        <v>0</v>
      </c>
      <c r="H1953">
        <v>0</v>
      </c>
      <c r="I1953">
        <v>1</v>
      </c>
      <c r="J1953">
        <v>0</v>
      </c>
      <c r="K1953">
        <v>0</v>
      </c>
      <c r="L1953" s="2">
        <v>4.666666666666667</v>
      </c>
      <c r="M1953">
        <v>10</v>
      </c>
      <c r="N1953">
        <v>6</v>
      </c>
      <c r="O1953">
        <v>6</v>
      </c>
      <c r="P1953">
        <v>3</v>
      </c>
      <c r="Q1953">
        <v>3</v>
      </c>
      <c r="R1953">
        <v>2</v>
      </c>
      <c r="S1953">
        <v>0</v>
      </c>
      <c r="T1953">
        <v>0</v>
      </c>
      <c r="U1953">
        <v>0</v>
      </c>
      <c r="V1953">
        <f t="shared" si="60"/>
        <v>42.333333333333336</v>
      </c>
      <c r="W1953">
        <f t="shared" si="61"/>
        <v>8</v>
      </c>
    </row>
    <row r="1954" spans="1:23" x14ac:dyDescent="0.35">
      <c r="A1954" t="s">
        <v>337</v>
      </c>
      <c r="B1954" s="1">
        <v>44299</v>
      </c>
      <c r="C1954" t="s">
        <v>333</v>
      </c>
      <c r="D1954" t="s">
        <v>49</v>
      </c>
      <c r="E1954">
        <v>1</v>
      </c>
      <c r="F1954">
        <v>0</v>
      </c>
      <c r="G1954">
        <v>0</v>
      </c>
      <c r="H1954">
        <v>0</v>
      </c>
      <c r="I1954">
        <v>1</v>
      </c>
      <c r="J1954">
        <v>0</v>
      </c>
      <c r="K1954">
        <v>0</v>
      </c>
      <c r="L1954" s="2">
        <v>3.3333333333333335</v>
      </c>
      <c r="M1954">
        <v>7</v>
      </c>
      <c r="N1954">
        <v>5</v>
      </c>
      <c r="O1954">
        <v>5</v>
      </c>
      <c r="P1954">
        <v>3</v>
      </c>
      <c r="Q1954">
        <v>0</v>
      </c>
      <c r="R1954">
        <v>4</v>
      </c>
      <c r="S1954">
        <v>0</v>
      </c>
      <c r="T1954">
        <v>0</v>
      </c>
      <c r="U1954">
        <v>0</v>
      </c>
      <c r="V1954">
        <f t="shared" si="60"/>
        <v>45</v>
      </c>
      <c r="W1954">
        <f t="shared" si="61"/>
        <v>17</v>
      </c>
    </row>
    <row r="1955" spans="1:23" x14ac:dyDescent="0.35">
      <c r="A1955" t="s">
        <v>337</v>
      </c>
      <c r="B1955" s="1">
        <v>44300</v>
      </c>
      <c r="C1955" t="s">
        <v>330</v>
      </c>
      <c r="D1955" t="s">
        <v>49</v>
      </c>
      <c r="E1955">
        <v>1</v>
      </c>
      <c r="F1955">
        <v>0</v>
      </c>
      <c r="G1955">
        <v>0</v>
      </c>
      <c r="H1955">
        <v>0</v>
      </c>
      <c r="I1955">
        <v>1</v>
      </c>
      <c r="J1955">
        <v>0</v>
      </c>
      <c r="K1955">
        <v>0</v>
      </c>
      <c r="L1955" s="2">
        <v>3.6666666666666665</v>
      </c>
      <c r="M1955">
        <v>4</v>
      </c>
      <c r="N1955">
        <v>6</v>
      </c>
      <c r="O1955">
        <v>6</v>
      </c>
      <c r="P1955">
        <v>0</v>
      </c>
      <c r="Q1955">
        <v>3</v>
      </c>
      <c r="R1955">
        <v>3</v>
      </c>
      <c r="S1955">
        <v>2</v>
      </c>
      <c r="T1955">
        <v>0</v>
      </c>
      <c r="U1955">
        <v>1</v>
      </c>
      <c r="V1955">
        <f t="shared" si="60"/>
        <v>57</v>
      </c>
      <c r="W1955">
        <f t="shared" si="61"/>
        <v>33</v>
      </c>
    </row>
    <row r="1956" spans="1:23" x14ac:dyDescent="0.35">
      <c r="A1956" t="s">
        <v>337</v>
      </c>
      <c r="B1956" s="1">
        <v>44302</v>
      </c>
      <c r="C1956" t="s">
        <v>331</v>
      </c>
      <c r="D1956" t="s">
        <v>34</v>
      </c>
      <c r="E1956">
        <v>1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 s="2">
        <v>5.666666666666667</v>
      </c>
      <c r="M1956">
        <v>5</v>
      </c>
      <c r="N1956">
        <v>2</v>
      </c>
      <c r="O1956">
        <v>2</v>
      </c>
      <c r="P1956">
        <v>0</v>
      </c>
      <c r="Q1956">
        <v>2</v>
      </c>
      <c r="R1956">
        <v>7</v>
      </c>
      <c r="S1956">
        <v>0</v>
      </c>
      <c r="T1956">
        <v>0</v>
      </c>
      <c r="U1956">
        <v>1</v>
      </c>
      <c r="V1956">
        <f t="shared" si="60"/>
        <v>70.333333333333329</v>
      </c>
      <c r="W1956">
        <f t="shared" si="61"/>
        <v>61</v>
      </c>
    </row>
    <row r="1957" spans="1:23" x14ac:dyDescent="0.35">
      <c r="A1957" t="s">
        <v>337</v>
      </c>
      <c r="B1957" s="1">
        <v>44303</v>
      </c>
      <c r="C1957" t="s">
        <v>328</v>
      </c>
      <c r="D1957" t="s">
        <v>34</v>
      </c>
      <c r="E1957">
        <v>1</v>
      </c>
      <c r="F1957">
        <v>0</v>
      </c>
      <c r="G1957">
        <v>0</v>
      </c>
      <c r="H1957">
        <v>1</v>
      </c>
      <c r="I1957">
        <v>0</v>
      </c>
      <c r="J1957">
        <v>0</v>
      </c>
      <c r="K1957">
        <v>0</v>
      </c>
      <c r="L1957">
        <v>8</v>
      </c>
      <c r="M1957">
        <v>4</v>
      </c>
      <c r="N1957">
        <v>0</v>
      </c>
      <c r="O1957">
        <v>0</v>
      </c>
      <c r="P1957">
        <v>0</v>
      </c>
      <c r="Q1957">
        <v>0</v>
      </c>
      <c r="R1957">
        <v>6</v>
      </c>
      <c r="S1957">
        <v>0</v>
      </c>
      <c r="T1957">
        <v>0</v>
      </c>
      <c r="U1957">
        <v>0</v>
      </c>
      <c r="V1957">
        <f t="shared" si="60"/>
        <v>84</v>
      </c>
      <c r="W1957">
        <f t="shared" si="61"/>
        <v>86</v>
      </c>
    </row>
    <row r="1958" spans="1:23" x14ac:dyDescent="0.35">
      <c r="A1958" t="s">
        <v>337</v>
      </c>
      <c r="B1958" s="1">
        <v>44304</v>
      </c>
      <c r="C1958" t="s">
        <v>333</v>
      </c>
      <c r="D1958" t="s">
        <v>34</v>
      </c>
      <c r="E1958">
        <v>1</v>
      </c>
      <c r="F1958">
        <v>0</v>
      </c>
      <c r="G1958">
        <v>0</v>
      </c>
      <c r="H1958">
        <v>0</v>
      </c>
      <c r="I1958">
        <v>1</v>
      </c>
      <c r="J1958">
        <v>0</v>
      </c>
      <c r="K1958">
        <v>0</v>
      </c>
      <c r="L1958" s="2">
        <v>4.333333333333333</v>
      </c>
      <c r="M1958">
        <v>3</v>
      </c>
      <c r="N1958">
        <v>4</v>
      </c>
      <c r="O1958">
        <v>4</v>
      </c>
      <c r="P1958">
        <v>0</v>
      </c>
      <c r="Q1958">
        <v>3</v>
      </c>
      <c r="R1958">
        <v>7</v>
      </c>
      <c r="S1958">
        <v>0</v>
      </c>
      <c r="T1958">
        <v>0</v>
      </c>
      <c r="U1958">
        <v>0</v>
      </c>
      <c r="V1958">
        <f t="shared" si="60"/>
        <v>64.666666666666671</v>
      </c>
      <c r="W1958">
        <f t="shared" si="61"/>
        <v>49</v>
      </c>
    </row>
    <row r="1959" spans="1:23" x14ac:dyDescent="0.35">
      <c r="A1959" t="s">
        <v>337</v>
      </c>
      <c r="B1959" s="1">
        <v>44306</v>
      </c>
      <c r="C1959" t="s">
        <v>332</v>
      </c>
      <c r="D1959" t="s">
        <v>86</v>
      </c>
      <c r="E1959">
        <v>1</v>
      </c>
      <c r="F1959">
        <v>0</v>
      </c>
      <c r="G1959">
        <v>0</v>
      </c>
      <c r="H1959">
        <v>0</v>
      </c>
      <c r="I1959">
        <v>1</v>
      </c>
      <c r="J1959">
        <v>0</v>
      </c>
      <c r="K1959">
        <v>0</v>
      </c>
      <c r="L1959" s="2">
        <v>5.666666666666667</v>
      </c>
      <c r="M1959">
        <v>3</v>
      </c>
      <c r="N1959">
        <v>2</v>
      </c>
      <c r="O1959">
        <v>2</v>
      </c>
      <c r="P1959">
        <v>0</v>
      </c>
      <c r="Q1959">
        <v>3</v>
      </c>
      <c r="R1959">
        <v>6</v>
      </c>
      <c r="S1959">
        <v>1</v>
      </c>
      <c r="T1959">
        <v>0</v>
      </c>
      <c r="U1959">
        <v>0</v>
      </c>
      <c r="V1959">
        <f t="shared" si="60"/>
        <v>70.333333333333329</v>
      </c>
      <c r="W1959">
        <f t="shared" si="61"/>
        <v>62</v>
      </c>
    </row>
    <row r="1960" spans="1:23" x14ac:dyDescent="0.35">
      <c r="A1960" t="s">
        <v>337</v>
      </c>
      <c r="B1960" s="1">
        <v>44307</v>
      </c>
      <c r="C1960" t="s">
        <v>331</v>
      </c>
      <c r="D1960" t="s">
        <v>86</v>
      </c>
      <c r="E1960">
        <v>1</v>
      </c>
      <c r="F1960">
        <v>0</v>
      </c>
      <c r="G1960">
        <v>0</v>
      </c>
      <c r="H1960">
        <v>0</v>
      </c>
      <c r="I1960">
        <v>1</v>
      </c>
      <c r="J1960">
        <v>0</v>
      </c>
      <c r="K1960">
        <v>0</v>
      </c>
      <c r="L1960">
        <v>5</v>
      </c>
      <c r="M1960">
        <v>6</v>
      </c>
      <c r="N1960">
        <v>4</v>
      </c>
      <c r="O1960">
        <v>4</v>
      </c>
      <c r="P1960">
        <v>1</v>
      </c>
      <c r="Q1960">
        <v>3</v>
      </c>
      <c r="R1960">
        <v>1</v>
      </c>
      <c r="S1960">
        <v>0</v>
      </c>
      <c r="T1960">
        <v>0</v>
      </c>
      <c r="U1960">
        <v>0</v>
      </c>
      <c r="V1960">
        <f t="shared" si="60"/>
        <v>55</v>
      </c>
      <c r="W1960">
        <f t="shared" si="61"/>
        <v>35</v>
      </c>
    </row>
    <row r="1961" spans="1:23" x14ac:dyDescent="0.35">
      <c r="A1961" t="s">
        <v>337</v>
      </c>
      <c r="B1961" s="1">
        <v>44308</v>
      </c>
      <c r="C1961" t="s">
        <v>329</v>
      </c>
      <c r="D1961" t="s">
        <v>106</v>
      </c>
      <c r="E1961">
        <v>1</v>
      </c>
      <c r="F1961">
        <v>0</v>
      </c>
      <c r="G1961">
        <v>0</v>
      </c>
      <c r="H1961">
        <v>1</v>
      </c>
      <c r="I1961">
        <v>0</v>
      </c>
      <c r="J1961">
        <v>0</v>
      </c>
      <c r="K1961">
        <v>0</v>
      </c>
      <c r="L1961">
        <v>5</v>
      </c>
      <c r="M1961">
        <v>3</v>
      </c>
      <c r="N1961">
        <v>0</v>
      </c>
      <c r="O1961">
        <v>0</v>
      </c>
      <c r="P1961">
        <v>0</v>
      </c>
      <c r="Q1961">
        <v>1</v>
      </c>
      <c r="R1961">
        <v>9</v>
      </c>
      <c r="S1961">
        <v>1</v>
      </c>
      <c r="T1961">
        <v>0</v>
      </c>
      <c r="U1961">
        <v>1</v>
      </c>
      <c r="V1961">
        <f t="shared" si="60"/>
        <v>72</v>
      </c>
      <c r="W1961">
        <f t="shared" si="61"/>
        <v>71</v>
      </c>
    </row>
    <row r="1962" spans="1:23" x14ac:dyDescent="0.35">
      <c r="A1962" t="s">
        <v>337</v>
      </c>
      <c r="B1962" s="1">
        <v>44309</v>
      </c>
      <c r="C1962" t="s">
        <v>328</v>
      </c>
      <c r="D1962" t="s">
        <v>106</v>
      </c>
      <c r="E1962">
        <v>1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7</v>
      </c>
      <c r="M1962">
        <v>10</v>
      </c>
      <c r="N1962">
        <v>2</v>
      </c>
      <c r="O1962">
        <v>2</v>
      </c>
      <c r="P1962">
        <v>0</v>
      </c>
      <c r="Q1962">
        <v>0</v>
      </c>
      <c r="R1962">
        <v>6</v>
      </c>
      <c r="S1962">
        <v>0</v>
      </c>
      <c r="T1962">
        <v>0</v>
      </c>
      <c r="U1962">
        <v>0</v>
      </c>
      <c r="V1962">
        <f t="shared" si="60"/>
        <v>73</v>
      </c>
      <c r="W1962">
        <f t="shared" si="61"/>
        <v>62</v>
      </c>
    </row>
    <row r="1963" spans="1:23" x14ac:dyDescent="0.35">
      <c r="A1963" t="s">
        <v>337</v>
      </c>
      <c r="B1963" s="1">
        <v>44310</v>
      </c>
      <c r="C1963" t="s">
        <v>333</v>
      </c>
      <c r="D1963" t="s">
        <v>106</v>
      </c>
      <c r="E1963">
        <v>1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 s="2">
        <v>0.33333333333333331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f t="shared" si="60"/>
        <v>51</v>
      </c>
      <c r="W1963">
        <f t="shared" si="61"/>
        <v>42</v>
      </c>
    </row>
    <row r="1964" spans="1:23" x14ac:dyDescent="0.35">
      <c r="A1964" t="s">
        <v>337</v>
      </c>
      <c r="B1964" s="1">
        <v>44311</v>
      </c>
      <c r="C1964" t="s">
        <v>330</v>
      </c>
      <c r="D1964" t="s">
        <v>106</v>
      </c>
      <c r="E1964">
        <v>1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6</v>
      </c>
      <c r="M1964">
        <v>3</v>
      </c>
      <c r="N1964">
        <v>2</v>
      </c>
      <c r="O1964">
        <v>2</v>
      </c>
      <c r="P1964">
        <v>0</v>
      </c>
      <c r="Q1964">
        <v>2</v>
      </c>
      <c r="R1964">
        <v>5</v>
      </c>
      <c r="S1964">
        <v>1</v>
      </c>
      <c r="T1964">
        <v>0</v>
      </c>
      <c r="U1964">
        <v>0</v>
      </c>
      <c r="V1964">
        <f t="shared" si="60"/>
        <v>72</v>
      </c>
      <c r="W1964">
        <f t="shared" si="61"/>
        <v>65</v>
      </c>
    </row>
    <row r="1965" spans="1:23" x14ac:dyDescent="0.35">
      <c r="A1965" t="s">
        <v>337</v>
      </c>
      <c r="B1965" s="1">
        <v>44312</v>
      </c>
      <c r="C1965" t="s">
        <v>331</v>
      </c>
      <c r="D1965" t="s">
        <v>46</v>
      </c>
      <c r="E1965">
        <v>1</v>
      </c>
      <c r="F1965">
        <v>0</v>
      </c>
      <c r="G1965">
        <v>0</v>
      </c>
      <c r="H1965">
        <v>1</v>
      </c>
      <c r="I1965">
        <v>0</v>
      </c>
      <c r="J1965">
        <v>0</v>
      </c>
      <c r="K1965">
        <v>0</v>
      </c>
      <c r="L1965">
        <v>6</v>
      </c>
      <c r="M1965">
        <v>5</v>
      </c>
      <c r="N1965">
        <v>2</v>
      </c>
      <c r="O1965">
        <v>2</v>
      </c>
      <c r="P1965">
        <v>2</v>
      </c>
      <c r="Q1965">
        <v>0</v>
      </c>
      <c r="R1965">
        <v>2</v>
      </c>
      <c r="S1965">
        <v>1</v>
      </c>
      <c r="T1965">
        <v>0</v>
      </c>
      <c r="U1965">
        <v>0</v>
      </c>
      <c r="V1965">
        <f t="shared" si="60"/>
        <v>61</v>
      </c>
      <c r="W1965">
        <f t="shared" si="61"/>
        <v>50</v>
      </c>
    </row>
    <row r="1966" spans="1:23" x14ac:dyDescent="0.35">
      <c r="A1966" t="s">
        <v>337</v>
      </c>
      <c r="B1966" s="1">
        <v>44313</v>
      </c>
      <c r="C1966" t="s">
        <v>329</v>
      </c>
      <c r="D1966" t="s">
        <v>46</v>
      </c>
      <c r="E1966">
        <v>1</v>
      </c>
      <c r="F1966">
        <v>0</v>
      </c>
      <c r="G1966">
        <v>0</v>
      </c>
      <c r="H1966">
        <v>1</v>
      </c>
      <c r="I1966">
        <v>0</v>
      </c>
      <c r="J1966">
        <v>0</v>
      </c>
      <c r="K1966">
        <v>0</v>
      </c>
      <c r="L1966">
        <v>7</v>
      </c>
      <c r="M1966">
        <v>2</v>
      </c>
      <c r="N1966">
        <v>0</v>
      </c>
      <c r="O1966">
        <v>0</v>
      </c>
      <c r="P1966">
        <v>0</v>
      </c>
      <c r="Q1966">
        <v>3</v>
      </c>
      <c r="R1966">
        <v>6</v>
      </c>
      <c r="S1966">
        <v>0</v>
      </c>
      <c r="T1966">
        <v>0</v>
      </c>
      <c r="U1966">
        <v>0</v>
      </c>
      <c r="V1966">
        <f t="shared" si="60"/>
        <v>78</v>
      </c>
      <c r="W1966">
        <f t="shared" si="61"/>
        <v>78</v>
      </c>
    </row>
    <row r="1967" spans="1:23" x14ac:dyDescent="0.35">
      <c r="A1967" t="s">
        <v>337</v>
      </c>
      <c r="B1967" s="1">
        <v>44314</v>
      </c>
      <c r="C1967" t="s">
        <v>328</v>
      </c>
      <c r="D1967" t="s">
        <v>46</v>
      </c>
      <c r="E1967">
        <v>1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4</v>
      </c>
      <c r="M1967">
        <v>4</v>
      </c>
      <c r="N1967">
        <v>4</v>
      </c>
      <c r="O1967">
        <v>4</v>
      </c>
      <c r="P1967">
        <v>1</v>
      </c>
      <c r="Q1967">
        <v>2</v>
      </c>
      <c r="R1967">
        <v>5</v>
      </c>
      <c r="S1967">
        <v>1</v>
      </c>
      <c r="T1967">
        <v>0</v>
      </c>
      <c r="U1967">
        <v>0</v>
      </c>
      <c r="V1967">
        <f t="shared" si="60"/>
        <v>57</v>
      </c>
      <c r="W1967">
        <f t="shared" si="61"/>
        <v>39</v>
      </c>
    </row>
    <row r="1968" spans="1:23" x14ac:dyDescent="0.35">
      <c r="A1968" t="s">
        <v>337</v>
      </c>
      <c r="B1968" s="1">
        <v>44315</v>
      </c>
      <c r="C1968" t="s">
        <v>332</v>
      </c>
      <c r="D1968" t="s">
        <v>46</v>
      </c>
      <c r="E1968">
        <v>1</v>
      </c>
      <c r="F1968">
        <v>0</v>
      </c>
      <c r="G1968">
        <v>0</v>
      </c>
      <c r="H1968">
        <v>0</v>
      </c>
      <c r="I1968">
        <v>1</v>
      </c>
      <c r="J1968">
        <v>0</v>
      </c>
      <c r="K1968">
        <v>0</v>
      </c>
      <c r="L1968">
        <v>5</v>
      </c>
      <c r="M1968">
        <v>3</v>
      </c>
      <c r="N1968">
        <v>1</v>
      </c>
      <c r="O1968">
        <v>1</v>
      </c>
      <c r="P1968">
        <v>1</v>
      </c>
      <c r="Q1968">
        <v>0</v>
      </c>
      <c r="R1968">
        <v>6</v>
      </c>
      <c r="S1968">
        <v>0</v>
      </c>
      <c r="T1968">
        <v>0</v>
      </c>
      <c r="U1968">
        <v>0</v>
      </c>
      <c r="V1968">
        <f t="shared" si="60"/>
        <v>66</v>
      </c>
      <c r="W1968">
        <f t="shared" si="61"/>
        <v>61</v>
      </c>
    </row>
    <row r="1969" spans="1:23" x14ac:dyDescent="0.35">
      <c r="A1969" t="s">
        <v>337</v>
      </c>
      <c r="B1969" s="1">
        <v>44316</v>
      </c>
      <c r="C1969" t="s">
        <v>330</v>
      </c>
      <c r="D1969" t="s">
        <v>51</v>
      </c>
      <c r="E1969">
        <v>1</v>
      </c>
      <c r="F1969">
        <v>0</v>
      </c>
      <c r="G1969">
        <v>0</v>
      </c>
      <c r="H1969">
        <v>1</v>
      </c>
      <c r="I1969">
        <v>0</v>
      </c>
      <c r="J1969">
        <v>0</v>
      </c>
      <c r="K1969">
        <v>0</v>
      </c>
      <c r="L1969">
        <v>7</v>
      </c>
      <c r="M1969">
        <v>3</v>
      </c>
      <c r="N1969">
        <v>0</v>
      </c>
      <c r="O1969">
        <v>0</v>
      </c>
      <c r="P1969">
        <v>0</v>
      </c>
      <c r="Q1969">
        <v>3</v>
      </c>
      <c r="R1969">
        <v>9</v>
      </c>
      <c r="S1969">
        <v>0</v>
      </c>
      <c r="T1969">
        <v>0</v>
      </c>
      <c r="U1969">
        <v>0</v>
      </c>
      <c r="V1969">
        <f t="shared" si="60"/>
        <v>80</v>
      </c>
      <c r="W1969">
        <f t="shared" si="61"/>
        <v>79</v>
      </c>
    </row>
    <row r="1970" spans="1:23" x14ac:dyDescent="0.35">
      <c r="A1970" t="s">
        <v>337</v>
      </c>
      <c r="B1970" s="1">
        <v>44317</v>
      </c>
      <c r="C1970" t="s">
        <v>331</v>
      </c>
      <c r="D1970" t="s">
        <v>51</v>
      </c>
      <c r="E1970">
        <v>1</v>
      </c>
      <c r="F1970">
        <v>0</v>
      </c>
      <c r="G1970">
        <v>0</v>
      </c>
      <c r="H1970">
        <v>1</v>
      </c>
      <c r="I1970">
        <v>0</v>
      </c>
      <c r="J1970">
        <v>0</v>
      </c>
      <c r="K1970">
        <v>0</v>
      </c>
      <c r="L1970">
        <v>7</v>
      </c>
      <c r="M1970">
        <v>4</v>
      </c>
      <c r="N1970">
        <v>0</v>
      </c>
      <c r="O1970">
        <v>0</v>
      </c>
      <c r="P1970">
        <v>0</v>
      </c>
      <c r="Q1970">
        <v>1</v>
      </c>
      <c r="R1970">
        <v>5</v>
      </c>
      <c r="S1970">
        <v>0</v>
      </c>
      <c r="T1970">
        <v>0</v>
      </c>
      <c r="U1970">
        <v>0</v>
      </c>
      <c r="V1970">
        <f t="shared" si="60"/>
        <v>77</v>
      </c>
      <c r="W1970">
        <f t="shared" si="61"/>
        <v>77</v>
      </c>
    </row>
    <row r="1971" spans="1:23" x14ac:dyDescent="0.35">
      <c r="A1971" t="s">
        <v>337</v>
      </c>
      <c r="B1971" s="1">
        <v>44318</v>
      </c>
      <c r="C1971" t="s">
        <v>329</v>
      </c>
      <c r="D1971" t="s">
        <v>51</v>
      </c>
      <c r="E1971">
        <v>1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5</v>
      </c>
      <c r="M1971">
        <v>4</v>
      </c>
      <c r="N1971">
        <v>3</v>
      </c>
      <c r="O1971">
        <v>3</v>
      </c>
      <c r="P1971">
        <v>1</v>
      </c>
      <c r="Q1971">
        <v>2</v>
      </c>
      <c r="R1971">
        <v>4</v>
      </c>
      <c r="S1971">
        <v>1</v>
      </c>
      <c r="T1971">
        <v>0</v>
      </c>
      <c r="U1971">
        <v>0</v>
      </c>
      <c r="V1971">
        <f t="shared" si="60"/>
        <v>61</v>
      </c>
      <c r="W1971">
        <f t="shared" si="61"/>
        <v>47</v>
      </c>
    </row>
    <row r="1972" spans="1:23" x14ac:dyDescent="0.35">
      <c r="A1972" t="s">
        <v>337</v>
      </c>
      <c r="B1972" s="1">
        <v>44320</v>
      </c>
      <c r="C1972" t="s">
        <v>328</v>
      </c>
      <c r="D1972" t="s">
        <v>52</v>
      </c>
      <c r="E1972">
        <v>1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4</v>
      </c>
      <c r="M1972">
        <v>3</v>
      </c>
      <c r="N1972">
        <v>3</v>
      </c>
      <c r="O1972">
        <v>3</v>
      </c>
      <c r="P1972">
        <v>1</v>
      </c>
      <c r="Q1972">
        <v>4</v>
      </c>
      <c r="R1972">
        <v>4</v>
      </c>
      <c r="S1972">
        <v>0</v>
      </c>
      <c r="T1972">
        <v>0</v>
      </c>
      <c r="U1972">
        <v>0</v>
      </c>
      <c r="V1972">
        <f t="shared" si="60"/>
        <v>55</v>
      </c>
      <c r="W1972">
        <f t="shared" si="61"/>
        <v>39</v>
      </c>
    </row>
    <row r="1973" spans="1:23" x14ac:dyDescent="0.35">
      <c r="A1973" t="s">
        <v>337</v>
      </c>
      <c r="B1973" s="1">
        <v>44321</v>
      </c>
      <c r="C1973" t="s">
        <v>332</v>
      </c>
      <c r="D1973" t="s">
        <v>52</v>
      </c>
      <c r="E1973">
        <v>1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 s="2">
        <v>4.666666666666667</v>
      </c>
      <c r="M1973">
        <v>2</v>
      </c>
      <c r="N1973">
        <v>3</v>
      </c>
      <c r="O1973">
        <v>3</v>
      </c>
      <c r="P1973">
        <v>1</v>
      </c>
      <c r="Q1973">
        <v>2</v>
      </c>
      <c r="R1973">
        <v>8</v>
      </c>
      <c r="S1973">
        <v>1</v>
      </c>
      <c r="T1973">
        <v>0</v>
      </c>
      <c r="U1973">
        <v>0</v>
      </c>
      <c r="V1973">
        <f t="shared" si="60"/>
        <v>65.333333333333329</v>
      </c>
      <c r="W1973">
        <f t="shared" si="61"/>
        <v>53</v>
      </c>
    </row>
    <row r="1974" spans="1:23" x14ac:dyDescent="0.35">
      <c r="A1974" t="s">
        <v>337</v>
      </c>
      <c r="B1974" s="1">
        <v>44322</v>
      </c>
      <c r="C1974" t="s">
        <v>330</v>
      </c>
      <c r="D1974" t="s">
        <v>52</v>
      </c>
      <c r="E1974">
        <v>1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6</v>
      </c>
      <c r="M1974">
        <v>6</v>
      </c>
      <c r="N1974">
        <v>3</v>
      </c>
      <c r="O1974">
        <v>3</v>
      </c>
      <c r="P1974">
        <v>2</v>
      </c>
      <c r="Q1974">
        <v>4</v>
      </c>
      <c r="R1974">
        <v>8</v>
      </c>
      <c r="S1974">
        <v>0</v>
      </c>
      <c r="T1974">
        <v>0</v>
      </c>
      <c r="U1974">
        <v>0</v>
      </c>
      <c r="V1974">
        <f t="shared" si="60"/>
        <v>62</v>
      </c>
      <c r="W1974">
        <f t="shared" si="61"/>
        <v>43</v>
      </c>
    </row>
    <row r="1975" spans="1:23" x14ac:dyDescent="0.35">
      <c r="A1975" t="s">
        <v>337</v>
      </c>
      <c r="B1975" s="1">
        <v>44323</v>
      </c>
      <c r="C1975" t="s">
        <v>331</v>
      </c>
      <c r="D1975" t="s">
        <v>64</v>
      </c>
      <c r="E1975">
        <v>1</v>
      </c>
      <c r="F1975">
        <v>0</v>
      </c>
      <c r="G1975">
        <v>0</v>
      </c>
      <c r="H1975">
        <v>1</v>
      </c>
      <c r="I1975">
        <v>0</v>
      </c>
      <c r="J1975">
        <v>0</v>
      </c>
      <c r="K1975">
        <v>0</v>
      </c>
      <c r="L1975">
        <v>7</v>
      </c>
      <c r="M1975">
        <v>4</v>
      </c>
      <c r="N1975">
        <v>2</v>
      </c>
      <c r="O1975">
        <v>2</v>
      </c>
      <c r="P1975">
        <v>2</v>
      </c>
      <c r="Q1975">
        <v>1</v>
      </c>
      <c r="R1975">
        <v>2</v>
      </c>
      <c r="S1975">
        <v>0</v>
      </c>
      <c r="T1975">
        <v>0</v>
      </c>
      <c r="U1975">
        <v>0</v>
      </c>
      <c r="V1975">
        <f t="shared" si="60"/>
        <v>66</v>
      </c>
      <c r="W1975">
        <f t="shared" si="61"/>
        <v>56</v>
      </c>
    </row>
    <row r="1976" spans="1:23" x14ac:dyDescent="0.35">
      <c r="A1976" t="s">
        <v>337</v>
      </c>
      <c r="B1976" s="1">
        <v>44324</v>
      </c>
      <c r="C1976" t="s">
        <v>329</v>
      </c>
      <c r="D1976" t="s">
        <v>64</v>
      </c>
      <c r="E1976">
        <v>1</v>
      </c>
      <c r="F1976">
        <v>0</v>
      </c>
      <c r="G1976">
        <v>0</v>
      </c>
      <c r="H1976">
        <v>0</v>
      </c>
      <c r="I1976">
        <v>1</v>
      </c>
      <c r="J1976">
        <v>0</v>
      </c>
      <c r="K1976">
        <v>0</v>
      </c>
      <c r="L1976" s="2">
        <v>5.333333333333333</v>
      </c>
      <c r="M1976">
        <v>4</v>
      </c>
      <c r="N1976">
        <v>5</v>
      </c>
      <c r="O1976">
        <v>5</v>
      </c>
      <c r="P1976">
        <v>2</v>
      </c>
      <c r="Q1976">
        <v>4</v>
      </c>
      <c r="R1976">
        <v>8</v>
      </c>
      <c r="S1976">
        <v>0</v>
      </c>
      <c r="T1976">
        <v>0</v>
      </c>
      <c r="U1976">
        <v>0</v>
      </c>
      <c r="V1976">
        <f t="shared" si="60"/>
        <v>60.666666666666664</v>
      </c>
      <c r="W1976">
        <f t="shared" si="61"/>
        <v>37</v>
      </c>
    </row>
    <row r="1977" spans="1:23" x14ac:dyDescent="0.35">
      <c r="A1977" t="s">
        <v>337</v>
      </c>
      <c r="B1977" s="1">
        <v>44325</v>
      </c>
      <c r="C1977" t="s">
        <v>328</v>
      </c>
      <c r="D1977" t="s">
        <v>64</v>
      </c>
      <c r="E1977">
        <v>1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4</v>
      </c>
      <c r="M1977">
        <v>9</v>
      </c>
      <c r="N1977">
        <v>4</v>
      </c>
      <c r="O1977">
        <v>4</v>
      </c>
      <c r="P1977">
        <v>1</v>
      </c>
      <c r="Q1977">
        <v>0</v>
      </c>
      <c r="R1977">
        <v>4</v>
      </c>
      <c r="S1977">
        <v>0</v>
      </c>
      <c r="T1977">
        <v>0</v>
      </c>
      <c r="U1977">
        <v>0</v>
      </c>
      <c r="V1977">
        <f t="shared" si="60"/>
        <v>53</v>
      </c>
      <c r="W1977">
        <f t="shared" si="61"/>
        <v>32</v>
      </c>
    </row>
    <row r="1978" spans="1:23" x14ac:dyDescent="0.35">
      <c r="A1978" t="s">
        <v>337</v>
      </c>
      <c r="B1978" s="1">
        <v>44326</v>
      </c>
      <c r="C1978" t="s">
        <v>332</v>
      </c>
      <c r="D1978" t="s">
        <v>106</v>
      </c>
      <c r="E1978">
        <v>1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 s="2">
        <v>5.333333333333333</v>
      </c>
      <c r="M1978">
        <v>5</v>
      </c>
      <c r="N1978">
        <v>3</v>
      </c>
      <c r="O1978">
        <v>3</v>
      </c>
      <c r="P1978">
        <v>2</v>
      </c>
      <c r="Q1978">
        <v>2</v>
      </c>
      <c r="R1978">
        <v>7</v>
      </c>
      <c r="S1978">
        <v>0</v>
      </c>
      <c r="T1978">
        <v>0</v>
      </c>
      <c r="U1978">
        <v>0</v>
      </c>
      <c r="V1978">
        <f t="shared" si="60"/>
        <v>60.666666666666664</v>
      </c>
      <c r="W1978">
        <f t="shared" si="61"/>
        <v>44</v>
      </c>
    </row>
    <row r="1979" spans="1:23" x14ac:dyDescent="0.35">
      <c r="A1979" t="s">
        <v>337</v>
      </c>
      <c r="B1979" s="1">
        <v>44327</v>
      </c>
      <c r="C1979" t="s">
        <v>330</v>
      </c>
      <c r="D1979" t="s">
        <v>106</v>
      </c>
      <c r="E1979">
        <v>1</v>
      </c>
      <c r="F1979">
        <v>0</v>
      </c>
      <c r="G1979">
        <v>0</v>
      </c>
      <c r="H1979">
        <v>1</v>
      </c>
      <c r="I1979">
        <v>0</v>
      </c>
      <c r="J1979">
        <v>0</v>
      </c>
      <c r="K1979">
        <v>0</v>
      </c>
      <c r="L1979">
        <v>8</v>
      </c>
      <c r="M1979">
        <v>3</v>
      </c>
      <c r="N1979">
        <v>1</v>
      </c>
      <c r="O1979">
        <v>1</v>
      </c>
      <c r="P1979">
        <v>1</v>
      </c>
      <c r="Q1979">
        <v>2</v>
      </c>
      <c r="R1979">
        <v>9</v>
      </c>
      <c r="S1979">
        <v>0</v>
      </c>
      <c r="T1979">
        <v>0</v>
      </c>
      <c r="U1979">
        <v>0</v>
      </c>
      <c r="V1979">
        <f t="shared" si="60"/>
        <v>82</v>
      </c>
      <c r="W1979">
        <f t="shared" si="61"/>
        <v>78</v>
      </c>
    </row>
    <row r="1980" spans="1:23" x14ac:dyDescent="0.35">
      <c r="A1980" t="s">
        <v>337</v>
      </c>
      <c r="B1980" s="1">
        <v>44328</v>
      </c>
      <c r="C1980" t="s">
        <v>331</v>
      </c>
      <c r="D1980" t="s">
        <v>106</v>
      </c>
      <c r="E1980">
        <v>1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 s="2">
        <v>3.6666666666666665</v>
      </c>
      <c r="M1980">
        <v>2</v>
      </c>
      <c r="N1980">
        <v>0</v>
      </c>
      <c r="O1980">
        <v>0</v>
      </c>
      <c r="P1980">
        <v>0</v>
      </c>
      <c r="Q1980">
        <v>0</v>
      </c>
      <c r="R1980">
        <v>4</v>
      </c>
      <c r="S1980">
        <v>0</v>
      </c>
      <c r="T1980">
        <v>0</v>
      </c>
      <c r="U1980">
        <v>0</v>
      </c>
      <c r="V1980">
        <f t="shared" si="60"/>
        <v>63</v>
      </c>
      <c r="W1980">
        <f t="shared" si="61"/>
        <v>62</v>
      </c>
    </row>
    <row r="1981" spans="1:23" x14ac:dyDescent="0.35">
      <c r="A1981" t="s">
        <v>337</v>
      </c>
      <c r="B1981" s="1">
        <v>44329</v>
      </c>
      <c r="C1981" t="s">
        <v>329</v>
      </c>
      <c r="D1981" t="s">
        <v>31</v>
      </c>
      <c r="E1981">
        <v>1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7</v>
      </c>
      <c r="M1981">
        <v>4</v>
      </c>
      <c r="N1981">
        <v>3</v>
      </c>
      <c r="O1981">
        <v>3</v>
      </c>
      <c r="P1981">
        <v>1</v>
      </c>
      <c r="Q1981">
        <v>2</v>
      </c>
      <c r="R1981">
        <v>6</v>
      </c>
      <c r="S1981">
        <v>0</v>
      </c>
      <c r="T1981">
        <v>0</v>
      </c>
      <c r="U1981">
        <v>1</v>
      </c>
      <c r="V1981">
        <f t="shared" si="60"/>
        <v>73</v>
      </c>
      <c r="W1981">
        <f t="shared" si="61"/>
        <v>61</v>
      </c>
    </row>
    <row r="1982" spans="1:23" x14ac:dyDescent="0.35">
      <c r="A1982" t="s">
        <v>337</v>
      </c>
      <c r="B1982" s="1">
        <v>44330</v>
      </c>
      <c r="C1982" t="s">
        <v>328</v>
      </c>
      <c r="D1982" t="s">
        <v>31</v>
      </c>
      <c r="E1982">
        <v>1</v>
      </c>
      <c r="F1982">
        <v>0</v>
      </c>
      <c r="G1982">
        <v>0</v>
      </c>
      <c r="H1982">
        <v>1</v>
      </c>
      <c r="I1982">
        <v>0</v>
      </c>
      <c r="J1982">
        <v>0</v>
      </c>
      <c r="K1982">
        <v>0</v>
      </c>
      <c r="L1982">
        <v>7</v>
      </c>
      <c r="M1982">
        <v>7</v>
      </c>
      <c r="N1982">
        <v>3</v>
      </c>
      <c r="O1982">
        <v>3</v>
      </c>
      <c r="P1982">
        <v>0</v>
      </c>
      <c r="Q1982">
        <v>1</v>
      </c>
      <c r="R1982">
        <v>5</v>
      </c>
      <c r="S1982">
        <v>0</v>
      </c>
      <c r="T1982">
        <v>0</v>
      </c>
      <c r="U1982">
        <v>0</v>
      </c>
      <c r="V1982">
        <f t="shared" si="60"/>
        <v>74</v>
      </c>
      <c r="W1982">
        <f t="shared" si="61"/>
        <v>62</v>
      </c>
    </row>
    <row r="1983" spans="1:23" x14ac:dyDescent="0.35">
      <c r="A1983" t="s">
        <v>337</v>
      </c>
      <c r="B1983" s="1">
        <v>44331</v>
      </c>
      <c r="C1983" t="s">
        <v>332</v>
      </c>
      <c r="D1983" t="s">
        <v>31</v>
      </c>
      <c r="E1983">
        <v>1</v>
      </c>
      <c r="F1983">
        <v>0</v>
      </c>
      <c r="G1983">
        <v>0</v>
      </c>
      <c r="H1983">
        <v>1</v>
      </c>
      <c r="I1983">
        <v>0</v>
      </c>
      <c r="J1983">
        <v>0</v>
      </c>
      <c r="K1983">
        <v>0</v>
      </c>
      <c r="L1983">
        <v>5</v>
      </c>
      <c r="M1983">
        <v>5</v>
      </c>
      <c r="N1983">
        <v>1</v>
      </c>
      <c r="O1983">
        <v>1</v>
      </c>
      <c r="P1983">
        <v>0</v>
      </c>
      <c r="Q1983">
        <v>2</v>
      </c>
      <c r="R1983">
        <v>5</v>
      </c>
      <c r="S1983">
        <v>0</v>
      </c>
      <c r="T1983">
        <v>0</v>
      </c>
      <c r="U1983">
        <v>1</v>
      </c>
      <c r="V1983">
        <f t="shared" si="60"/>
        <v>65</v>
      </c>
      <c r="W1983">
        <f t="shared" si="61"/>
        <v>58</v>
      </c>
    </row>
    <row r="1984" spans="1:23" x14ac:dyDescent="0.35">
      <c r="A1984" t="s">
        <v>337</v>
      </c>
      <c r="B1984" s="1">
        <v>44332</v>
      </c>
      <c r="C1984" t="s">
        <v>330</v>
      </c>
      <c r="D1984" t="s">
        <v>31</v>
      </c>
      <c r="E1984">
        <v>1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6</v>
      </c>
      <c r="M1984">
        <v>5</v>
      </c>
      <c r="N1984">
        <v>0</v>
      </c>
      <c r="O1984">
        <v>0</v>
      </c>
      <c r="P1984">
        <v>0</v>
      </c>
      <c r="Q1984">
        <v>2</v>
      </c>
      <c r="R1984">
        <v>5</v>
      </c>
      <c r="S1984">
        <v>0</v>
      </c>
      <c r="T1984">
        <v>0</v>
      </c>
      <c r="U1984">
        <v>1</v>
      </c>
      <c r="V1984">
        <f t="shared" si="60"/>
        <v>70</v>
      </c>
      <c r="W1984">
        <f t="shared" si="61"/>
        <v>67</v>
      </c>
    </row>
    <row r="1985" spans="1:23" x14ac:dyDescent="0.35">
      <c r="A1985" t="s">
        <v>337</v>
      </c>
      <c r="B1985" s="1">
        <v>44334</v>
      </c>
      <c r="C1985" t="s">
        <v>329</v>
      </c>
      <c r="D1985" t="s">
        <v>44</v>
      </c>
      <c r="E1985">
        <v>1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6</v>
      </c>
      <c r="M1985">
        <v>5</v>
      </c>
      <c r="N1985">
        <v>3</v>
      </c>
      <c r="O1985">
        <v>3</v>
      </c>
      <c r="P1985">
        <v>3</v>
      </c>
      <c r="Q1985">
        <v>1</v>
      </c>
      <c r="R1985">
        <v>9</v>
      </c>
      <c r="S1985">
        <v>0</v>
      </c>
      <c r="T1985">
        <v>0</v>
      </c>
      <c r="U1985">
        <v>0</v>
      </c>
      <c r="V1985">
        <f t="shared" si="60"/>
        <v>63</v>
      </c>
      <c r="W1985">
        <f t="shared" si="61"/>
        <v>46</v>
      </c>
    </row>
    <row r="1986" spans="1:23" x14ac:dyDescent="0.35">
      <c r="A1986" t="s">
        <v>337</v>
      </c>
      <c r="B1986" s="1">
        <v>44335</v>
      </c>
      <c r="C1986" t="s">
        <v>328</v>
      </c>
      <c r="D1986" t="s">
        <v>44</v>
      </c>
      <c r="E1986">
        <v>1</v>
      </c>
      <c r="F1986">
        <v>0</v>
      </c>
      <c r="G1986">
        <v>0</v>
      </c>
      <c r="H1986">
        <v>1</v>
      </c>
      <c r="I1986">
        <v>0</v>
      </c>
      <c r="J1986">
        <v>0</v>
      </c>
      <c r="K1986">
        <v>0</v>
      </c>
      <c r="L1986">
        <v>8</v>
      </c>
      <c r="M1986">
        <v>4</v>
      </c>
      <c r="N1986">
        <v>1</v>
      </c>
      <c r="O1986">
        <v>1</v>
      </c>
      <c r="P1986">
        <v>0</v>
      </c>
      <c r="Q1986">
        <v>0</v>
      </c>
      <c r="R1986">
        <v>8</v>
      </c>
      <c r="S1986">
        <v>0</v>
      </c>
      <c r="T1986">
        <v>0</v>
      </c>
      <c r="U1986">
        <v>0</v>
      </c>
      <c r="V1986">
        <f t="shared" si="60"/>
        <v>86</v>
      </c>
      <c r="W1986">
        <f t="shared" si="61"/>
        <v>85</v>
      </c>
    </row>
    <row r="1987" spans="1:23" x14ac:dyDescent="0.35">
      <c r="A1987" t="s">
        <v>337</v>
      </c>
      <c r="B1987" s="1">
        <v>44336</v>
      </c>
      <c r="C1987" t="s">
        <v>332</v>
      </c>
      <c r="D1987" t="s">
        <v>44</v>
      </c>
      <c r="E1987">
        <v>1</v>
      </c>
      <c r="F1987">
        <v>0</v>
      </c>
      <c r="G1987">
        <v>0</v>
      </c>
      <c r="H1987">
        <v>1</v>
      </c>
      <c r="I1987">
        <v>0</v>
      </c>
      <c r="J1987">
        <v>0</v>
      </c>
      <c r="K1987">
        <v>0</v>
      </c>
      <c r="L1987">
        <v>5</v>
      </c>
      <c r="M1987">
        <v>3</v>
      </c>
      <c r="N1987">
        <v>2</v>
      </c>
      <c r="O1987">
        <v>2</v>
      </c>
      <c r="P1987">
        <v>2</v>
      </c>
      <c r="Q1987">
        <v>2</v>
      </c>
      <c r="R1987">
        <v>7</v>
      </c>
      <c r="S1987">
        <v>0</v>
      </c>
      <c r="T1987">
        <v>0</v>
      </c>
      <c r="U1987">
        <v>0</v>
      </c>
      <c r="V1987">
        <f t="shared" ref="V1987:V2050" si="62">50+L1987*3+(IF(L1987&lt;4,0,(L1987-4)*2)+R1987-M1987-4*P1987-(2*(N1987-O1987))-Q1987)</f>
        <v>61</v>
      </c>
      <c r="W1987">
        <f t="shared" ref="W1987:W2050" si="63">40+6*L1987+R1987-2*Q1987-2*M1987-3*N1987-6*P1987</f>
        <v>49</v>
      </c>
    </row>
    <row r="1988" spans="1:23" x14ac:dyDescent="0.35">
      <c r="A1988" t="s">
        <v>337</v>
      </c>
      <c r="B1988" s="1">
        <v>44337</v>
      </c>
      <c r="C1988" t="s">
        <v>334</v>
      </c>
      <c r="D1988" t="s">
        <v>33</v>
      </c>
      <c r="E1988">
        <v>1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 s="2">
        <v>4.666666666666667</v>
      </c>
      <c r="M1988">
        <v>6</v>
      </c>
      <c r="N1988">
        <v>4</v>
      </c>
      <c r="O1988">
        <v>4</v>
      </c>
      <c r="P1988">
        <v>1</v>
      </c>
      <c r="Q1988">
        <v>1</v>
      </c>
      <c r="R1988">
        <v>3</v>
      </c>
      <c r="S1988">
        <v>0</v>
      </c>
      <c r="T1988">
        <v>0</v>
      </c>
      <c r="U1988">
        <v>1</v>
      </c>
      <c r="V1988">
        <f t="shared" si="62"/>
        <v>57.333333333333336</v>
      </c>
      <c r="W1988">
        <f t="shared" si="63"/>
        <v>39</v>
      </c>
    </row>
    <row r="1989" spans="1:23" x14ac:dyDescent="0.35">
      <c r="A1989" t="s">
        <v>337</v>
      </c>
      <c r="B1989" s="1">
        <v>44338</v>
      </c>
      <c r="C1989" t="s">
        <v>330</v>
      </c>
      <c r="D1989" t="s">
        <v>33</v>
      </c>
      <c r="E1989">
        <v>1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5</v>
      </c>
      <c r="M1989">
        <v>6</v>
      </c>
      <c r="N1989">
        <v>3</v>
      </c>
      <c r="O1989">
        <v>3</v>
      </c>
      <c r="P1989">
        <v>1</v>
      </c>
      <c r="Q1989">
        <v>4</v>
      </c>
      <c r="R1989">
        <v>7</v>
      </c>
      <c r="S1989">
        <v>0</v>
      </c>
      <c r="T1989">
        <v>0</v>
      </c>
      <c r="U1989">
        <v>1</v>
      </c>
      <c r="V1989">
        <f t="shared" si="62"/>
        <v>60</v>
      </c>
      <c r="W1989">
        <f t="shared" si="63"/>
        <v>42</v>
      </c>
    </row>
    <row r="1990" spans="1:23" x14ac:dyDescent="0.35">
      <c r="A1990" t="s">
        <v>337</v>
      </c>
      <c r="B1990" s="1">
        <v>44339</v>
      </c>
      <c r="C1990" t="s">
        <v>329</v>
      </c>
      <c r="D1990" t="s">
        <v>33</v>
      </c>
      <c r="E1990">
        <v>1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 s="2">
        <v>4.666666666666667</v>
      </c>
      <c r="M1990">
        <v>1</v>
      </c>
      <c r="N1990">
        <v>1</v>
      </c>
      <c r="O1990">
        <v>1</v>
      </c>
      <c r="P1990">
        <v>0</v>
      </c>
      <c r="Q1990">
        <v>6</v>
      </c>
      <c r="R1990">
        <v>5</v>
      </c>
      <c r="S1990">
        <v>0</v>
      </c>
      <c r="T1990">
        <v>0</v>
      </c>
      <c r="U1990">
        <v>0</v>
      </c>
      <c r="V1990">
        <f t="shared" si="62"/>
        <v>63.333333333333336</v>
      </c>
      <c r="W1990">
        <f t="shared" si="63"/>
        <v>56</v>
      </c>
    </row>
    <row r="1991" spans="1:23" x14ac:dyDescent="0.35">
      <c r="A1991" t="s">
        <v>337</v>
      </c>
      <c r="B1991" s="1">
        <v>44341</v>
      </c>
      <c r="C1991" t="s">
        <v>328</v>
      </c>
      <c r="D1991" t="s">
        <v>36</v>
      </c>
      <c r="E1991">
        <v>1</v>
      </c>
      <c r="F1991">
        <v>0</v>
      </c>
      <c r="G1991">
        <v>0</v>
      </c>
      <c r="H1991">
        <v>0</v>
      </c>
      <c r="I1991">
        <v>1</v>
      </c>
      <c r="J1991">
        <v>0</v>
      </c>
      <c r="K1991">
        <v>0</v>
      </c>
      <c r="L1991">
        <v>6</v>
      </c>
      <c r="M1991">
        <v>3</v>
      </c>
      <c r="N1991">
        <v>4</v>
      </c>
      <c r="O1991">
        <v>4</v>
      </c>
      <c r="P1991">
        <v>1</v>
      </c>
      <c r="Q1991">
        <v>3</v>
      </c>
      <c r="R1991">
        <v>5</v>
      </c>
      <c r="S1991">
        <v>0</v>
      </c>
      <c r="T1991">
        <v>0</v>
      </c>
      <c r="U1991">
        <v>0</v>
      </c>
      <c r="V1991">
        <f t="shared" si="62"/>
        <v>67</v>
      </c>
      <c r="W1991">
        <f t="shared" si="63"/>
        <v>51</v>
      </c>
    </row>
    <row r="1992" spans="1:23" x14ac:dyDescent="0.35">
      <c r="A1992" t="s">
        <v>337</v>
      </c>
      <c r="B1992" s="1">
        <v>44342</v>
      </c>
      <c r="C1992" t="s">
        <v>332</v>
      </c>
      <c r="D1992" t="s">
        <v>36</v>
      </c>
      <c r="E1992">
        <v>1</v>
      </c>
      <c r="F1992">
        <v>0</v>
      </c>
      <c r="G1992">
        <v>0</v>
      </c>
      <c r="H1992">
        <v>1</v>
      </c>
      <c r="I1992">
        <v>0</v>
      </c>
      <c r="J1992">
        <v>0</v>
      </c>
      <c r="K1992">
        <v>0</v>
      </c>
      <c r="L1992">
        <v>6</v>
      </c>
      <c r="M1992">
        <v>3</v>
      </c>
      <c r="N1992">
        <v>1</v>
      </c>
      <c r="O1992">
        <v>1</v>
      </c>
      <c r="P1992">
        <v>0</v>
      </c>
      <c r="Q1992">
        <v>1</v>
      </c>
      <c r="R1992">
        <v>7</v>
      </c>
      <c r="S1992">
        <v>0</v>
      </c>
      <c r="T1992">
        <v>0</v>
      </c>
      <c r="U1992">
        <v>0</v>
      </c>
      <c r="V1992">
        <f t="shared" si="62"/>
        <v>75</v>
      </c>
      <c r="W1992">
        <f t="shared" si="63"/>
        <v>72</v>
      </c>
    </row>
    <row r="1993" spans="1:23" x14ac:dyDescent="0.35">
      <c r="A1993" t="s">
        <v>337</v>
      </c>
      <c r="B1993" s="1">
        <v>44344</v>
      </c>
      <c r="C1993" t="s">
        <v>335</v>
      </c>
      <c r="D1993" t="s">
        <v>69</v>
      </c>
      <c r="E1993">
        <v>1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4</v>
      </c>
      <c r="M1993">
        <v>2</v>
      </c>
      <c r="N1993">
        <v>1</v>
      </c>
      <c r="O1993">
        <v>1</v>
      </c>
      <c r="P1993">
        <v>1</v>
      </c>
      <c r="Q1993">
        <v>2</v>
      </c>
      <c r="R1993">
        <v>4</v>
      </c>
      <c r="S1993">
        <v>1</v>
      </c>
      <c r="T1993">
        <v>0</v>
      </c>
      <c r="U1993">
        <v>0</v>
      </c>
      <c r="V1993">
        <f t="shared" si="62"/>
        <v>58</v>
      </c>
      <c r="W1993">
        <f t="shared" si="63"/>
        <v>51</v>
      </c>
    </row>
    <row r="1994" spans="1:23" x14ac:dyDescent="0.35">
      <c r="A1994" t="s">
        <v>337</v>
      </c>
      <c r="B1994" s="1">
        <v>44345</v>
      </c>
      <c r="C1994" t="s">
        <v>333</v>
      </c>
      <c r="D1994" t="s">
        <v>69</v>
      </c>
      <c r="E1994">
        <v>1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 s="2">
        <v>5.333333333333333</v>
      </c>
      <c r="M1994">
        <v>3</v>
      </c>
      <c r="N1994">
        <v>1</v>
      </c>
      <c r="O1994">
        <v>1</v>
      </c>
      <c r="P1994">
        <v>0</v>
      </c>
      <c r="Q1994">
        <v>1</v>
      </c>
      <c r="R1994">
        <v>4</v>
      </c>
      <c r="S1994">
        <v>0</v>
      </c>
      <c r="T1994">
        <v>0</v>
      </c>
      <c r="U1994">
        <v>0</v>
      </c>
      <c r="V1994">
        <f t="shared" si="62"/>
        <v>68.666666666666671</v>
      </c>
      <c r="W1994">
        <f t="shared" si="63"/>
        <v>65</v>
      </c>
    </row>
    <row r="1995" spans="1:23" x14ac:dyDescent="0.35">
      <c r="A1995" t="s">
        <v>337</v>
      </c>
      <c r="B1995" s="1">
        <v>44346</v>
      </c>
      <c r="C1995" t="s">
        <v>328</v>
      </c>
      <c r="D1995" t="s">
        <v>69</v>
      </c>
      <c r="E1995">
        <v>1</v>
      </c>
      <c r="F1995">
        <v>0</v>
      </c>
      <c r="G1995">
        <v>0</v>
      </c>
      <c r="H1995">
        <v>1</v>
      </c>
      <c r="I1995">
        <v>0</v>
      </c>
      <c r="J1995">
        <v>0</v>
      </c>
      <c r="K1995">
        <v>0</v>
      </c>
      <c r="L1995">
        <v>8</v>
      </c>
      <c r="M1995">
        <v>6</v>
      </c>
      <c r="N1995">
        <v>1</v>
      </c>
      <c r="O1995">
        <v>1</v>
      </c>
      <c r="P1995">
        <v>1</v>
      </c>
      <c r="Q1995">
        <v>1</v>
      </c>
      <c r="R1995">
        <v>4</v>
      </c>
      <c r="S1995">
        <v>0</v>
      </c>
      <c r="T1995">
        <v>0</v>
      </c>
      <c r="U1995">
        <v>0</v>
      </c>
      <c r="V1995">
        <f t="shared" si="62"/>
        <v>75</v>
      </c>
      <c r="W1995">
        <f t="shared" si="63"/>
        <v>69</v>
      </c>
    </row>
    <row r="1996" spans="1:23" x14ac:dyDescent="0.35">
      <c r="A1996" t="s">
        <v>337</v>
      </c>
      <c r="B1996" s="1">
        <v>44347</v>
      </c>
      <c r="C1996" t="s">
        <v>331</v>
      </c>
      <c r="D1996" t="s">
        <v>55</v>
      </c>
      <c r="E1996">
        <v>1</v>
      </c>
      <c r="F1996">
        <v>0</v>
      </c>
      <c r="G1996">
        <v>0</v>
      </c>
      <c r="H1996">
        <v>1</v>
      </c>
      <c r="I1996">
        <v>0</v>
      </c>
      <c r="J1996">
        <v>0</v>
      </c>
      <c r="K1996">
        <v>0</v>
      </c>
      <c r="L1996">
        <v>6</v>
      </c>
      <c r="M1996">
        <v>3</v>
      </c>
      <c r="N1996">
        <v>1</v>
      </c>
      <c r="O1996">
        <v>1</v>
      </c>
      <c r="P1996">
        <v>0</v>
      </c>
      <c r="Q1996">
        <v>1</v>
      </c>
      <c r="R1996">
        <v>9</v>
      </c>
      <c r="S1996">
        <v>0</v>
      </c>
      <c r="T1996">
        <v>0</v>
      </c>
      <c r="U1996">
        <v>0</v>
      </c>
      <c r="V1996">
        <f t="shared" si="62"/>
        <v>77</v>
      </c>
      <c r="W1996">
        <f t="shared" si="63"/>
        <v>74</v>
      </c>
    </row>
    <row r="1997" spans="1:23" x14ac:dyDescent="0.35">
      <c r="A1997" t="s">
        <v>337</v>
      </c>
      <c r="B1997" s="1">
        <v>44348</v>
      </c>
      <c r="C1997" t="s">
        <v>332</v>
      </c>
      <c r="D1997" t="s">
        <v>55</v>
      </c>
      <c r="E1997">
        <v>1</v>
      </c>
      <c r="F1997">
        <v>0</v>
      </c>
      <c r="G1997">
        <v>0</v>
      </c>
      <c r="H1997">
        <v>1</v>
      </c>
      <c r="I1997">
        <v>0</v>
      </c>
      <c r="J1997">
        <v>0</v>
      </c>
      <c r="K1997">
        <v>0</v>
      </c>
      <c r="L1997">
        <v>7</v>
      </c>
      <c r="M1997">
        <v>5</v>
      </c>
      <c r="N1997">
        <v>1</v>
      </c>
      <c r="O1997">
        <v>1</v>
      </c>
      <c r="P1997">
        <v>0</v>
      </c>
      <c r="Q1997">
        <v>1</v>
      </c>
      <c r="R1997">
        <v>6</v>
      </c>
      <c r="S1997">
        <v>0</v>
      </c>
      <c r="T1997">
        <v>0</v>
      </c>
      <c r="U1997">
        <v>0</v>
      </c>
      <c r="V1997">
        <f t="shared" si="62"/>
        <v>77</v>
      </c>
      <c r="W1997">
        <f t="shared" si="63"/>
        <v>73</v>
      </c>
    </row>
    <row r="1998" spans="1:23" x14ac:dyDescent="0.35">
      <c r="A1998" t="s">
        <v>337</v>
      </c>
      <c r="B1998" s="1">
        <v>44349</v>
      </c>
      <c r="C1998" t="s">
        <v>335</v>
      </c>
      <c r="D1998" t="s">
        <v>55</v>
      </c>
      <c r="E1998">
        <v>1</v>
      </c>
      <c r="F1998">
        <v>0</v>
      </c>
      <c r="G1998">
        <v>0</v>
      </c>
      <c r="H1998">
        <v>1</v>
      </c>
      <c r="I1998">
        <v>0</v>
      </c>
      <c r="J1998">
        <v>0</v>
      </c>
      <c r="K1998">
        <v>0</v>
      </c>
      <c r="L1998">
        <v>7</v>
      </c>
      <c r="M1998">
        <v>5</v>
      </c>
      <c r="N1998">
        <v>1</v>
      </c>
      <c r="O1998">
        <v>1</v>
      </c>
      <c r="P1998">
        <v>0</v>
      </c>
      <c r="Q1998">
        <v>2</v>
      </c>
      <c r="R1998">
        <v>10</v>
      </c>
      <c r="S1998">
        <v>0</v>
      </c>
      <c r="T1998">
        <v>0</v>
      </c>
      <c r="U1998">
        <v>0</v>
      </c>
      <c r="V1998">
        <f t="shared" si="62"/>
        <v>80</v>
      </c>
      <c r="W1998">
        <f t="shared" si="63"/>
        <v>75</v>
      </c>
    </row>
    <row r="1999" spans="1:23" x14ac:dyDescent="0.35">
      <c r="A1999" t="s">
        <v>337</v>
      </c>
      <c r="B1999" s="1">
        <v>44350</v>
      </c>
      <c r="C1999" t="s">
        <v>333</v>
      </c>
      <c r="D1999" t="s">
        <v>55</v>
      </c>
      <c r="E1999">
        <v>1</v>
      </c>
      <c r="F1999">
        <v>0</v>
      </c>
      <c r="G1999">
        <v>0</v>
      </c>
      <c r="H1999">
        <v>0</v>
      </c>
      <c r="I1999">
        <v>1</v>
      </c>
      <c r="J1999">
        <v>0</v>
      </c>
      <c r="K1999">
        <v>0</v>
      </c>
      <c r="L1999">
        <v>3</v>
      </c>
      <c r="M1999">
        <v>4</v>
      </c>
      <c r="N1999">
        <v>3</v>
      </c>
      <c r="O1999">
        <v>3</v>
      </c>
      <c r="P1999">
        <v>1</v>
      </c>
      <c r="Q1999">
        <v>3</v>
      </c>
      <c r="R1999">
        <v>2</v>
      </c>
      <c r="S1999">
        <v>0</v>
      </c>
      <c r="T1999">
        <v>0</v>
      </c>
      <c r="U1999">
        <v>0</v>
      </c>
      <c r="V1999">
        <f t="shared" si="62"/>
        <v>50</v>
      </c>
      <c r="W1999">
        <f t="shared" si="63"/>
        <v>31</v>
      </c>
    </row>
    <row r="2000" spans="1:23" x14ac:dyDescent="0.35">
      <c r="A2000" t="s">
        <v>337</v>
      </c>
      <c r="B2000" s="1">
        <v>44351</v>
      </c>
      <c r="C2000" t="s">
        <v>328</v>
      </c>
      <c r="D2000" t="s">
        <v>28</v>
      </c>
      <c r="E2000">
        <v>1</v>
      </c>
      <c r="F2000">
        <v>1</v>
      </c>
      <c r="G2000">
        <v>0</v>
      </c>
      <c r="H2000">
        <v>1</v>
      </c>
      <c r="I2000">
        <v>0</v>
      </c>
      <c r="J2000">
        <v>0</v>
      </c>
      <c r="K2000">
        <v>0</v>
      </c>
      <c r="L2000">
        <v>9</v>
      </c>
      <c r="M2000">
        <v>6</v>
      </c>
      <c r="N2000">
        <v>1</v>
      </c>
      <c r="O2000">
        <v>1</v>
      </c>
      <c r="P2000">
        <v>1</v>
      </c>
      <c r="Q2000">
        <v>1</v>
      </c>
      <c r="R2000">
        <v>3</v>
      </c>
      <c r="S2000">
        <v>0</v>
      </c>
      <c r="T2000">
        <v>0</v>
      </c>
      <c r="U2000">
        <v>0</v>
      </c>
      <c r="V2000">
        <f t="shared" si="62"/>
        <v>79</v>
      </c>
      <c r="W2000">
        <f t="shared" si="63"/>
        <v>74</v>
      </c>
    </row>
    <row r="2001" spans="1:23" x14ac:dyDescent="0.35">
      <c r="A2001" t="s">
        <v>337</v>
      </c>
      <c r="B2001" s="1">
        <v>44352</v>
      </c>
      <c r="C2001" t="s">
        <v>331</v>
      </c>
      <c r="D2001" t="s">
        <v>28</v>
      </c>
      <c r="E2001">
        <v>1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0</v>
      </c>
      <c r="L2001" s="2">
        <v>4.333333333333333</v>
      </c>
      <c r="M2001">
        <v>9</v>
      </c>
      <c r="N2001">
        <v>6</v>
      </c>
      <c r="O2001">
        <v>6</v>
      </c>
      <c r="P2001">
        <v>2</v>
      </c>
      <c r="Q2001">
        <v>0</v>
      </c>
      <c r="R2001">
        <v>5</v>
      </c>
      <c r="S2001">
        <v>0</v>
      </c>
      <c r="T2001">
        <v>0</v>
      </c>
      <c r="U2001">
        <v>0</v>
      </c>
      <c r="V2001">
        <f t="shared" si="62"/>
        <v>51.666666666666664</v>
      </c>
      <c r="W2001">
        <f t="shared" si="63"/>
        <v>23</v>
      </c>
    </row>
    <row r="2002" spans="1:23" x14ac:dyDescent="0.35">
      <c r="A2002" t="s">
        <v>337</v>
      </c>
      <c r="B2002" s="1">
        <v>44353</v>
      </c>
      <c r="C2002" t="s">
        <v>332</v>
      </c>
      <c r="D2002" t="s">
        <v>28</v>
      </c>
      <c r="E2002">
        <v>1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6</v>
      </c>
      <c r="M2002">
        <v>3</v>
      </c>
      <c r="N2002">
        <v>1</v>
      </c>
      <c r="O2002">
        <v>1</v>
      </c>
      <c r="P2002">
        <v>0</v>
      </c>
      <c r="Q2002">
        <v>2</v>
      </c>
      <c r="R2002">
        <v>8</v>
      </c>
      <c r="S2002">
        <v>0</v>
      </c>
      <c r="T2002">
        <v>0</v>
      </c>
      <c r="U2002">
        <v>0</v>
      </c>
      <c r="V2002">
        <f t="shared" si="62"/>
        <v>75</v>
      </c>
      <c r="W2002">
        <f t="shared" si="63"/>
        <v>71</v>
      </c>
    </row>
    <row r="2003" spans="1:23" x14ac:dyDescent="0.35">
      <c r="A2003" t="s">
        <v>337</v>
      </c>
      <c r="B2003" s="1">
        <v>44355</v>
      </c>
      <c r="C2003" t="s">
        <v>335</v>
      </c>
      <c r="D2003" t="s">
        <v>38</v>
      </c>
      <c r="E2003">
        <v>1</v>
      </c>
      <c r="F2003">
        <v>0</v>
      </c>
      <c r="G2003">
        <v>0</v>
      </c>
      <c r="H2003">
        <v>1</v>
      </c>
      <c r="I2003">
        <v>0</v>
      </c>
      <c r="J2003">
        <v>0</v>
      </c>
      <c r="K2003">
        <v>0</v>
      </c>
      <c r="L2003" s="2">
        <v>7.333333333333333</v>
      </c>
      <c r="M2003">
        <v>5</v>
      </c>
      <c r="N2003">
        <v>1</v>
      </c>
      <c r="O2003">
        <v>1</v>
      </c>
      <c r="P2003">
        <v>0</v>
      </c>
      <c r="Q2003">
        <v>0</v>
      </c>
      <c r="R2003">
        <v>8</v>
      </c>
      <c r="S2003">
        <v>2</v>
      </c>
      <c r="T2003">
        <v>0</v>
      </c>
      <c r="U2003">
        <v>0</v>
      </c>
      <c r="V2003">
        <f t="shared" si="62"/>
        <v>81.666666666666671</v>
      </c>
      <c r="W2003">
        <f t="shared" si="63"/>
        <v>79</v>
      </c>
    </row>
    <row r="2004" spans="1:23" x14ac:dyDescent="0.35">
      <c r="A2004" t="s">
        <v>337</v>
      </c>
      <c r="B2004" s="1">
        <v>44356</v>
      </c>
      <c r="C2004" t="s">
        <v>333</v>
      </c>
      <c r="D2004" t="s">
        <v>38</v>
      </c>
      <c r="E2004">
        <v>1</v>
      </c>
      <c r="F2004">
        <v>0</v>
      </c>
      <c r="G2004">
        <v>0</v>
      </c>
      <c r="H2004">
        <v>1</v>
      </c>
      <c r="I2004">
        <v>0</v>
      </c>
      <c r="J2004">
        <v>0</v>
      </c>
      <c r="K2004">
        <v>0</v>
      </c>
      <c r="L2004">
        <v>5</v>
      </c>
      <c r="M2004">
        <v>3</v>
      </c>
      <c r="N2004">
        <v>3</v>
      </c>
      <c r="O2004">
        <v>3</v>
      </c>
      <c r="P2004">
        <v>1</v>
      </c>
      <c r="Q2004">
        <v>1</v>
      </c>
      <c r="R2004">
        <v>6</v>
      </c>
      <c r="S2004">
        <v>0</v>
      </c>
      <c r="T2004">
        <v>0</v>
      </c>
      <c r="U2004">
        <v>0</v>
      </c>
      <c r="V2004">
        <f t="shared" si="62"/>
        <v>65</v>
      </c>
      <c r="W2004">
        <f t="shared" si="63"/>
        <v>53</v>
      </c>
    </row>
    <row r="2005" spans="1:23" x14ac:dyDescent="0.35">
      <c r="A2005" t="s">
        <v>337</v>
      </c>
      <c r="B2005" s="1">
        <v>44357</v>
      </c>
      <c r="C2005" t="s">
        <v>328</v>
      </c>
      <c r="D2005" t="s">
        <v>38</v>
      </c>
      <c r="E2005">
        <v>1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3</v>
      </c>
      <c r="M2005">
        <v>7</v>
      </c>
      <c r="N2005">
        <v>4</v>
      </c>
      <c r="O2005">
        <v>4</v>
      </c>
      <c r="P2005">
        <v>1</v>
      </c>
      <c r="Q2005">
        <v>1</v>
      </c>
      <c r="R2005">
        <v>2</v>
      </c>
      <c r="S2005">
        <v>0</v>
      </c>
      <c r="T2005">
        <v>0</v>
      </c>
      <c r="U2005">
        <v>0</v>
      </c>
      <c r="V2005">
        <f t="shared" si="62"/>
        <v>49</v>
      </c>
      <c r="W2005">
        <f t="shared" si="63"/>
        <v>26</v>
      </c>
    </row>
    <row r="2006" spans="1:23" x14ac:dyDescent="0.35">
      <c r="A2006" t="s">
        <v>337</v>
      </c>
      <c r="B2006" s="1">
        <v>44358</v>
      </c>
      <c r="C2006" t="s">
        <v>331</v>
      </c>
      <c r="D2006" t="s">
        <v>56</v>
      </c>
      <c r="E2006">
        <v>1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7</v>
      </c>
      <c r="M2006">
        <v>4</v>
      </c>
      <c r="N2006">
        <v>3</v>
      </c>
      <c r="O2006">
        <v>3</v>
      </c>
      <c r="P2006">
        <v>3</v>
      </c>
      <c r="Q2006">
        <v>1</v>
      </c>
      <c r="R2006">
        <v>8</v>
      </c>
      <c r="S2006">
        <v>0</v>
      </c>
      <c r="T2006">
        <v>0</v>
      </c>
      <c r="U2006">
        <v>0</v>
      </c>
      <c r="V2006">
        <f t="shared" si="62"/>
        <v>68</v>
      </c>
      <c r="W2006">
        <f t="shared" si="63"/>
        <v>53</v>
      </c>
    </row>
    <row r="2007" spans="1:23" x14ac:dyDescent="0.35">
      <c r="A2007" t="s">
        <v>337</v>
      </c>
      <c r="B2007" s="1">
        <v>44359</v>
      </c>
      <c r="C2007" t="s">
        <v>332</v>
      </c>
      <c r="D2007" t="s">
        <v>56</v>
      </c>
      <c r="E2007">
        <v>1</v>
      </c>
      <c r="F2007">
        <v>0</v>
      </c>
      <c r="G2007">
        <v>0</v>
      </c>
      <c r="H2007">
        <v>0</v>
      </c>
      <c r="I2007">
        <v>1</v>
      </c>
      <c r="J2007">
        <v>0</v>
      </c>
      <c r="K2007">
        <v>0</v>
      </c>
      <c r="L2007" s="2">
        <v>4.333333333333333</v>
      </c>
      <c r="M2007">
        <v>6</v>
      </c>
      <c r="N2007">
        <v>4</v>
      </c>
      <c r="O2007">
        <v>3</v>
      </c>
      <c r="P2007">
        <v>1</v>
      </c>
      <c r="Q2007">
        <v>1</v>
      </c>
      <c r="R2007">
        <v>4</v>
      </c>
      <c r="S2007">
        <v>0</v>
      </c>
      <c r="T2007">
        <v>0</v>
      </c>
      <c r="U2007">
        <v>0</v>
      </c>
      <c r="V2007">
        <f t="shared" si="62"/>
        <v>54.666666666666664</v>
      </c>
      <c r="W2007">
        <f t="shared" si="63"/>
        <v>38</v>
      </c>
    </row>
    <row r="2008" spans="1:23" x14ac:dyDescent="0.35">
      <c r="A2008" t="s">
        <v>337</v>
      </c>
      <c r="B2008" s="1">
        <v>44360</v>
      </c>
      <c r="C2008" t="s">
        <v>335</v>
      </c>
      <c r="D2008" t="s">
        <v>56</v>
      </c>
      <c r="E2008">
        <v>1</v>
      </c>
      <c r="F2008">
        <v>0</v>
      </c>
      <c r="G2008">
        <v>0</v>
      </c>
      <c r="H2008">
        <v>1</v>
      </c>
      <c r="I2008">
        <v>0</v>
      </c>
      <c r="J2008">
        <v>0</v>
      </c>
      <c r="K2008">
        <v>0</v>
      </c>
      <c r="L2008">
        <v>7</v>
      </c>
      <c r="M2008">
        <v>5</v>
      </c>
      <c r="N2008">
        <v>2</v>
      </c>
      <c r="O2008">
        <v>1</v>
      </c>
      <c r="P2008">
        <v>1</v>
      </c>
      <c r="Q2008">
        <v>3</v>
      </c>
      <c r="R2008">
        <v>2</v>
      </c>
      <c r="S2008">
        <v>0</v>
      </c>
      <c r="T2008">
        <v>0</v>
      </c>
      <c r="U2008">
        <v>0</v>
      </c>
      <c r="V2008">
        <f t="shared" si="62"/>
        <v>65</v>
      </c>
      <c r="W2008">
        <f t="shared" si="63"/>
        <v>56</v>
      </c>
    </row>
    <row r="2009" spans="1:23" x14ac:dyDescent="0.35">
      <c r="A2009" t="s">
        <v>337</v>
      </c>
      <c r="B2009" s="1">
        <v>44362</v>
      </c>
      <c r="C2009" t="s">
        <v>330</v>
      </c>
      <c r="D2009" t="s">
        <v>31</v>
      </c>
      <c r="E2009">
        <v>1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 s="2">
        <v>4.333333333333333</v>
      </c>
      <c r="M2009">
        <v>3</v>
      </c>
      <c r="N2009">
        <v>2</v>
      </c>
      <c r="O2009">
        <v>1</v>
      </c>
      <c r="P2009">
        <v>0</v>
      </c>
      <c r="Q2009">
        <v>3</v>
      </c>
      <c r="R2009">
        <v>3</v>
      </c>
      <c r="S2009">
        <v>0</v>
      </c>
      <c r="T2009">
        <v>0</v>
      </c>
      <c r="U2009">
        <v>0</v>
      </c>
      <c r="V2009">
        <f t="shared" si="62"/>
        <v>58.666666666666664</v>
      </c>
      <c r="W2009">
        <f t="shared" si="63"/>
        <v>51</v>
      </c>
    </row>
    <row r="2010" spans="1:23" x14ac:dyDescent="0.35">
      <c r="A2010" t="s">
        <v>337</v>
      </c>
      <c r="B2010" s="1">
        <v>44363</v>
      </c>
      <c r="C2010" t="s">
        <v>328</v>
      </c>
      <c r="D2010" t="s">
        <v>31</v>
      </c>
      <c r="E2010">
        <v>1</v>
      </c>
      <c r="F2010">
        <v>0</v>
      </c>
      <c r="G2010">
        <v>0</v>
      </c>
      <c r="H2010">
        <v>1</v>
      </c>
      <c r="I2010">
        <v>0</v>
      </c>
      <c r="J2010">
        <v>0</v>
      </c>
      <c r="K2010">
        <v>0</v>
      </c>
      <c r="L2010" s="2">
        <v>5.666666666666667</v>
      </c>
      <c r="M2010">
        <v>4</v>
      </c>
      <c r="N2010">
        <v>3</v>
      </c>
      <c r="O2010">
        <v>3</v>
      </c>
      <c r="P2010">
        <v>1</v>
      </c>
      <c r="Q2010">
        <v>2</v>
      </c>
      <c r="R2010">
        <v>4</v>
      </c>
      <c r="S2010">
        <v>0</v>
      </c>
      <c r="T2010">
        <v>0</v>
      </c>
      <c r="U2010">
        <v>0</v>
      </c>
      <c r="V2010">
        <f t="shared" si="62"/>
        <v>64.333333333333329</v>
      </c>
      <c r="W2010">
        <f t="shared" si="63"/>
        <v>51</v>
      </c>
    </row>
    <row r="2011" spans="1:23" x14ac:dyDescent="0.35">
      <c r="A2011" t="s">
        <v>337</v>
      </c>
      <c r="B2011" s="1">
        <v>44364</v>
      </c>
      <c r="C2011" t="s">
        <v>331</v>
      </c>
      <c r="D2011" t="s">
        <v>21</v>
      </c>
      <c r="E2011">
        <v>1</v>
      </c>
      <c r="F2011">
        <v>0</v>
      </c>
      <c r="G2011">
        <v>0</v>
      </c>
      <c r="H2011">
        <v>1</v>
      </c>
      <c r="I2011">
        <v>0</v>
      </c>
      <c r="J2011">
        <v>0</v>
      </c>
      <c r="K2011">
        <v>0</v>
      </c>
      <c r="L2011">
        <v>7</v>
      </c>
      <c r="M2011">
        <v>4</v>
      </c>
      <c r="N2011">
        <v>2</v>
      </c>
      <c r="O2011">
        <v>2</v>
      </c>
      <c r="P2011">
        <v>0</v>
      </c>
      <c r="Q2011">
        <v>1</v>
      </c>
      <c r="R2011">
        <v>5</v>
      </c>
      <c r="S2011">
        <v>0</v>
      </c>
      <c r="T2011">
        <v>0</v>
      </c>
      <c r="U2011">
        <v>0</v>
      </c>
      <c r="V2011">
        <f t="shared" si="62"/>
        <v>77</v>
      </c>
      <c r="W2011">
        <f t="shared" si="63"/>
        <v>71</v>
      </c>
    </row>
    <row r="2012" spans="1:23" x14ac:dyDescent="0.35">
      <c r="A2012" t="s">
        <v>337</v>
      </c>
      <c r="B2012" s="1">
        <v>44365</v>
      </c>
      <c r="C2012" t="s">
        <v>332</v>
      </c>
      <c r="D2012" t="s">
        <v>21</v>
      </c>
      <c r="E2012">
        <v>1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7</v>
      </c>
      <c r="M2012">
        <v>7</v>
      </c>
      <c r="N2012">
        <v>1</v>
      </c>
      <c r="O2012">
        <v>1</v>
      </c>
      <c r="P2012">
        <v>0</v>
      </c>
      <c r="Q2012">
        <v>2</v>
      </c>
      <c r="R2012">
        <v>8</v>
      </c>
      <c r="S2012">
        <v>0</v>
      </c>
      <c r="T2012">
        <v>0</v>
      </c>
      <c r="U2012">
        <v>0</v>
      </c>
      <c r="V2012">
        <f t="shared" si="62"/>
        <v>76</v>
      </c>
      <c r="W2012">
        <f t="shared" si="63"/>
        <v>69</v>
      </c>
    </row>
    <row r="2013" spans="1:23" x14ac:dyDescent="0.35">
      <c r="A2013" t="s">
        <v>337</v>
      </c>
      <c r="B2013" s="1">
        <v>44366</v>
      </c>
      <c r="C2013" t="s">
        <v>335</v>
      </c>
      <c r="D2013" t="s">
        <v>21</v>
      </c>
      <c r="E2013">
        <v>1</v>
      </c>
      <c r="F2013">
        <v>0</v>
      </c>
      <c r="G2013">
        <v>0</v>
      </c>
      <c r="H2013">
        <v>1</v>
      </c>
      <c r="I2013">
        <v>0</v>
      </c>
      <c r="J2013">
        <v>0</v>
      </c>
      <c r="K2013">
        <v>0</v>
      </c>
      <c r="L2013">
        <v>7</v>
      </c>
      <c r="M2013">
        <v>6</v>
      </c>
      <c r="N2013">
        <v>3</v>
      </c>
      <c r="O2013">
        <v>2</v>
      </c>
      <c r="P2013">
        <v>1</v>
      </c>
      <c r="Q2013">
        <v>2</v>
      </c>
      <c r="R2013">
        <v>5</v>
      </c>
      <c r="S2013">
        <v>0</v>
      </c>
      <c r="T2013">
        <v>0</v>
      </c>
      <c r="U2013">
        <v>3</v>
      </c>
      <c r="V2013">
        <f t="shared" si="62"/>
        <v>68</v>
      </c>
      <c r="W2013">
        <f t="shared" si="63"/>
        <v>56</v>
      </c>
    </row>
    <row r="2014" spans="1:23" x14ac:dyDescent="0.35">
      <c r="A2014" t="s">
        <v>337</v>
      </c>
      <c r="B2014" s="1">
        <v>44367</v>
      </c>
      <c r="C2014" t="s">
        <v>330</v>
      </c>
      <c r="D2014" t="s">
        <v>21</v>
      </c>
      <c r="E2014">
        <v>1</v>
      </c>
      <c r="F2014">
        <v>0</v>
      </c>
      <c r="G2014">
        <v>0</v>
      </c>
      <c r="H2014">
        <v>1</v>
      </c>
      <c r="I2014">
        <v>0</v>
      </c>
      <c r="J2014">
        <v>0</v>
      </c>
      <c r="K2014">
        <v>0</v>
      </c>
      <c r="L2014">
        <v>6</v>
      </c>
      <c r="M2014">
        <v>2</v>
      </c>
      <c r="N2014">
        <v>2</v>
      </c>
      <c r="O2014">
        <v>2</v>
      </c>
      <c r="P2014">
        <v>1</v>
      </c>
      <c r="Q2014">
        <v>4</v>
      </c>
      <c r="R2014">
        <v>4</v>
      </c>
      <c r="S2014">
        <v>0</v>
      </c>
      <c r="T2014">
        <v>0</v>
      </c>
      <c r="U2014">
        <v>0</v>
      </c>
      <c r="V2014">
        <f t="shared" si="62"/>
        <v>66</v>
      </c>
      <c r="W2014">
        <f t="shared" si="63"/>
        <v>56</v>
      </c>
    </row>
    <row r="2015" spans="1:23" x14ac:dyDescent="0.35">
      <c r="A2015" t="s">
        <v>337</v>
      </c>
      <c r="B2015" s="1">
        <v>44368</v>
      </c>
      <c r="C2015" t="s">
        <v>333</v>
      </c>
      <c r="D2015" t="s">
        <v>67</v>
      </c>
      <c r="E2015">
        <v>1</v>
      </c>
      <c r="F2015">
        <v>0</v>
      </c>
      <c r="G2015">
        <v>0</v>
      </c>
      <c r="H2015">
        <v>1</v>
      </c>
      <c r="I2015">
        <v>0</v>
      </c>
      <c r="J2015">
        <v>0</v>
      </c>
      <c r="K2015">
        <v>0</v>
      </c>
      <c r="L2015">
        <v>5</v>
      </c>
      <c r="M2015">
        <v>0</v>
      </c>
      <c r="N2015">
        <v>0</v>
      </c>
      <c r="O2015">
        <v>0</v>
      </c>
      <c r="P2015">
        <v>0</v>
      </c>
      <c r="Q2015">
        <v>1</v>
      </c>
      <c r="R2015">
        <v>9</v>
      </c>
      <c r="S2015">
        <v>0</v>
      </c>
      <c r="T2015">
        <v>0</v>
      </c>
      <c r="U2015">
        <v>0</v>
      </c>
      <c r="V2015">
        <f t="shared" si="62"/>
        <v>75</v>
      </c>
      <c r="W2015">
        <f t="shared" si="63"/>
        <v>77</v>
      </c>
    </row>
    <row r="2016" spans="1:23" x14ac:dyDescent="0.35">
      <c r="A2016" t="s">
        <v>337</v>
      </c>
      <c r="B2016" s="1">
        <v>44369</v>
      </c>
      <c r="C2016" t="s">
        <v>328</v>
      </c>
      <c r="D2016" t="s">
        <v>67</v>
      </c>
      <c r="E2016">
        <v>1</v>
      </c>
      <c r="F2016">
        <v>0</v>
      </c>
      <c r="G2016">
        <v>0</v>
      </c>
      <c r="H2016">
        <v>1</v>
      </c>
      <c r="I2016">
        <v>0</v>
      </c>
      <c r="J2016">
        <v>0</v>
      </c>
      <c r="K2016">
        <v>0</v>
      </c>
      <c r="L2016" s="2">
        <v>7.333333333333333</v>
      </c>
      <c r="M2016">
        <v>5</v>
      </c>
      <c r="N2016">
        <v>1</v>
      </c>
      <c r="O2016">
        <v>1</v>
      </c>
      <c r="P2016">
        <v>0</v>
      </c>
      <c r="Q2016">
        <v>1</v>
      </c>
      <c r="R2016">
        <v>4</v>
      </c>
      <c r="S2016">
        <v>0</v>
      </c>
      <c r="T2016">
        <v>0</v>
      </c>
      <c r="U2016">
        <v>0</v>
      </c>
      <c r="V2016">
        <f t="shared" si="62"/>
        <v>76.666666666666671</v>
      </c>
      <c r="W2016">
        <f t="shared" si="63"/>
        <v>73</v>
      </c>
    </row>
    <row r="2017" spans="1:23" x14ac:dyDescent="0.35">
      <c r="A2017" t="s">
        <v>337</v>
      </c>
      <c r="B2017" s="1">
        <v>44370</v>
      </c>
      <c r="C2017" t="s">
        <v>331</v>
      </c>
      <c r="D2017" t="s">
        <v>67</v>
      </c>
      <c r="E2017">
        <v>1</v>
      </c>
      <c r="F2017">
        <v>0</v>
      </c>
      <c r="G2017">
        <v>0</v>
      </c>
      <c r="H2017">
        <v>1</v>
      </c>
      <c r="I2017">
        <v>0</v>
      </c>
      <c r="J2017">
        <v>0</v>
      </c>
      <c r="K2017">
        <v>0</v>
      </c>
      <c r="L2017">
        <v>7</v>
      </c>
      <c r="M2017">
        <v>3</v>
      </c>
      <c r="N2017">
        <v>0</v>
      </c>
      <c r="O2017">
        <v>0</v>
      </c>
      <c r="P2017">
        <v>0</v>
      </c>
      <c r="Q2017">
        <v>1</v>
      </c>
      <c r="R2017">
        <v>6</v>
      </c>
      <c r="S2017">
        <v>0</v>
      </c>
      <c r="T2017">
        <v>0</v>
      </c>
      <c r="U2017">
        <v>0</v>
      </c>
      <c r="V2017">
        <f t="shared" si="62"/>
        <v>79</v>
      </c>
      <c r="W2017">
        <f t="shared" si="63"/>
        <v>80</v>
      </c>
    </row>
    <row r="2018" spans="1:23" x14ac:dyDescent="0.35">
      <c r="A2018" t="s">
        <v>337</v>
      </c>
      <c r="B2018" s="1">
        <v>44371</v>
      </c>
      <c r="C2018" t="s">
        <v>332</v>
      </c>
      <c r="D2018" t="s">
        <v>65</v>
      </c>
      <c r="E2018">
        <v>1</v>
      </c>
      <c r="F2018">
        <v>0</v>
      </c>
      <c r="G2018">
        <v>0</v>
      </c>
      <c r="H2018">
        <v>1</v>
      </c>
      <c r="I2018">
        <v>0</v>
      </c>
      <c r="J2018">
        <v>0</v>
      </c>
      <c r="K2018">
        <v>0</v>
      </c>
      <c r="L2018">
        <v>6</v>
      </c>
      <c r="M2018">
        <v>7</v>
      </c>
      <c r="N2018">
        <v>2</v>
      </c>
      <c r="O2018">
        <v>2</v>
      </c>
      <c r="P2018">
        <v>0</v>
      </c>
      <c r="Q2018">
        <v>2</v>
      </c>
      <c r="R2018">
        <v>5</v>
      </c>
      <c r="S2018">
        <v>0</v>
      </c>
      <c r="T2018">
        <v>0</v>
      </c>
      <c r="U2018">
        <v>2</v>
      </c>
      <c r="V2018">
        <f t="shared" si="62"/>
        <v>68</v>
      </c>
      <c r="W2018">
        <f t="shared" si="63"/>
        <v>57</v>
      </c>
    </row>
    <row r="2019" spans="1:23" x14ac:dyDescent="0.35">
      <c r="A2019" t="s">
        <v>337</v>
      </c>
      <c r="B2019" t="s">
        <v>299</v>
      </c>
      <c r="C2019" t="s">
        <v>335</v>
      </c>
      <c r="D2019" t="s">
        <v>65</v>
      </c>
      <c r="E2019">
        <v>1</v>
      </c>
      <c r="F2019">
        <v>1</v>
      </c>
      <c r="G2019">
        <v>0</v>
      </c>
      <c r="H2019">
        <v>0</v>
      </c>
      <c r="I2019">
        <v>1</v>
      </c>
      <c r="J2019">
        <v>0</v>
      </c>
      <c r="K2019">
        <v>0</v>
      </c>
      <c r="L2019">
        <v>6</v>
      </c>
      <c r="M2019">
        <v>6</v>
      </c>
      <c r="N2019">
        <v>3</v>
      </c>
      <c r="O2019">
        <v>3</v>
      </c>
      <c r="P2019">
        <v>1</v>
      </c>
      <c r="Q2019">
        <v>0</v>
      </c>
      <c r="R2019">
        <v>6</v>
      </c>
      <c r="S2019">
        <v>0</v>
      </c>
      <c r="T2019">
        <v>0</v>
      </c>
      <c r="U2019">
        <v>0</v>
      </c>
      <c r="V2019">
        <f t="shared" si="62"/>
        <v>68</v>
      </c>
      <c r="W2019">
        <f t="shared" si="63"/>
        <v>55</v>
      </c>
    </row>
    <row r="2020" spans="1:23" x14ac:dyDescent="0.35">
      <c r="A2020" t="s">
        <v>337</v>
      </c>
      <c r="B2020" t="s">
        <v>300</v>
      </c>
      <c r="C2020" t="s">
        <v>330</v>
      </c>
      <c r="D2020" t="s">
        <v>65</v>
      </c>
      <c r="E2020">
        <v>1</v>
      </c>
      <c r="F2020">
        <v>0</v>
      </c>
      <c r="G2020">
        <v>0</v>
      </c>
      <c r="H2020">
        <v>1</v>
      </c>
      <c r="I2020">
        <v>0</v>
      </c>
      <c r="J2020">
        <v>0</v>
      </c>
      <c r="K2020">
        <v>0</v>
      </c>
      <c r="L2020" s="2">
        <v>5.333333333333333</v>
      </c>
      <c r="M2020">
        <v>5</v>
      </c>
      <c r="N2020">
        <v>2</v>
      </c>
      <c r="O2020">
        <v>2</v>
      </c>
      <c r="P2020">
        <v>0</v>
      </c>
      <c r="Q2020">
        <v>2</v>
      </c>
      <c r="R2020">
        <v>7</v>
      </c>
      <c r="S2020">
        <v>0</v>
      </c>
      <c r="T2020">
        <v>0</v>
      </c>
      <c r="U2020">
        <v>0</v>
      </c>
      <c r="V2020">
        <f t="shared" si="62"/>
        <v>68.666666666666671</v>
      </c>
      <c r="W2020">
        <f t="shared" si="63"/>
        <v>59</v>
      </c>
    </row>
    <row r="2021" spans="1:23" x14ac:dyDescent="0.35">
      <c r="A2021" t="s">
        <v>337</v>
      </c>
      <c r="B2021" s="1">
        <v>44374</v>
      </c>
      <c r="C2021" t="s">
        <v>333</v>
      </c>
      <c r="D2021" t="s">
        <v>65</v>
      </c>
      <c r="E2021">
        <v>1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5</v>
      </c>
      <c r="M2021">
        <v>2</v>
      </c>
      <c r="N2021">
        <v>0</v>
      </c>
      <c r="O2021">
        <v>0</v>
      </c>
      <c r="P2021">
        <v>0</v>
      </c>
      <c r="Q2021">
        <v>1</v>
      </c>
      <c r="R2021">
        <v>3</v>
      </c>
      <c r="S2021">
        <v>0</v>
      </c>
      <c r="T2021">
        <v>0</v>
      </c>
      <c r="U2021">
        <v>0</v>
      </c>
      <c r="V2021">
        <f t="shared" si="62"/>
        <v>67</v>
      </c>
      <c r="W2021">
        <f t="shared" si="63"/>
        <v>67</v>
      </c>
    </row>
    <row r="2022" spans="1:23" x14ac:dyDescent="0.35">
      <c r="A2022" t="s">
        <v>337</v>
      </c>
      <c r="B2022" s="1">
        <v>44375</v>
      </c>
      <c r="C2022" t="s">
        <v>328</v>
      </c>
      <c r="D2022" t="s">
        <v>53</v>
      </c>
      <c r="E2022">
        <v>1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5</v>
      </c>
      <c r="M2022">
        <v>8</v>
      </c>
      <c r="N2022">
        <v>3</v>
      </c>
      <c r="O2022">
        <v>3</v>
      </c>
      <c r="P2022">
        <v>1</v>
      </c>
      <c r="Q2022">
        <v>1</v>
      </c>
      <c r="R2022">
        <v>4</v>
      </c>
      <c r="S2022">
        <v>0</v>
      </c>
      <c r="T2022">
        <v>0</v>
      </c>
      <c r="U2022">
        <v>1</v>
      </c>
      <c r="V2022">
        <f t="shared" si="62"/>
        <v>58</v>
      </c>
      <c r="W2022">
        <f t="shared" si="63"/>
        <v>41</v>
      </c>
    </row>
    <row r="2023" spans="1:23" x14ac:dyDescent="0.35">
      <c r="A2023" t="s">
        <v>337</v>
      </c>
      <c r="B2023" s="1">
        <v>44376</v>
      </c>
      <c r="C2023" t="s">
        <v>331</v>
      </c>
      <c r="D2023" t="s">
        <v>53</v>
      </c>
      <c r="E2023">
        <v>1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 s="2">
        <v>1.3333333333333333</v>
      </c>
      <c r="M2023">
        <v>1</v>
      </c>
      <c r="N2023">
        <v>1</v>
      </c>
      <c r="O2023">
        <v>1</v>
      </c>
      <c r="P2023">
        <v>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f t="shared" si="62"/>
        <v>49</v>
      </c>
      <c r="W2023">
        <f t="shared" si="63"/>
        <v>37</v>
      </c>
    </row>
    <row r="2024" spans="1:23" x14ac:dyDescent="0.35">
      <c r="A2024" t="s">
        <v>337</v>
      </c>
      <c r="B2024" s="1">
        <v>44377</v>
      </c>
      <c r="C2024" t="s">
        <v>332</v>
      </c>
      <c r="D2024" t="s">
        <v>53</v>
      </c>
      <c r="E2024">
        <v>1</v>
      </c>
      <c r="F2024">
        <v>0</v>
      </c>
      <c r="G2024">
        <v>0</v>
      </c>
      <c r="H2024">
        <v>0</v>
      </c>
      <c r="I2024">
        <v>1</v>
      </c>
      <c r="J2024">
        <v>0</v>
      </c>
      <c r="K2024">
        <v>0</v>
      </c>
      <c r="L2024">
        <v>4</v>
      </c>
      <c r="M2024">
        <v>3</v>
      </c>
      <c r="N2024">
        <v>4</v>
      </c>
      <c r="O2024">
        <v>4</v>
      </c>
      <c r="P2024">
        <v>0</v>
      </c>
      <c r="Q2024">
        <v>3</v>
      </c>
      <c r="R2024">
        <v>5</v>
      </c>
      <c r="S2024">
        <v>0</v>
      </c>
      <c r="T2024">
        <v>0</v>
      </c>
      <c r="U2024">
        <v>0</v>
      </c>
      <c r="V2024">
        <f t="shared" si="62"/>
        <v>61</v>
      </c>
      <c r="W2024">
        <f t="shared" si="63"/>
        <v>45</v>
      </c>
    </row>
    <row r="2025" spans="1:23" x14ac:dyDescent="0.35">
      <c r="A2025" t="s">
        <v>337</v>
      </c>
      <c r="B2025" s="1">
        <v>44378</v>
      </c>
      <c r="C2025" t="s">
        <v>335</v>
      </c>
      <c r="D2025" t="s">
        <v>66</v>
      </c>
      <c r="E2025">
        <v>1</v>
      </c>
      <c r="F2025">
        <v>0</v>
      </c>
      <c r="G2025">
        <v>0</v>
      </c>
      <c r="H2025">
        <v>1</v>
      </c>
      <c r="I2025">
        <v>0</v>
      </c>
      <c r="J2025">
        <v>0</v>
      </c>
      <c r="K2025">
        <v>0</v>
      </c>
      <c r="L2025">
        <v>7</v>
      </c>
      <c r="M2025">
        <v>4</v>
      </c>
      <c r="N2025">
        <v>2</v>
      </c>
      <c r="O2025">
        <v>2</v>
      </c>
      <c r="P2025">
        <v>0</v>
      </c>
      <c r="Q2025">
        <v>5</v>
      </c>
      <c r="R2025">
        <v>6</v>
      </c>
      <c r="S2025">
        <v>0</v>
      </c>
      <c r="T2025">
        <v>0</v>
      </c>
      <c r="U2025">
        <v>1</v>
      </c>
      <c r="V2025">
        <f t="shared" si="62"/>
        <v>74</v>
      </c>
      <c r="W2025">
        <f t="shared" si="63"/>
        <v>64</v>
      </c>
    </row>
    <row r="2026" spans="1:23" x14ac:dyDescent="0.35">
      <c r="A2026" t="s">
        <v>337</v>
      </c>
      <c r="B2026" s="1">
        <v>44379</v>
      </c>
      <c r="C2026" t="s">
        <v>330</v>
      </c>
      <c r="D2026" t="s">
        <v>66</v>
      </c>
      <c r="E2026">
        <v>1</v>
      </c>
      <c r="F2026">
        <v>0</v>
      </c>
      <c r="G2026">
        <v>0</v>
      </c>
      <c r="H2026">
        <v>1</v>
      </c>
      <c r="I2026">
        <v>0</v>
      </c>
      <c r="J2026">
        <v>0</v>
      </c>
      <c r="K2026">
        <v>0</v>
      </c>
      <c r="L2026" s="2">
        <v>5.333333333333333</v>
      </c>
      <c r="M2026">
        <v>6</v>
      </c>
      <c r="N2026">
        <v>2</v>
      </c>
      <c r="O2026">
        <v>2</v>
      </c>
      <c r="P2026">
        <v>0</v>
      </c>
      <c r="Q2026">
        <v>4</v>
      </c>
      <c r="R2026">
        <v>8</v>
      </c>
      <c r="S2026">
        <v>1</v>
      </c>
      <c r="T2026">
        <v>0</v>
      </c>
      <c r="U2026">
        <v>0</v>
      </c>
      <c r="V2026">
        <f t="shared" si="62"/>
        <v>66.666666666666671</v>
      </c>
      <c r="W2026">
        <f t="shared" si="63"/>
        <v>54</v>
      </c>
    </row>
    <row r="2027" spans="1:23" x14ac:dyDescent="0.35">
      <c r="A2027" t="s">
        <v>337</v>
      </c>
      <c r="B2027" s="1">
        <v>44380</v>
      </c>
      <c r="C2027" t="s">
        <v>333</v>
      </c>
      <c r="D2027" t="s">
        <v>66</v>
      </c>
      <c r="E2027">
        <v>1</v>
      </c>
      <c r="F2027">
        <v>0</v>
      </c>
      <c r="G2027">
        <v>0</v>
      </c>
      <c r="H2027">
        <v>1</v>
      </c>
      <c r="I2027">
        <v>0</v>
      </c>
      <c r="J2027">
        <v>0</v>
      </c>
      <c r="K2027">
        <v>0</v>
      </c>
      <c r="L2027">
        <v>6</v>
      </c>
      <c r="M2027">
        <v>4</v>
      </c>
      <c r="N2027">
        <v>2</v>
      </c>
      <c r="O2027">
        <v>1</v>
      </c>
      <c r="P2027">
        <v>0</v>
      </c>
      <c r="Q2027">
        <v>2</v>
      </c>
      <c r="R2027">
        <v>2</v>
      </c>
      <c r="S2027">
        <v>0</v>
      </c>
      <c r="T2027">
        <v>0</v>
      </c>
      <c r="U2027">
        <v>0</v>
      </c>
      <c r="V2027">
        <f t="shared" si="62"/>
        <v>66</v>
      </c>
      <c r="W2027">
        <f t="shared" si="63"/>
        <v>60</v>
      </c>
    </row>
    <row r="2028" spans="1:23" x14ac:dyDescent="0.35">
      <c r="A2028" t="s">
        <v>337</v>
      </c>
      <c r="B2028" s="1">
        <v>44381</v>
      </c>
      <c r="C2028" t="s">
        <v>328</v>
      </c>
      <c r="D2028" t="s">
        <v>66</v>
      </c>
      <c r="E2028">
        <v>1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 s="2">
        <v>7.666666666666667</v>
      </c>
      <c r="M2028">
        <v>5</v>
      </c>
      <c r="N2028">
        <v>3</v>
      </c>
      <c r="O2028">
        <v>3</v>
      </c>
      <c r="P2028">
        <v>2</v>
      </c>
      <c r="Q2028">
        <v>1</v>
      </c>
      <c r="R2028">
        <v>8</v>
      </c>
      <c r="S2028">
        <v>0</v>
      </c>
      <c r="T2028">
        <v>0</v>
      </c>
      <c r="U2028">
        <v>0</v>
      </c>
      <c r="V2028">
        <f t="shared" si="62"/>
        <v>74.333333333333329</v>
      </c>
      <c r="W2028">
        <f t="shared" si="63"/>
        <v>61</v>
      </c>
    </row>
    <row r="2029" spans="1:23" x14ac:dyDescent="0.35">
      <c r="A2029" t="s">
        <v>337</v>
      </c>
      <c r="B2029" s="1">
        <v>44383</v>
      </c>
      <c r="C2029" t="s">
        <v>335</v>
      </c>
      <c r="D2029" t="s">
        <v>43</v>
      </c>
      <c r="E2029">
        <v>1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5</v>
      </c>
      <c r="M2029">
        <v>10</v>
      </c>
      <c r="N2029">
        <v>6</v>
      </c>
      <c r="O2029">
        <v>5</v>
      </c>
      <c r="P2029">
        <v>0</v>
      </c>
      <c r="Q2029">
        <v>2</v>
      </c>
      <c r="R2029">
        <v>6</v>
      </c>
      <c r="S2029">
        <v>0</v>
      </c>
      <c r="T2029">
        <v>0</v>
      </c>
      <c r="U2029">
        <v>0</v>
      </c>
      <c r="V2029">
        <f t="shared" si="62"/>
        <v>59</v>
      </c>
      <c r="W2029">
        <f t="shared" si="63"/>
        <v>34</v>
      </c>
    </row>
    <row r="2030" spans="1:23" x14ac:dyDescent="0.35">
      <c r="A2030" t="s">
        <v>337</v>
      </c>
      <c r="B2030" s="1">
        <v>44384</v>
      </c>
      <c r="C2030" t="s">
        <v>332</v>
      </c>
      <c r="D2030" t="s">
        <v>43</v>
      </c>
      <c r="E2030">
        <v>1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5</v>
      </c>
      <c r="M2030">
        <v>2</v>
      </c>
      <c r="N2030">
        <v>1</v>
      </c>
      <c r="O2030">
        <v>1</v>
      </c>
      <c r="P2030">
        <v>1</v>
      </c>
      <c r="Q2030">
        <v>2</v>
      </c>
      <c r="R2030">
        <v>7</v>
      </c>
      <c r="S2030">
        <v>0</v>
      </c>
      <c r="T2030">
        <v>0</v>
      </c>
      <c r="U2030">
        <v>0</v>
      </c>
      <c r="V2030">
        <f t="shared" si="62"/>
        <v>66</v>
      </c>
      <c r="W2030">
        <f t="shared" si="63"/>
        <v>60</v>
      </c>
    </row>
    <row r="2031" spans="1:23" x14ac:dyDescent="0.35">
      <c r="A2031" t="s">
        <v>337</v>
      </c>
      <c r="B2031" s="1">
        <v>44385</v>
      </c>
      <c r="C2031" t="s">
        <v>330</v>
      </c>
      <c r="D2031" t="s">
        <v>43</v>
      </c>
      <c r="E2031">
        <v>1</v>
      </c>
      <c r="F2031">
        <v>0</v>
      </c>
      <c r="G2031">
        <v>0</v>
      </c>
      <c r="H2031">
        <v>0</v>
      </c>
      <c r="I2031">
        <v>1</v>
      </c>
      <c r="J2031">
        <v>0</v>
      </c>
      <c r="K2031">
        <v>0</v>
      </c>
      <c r="L2031">
        <v>7</v>
      </c>
      <c r="M2031">
        <v>7</v>
      </c>
      <c r="N2031">
        <v>2</v>
      </c>
      <c r="O2031">
        <v>2</v>
      </c>
      <c r="P2031">
        <v>0</v>
      </c>
      <c r="Q2031">
        <v>2</v>
      </c>
      <c r="R2031">
        <v>8</v>
      </c>
      <c r="S2031">
        <v>0</v>
      </c>
      <c r="T2031">
        <v>0</v>
      </c>
      <c r="U2031">
        <v>1</v>
      </c>
      <c r="V2031">
        <f t="shared" si="62"/>
        <v>76</v>
      </c>
      <c r="W2031">
        <f t="shared" si="63"/>
        <v>66</v>
      </c>
    </row>
    <row r="2032" spans="1:23" x14ac:dyDescent="0.35">
      <c r="A2032" t="s">
        <v>337</v>
      </c>
      <c r="B2032" s="1">
        <v>44386</v>
      </c>
      <c r="C2032" t="s">
        <v>333</v>
      </c>
      <c r="D2032" t="s">
        <v>71</v>
      </c>
      <c r="E2032">
        <v>1</v>
      </c>
      <c r="F2032">
        <v>0</v>
      </c>
      <c r="G2032">
        <v>0</v>
      </c>
      <c r="H2032">
        <v>0</v>
      </c>
      <c r="I2032">
        <v>1</v>
      </c>
      <c r="J2032">
        <v>0</v>
      </c>
      <c r="K2032">
        <v>0</v>
      </c>
      <c r="L2032">
        <v>6</v>
      </c>
      <c r="M2032">
        <v>7</v>
      </c>
      <c r="N2032">
        <v>2</v>
      </c>
      <c r="O2032">
        <v>2</v>
      </c>
      <c r="P2032">
        <v>0</v>
      </c>
      <c r="Q2032">
        <v>0</v>
      </c>
      <c r="R2032">
        <v>4</v>
      </c>
      <c r="S2032">
        <v>0</v>
      </c>
      <c r="T2032">
        <v>0</v>
      </c>
      <c r="U2032">
        <v>0</v>
      </c>
      <c r="V2032">
        <f t="shared" si="62"/>
        <v>69</v>
      </c>
      <c r="W2032">
        <f t="shared" si="63"/>
        <v>60</v>
      </c>
    </row>
    <row r="2033" spans="1:23" x14ac:dyDescent="0.35">
      <c r="A2033" t="s">
        <v>337</v>
      </c>
      <c r="B2033" s="1">
        <v>44387</v>
      </c>
      <c r="C2033" t="s">
        <v>328</v>
      </c>
      <c r="D2033" t="s">
        <v>71</v>
      </c>
      <c r="E2033">
        <v>1</v>
      </c>
      <c r="F2033">
        <v>0</v>
      </c>
      <c r="G2033">
        <v>0</v>
      </c>
      <c r="H2033">
        <v>0</v>
      </c>
      <c r="I2033">
        <v>1</v>
      </c>
      <c r="J2033">
        <v>0</v>
      </c>
      <c r="K2033">
        <v>0</v>
      </c>
      <c r="L2033">
        <v>4</v>
      </c>
      <c r="M2033">
        <v>3</v>
      </c>
      <c r="N2033">
        <v>1</v>
      </c>
      <c r="O2033">
        <v>1</v>
      </c>
      <c r="P2033">
        <v>1</v>
      </c>
      <c r="Q2033">
        <v>1</v>
      </c>
      <c r="R2033">
        <v>3</v>
      </c>
      <c r="S2033">
        <v>0</v>
      </c>
      <c r="T2033">
        <v>0</v>
      </c>
      <c r="U2033">
        <v>0</v>
      </c>
      <c r="V2033">
        <f t="shared" si="62"/>
        <v>57</v>
      </c>
      <c r="W2033">
        <f t="shared" si="63"/>
        <v>50</v>
      </c>
    </row>
    <row r="2034" spans="1:23" x14ac:dyDescent="0.35">
      <c r="A2034" t="s">
        <v>337</v>
      </c>
      <c r="B2034" s="1">
        <v>44388</v>
      </c>
      <c r="C2034" t="s">
        <v>335</v>
      </c>
      <c r="D2034" t="s">
        <v>71</v>
      </c>
      <c r="E2034">
        <v>1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4</v>
      </c>
      <c r="M2034">
        <v>6</v>
      </c>
      <c r="N2034">
        <v>3</v>
      </c>
      <c r="O2034">
        <v>2</v>
      </c>
      <c r="P2034">
        <v>1</v>
      </c>
      <c r="Q2034">
        <v>6</v>
      </c>
      <c r="R2034">
        <v>5</v>
      </c>
      <c r="S2034">
        <v>0</v>
      </c>
      <c r="T2034">
        <v>0</v>
      </c>
      <c r="U2034">
        <v>2</v>
      </c>
      <c r="V2034">
        <f t="shared" si="62"/>
        <v>49</v>
      </c>
      <c r="W2034">
        <f t="shared" si="63"/>
        <v>30</v>
      </c>
    </row>
    <row r="2035" spans="1:23" x14ac:dyDescent="0.35">
      <c r="A2035" t="s">
        <v>337</v>
      </c>
      <c r="B2035" s="1">
        <v>44393</v>
      </c>
      <c r="C2035" t="s">
        <v>330</v>
      </c>
      <c r="D2035" t="s">
        <v>75</v>
      </c>
      <c r="E2035">
        <v>1</v>
      </c>
      <c r="F2035">
        <v>0</v>
      </c>
      <c r="G2035">
        <v>0</v>
      </c>
      <c r="H2035">
        <v>1</v>
      </c>
      <c r="I2035">
        <v>0</v>
      </c>
      <c r="J2035">
        <v>0</v>
      </c>
      <c r="K2035">
        <v>0</v>
      </c>
      <c r="L2035">
        <v>7</v>
      </c>
      <c r="M2035">
        <v>2</v>
      </c>
      <c r="N2035">
        <v>1</v>
      </c>
      <c r="O2035">
        <v>1</v>
      </c>
      <c r="P2035">
        <v>0</v>
      </c>
      <c r="Q2035">
        <v>2</v>
      </c>
      <c r="R2035">
        <v>10</v>
      </c>
      <c r="S2035">
        <v>0</v>
      </c>
      <c r="T2035">
        <v>0</v>
      </c>
      <c r="U2035">
        <v>0</v>
      </c>
      <c r="V2035">
        <f t="shared" si="62"/>
        <v>83</v>
      </c>
      <c r="W2035">
        <f t="shared" si="63"/>
        <v>81</v>
      </c>
    </row>
    <row r="2036" spans="1:23" x14ac:dyDescent="0.35">
      <c r="A2036" t="s">
        <v>337</v>
      </c>
      <c r="B2036" s="1">
        <v>44394</v>
      </c>
      <c r="C2036" t="s">
        <v>333</v>
      </c>
      <c r="D2036" t="s">
        <v>75</v>
      </c>
      <c r="E2036">
        <v>1</v>
      </c>
      <c r="F2036">
        <v>0</v>
      </c>
      <c r="G2036">
        <v>0</v>
      </c>
      <c r="H2036">
        <v>0</v>
      </c>
      <c r="I2036">
        <v>1</v>
      </c>
      <c r="J2036">
        <v>0</v>
      </c>
      <c r="K2036">
        <v>0</v>
      </c>
      <c r="L2036" s="2">
        <v>3.3333333333333335</v>
      </c>
      <c r="M2036">
        <v>6</v>
      </c>
      <c r="N2036">
        <v>4</v>
      </c>
      <c r="O2036">
        <v>4</v>
      </c>
      <c r="P2036">
        <v>2</v>
      </c>
      <c r="Q2036">
        <v>4</v>
      </c>
      <c r="R2036">
        <v>1</v>
      </c>
      <c r="S2036">
        <v>0</v>
      </c>
      <c r="T2036">
        <v>0</v>
      </c>
      <c r="U2036">
        <v>0</v>
      </c>
      <c r="V2036">
        <f t="shared" si="62"/>
        <v>43</v>
      </c>
      <c r="W2036">
        <f t="shared" si="63"/>
        <v>17</v>
      </c>
    </row>
    <row r="2037" spans="1:23" x14ac:dyDescent="0.35">
      <c r="A2037" t="s">
        <v>337</v>
      </c>
      <c r="B2037" s="1">
        <v>44395</v>
      </c>
      <c r="C2037" t="s">
        <v>335</v>
      </c>
      <c r="D2037" t="s">
        <v>75</v>
      </c>
      <c r="E2037">
        <v>1</v>
      </c>
      <c r="F2037">
        <v>0</v>
      </c>
      <c r="G2037">
        <v>0</v>
      </c>
      <c r="H2037">
        <v>0</v>
      </c>
      <c r="I2037">
        <v>1</v>
      </c>
      <c r="J2037">
        <v>0</v>
      </c>
      <c r="K2037">
        <v>0</v>
      </c>
      <c r="L2037" s="2">
        <v>6.333333333333333</v>
      </c>
      <c r="M2037">
        <v>7</v>
      </c>
      <c r="N2037">
        <v>4</v>
      </c>
      <c r="O2037">
        <v>4</v>
      </c>
      <c r="P2037">
        <v>2</v>
      </c>
      <c r="Q2037">
        <v>2</v>
      </c>
      <c r="R2037">
        <v>4</v>
      </c>
      <c r="S2037">
        <v>2</v>
      </c>
      <c r="T2037">
        <v>0</v>
      </c>
      <c r="U2037">
        <v>0</v>
      </c>
      <c r="V2037">
        <f t="shared" si="62"/>
        <v>60.666666666666664</v>
      </c>
      <c r="W2037">
        <f t="shared" si="63"/>
        <v>40</v>
      </c>
    </row>
    <row r="2038" spans="1:23" x14ac:dyDescent="0.35">
      <c r="A2038" t="s">
        <v>337</v>
      </c>
      <c r="B2038" s="1">
        <v>44396</v>
      </c>
      <c r="C2038" t="s">
        <v>328</v>
      </c>
      <c r="D2038" t="s">
        <v>40</v>
      </c>
      <c r="E2038">
        <v>1</v>
      </c>
      <c r="F2038">
        <v>0</v>
      </c>
      <c r="G2038">
        <v>0</v>
      </c>
      <c r="H2038">
        <v>1</v>
      </c>
      <c r="I2038">
        <v>0</v>
      </c>
      <c r="J2038">
        <v>0</v>
      </c>
      <c r="K2038">
        <v>0</v>
      </c>
      <c r="L2038" s="2">
        <v>5.333333333333333</v>
      </c>
      <c r="M2038">
        <v>5</v>
      </c>
      <c r="N2038">
        <v>2</v>
      </c>
      <c r="O2038">
        <v>2</v>
      </c>
      <c r="P2038">
        <v>1</v>
      </c>
      <c r="Q2038">
        <v>1</v>
      </c>
      <c r="R2038">
        <v>4</v>
      </c>
      <c r="S2038">
        <v>0</v>
      </c>
      <c r="T2038">
        <v>0</v>
      </c>
      <c r="U2038">
        <v>0</v>
      </c>
      <c r="V2038">
        <f t="shared" si="62"/>
        <v>62.666666666666664</v>
      </c>
      <c r="W2038">
        <f t="shared" si="63"/>
        <v>52</v>
      </c>
    </row>
    <row r="2039" spans="1:23" x14ac:dyDescent="0.35">
      <c r="A2039" t="s">
        <v>337</v>
      </c>
      <c r="B2039" s="1">
        <v>44397</v>
      </c>
      <c r="C2039" t="s">
        <v>332</v>
      </c>
      <c r="D2039" t="s">
        <v>40</v>
      </c>
      <c r="E2039">
        <v>1</v>
      </c>
      <c r="F2039">
        <v>0</v>
      </c>
      <c r="G2039">
        <v>0</v>
      </c>
      <c r="H2039">
        <v>1</v>
      </c>
      <c r="I2039">
        <v>0</v>
      </c>
      <c r="J2039">
        <v>0</v>
      </c>
      <c r="K2039">
        <v>0</v>
      </c>
      <c r="L2039">
        <v>6</v>
      </c>
      <c r="M2039">
        <v>3</v>
      </c>
      <c r="N2039">
        <v>0</v>
      </c>
      <c r="O2039">
        <v>0</v>
      </c>
      <c r="P2039">
        <v>0</v>
      </c>
      <c r="Q2039">
        <v>0</v>
      </c>
      <c r="R2039">
        <v>8</v>
      </c>
      <c r="S2039">
        <v>0</v>
      </c>
      <c r="T2039">
        <v>0</v>
      </c>
      <c r="U2039">
        <v>0</v>
      </c>
      <c r="V2039">
        <f t="shared" si="62"/>
        <v>77</v>
      </c>
      <c r="W2039">
        <f t="shared" si="63"/>
        <v>78</v>
      </c>
    </row>
    <row r="2040" spans="1:23" x14ac:dyDescent="0.35">
      <c r="A2040" t="s">
        <v>337</v>
      </c>
      <c r="B2040" s="1">
        <v>44398</v>
      </c>
      <c r="C2040" t="s">
        <v>330</v>
      </c>
      <c r="D2040" t="s">
        <v>40</v>
      </c>
      <c r="E2040">
        <v>1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5</v>
      </c>
      <c r="M2040">
        <v>6</v>
      </c>
      <c r="N2040">
        <v>4</v>
      </c>
      <c r="O2040">
        <v>4</v>
      </c>
      <c r="P2040">
        <v>0</v>
      </c>
      <c r="Q2040">
        <v>2</v>
      </c>
      <c r="R2040">
        <v>8</v>
      </c>
      <c r="S2040">
        <v>1</v>
      </c>
      <c r="T2040">
        <v>0</v>
      </c>
      <c r="U2040">
        <v>0</v>
      </c>
      <c r="V2040">
        <f t="shared" si="62"/>
        <v>67</v>
      </c>
      <c r="W2040">
        <f t="shared" si="63"/>
        <v>50</v>
      </c>
    </row>
    <row r="2041" spans="1:23" x14ac:dyDescent="0.35">
      <c r="A2041" t="s">
        <v>337</v>
      </c>
      <c r="B2041" s="1">
        <v>44400</v>
      </c>
      <c r="C2041" t="s">
        <v>333</v>
      </c>
      <c r="D2041" t="s">
        <v>31</v>
      </c>
      <c r="E2041">
        <v>1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 s="2">
        <v>4.666666666666667</v>
      </c>
      <c r="M2041">
        <v>4</v>
      </c>
      <c r="N2041">
        <v>3</v>
      </c>
      <c r="O2041">
        <v>3</v>
      </c>
      <c r="P2041">
        <v>0</v>
      </c>
      <c r="Q2041">
        <v>2</v>
      </c>
      <c r="R2041">
        <v>6</v>
      </c>
      <c r="S2041">
        <v>0</v>
      </c>
      <c r="T2041">
        <v>0</v>
      </c>
      <c r="U2041">
        <v>0</v>
      </c>
      <c r="V2041">
        <f t="shared" si="62"/>
        <v>65.333333333333329</v>
      </c>
      <c r="W2041">
        <f t="shared" si="63"/>
        <v>53</v>
      </c>
    </row>
    <row r="2042" spans="1:23" x14ac:dyDescent="0.35">
      <c r="A2042" t="s">
        <v>337</v>
      </c>
      <c r="B2042" s="1">
        <v>44401</v>
      </c>
      <c r="C2042" t="s">
        <v>335</v>
      </c>
      <c r="D2042" t="s">
        <v>31</v>
      </c>
      <c r="E2042">
        <v>1</v>
      </c>
      <c r="F2042">
        <v>0</v>
      </c>
      <c r="G2042">
        <v>0</v>
      </c>
      <c r="H2042">
        <v>1</v>
      </c>
      <c r="I2042">
        <v>0</v>
      </c>
      <c r="J2042">
        <v>0</v>
      </c>
      <c r="K2042">
        <v>0</v>
      </c>
      <c r="L2042">
        <v>6</v>
      </c>
      <c r="M2042">
        <v>0</v>
      </c>
      <c r="N2042">
        <v>0</v>
      </c>
      <c r="O2042">
        <v>0</v>
      </c>
      <c r="P2042">
        <v>0</v>
      </c>
      <c r="Q2042">
        <v>6</v>
      </c>
      <c r="R2042">
        <v>4</v>
      </c>
      <c r="S2042">
        <v>0</v>
      </c>
      <c r="T2042">
        <v>0</v>
      </c>
      <c r="U2042">
        <v>1</v>
      </c>
      <c r="V2042">
        <f t="shared" si="62"/>
        <v>70</v>
      </c>
      <c r="W2042">
        <f t="shared" si="63"/>
        <v>68</v>
      </c>
    </row>
    <row r="2043" spans="1:23" x14ac:dyDescent="0.35">
      <c r="A2043" t="s">
        <v>337</v>
      </c>
      <c r="B2043" s="1">
        <v>44402</v>
      </c>
      <c r="C2043" t="s">
        <v>328</v>
      </c>
      <c r="D2043" t="s">
        <v>31</v>
      </c>
      <c r="E2043">
        <v>1</v>
      </c>
      <c r="F2043">
        <v>0</v>
      </c>
      <c r="G2043">
        <v>0</v>
      </c>
      <c r="H2043">
        <v>1</v>
      </c>
      <c r="I2043">
        <v>0</v>
      </c>
      <c r="J2043">
        <v>0</v>
      </c>
      <c r="K2043">
        <v>0</v>
      </c>
      <c r="L2043">
        <v>6</v>
      </c>
      <c r="M2043">
        <v>5</v>
      </c>
      <c r="N2043">
        <v>1</v>
      </c>
      <c r="O2043">
        <v>1</v>
      </c>
      <c r="P2043">
        <v>1</v>
      </c>
      <c r="Q2043">
        <v>2</v>
      </c>
      <c r="R2043">
        <v>4</v>
      </c>
      <c r="S2043">
        <v>1</v>
      </c>
      <c r="T2043">
        <v>0</v>
      </c>
      <c r="U2043">
        <v>0</v>
      </c>
      <c r="V2043">
        <f t="shared" si="62"/>
        <v>65</v>
      </c>
      <c r="W2043">
        <f t="shared" si="63"/>
        <v>57</v>
      </c>
    </row>
    <row r="2044" spans="1:23" x14ac:dyDescent="0.35">
      <c r="A2044" t="s">
        <v>337</v>
      </c>
      <c r="B2044" s="1">
        <v>44403</v>
      </c>
      <c r="C2044" t="s">
        <v>332</v>
      </c>
      <c r="D2044" t="s">
        <v>34</v>
      </c>
      <c r="E2044">
        <v>1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 s="2">
        <v>4.666666666666667</v>
      </c>
      <c r="M2044">
        <v>6</v>
      </c>
      <c r="N2044">
        <v>6</v>
      </c>
      <c r="O2044">
        <v>5</v>
      </c>
      <c r="P2044">
        <v>1</v>
      </c>
      <c r="Q2044">
        <v>1</v>
      </c>
      <c r="R2044">
        <v>9</v>
      </c>
      <c r="S2044">
        <v>0</v>
      </c>
      <c r="T2044">
        <v>0</v>
      </c>
      <c r="U2044">
        <v>0</v>
      </c>
      <c r="V2044">
        <f t="shared" si="62"/>
        <v>61.333333333333336</v>
      </c>
      <c r="W2044">
        <f t="shared" si="63"/>
        <v>39</v>
      </c>
    </row>
    <row r="2045" spans="1:23" x14ac:dyDescent="0.35">
      <c r="A2045" t="s">
        <v>337</v>
      </c>
      <c r="B2045" s="1">
        <v>44404</v>
      </c>
      <c r="C2045" t="s">
        <v>330</v>
      </c>
      <c r="D2045" t="s">
        <v>34</v>
      </c>
      <c r="E2045">
        <v>1</v>
      </c>
      <c r="F2045">
        <v>0</v>
      </c>
      <c r="G2045">
        <v>0</v>
      </c>
      <c r="H2045">
        <v>1</v>
      </c>
      <c r="I2045">
        <v>0</v>
      </c>
      <c r="J2045">
        <v>0</v>
      </c>
      <c r="K2045">
        <v>0</v>
      </c>
      <c r="L2045">
        <v>6</v>
      </c>
      <c r="M2045">
        <v>6</v>
      </c>
      <c r="N2045">
        <v>4</v>
      </c>
      <c r="O2045">
        <v>4</v>
      </c>
      <c r="P2045">
        <v>1</v>
      </c>
      <c r="Q2045">
        <v>3</v>
      </c>
      <c r="R2045">
        <v>8</v>
      </c>
      <c r="S2045">
        <v>0</v>
      </c>
      <c r="T2045">
        <v>0</v>
      </c>
      <c r="U2045">
        <v>1</v>
      </c>
      <c r="V2045">
        <f t="shared" si="62"/>
        <v>67</v>
      </c>
      <c r="W2045">
        <f t="shared" si="63"/>
        <v>48</v>
      </c>
    </row>
    <row r="2046" spans="1:23" x14ac:dyDescent="0.35">
      <c r="A2046" t="s">
        <v>337</v>
      </c>
      <c r="B2046" s="1">
        <v>44405</v>
      </c>
      <c r="C2046" t="s">
        <v>333</v>
      </c>
      <c r="D2046" t="s">
        <v>34</v>
      </c>
      <c r="E2046">
        <v>1</v>
      </c>
      <c r="F2046">
        <v>0</v>
      </c>
      <c r="G2046">
        <v>0</v>
      </c>
      <c r="H2046">
        <v>1</v>
      </c>
      <c r="I2046">
        <v>0</v>
      </c>
      <c r="J2046">
        <v>0</v>
      </c>
      <c r="K2046">
        <v>0</v>
      </c>
      <c r="L2046" s="2">
        <v>5.333333333333333</v>
      </c>
      <c r="M2046">
        <v>5</v>
      </c>
      <c r="N2046">
        <v>3</v>
      </c>
      <c r="O2046">
        <v>3</v>
      </c>
      <c r="P2046">
        <v>2</v>
      </c>
      <c r="Q2046">
        <v>1</v>
      </c>
      <c r="R2046">
        <v>3</v>
      </c>
      <c r="S2046">
        <v>1</v>
      </c>
      <c r="T2046">
        <v>0</v>
      </c>
      <c r="U2046">
        <v>0</v>
      </c>
      <c r="V2046">
        <f t="shared" si="62"/>
        <v>57.666666666666664</v>
      </c>
      <c r="W2046">
        <f t="shared" si="63"/>
        <v>42</v>
      </c>
    </row>
    <row r="2047" spans="1:23" x14ac:dyDescent="0.35">
      <c r="A2047" t="s">
        <v>337</v>
      </c>
      <c r="B2047" s="1">
        <v>44407</v>
      </c>
      <c r="C2047" t="s">
        <v>335</v>
      </c>
      <c r="D2047" t="s">
        <v>45</v>
      </c>
      <c r="E2047">
        <v>1</v>
      </c>
      <c r="F2047">
        <v>0</v>
      </c>
      <c r="G2047">
        <v>0</v>
      </c>
      <c r="H2047">
        <v>1</v>
      </c>
      <c r="I2047">
        <v>0</v>
      </c>
      <c r="J2047">
        <v>0</v>
      </c>
      <c r="K2047">
        <v>0</v>
      </c>
      <c r="L2047">
        <v>5</v>
      </c>
      <c r="M2047">
        <v>4</v>
      </c>
      <c r="N2047">
        <v>2</v>
      </c>
      <c r="O2047">
        <v>2</v>
      </c>
      <c r="P2047">
        <v>0</v>
      </c>
      <c r="Q2047">
        <v>3</v>
      </c>
      <c r="R2047">
        <v>6</v>
      </c>
      <c r="S2047">
        <v>0</v>
      </c>
      <c r="T2047">
        <v>0</v>
      </c>
      <c r="U2047">
        <v>0</v>
      </c>
      <c r="V2047">
        <f t="shared" si="62"/>
        <v>66</v>
      </c>
      <c r="W2047">
        <f t="shared" si="63"/>
        <v>56</v>
      </c>
    </row>
    <row r="2048" spans="1:23" x14ac:dyDescent="0.35">
      <c r="A2048" t="s">
        <v>337</v>
      </c>
      <c r="B2048" s="1">
        <v>44408</v>
      </c>
      <c r="C2048" t="s">
        <v>328</v>
      </c>
      <c r="D2048" t="s">
        <v>45</v>
      </c>
      <c r="E2048">
        <v>1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4</v>
      </c>
      <c r="M2048">
        <v>8</v>
      </c>
      <c r="N2048">
        <v>6</v>
      </c>
      <c r="O2048">
        <v>4</v>
      </c>
      <c r="P2048">
        <v>4</v>
      </c>
      <c r="Q2048">
        <v>2</v>
      </c>
      <c r="R2048">
        <v>4</v>
      </c>
      <c r="S2048">
        <v>0</v>
      </c>
      <c r="T2048">
        <v>0</v>
      </c>
      <c r="U2048">
        <v>0</v>
      </c>
      <c r="V2048">
        <f t="shared" si="62"/>
        <v>36</v>
      </c>
      <c r="W2048">
        <f t="shared" si="63"/>
        <v>6</v>
      </c>
    </row>
    <row r="2049" spans="1:23" x14ac:dyDescent="0.35">
      <c r="A2049" t="s">
        <v>337</v>
      </c>
      <c r="B2049" s="1">
        <v>44409</v>
      </c>
      <c r="C2049" t="s">
        <v>332</v>
      </c>
      <c r="D2049" t="s">
        <v>45</v>
      </c>
      <c r="E2049">
        <v>1</v>
      </c>
      <c r="F2049">
        <v>0</v>
      </c>
      <c r="G2049">
        <v>0</v>
      </c>
      <c r="H2049">
        <v>0</v>
      </c>
      <c r="I2049">
        <v>1</v>
      </c>
      <c r="J2049">
        <v>0</v>
      </c>
      <c r="K2049">
        <v>0</v>
      </c>
      <c r="L2049" s="2">
        <v>4.666666666666667</v>
      </c>
      <c r="M2049">
        <v>8</v>
      </c>
      <c r="N2049">
        <v>5</v>
      </c>
      <c r="O2049">
        <v>5</v>
      </c>
      <c r="P2049">
        <v>2</v>
      </c>
      <c r="Q2049">
        <v>2</v>
      </c>
      <c r="R2049">
        <v>7</v>
      </c>
      <c r="S2049">
        <v>0</v>
      </c>
      <c r="T2049">
        <v>0</v>
      </c>
      <c r="U2049">
        <v>1</v>
      </c>
      <c r="V2049">
        <f t="shared" si="62"/>
        <v>54.333333333333336</v>
      </c>
      <c r="W2049">
        <f t="shared" si="63"/>
        <v>28</v>
      </c>
    </row>
    <row r="2050" spans="1:23" x14ac:dyDescent="0.35">
      <c r="A2050" t="s">
        <v>337</v>
      </c>
      <c r="B2050" s="1">
        <v>44411</v>
      </c>
      <c r="C2050" t="s">
        <v>330</v>
      </c>
      <c r="D2050" t="s">
        <v>61</v>
      </c>
      <c r="E2050">
        <v>1</v>
      </c>
      <c r="F2050">
        <v>0</v>
      </c>
      <c r="G2050">
        <v>0</v>
      </c>
      <c r="H2050">
        <v>1</v>
      </c>
      <c r="I2050">
        <v>0</v>
      </c>
      <c r="J2050">
        <v>0</v>
      </c>
      <c r="K2050">
        <v>0</v>
      </c>
      <c r="L2050" s="2">
        <v>6.666666666666667</v>
      </c>
      <c r="M2050">
        <v>4</v>
      </c>
      <c r="N2050">
        <v>0</v>
      </c>
      <c r="O2050">
        <v>0</v>
      </c>
      <c r="P2050">
        <v>0</v>
      </c>
      <c r="Q2050">
        <v>3</v>
      </c>
      <c r="R2050">
        <v>9</v>
      </c>
      <c r="S2050">
        <v>0</v>
      </c>
      <c r="T2050">
        <v>0</v>
      </c>
      <c r="U2050">
        <v>0</v>
      </c>
      <c r="V2050">
        <f t="shared" si="62"/>
        <v>77.333333333333329</v>
      </c>
      <c r="W2050">
        <f t="shared" si="63"/>
        <v>75</v>
      </c>
    </row>
    <row r="2051" spans="1:23" x14ac:dyDescent="0.35">
      <c r="A2051" t="s">
        <v>337</v>
      </c>
      <c r="B2051" s="1">
        <v>44412</v>
      </c>
      <c r="C2051" t="s">
        <v>333</v>
      </c>
      <c r="D2051" t="s">
        <v>61</v>
      </c>
      <c r="E2051">
        <v>1</v>
      </c>
      <c r="F2051">
        <v>0</v>
      </c>
      <c r="G2051">
        <v>0</v>
      </c>
      <c r="H2051">
        <v>0</v>
      </c>
      <c r="I2051">
        <v>1</v>
      </c>
      <c r="J2051">
        <v>0</v>
      </c>
      <c r="K2051">
        <v>0</v>
      </c>
      <c r="L2051">
        <v>3</v>
      </c>
      <c r="M2051">
        <v>6</v>
      </c>
      <c r="N2051">
        <v>7</v>
      </c>
      <c r="O2051">
        <v>6</v>
      </c>
      <c r="P2051">
        <v>4</v>
      </c>
      <c r="Q2051">
        <v>2</v>
      </c>
      <c r="R2051">
        <v>3</v>
      </c>
      <c r="S2051">
        <v>0</v>
      </c>
      <c r="T2051">
        <v>0</v>
      </c>
      <c r="U2051">
        <v>0</v>
      </c>
      <c r="V2051">
        <f t="shared" ref="V2051:V2114" si="64">50+L2051*3+(IF(L2051&lt;4,0,(L2051-4)*2)+R2051-M2051-4*P2051-(2*(N2051-O2051))-Q2051)</f>
        <v>36</v>
      </c>
      <c r="W2051">
        <f t="shared" ref="W2051:W2114" si="65">40+6*L2051+R2051-2*Q2051-2*M2051-3*N2051-6*P2051</f>
        <v>0</v>
      </c>
    </row>
    <row r="2052" spans="1:23" x14ac:dyDescent="0.35">
      <c r="A2052" t="s">
        <v>337</v>
      </c>
      <c r="B2052" s="1">
        <v>44413</v>
      </c>
      <c r="C2052" t="s">
        <v>335</v>
      </c>
      <c r="D2052" t="s">
        <v>30</v>
      </c>
      <c r="E2052">
        <v>1</v>
      </c>
      <c r="F2052">
        <v>0</v>
      </c>
      <c r="G2052">
        <v>0</v>
      </c>
      <c r="H2052">
        <v>0</v>
      </c>
      <c r="I2052">
        <v>1</v>
      </c>
      <c r="J2052">
        <v>0</v>
      </c>
      <c r="K2052">
        <v>0</v>
      </c>
      <c r="L2052" s="2">
        <v>6.666666666666667</v>
      </c>
      <c r="M2052">
        <v>6</v>
      </c>
      <c r="N2052">
        <v>4</v>
      </c>
      <c r="O2052">
        <v>4</v>
      </c>
      <c r="P2052">
        <v>0</v>
      </c>
      <c r="Q2052">
        <v>3</v>
      </c>
      <c r="R2052">
        <v>7</v>
      </c>
      <c r="S2052">
        <v>0</v>
      </c>
      <c r="T2052">
        <v>0</v>
      </c>
      <c r="U2052">
        <v>1</v>
      </c>
      <c r="V2052">
        <f t="shared" si="64"/>
        <v>73.333333333333329</v>
      </c>
      <c r="W2052">
        <f t="shared" si="65"/>
        <v>57</v>
      </c>
    </row>
    <row r="2053" spans="1:23" x14ac:dyDescent="0.35">
      <c r="A2053" t="s">
        <v>337</v>
      </c>
      <c r="B2053" s="1">
        <v>44414</v>
      </c>
      <c r="C2053" t="s">
        <v>328</v>
      </c>
      <c r="D2053" t="s">
        <v>30</v>
      </c>
      <c r="E2053">
        <v>1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6</v>
      </c>
      <c r="M2053">
        <v>6</v>
      </c>
      <c r="N2053">
        <v>3</v>
      </c>
      <c r="O2053">
        <v>3</v>
      </c>
      <c r="P2053">
        <v>1</v>
      </c>
      <c r="Q2053">
        <v>1</v>
      </c>
      <c r="R2053">
        <v>3</v>
      </c>
      <c r="S2053">
        <v>0</v>
      </c>
      <c r="T2053">
        <v>0</v>
      </c>
      <c r="U2053">
        <v>0</v>
      </c>
      <c r="V2053">
        <f t="shared" si="64"/>
        <v>64</v>
      </c>
      <c r="W2053">
        <f t="shared" si="65"/>
        <v>50</v>
      </c>
    </row>
    <row r="2054" spans="1:23" x14ac:dyDescent="0.35">
      <c r="A2054" t="s">
        <v>337</v>
      </c>
      <c r="B2054" s="1">
        <v>44415</v>
      </c>
      <c r="C2054" t="s">
        <v>332</v>
      </c>
      <c r="D2054" t="s">
        <v>30</v>
      </c>
      <c r="E2054">
        <v>1</v>
      </c>
      <c r="F2054">
        <v>0</v>
      </c>
      <c r="G2054">
        <v>0</v>
      </c>
      <c r="H2054">
        <v>1</v>
      </c>
      <c r="I2054">
        <v>0</v>
      </c>
      <c r="J2054">
        <v>0</v>
      </c>
      <c r="K2054">
        <v>0</v>
      </c>
      <c r="L2054">
        <v>6</v>
      </c>
      <c r="M2054">
        <v>2</v>
      </c>
      <c r="N2054">
        <v>0</v>
      </c>
      <c r="O2054">
        <v>0</v>
      </c>
      <c r="P2054">
        <v>0</v>
      </c>
      <c r="Q2054">
        <v>0</v>
      </c>
      <c r="R2054">
        <v>8</v>
      </c>
      <c r="S2054">
        <v>0</v>
      </c>
      <c r="T2054">
        <v>0</v>
      </c>
      <c r="U2054">
        <v>0</v>
      </c>
      <c r="V2054">
        <f t="shared" si="64"/>
        <v>78</v>
      </c>
      <c r="W2054">
        <f t="shared" si="65"/>
        <v>80</v>
      </c>
    </row>
    <row r="2055" spans="1:23" x14ac:dyDescent="0.35">
      <c r="A2055" t="s">
        <v>337</v>
      </c>
      <c r="B2055" s="1">
        <v>44416</v>
      </c>
      <c r="C2055" t="s">
        <v>330</v>
      </c>
      <c r="D2055" t="s">
        <v>30</v>
      </c>
      <c r="E2055">
        <v>1</v>
      </c>
      <c r="F2055">
        <v>0</v>
      </c>
      <c r="G2055">
        <v>0</v>
      </c>
      <c r="H2055">
        <v>0</v>
      </c>
      <c r="I2055">
        <v>1</v>
      </c>
      <c r="J2055">
        <v>0</v>
      </c>
      <c r="K2055">
        <v>0</v>
      </c>
      <c r="L2055" s="2">
        <v>4.666666666666667</v>
      </c>
      <c r="M2055">
        <v>8</v>
      </c>
      <c r="N2055">
        <v>4</v>
      </c>
      <c r="O2055">
        <v>4</v>
      </c>
      <c r="P2055">
        <v>2</v>
      </c>
      <c r="Q2055">
        <v>3</v>
      </c>
      <c r="R2055">
        <v>4</v>
      </c>
      <c r="S2055">
        <v>1</v>
      </c>
      <c r="T2055">
        <v>0</v>
      </c>
      <c r="U2055">
        <v>0</v>
      </c>
      <c r="V2055">
        <f t="shared" si="64"/>
        <v>50.333333333333336</v>
      </c>
      <c r="W2055">
        <f t="shared" si="65"/>
        <v>26</v>
      </c>
    </row>
    <row r="2056" spans="1:23" x14ac:dyDescent="0.35">
      <c r="A2056" t="s">
        <v>337</v>
      </c>
      <c r="B2056" s="1">
        <v>44418</v>
      </c>
      <c r="C2056" t="s">
        <v>333</v>
      </c>
      <c r="D2056" t="s">
        <v>58</v>
      </c>
      <c r="E2056">
        <v>1</v>
      </c>
      <c r="F2056">
        <v>0</v>
      </c>
      <c r="G2056">
        <v>0</v>
      </c>
      <c r="H2056">
        <v>1</v>
      </c>
      <c r="I2056">
        <v>0</v>
      </c>
      <c r="J2056">
        <v>0</v>
      </c>
      <c r="K2056">
        <v>0</v>
      </c>
      <c r="L2056">
        <v>5</v>
      </c>
      <c r="M2056">
        <v>3</v>
      </c>
      <c r="N2056">
        <v>0</v>
      </c>
      <c r="O2056">
        <v>0</v>
      </c>
      <c r="P2056">
        <v>0</v>
      </c>
      <c r="Q2056">
        <v>2</v>
      </c>
      <c r="R2056">
        <v>3</v>
      </c>
      <c r="S2056">
        <v>0</v>
      </c>
      <c r="T2056">
        <v>0</v>
      </c>
      <c r="U2056">
        <v>0</v>
      </c>
      <c r="V2056">
        <f t="shared" si="64"/>
        <v>65</v>
      </c>
      <c r="W2056">
        <f t="shared" si="65"/>
        <v>63</v>
      </c>
    </row>
    <row r="2057" spans="1:23" x14ac:dyDescent="0.35">
      <c r="A2057" t="s">
        <v>337</v>
      </c>
      <c r="B2057" s="1">
        <v>44419</v>
      </c>
      <c r="C2057" t="s">
        <v>335</v>
      </c>
      <c r="D2057" t="s">
        <v>58</v>
      </c>
      <c r="E2057">
        <v>1</v>
      </c>
      <c r="F2057">
        <v>0</v>
      </c>
      <c r="G2057">
        <v>0</v>
      </c>
      <c r="H2057">
        <v>1</v>
      </c>
      <c r="I2057">
        <v>0</v>
      </c>
      <c r="J2057">
        <v>0</v>
      </c>
      <c r="K2057">
        <v>0</v>
      </c>
      <c r="L2057">
        <v>6</v>
      </c>
      <c r="M2057">
        <v>4</v>
      </c>
      <c r="N2057">
        <v>1</v>
      </c>
      <c r="O2057">
        <v>1</v>
      </c>
      <c r="P2057">
        <v>0</v>
      </c>
      <c r="Q2057">
        <v>4</v>
      </c>
      <c r="R2057">
        <v>8</v>
      </c>
      <c r="S2057">
        <v>1</v>
      </c>
      <c r="T2057">
        <v>0</v>
      </c>
      <c r="U2057">
        <v>0</v>
      </c>
      <c r="V2057">
        <f t="shared" si="64"/>
        <v>72</v>
      </c>
      <c r="W2057">
        <f t="shared" si="65"/>
        <v>65</v>
      </c>
    </row>
    <row r="2058" spans="1:23" x14ac:dyDescent="0.35">
      <c r="A2058" t="s">
        <v>337</v>
      </c>
      <c r="B2058" s="1">
        <v>44421</v>
      </c>
      <c r="C2058" t="s">
        <v>328</v>
      </c>
      <c r="D2058" t="s">
        <v>163</v>
      </c>
      <c r="E2058">
        <v>1</v>
      </c>
      <c r="F2058">
        <v>0</v>
      </c>
      <c r="G2058">
        <v>0</v>
      </c>
      <c r="H2058">
        <v>1</v>
      </c>
      <c r="I2058">
        <v>0</v>
      </c>
      <c r="J2058">
        <v>0</v>
      </c>
      <c r="K2058">
        <v>0</v>
      </c>
      <c r="L2058">
        <v>7</v>
      </c>
      <c r="M2058">
        <v>2</v>
      </c>
      <c r="N2058">
        <v>0</v>
      </c>
      <c r="O2058">
        <v>0</v>
      </c>
      <c r="P2058">
        <v>0</v>
      </c>
      <c r="Q2058">
        <v>0</v>
      </c>
      <c r="R2058">
        <v>7</v>
      </c>
      <c r="S2058">
        <v>0</v>
      </c>
      <c r="T2058">
        <v>0</v>
      </c>
      <c r="U2058">
        <v>0</v>
      </c>
      <c r="V2058">
        <f t="shared" si="64"/>
        <v>82</v>
      </c>
      <c r="W2058">
        <f t="shared" si="65"/>
        <v>85</v>
      </c>
    </row>
    <row r="2059" spans="1:23" x14ac:dyDescent="0.35">
      <c r="A2059" t="s">
        <v>337</v>
      </c>
      <c r="B2059" s="1">
        <v>44422</v>
      </c>
      <c r="C2059" t="s">
        <v>332</v>
      </c>
      <c r="D2059" t="s">
        <v>163</v>
      </c>
      <c r="E2059">
        <v>1</v>
      </c>
      <c r="F2059">
        <v>0</v>
      </c>
      <c r="G2059">
        <v>0</v>
      </c>
      <c r="H2059">
        <v>1</v>
      </c>
      <c r="I2059">
        <v>0</v>
      </c>
      <c r="J2059">
        <v>0</v>
      </c>
      <c r="K2059">
        <v>0</v>
      </c>
      <c r="L2059">
        <v>5</v>
      </c>
      <c r="M2059">
        <v>6</v>
      </c>
      <c r="N2059">
        <v>2</v>
      </c>
      <c r="O2059">
        <v>2</v>
      </c>
      <c r="P2059">
        <v>1</v>
      </c>
      <c r="Q2059">
        <v>3</v>
      </c>
      <c r="R2059">
        <v>5</v>
      </c>
      <c r="S2059">
        <v>0</v>
      </c>
      <c r="T2059">
        <v>0</v>
      </c>
      <c r="U2059">
        <v>2</v>
      </c>
      <c r="V2059">
        <f t="shared" si="64"/>
        <v>59</v>
      </c>
      <c r="W2059">
        <f t="shared" si="65"/>
        <v>45</v>
      </c>
    </row>
    <row r="2060" spans="1:23" x14ac:dyDescent="0.35">
      <c r="A2060" t="s">
        <v>337</v>
      </c>
      <c r="B2060" s="1">
        <v>44423</v>
      </c>
      <c r="C2060" t="s">
        <v>330</v>
      </c>
      <c r="D2060" t="s">
        <v>163</v>
      </c>
      <c r="E2060">
        <v>1</v>
      </c>
      <c r="F2060">
        <v>0</v>
      </c>
      <c r="G2060">
        <v>0</v>
      </c>
      <c r="H2060">
        <v>0</v>
      </c>
      <c r="I2060">
        <v>1</v>
      </c>
      <c r="J2060">
        <v>0</v>
      </c>
      <c r="K2060">
        <v>0</v>
      </c>
      <c r="L2060" s="2">
        <v>5.666666666666667</v>
      </c>
      <c r="M2060">
        <v>6</v>
      </c>
      <c r="N2060">
        <v>2</v>
      </c>
      <c r="O2060">
        <v>2</v>
      </c>
      <c r="P2060">
        <v>0</v>
      </c>
      <c r="Q2060">
        <v>1</v>
      </c>
      <c r="R2060">
        <v>8</v>
      </c>
      <c r="S2060">
        <v>1</v>
      </c>
      <c r="T2060">
        <v>0</v>
      </c>
      <c r="U2060">
        <v>1</v>
      </c>
      <c r="V2060">
        <f t="shared" si="64"/>
        <v>71.333333333333329</v>
      </c>
      <c r="W2060">
        <f t="shared" si="65"/>
        <v>62</v>
      </c>
    </row>
    <row r="2061" spans="1:23" x14ac:dyDescent="0.35">
      <c r="A2061" t="s">
        <v>337</v>
      </c>
      <c r="B2061" s="1">
        <v>44424</v>
      </c>
      <c r="C2061" t="s">
        <v>333</v>
      </c>
      <c r="D2061" t="s">
        <v>29</v>
      </c>
      <c r="E2061">
        <v>1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 s="2">
        <v>5.333333333333333</v>
      </c>
      <c r="M2061">
        <v>8</v>
      </c>
      <c r="N2061">
        <v>4</v>
      </c>
      <c r="O2061">
        <v>4</v>
      </c>
      <c r="P2061">
        <v>1</v>
      </c>
      <c r="Q2061">
        <v>2</v>
      </c>
      <c r="R2061">
        <v>2</v>
      </c>
      <c r="S2061">
        <v>0</v>
      </c>
      <c r="T2061">
        <v>0</v>
      </c>
      <c r="U2061">
        <v>0</v>
      </c>
      <c r="V2061">
        <f t="shared" si="64"/>
        <v>56.666666666666664</v>
      </c>
      <c r="W2061">
        <f t="shared" si="65"/>
        <v>36</v>
      </c>
    </row>
    <row r="2062" spans="1:23" x14ac:dyDescent="0.35">
      <c r="A2062" t="s">
        <v>337</v>
      </c>
      <c r="B2062" s="1">
        <v>44425</v>
      </c>
      <c r="C2062" t="s">
        <v>335</v>
      </c>
      <c r="D2062" t="s">
        <v>29</v>
      </c>
      <c r="E2062">
        <v>1</v>
      </c>
      <c r="F2062">
        <v>0</v>
      </c>
      <c r="G2062">
        <v>0</v>
      </c>
      <c r="H2062">
        <v>0</v>
      </c>
      <c r="I2062">
        <v>1</v>
      </c>
      <c r="J2062">
        <v>0</v>
      </c>
      <c r="K2062">
        <v>0</v>
      </c>
      <c r="L2062" s="2">
        <v>6.666666666666667</v>
      </c>
      <c r="M2062">
        <v>9</v>
      </c>
      <c r="N2062">
        <v>3</v>
      </c>
      <c r="O2062">
        <v>3</v>
      </c>
      <c r="P2062">
        <v>0</v>
      </c>
      <c r="Q2062">
        <v>1</v>
      </c>
      <c r="R2062">
        <v>5</v>
      </c>
      <c r="S2062">
        <v>1</v>
      </c>
      <c r="T2062">
        <v>0</v>
      </c>
      <c r="U2062">
        <v>0</v>
      </c>
      <c r="V2062">
        <f t="shared" si="64"/>
        <v>70.333333333333329</v>
      </c>
      <c r="W2062">
        <f t="shared" si="65"/>
        <v>56</v>
      </c>
    </row>
    <row r="2063" spans="1:23" x14ac:dyDescent="0.35">
      <c r="A2063" t="s">
        <v>337</v>
      </c>
      <c r="B2063" s="1">
        <v>44426</v>
      </c>
      <c r="C2063" t="s">
        <v>328</v>
      </c>
      <c r="D2063" t="s">
        <v>29</v>
      </c>
      <c r="E2063">
        <v>1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6</v>
      </c>
      <c r="M2063">
        <v>5</v>
      </c>
      <c r="N2063">
        <v>1</v>
      </c>
      <c r="O2063">
        <v>1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f t="shared" si="64"/>
        <v>67</v>
      </c>
      <c r="W2063">
        <f t="shared" si="65"/>
        <v>63</v>
      </c>
    </row>
    <row r="2064" spans="1:23" x14ac:dyDescent="0.35">
      <c r="A2064" t="s">
        <v>337</v>
      </c>
      <c r="B2064" s="1">
        <v>44427</v>
      </c>
      <c r="C2064" t="s">
        <v>332</v>
      </c>
      <c r="D2064" t="s">
        <v>29</v>
      </c>
      <c r="E2064">
        <v>1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5</v>
      </c>
      <c r="M2064">
        <v>4</v>
      </c>
      <c r="N2064">
        <v>3</v>
      </c>
      <c r="O2064">
        <v>3</v>
      </c>
      <c r="P2064">
        <v>1</v>
      </c>
      <c r="Q2064">
        <v>1</v>
      </c>
      <c r="R2064">
        <v>3</v>
      </c>
      <c r="S2064">
        <v>0</v>
      </c>
      <c r="T2064">
        <v>0</v>
      </c>
      <c r="U2064">
        <v>1</v>
      </c>
      <c r="V2064">
        <f t="shared" si="64"/>
        <v>61</v>
      </c>
      <c r="W2064">
        <f t="shared" si="65"/>
        <v>48</v>
      </c>
    </row>
    <row r="2065" spans="1:23" x14ac:dyDescent="0.35">
      <c r="A2065" t="s">
        <v>337</v>
      </c>
      <c r="B2065" s="1">
        <v>44428</v>
      </c>
      <c r="C2065" t="s">
        <v>330</v>
      </c>
      <c r="D2065" t="s">
        <v>46</v>
      </c>
      <c r="E2065">
        <v>1</v>
      </c>
      <c r="F2065">
        <v>0</v>
      </c>
      <c r="G2065">
        <v>0</v>
      </c>
      <c r="H2065">
        <v>1</v>
      </c>
      <c r="I2065">
        <v>0</v>
      </c>
      <c r="J2065">
        <v>0</v>
      </c>
      <c r="K2065">
        <v>0</v>
      </c>
      <c r="L2065">
        <v>6</v>
      </c>
      <c r="M2065">
        <v>5</v>
      </c>
      <c r="N2065">
        <v>2</v>
      </c>
      <c r="O2065">
        <v>2</v>
      </c>
      <c r="P2065">
        <v>1</v>
      </c>
      <c r="Q2065">
        <v>1</v>
      </c>
      <c r="R2065">
        <v>8</v>
      </c>
      <c r="S2065">
        <v>1</v>
      </c>
      <c r="T2065">
        <v>0</v>
      </c>
      <c r="U2065">
        <v>1</v>
      </c>
      <c r="V2065">
        <f t="shared" si="64"/>
        <v>70</v>
      </c>
      <c r="W2065">
        <f t="shared" si="65"/>
        <v>60</v>
      </c>
    </row>
    <row r="2066" spans="1:23" x14ac:dyDescent="0.35">
      <c r="A2066" t="s">
        <v>337</v>
      </c>
      <c r="B2066" s="1">
        <v>44429</v>
      </c>
      <c r="C2066" t="s">
        <v>333</v>
      </c>
      <c r="D2066" t="s">
        <v>46</v>
      </c>
      <c r="E2066">
        <v>1</v>
      </c>
      <c r="F2066">
        <v>0</v>
      </c>
      <c r="G2066">
        <v>0</v>
      </c>
      <c r="H2066">
        <v>1</v>
      </c>
      <c r="I2066">
        <v>0</v>
      </c>
      <c r="J2066">
        <v>0</v>
      </c>
      <c r="K2066">
        <v>0</v>
      </c>
      <c r="L2066" s="2">
        <v>5.666666666666667</v>
      </c>
      <c r="M2066">
        <v>4</v>
      </c>
      <c r="N2066">
        <v>1</v>
      </c>
      <c r="O2066">
        <v>1</v>
      </c>
      <c r="P2066">
        <v>1</v>
      </c>
      <c r="Q2066">
        <v>4</v>
      </c>
      <c r="R2066">
        <v>8</v>
      </c>
      <c r="S2066">
        <v>0</v>
      </c>
      <c r="T2066">
        <v>0</v>
      </c>
      <c r="U2066">
        <v>0</v>
      </c>
      <c r="V2066">
        <f t="shared" si="64"/>
        <v>66.333333333333329</v>
      </c>
      <c r="W2066">
        <f t="shared" si="65"/>
        <v>57</v>
      </c>
    </row>
    <row r="2067" spans="1:23" x14ac:dyDescent="0.35">
      <c r="A2067" t="s">
        <v>337</v>
      </c>
      <c r="B2067" s="1">
        <v>44430</v>
      </c>
      <c r="C2067" t="s">
        <v>335</v>
      </c>
      <c r="D2067" t="s">
        <v>46</v>
      </c>
      <c r="E2067">
        <v>1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7</v>
      </c>
      <c r="M2067">
        <v>3</v>
      </c>
      <c r="N2067">
        <v>0</v>
      </c>
      <c r="O2067">
        <v>0</v>
      </c>
      <c r="P2067">
        <v>0</v>
      </c>
      <c r="Q2067">
        <v>1</v>
      </c>
      <c r="R2067">
        <v>6</v>
      </c>
      <c r="S2067">
        <v>0</v>
      </c>
      <c r="T2067">
        <v>0</v>
      </c>
      <c r="U2067">
        <v>0</v>
      </c>
      <c r="V2067">
        <f t="shared" si="64"/>
        <v>79</v>
      </c>
      <c r="W2067">
        <f t="shared" si="65"/>
        <v>80</v>
      </c>
    </row>
    <row r="2068" spans="1:23" x14ac:dyDescent="0.35">
      <c r="A2068" t="s">
        <v>337</v>
      </c>
      <c r="B2068" s="1">
        <v>44431</v>
      </c>
      <c r="C2068" t="s">
        <v>328</v>
      </c>
      <c r="D2068" t="s">
        <v>47</v>
      </c>
      <c r="E2068">
        <v>1</v>
      </c>
      <c r="F2068">
        <v>0</v>
      </c>
      <c r="G2068">
        <v>0</v>
      </c>
      <c r="H2068">
        <v>0</v>
      </c>
      <c r="I2068">
        <v>1</v>
      </c>
      <c r="J2068">
        <v>0</v>
      </c>
      <c r="K2068">
        <v>0</v>
      </c>
      <c r="L2068">
        <v>6</v>
      </c>
      <c r="M2068">
        <v>6</v>
      </c>
      <c r="N2068">
        <v>2</v>
      </c>
      <c r="O2068">
        <v>2</v>
      </c>
      <c r="P2068">
        <v>1</v>
      </c>
      <c r="Q2068">
        <v>1</v>
      </c>
      <c r="R2068">
        <v>2</v>
      </c>
      <c r="S2068">
        <v>0</v>
      </c>
      <c r="T2068">
        <v>0</v>
      </c>
      <c r="U2068">
        <v>0</v>
      </c>
      <c r="V2068">
        <f t="shared" si="64"/>
        <v>63</v>
      </c>
      <c r="W2068">
        <f t="shared" si="65"/>
        <v>52</v>
      </c>
    </row>
    <row r="2069" spans="1:23" x14ac:dyDescent="0.35">
      <c r="A2069" t="s">
        <v>337</v>
      </c>
      <c r="B2069" s="1">
        <v>44432</v>
      </c>
      <c r="C2069" t="s">
        <v>332</v>
      </c>
      <c r="D2069" t="s">
        <v>47</v>
      </c>
      <c r="E2069">
        <v>1</v>
      </c>
      <c r="F2069">
        <v>0</v>
      </c>
      <c r="G2069">
        <v>0</v>
      </c>
      <c r="H2069">
        <v>1</v>
      </c>
      <c r="I2069">
        <v>0</v>
      </c>
      <c r="J2069">
        <v>0</v>
      </c>
      <c r="K2069">
        <v>0</v>
      </c>
      <c r="L2069" s="2">
        <v>6.666666666666667</v>
      </c>
      <c r="M2069">
        <v>4</v>
      </c>
      <c r="N2069">
        <v>0</v>
      </c>
      <c r="O2069">
        <v>0</v>
      </c>
      <c r="P2069">
        <v>0</v>
      </c>
      <c r="Q2069">
        <v>1</v>
      </c>
      <c r="R2069">
        <v>7</v>
      </c>
      <c r="S2069">
        <v>0</v>
      </c>
      <c r="T2069">
        <v>0</v>
      </c>
      <c r="U2069">
        <v>0</v>
      </c>
      <c r="V2069">
        <f t="shared" si="64"/>
        <v>77.333333333333329</v>
      </c>
      <c r="W2069">
        <f t="shared" si="65"/>
        <v>77</v>
      </c>
    </row>
    <row r="2070" spans="1:23" x14ac:dyDescent="0.35">
      <c r="A2070" t="s">
        <v>337</v>
      </c>
      <c r="B2070" s="1">
        <v>44433</v>
      </c>
      <c r="C2070" t="s">
        <v>330</v>
      </c>
      <c r="D2070" t="s">
        <v>47</v>
      </c>
      <c r="E2070">
        <v>1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 s="2">
        <v>6.666666666666667</v>
      </c>
      <c r="M2070">
        <v>5</v>
      </c>
      <c r="N2070">
        <v>4</v>
      </c>
      <c r="O2070">
        <v>4</v>
      </c>
      <c r="P2070">
        <v>1</v>
      </c>
      <c r="Q2070">
        <v>4</v>
      </c>
      <c r="R2070">
        <v>7</v>
      </c>
      <c r="S2070">
        <v>0</v>
      </c>
      <c r="T2070">
        <v>0</v>
      </c>
      <c r="U2070">
        <v>0</v>
      </c>
      <c r="V2070">
        <f t="shared" si="64"/>
        <v>69.333333333333329</v>
      </c>
      <c r="W2070">
        <f t="shared" si="65"/>
        <v>51</v>
      </c>
    </row>
    <row r="2071" spans="1:23" x14ac:dyDescent="0.35">
      <c r="A2071" t="s">
        <v>337</v>
      </c>
      <c r="B2071" s="1">
        <v>44435</v>
      </c>
      <c r="C2071" t="s">
        <v>333</v>
      </c>
      <c r="D2071" t="s">
        <v>33</v>
      </c>
      <c r="E2071">
        <v>1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5</v>
      </c>
      <c r="M2071">
        <v>6</v>
      </c>
      <c r="N2071">
        <v>2</v>
      </c>
      <c r="O2071">
        <v>2</v>
      </c>
      <c r="P2071">
        <v>1</v>
      </c>
      <c r="Q2071">
        <v>0</v>
      </c>
      <c r="R2071">
        <v>5</v>
      </c>
      <c r="S2071">
        <v>1</v>
      </c>
      <c r="T2071">
        <v>0</v>
      </c>
      <c r="U2071">
        <v>0</v>
      </c>
      <c r="V2071">
        <f t="shared" si="64"/>
        <v>62</v>
      </c>
      <c r="W2071">
        <f t="shared" si="65"/>
        <v>51</v>
      </c>
    </row>
    <row r="2072" spans="1:23" x14ac:dyDescent="0.35">
      <c r="A2072" t="s">
        <v>337</v>
      </c>
      <c r="B2072" s="1">
        <v>44436</v>
      </c>
      <c r="C2072" t="s">
        <v>335</v>
      </c>
      <c r="D2072" t="s">
        <v>33</v>
      </c>
      <c r="E2072">
        <v>1</v>
      </c>
      <c r="F2072">
        <v>0</v>
      </c>
      <c r="G2072">
        <v>0</v>
      </c>
      <c r="H2072">
        <v>1</v>
      </c>
      <c r="I2072">
        <v>0</v>
      </c>
      <c r="J2072">
        <v>0</v>
      </c>
      <c r="K2072">
        <v>0</v>
      </c>
      <c r="L2072">
        <v>7</v>
      </c>
      <c r="M2072">
        <v>3</v>
      </c>
      <c r="N2072">
        <v>2</v>
      </c>
      <c r="O2072">
        <v>2</v>
      </c>
      <c r="P2072">
        <v>1</v>
      </c>
      <c r="Q2072">
        <v>1</v>
      </c>
      <c r="R2072">
        <v>7</v>
      </c>
      <c r="S2072">
        <v>1</v>
      </c>
      <c r="T2072">
        <v>0</v>
      </c>
      <c r="U2072">
        <v>0</v>
      </c>
      <c r="V2072">
        <f t="shared" si="64"/>
        <v>76</v>
      </c>
      <c r="W2072">
        <f t="shared" si="65"/>
        <v>69</v>
      </c>
    </row>
    <row r="2073" spans="1:23" x14ac:dyDescent="0.35">
      <c r="A2073" t="s">
        <v>337</v>
      </c>
      <c r="B2073" s="1">
        <v>44437</v>
      </c>
      <c r="C2073" t="s">
        <v>328</v>
      </c>
      <c r="D2073" t="s">
        <v>33</v>
      </c>
      <c r="E2073">
        <v>1</v>
      </c>
      <c r="F2073">
        <v>0</v>
      </c>
      <c r="G2073">
        <v>0</v>
      </c>
      <c r="H2073">
        <v>0</v>
      </c>
      <c r="I2073">
        <v>1</v>
      </c>
      <c r="J2073">
        <v>0</v>
      </c>
      <c r="K2073">
        <v>0</v>
      </c>
      <c r="L2073">
        <v>4</v>
      </c>
      <c r="M2073">
        <v>9</v>
      </c>
      <c r="N2073">
        <v>6</v>
      </c>
      <c r="O2073">
        <v>6</v>
      </c>
      <c r="P2073">
        <v>1</v>
      </c>
      <c r="Q2073">
        <v>2</v>
      </c>
      <c r="R2073">
        <v>1</v>
      </c>
      <c r="S2073">
        <v>0</v>
      </c>
      <c r="T2073">
        <v>0</v>
      </c>
      <c r="U2073">
        <v>0</v>
      </c>
      <c r="V2073">
        <f t="shared" si="64"/>
        <v>48</v>
      </c>
      <c r="W2073">
        <f t="shared" si="65"/>
        <v>19</v>
      </c>
    </row>
    <row r="2074" spans="1:23" x14ac:dyDescent="0.35">
      <c r="A2074" t="s">
        <v>337</v>
      </c>
      <c r="B2074" s="1">
        <v>44438</v>
      </c>
      <c r="C2074" t="s">
        <v>332</v>
      </c>
      <c r="D2074" t="s">
        <v>34</v>
      </c>
      <c r="E2074">
        <v>1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5</v>
      </c>
      <c r="M2074">
        <v>5</v>
      </c>
      <c r="N2074">
        <v>2</v>
      </c>
      <c r="O2074">
        <v>2</v>
      </c>
      <c r="P2074">
        <v>1</v>
      </c>
      <c r="Q2074">
        <v>2</v>
      </c>
      <c r="R2074">
        <v>6</v>
      </c>
      <c r="S2074">
        <v>0</v>
      </c>
      <c r="T2074">
        <v>1</v>
      </c>
      <c r="U2074">
        <v>0</v>
      </c>
      <c r="V2074">
        <f t="shared" si="64"/>
        <v>62</v>
      </c>
      <c r="W2074">
        <f t="shared" si="65"/>
        <v>50</v>
      </c>
    </row>
    <row r="2075" spans="1:23" x14ac:dyDescent="0.35">
      <c r="A2075" t="s">
        <v>337</v>
      </c>
      <c r="B2075" s="1">
        <v>44439</v>
      </c>
      <c r="C2075" t="s">
        <v>330</v>
      </c>
      <c r="D2075" t="s">
        <v>34</v>
      </c>
      <c r="E2075">
        <v>1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5</v>
      </c>
      <c r="M2075">
        <v>4</v>
      </c>
      <c r="N2075">
        <v>0</v>
      </c>
      <c r="O2075">
        <v>0</v>
      </c>
      <c r="P2075">
        <v>0</v>
      </c>
      <c r="Q2075">
        <v>3</v>
      </c>
      <c r="R2075">
        <v>3</v>
      </c>
      <c r="S2075">
        <v>0</v>
      </c>
      <c r="T2075">
        <v>0</v>
      </c>
      <c r="U2075">
        <v>0</v>
      </c>
      <c r="V2075">
        <f t="shared" si="64"/>
        <v>63</v>
      </c>
      <c r="W2075">
        <f t="shared" si="65"/>
        <v>59</v>
      </c>
    </row>
    <row r="2076" spans="1:23" x14ac:dyDescent="0.35">
      <c r="A2076" t="s">
        <v>337</v>
      </c>
      <c r="B2076" s="1">
        <v>44440</v>
      </c>
      <c r="C2076" t="s">
        <v>333</v>
      </c>
      <c r="D2076" t="s">
        <v>34</v>
      </c>
      <c r="E2076">
        <v>1</v>
      </c>
      <c r="F2076">
        <v>0</v>
      </c>
      <c r="G2076">
        <v>0</v>
      </c>
      <c r="H2076">
        <v>0</v>
      </c>
      <c r="I2076">
        <v>1</v>
      </c>
      <c r="J2076">
        <v>0</v>
      </c>
      <c r="K2076">
        <v>0</v>
      </c>
      <c r="L2076">
        <v>5</v>
      </c>
      <c r="M2076">
        <v>2</v>
      </c>
      <c r="N2076">
        <v>1</v>
      </c>
      <c r="O2076">
        <v>1</v>
      </c>
      <c r="P2076">
        <v>0</v>
      </c>
      <c r="Q2076">
        <v>2</v>
      </c>
      <c r="R2076">
        <v>7</v>
      </c>
      <c r="S2076">
        <v>1</v>
      </c>
      <c r="T2076">
        <v>0</v>
      </c>
      <c r="U2076">
        <v>0</v>
      </c>
      <c r="V2076">
        <f t="shared" si="64"/>
        <v>70</v>
      </c>
      <c r="W2076">
        <f t="shared" si="65"/>
        <v>66</v>
      </c>
    </row>
    <row r="2077" spans="1:23" x14ac:dyDescent="0.35">
      <c r="A2077" t="s">
        <v>337</v>
      </c>
      <c r="B2077" s="1">
        <v>44442</v>
      </c>
      <c r="C2077" t="s">
        <v>331</v>
      </c>
      <c r="D2077" t="s">
        <v>74</v>
      </c>
      <c r="E2077">
        <v>1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 s="2">
        <v>4.333333333333333</v>
      </c>
      <c r="M2077">
        <v>5</v>
      </c>
      <c r="N2077">
        <v>2</v>
      </c>
      <c r="O2077">
        <v>2</v>
      </c>
      <c r="P2077">
        <v>0</v>
      </c>
      <c r="Q2077">
        <v>1</v>
      </c>
      <c r="R2077">
        <v>4</v>
      </c>
      <c r="S2077">
        <v>0</v>
      </c>
      <c r="T2077">
        <v>0</v>
      </c>
      <c r="U2077">
        <v>0</v>
      </c>
      <c r="V2077">
        <f t="shared" si="64"/>
        <v>61.666666666666664</v>
      </c>
      <c r="W2077">
        <f t="shared" si="65"/>
        <v>52</v>
      </c>
    </row>
    <row r="2078" spans="1:23" x14ac:dyDescent="0.35">
      <c r="A2078" t="s">
        <v>337</v>
      </c>
      <c r="B2078" s="1">
        <v>44443</v>
      </c>
      <c r="C2078" t="s">
        <v>335</v>
      </c>
      <c r="D2078" t="s">
        <v>74</v>
      </c>
      <c r="E2078">
        <v>1</v>
      </c>
      <c r="F2078">
        <v>0</v>
      </c>
      <c r="G2078">
        <v>0</v>
      </c>
      <c r="H2078">
        <v>0</v>
      </c>
      <c r="I2078">
        <v>1</v>
      </c>
      <c r="J2078">
        <v>0</v>
      </c>
      <c r="K2078">
        <v>0</v>
      </c>
      <c r="L2078">
        <v>6</v>
      </c>
      <c r="M2078">
        <v>6</v>
      </c>
      <c r="N2078">
        <v>4</v>
      </c>
      <c r="O2078">
        <v>4</v>
      </c>
      <c r="P2078">
        <v>0</v>
      </c>
      <c r="Q2078">
        <v>2</v>
      </c>
      <c r="R2078">
        <v>4</v>
      </c>
      <c r="S2078">
        <v>2</v>
      </c>
      <c r="T2078">
        <v>1</v>
      </c>
      <c r="U2078">
        <v>0</v>
      </c>
      <c r="V2078">
        <f t="shared" si="64"/>
        <v>68</v>
      </c>
      <c r="W2078">
        <f t="shared" si="65"/>
        <v>52</v>
      </c>
    </row>
    <row r="2079" spans="1:23" x14ac:dyDescent="0.35">
      <c r="A2079" t="s">
        <v>337</v>
      </c>
      <c r="B2079" s="1">
        <v>44444</v>
      </c>
      <c r="C2079" t="s">
        <v>332</v>
      </c>
      <c r="D2079" t="s">
        <v>74</v>
      </c>
      <c r="E2079">
        <v>1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 s="2">
        <v>5.666666666666667</v>
      </c>
      <c r="M2079">
        <v>6</v>
      </c>
      <c r="N2079">
        <v>3</v>
      </c>
      <c r="O2079">
        <v>3</v>
      </c>
      <c r="P2079">
        <v>0</v>
      </c>
      <c r="Q2079">
        <v>1</v>
      </c>
      <c r="R2079">
        <v>5</v>
      </c>
      <c r="S2079">
        <v>0</v>
      </c>
      <c r="T2079">
        <v>0</v>
      </c>
      <c r="U2079">
        <v>0</v>
      </c>
      <c r="V2079">
        <f t="shared" si="64"/>
        <v>68.333333333333329</v>
      </c>
      <c r="W2079">
        <f t="shared" si="65"/>
        <v>56</v>
      </c>
    </row>
    <row r="2080" spans="1:23" x14ac:dyDescent="0.35">
      <c r="A2080" t="s">
        <v>337</v>
      </c>
      <c r="B2080" s="1">
        <v>44445</v>
      </c>
      <c r="C2080" t="s">
        <v>330</v>
      </c>
      <c r="D2080" t="s">
        <v>46</v>
      </c>
      <c r="E2080">
        <v>1</v>
      </c>
      <c r="F2080">
        <v>0</v>
      </c>
      <c r="G2080">
        <v>0</v>
      </c>
      <c r="H2080">
        <v>1</v>
      </c>
      <c r="I2080">
        <v>0</v>
      </c>
      <c r="J2080">
        <v>0</v>
      </c>
      <c r="K2080">
        <v>0</v>
      </c>
      <c r="L2080">
        <v>6</v>
      </c>
      <c r="M2080">
        <v>4</v>
      </c>
      <c r="N2080">
        <v>2</v>
      </c>
      <c r="O2080">
        <v>2</v>
      </c>
      <c r="P2080">
        <v>0</v>
      </c>
      <c r="Q2080">
        <v>4</v>
      </c>
      <c r="R2080">
        <v>7</v>
      </c>
      <c r="S2080">
        <v>0</v>
      </c>
      <c r="T2080">
        <v>0</v>
      </c>
      <c r="U2080">
        <v>0</v>
      </c>
      <c r="V2080">
        <f t="shared" si="64"/>
        <v>71</v>
      </c>
      <c r="W2080">
        <f t="shared" si="65"/>
        <v>61</v>
      </c>
    </row>
    <row r="2081" spans="1:23" x14ac:dyDescent="0.35">
      <c r="A2081" t="s">
        <v>337</v>
      </c>
      <c r="B2081" s="1">
        <v>44446</v>
      </c>
      <c r="C2081" t="s">
        <v>333</v>
      </c>
      <c r="D2081" t="s">
        <v>46</v>
      </c>
      <c r="E2081">
        <v>1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5</v>
      </c>
      <c r="M2081">
        <v>5</v>
      </c>
      <c r="N2081">
        <v>2</v>
      </c>
      <c r="O2081">
        <v>2</v>
      </c>
      <c r="P2081">
        <v>0</v>
      </c>
      <c r="Q2081">
        <v>0</v>
      </c>
      <c r="R2081">
        <v>3</v>
      </c>
      <c r="S2081">
        <v>0</v>
      </c>
      <c r="T2081">
        <v>0</v>
      </c>
      <c r="U2081">
        <v>0</v>
      </c>
      <c r="V2081">
        <f t="shared" si="64"/>
        <v>65</v>
      </c>
      <c r="W2081">
        <f t="shared" si="65"/>
        <v>57</v>
      </c>
    </row>
    <row r="2082" spans="1:23" x14ac:dyDescent="0.35">
      <c r="A2082" t="s">
        <v>337</v>
      </c>
      <c r="B2082" s="1">
        <v>44447</v>
      </c>
      <c r="C2082" t="s">
        <v>331</v>
      </c>
      <c r="D2082" t="s">
        <v>46</v>
      </c>
      <c r="E2082">
        <v>1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3</v>
      </c>
      <c r="M2082">
        <v>4</v>
      </c>
      <c r="N2082">
        <v>2</v>
      </c>
      <c r="O2082">
        <v>2</v>
      </c>
      <c r="P2082">
        <v>0</v>
      </c>
      <c r="Q2082">
        <v>2</v>
      </c>
      <c r="R2082">
        <v>2</v>
      </c>
      <c r="S2082">
        <v>0</v>
      </c>
      <c r="T2082">
        <v>0</v>
      </c>
      <c r="U2082">
        <v>0</v>
      </c>
      <c r="V2082">
        <f t="shared" si="64"/>
        <v>55</v>
      </c>
      <c r="W2082">
        <f t="shared" si="65"/>
        <v>42</v>
      </c>
    </row>
    <row r="2083" spans="1:23" x14ac:dyDescent="0.35">
      <c r="A2083" t="s">
        <v>337</v>
      </c>
      <c r="B2083" s="1">
        <v>44449</v>
      </c>
      <c r="C2083" t="s">
        <v>335</v>
      </c>
      <c r="D2083" t="s">
        <v>106</v>
      </c>
      <c r="E2083">
        <v>1</v>
      </c>
      <c r="F2083">
        <v>0</v>
      </c>
      <c r="G2083">
        <v>0</v>
      </c>
      <c r="H2083">
        <v>1</v>
      </c>
      <c r="I2083">
        <v>0</v>
      </c>
      <c r="J2083">
        <v>0</v>
      </c>
      <c r="K2083">
        <v>0</v>
      </c>
      <c r="L2083">
        <v>5</v>
      </c>
      <c r="M2083">
        <v>6</v>
      </c>
      <c r="N2083">
        <v>5</v>
      </c>
      <c r="O2083">
        <v>4</v>
      </c>
      <c r="P2083">
        <v>2</v>
      </c>
      <c r="Q2083">
        <v>5</v>
      </c>
      <c r="R2083">
        <v>6</v>
      </c>
      <c r="S2083">
        <v>0</v>
      </c>
      <c r="T2083">
        <v>1</v>
      </c>
      <c r="U2083">
        <v>0</v>
      </c>
      <c r="V2083">
        <f t="shared" si="64"/>
        <v>52</v>
      </c>
      <c r="W2083">
        <f t="shared" si="65"/>
        <v>27</v>
      </c>
    </row>
    <row r="2084" spans="1:23" x14ac:dyDescent="0.35">
      <c r="A2084" t="s">
        <v>337</v>
      </c>
      <c r="B2084" s="1">
        <v>44450</v>
      </c>
      <c r="C2084" t="s">
        <v>332</v>
      </c>
      <c r="D2084" t="s">
        <v>106</v>
      </c>
      <c r="E2084">
        <v>1</v>
      </c>
      <c r="F2084">
        <v>0</v>
      </c>
      <c r="G2084">
        <v>0</v>
      </c>
      <c r="H2084">
        <v>0</v>
      </c>
      <c r="I2084">
        <v>1</v>
      </c>
      <c r="J2084">
        <v>0</v>
      </c>
      <c r="K2084">
        <v>0</v>
      </c>
      <c r="L2084">
        <v>5</v>
      </c>
      <c r="M2084">
        <v>8</v>
      </c>
      <c r="N2084">
        <v>4</v>
      </c>
      <c r="O2084">
        <v>4</v>
      </c>
      <c r="P2084">
        <v>1</v>
      </c>
      <c r="Q2084">
        <v>2</v>
      </c>
      <c r="R2084">
        <v>3</v>
      </c>
      <c r="S2084">
        <v>0</v>
      </c>
      <c r="T2084">
        <v>0</v>
      </c>
      <c r="U2084">
        <v>0</v>
      </c>
      <c r="V2084">
        <f t="shared" si="64"/>
        <v>56</v>
      </c>
      <c r="W2084">
        <f t="shared" si="65"/>
        <v>35</v>
      </c>
    </row>
    <row r="2085" spans="1:23" x14ac:dyDescent="0.35">
      <c r="A2085" t="s">
        <v>337</v>
      </c>
      <c r="B2085" s="1">
        <v>44451</v>
      </c>
      <c r="C2085" t="s">
        <v>330</v>
      </c>
      <c r="D2085" t="s">
        <v>106</v>
      </c>
      <c r="E2085">
        <v>1</v>
      </c>
      <c r="F2085">
        <v>0</v>
      </c>
      <c r="G2085">
        <v>0</v>
      </c>
      <c r="H2085">
        <v>1</v>
      </c>
      <c r="I2085">
        <v>0</v>
      </c>
      <c r="J2085">
        <v>0</v>
      </c>
      <c r="K2085">
        <v>0</v>
      </c>
      <c r="L2085">
        <v>6</v>
      </c>
      <c r="M2085">
        <v>3</v>
      </c>
      <c r="N2085">
        <v>1</v>
      </c>
      <c r="O2085">
        <v>1</v>
      </c>
      <c r="P2085">
        <v>1</v>
      </c>
      <c r="Q2085">
        <v>2</v>
      </c>
      <c r="R2085">
        <v>7</v>
      </c>
      <c r="S2085">
        <v>1</v>
      </c>
      <c r="T2085">
        <v>0</v>
      </c>
      <c r="U2085">
        <v>0</v>
      </c>
      <c r="V2085">
        <f t="shared" si="64"/>
        <v>70</v>
      </c>
      <c r="W2085">
        <f t="shared" si="65"/>
        <v>64</v>
      </c>
    </row>
    <row r="2086" spans="1:23" x14ac:dyDescent="0.35">
      <c r="A2086" t="s">
        <v>337</v>
      </c>
      <c r="B2086" s="1">
        <v>44452</v>
      </c>
      <c r="C2086" t="s">
        <v>333</v>
      </c>
      <c r="D2086" t="s">
        <v>33</v>
      </c>
      <c r="E2086">
        <v>1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 s="2">
        <v>1.3333333333333333</v>
      </c>
      <c r="M2086">
        <v>2</v>
      </c>
      <c r="N2086">
        <v>0</v>
      </c>
      <c r="O2086">
        <v>0</v>
      </c>
      <c r="P2086">
        <v>0</v>
      </c>
      <c r="Q2086">
        <v>0</v>
      </c>
      <c r="R2086">
        <v>1</v>
      </c>
      <c r="S2086">
        <v>0</v>
      </c>
      <c r="T2086">
        <v>0</v>
      </c>
      <c r="U2086">
        <v>0</v>
      </c>
      <c r="V2086">
        <f t="shared" si="64"/>
        <v>53</v>
      </c>
      <c r="W2086">
        <f t="shared" si="65"/>
        <v>45</v>
      </c>
    </row>
    <row r="2087" spans="1:23" x14ac:dyDescent="0.35">
      <c r="A2087" t="s">
        <v>337</v>
      </c>
      <c r="B2087" s="1">
        <v>44453</v>
      </c>
      <c r="C2087" t="s">
        <v>328</v>
      </c>
      <c r="D2087" t="s">
        <v>33</v>
      </c>
      <c r="E2087">
        <v>1</v>
      </c>
      <c r="F2087">
        <v>0</v>
      </c>
      <c r="G2087">
        <v>0</v>
      </c>
      <c r="H2087">
        <v>0</v>
      </c>
      <c r="I2087">
        <v>1</v>
      </c>
      <c r="J2087">
        <v>0</v>
      </c>
      <c r="K2087">
        <v>0</v>
      </c>
      <c r="L2087">
        <v>5</v>
      </c>
      <c r="M2087">
        <v>5</v>
      </c>
      <c r="N2087">
        <v>8</v>
      </c>
      <c r="O2087">
        <v>7</v>
      </c>
      <c r="P2087">
        <v>3</v>
      </c>
      <c r="Q2087">
        <v>3</v>
      </c>
      <c r="R2087">
        <v>4</v>
      </c>
      <c r="S2087">
        <v>0</v>
      </c>
      <c r="T2087">
        <v>0</v>
      </c>
      <c r="U2087">
        <v>0</v>
      </c>
      <c r="V2087">
        <f t="shared" si="64"/>
        <v>49</v>
      </c>
      <c r="W2087">
        <f t="shared" si="65"/>
        <v>16</v>
      </c>
    </row>
    <row r="2088" spans="1:23" x14ac:dyDescent="0.35">
      <c r="A2088" t="s">
        <v>337</v>
      </c>
      <c r="B2088" s="1">
        <v>44454</v>
      </c>
      <c r="C2088" t="s">
        <v>331</v>
      </c>
      <c r="D2088" t="s">
        <v>33</v>
      </c>
      <c r="E2088">
        <v>1</v>
      </c>
      <c r="F2088">
        <v>0</v>
      </c>
      <c r="G2088">
        <v>0</v>
      </c>
      <c r="H2088">
        <v>1</v>
      </c>
      <c r="I2088">
        <v>0</v>
      </c>
      <c r="J2088">
        <v>0</v>
      </c>
      <c r="K2088">
        <v>0</v>
      </c>
      <c r="L2088">
        <v>6</v>
      </c>
      <c r="M2088">
        <v>2</v>
      </c>
      <c r="N2088">
        <v>1</v>
      </c>
      <c r="O2088">
        <v>1</v>
      </c>
      <c r="P2088">
        <v>0</v>
      </c>
      <c r="Q2088">
        <v>1</v>
      </c>
      <c r="R2088">
        <v>6</v>
      </c>
      <c r="S2088">
        <v>0</v>
      </c>
      <c r="T2088">
        <v>0</v>
      </c>
      <c r="U2088">
        <v>0</v>
      </c>
      <c r="V2088">
        <f t="shared" si="64"/>
        <v>75</v>
      </c>
      <c r="W2088">
        <f t="shared" si="65"/>
        <v>73</v>
      </c>
    </row>
    <row r="2089" spans="1:23" x14ac:dyDescent="0.35">
      <c r="A2089" t="s">
        <v>337</v>
      </c>
      <c r="B2089" s="1">
        <v>44455</v>
      </c>
      <c r="C2089" t="s">
        <v>332</v>
      </c>
      <c r="D2089" t="s">
        <v>33</v>
      </c>
      <c r="E2089">
        <v>1</v>
      </c>
      <c r="F2089">
        <v>0</v>
      </c>
      <c r="G2089">
        <v>0</v>
      </c>
      <c r="H2089">
        <v>1</v>
      </c>
      <c r="I2089">
        <v>0</v>
      </c>
      <c r="J2089">
        <v>0</v>
      </c>
      <c r="K2089">
        <v>0</v>
      </c>
      <c r="L2089" s="2">
        <v>5.333333333333333</v>
      </c>
      <c r="M2089">
        <v>5</v>
      </c>
      <c r="N2089">
        <v>1</v>
      </c>
      <c r="O2089">
        <v>1</v>
      </c>
      <c r="P2089">
        <v>0</v>
      </c>
      <c r="Q2089">
        <v>3</v>
      </c>
      <c r="R2089">
        <v>2</v>
      </c>
      <c r="S2089">
        <v>0</v>
      </c>
      <c r="T2089">
        <v>0</v>
      </c>
      <c r="U2089">
        <v>0</v>
      </c>
      <c r="V2089">
        <f t="shared" si="64"/>
        <v>62.666666666666664</v>
      </c>
      <c r="W2089">
        <f t="shared" si="65"/>
        <v>55</v>
      </c>
    </row>
    <row r="2090" spans="1:23" x14ac:dyDescent="0.35">
      <c r="A2090" t="s">
        <v>337</v>
      </c>
      <c r="B2090" s="1">
        <v>44456</v>
      </c>
      <c r="C2090" t="s">
        <v>336</v>
      </c>
      <c r="D2090" t="s">
        <v>131</v>
      </c>
      <c r="E2090">
        <v>1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 s="2">
        <v>2.6666666666666665</v>
      </c>
      <c r="M2090">
        <v>3</v>
      </c>
      <c r="N2090">
        <v>0</v>
      </c>
      <c r="O2090">
        <v>0</v>
      </c>
      <c r="P2090">
        <v>0</v>
      </c>
      <c r="Q2090">
        <v>2</v>
      </c>
      <c r="R2090">
        <v>6</v>
      </c>
      <c r="S2090">
        <v>0</v>
      </c>
      <c r="T2090">
        <v>0</v>
      </c>
      <c r="U2090">
        <v>1</v>
      </c>
      <c r="V2090">
        <f t="shared" si="64"/>
        <v>59</v>
      </c>
      <c r="W2090">
        <f t="shared" si="65"/>
        <v>52</v>
      </c>
    </row>
    <row r="2091" spans="1:23" x14ac:dyDescent="0.35">
      <c r="A2091" t="s">
        <v>337</v>
      </c>
      <c r="B2091" s="1">
        <v>44457</v>
      </c>
      <c r="C2091" t="s">
        <v>330</v>
      </c>
      <c r="D2091" t="s">
        <v>131</v>
      </c>
      <c r="E2091">
        <v>1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6</v>
      </c>
      <c r="M2091">
        <v>7</v>
      </c>
      <c r="N2091">
        <v>3</v>
      </c>
      <c r="O2091">
        <v>2</v>
      </c>
      <c r="P2091">
        <v>0</v>
      </c>
      <c r="Q2091">
        <v>2</v>
      </c>
      <c r="R2091">
        <v>8</v>
      </c>
      <c r="S2091">
        <v>0</v>
      </c>
      <c r="T2091">
        <v>0</v>
      </c>
      <c r="U2091">
        <v>0</v>
      </c>
      <c r="V2091">
        <f t="shared" si="64"/>
        <v>69</v>
      </c>
      <c r="W2091">
        <f t="shared" si="65"/>
        <v>57</v>
      </c>
    </row>
    <row r="2092" spans="1:23" x14ac:dyDescent="0.35">
      <c r="A2092" t="s">
        <v>337</v>
      </c>
      <c r="B2092" s="1">
        <v>44458</v>
      </c>
      <c r="C2092" t="s">
        <v>328</v>
      </c>
      <c r="D2092" t="s">
        <v>131</v>
      </c>
      <c r="E2092">
        <v>1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4</v>
      </c>
      <c r="M2092">
        <v>5</v>
      </c>
      <c r="N2092">
        <v>5</v>
      </c>
      <c r="O2092">
        <v>5</v>
      </c>
      <c r="P2092">
        <v>1</v>
      </c>
      <c r="Q2092">
        <v>1</v>
      </c>
      <c r="R2092">
        <v>3</v>
      </c>
      <c r="S2092">
        <v>0</v>
      </c>
      <c r="T2092">
        <v>0</v>
      </c>
      <c r="U2092">
        <v>0</v>
      </c>
      <c r="V2092">
        <f t="shared" si="64"/>
        <v>55</v>
      </c>
      <c r="W2092">
        <f t="shared" si="65"/>
        <v>34</v>
      </c>
    </row>
    <row r="2093" spans="1:23" x14ac:dyDescent="0.35">
      <c r="A2093" t="s">
        <v>337</v>
      </c>
      <c r="B2093" s="1">
        <v>44459</v>
      </c>
      <c r="C2093" t="s">
        <v>335</v>
      </c>
      <c r="D2093" t="s">
        <v>163</v>
      </c>
      <c r="E2093">
        <v>1</v>
      </c>
      <c r="F2093">
        <v>0</v>
      </c>
      <c r="G2093">
        <v>0</v>
      </c>
      <c r="H2093">
        <v>1</v>
      </c>
      <c r="I2093">
        <v>0</v>
      </c>
      <c r="J2093">
        <v>0</v>
      </c>
      <c r="K2093">
        <v>0</v>
      </c>
      <c r="L2093">
        <v>7</v>
      </c>
      <c r="M2093">
        <v>6</v>
      </c>
      <c r="N2093">
        <v>0</v>
      </c>
      <c r="O2093">
        <v>0</v>
      </c>
      <c r="P2093">
        <v>0</v>
      </c>
      <c r="Q2093">
        <v>3</v>
      </c>
      <c r="R2093">
        <v>6</v>
      </c>
      <c r="S2093">
        <v>0</v>
      </c>
      <c r="T2093">
        <v>0</v>
      </c>
      <c r="U2093">
        <v>0</v>
      </c>
      <c r="V2093">
        <f t="shared" si="64"/>
        <v>74</v>
      </c>
      <c r="W2093">
        <f t="shared" si="65"/>
        <v>70</v>
      </c>
    </row>
    <row r="2094" spans="1:23" x14ac:dyDescent="0.35">
      <c r="A2094" t="s">
        <v>337</v>
      </c>
      <c r="B2094" s="1">
        <v>44460</v>
      </c>
      <c r="C2094" t="s">
        <v>331</v>
      </c>
      <c r="D2094" t="s">
        <v>163</v>
      </c>
      <c r="E2094">
        <v>1</v>
      </c>
      <c r="F2094">
        <v>0</v>
      </c>
      <c r="G2094">
        <v>0</v>
      </c>
      <c r="H2094">
        <v>1</v>
      </c>
      <c r="I2094">
        <v>0</v>
      </c>
      <c r="J2094">
        <v>0</v>
      </c>
      <c r="K2094">
        <v>0</v>
      </c>
      <c r="L2094" s="2">
        <v>5.333333333333333</v>
      </c>
      <c r="M2094">
        <v>6</v>
      </c>
      <c r="N2094">
        <v>4</v>
      </c>
      <c r="O2094">
        <v>4</v>
      </c>
      <c r="P2094">
        <v>2</v>
      </c>
      <c r="Q2094">
        <v>0</v>
      </c>
      <c r="R2094">
        <v>3</v>
      </c>
      <c r="S2094">
        <v>0</v>
      </c>
      <c r="T2094">
        <v>0</v>
      </c>
      <c r="U2094">
        <v>0</v>
      </c>
      <c r="V2094">
        <f t="shared" si="64"/>
        <v>57.666666666666664</v>
      </c>
      <c r="W2094">
        <f t="shared" si="65"/>
        <v>39</v>
      </c>
    </row>
    <row r="2095" spans="1:23" x14ac:dyDescent="0.35">
      <c r="A2095" t="s">
        <v>337</v>
      </c>
      <c r="B2095" s="1">
        <v>44461</v>
      </c>
      <c r="C2095" t="s">
        <v>332</v>
      </c>
      <c r="D2095" t="s">
        <v>163</v>
      </c>
      <c r="E2095">
        <v>1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6</v>
      </c>
      <c r="M2095">
        <v>3</v>
      </c>
      <c r="N2095">
        <v>0</v>
      </c>
      <c r="O2095">
        <v>0</v>
      </c>
      <c r="P2095">
        <v>0</v>
      </c>
      <c r="Q2095">
        <v>3</v>
      </c>
      <c r="R2095">
        <v>1</v>
      </c>
      <c r="S2095">
        <v>0</v>
      </c>
      <c r="T2095">
        <v>0</v>
      </c>
      <c r="U2095">
        <v>1</v>
      </c>
      <c r="V2095">
        <f t="shared" si="64"/>
        <v>67</v>
      </c>
      <c r="W2095">
        <f t="shared" si="65"/>
        <v>65</v>
      </c>
    </row>
    <row r="2096" spans="1:23" x14ac:dyDescent="0.35">
      <c r="A2096" t="s">
        <v>337</v>
      </c>
      <c r="B2096" s="1">
        <v>44462</v>
      </c>
      <c r="C2096" t="s">
        <v>330</v>
      </c>
      <c r="D2096" t="s">
        <v>163</v>
      </c>
      <c r="E2096">
        <v>1</v>
      </c>
      <c r="F2096">
        <v>0</v>
      </c>
      <c r="G2096">
        <v>0</v>
      </c>
      <c r="H2096">
        <v>0</v>
      </c>
      <c r="I2096">
        <v>1</v>
      </c>
      <c r="J2096">
        <v>0</v>
      </c>
      <c r="K2096">
        <v>0</v>
      </c>
      <c r="L2096">
        <v>6</v>
      </c>
      <c r="M2096">
        <v>2</v>
      </c>
      <c r="N2096">
        <v>3</v>
      </c>
      <c r="O2096">
        <v>3</v>
      </c>
      <c r="P2096">
        <v>0</v>
      </c>
      <c r="Q2096">
        <v>4</v>
      </c>
      <c r="R2096">
        <v>5</v>
      </c>
      <c r="S2096">
        <v>0</v>
      </c>
      <c r="T2096">
        <v>0</v>
      </c>
      <c r="U2096">
        <v>0</v>
      </c>
      <c r="V2096">
        <f t="shared" si="64"/>
        <v>71</v>
      </c>
      <c r="W2096">
        <f t="shared" si="65"/>
        <v>60</v>
      </c>
    </row>
    <row r="2097" spans="1:23" x14ac:dyDescent="0.35">
      <c r="A2097" t="s">
        <v>337</v>
      </c>
      <c r="B2097" s="1">
        <v>44463</v>
      </c>
      <c r="C2097" t="s">
        <v>336</v>
      </c>
      <c r="D2097" t="s">
        <v>44</v>
      </c>
      <c r="E2097">
        <v>1</v>
      </c>
      <c r="F2097">
        <v>0</v>
      </c>
      <c r="G2097">
        <v>0</v>
      </c>
      <c r="H2097">
        <v>0</v>
      </c>
      <c r="I2097">
        <v>1</v>
      </c>
      <c r="J2097">
        <v>0</v>
      </c>
      <c r="K2097">
        <v>0</v>
      </c>
      <c r="L2097">
        <v>3</v>
      </c>
      <c r="M2097">
        <v>4</v>
      </c>
      <c r="N2097">
        <v>3</v>
      </c>
      <c r="O2097">
        <v>3</v>
      </c>
      <c r="P2097">
        <v>0</v>
      </c>
      <c r="Q2097">
        <v>2</v>
      </c>
      <c r="R2097">
        <v>3</v>
      </c>
      <c r="S2097">
        <v>0</v>
      </c>
      <c r="T2097">
        <v>0</v>
      </c>
      <c r="U2097">
        <v>0</v>
      </c>
      <c r="V2097">
        <f t="shared" si="64"/>
        <v>56</v>
      </c>
      <c r="W2097">
        <f t="shared" si="65"/>
        <v>40</v>
      </c>
    </row>
    <row r="2098" spans="1:23" x14ac:dyDescent="0.35">
      <c r="A2098" t="s">
        <v>337</v>
      </c>
      <c r="B2098" s="1">
        <v>44464</v>
      </c>
      <c r="C2098" t="s">
        <v>335</v>
      </c>
      <c r="D2098" t="s">
        <v>44</v>
      </c>
      <c r="E2098">
        <v>1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 s="2">
        <v>6.666666666666667</v>
      </c>
      <c r="M2098">
        <v>3</v>
      </c>
      <c r="N2098">
        <v>1</v>
      </c>
      <c r="O2098">
        <v>1</v>
      </c>
      <c r="P2098">
        <v>0</v>
      </c>
      <c r="Q2098">
        <v>4</v>
      </c>
      <c r="R2098">
        <v>3</v>
      </c>
      <c r="S2098">
        <v>1</v>
      </c>
      <c r="T2098">
        <v>0</v>
      </c>
      <c r="U2098">
        <v>0</v>
      </c>
      <c r="V2098">
        <f t="shared" si="64"/>
        <v>71.333333333333329</v>
      </c>
      <c r="W2098">
        <f t="shared" si="65"/>
        <v>66</v>
      </c>
    </row>
    <row r="2099" spans="1:23" x14ac:dyDescent="0.35">
      <c r="A2099" t="s">
        <v>337</v>
      </c>
      <c r="B2099" s="1">
        <v>44465</v>
      </c>
      <c r="C2099" t="s">
        <v>333</v>
      </c>
      <c r="D2099" t="s">
        <v>44</v>
      </c>
      <c r="E2099">
        <v>1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4</v>
      </c>
      <c r="M2099">
        <v>4</v>
      </c>
      <c r="N2099">
        <v>1</v>
      </c>
      <c r="O2099">
        <v>1</v>
      </c>
      <c r="P2099">
        <v>0</v>
      </c>
      <c r="Q2099">
        <v>2</v>
      </c>
      <c r="R2099">
        <v>2</v>
      </c>
      <c r="S2099">
        <v>0</v>
      </c>
      <c r="T2099">
        <v>0</v>
      </c>
      <c r="U2099">
        <v>0</v>
      </c>
      <c r="V2099">
        <f t="shared" si="64"/>
        <v>58</v>
      </c>
      <c r="W2099">
        <f t="shared" si="65"/>
        <v>51</v>
      </c>
    </row>
    <row r="2100" spans="1:23" x14ac:dyDescent="0.35">
      <c r="A2100" t="s">
        <v>337</v>
      </c>
      <c r="B2100" s="1">
        <v>44467</v>
      </c>
      <c r="C2100" t="s">
        <v>331</v>
      </c>
      <c r="D2100" t="s">
        <v>35</v>
      </c>
      <c r="E2100">
        <v>1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5</v>
      </c>
      <c r="M2100">
        <v>5</v>
      </c>
      <c r="N2100">
        <v>2</v>
      </c>
      <c r="O2100">
        <v>2</v>
      </c>
      <c r="P2100">
        <v>1</v>
      </c>
      <c r="Q2100">
        <v>1</v>
      </c>
      <c r="R2100">
        <v>6</v>
      </c>
      <c r="S2100">
        <v>0</v>
      </c>
      <c r="T2100">
        <v>0</v>
      </c>
      <c r="U2100">
        <v>0</v>
      </c>
      <c r="V2100">
        <f t="shared" si="64"/>
        <v>63</v>
      </c>
      <c r="W2100">
        <f t="shared" si="65"/>
        <v>52</v>
      </c>
    </row>
    <row r="2101" spans="1:23" x14ac:dyDescent="0.35">
      <c r="A2101" t="s">
        <v>337</v>
      </c>
      <c r="B2101" s="1">
        <v>44468</v>
      </c>
      <c r="C2101" t="s">
        <v>332</v>
      </c>
      <c r="D2101" t="s">
        <v>35</v>
      </c>
      <c r="E2101">
        <v>1</v>
      </c>
      <c r="F2101">
        <v>0</v>
      </c>
      <c r="G2101">
        <v>0</v>
      </c>
      <c r="H2101">
        <v>0</v>
      </c>
      <c r="I2101">
        <v>1</v>
      </c>
      <c r="J2101">
        <v>0</v>
      </c>
      <c r="K2101">
        <v>0</v>
      </c>
      <c r="L2101">
        <v>5</v>
      </c>
      <c r="M2101">
        <v>7</v>
      </c>
      <c r="N2101">
        <v>6</v>
      </c>
      <c r="O2101">
        <v>3</v>
      </c>
      <c r="P2101">
        <v>2</v>
      </c>
      <c r="Q2101">
        <v>2</v>
      </c>
      <c r="R2101">
        <v>6</v>
      </c>
      <c r="S2101">
        <v>0</v>
      </c>
      <c r="T2101">
        <v>0</v>
      </c>
      <c r="U2101">
        <v>1</v>
      </c>
      <c r="V2101">
        <f t="shared" si="64"/>
        <v>50</v>
      </c>
      <c r="W2101">
        <f t="shared" si="65"/>
        <v>28</v>
      </c>
    </row>
    <row r="2102" spans="1:23" x14ac:dyDescent="0.35">
      <c r="A2102" t="s">
        <v>337</v>
      </c>
      <c r="B2102" s="1">
        <v>44469</v>
      </c>
      <c r="C2102" t="s">
        <v>330</v>
      </c>
      <c r="D2102" t="s">
        <v>35</v>
      </c>
      <c r="E2102">
        <v>1</v>
      </c>
      <c r="F2102">
        <v>0</v>
      </c>
      <c r="G2102">
        <v>0</v>
      </c>
      <c r="H2102">
        <v>1</v>
      </c>
      <c r="I2102">
        <v>0</v>
      </c>
      <c r="J2102">
        <v>0</v>
      </c>
      <c r="K2102">
        <v>0</v>
      </c>
      <c r="L2102">
        <v>6</v>
      </c>
      <c r="M2102">
        <v>3</v>
      </c>
      <c r="N2102">
        <v>2</v>
      </c>
      <c r="O2102">
        <v>2</v>
      </c>
      <c r="P2102">
        <v>1</v>
      </c>
      <c r="Q2102">
        <v>1</v>
      </c>
      <c r="R2102">
        <v>4</v>
      </c>
      <c r="S2102">
        <v>0</v>
      </c>
      <c r="T2102">
        <v>0</v>
      </c>
      <c r="U2102">
        <v>0</v>
      </c>
      <c r="V2102">
        <f t="shared" si="64"/>
        <v>68</v>
      </c>
      <c r="W2102">
        <f t="shared" si="65"/>
        <v>60</v>
      </c>
    </row>
    <row r="2103" spans="1:23" x14ac:dyDescent="0.35">
      <c r="A2103" t="s">
        <v>337</v>
      </c>
      <c r="B2103" s="1">
        <v>44470</v>
      </c>
      <c r="C2103" t="s">
        <v>335</v>
      </c>
      <c r="D2103" t="s">
        <v>43</v>
      </c>
      <c r="E2103">
        <v>1</v>
      </c>
      <c r="F2103">
        <v>0</v>
      </c>
      <c r="G2103">
        <v>0</v>
      </c>
      <c r="H2103">
        <v>0</v>
      </c>
      <c r="I2103">
        <v>1</v>
      </c>
      <c r="J2103">
        <v>0</v>
      </c>
      <c r="K2103">
        <v>0</v>
      </c>
      <c r="L2103">
        <v>5</v>
      </c>
      <c r="M2103">
        <v>4</v>
      </c>
      <c r="N2103">
        <v>4</v>
      </c>
      <c r="O2103">
        <v>4</v>
      </c>
      <c r="P2103">
        <v>2</v>
      </c>
      <c r="Q2103">
        <v>1</v>
      </c>
      <c r="R2103">
        <v>7</v>
      </c>
      <c r="S2103">
        <v>0</v>
      </c>
      <c r="T2103">
        <v>0</v>
      </c>
      <c r="U2103">
        <v>1</v>
      </c>
      <c r="V2103">
        <f t="shared" si="64"/>
        <v>61</v>
      </c>
      <c r="W2103">
        <f t="shared" si="65"/>
        <v>43</v>
      </c>
    </row>
    <row r="2104" spans="1:23" x14ac:dyDescent="0.35">
      <c r="A2104" t="s">
        <v>337</v>
      </c>
      <c r="B2104" s="1">
        <v>44471</v>
      </c>
      <c r="C2104" t="s">
        <v>333</v>
      </c>
      <c r="D2104" t="s">
        <v>43</v>
      </c>
      <c r="E2104">
        <v>1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 s="2">
        <v>4.666666666666667</v>
      </c>
      <c r="M2104">
        <v>7</v>
      </c>
      <c r="N2104">
        <v>3</v>
      </c>
      <c r="O2104">
        <v>3</v>
      </c>
      <c r="P2104">
        <v>0</v>
      </c>
      <c r="Q2104">
        <v>1</v>
      </c>
      <c r="R2104">
        <v>3</v>
      </c>
      <c r="S2104">
        <v>0</v>
      </c>
      <c r="T2104">
        <v>0</v>
      </c>
      <c r="U2104">
        <v>0</v>
      </c>
      <c r="V2104">
        <f t="shared" si="64"/>
        <v>60.333333333333336</v>
      </c>
      <c r="W2104">
        <f t="shared" si="65"/>
        <v>46</v>
      </c>
    </row>
    <row r="2105" spans="1:23" x14ac:dyDescent="0.35">
      <c r="A2105" t="s">
        <v>337</v>
      </c>
      <c r="B2105" s="1">
        <v>44472</v>
      </c>
      <c r="C2105" t="s">
        <v>331</v>
      </c>
      <c r="D2105" t="s">
        <v>43</v>
      </c>
      <c r="E2105">
        <v>1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6</v>
      </c>
      <c r="M2105">
        <v>4</v>
      </c>
      <c r="N2105">
        <v>3</v>
      </c>
      <c r="O2105">
        <v>3</v>
      </c>
      <c r="P2105">
        <v>2</v>
      </c>
      <c r="Q2105">
        <v>1</v>
      </c>
      <c r="R2105">
        <v>3</v>
      </c>
      <c r="S2105">
        <v>1</v>
      </c>
      <c r="T2105">
        <v>0</v>
      </c>
      <c r="U2105">
        <v>0</v>
      </c>
      <c r="V2105">
        <f t="shared" si="64"/>
        <v>62</v>
      </c>
      <c r="W2105">
        <f t="shared" si="65"/>
        <v>48</v>
      </c>
    </row>
    <row r="2106" spans="1:23" x14ac:dyDescent="0.35">
      <c r="A2106" t="s">
        <v>352</v>
      </c>
      <c r="B2106" s="1">
        <v>44287</v>
      </c>
      <c r="C2106" t="s">
        <v>338</v>
      </c>
      <c r="D2106" t="s">
        <v>31</v>
      </c>
      <c r="E2106">
        <v>1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 s="2">
        <v>1.3333333333333333</v>
      </c>
      <c r="M2106">
        <v>9</v>
      </c>
      <c r="N2106">
        <v>6</v>
      </c>
      <c r="O2106">
        <v>6</v>
      </c>
      <c r="P2106">
        <v>0</v>
      </c>
      <c r="Q2106">
        <v>2</v>
      </c>
      <c r="R2106">
        <v>0</v>
      </c>
      <c r="S2106">
        <v>0</v>
      </c>
      <c r="T2106">
        <v>0</v>
      </c>
      <c r="U2106">
        <v>0</v>
      </c>
      <c r="V2106">
        <f t="shared" si="64"/>
        <v>43</v>
      </c>
      <c r="W2106">
        <f t="shared" si="65"/>
        <v>8</v>
      </c>
    </row>
    <row r="2107" spans="1:23" x14ac:dyDescent="0.35">
      <c r="A2107" t="s">
        <v>352</v>
      </c>
      <c r="B2107" s="1">
        <v>44289</v>
      </c>
      <c r="C2107" t="s">
        <v>339</v>
      </c>
      <c r="D2107" t="s">
        <v>31</v>
      </c>
      <c r="E2107">
        <v>1</v>
      </c>
      <c r="F2107">
        <v>0</v>
      </c>
      <c r="G2107">
        <v>0</v>
      </c>
      <c r="H2107">
        <v>1</v>
      </c>
      <c r="I2107">
        <v>0</v>
      </c>
      <c r="J2107">
        <v>0</v>
      </c>
      <c r="K2107">
        <v>0</v>
      </c>
      <c r="L2107">
        <v>6</v>
      </c>
      <c r="M2107">
        <v>4</v>
      </c>
      <c r="N2107">
        <v>4</v>
      </c>
      <c r="O2107">
        <v>4</v>
      </c>
      <c r="P2107">
        <v>1</v>
      </c>
      <c r="Q2107">
        <v>2</v>
      </c>
      <c r="R2107">
        <v>6</v>
      </c>
      <c r="S2107">
        <v>1</v>
      </c>
      <c r="T2107">
        <v>0</v>
      </c>
      <c r="U2107">
        <v>0</v>
      </c>
      <c r="V2107">
        <f t="shared" si="64"/>
        <v>68</v>
      </c>
      <c r="W2107">
        <f t="shared" si="65"/>
        <v>52</v>
      </c>
    </row>
    <row r="2108" spans="1:23" x14ac:dyDescent="0.35">
      <c r="A2108" t="s">
        <v>352</v>
      </c>
      <c r="B2108" s="1">
        <v>44290</v>
      </c>
      <c r="C2108" t="s">
        <v>340</v>
      </c>
      <c r="D2108" t="s">
        <v>31</v>
      </c>
      <c r="E2108">
        <v>1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 s="2">
        <v>3.3333333333333335</v>
      </c>
      <c r="M2108">
        <v>5</v>
      </c>
      <c r="N2108">
        <v>6</v>
      </c>
      <c r="O2108">
        <v>5</v>
      </c>
      <c r="P2108">
        <v>1</v>
      </c>
      <c r="Q2108">
        <v>3</v>
      </c>
      <c r="R2108">
        <v>5</v>
      </c>
      <c r="S2108">
        <v>1</v>
      </c>
      <c r="T2108">
        <v>0</v>
      </c>
      <c r="U2108">
        <v>0</v>
      </c>
      <c r="V2108">
        <f t="shared" si="64"/>
        <v>51</v>
      </c>
      <c r="W2108">
        <f t="shared" si="65"/>
        <v>25</v>
      </c>
    </row>
    <row r="2109" spans="1:23" x14ac:dyDescent="0.35">
      <c r="A2109" t="s">
        <v>352</v>
      </c>
      <c r="B2109" s="1">
        <v>44291</v>
      </c>
      <c r="C2109" t="s">
        <v>341</v>
      </c>
      <c r="D2109" t="s">
        <v>66</v>
      </c>
      <c r="E2109">
        <v>1</v>
      </c>
      <c r="F2109">
        <v>0</v>
      </c>
      <c r="G2109">
        <v>0</v>
      </c>
      <c r="H2109">
        <v>1</v>
      </c>
      <c r="I2109">
        <v>0</v>
      </c>
      <c r="J2109">
        <v>0</v>
      </c>
      <c r="K2109">
        <v>0</v>
      </c>
      <c r="L2109">
        <v>6</v>
      </c>
      <c r="M2109">
        <v>2</v>
      </c>
      <c r="N2109">
        <v>0</v>
      </c>
      <c r="O2109">
        <v>0</v>
      </c>
      <c r="P2109">
        <v>0</v>
      </c>
      <c r="Q2109">
        <v>3</v>
      </c>
      <c r="R2109">
        <v>5</v>
      </c>
      <c r="S2109">
        <v>0</v>
      </c>
      <c r="T2109">
        <v>0</v>
      </c>
      <c r="U2109">
        <v>0</v>
      </c>
      <c r="V2109">
        <f t="shared" si="64"/>
        <v>72</v>
      </c>
      <c r="W2109">
        <f t="shared" si="65"/>
        <v>71</v>
      </c>
    </row>
    <row r="2110" spans="1:23" x14ac:dyDescent="0.35">
      <c r="A2110" t="s">
        <v>352</v>
      </c>
      <c r="B2110" s="1">
        <v>44293</v>
      </c>
      <c r="C2110" t="s">
        <v>342</v>
      </c>
      <c r="D2110" t="s">
        <v>66</v>
      </c>
      <c r="E2110">
        <v>1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5</v>
      </c>
      <c r="M2110">
        <v>1</v>
      </c>
      <c r="N2110">
        <v>0</v>
      </c>
      <c r="O2110">
        <v>0</v>
      </c>
      <c r="P2110">
        <v>0</v>
      </c>
      <c r="Q2110">
        <v>2</v>
      </c>
      <c r="R2110">
        <v>6</v>
      </c>
      <c r="S2110">
        <v>0</v>
      </c>
      <c r="T2110">
        <v>0</v>
      </c>
      <c r="U2110">
        <v>0</v>
      </c>
      <c r="V2110">
        <f t="shared" si="64"/>
        <v>70</v>
      </c>
      <c r="W2110">
        <f t="shared" si="65"/>
        <v>70</v>
      </c>
    </row>
    <row r="2111" spans="1:23" x14ac:dyDescent="0.35">
      <c r="A2111" t="s">
        <v>352</v>
      </c>
      <c r="B2111" s="1">
        <v>44294</v>
      </c>
      <c r="C2111" t="s">
        <v>338</v>
      </c>
      <c r="D2111" t="s">
        <v>75</v>
      </c>
      <c r="E2111">
        <v>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0</v>
      </c>
      <c r="L2111" s="2">
        <v>3.3333333333333335</v>
      </c>
      <c r="M2111">
        <v>6</v>
      </c>
      <c r="N2111">
        <v>4</v>
      </c>
      <c r="O2111">
        <v>4</v>
      </c>
      <c r="P2111">
        <v>2</v>
      </c>
      <c r="Q2111">
        <v>3</v>
      </c>
      <c r="R2111">
        <v>3</v>
      </c>
      <c r="S2111">
        <v>0</v>
      </c>
      <c r="T2111">
        <v>0</v>
      </c>
      <c r="U2111">
        <v>0</v>
      </c>
      <c r="V2111">
        <f t="shared" si="64"/>
        <v>46</v>
      </c>
      <c r="W2111">
        <f t="shared" si="65"/>
        <v>21</v>
      </c>
    </row>
    <row r="2112" spans="1:23" x14ac:dyDescent="0.35">
      <c r="A2112" t="s">
        <v>352</v>
      </c>
      <c r="B2112" s="1">
        <v>44297</v>
      </c>
      <c r="C2112" t="s">
        <v>339</v>
      </c>
      <c r="D2112" t="s">
        <v>75</v>
      </c>
      <c r="E2112">
        <v>1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4</v>
      </c>
      <c r="M2112">
        <v>4</v>
      </c>
      <c r="N2112">
        <v>1</v>
      </c>
      <c r="O2112">
        <v>1</v>
      </c>
      <c r="P2112">
        <v>0</v>
      </c>
      <c r="Q2112">
        <v>3</v>
      </c>
      <c r="R2112">
        <v>3</v>
      </c>
      <c r="S2112">
        <v>0</v>
      </c>
      <c r="T2112">
        <v>0</v>
      </c>
      <c r="U2112">
        <v>0</v>
      </c>
      <c r="V2112">
        <f t="shared" si="64"/>
        <v>58</v>
      </c>
      <c r="W2112">
        <f t="shared" si="65"/>
        <v>50</v>
      </c>
    </row>
    <row r="2113" spans="1:23" x14ac:dyDescent="0.35">
      <c r="A2113" t="s">
        <v>352</v>
      </c>
      <c r="B2113" s="1">
        <v>44298</v>
      </c>
      <c r="C2113" t="s">
        <v>340</v>
      </c>
      <c r="D2113" t="s">
        <v>106</v>
      </c>
      <c r="E2113">
        <v>1</v>
      </c>
      <c r="F2113">
        <v>0</v>
      </c>
      <c r="G2113">
        <v>0</v>
      </c>
      <c r="H2113">
        <v>0</v>
      </c>
      <c r="I2113">
        <v>1</v>
      </c>
      <c r="J2113">
        <v>0</v>
      </c>
      <c r="K2113">
        <v>0</v>
      </c>
      <c r="L2113">
        <v>5</v>
      </c>
      <c r="M2113">
        <v>7</v>
      </c>
      <c r="N2113">
        <v>4</v>
      </c>
      <c r="O2113">
        <v>1</v>
      </c>
      <c r="P2113">
        <v>0</v>
      </c>
      <c r="Q2113">
        <v>0</v>
      </c>
      <c r="R2113">
        <v>6</v>
      </c>
      <c r="S2113">
        <v>0</v>
      </c>
      <c r="T2113">
        <v>0</v>
      </c>
      <c r="U2113">
        <v>0</v>
      </c>
      <c r="V2113">
        <f t="shared" si="64"/>
        <v>60</v>
      </c>
      <c r="W2113">
        <f t="shared" si="65"/>
        <v>50</v>
      </c>
    </row>
    <row r="2114" spans="1:23" x14ac:dyDescent="0.35">
      <c r="A2114" t="s">
        <v>352</v>
      </c>
      <c r="B2114" s="1">
        <v>44299</v>
      </c>
      <c r="C2114" t="s">
        <v>341</v>
      </c>
      <c r="D2114" t="s">
        <v>106</v>
      </c>
      <c r="E2114">
        <v>1</v>
      </c>
      <c r="F2114">
        <v>0</v>
      </c>
      <c r="G2114">
        <v>0</v>
      </c>
      <c r="H2114">
        <v>1</v>
      </c>
      <c r="I2114">
        <v>0</v>
      </c>
      <c r="J2114">
        <v>0</v>
      </c>
      <c r="K2114">
        <v>0</v>
      </c>
      <c r="L2114">
        <v>6</v>
      </c>
      <c r="M2114">
        <v>8</v>
      </c>
      <c r="N2114">
        <v>1</v>
      </c>
      <c r="O2114">
        <v>1</v>
      </c>
      <c r="P2114">
        <v>1</v>
      </c>
      <c r="Q2114">
        <v>1</v>
      </c>
      <c r="R2114">
        <v>6</v>
      </c>
      <c r="S2114">
        <v>0</v>
      </c>
      <c r="T2114">
        <v>0</v>
      </c>
      <c r="U2114">
        <v>0</v>
      </c>
      <c r="V2114">
        <f t="shared" si="64"/>
        <v>65</v>
      </c>
      <c r="W2114">
        <f t="shared" si="65"/>
        <v>55</v>
      </c>
    </row>
    <row r="2115" spans="1:23" x14ac:dyDescent="0.35">
      <c r="A2115" t="s">
        <v>352</v>
      </c>
      <c r="B2115" s="1">
        <v>44300</v>
      </c>
      <c r="C2115" t="s">
        <v>338</v>
      </c>
      <c r="D2115" t="s">
        <v>106</v>
      </c>
      <c r="E2115">
        <v>1</v>
      </c>
      <c r="F2115">
        <v>0</v>
      </c>
      <c r="G2115">
        <v>0</v>
      </c>
      <c r="H2115">
        <v>1</v>
      </c>
      <c r="I2115">
        <v>0</v>
      </c>
      <c r="J2115">
        <v>0</v>
      </c>
      <c r="K2115">
        <v>0</v>
      </c>
      <c r="L2115" s="2">
        <v>5.666666666666667</v>
      </c>
      <c r="M2115">
        <v>4</v>
      </c>
      <c r="N2115">
        <v>1</v>
      </c>
      <c r="O2115">
        <v>1</v>
      </c>
      <c r="P2115">
        <v>0</v>
      </c>
      <c r="Q2115">
        <v>1</v>
      </c>
      <c r="R2115">
        <v>5</v>
      </c>
      <c r="S2115">
        <v>1</v>
      </c>
      <c r="T2115">
        <v>0</v>
      </c>
      <c r="U2115">
        <v>0</v>
      </c>
      <c r="V2115">
        <f t="shared" ref="V2115:V2178" si="66">50+L2115*3+(IF(L2115&lt;4,0,(L2115-4)*2)+R2115-M2115-4*P2115-(2*(N2115-O2115))-Q2115)</f>
        <v>70.333333333333329</v>
      </c>
      <c r="W2115">
        <f t="shared" ref="W2115:W2178" si="67">40+6*L2115+R2115-2*Q2115-2*M2115-3*N2115-6*P2115</f>
        <v>66</v>
      </c>
    </row>
    <row r="2116" spans="1:23" x14ac:dyDescent="0.35">
      <c r="A2116" t="s">
        <v>352</v>
      </c>
      <c r="B2116" s="1">
        <v>44301</v>
      </c>
      <c r="C2116" t="s">
        <v>342</v>
      </c>
      <c r="D2116" t="s">
        <v>64</v>
      </c>
      <c r="E2116">
        <v>1</v>
      </c>
      <c r="F2116">
        <v>0</v>
      </c>
      <c r="G2116">
        <v>0</v>
      </c>
      <c r="H2116">
        <v>1</v>
      </c>
      <c r="I2116">
        <v>0</v>
      </c>
      <c r="J2116">
        <v>0</v>
      </c>
      <c r="K2116">
        <v>0</v>
      </c>
      <c r="L2116">
        <v>5</v>
      </c>
      <c r="M2116">
        <v>5</v>
      </c>
      <c r="N2116">
        <v>2</v>
      </c>
      <c r="O2116">
        <v>2</v>
      </c>
      <c r="P2116">
        <v>0</v>
      </c>
      <c r="Q2116">
        <v>1</v>
      </c>
      <c r="R2116">
        <v>6</v>
      </c>
      <c r="S2116">
        <v>0</v>
      </c>
      <c r="T2116">
        <v>0</v>
      </c>
      <c r="U2116">
        <v>0</v>
      </c>
      <c r="V2116">
        <f t="shared" si="66"/>
        <v>67</v>
      </c>
      <c r="W2116">
        <f t="shared" si="67"/>
        <v>58</v>
      </c>
    </row>
    <row r="2117" spans="1:23" x14ac:dyDescent="0.35">
      <c r="A2117" t="s">
        <v>352</v>
      </c>
      <c r="B2117" t="s">
        <v>271</v>
      </c>
      <c r="C2117" t="s">
        <v>339</v>
      </c>
      <c r="D2117" t="s">
        <v>64</v>
      </c>
      <c r="E2117">
        <v>1</v>
      </c>
      <c r="F2117">
        <v>0</v>
      </c>
      <c r="G2117">
        <v>0</v>
      </c>
      <c r="H2117">
        <v>0</v>
      </c>
      <c r="I2117">
        <v>1</v>
      </c>
      <c r="J2117">
        <v>0</v>
      </c>
      <c r="K2117">
        <v>0</v>
      </c>
      <c r="L2117" s="2">
        <v>5.666666666666667</v>
      </c>
      <c r="M2117">
        <v>7</v>
      </c>
      <c r="N2117">
        <v>4</v>
      </c>
      <c r="O2117">
        <v>4</v>
      </c>
      <c r="P2117">
        <v>2</v>
      </c>
      <c r="Q2117">
        <v>0</v>
      </c>
      <c r="R2117">
        <v>3</v>
      </c>
      <c r="S2117">
        <v>0</v>
      </c>
      <c r="T2117">
        <v>0</v>
      </c>
      <c r="U2117">
        <v>2</v>
      </c>
      <c r="V2117">
        <f t="shared" si="66"/>
        <v>58.333333333333336</v>
      </c>
      <c r="W2117">
        <f t="shared" si="67"/>
        <v>39</v>
      </c>
    </row>
    <row r="2118" spans="1:23" x14ac:dyDescent="0.35">
      <c r="A2118" t="s">
        <v>352</v>
      </c>
      <c r="B2118" t="s">
        <v>272</v>
      </c>
      <c r="C2118" t="s">
        <v>343</v>
      </c>
      <c r="D2118" t="s">
        <v>64</v>
      </c>
      <c r="E2118">
        <v>1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3</v>
      </c>
      <c r="M2118">
        <v>2</v>
      </c>
      <c r="N2118">
        <v>1</v>
      </c>
      <c r="O2118">
        <v>1</v>
      </c>
      <c r="P2118">
        <v>0</v>
      </c>
      <c r="Q2118">
        <v>0</v>
      </c>
      <c r="R2118">
        <v>1</v>
      </c>
      <c r="S2118">
        <v>0</v>
      </c>
      <c r="T2118">
        <v>0</v>
      </c>
      <c r="U2118">
        <v>0</v>
      </c>
      <c r="V2118">
        <f t="shared" si="66"/>
        <v>58</v>
      </c>
      <c r="W2118">
        <f t="shared" si="67"/>
        <v>52</v>
      </c>
    </row>
    <row r="2119" spans="1:23" x14ac:dyDescent="0.35">
      <c r="A2119" t="s">
        <v>352</v>
      </c>
      <c r="B2119" s="1">
        <v>44304</v>
      </c>
      <c r="C2119" t="s">
        <v>340</v>
      </c>
      <c r="D2119" t="s">
        <v>64</v>
      </c>
      <c r="E2119">
        <v>1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6</v>
      </c>
      <c r="M2119">
        <v>2</v>
      </c>
      <c r="N2119">
        <v>0</v>
      </c>
      <c r="O2119">
        <v>0</v>
      </c>
      <c r="P2119">
        <v>0</v>
      </c>
      <c r="Q2119">
        <v>3</v>
      </c>
      <c r="R2119">
        <v>6</v>
      </c>
      <c r="S2119">
        <v>0</v>
      </c>
      <c r="T2119">
        <v>0</v>
      </c>
      <c r="U2119">
        <v>0</v>
      </c>
      <c r="V2119">
        <f t="shared" si="66"/>
        <v>73</v>
      </c>
      <c r="W2119">
        <f t="shared" si="67"/>
        <v>72</v>
      </c>
    </row>
    <row r="2120" spans="1:23" x14ac:dyDescent="0.35">
      <c r="A2120" t="s">
        <v>352</v>
      </c>
      <c r="B2120" s="1">
        <v>44305</v>
      </c>
      <c r="C2120" t="s">
        <v>341</v>
      </c>
      <c r="D2120" t="s">
        <v>35</v>
      </c>
      <c r="E2120">
        <v>1</v>
      </c>
      <c r="F2120">
        <v>0</v>
      </c>
      <c r="G2120">
        <v>0</v>
      </c>
      <c r="H2120">
        <v>0</v>
      </c>
      <c r="I2120">
        <v>1</v>
      </c>
      <c r="J2120">
        <v>0</v>
      </c>
      <c r="K2120">
        <v>0</v>
      </c>
      <c r="L2120">
        <v>6</v>
      </c>
      <c r="M2120">
        <v>4</v>
      </c>
      <c r="N2120">
        <v>2</v>
      </c>
      <c r="O2120">
        <v>0</v>
      </c>
      <c r="P2120">
        <v>0</v>
      </c>
      <c r="Q2120">
        <v>2</v>
      </c>
      <c r="R2120">
        <v>8</v>
      </c>
      <c r="S2120">
        <v>0</v>
      </c>
      <c r="T2120">
        <v>0</v>
      </c>
      <c r="U2120">
        <v>0</v>
      </c>
      <c r="V2120">
        <f t="shared" si="66"/>
        <v>70</v>
      </c>
      <c r="W2120">
        <f t="shared" si="67"/>
        <v>66</v>
      </c>
    </row>
    <row r="2121" spans="1:23" x14ac:dyDescent="0.35">
      <c r="A2121" t="s">
        <v>352</v>
      </c>
      <c r="B2121" s="1">
        <v>44306</v>
      </c>
      <c r="C2121" t="s">
        <v>338</v>
      </c>
      <c r="D2121" t="s">
        <v>35</v>
      </c>
      <c r="E2121">
        <v>1</v>
      </c>
      <c r="F2121">
        <v>0</v>
      </c>
      <c r="G2121">
        <v>0</v>
      </c>
      <c r="H2121">
        <v>0</v>
      </c>
      <c r="I2121">
        <v>1</v>
      </c>
      <c r="J2121">
        <v>0</v>
      </c>
      <c r="K2121">
        <v>0</v>
      </c>
      <c r="L2121" s="2">
        <v>1.6666666666666665</v>
      </c>
      <c r="M2121">
        <v>3</v>
      </c>
      <c r="N2121">
        <v>5</v>
      </c>
      <c r="O2121">
        <v>5</v>
      </c>
      <c r="P2121">
        <v>0</v>
      </c>
      <c r="Q2121">
        <v>3</v>
      </c>
      <c r="R2121">
        <v>1</v>
      </c>
      <c r="S2121">
        <v>0</v>
      </c>
      <c r="T2121">
        <v>0</v>
      </c>
      <c r="U2121">
        <v>1</v>
      </c>
      <c r="V2121">
        <f t="shared" si="66"/>
        <v>50</v>
      </c>
      <c r="W2121">
        <f t="shared" si="67"/>
        <v>24</v>
      </c>
    </row>
    <row r="2122" spans="1:23" x14ac:dyDescent="0.35">
      <c r="A2122" t="s">
        <v>352</v>
      </c>
      <c r="B2122" s="1">
        <v>44307</v>
      </c>
      <c r="C2122" t="s">
        <v>342</v>
      </c>
      <c r="D2122" t="s">
        <v>35</v>
      </c>
      <c r="E2122">
        <v>1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5</v>
      </c>
      <c r="M2122">
        <v>6</v>
      </c>
      <c r="N2122">
        <v>5</v>
      </c>
      <c r="O2122">
        <v>5</v>
      </c>
      <c r="P2122">
        <v>1</v>
      </c>
      <c r="Q2122">
        <v>3</v>
      </c>
      <c r="R2122">
        <v>3</v>
      </c>
      <c r="S2122">
        <v>0</v>
      </c>
      <c r="T2122">
        <v>0</v>
      </c>
      <c r="U2122">
        <v>1</v>
      </c>
      <c r="V2122">
        <f t="shared" si="66"/>
        <v>57</v>
      </c>
      <c r="W2122">
        <f t="shared" si="67"/>
        <v>34</v>
      </c>
    </row>
    <row r="2123" spans="1:23" x14ac:dyDescent="0.35">
      <c r="A2123" t="s">
        <v>352</v>
      </c>
      <c r="B2123" s="1">
        <v>44309</v>
      </c>
      <c r="C2123" t="s">
        <v>339</v>
      </c>
      <c r="D2123" t="s">
        <v>65</v>
      </c>
      <c r="E2123">
        <v>1</v>
      </c>
      <c r="F2123">
        <v>0</v>
      </c>
      <c r="G2123">
        <v>0</v>
      </c>
      <c r="H2123">
        <v>1</v>
      </c>
      <c r="I2123">
        <v>0</v>
      </c>
      <c r="J2123">
        <v>0</v>
      </c>
      <c r="K2123">
        <v>0</v>
      </c>
      <c r="L2123" s="2">
        <v>5.666666666666667</v>
      </c>
      <c r="M2123">
        <v>4</v>
      </c>
      <c r="N2123">
        <v>2</v>
      </c>
      <c r="O2123">
        <v>2</v>
      </c>
      <c r="P2123">
        <v>1</v>
      </c>
      <c r="Q2123">
        <v>2</v>
      </c>
      <c r="R2123">
        <v>9</v>
      </c>
      <c r="S2123">
        <v>0</v>
      </c>
      <c r="T2123">
        <v>0</v>
      </c>
      <c r="U2123">
        <v>0</v>
      </c>
      <c r="V2123">
        <f t="shared" si="66"/>
        <v>69.333333333333329</v>
      </c>
      <c r="W2123">
        <f t="shared" si="67"/>
        <v>59</v>
      </c>
    </row>
    <row r="2124" spans="1:23" x14ac:dyDescent="0.35">
      <c r="A2124" t="s">
        <v>352</v>
      </c>
      <c r="B2124" s="1">
        <v>44310</v>
      </c>
      <c r="C2124" t="s">
        <v>340</v>
      </c>
      <c r="D2124" t="s">
        <v>65</v>
      </c>
      <c r="E2124">
        <v>1</v>
      </c>
      <c r="F2124">
        <v>0</v>
      </c>
      <c r="G2124">
        <v>0</v>
      </c>
      <c r="H2124">
        <v>1</v>
      </c>
      <c r="I2124">
        <v>0</v>
      </c>
      <c r="J2124">
        <v>0</v>
      </c>
      <c r="K2124">
        <v>0</v>
      </c>
      <c r="L2124">
        <v>7</v>
      </c>
      <c r="M2124">
        <v>3</v>
      </c>
      <c r="N2124">
        <v>1</v>
      </c>
      <c r="O2124">
        <v>1</v>
      </c>
      <c r="P2124">
        <v>1</v>
      </c>
      <c r="Q2124">
        <v>0</v>
      </c>
      <c r="R2124">
        <v>8</v>
      </c>
      <c r="S2124">
        <v>0</v>
      </c>
      <c r="T2124">
        <v>0</v>
      </c>
      <c r="U2124">
        <v>0</v>
      </c>
      <c r="V2124">
        <f t="shared" si="66"/>
        <v>78</v>
      </c>
      <c r="W2124">
        <f t="shared" si="67"/>
        <v>75</v>
      </c>
    </row>
    <row r="2125" spans="1:23" x14ac:dyDescent="0.35">
      <c r="A2125" t="s">
        <v>352</v>
      </c>
      <c r="B2125" s="1">
        <v>44311</v>
      </c>
      <c r="C2125" t="s">
        <v>341</v>
      </c>
      <c r="D2125" t="s">
        <v>65</v>
      </c>
      <c r="E2125">
        <v>1</v>
      </c>
      <c r="F2125">
        <v>0</v>
      </c>
      <c r="G2125">
        <v>0</v>
      </c>
      <c r="H2125">
        <v>1</v>
      </c>
      <c r="I2125">
        <v>0</v>
      </c>
      <c r="J2125">
        <v>0</v>
      </c>
      <c r="K2125">
        <v>0</v>
      </c>
      <c r="L2125">
        <v>5</v>
      </c>
      <c r="M2125">
        <v>4</v>
      </c>
      <c r="N2125">
        <v>0</v>
      </c>
      <c r="O2125">
        <v>0</v>
      </c>
      <c r="P2125">
        <v>0</v>
      </c>
      <c r="Q2125">
        <v>0</v>
      </c>
      <c r="R2125">
        <v>8</v>
      </c>
      <c r="S2125">
        <v>0</v>
      </c>
      <c r="T2125">
        <v>0</v>
      </c>
      <c r="U2125">
        <v>0</v>
      </c>
      <c r="V2125">
        <f t="shared" si="66"/>
        <v>71</v>
      </c>
      <c r="W2125">
        <f t="shared" si="67"/>
        <v>70</v>
      </c>
    </row>
    <row r="2126" spans="1:23" x14ac:dyDescent="0.35">
      <c r="A2126" t="s">
        <v>352</v>
      </c>
      <c r="B2126" s="1">
        <v>44312</v>
      </c>
      <c r="C2126" t="s">
        <v>338</v>
      </c>
      <c r="D2126" t="s">
        <v>65</v>
      </c>
      <c r="E2126">
        <v>1</v>
      </c>
      <c r="F2126">
        <v>0</v>
      </c>
      <c r="G2126">
        <v>0</v>
      </c>
      <c r="H2126">
        <v>1</v>
      </c>
      <c r="I2126">
        <v>0</v>
      </c>
      <c r="J2126">
        <v>0</v>
      </c>
      <c r="K2126">
        <v>0</v>
      </c>
      <c r="L2126">
        <v>6</v>
      </c>
      <c r="M2126">
        <v>8</v>
      </c>
      <c r="N2126">
        <v>2</v>
      </c>
      <c r="O2126">
        <v>2</v>
      </c>
      <c r="P2126">
        <v>0</v>
      </c>
      <c r="Q2126">
        <v>2</v>
      </c>
      <c r="R2126">
        <v>4</v>
      </c>
      <c r="S2126">
        <v>0</v>
      </c>
      <c r="T2126">
        <v>0</v>
      </c>
      <c r="U2126">
        <v>1</v>
      </c>
      <c r="V2126">
        <f t="shared" si="66"/>
        <v>66</v>
      </c>
      <c r="W2126">
        <f t="shared" si="67"/>
        <v>54</v>
      </c>
    </row>
    <row r="2127" spans="1:23" x14ac:dyDescent="0.35">
      <c r="A2127" t="s">
        <v>352</v>
      </c>
      <c r="B2127" s="1">
        <v>44313</v>
      </c>
      <c r="C2127" t="s">
        <v>342</v>
      </c>
      <c r="D2127" t="s">
        <v>118</v>
      </c>
      <c r="E2127">
        <v>1</v>
      </c>
      <c r="F2127">
        <v>0</v>
      </c>
      <c r="G2127">
        <v>0</v>
      </c>
      <c r="H2127">
        <v>0</v>
      </c>
      <c r="I2127">
        <v>1</v>
      </c>
      <c r="J2127">
        <v>0</v>
      </c>
      <c r="K2127">
        <v>0</v>
      </c>
      <c r="L2127" s="2">
        <v>6.333333333333333</v>
      </c>
      <c r="M2127">
        <v>6</v>
      </c>
      <c r="N2127">
        <v>2</v>
      </c>
      <c r="O2127">
        <v>2</v>
      </c>
      <c r="P2127">
        <v>0</v>
      </c>
      <c r="Q2127">
        <v>1</v>
      </c>
      <c r="R2127">
        <v>9</v>
      </c>
      <c r="S2127">
        <v>0</v>
      </c>
      <c r="T2127">
        <v>0</v>
      </c>
      <c r="U2127">
        <v>1</v>
      </c>
      <c r="V2127">
        <f t="shared" si="66"/>
        <v>75.666666666666671</v>
      </c>
      <c r="W2127">
        <f t="shared" si="67"/>
        <v>67</v>
      </c>
    </row>
    <row r="2128" spans="1:23" x14ac:dyDescent="0.35">
      <c r="A2128" t="s">
        <v>352</v>
      </c>
      <c r="B2128" s="1">
        <v>44314</v>
      </c>
      <c r="C2128" t="s">
        <v>339</v>
      </c>
      <c r="D2128" t="s">
        <v>118</v>
      </c>
      <c r="E2128">
        <v>1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 s="2">
        <v>4.333333333333333</v>
      </c>
      <c r="M2128">
        <v>6</v>
      </c>
      <c r="N2128">
        <v>5</v>
      </c>
      <c r="O2128">
        <v>4</v>
      </c>
      <c r="P2128">
        <v>2</v>
      </c>
      <c r="Q2128">
        <v>3</v>
      </c>
      <c r="R2128">
        <v>6</v>
      </c>
      <c r="S2128">
        <v>0</v>
      </c>
      <c r="T2128">
        <v>0</v>
      </c>
      <c r="U2128">
        <v>0</v>
      </c>
      <c r="V2128">
        <f t="shared" si="66"/>
        <v>50.666666666666664</v>
      </c>
      <c r="W2128">
        <f t="shared" si="67"/>
        <v>27</v>
      </c>
    </row>
    <row r="2129" spans="1:23" x14ac:dyDescent="0.35">
      <c r="A2129" t="s">
        <v>352</v>
      </c>
      <c r="B2129" s="1">
        <v>44316</v>
      </c>
      <c r="C2129" t="s">
        <v>340</v>
      </c>
      <c r="D2129" t="s">
        <v>56</v>
      </c>
      <c r="E2129">
        <v>1</v>
      </c>
      <c r="F2129">
        <v>0</v>
      </c>
      <c r="G2129">
        <v>0</v>
      </c>
      <c r="H2129">
        <v>0</v>
      </c>
      <c r="I2129">
        <v>1</v>
      </c>
      <c r="J2129">
        <v>0</v>
      </c>
      <c r="K2129">
        <v>0</v>
      </c>
      <c r="L2129">
        <v>2</v>
      </c>
      <c r="M2129">
        <v>2</v>
      </c>
      <c r="N2129">
        <v>1</v>
      </c>
      <c r="O2129">
        <v>1</v>
      </c>
      <c r="P2129">
        <v>0</v>
      </c>
      <c r="Q2129">
        <v>3</v>
      </c>
      <c r="R2129">
        <v>1</v>
      </c>
      <c r="S2129">
        <v>1</v>
      </c>
      <c r="T2129">
        <v>0</v>
      </c>
      <c r="U2129">
        <v>0</v>
      </c>
      <c r="V2129">
        <f t="shared" si="66"/>
        <v>52</v>
      </c>
      <c r="W2129">
        <f t="shared" si="67"/>
        <v>40</v>
      </c>
    </row>
    <row r="2130" spans="1:23" x14ac:dyDescent="0.35">
      <c r="A2130" t="s">
        <v>352</v>
      </c>
      <c r="B2130" s="1">
        <v>44317</v>
      </c>
      <c r="C2130" t="s">
        <v>341</v>
      </c>
      <c r="D2130" t="s">
        <v>56</v>
      </c>
      <c r="E2130">
        <v>1</v>
      </c>
      <c r="F2130">
        <v>0</v>
      </c>
      <c r="G2130">
        <v>0</v>
      </c>
      <c r="H2130">
        <v>1</v>
      </c>
      <c r="I2130">
        <v>0</v>
      </c>
      <c r="J2130">
        <v>0</v>
      </c>
      <c r="K2130">
        <v>0</v>
      </c>
      <c r="L2130">
        <v>7</v>
      </c>
      <c r="M2130">
        <v>2</v>
      </c>
      <c r="N2130">
        <v>1</v>
      </c>
      <c r="O2130">
        <v>1</v>
      </c>
      <c r="P2130">
        <v>1</v>
      </c>
      <c r="Q2130">
        <v>3</v>
      </c>
      <c r="R2130">
        <v>7</v>
      </c>
      <c r="S2130">
        <v>0</v>
      </c>
      <c r="T2130">
        <v>0</v>
      </c>
      <c r="U2130">
        <v>0</v>
      </c>
      <c r="V2130">
        <f t="shared" si="66"/>
        <v>75</v>
      </c>
      <c r="W2130">
        <f t="shared" si="67"/>
        <v>70</v>
      </c>
    </row>
    <row r="2131" spans="1:23" x14ac:dyDescent="0.35">
      <c r="A2131" t="s">
        <v>352</v>
      </c>
      <c r="B2131" s="1">
        <v>44318</v>
      </c>
      <c r="C2131" t="s">
        <v>338</v>
      </c>
      <c r="D2131" t="s">
        <v>56</v>
      </c>
      <c r="E2131">
        <v>1</v>
      </c>
      <c r="F2131">
        <v>0</v>
      </c>
      <c r="G2131">
        <v>0</v>
      </c>
      <c r="H2131">
        <v>0</v>
      </c>
      <c r="I2131">
        <v>1</v>
      </c>
      <c r="J2131">
        <v>0</v>
      </c>
      <c r="K2131">
        <v>0</v>
      </c>
      <c r="L2131" s="2">
        <v>4.333333333333333</v>
      </c>
      <c r="M2131">
        <v>6</v>
      </c>
      <c r="N2131">
        <v>7</v>
      </c>
      <c r="O2131">
        <v>2</v>
      </c>
      <c r="P2131">
        <v>2</v>
      </c>
      <c r="Q2131">
        <v>1</v>
      </c>
      <c r="R2131">
        <v>3</v>
      </c>
      <c r="S2131">
        <v>2</v>
      </c>
      <c r="T2131">
        <v>0</v>
      </c>
      <c r="U2131">
        <v>1</v>
      </c>
      <c r="V2131">
        <f t="shared" si="66"/>
        <v>41.666666666666664</v>
      </c>
      <c r="W2131">
        <f t="shared" si="67"/>
        <v>22</v>
      </c>
    </row>
    <row r="2132" spans="1:23" x14ac:dyDescent="0.35">
      <c r="A2132" t="s">
        <v>352</v>
      </c>
      <c r="B2132" s="1">
        <v>44319</v>
      </c>
      <c r="C2132" t="s">
        <v>344</v>
      </c>
      <c r="D2132" t="s">
        <v>40</v>
      </c>
      <c r="E2132">
        <v>1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 s="2">
        <v>4.666666666666667</v>
      </c>
      <c r="M2132">
        <v>4</v>
      </c>
      <c r="N2132">
        <v>3</v>
      </c>
      <c r="O2132">
        <v>3</v>
      </c>
      <c r="P2132">
        <v>0</v>
      </c>
      <c r="Q2132">
        <v>4</v>
      </c>
      <c r="R2132">
        <v>3</v>
      </c>
      <c r="S2132">
        <v>0</v>
      </c>
      <c r="T2132">
        <v>1</v>
      </c>
      <c r="U2132">
        <v>0</v>
      </c>
      <c r="V2132">
        <f t="shared" si="66"/>
        <v>60.333333333333336</v>
      </c>
      <c r="W2132">
        <f t="shared" si="67"/>
        <v>46</v>
      </c>
    </row>
    <row r="2133" spans="1:23" x14ac:dyDescent="0.35">
      <c r="A2133" t="s">
        <v>352</v>
      </c>
      <c r="B2133" s="1">
        <v>44320</v>
      </c>
      <c r="C2133" t="s">
        <v>339</v>
      </c>
      <c r="D2133" t="s">
        <v>40</v>
      </c>
      <c r="E2133">
        <v>1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 s="2">
        <v>5.333333333333333</v>
      </c>
      <c r="M2133">
        <v>3</v>
      </c>
      <c r="N2133">
        <v>3</v>
      </c>
      <c r="O2133">
        <v>3</v>
      </c>
      <c r="P2133">
        <v>0</v>
      </c>
      <c r="Q2133">
        <v>3</v>
      </c>
      <c r="R2133">
        <v>3</v>
      </c>
      <c r="S2133">
        <v>0</v>
      </c>
      <c r="T2133">
        <v>0</v>
      </c>
      <c r="U2133">
        <v>1</v>
      </c>
      <c r="V2133">
        <f t="shared" si="66"/>
        <v>65.666666666666671</v>
      </c>
      <c r="W2133">
        <f t="shared" si="67"/>
        <v>54</v>
      </c>
    </row>
    <row r="2134" spans="1:23" x14ac:dyDescent="0.35">
      <c r="A2134" t="s">
        <v>352</v>
      </c>
      <c r="B2134" s="1">
        <v>44321</v>
      </c>
      <c r="C2134" t="s">
        <v>340</v>
      </c>
      <c r="D2134" t="s">
        <v>40</v>
      </c>
      <c r="E2134">
        <v>1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 s="2">
        <v>5.666666666666667</v>
      </c>
      <c r="M2134">
        <v>4</v>
      </c>
      <c r="N2134">
        <v>3</v>
      </c>
      <c r="O2134">
        <v>3</v>
      </c>
      <c r="P2134">
        <v>0</v>
      </c>
      <c r="Q2134">
        <v>2</v>
      </c>
      <c r="R2134">
        <v>3</v>
      </c>
      <c r="S2134">
        <v>1</v>
      </c>
      <c r="T2134">
        <v>1</v>
      </c>
      <c r="U2134">
        <v>0</v>
      </c>
      <c r="V2134">
        <f t="shared" si="66"/>
        <v>67.333333333333329</v>
      </c>
      <c r="W2134">
        <f t="shared" si="67"/>
        <v>56</v>
      </c>
    </row>
    <row r="2135" spans="1:23" x14ac:dyDescent="0.35">
      <c r="A2135" t="s">
        <v>352</v>
      </c>
      <c r="B2135" s="1">
        <v>44322</v>
      </c>
      <c r="C2135" t="s">
        <v>341</v>
      </c>
      <c r="D2135" t="s">
        <v>40</v>
      </c>
      <c r="E2135">
        <v>1</v>
      </c>
      <c r="F2135">
        <v>0</v>
      </c>
      <c r="G2135">
        <v>0</v>
      </c>
      <c r="H2135">
        <v>0</v>
      </c>
      <c r="I2135">
        <v>1</v>
      </c>
      <c r="J2135">
        <v>0</v>
      </c>
      <c r="K2135">
        <v>0</v>
      </c>
      <c r="L2135" s="2">
        <v>5.666666666666667</v>
      </c>
      <c r="M2135">
        <v>8</v>
      </c>
      <c r="N2135">
        <v>3</v>
      </c>
      <c r="O2135">
        <v>3</v>
      </c>
      <c r="P2135">
        <v>0</v>
      </c>
      <c r="Q2135">
        <v>1</v>
      </c>
      <c r="R2135">
        <v>6</v>
      </c>
      <c r="S2135">
        <v>0</v>
      </c>
      <c r="T2135">
        <v>0</v>
      </c>
      <c r="U2135">
        <v>1</v>
      </c>
      <c r="V2135">
        <f t="shared" si="66"/>
        <v>67.333333333333329</v>
      </c>
      <c r="W2135">
        <f t="shared" si="67"/>
        <v>53</v>
      </c>
    </row>
    <row r="2136" spans="1:23" x14ac:dyDescent="0.35">
      <c r="A2136" t="s">
        <v>352</v>
      </c>
      <c r="B2136" s="1">
        <v>44323</v>
      </c>
      <c r="C2136" t="s">
        <v>338</v>
      </c>
      <c r="D2136" t="s">
        <v>21</v>
      </c>
      <c r="E2136">
        <v>1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0</v>
      </c>
      <c r="L2136">
        <v>6</v>
      </c>
      <c r="M2136">
        <v>5</v>
      </c>
      <c r="N2136">
        <v>3</v>
      </c>
      <c r="O2136">
        <v>3</v>
      </c>
      <c r="P2136">
        <v>1</v>
      </c>
      <c r="Q2136">
        <v>1</v>
      </c>
      <c r="R2136">
        <v>6</v>
      </c>
      <c r="S2136">
        <v>0</v>
      </c>
      <c r="T2136">
        <v>0</v>
      </c>
      <c r="U2136">
        <v>0</v>
      </c>
      <c r="V2136">
        <f t="shared" si="66"/>
        <v>68</v>
      </c>
      <c r="W2136">
        <f t="shared" si="67"/>
        <v>55</v>
      </c>
    </row>
    <row r="2137" spans="1:23" x14ac:dyDescent="0.35">
      <c r="A2137" t="s">
        <v>352</v>
      </c>
      <c r="B2137" s="1">
        <v>44324</v>
      </c>
      <c r="C2137" t="s">
        <v>344</v>
      </c>
      <c r="D2137" t="s">
        <v>21</v>
      </c>
      <c r="E2137">
        <v>1</v>
      </c>
      <c r="F2137">
        <v>0</v>
      </c>
      <c r="G2137">
        <v>0</v>
      </c>
      <c r="H2137">
        <v>0</v>
      </c>
      <c r="I2137">
        <v>1</v>
      </c>
      <c r="J2137">
        <v>0</v>
      </c>
      <c r="K2137">
        <v>0</v>
      </c>
      <c r="L2137" s="2">
        <v>0.66666666666666663</v>
      </c>
      <c r="M2137">
        <v>7</v>
      </c>
      <c r="N2137">
        <v>8</v>
      </c>
      <c r="O2137">
        <v>8</v>
      </c>
      <c r="P2137">
        <v>1</v>
      </c>
      <c r="Q2137">
        <v>1</v>
      </c>
      <c r="R2137">
        <v>0</v>
      </c>
      <c r="S2137">
        <v>0</v>
      </c>
      <c r="T2137">
        <v>0</v>
      </c>
      <c r="U2137">
        <v>0</v>
      </c>
      <c r="V2137">
        <f t="shared" si="66"/>
        <v>40</v>
      </c>
      <c r="W2137">
        <f t="shared" si="67"/>
        <v>-2</v>
      </c>
    </row>
    <row r="2138" spans="1:23" x14ac:dyDescent="0.35">
      <c r="A2138" t="s">
        <v>352</v>
      </c>
      <c r="B2138" s="1">
        <v>44325</v>
      </c>
      <c r="C2138" t="s">
        <v>339</v>
      </c>
      <c r="D2138" t="s">
        <v>21</v>
      </c>
      <c r="E2138">
        <v>1</v>
      </c>
      <c r="F2138">
        <v>0</v>
      </c>
      <c r="G2138">
        <v>0</v>
      </c>
      <c r="H2138">
        <v>0</v>
      </c>
      <c r="I2138">
        <v>1</v>
      </c>
      <c r="J2138">
        <v>0</v>
      </c>
      <c r="K2138">
        <v>0</v>
      </c>
      <c r="L2138">
        <v>5</v>
      </c>
      <c r="M2138">
        <v>4</v>
      </c>
      <c r="N2138">
        <v>5</v>
      </c>
      <c r="O2138">
        <v>5</v>
      </c>
      <c r="P2138">
        <v>0</v>
      </c>
      <c r="Q2138">
        <v>2</v>
      </c>
      <c r="R2138">
        <v>7</v>
      </c>
      <c r="S2138">
        <v>1</v>
      </c>
      <c r="T2138">
        <v>0</v>
      </c>
      <c r="U2138">
        <v>0</v>
      </c>
      <c r="V2138">
        <f t="shared" si="66"/>
        <v>68</v>
      </c>
      <c r="W2138">
        <f t="shared" si="67"/>
        <v>50</v>
      </c>
    </row>
    <row r="2139" spans="1:23" x14ac:dyDescent="0.35">
      <c r="A2139" t="s">
        <v>352</v>
      </c>
      <c r="B2139" s="1">
        <v>44327</v>
      </c>
      <c r="C2139" t="s">
        <v>340</v>
      </c>
      <c r="D2139" t="s">
        <v>65</v>
      </c>
      <c r="E2139">
        <v>1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 s="2">
        <v>3.3333333333333335</v>
      </c>
      <c r="M2139">
        <v>7</v>
      </c>
      <c r="N2139">
        <v>4</v>
      </c>
      <c r="O2139">
        <v>4</v>
      </c>
      <c r="P2139">
        <v>0</v>
      </c>
      <c r="Q2139">
        <v>2</v>
      </c>
      <c r="R2139">
        <v>4</v>
      </c>
      <c r="S2139">
        <v>1</v>
      </c>
      <c r="T2139">
        <v>0</v>
      </c>
      <c r="U2139">
        <v>0</v>
      </c>
      <c r="V2139">
        <f t="shared" si="66"/>
        <v>55</v>
      </c>
      <c r="W2139">
        <f t="shared" si="67"/>
        <v>34</v>
      </c>
    </row>
    <row r="2140" spans="1:23" x14ac:dyDescent="0.35">
      <c r="A2140" t="s">
        <v>352</v>
      </c>
      <c r="B2140" s="1">
        <v>44328</v>
      </c>
      <c r="C2140" t="s">
        <v>341</v>
      </c>
      <c r="D2140" t="s">
        <v>65</v>
      </c>
      <c r="E2140">
        <v>1</v>
      </c>
      <c r="F2140">
        <v>0</v>
      </c>
      <c r="G2140">
        <v>0</v>
      </c>
      <c r="H2140">
        <v>0</v>
      </c>
      <c r="I2140">
        <v>1</v>
      </c>
      <c r="J2140">
        <v>0</v>
      </c>
      <c r="K2140">
        <v>0</v>
      </c>
      <c r="L2140">
        <v>6</v>
      </c>
      <c r="M2140">
        <v>7</v>
      </c>
      <c r="N2140">
        <v>4</v>
      </c>
      <c r="O2140">
        <v>4</v>
      </c>
      <c r="P2140">
        <v>0</v>
      </c>
      <c r="Q2140">
        <v>2</v>
      </c>
      <c r="R2140">
        <v>8</v>
      </c>
      <c r="S2140">
        <v>0</v>
      </c>
      <c r="T2140">
        <v>0</v>
      </c>
      <c r="U2140">
        <v>1</v>
      </c>
      <c r="V2140">
        <f t="shared" si="66"/>
        <v>71</v>
      </c>
      <c r="W2140">
        <f t="shared" si="67"/>
        <v>54</v>
      </c>
    </row>
    <row r="2141" spans="1:23" x14ac:dyDescent="0.35">
      <c r="A2141" t="s">
        <v>352</v>
      </c>
      <c r="B2141" s="1">
        <v>44329</v>
      </c>
      <c r="C2141" t="s">
        <v>344</v>
      </c>
      <c r="D2141" t="s">
        <v>65</v>
      </c>
      <c r="E2141">
        <v>1</v>
      </c>
      <c r="F2141">
        <v>0</v>
      </c>
      <c r="G2141">
        <v>0</v>
      </c>
      <c r="H2141">
        <v>0</v>
      </c>
      <c r="I2141">
        <v>1</v>
      </c>
      <c r="J2141">
        <v>0</v>
      </c>
      <c r="K2141">
        <v>0</v>
      </c>
      <c r="L2141" s="2">
        <v>2.6666666666666665</v>
      </c>
      <c r="M2141">
        <v>7</v>
      </c>
      <c r="N2141">
        <v>4</v>
      </c>
      <c r="O2141">
        <v>3</v>
      </c>
      <c r="P2141">
        <v>0</v>
      </c>
      <c r="Q2141">
        <v>0</v>
      </c>
      <c r="R2141">
        <v>4</v>
      </c>
      <c r="S2141">
        <v>0</v>
      </c>
      <c r="T2141">
        <v>0</v>
      </c>
      <c r="U2141">
        <v>0</v>
      </c>
      <c r="V2141">
        <f t="shared" si="66"/>
        <v>53</v>
      </c>
      <c r="W2141">
        <f t="shared" si="67"/>
        <v>34</v>
      </c>
    </row>
    <row r="2142" spans="1:23" x14ac:dyDescent="0.35">
      <c r="A2142" t="s">
        <v>352</v>
      </c>
      <c r="B2142" t="s">
        <v>219</v>
      </c>
      <c r="C2142" t="s">
        <v>338</v>
      </c>
      <c r="D2142" t="s">
        <v>75</v>
      </c>
      <c r="E2142">
        <v>1</v>
      </c>
      <c r="F2142">
        <v>0</v>
      </c>
      <c r="G2142">
        <v>0</v>
      </c>
      <c r="H2142">
        <v>1</v>
      </c>
      <c r="I2142">
        <v>0</v>
      </c>
      <c r="J2142">
        <v>0</v>
      </c>
      <c r="K2142">
        <v>0</v>
      </c>
      <c r="L2142">
        <v>5</v>
      </c>
      <c r="M2142">
        <v>5</v>
      </c>
      <c r="N2142">
        <v>2</v>
      </c>
      <c r="O2142">
        <v>2</v>
      </c>
      <c r="P2142">
        <v>0</v>
      </c>
      <c r="Q2142">
        <v>3</v>
      </c>
      <c r="R2142">
        <v>7</v>
      </c>
      <c r="S2142">
        <v>0</v>
      </c>
      <c r="T2142">
        <v>0</v>
      </c>
      <c r="U2142">
        <v>0</v>
      </c>
      <c r="V2142">
        <f t="shared" si="66"/>
        <v>66</v>
      </c>
      <c r="W2142">
        <f t="shared" si="67"/>
        <v>55</v>
      </c>
    </row>
    <row r="2143" spans="1:23" x14ac:dyDescent="0.35">
      <c r="A2143" t="s">
        <v>352</v>
      </c>
      <c r="B2143" t="s">
        <v>220</v>
      </c>
      <c r="C2143" t="s">
        <v>342</v>
      </c>
      <c r="D2143" t="s">
        <v>75</v>
      </c>
      <c r="E2143">
        <v>1</v>
      </c>
      <c r="F2143">
        <v>0</v>
      </c>
      <c r="G2143">
        <v>0</v>
      </c>
      <c r="H2143">
        <v>0</v>
      </c>
      <c r="I2143">
        <v>1</v>
      </c>
      <c r="J2143">
        <v>0</v>
      </c>
      <c r="K2143">
        <v>0</v>
      </c>
      <c r="L2143" s="2">
        <v>1.3333333333333333</v>
      </c>
      <c r="M2143">
        <v>4</v>
      </c>
      <c r="N2143">
        <v>3</v>
      </c>
      <c r="O2143">
        <v>2</v>
      </c>
      <c r="P2143">
        <v>1</v>
      </c>
      <c r="Q2143">
        <v>0</v>
      </c>
      <c r="R2143">
        <v>1</v>
      </c>
      <c r="S2143">
        <v>0</v>
      </c>
      <c r="T2143">
        <v>0</v>
      </c>
      <c r="U2143">
        <v>0</v>
      </c>
      <c r="V2143">
        <f t="shared" si="66"/>
        <v>45</v>
      </c>
      <c r="W2143">
        <f t="shared" si="67"/>
        <v>26</v>
      </c>
    </row>
    <row r="2144" spans="1:23" x14ac:dyDescent="0.35">
      <c r="A2144" t="s">
        <v>352</v>
      </c>
      <c r="B2144" s="1">
        <v>44331</v>
      </c>
      <c r="C2144" t="s">
        <v>339</v>
      </c>
      <c r="D2144" t="s">
        <v>75</v>
      </c>
      <c r="E2144">
        <v>1</v>
      </c>
      <c r="F2144">
        <v>0</v>
      </c>
      <c r="G2144">
        <v>0</v>
      </c>
      <c r="H2144">
        <v>1</v>
      </c>
      <c r="I2144">
        <v>0</v>
      </c>
      <c r="J2144">
        <v>0</v>
      </c>
      <c r="K2144">
        <v>0</v>
      </c>
      <c r="L2144">
        <v>7</v>
      </c>
      <c r="M2144">
        <v>2</v>
      </c>
      <c r="N2144">
        <v>1</v>
      </c>
      <c r="O2144">
        <v>1</v>
      </c>
      <c r="P2144">
        <v>1</v>
      </c>
      <c r="Q2144">
        <v>2</v>
      </c>
      <c r="R2144">
        <v>7</v>
      </c>
      <c r="S2144">
        <v>0</v>
      </c>
      <c r="T2144">
        <v>0</v>
      </c>
      <c r="U2144">
        <v>0</v>
      </c>
      <c r="V2144">
        <f t="shared" si="66"/>
        <v>76</v>
      </c>
      <c r="W2144">
        <f t="shared" si="67"/>
        <v>72</v>
      </c>
    </row>
    <row r="2145" spans="1:23" x14ac:dyDescent="0.35">
      <c r="A2145" t="s">
        <v>352</v>
      </c>
      <c r="B2145" s="1">
        <v>44332</v>
      </c>
      <c r="C2145" t="s">
        <v>340</v>
      </c>
      <c r="D2145" t="s">
        <v>75</v>
      </c>
      <c r="E2145">
        <v>1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 s="2">
        <v>6.333333333333333</v>
      </c>
      <c r="M2145">
        <v>7</v>
      </c>
      <c r="N2145">
        <v>2</v>
      </c>
      <c r="O2145">
        <v>2</v>
      </c>
      <c r="P2145">
        <v>1</v>
      </c>
      <c r="Q2145">
        <v>2</v>
      </c>
      <c r="R2145">
        <v>7</v>
      </c>
      <c r="S2145">
        <v>0</v>
      </c>
      <c r="T2145">
        <v>0</v>
      </c>
      <c r="U2145">
        <v>0</v>
      </c>
      <c r="V2145">
        <f t="shared" si="66"/>
        <v>67.666666666666671</v>
      </c>
      <c r="W2145">
        <f t="shared" si="67"/>
        <v>55</v>
      </c>
    </row>
    <row r="2146" spans="1:23" x14ac:dyDescent="0.35">
      <c r="A2146" t="s">
        <v>352</v>
      </c>
      <c r="B2146" s="1">
        <v>44334</v>
      </c>
      <c r="C2146" t="s">
        <v>345</v>
      </c>
      <c r="D2146" t="s">
        <v>108</v>
      </c>
      <c r="E2146">
        <v>1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6</v>
      </c>
      <c r="M2146">
        <v>1</v>
      </c>
      <c r="N2146">
        <v>0</v>
      </c>
      <c r="O2146">
        <v>0</v>
      </c>
      <c r="P2146">
        <v>0</v>
      </c>
      <c r="Q2146">
        <v>2</v>
      </c>
      <c r="R2146">
        <v>4</v>
      </c>
      <c r="S2146">
        <v>0</v>
      </c>
      <c r="T2146">
        <v>0</v>
      </c>
      <c r="U2146">
        <v>0</v>
      </c>
      <c r="V2146">
        <f t="shared" si="66"/>
        <v>73</v>
      </c>
      <c r="W2146">
        <f t="shared" si="67"/>
        <v>74</v>
      </c>
    </row>
    <row r="2147" spans="1:23" x14ac:dyDescent="0.35">
      <c r="A2147" t="s">
        <v>352</v>
      </c>
      <c r="B2147" s="1">
        <v>44335</v>
      </c>
      <c r="C2147" t="s">
        <v>338</v>
      </c>
      <c r="D2147" t="s">
        <v>108</v>
      </c>
      <c r="E2147">
        <v>1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 s="2">
        <v>5.333333333333333</v>
      </c>
      <c r="M2147">
        <v>8</v>
      </c>
      <c r="N2147">
        <v>3</v>
      </c>
      <c r="O2147">
        <v>3</v>
      </c>
      <c r="P2147">
        <v>1</v>
      </c>
      <c r="Q2147">
        <v>1</v>
      </c>
      <c r="R2147">
        <v>4</v>
      </c>
      <c r="S2147">
        <v>0</v>
      </c>
      <c r="T2147">
        <v>0</v>
      </c>
      <c r="U2147">
        <v>0</v>
      </c>
      <c r="V2147">
        <f t="shared" si="66"/>
        <v>59.666666666666664</v>
      </c>
      <c r="W2147">
        <f t="shared" si="67"/>
        <v>43</v>
      </c>
    </row>
    <row r="2148" spans="1:23" x14ac:dyDescent="0.35">
      <c r="A2148" t="s">
        <v>352</v>
      </c>
      <c r="B2148" s="1">
        <v>44337</v>
      </c>
      <c r="C2148" t="s">
        <v>339</v>
      </c>
      <c r="D2148" t="s">
        <v>49</v>
      </c>
      <c r="E2148">
        <v>1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6</v>
      </c>
      <c r="M2148">
        <v>10</v>
      </c>
      <c r="N2148">
        <v>4</v>
      </c>
      <c r="O2148">
        <v>4</v>
      </c>
      <c r="P2148">
        <v>1</v>
      </c>
      <c r="Q2148">
        <v>0</v>
      </c>
      <c r="R2148">
        <v>8</v>
      </c>
      <c r="S2148">
        <v>0</v>
      </c>
      <c r="T2148">
        <v>0</v>
      </c>
      <c r="U2148">
        <v>0</v>
      </c>
      <c r="V2148">
        <f t="shared" si="66"/>
        <v>66</v>
      </c>
      <c r="W2148">
        <f t="shared" si="67"/>
        <v>46</v>
      </c>
    </row>
    <row r="2149" spans="1:23" x14ac:dyDescent="0.35">
      <c r="A2149" t="s">
        <v>352</v>
      </c>
      <c r="B2149" s="1">
        <v>44338</v>
      </c>
      <c r="C2149" t="s">
        <v>340</v>
      </c>
      <c r="D2149" t="s">
        <v>49</v>
      </c>
      <c r="E2149">
        <v>1</v>
      </c>
      <c r="F2149">
        <v>0</v>
      </c>
      <c r="G2149">
        <v>0</v>
      </c>
      <c r="H2149">
        <v>1</v>
      </c>
      <c r="I2149">
        <v>0</v>
      </c>
      <c r="J2149">
        <v>0</v>
      </c>
      <c r="K2149">
        <v>0</v>
      </c>
      <c r="L2149" s="2">
        <v>6.333333333333333</v>
      </c>
      <c r="M2149">
        <v>6</v>
      </c>
      <c r="N2149">
        <v>3</v>
      </c>
      <c r="O2149">
        <v>3</v>
      </c>
      <c r="P2149">
        <v>0</v>
      </c>
      <c r="Q2149">
        <v>2</v>
      </c>
      <c r="R2149">
        <v>6</v>
      </c>
      <c r="S2149">
        <v>0</v>
      </c>
      <c r="T2149">
        <v>0</v>
      </c>
      <c r="U2149">
        <v>0</v>
      </c>
      <c r="V2149">
        <f t="shared" si="66"/>
        <v>71.666666666666671</v>
      </c>
      <c r="W2149">
        <f t="shared" si="67"/>
        <v>59</v>
      </c>
    </row>
    <row r="2150" spans="1:23" x14ac:dyDescent="0.35">
      <c r="A2150" t="s">
        <v>352</v>
      </c>
      <c r="B2150" s="1">
        <v>44339</v>
      </c>
      <c r="C2150" t="s">
        <v>345</v>
      </c>
      <c r="D2150" t="s">
        <v>49</v>
      </c>
      <c r="E2150">
        <v>1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5</v>
      </c>
      <c r="M2150">
        <v>6</v>
      </c>
      <c r="N2150">
        <v>2</v>
      </c>
      <c r="O2150">
        <v>2</v>
      </c>
      <c r="P2150">
        <v>0</v>
      </c>
      <c r="Q2150">
        <v>3</v>
      </c>
      <c r="R2150">
        <v>3</v>
      </c>
      <c r="S2150">
        <v>0</v>
      </c>
      <c r="T2150">
        <v>0</v>
      </c>
      <c r="U2150">
        <v>0</v>
      </c>
      <c r="V2150">
        <f t="shared" si="66"/>
        <v>61</v>
      </c>
      <c r="W2150">
        <f t="shared" si="67"/>
        <v>49</v>
      </c>
    </row>
    <row r="2151" spans="1:23" x14ac:dyDescent="0.35">
      <c r="A2151" t="s">
        <v>352</v>
      </c>
      <c r="B2151" s="1">
        <v>44341</v>
      </c>
      <c r="C2151" t="s">
        <v>338</v>
      </c>
      <c r="D2151" t="s">
        <v>51</v>
      </c>
      <c r="E2151">
        <v>1</v>
      </c>
      <c r="F2151">
        <v>0</v>
      </c>
      <c r="G2151">
        <v>0</v>
      </c>
      <c r="H2151">
        <v>1</v>
      </c>
      <c r="I2151">
        <v>0</v>
      </c>
      <c r="J2151">
        <v>0</v>
      </c>
      <c r="K2151">
        <v>0</v>
      </c>
      <c r="L2151">
        <v>7</v>
      </c>
      <c r="M2151">
        <v>4</v>
      </c>
      <c r="N2151">
        <v>1</v>
      </c>
      <c r="O2151">
        <v>1</v>
      </c>
      <c r="P2151">
        <v>0</v>
      </c>
      <c r="Q2151">
        <v>4</v>
      </c>
      <c r="R2151">
        <v>7</v>
      </c>
      <c r="S2151">
        <v>0</v>
      </c>
      <c r="T2151">
        <v>0</v>
      </c>
      <c r="U2151">
        <v>0</v>
      </c>
      <c r="V2151">
        <f t="shared" si="66"/>
        <v>76</v>
      </c>
      <c r="W2151">
        <f t="shared" si="67"/>
        <v>70</v>
      </c>
    </row>
    <row r="2152" spans="1:23" x14ac:dyDescent="0.35">
      <c r="A2152" t="s">
        <v>352</v>
      </c>
      <c r="B2152" s="1">
        <v>44342</v>
      </c>
      <c r="C2152" t="s">
        <v>339</v>
      </c>
      <c r="D2152" t="s">
        <v>51</v>
      </c>
      <c r="E2152">
        <v>1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5</v>
      </c>
      <c r="M2152">
        <v>2</v>
      </c>
      <c r="N2152">
        <v>1</v>
      </c>
      <c r="O2152">
        <v>1</v>
      </c>
      <c r="P2152">
        <v>0</v>
      </c>
      <c r="Q2152">
        <v>4</v>
      </c>
      <c r="R2152">
        <v>9</v>
      </c>
      <c r="S2152">
        <v>0</v>
      </c>
      <c r="T2152">
        <v>0</v>
      </c>
      <c r="U2152">
        <v>0</v>
      </c>
      <c r="V2152">
        <f t="shared" si="66"/>
        <v>70</v>
      </c>
      <c r="W2152">
        <f t="shared" si="67"/>
        <v>64</v>
      </c>
    </row>
    <row r="2153" spans="1:23" x14ac:dyDescent="0.35">
      <c r="A2153" t="s">
        <v>352</v>
      </c>
      <c r="B2153" s="1">
        <v>44343</v>
      </c>
      <c r="C2153" t="s">
        <v>340</v>
      </c>
      <c r="D2153" t="s">
        <v>51</v>
      </c>
      <c r="E2153">
        <v>1</v>
      </c>
      <c r="F2153">
        <v>0</v>
      </c>
      <c r="G2153">
        <v>0</v>
      </c>
      <c r="H2153">
        <v>0</v>
      </c>
      <c r="I2153">
        <v>1</v>
      </c>
      <c r="J2153">
        <v>0</v>
      </c>
      <c r="K2153">
        <v>0</v>
      </c>
      <c r="L2153" s="2">
        <v>2.6666666666666665</v>
      </c>
      <c r="M2153">
        <v>4</v>
      </c>
      <c r="N2153">
        <v>6</v>
      </c>
      <c r="O2153">
        <v>6</v>
      </c>
      <c r="P2153">
        <v>1</v>
      </c>
      <c r="Q2153">
        <v>2</v>
      </c>
      <c r="R2153">
        <v>3</v>
      </c>
      <c r="S2153">
        <v>1</v>
      </c>
      <c r="T2153">
        <v>0</v>
      </c>
      <c r="U2153">
        <v>0</v>
      </c>
      <c r="V2153">
        <f t="shared" si="66"/>
        <v>51</v>
      </c>
      <c r="W2153">
        <f t="shared" si="67"/>
        <v>23</v>
      </c>
    </row>
    <row r="2154" spans="1:23" x14ac:dyDescent="0.35">
      <c r="A2154" t="s">
        <v>352</v>
      </c>
      <c r="B2154" s="1">
        <v>44344</v>
      </c>
      <c r="C2154" t="s">
        <v>345</v>
      </c>
      <c r="D2154" t="s">
        <v>56</v>
      </c>
      <c r="E2154">
        <v>1</v>
      </c>
      <c r="F2154">
        <v>0</v>
      </c>
      <c r="G2154">
        <v>0</v>
      </c>
      <c r="H2154">
        <v>1</v>
      </c>
      <c r="I2154">
        <v>0</v>
      </c>
      <c r="J2154">
        <v>0</v>
      </c>
      <c r="K2154">
        <v>0</v>
      </c>
      <c r="L2154">
        <v>6</v>
      </c>
      <c r="M2154">
        <v>4</v>
      </c>
      <c r="N2154">
        <v>1</v>
      </c>
      <c r="O2154">
        <v>1</v>
      </c>
      <c r="P2154">
        <v>1</v>
      </c>
      <c r="Q2154">
        <v>2</v>
      </c>
      <c r="R2154">
        <v>5</v>
      </c>
      <c r="S2154">
        <v>0</v>
      </c>
      <c r="T2154">
        <v>0</v>
      </c>
      <c r="U2154">
        <v>0</v>
      </c>
      <c r="V2154">
        <f t="shared" si="66"/>
        <v>67</v>
      </c>
      <c r="W2154">
        <f t="shared" si="67"/>
        <v>60</v>
      </c>
    </row>
    <row r="2155" spans="1:23" x14ac:dyDescent="0.35">
      <c r="A2155" t="s">
        <v>352</v>
      </c>
      <c r="B2155" s="1">
        <v>44345</v>
      </c>
      <c r="C2155" t="s">
        <v>343</v>
      </c>
      <c r="D2155" t="s">
        <v>56</v>
      </c>
      <c r="E2155">
        <v>1</v>
      </c>
      <c r="F2155">
        <v>0</v>
      </c>
      <c r="G2155">
        <v>0</v>
      </c>
      <c r="H2155">
        <v>0</v>
      </c>
      <c r="I2155">
        <v>1</v>
      </c>
      <c r="J2155">
        <v>0</v>
      </c>
      <c r="K2155">
        <v>0</v>
      </c>
      <c r="L2155">
        <v>3</v>
      </c>
      <c r="M2155">
        <v>4</v>
      </c>
      <c r="N2155">
        <v>3</v>
      </c>
      <c r="O2155">
        <v>3</v>
      </c>
      <c r="P2155">
        <v>1</v>
      </c>
      <c r="Q2155">
        <v>1</v>
      </c>
      <c r="R2155">
        <v>2</v>
      </c>
      <c r="S2155">
        <v>0</v>
      </c>
      <c r="T2155">
        <v>0</v>
      </c>
      <c r="U2155">
        <v>0</v>
      </c>
      <c r="V2155">
        <f t="shared" si="66"/>
        <v>52</v>
      </c>
      <c r="W2155">
        <f t="shared" si="67"/>
        <v>35</v>
      </c>
    </row>
    <row r="2156" spans="1:23" x14ac:dyDescent="0.35">
      <c r="A2156" t="s">
        <v>352</v>
      </c>
      <c r="B2156" s="1">
        <v>44346</v>
      </c>
      <c r="C2156" t="s">
        <v>338</v>
      </c>
      <c r="D2156" t="s">
        <v>56</v>
      </c>
      <c r="E2156">
        <v>1</v>
      </c>
      <c r="F2156">
        <v>0</v>
      </c>
      <c r="G2156">
        <v>0</v>
      </c>
      <c r="H2156">
        <v>1</v>
      </c>
      <c r="I2156">
        <v>0</v>
      </c>
      <c r="J2156">
        <v>0</v>
      </c>
      <c r="K2156">
        <v>0</v>
      </c>
      <c r="L2156">
        <v>5</v>
      </c>
      <c r="M2156">
        <v>5</v>
      </c>
      <c r="N2156">
        <v>3</v>
      </c>
      <c r="O2156">
        <v>3</v>
      </c>
      <c r="P2156">
        <v>1</v>
      </c>
      <c r="Q2156">
        <v>4</v>
      </c>
      <c r="R2156">
        <v>6</v>
      </c>
      <c r="S2156">
        <v>0</v>
      </c>
      <c r="T2156">
        <v>0</v>
      </c>
      <c r="U2156">
        <v>0</v>
      </c>
      <c r="V2156">
        <f t="shared" si="66"/>
        <v>60</v>
      </c>
      <c r="W2156">
        <f t="shared" si="67"/>
        <v>43</v>
      </c>
    </row>
    <row r="2157" spans="1:23" x14ac:dyDescent="0.35">
      <c r="A2157" t="s">
        <v>352</v>
      </c>
      <c r="B2157" s="1">
        <v>44347</v>
      </c>
      <c r="C2157" t="s">
        <v>339</v>
      </c>
      <c r="D2157" t="s">
        <v>113</v>
      </c>
      <c r="E2157">
        <v>1</v>
      </c>
      <c r="F2157">
        <v>0</v>
      </c>
      <c r="G2157">
        <v>0</v>
      </c>
      <c r="H2157">
        <v>1</v>
      </c>
      <c r="I2157">
        <v>0</v>
      </c>
      <c r="J2157">
        <v>0</v>
      </c>
      <c r="K2157">
        <v>0</v>
      </c>
      <c r="L2157">
        <v>6</v>
      </c>
      <c r="M2157">
        <v>5</v>
      </c>
      <c r="N2157">
        <v>2</v>
      </c>
      <c r="O2157">
        <v>2</v>
      </c>
      <c r="P2157">
        <v>0</v>
      </c>
      <c r="Q2157">
        <v>1</v>
      </c>
      <c r="R2157">
        <v>7</v>
      </c>
      <c r="S2157">
        <v>0</v>
      </c>
      <c r="T2157">
        <v>0</v>
      </c>
      <c r="U2157">
        <v>0</v>
      </c>
      <c r="V2157">
        <f t="shared" si="66"/>
        <v>73</v>
      </c>
      <c r="W2157">
        <f t="shared" si="67"/>
        <v>65</v>
      </c>
    </row>
    <row r="2158" spans="1:23" x14ac:dyDescent="0.35">
      <c r="A2158" t="s">
        <v>352</v>
      </c>
      <c r="B2158" s="1">
        <v>44348</v>
      </c>
      <c r="C2158" t="s">
        <v>340</v>
      </c>
      <c r="D2158" t="s">
        <v>113</v>
      </c>
      <c r="E2158">
        <v>1</v>
      </c>
      <c r="F2158">
        <v>0</v>
      </c>
      <c r="G2158">
        <v>0</v>
      </c>
      <c r="H2158">
        <v>1</v>
      </c>
      <c r="I2158">
        <v>0</v>
      </c>
      <c r="J2158">
        <v>0</v>
      </c>
      <c r="K2158">
        <v>0</v>
      </c>
      <c r="L2158" s="2">
        <v>5.666666666666667</v>
      </c>
      <c r="M2158">
        <v>8</v>
      </c>
      <c r="N2158">
        <v>5</v>
      </c>
      <c r="O2158">
        <v>4</v>
      </c>
      <c r="P2158">
        <v>0</v>
      </c>
      <c r="Q2158">
        <v>1</v>
      </c>
      <c r="R2158">
        <v>6</v>
      </c>
      <c r="S2158">
        <v>1</v>
      </c>
      <c r="T2158">
        <v>0</v>
      </c>
      <c r="U2158">
        <v>0</v>
      </c>
      <c r="V2158">
        <f t="shared" si="66"/>
        <v>65.333333333333329</v>
      </c>
      <c r="W2158">
        <f t="shared" si="67"/>
        <v>47</v>
      </c>
    </row>
    <row r="2159" spans="1:23" x14ac:dyDescent="0.35">
      <c r="A2159" t="s">
        <v>352</v>
      </c>
      <c r="B2159" s="1">
        <v>44350</v>
      </c>
      <c r="C2159" t="s">
        <v>345</v>
      </c>
      <c r="D2159" t="s">
        <v>30</v>
      </c>
      <c r="E2159">
        <v>1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 s="2">
        <v>4.333333333333333</v>
      </c>
      <c r="M2159">
        <v>8</v>
      </c>
      <c r="N2159">
        <v>4</v>
      </c>
      <c r="O2159">
        <v>3</v>
      </c>
      <c r="P2159">
        <v>1</v>
      </c>
      <c r="Q2159">
        <v>2</v>
      </c>
      <c r="R2159">
        <v>6</v>
      </c>
      <c r="S2159">
        <v>0</v>
      </c>
      <c r="T2159">
        <v>0</v>
      </c>
      <c r="U2159">
        <v>0</v>
      </c>
      <c r="V2159">
        <f t="shared" si="66"/>
        <v>53.666666666666664</v>
      </c>
      <c r="W2159">
        <f t="shared" si="67"/>
        <v>34</v>
      </c>
    </row>
    <row r="2160" spans="1:23" x14ac:dyDescent="0.35">
      <c r="A2160" t="s">
        <v>352</v>
      </c>
      <c r="B2160" s="1">
        <v>44351</v>
      </c>
      <c r="C2160" t="s">
        <v>338</v>
      </c>
      <c r="D2160" t="s">
        <v>30</v>
      </c>
      <c r="E2160">
        <v>1</v>
      </c>
      <c r="F2160">
        <v>0</v>
      </c>
      <c r="G2160">
        <v>0</v>
      </c>
      <c r="H2160">
        <v>1</v>
      </c>
      <c r="I2160">
        <v>0</v>
      </c>
      <c r="J2160">
        <v>0</v>
      </c>
      <c r="K2160">
        <v>0</v>
      </c>
      <c r="L2160">
        <v>5</v>
      </c>
      <c r="M2160">
        <v>7</v>
      </c>
      <c r="N2160">
        <v>2</v>
      </c>
      <c r="O2160">
        <v>2</v>
      </c>
      <c r="P2160">
        <v>1</v>
      </c>
      <c r="Q2160">
        <v>0</v>
      </c>
      <c r="R2160">
        <v>5</v>
      </c>
      <c r="S2160">
        <v>0</v>
      </c>
      <c r="T2160">
        <v>0</v>
      </c>
      <c r="U2160">
        <v>0</v>
      </c>
      <c r="V2160">
        <f t="shared" si="66"/>
        <v>61</v>
      </c>
      <c r="W2160">
        <f t="shared" si="67"/>
        <v>49</v>
      </c>
    </row>
    <row r="2161" spans="1:23" x14ac:dyDescent="0.35">
      <c r="A2161" t="s">
        <v>352</v>
      </c>
      <c r="B2161" s="1">
        <v>44352</v>
      </c>
      <c r="C2161" t="s">
        <v>339</v>
      </c>
      <c r="D2161" t="s">
        <v>30</v>
      </c>
      <c r="E2161">
        <v>1</v>
      </c>
      <c r="F2161">
        <v>0</v>
      </c>
      <c r="G2161">
        <v>0</v>
      </c>
      <c r="H2161">
        <v>0</v>
      </c>
      <c r="I2161">
        <v>1</v>
      </c>
      <c r="J2161">
        <v>0</v>
      </c>
      <c r="K2161">
        <v>0</v>
      </c>
      <c r="L2161">
        <v>7</v>
      </c>
      <c r="M2161">
        <v>7</v>
      </c>
      <c r="N2161">
        <v>5</v>
      </c>
      <c r="O2161">
        <v>5</v>
      </c>
      <c r="P2161">
        <v>3</v>
      </c>
      <c r="Q2161">
        <v>1</v>
      </c>
      <c r="R2161">
        <v>5</v>
      </c>
      <c r="S2161">
        <v>0</v>
      </c>
      <c r="T2161">
        <v>0</v>
      </c>
      <c r="U2161">
        <v>0</v>
      </c>
      <c r="V2161">
        <f t="shared" si="66"/>
        <v>62</v>
      </c>
      <c r="W2161">
        <f t="shared" si="67"/>
        <v>38</v>
      </c>
    </row>
    <row r="2162" spans="1:23" x14ac:dyDescent="0.35">
      <c r="A2162" t="s">
        <v>352</v>
      </c>
      <c r="B2162" s="1">
        <v>44353</v>
      </c>
      <c r="C2162" t="s">
        <v>340</v>
      </c>
      <c r="D2162" t="s">
        <v>30</v>
      </c>
      <c r="E2162">
        <v>1</v>
      </c>
      <c r="F2162">
        <v>0</v>
      </c>
      <c r="G2162">
        <v>0</v>
      </c>
      <c r="H2162">
        <v>0</v>
      </c>
      <c r="I2162">
        <v>1</v>
      </c>
      <c r="J2162">
        <v>0</v>
      </c>
      <c r="K2162">
        <v>0</v>
      </c>
      <c r="L2162" s="2">
        <v>5.666666666666667</v>
      </c>
      <c r="M2162">
        <v>8</v>
      </c>
      <c r="N2162">
        <v>2</v>
      </c>
      <c r="O2162">
        <v>2</v>
      </c>
      <c r="P2162">
        <v>0</v>
      </c>
      <c r="Q2162">
        <v>3</v>
      </c>
      <c r="R2162">
        <v>7</v>
      </c>
      <c r="S2162">
        <v>1</v>
      </c>
      <c r="T2162">
        <v>0</v>
      </c>
      <c r="U2162">
        <v>1</v>
      </c>
      <c r="V2162">
        <f t="shared" si="66"/>
        <v>66.333333333333329</v>
      </c>
      <c r="W2162">
        <f t="shared" si="67"/>
        <v>53</v>
      </c>
    </row>
    <row r="2163" spans="1:23" x14ac:dyDescent="0.35">
      <c r="A2163" t="s">
        <v>352</v>
      </c>
      <c r="B2163" s="1">
        <v>44354</v>
      </c>
      <c r="C2163" t="s">
        <v>346</v>
      </c>
      <c r="D2163" t="s">
        <v>163</v>
      </c>
      <c r="E2163">
        <v>1</v>
      </c>
      <c r="F2163">
        <v>0</v>
      </c>
      <c r="G2163">
        <v>0</v>
      </c>
      <c r="H2163">
        <v>0</v>
      </c>
      <c r="I2163">
        <v>1</v>
      </c>
      <c r="J2163">
        <v>0</v>
      </c>
      <c r="K2163">
        <v>0</v>
      </c>
      <c r="L2163" s="2">
        <v>0.66666666666666663</v>
      </c>
      <c r="M2163">
        <v>3</v>
      </c>
      <c r="N2163">
        <v>4</v>
      </c>
      <c r="O2163">
        <v>4</v>
      </c>
      <c r="P2163">
        <v>0</v>
      </c>
      <c r="Q2163">
        <v>2</v>
      </c>
      <c r="R2163">
        <v>0</v>
      </c>
      <c r="S2163">
        <v>0</v>
      </c>
      <c r="T2163">
        <v>0</v>
      </c>
      <c r="U2163">
        <v>3</v>
      </c>
      <c r="V2163">
        <f t="shared" si="66"/>
        <v>47</v>
      </c>
      <c r="W2163">
        <f t="shared" si="67"/>
        <v>22</v>
      </c>
    </row>
    <row r="2164" spans="1:23" x14ac:dyDescent="0.35">
      <c r="A2164" t="s">
        <v>352</v>
      </c>
      <c r="B2164" s="1">
        <v>44355</v>
      </c>
      <c r="C2164" t="s">
        <v>345</v>
      </c>
      <c r="D2164" t="s">
        <v>163</v>
      </c>
      <c r="E2164">
        <v>1</v>
      </c>
      <c r="F2164">
        <v>0</v>
      </c>
      <c r="G2164">
        <v>0</v>
      </c>
      <c r="H2164">
        <v>0</v>
      </c>
      <c r="I2164">
        <v>1</v>
      </c>
      <c r="J2164">
        <v>0</v>
      </c>
      <c r="K2164">
        <v>0</v>
      </c>
      <c r="L2164">
        <v>4</v>
      </c>
      <c r="M2164">
        <v>6</v>
      </c>
      <c r="N2164">
        <v>6</v>
      </c>
      <c r="O2164">
        <v>6</v>
      </c>
      <c r="P2164">
        <v>4</v>
      </c>
      <c r="Q2164">
        <v>2</v>
      </c>
      <c r="R2164">
        <v>4</v>
      </c>
      <c r="S2164">
        <v>0</v>
      </c>
      <c r="T2164">
        <v>0</v>
      </c>
      <c r="U2164">
        <v>0</v>
      </c>
      <c r="V2164">
        <f t="shared" si="66"/>
        <v>42</v>
      </c>
      <c r="W2164">
        <f t="shared" si="67"/>
        <v>10</v>
      </c>
    </row>
    <row r="2165" spans="1:23" x14ac:dyDescent="0.35">
      <c r="A2165" t="s">
        <v>352</v>
      </c>
      <c r="B2165" s="1">
        <v>44356</v>
      </c>
      <c r="C2165" t="s">
        <v>338</v>
      </c>
      <c r="D2165" t="s">
        <v>163</v>
      </c>
      <c r="E2165">
        <v>1</v>
      </c>
      <c r="F2165">
        <v>0</v>
      </c>
      <c r="G2165">
        <v>0</v>
      </c>
      <c r="H2165">
        <v>0</v>
      </c>
      <c r="I2165">
        <v>1</v>
      </c>
      <c r="J2165">
        <v>0</v>
      </c>
      <c r="K2165">
        <v>0</v>
      </c>
      <c r="L2165" s="2">
        <v>5.333333333333333</v>
      </c>
      <c r="M2165">
        <v>8</v>
      </c>
      <c r="N2165">
        <v>5</v>
      </c>
      <c r="O2165">
        <v>5</v>
      </c>
      <c r="P2165">
        <v>0</v>
      </c>
      <c r="Q2165">
        <v>4</v>
      </c>
      <c r="R2165">
        <v>4</v>
      </c>
      <c r="S2165">
        <v>0</v>
      </c>
      <c r="T2165">
        <v>0</v>
      </c>
      <c r="U2165">
        <v>0</v>
      </c>
      <c r="V2165">
        <f t="shared" si="66"/>
        <v>60.666666666666664</v>
      </c>
      <c r="W2165">
        <f t="shared" si="67"/>
        <v>37</v>
      </c>
    </row>
    <row r="2166" spans="1:23" x14ac:dyDescent="0.35">
      <c r="A2166" t="s">
        <v>352</v>
      </c>
      <c r="B2166" s="1">
        <v>44357</v>
      </c>
      <c r="C2166" t="s">
        <v>339</v>
      </c>
      <c r="D2166" t="s">
        <v>44</v>
      </c>
      <c r="E2166">
        <v>1</v>
      </c>
      <c r="F2166">
        <v>0</v>
      </c>
      <c r="G2166">
        <v>0</v>
      </c>
      <c r="H2166">
        <v>1</v>
      </c>
      <c r="I2166">
        <v>0</v>
      </c>
      <c r="J2166">
        <v>0</v>
      </c>
      <c r="K2166">
        <v>0</v>
      </c>
      <c r="L2166">
        <v>7</v>
      </c>
      <c r="M2166">
        <v>3</v>
      </c>
      <c r="N2166">
        <v>1</v>
      </c>
      <c r="O2166">
        <v>1</v>
      </c>
      <c r="P2166">
        <v>1</v>
      </c>
      <c r="Q2166">
        <v>1</v>
      </c>
      <c r="R2166">
        <v>8</v>
      </c>
      <c r="S2166">
        <v>0</v>
      </c>
      <c r="T2166">
        <v>0</v>
      </c>
      <c r="U2166">
        <v>0</v>
      </c>
      <c r="V2166">
        <f t="shared" si="66"/>
        <v>77</v>
      </c>
      <c r="W2166">
        <f t="shared" si="67"/>
        <v>73</v>
      </c>
    </row>
    <row r="2167" spans="1:23" x14ac:dyDescent="0.35">
      <c r="A2167" t="s">
        <v>352</v>
      </c>
      <c r="B2167" s="1">
        <v>44358</v>
      </c>
      <c r="C2167" t="s">
        <v>340</v>
      </c>
      <c r="D2167" t="s">
        <v>44</v>
      </c>
      <c r="E2167">
        <v>1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6</v>
      </c>
      <c r="M2167">
        <v>5</v>
      </c>
      <c r="N2167">
        <v>3</v>
      </c>
      <c r="O2167">
        <v>3</v>
      </c>
      <c r="P2167">
        <v>1</v>
      </c>
      <c r="Q2167">
        <v>1</v>
      </c>
      <c r="R2167">
        <v>7</v>
      </c>
      <c r="S2167">
        <v>0</v>
      </c>
      <c r="T2167">
        <v>0</v>
      </c>
      <c r="U2167">
        <v>0</v>
      </c>
      <c r="V2167">
        <f t="shared" si="66"/>
        <v>69</v>
      </c>
      <c r="W2167">
        <f t="shared" si="67"/>
        <v>56</v>
      </c>
    </row>
    <row r="2168" spans="1:23" x14ac:dyDescent="0.35">
      <c r="A2168" t="s">
        <v>352</v>
      </c>
      <c r="B2168" s="1">
        <v>44359</v>
      </c>
      <c r="C2168" t="s">
        <v>346</v>
      </c>
      <c r="D2168" t="s">
        <v>44</v>
      </c>
      <c r="E2168">
        <v>1</v>
      </c>
      <c r="F2168">
        <v>0</v>
      </c>
      <c r="G2168">
        <v>0</v>
      </c>
      <c r="H2168">
        <v>0</v>
      </c>
      <c r="I2168">
        <v>1</v>
      </c>
      <c r="J2168">
        <v>0</v>
      </c>
      <c r="K2168">
        <v>0</v>
      </c>
      <c r="L2168" s="2">
        <v>1.3333333333333333</v>
      </c>
      <c r="M2168">
        <v>5</v>
      </c>
      <c r="N2168">
        <v>4</v>
      </c>
      <c r="O2168">
        <v>4</v>
      </c>
      <c r="P2168">
        <v>0</v>
      </c>
      <c r="Q2168">
        <v>3</v>
      </c>
      <c r="R2168">
        <v>1</v>
      </c>
      <c r="S2168">
        <v>0</v>
      </c>
      <c r="T2168">
        <v>0</v>
      </c>
      <c r="U2168">
        <v>0</v>
      </c>
      <c r="V2168">
        <f t="shared" si="66"/>
        <v>47</v>
      </c>
      <c r="W2168">
        <f t="shared" si="67"/>
        <v>21</v>
      </c>
    </row>
    <row r="2169" spans="1:23" x14ac:dyDescent="0.35">
      <c r="A2169" t="s">
        <v>352</v>
      </c>
      <c r="B2169" s="1">
        <v>44360</v>
      </c>
      <c r="C2169" t="s">
        <v>345</v>
      </c>
      <c r="D2169" t="s">
        <v>44</v>
      </c>
      <c r="E2169">
        <v>1</v>
      </c>
      <c r="F2169">
        <v>0</v>
      </c>
      <c r="G2169">
        <v>0</v>
      </c>
      <c r="H2169">
        <v>0</v>
      </c>
      <c r="I2169">
        <v>1</v>
      </c>
      <c r="J2169">
        <v>0</v>
      </c>
      <c r="K2169">
        <v>0</v>
      </c>
      <c r="L2169" s="2">
        <v>4.666666666666667</v>
      </c>
      <c r="M2169">
        <v>7</v>
      </c>
      <c r="N2169">
        <v>5</v>
      </c>
      <c r="O2169">
        <v>5</v>
      </c>
      <c r="P2169">
        <v>3</v>
      </c>
      <c r="Q2169">
        <v>3</v>
      </c>
      <c r="R2169">
        <v>5</v>
      </c>
      <c r="S2169">
        <v>0</v>
      </c>
      <c r="T2169">
        <v>0</v>
      </c>
      <c r="U2169">
        <v>0</v>
      </c>
      <c r="V2169">
        <f t="shared" si="66"/>
        <v>48.333333333333336</v>
      </c>
      <c r="W2169">
        <f t="shared" si="67"/>
        <v>20</v>
      </c>
    </row>
    <row r="2170" spans="1:23" x14ac:dyDescent="0.35">
      <c r="A2170" t="s">
        <v>352</v>
      </c>
      <c r="B2170" s="1">
        <v>44361</v>
      </c>
      <c r="C2170" t="s">
        <v>338</v>
      </c>
      <c r="D2170" t="s">
        <v>49</v>
      </c>
      <c r="E2170">
        <v>1</v>
      </c>
      <c r="F2170">
        <v>0</v>
      </c>
      <c r="G2170">
        <v>0</v>
      </c>
      <c r="H2170">
        <v>0</v>
      </c>
      <c r="I2170">
        <v>1</v>
      </c>
      <c r="J2170">
        <v>0</v>
      </c>
      <c r="K2170">
        <v>0</v>
      </c>
      <c r="L2170">
        <v>5</v>
      </c>
      <c r="M2170">
        <v>8</v>
      </c>
      <c r="N2170">
        <v>7</v>
      </c>
      <c r="O2170">
        <v>6</v>
      </c>
      <c r="P2170">
        <v>1</v>
      </c>
      <c r="Q2170">
        <v>1</v>
      </c>
      <c r="R2170">
        <v>5</v>
      </c>
      <c r="S2170">
        <v>1</v>
      </c>
      <c r="T2170">
        <v>0</v>
      </c>
      <c r="U2170">
        <v>0</v>
      </c>
      <c r="V2170">
        <f t="shared" si="66"/>
        <v>57</v>
      </c>
      <c r="W2170">
        <f t="shared" si="67"/>
        <v>30</v>
      </c>
    </row>
    <row r="2171" spans="1:23" x14ac:dyDescent="0.35">
      <c r="A2171" t="s">
        <v>352</v>
      </c>
      <c r="B2171" s="1">
        <v>44362</v>
      </c>
      <c r="C2171" t="s">
        <v>339</v>
      </c>
      <c r="D2171" t="s">
        <v>49</v>
      </c>
      <c r="E2171">
        <v>1</v>
      </c>
      <c r="F2171">
        <v>0</v>
      </c>
      <c r="G2171">
        <v>0</v>
      </c>
      <c r="H2171">
        <v>0</v>
      </c>
      <c r="I2171">
        <v>1</v>
      </c>
      <c r="J2171">
        <v>0</v>
      </c>
      <c r="K2171">
        <v>0</v>
      </c>
      <c r="L2171" s="2">
        <v>5.666666666666667</v>
      </c>
      <c r="M2171">
        <v>7</v>
      </c>
      <c r="N2171">
        <v>4</v>
      </c>
      <c r="O2171">
        <v>4</v>
      </c>
      <c r="P2171">
        <v>1</v>
      </c>
      <c r="Q2171">
        <v>0</v>
      </c>
      <c r="R2171">
        <v>5</v>
      </c>
      <c r="S2171">
        <v>0</v>
      </c>
      <c r="T2171">
        <v>0</v>
      </c>
      <c r="U2171">
        <v>0</v>
      </c>
      <c r="V2171">
        <f t="shared" si="66"/>
        <v>64.333333333333329</v>
      </c>
      <c r="W2171">
        <f t="shared" si="67"/>
        <v>47</v>
      </c>
    </row>
    <row r="2172" spans="1:23" x14ac:dyDescent="0.35">
      <c r="A2172" t="s">
        <v>352</v>
      </c>
      <c r="B2172" s="1">
        <v>44363</v>
      </c>
      <c r="C2172" t="s">
        <v>340</v>
      </c>
      <c r="D2172" t="s">
        <v>49</v>
      </c>
      <c r="E2172">
        <v>1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3</v>
      </c>
      <c r="M2172">
        <v>4</v>
      </c>
      <c r="N2172">
        <v>1</v>
      </c>
      <c r="O2172">
        <v>1</v>
      </c>
      <c r="P2172">
        <v>0</v>
      </c>
      <c r="Q2172">
        <v>1</v>
      </c>
      <c r="R2172">
        <v>2</v>
      </c>
      <c r="S2172">
        <v>0</v>
      </c>
      <c r="T2172">
        <v>0</v>
      </c>
      <c r="U2172">
        <v>0</v>
      </c>
      <c r="V2172">
        <f t="shared" si="66"/>
        <v>56</v>
      </c>
      <c r="W2172">
        <f t="shared" si="67"/>
        <v>47</v>
      </c>
    </row>
    <row r="2173" spans="1:23" x14ac:dyDescent="0.35">
      <c r="A2173" t="s">
        <v>352</v>
      </c>
      <c r="B2173" s="1">
        <v>44365</v>
      </c>
      <c r="C2173" t="s">
        <v>347</v>
      </c>
      <c r="D2173" t="s">
        <v>55</v>
      </c>
      <c r="E2173">
        <v>1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2</v>
      </c>
      <c r="M2173">
        <v>3</v>
      </c>
      <c r="N2173">
        <v>0</v>
      </c>
      <c r="O2173">
        <v>0</v>
      </c>
      <c r="P2173">
        <v>0</v>
      </c>
      <c r="Q2173">
        <v>0</v>
      </c>
      <c r="R2173">
        <v>3</v>
      </c>
      <c r="S2173">
        <v>0</v>
      </c>
      <c r="T2173">
        <v>0</v>
      </c>
      <c r="U2173">
        <v>0</v>
      </c>
      <c r="V2173">
        <f t="shared" si="66"/>
        <v>56</v>
      </c>
      <c r="W2173">
        <f t="shared" si="67"/>
        <v>49</v>
      </c>
    </row>
    <row r="2174" spans="1:23" x14ac:dyDescent="0.35">
      <c r="A2174" t="s">
        <v>352</v>
      </c>
      <c r="B2174" s="1">
        <v>44366</v>
      </c>
      <c r="C2174" t="s">
        <v>338</v>
      </c>
      <c r="D2174" t="s">
        <v>55</v>
      </c>
      <c r="E2174">
        <v>1</v>
      </c>
      <c r="F2174">
        <v>0</v>
      </c>
      <c r="G2174">
        <v>0</v>
      </c>
      <c r="H2174">
        <v>0</v>
      </c>
      <c r="I2174">
        <v>1</v>
      </c>
      <c r="J2174">
        <v>0</v>
      </c>
      <c r="K2174">
        <v>0</v>
      </c>
      <c r="L2174">
        <v>5</v>
      </c>
      <c r="M2174">
        <v>5</v>
      </c>
      <c r="N2174">
        <v>5</v>
      </c>
      <c r="O2174">
        <v>5</v>
      </c>
      <c r="P2174">
        <v>1</v>
      </c>
      <c r="Q2174">
        <v>3</v>
      </c>
      <c r="R2174">
        <v>4</v>
      </c>
      <c r="S2174">
        <v>0</v>
      </c>
      <c r="T2174">
        <v>0</v>
      </c>
      <c r="U2174">
        <v>0</v>
      </c>
      <c r="V2174">
        <f t="shared" si="66"/>
        <v>59</v>
      </c>
      <c r="W2174">
        <f t="shared" si="67"/>
        <v>37</v>
      </c>
    </row>
    <row r="2175" spans="1:23" x14ac:dyDescent="0.35">
      <c r="A2175" t="s">
        <v>352</v>
      </c>
      <c r="B2175" s="1">
        <v>44367</v>
      </c>
      <c r="C2175" t="s">
        <v>339</v>
      </c>
      <c r="D2175" t="s">
        <v>55</v>
      </c>
      <c r="E2175">
        <v>1</v>
      </c>
      <c r="F2175">
        <v>0</v>
      </c>
      <c r="G2175">
        <v>0</v>
      </c>
      <c r="H2175">
        <v>1</v>
      </c>
      <c r="I2175">
        <v>0</v>
      </c>
      <c r="J2175">
        <v>0</v>
      </c>
      <c r="K2175">
        <v>0</v>
      </c>
      <c r="L2175" s="2">
        <v>6.666666666666667</v>
      </c>
      <c r="M2175">
        <v>9</v>
      </c>
      <c r="N2175">
        <v>2</v>
      </c>
      <c r="O2175">
        <v>2</v>
      </c>
      <c r="P2175">
        <v>1</v>
      </c>
      <c r="Q2175">
        <v>1</v>
      </c>
      <c r="R2175">
        <v>6</v>
      </c>
      <c r="S2175">
        <v>0</v>
      </c>
      <c r="T2175">
        <v>0</v>
      </c>
      <c r="U2175">
        <v>0</v>
      </c>
      <c r="V2175">
        <f t="shared" si="66"/>
        <v>67.333333333333329</v>
      </c>
      <c r="W2175">
        <f t="shared" si="67"/>
        <v>54</v>
      </c>
    </row>
    <row r="2176" spans="1:23" x14ac:dyDescent="0.35">
      <c r="A2176" t="s">
        <v>352</v>
      </c>
      <c r="B2176" s="1">
        <v>44369</v>
      </c>
      <c r="C2176" t="s">
        <v>340</v>
      </c>
      <c r="D2176" t="s">
        <v>52</v>
      </c>
      <c r="E2176">
        <v>1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 s="2">
        <v>3.6666666666666665</v>
      </c>
      <c r="M2176">
        <v>5</v>
      </c>
      <c r="N2176">
        <v>2</v>
      </c>
      <c r="O2176">
        <v>2</v>
      </c>
      <c r="P2176">
        <v>2</v>
      </c>
      <c r="Q2176">
        <v>5</v>
      </c>
      <c r="R2176">
        <v>5</v>
      </c>
      <c r="S2176">
        <v>0</v>
      </c>
      <c r="T2176">
        <v>0</v>
      </c>
      <c r="U2176">
        <v>1</v>
      </c>
      <c r="V2176">
        <f t="shared" si="66"/>
        <v>48</v>
      </c>
      <c r="W2176">
        <f t="shared" si="67"/>
        <v>29</v>
      </c>
    </row>
    <row r="2177" spans="1:23" x14ac:dyDescent="0.35">
      <c r="A2177" t="s">
        <v>352</v>
      </c>
      <c r="B2177" s="1">
        <v>44370</v>
      </c>
      <c r="C2177" t="s">
        <v>341</v>
      </c>
      <c r="D2177" t="s">
        <v>52</v>
      </c>
      <c r="E2177">
        <v>1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2</v>
      </c>
      <c r="M2177">
        <v>0</v>
      </c>
      <c r="N2177">
        <v>0</v>
      </c>
      <c r="O2177">
        <v>0</v>
      </c>
      <c r="P2177">
        <v>0</v>
      </c>
      <c r="Q2177">
        <v>3</v>
      </c>
      <c r="R2177">
        <v>4</v>
      </c>
      <c r="S2177">
        <v>0</v>
      </c>
      <c r="T2177">
        <v>0</v>
      </c>
      <c r="U2177">
        <v>0</v>
      </c>
      <c r="V2177">
        <f t="shared" si="66"/>
        <v>57</v>
      </c>
      <c r="W2177">
        <f t="shared" si="67"/>
        <v>50</v>
      </c>
    </row>
    <row r="2178" spans="1:23" x14ac:dyDescent="0.35">
      <c r="A2178" t="s">
        <v>352</v>
      </c>
      <c r="B2178" s="1">
        <v>44371</v>
      </c>
      <c r="C2178" t="s">
        <v>338</v>
      </c>
      <c r="D2178" t="s">
        <v>52</v>
      </c>
      <c r="E2178">
        <v>1</v>
      </c>
      <c r="F2178">
        <v>0</v>
      </c>
      <c r="G2178">
        <v>0</v>
      </c>
      <c r="H2178">
        <v>0</v>
      </c>
      <c r="I2178">
        <v>1</v>
      </c>
      <c r="J2178">
        <v>0</v>
      </c>
      <c r="K2178">
        <v>0</v>
      </c>
      <c r="L2178">
        <v>5</v>
      </c>
      <c r="M2178">
        <v>9</v>
      </c>
      <c r="N2178">
        <v>4</v>
      </c>
      <c r="O2178">
        <v>4</v>
      </c>
      <c r="P2178">
        <v>2</v>
      </c>
      <c r="Q2178">
        <v>4</v>
      </c>
      <c r="R2178">
        <v>3</v>
      </c>
      <c r="S2178">
        <v>0</v>
      </c>
      <c r="T2178">
        <v>0</v>
      </c>
      <c r="U2178">
        <v>0</v>
      </c>
      <c r="V2178">
        <f t="shared" si="66"/>
        <v>49</v>
      </c>
      <c r="W2178">
        <f t="shared" si="67"/>
        <v>23</v>
      </c>
    </row>
    <row r="2179" spans="1:23" x14ac:dyDescent="0.35">
      <c r="A2179" t="s">
        <v>352</v>
      </c>
      <c r="B2179" s="1">
        <v>44372</v>
      </c>
      <c r="C2179" t="s">
        <v>339</v>
      </c>
      <c r="D2179" t="s">
        <v>33</v>
      </c>
      <c r="E2179">
        <v>1</v>
      </c>
      <c r="F2179">
        <v>0</v>
      </c>
      <c r="G2179">
        <v>0</v>
      </c>
      <c r="H2179">
        <v>0</v>
      </c>
      <c r="I2179">
        <v>1</v>
      </c>
      <c r="J2179">
        <v>0</v>
      </c>
      <c r="K2179">
        <v>0</v>
      </c>
      <c r="L2179">
        <v>5</v>
      </c>
      <c r="M2179">
        <v>11</v>
      </c>
      <c r="N2179">
        <v>9</v>
      </c>
      <c r="O2179">
        <v>9</v>
      </c>
      <c r="P2179">
        <v>0</v>
      </c>
      <c r="Q2179">
        <v>2</v>
      </c>
      <c r="R2179">
        <v>2</v>
      </c>
      <c r="S2179">
        <v>0</v>
      </c>
      <c r="T2179">
        <v>0</v>
      </c>
      <c r="U2179">
        <v>0</v>
      </c>
      <c r="V2179">
        <f t="shared" ref="V2179:V2242" si="68">50+L2179*3+(IF(L2179&lt;4,0,(L2179-4)*2)+R2179-M2179-4*P2179-(2*(N2179-O2179))-Q2179)</f>
        <v>56</v>
      </c>
      <c r="W2179">
        <f t="shared" ref="W2179:W2242" si="69">40+6*L2179+R2179-2*Q2179-2*M2179-3*N2179-6*P2179</f>
        <v>19</v>
      </c>
    </row>
    <row r="2180" spans="1:23" x14ac:dyDescent="0.35">
      <c r="A2180" t="s">
        <v>352</v>
      </c>
      <c r="B2180" s="1">
        <v>44373</v>
      </c>
      <c r="C2180" t="s">
        <v>347</v>
      </c>
      <c r="D2180" t="s">
        <v>33</v>
      </c>
      <c r="E2180">
        <v>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1</v>
      </c>
      <c r="M2180">
        <v>0</v>
      </c>
      <c r="N2180">
        <v>0</v>
      </c>
      <c r="O2180">
        <v>0</v>
      </c>
      <c r="P2180">
        <v>0</v>
      </c>
      <c r="Q2180">
        <v>2</v>
      </c>
      <c r="R2180">
        <v>2</v>
      </c>
      <c r="S2180">
        <v>0</v>
      </c>
      <c r="T2180">
        <v>0</v>
      </c>
      <c r="U2180">
        <v>0</v>
      </c>
      <c r="V2180">
        <f t="shared" si="68"/>
        <v>53</v>
      </c>
      <c r="W2180">
        <f t="shared" si="69"/>
        <v>44</v>
      </c>
    </row>
    <row r="2181" spans="1:23" x14ac:dyDescent="0.35">
      <c r="A2181" t="s">
        <v>352</v>
      </c>
      <c r="B2181" s="1">
        <v>44374</v>
      </c>
      <c r="C2181" t="s">
        <v>340</v>
      </c>
      <c r="D2181" t="s">
        <v>33</v>
      </c>
      <c r="E2181">
        <v>1</v>
      </c>
      <c r="F2181">
        <v>0</v>
      </c>
      <c r="G2181">
        <v>0</v>
      </c>
      <c r="H2181">
        <v>0</v>
      </c>
      <c r="I2181">
        <v>1</v>
      </c>
      <c r="J2181">
        <v>0</v>
      </c>
      <c r="K2181">
        <v>0</v>
      </c>
      <c r="L2181">
        <v>5</v>
      </c>
      <c r="M2181">
        <v>4</v>
      </c>
      <c r="N2181">
        <v>3</v>
      </c>
      <c r="O2181">
        <v>2</v>
      </c>
      <c r="P2181">
        <v>1</v>
      </c>
      <c r="Q2181">
        <v>3</v>
      </c>
      <c r="R2181">
        <v>5</v>
      </c>
      <c r="S2181">
        <v>0</v>
      </c>
      <c r="T2181">
        <v>0</v>
      </c>
      <c r="U2181">
        <v>0</v>
      </c>
      <c r="V2181">
        <f t="shared" si="68"/>
        <v>59</v>
      </c>
      <c r="W2181">
        <f t="shared" si="69"/>
        <v>46</v>
      </c>
    </row>
    <row r="2182" spans="1:23" x14ac:dyDescent="0.35">
      <c r="A2182" t="s">
        <v>352</v>
      </c>
      <c r="B2182" s="1">
        <v>44375</v>
      </c>
      <c r="C2182" t="s">
        <v>341</v>
      </c>
      <c r="D2182" t="s">
        <v>38</v>
      </c>
      <c r="E2182">
        <v>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 s="2">
        <v>3.3333333333333335</v>
      </c>
      <c r="M2182">
        <v>5</v>
      </c>
      <c r="N2182">
        <v>4</v>
      </c>
      <c r="O2182">
        <v>4</v>
      </c>
      <c r="P2182">
        <v>3</v>
      </c>
      <c r="Q2182">
        <v>1</v>
      </c>
      <c r="R2182">
        <v>2</v>
      </c>
      <c r="S2182">
        <v>0</v>
      </c>
      <c r="T2182">
        <v>0</v>
      </c>
      <c r="U2182">
        <v>0</v>
      </c>
      <c r="V2182">
        <f t="shared" si="68"/>
        <v>44</v>
      </c>
      <c r="W2182">
        <f t="shared" si="69"/>
        <v>20</v>
      </c>
    </row>
    <row r="2183" spans="1:23" x14ac:dyDescent="0.35">
      <c r="A2183" t="s">
        <v>352</v>
      </c>
      <c r="B2183" s="1">
        <v>44376</v>
      </c>
      <c r="C2183" t="s">
        <v>338</v>
      </c>
      <c r="D2183" t="s">
        <v>38</v>
      </c>
      <c r="E2183">
        <v>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5</v>
      </c>
      <c r="M2183">
        <v>10</v>
      </c>
      <c r="N2183">
        <v>6</v>
      </c>
      <c r="O2183">
        <v>6</v>
      </c>
      <c r="P2183">
        <v>0</v>
      </c>
      <c r="Q2183">
        <v>5</v>
      </c>
      <c r="R2183">
        <v>0</v>
      </c>
      <c r="S2183">
        <v>1</v>
      </c>
      <c r="T2183">
        <v>0</v>
      </c>
      <c r="U2183">
        <v>0</v>
      </c>
      <c r="V2183">
        <f t="shared" si="68"/>
        <v>52</v>
      </c>
      <c r="W2183">
        <f t="shared" si="69"/>
        <v>22</v>
      </c>
    </row>
    <row r="2184" spans="1:23" x14ac:dyDescent="0.35">
      <c r="A2184" t="s">
        <v>352</v>
      </c>
      <c r="B2184" s="1">
        <v>44377</v>
      </c>
      <c r="C2184" t="s">
        <v>339</v>
      </c>
      <c r="D2184" t="s">
        <v>38</v>
      </c>
      <c r="E2184">
        <v>1</v>
      </c>
      <c r="F2184">
        <v>0</v>
      </c>
      <c r="G2184">
        <v>0</v>
      </c>
      <c r="H2184">
        <v>0</v>
      </c>
      <c r="I2184">
        <v>1</v>
      </c>
      <c r="J2184">
        <v>0</v>
      </c>
      <c r="K2184">
        <v>0</v>
      </c>
      <c r="L2184">
        <v>5</v>
      </c>
      <c r="M2184">
        <v>7</v>
      </c>
      <c r="N2184">
        <v>5</v>
      </c>
      <c r="O2184">
        <v>5</v>
      </c>
      <c r="P2184">
        <v>1</v>
      </c>
      <c r="Q2184">
        <v>2</v>
      </c>
      <c r="R2184">
        <v>1</v>
      </c>
      <c r="S2184">
        <v>1</v>
      </c>
      <c r="T2184">
        <v>0</v>
      </c>
      <c r="U2184">
        <v>0</v>
      </c>
      <c r="V2184">
        <f t="shared" si="68"/>
        <v>55</v>
      </c>
      <c r="W2184">
        <f t="shared" si="69"/>
        <v>32</v>
      </c>
    </row>
    <row r="2185" spans="1:23" x14ac:dyDescent="0.35">
      <c r="A2185" t="s">
        <v>352</v>
      </c>
      <c r="B2185" s="1">
        <v>44378</v>
      </c>
      <c r="C2185" t="s">
        <v>345</v>
      </c>
      <c r="D2185" t="s">
        <v>38</v>
      </c>
      <c r="E2185">
        <v>1</v>
      </c>
      <c r="F2185">
        <v>0</v>
      </c>
      <c r="G2185">
        <v>0</v>
      </c>
      <c r="H2185">
        <v>0</v>
      </c>
      <c r="I2185">
        <v>1</v>
      </c>
      <c r="J2185">
        <v>0</v>
      </c>
      <c r="K2185">
        <v>0</v>
      </c>
      <c r="L2185">
        <v>4</v>
      </c>
      <c r="M2185">
        <v>4</v>
      </c>
      <c r="N2185">
        <v>5</v>
      </c>
      <c r="O2185">
        <v>5</v>
      </c>
      <c r="P2185">
        <v>3</v>
      </c>
      <c r="Q2185">
        <v>3</v>
      </c>
      <c r="R2185">
        <v>3</v>
      </c>
      <c r="S2185">
        <v>1</v>
      </c>
      <c r="T2185">
        <v>0</v>
      </c>
      <c r="U2185">
        <v>0</v>
      </c>
      <c r="V2185">
        <f t="shared" si="68"/>
        <v>46</v>
      </c>
      <c r="W2185">
        <f t="shared" si="69"/>
        <v>20</v>
      </c>
    </row>
    <row r="2186" spans="1:23" x14ac:dyDescent="0.35">
      <c r="A2186" t="s">
        <v>352</v>
      </c>
      <c r="B2186" s="1">
        <v>44379</v>
      </c>
      <c r="C2186" t="s">
        <v>340</v>
      </c>
      <c r="D2186" t="s">
        <v>30</v>
      </c>
      <c r="E2186">
        <v>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3</v>
      </c>
      <c r="M2186">
        <v>5</v>
      </c>
      <c r="N2186">
        <v>3</v>
      </c>
      <c r="O2186">
        <v>2</v>
      </c>
      <c r="P2186">
        <v>0</v>
      </c>
      <c r="Q2186">
        <v>2</v>
      </c>
      <c r="R2186">
        <v>4</v>
      </c>
      <c r="S2186">
        <v>0</v>
      </c>
      <c r="T2186">
        <v>0</v>
      </c>
      <c r="U2186">
        <v>0</v>
      </c>
      <c r="V2186">
        <f t="shared" si="68"/>
        <v>54</v>
      </c>
      <c r="W2186">
        <f t="shared" si="69"/>
        <v>39</v>
      </c>
    </row>
    <row r="2187" spans="1:23" x14ac:dyDescent="0.35">
      <c r="A2187" t="s">
        <v>352</v>
      </c>
      <c r="B2187" s="1">
        <v>44380</v>
      </c>
      <c r="C2187" t="s">
        <v>341</v>
      </c>
      <c r="D2187" t="s">
        <v>30</v>
      </c>
      <c r="E2187">
        <v>1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4</v>
      </c>
      <c r="M2187">
        <v>6</v>
      </c>
      <c r="N2187">
        <v>2</v>
      </c>
      <c r="O2187">
        <v>2</v>
      </c>
      <c r="P2187">
        <v>0</v>
      </c>
      <c r="Q2187">
        <v>2</v>
      </c>
      <c r="R2187">
        <v>2</v>
      </c>
      <c r="S2187">
        <v>0</v>
      </c>
      <c r="T2187">
        <v>0</v>
      </c>
      <c r="U2187">
        <v>0</v>
      </c>
      <c r="V2187">
        <f t="shared" si="68"/>
        <v>56</v>
      </c>
      <c r="W2187">
        <f t="shared" si="69"/>
        <v>44</v>
      </c>
    </row>
    <row r="2188" spans="1:23" x14ac:dyDescent="0.35">
      <c r="A2188" t="s">
        <v>352</v>
      </c>
      <c r="B2188" s="1">
        <v>44381</v>
      </c>
      <c r="C2188" t="s">
        <v>338</v>
      </c>
      <c r="D2188" t="s">
        <v>30</v>
      </c>
      <c r="E2188">
        <v>1</v>
      </c>
      <c r="F2188">
        <v>0</v>
      </c>
      <c r="G2188">
        <v>0</v>
      </c>
      <c r="H2188">
        <v>0</v>
      </c>
      <c r="I2188">
        <v>1</v>
      </c>
      <c r="J2188">
        <v>0</v>
      </c>
      <c r="K2188">
        <v>0</v>
      </c>
      <c r="L2188" s="2">
        <v>6.333333333333333</v>
      </c>
      <c r="M2188">
        <v>5</v>
      </c>
      <c r="N2188">
        <v>2</v>
      </c>
      <c r="O2188">
        <v>2</v>
      </c>
      <c r="P2188">
        <v>1</v>
      </c>
      <c r="Q2188">
        <v>2</v>
      </c>
      <c r="R2188">
        <v>7</v>
      </c>
      <c r="S2188">
        <v>1</v>
      </c>
      <c r="T2188">
        <v>0</v>
      </c>
      <c r="U2188">
        <v>1</v>
      </c>
      <c r="V2188">
        <f t="shared" si="68"/>
        <v>69.666666666666671</v>
      </c>
      <c r="W2188">
        <f t="shared" si="69"/>
        <v>59</v>
      </c>
    </row>
    <row r="2189" spans="1:23" x14ac:dyDescent="0.35">
      <c r="A2189" t="s">
        <v>352</v>
      </c>
      <c r="B2189" s="1">
        <v>44382</v>
      </c>
      <c r="C2189" t="s">
        <v>339</v>
      </c>
      <c r="D2189" t="s">
        <v>87</v>
      </c>
      <c r="E2189">
        <v>1</v>
      </c>
      <c r="F2189">
        <v>0</v>
      </c>
      <c r="G2189">
        <v>0</v>
      </c>
      <c r="H2189">
        <v>0</v>
      </c>
      <c r="I2189">
        <v>1</v>
      </c>
      <c r="J2189">
        <v>0</v>
      </c>
      <c r="K2189">
        <v>0</v>
      </c>
      <c r="L2189">
        <v>6</v>
      </c>
      <c r="M2189">
        <v>3</v>
      </c>
      <c r="N2189">
        <v>4</v>
      </c>
      <c r="O2189">
        <v>4</v>
      </c>
      <c r="P2189">
        <v>1</v>
      </c>
      <c r="Q2189">
        <v>3</v>
      </c>
      <c r="R2189">
        <v>6</v>
      </c>
      <c r="S2189">
        <v>1</v>
      </c>
      <c r="T2189">
        <v>0</v>
      </c>
      <c r="U2189">
        <v>0</v>
      </c>
      <c r="V2189">
        <f t="shared" si="68"/>
        <v>68</v>
      </c>
      <c r="W2189">
        <f t="shared" si="69"/>
        <v>52</v>
      </c>
    </row>
    <row r="2190" spans="1:23" x14ac:dyDescent="0.35">
      <c r="A2190" t="s">
        <v>352</v>
      </c>
      <c r="B2190" s="1">
        <v>44383</v>
      </c>
      <c r="C2190" t="s">
        <v>345</v>
      </c>
      <c r="D2190" t="s">
        <v>87</v>
      </c>
      <c r="E2190">
        <v>1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 s="2">
        <v>4.333333333333333</v>
      </c>
      <c r="M2190">
        <v>8</v>
      </c>
      <c r="N2190">
        <v>5</v>
      </c>
      <c r="O2190">
        <v>5</v>
      </c>
      <c r="P2190">
        <v>1</v>
      </c>
      <c r="Q2190">
        <v>3</v>
      </c>
      <c r="R2190">
        <v>4</v>
      </c>
      <c r="S2190">
        <v>0</v>
      </c>
      <c r="T2190">
        <v>0</v>
      </c>
      <c r="U2190">
        <v>0</v>
      </c>
      <c r="V2190">
        <f t="shared" si="68"/>
        <v>52.666666666666664</v>
      </c>
      <c r="W2190">
        <f t="shared" si="69"/>
        <v>27</v>
      </c>
    </row>
    <row r="2191" spans="1:23" x14ac:dyDescent="0.35">
      <c r="A2191" t="s">
        <v>352</v>
      </c>
      <c r="B2191" s="1">
        <v>44384</v>
      </c>
      <c r="C2191" t="s">
        <v>340</v>
      </c>
      <c r="D2191" t="s">
        <v>87</v>
      </c>
      <c r="E2191">
        <v>1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6</v>
      </c>
      <c r="M2191">
        <v>5</v>
      </c>
      <c r="N2191">
        <v>1</v>
      </c>
      <c r="O2191">
        <v>1</v>
      </c>
      <c r="P2191">
        <v>0</v>
      </c>
      <c r="Q2191">
        <v>1</v>
      </c>
      <c r="R2191">
        <v>6</v>
      </c>
      <c r="S2191">
        <v>2</v>
      </c>
      <c r="T2191">
        <v>0</v>
      </c>
      <c r="U2191">
        <v>1</v>
      </c>
      <c r="V2191">
        <f t="shared" si="68"/>
        <v>72</v>
      </c>
      <c r="W2191">
        <f t="shared" si="69"/>
        <v>67</v>
      </c>
    </row>
    <row r="2192" spans="1:23" x14ac:dyDescent="0.35">
      <c r="A2192" t="s">
        <v>352</v>
      </c>
      <c r="B2192" s="1">
        <v>44385</v>
      </c>
      <c r="C2192" t="s">
        <v>341</v>
      </c>
      <c r="D2192" t="s">
        <v>66</v>
      </c>
      <c r="E2192">
        <v>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5</v>
      </c>
      <c r="M2192">
        <v>4</v>
      </c>
      <c r="N2192">
        <v>1</v>
      </c>
      <c r="O2192">
        <v>1</v>
      </c>
      <c r="P2192">
        <v>1</v>
      </c>
      <c r="Q2192">
        <v>3</v>
      </c>
      <c r="R2192">
        <v>5</v>
      </c>
      <c r="S2192">
        <v>0</v>
      </c>
      <c r="T2192">
        <v>0</v>
      </c>
      <c r="U2192">
        <v>0</v>
      </c>
      <c r="V2192">
        <f t="shared" si="68"/>
        <v>61</v>
      </c>
      <c r="W2192">
        <f t="shared" si="69"/>
        <v>52</v>
      </c>
    </row>
    <row r="2193" spans="1:23" x14ac:dyDescent="0.35">
      <c r="A2193" t="s">
        <v>352</v>
      </c>
      <c r="B2193" s="1">
        <v>44386</v>
      </c>
      <c r="C2193" t="s">
        <v>338</v>
      </c>
      <c r="D2193" t="s">
        <v>66</v>
      </c>
      <c r="E2193">
        <v>1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 s="2">
        <v>7.666666666666667</v>
      </c>
      <c r="M2193">
        <v>4</v>
      </c>
      <c r="N2193">
        <v>1</v>
      </c>
      <c r="O2193">
        <v>1</v>
      </c>
      <c r="P2193">
        <v>0</v>
      </c>
      <c r="Q2193">
        <v>4</v>
      </c>
      <c r="R2193">
        <v>9</v>
      </c>
      <c r="S2193">
        <v>0</v>
      </c>
      <c r="T2193">
        <v>0</v>
      </c>
      <c r="U2193">
        <v>0</v>
      </c>
      <c r="V2193">
        <f t="shared" si="68"/>
        <v>81.333333333333343</v>
      </c>
      <c r="W2193">
        <f t="shared" si="69"/>
        <v>76</v>
      </c>
    </row>
    <row r="2194" spans="1:23" x14ac:dyDescent="0.35">
      <c r="A2194" t="s">
        <v>352</v>
      </c>
      <c r="B2194" s="1">
        <v>44387</v>
      </c>
      <c r="C2194" t="s">
        <v>339</v>
      </c>
      <c r="D2194" t="s">
        <v>66</v>
      </c>
      <c r="E2194">
        <v>1</v>
      </c>
      <c r="F2194">
        <v>0</v>
      </c>
      <c r="G2194">
        <v>0</v>
      </c>
      <c r="H2194">
        <v>0</v>
      </c>
      <c r="I2194">
        <v>1</v>
      </c>
      <c r="J2194">
        <v>0</v>
      </c>
      <c r="K2194">
        <v>0</v>
      </c>
      <c r="L2194">
        <v>4</v>
      </c>
      <c r="M2194">
        <v>9</v>
      </c>
      <c r="N2194">
        <v>6</v>
      </c>
      <c r="O2194">
        <v>6</v>
      </c>
      <c r="P2194">
        <v>1</v>
      </c>
      <c r="Q2194">
        <v>1</v>
      </c>
      <c r="R2194">
        <v>2</v>
      </c>
      <c r="S2194">
        <v>0</v>
      </c>
      <c r="T2194">
        <v>0</v>
      </c>
      <c r="U2194">
        <v>0</v>
      </c>
      <c r="V2194">
        <f t="shared" si="68"/>
        <v>50</v>
      </c>
      <c r="W2194">
        <f t="shared" si="69"/>
        <v>22</v>
      </c>
    </row>
    <row r="2195" spans="1:23" x14ac:dyDescent="0.35">
      <c r="A2195" t="s">
        <v>352</v>
      </c>
      <c r="B2195" s="1">
        <v>44393</v>
      </c>
      <c r="C2195" t="s">
        <v>341</v>
      </c>
      <c r="D2195" t="s">
        <v>53</v>
      </c>
      <c r="E2195">
        <v>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4</v>
      </c>
      <c r="M2195">
        <v>2</v>
      </c>
      <c r="N2195">
        <v>1</v>
      </c>
      <c r="O2195">
        <v>1</v>
      </c>
      <c r="P2195">
        <v>0</v>
      </c>
      <c r="Q2195">
        <v>1</v>
      </c>
      <c r="R2195">
        <v>3</v>
      </c>
      <c r="S2195">
        <v>0</v>
      </c>
      <c r="T2195">
        <v>0</v>
      </c>
      <c r="U2195">
        <v>1</v>
      </c>
      <c r="V2195">
        <f t="shared" si="68"/>
        <v>62</v>
      </c>
      <c r="W2195">
        <f t="shared" si="69"/>
        <v>58</v>
      </c>
    </row>
    <row r="2196" spans="1:23" x14ac:dyDescent="0.35">
      <c r="A2196" t="s">
        <v>352</v>
      </c>
      <c r="B2196" s="1">
        <v>44394</v>
      </c>
      <c r="C2196" t="s">
        <v>340</v>
      </c>
      <c r="D2196" t="s">
        <v>53</v>
      </c>
      <c r="E2196">
        <v>1</v>
      </c>
      <c r="F2196">
        <v>0</v>
      </c>
      <c r="G2196">
        <v>0</v>
      </c>
      <c r="H2196">
        <v>0</v>
      </c>
      <c r="I2196">
        <v>1</v>
      </c>
      <c r="J2196">
        <v>0</v>
      </c>
      <c r="K2196">
        <v>0</v>
      </c>
      <c r="L2196">
        <v>2</v>
      </c>
      <c r="M2196">
        <v>8</v>
      </c>
      <c r="N2196">
        <v>7</v>
      </c>
      <c r="O2196">
        <v>7</v>
      </c>
      <c r="P2196">
        <v>0</v>
      </c>
      <c r="Q2196">
        <v>1</v>
      </c>
      <c r="R2196">
        <v>1</v>
      </c>
      <c r="S2196">
        <v>0</v>
      </c>
      <c r="T2196">
        <v>0</v>
      </c>
      <c r="U2196">
        <v>0</v>
      </c>
      <c r="V2196">
        <f t="shared" si="68"/>
        <v>48</v>
      </c>
      <c r="W2196">
        <f t="shared" si="69"/>
        <v>14</v>
      </c>
    </row>
    <row r="2197" spans="1:23" x14ac:dyDescent="0.35">
      <c r="A2197" t="s">
        <v>352</v>
      </c>
      <c r="B2197" s="1">
        <v>44395</v>
      </c>
      <c r="C2197" t="s">
        <v>348</v>
      </c>
      <c r="D2197" t="s">
        <v>53</v>
      </c>
      <c r="E2197">
        <v>1</v>
      </c>
      <c r="F2197">
        <v>0</v>
      </c>
      <c r="G2197">
        <v>0</v>
      </c>
      <c r="H2197">
        <v>0</v>
      </c>
      <c r="I2197">
        <v>1</v>
      </c>
      <c r="J2197">
        <v>0</v>
      </c>
      <c r="K2197">
        <v>0</v>
      </c>
      <c r="L2197">
        <v>4</v>
      </c>
      <c r="M2197">
        <v>3</v>
      </c>
      <c r="N2197">
        <v>2</v>
      </c>
      <c r="O2197">
        <v>2</v>
      </c>
      <c r="P2197">
        <v>0</v>
      </c>
      <c r="Q2197">
        <v>2</v>
      </c>
      <c r="R2197">
        <v>6</v>
      </c>
      <c r="S2197">
        <v>1</v>
      </c>
      <c r="T2197">
        <v>0</v>
      </c>
      <c r="U2197">
        <v>0</v>
      </c>
      <c r="V2197">
        <f t="shared" si="68"/>
        <v>63</v>
      </c>
      <c r="W2197">
        <f t="shared" si="69"/>
        <v>54</v>
      </c>
    </row>
    <row r="2198" spans="1:23" x14ac:dyDescent="0.35">
      <c r="A2198" t="s">
        <v>352</v>
      </c>
      <c r="B2198" s="1">
        <v>44397</v>
      </c>
      <c r="C2198" t="s">
        <v>339</v>
      </c>
      <c r="D2198" t="s">
        <v>105</v>
      </c>
      <c r="E2198">
        <v>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6</v>
      </c>
      <c r="M2198">
        <v>5</v>
      </c>
      <c r="N2198">
        <v>2</v>
      </c>
      <c r="O2198">
        <v>1</v>
      </c>
      <c r="P2198">
        <v>0</v>
      </c>
      <c r="Q2198">
        <v>1</v>
      </c>
      <c r="R2198">
        <v>5</v>
      </c>
      <c r="S2198">
        <v>0</v>
      </c>
      <c r="T2198">
        <v>0</v>
      </c>
      <c r="U2198">
        <v>0</v>
      </c>
      <c r="V2198">
        <f t="shared" si="68"/>
        <v>69</v>
      </c>
      <c r="W2198">
        <f t="shared" si="69"/>
        <v>63</v>
      </c>
    </row>
    <row r="2199" spans="1:23" x14ac:dyDescent="0.35">
      <c r="A2199" t="s">
        <v>352</v>
      </c>
      <c r="B2199" s="1">
        <v>44398</v>
      </c>
      <c r="C2199" t="s">
        <v>338</v>
      </c>
      <c r="D2199" t="s">
        <v>105</v>
      </c>
      <c r="E2199">
        <v>1</v>
      </c>
      <c r="F2199">
        <v>0</v>
      </c>
      <c r="G2199">
        <v>0</v>
      </c>
      <c r="H2199">
        <v>1</v>
      </c>
      <c r="I2199">
        <v>0</v>
      </c>
      <c r="J2199">
        <v>0</v>
      </c>
      <c r="K2199">
        <v>0</v>
      </c>
      <c r="L2199" s="2">
        <v>6.666666666666667</v>
      </c>
      <c r="M2199">
        <v>6</v>
      </c>
      <c r="N2199">
        <v>3</v>
      </c>
      <c r="O2199">
        <v>3</v>
      </c>
      <c r="P2199">
        <v>0</v>
      </c>
      <c r="Q2199">
        <v>2</v>
      </c>
      <c r="R2199">
        <v>6</v>
      </c>
      <c r="S2199">
        <v>0</v>
      </c>
      <c r="T2199">
        <v>0</v>
      </c>
      <c r="U2199">
        <v>0</v>
      </c>
      <c r="V2199">
        <f t="shared" si="68"/>
        <v>73.333333333333329</v>
      </c>
      <c r="W2199">
        <f t="shared" si="69"/>
        <v>61</v>
      </c>
    </row>
    <row r="2200" spans="1:23" x14ac:dyDescent="0.35">
      <c r="A2200" t="s">
        <v>352</v>
      </c>
      <c r="B2200" s="1">
        <v>44400</v>
      </c>
      <c r="C2200" t="s">
        <v>345</v>
      </c>
      <c r="D2200" t="s">
        <v>49</v>
      </c>
      <c r="E2200">
        <v>1</v>
      </c>
      <c r="F2200">
        <v>0</v>
      </c>
      <c r="G2200">
        <v>0</v>
      </c>
      <c r="H2200">
        <v>1</v>
      </c>
      <c r="I2200">
        <v>0</v>
      </c>
      <c r="J2200">
        <v>0</v>
      </c>
      <c r="K2200">
        <v>0</v>
      </c>
      <c r="L2200">
        <v>6</v>
      </c>
      <c r="M2200">
        <v>6</v>
      </c>
      <c r="N2200">
        <v>1</v>
      </c>
      <c r="O2200">
        <v>1</v>
      </c>
      <c r="P2200">
        <v>1</v>
      </c>
      <c r="Q2200">
        <v>2</v>
      </c>
      <c r="R2200">
        <v>4</v>
      </c>
      <c r="S2200">
        <v>0</v>
      </c>
      <c r="T2200">
        <v>0</v>
      </c>
      <c r="U2200">
        <v>0</v>
      </c>
      <c r="V2200">
        <f t="shared" si="68"/>
        <v>64</v>
      </c>
      <c r="W2200">
        <f t="shared" si="69"/>
        <v>55</v>
      </c>
    </row>
    <row r="2201" spans="1:23" x14ac:dyDescent="0.35">
      <c r="A2201" t="s">
        <v>352</v>
      </c>
      <c r="B2201" s="1">
        <v>44401</v>
      </c>
      <c r="C2201" t="s">
        <v>348</v>
      </c>
      <c r="D2201" t="s">
        <v>49</v>
      </c>
      <c r="E2201">
        <v>1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 s="2">
        <v>2.6666666666666665</v>
      </c>
      <c r="M2201">
        <v>2</v>
      </c>
      <c r="N2201">
        <v>5</v>
      </c>
      <c r="O2201">
        <v>5</v>
      </c>
      <c r="P2201">
        <v>1</v>
      </c>
      <c r="Q2201">
        <v>4</v>
      </c>
      <c r="R2201">
        <v>2</v>
      </c>
      <c r="S2201">
        <v>0</v>
      </c>
      <c r="T2201">
        <v>0</v>
      </c>
      <c r="U2201">
        <v>0</v>
      </c>
      <c r="V2201">
        <f t="shared" si="68"/>
        <v>50</v>
      </c>
      <c r="W2201">
        <f t="shared" si="69"/>
        <v>25</v>
      </c>
    </row>
    <row r="2202" spans="1:23" x14ac:dyDescent="0.35">
      <c r="A2202" t="s">
        <v>352</v>
      </c>
      <c r="B2202" s="1">
        <v>44402</v>
      </c>
      <c r="C2202" t="s">
        <v>344</v>
      </c>
      <c r="D2202" t="s">
        <v>49</v>
      </c>
      <c r="E2202">
        <v>1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0</v>
      </c>
      <c r="L2202">
        <v>8</v>
      </c>
      <c r="M2202">
        <v>5</v>
      </c>
      <c r="N2202">
        <v>0</v>
      </c>
      <c r="O2202">
        <v>0</v>
      </c>
      <c r="P2202">
        <v>0</v>
      </c>
      <c r="Q2202">
        <v>0</v>
      </c>
      <c r="R2202">
        <v>4</v>
      </c>
      <c r="S2202">
        <v>0</v>
      </c>
      <c r="T2202">
        <v>0</v>
      </c>
      <c r="U2202">
        <v>0</v>
      </c>
      <c r="V2202">
        <f t="shared" si="68"/>
        <v>81</v>
      </c>
      <c r="W2202">
        <f t="shared" si="69"/>
        <v>82</v>
      </c>
    </row>
    <row r="2203" spans="1:23" x14ac:dyDescent="0.35">
      <c r="A2203" t="s">
        <v>352</v>
      </c>
      <c r="B2203" s="1">
        <v>44403</v>
      </c>
      <c r="C2203" t="s">
        <v>339</v>
      </c>
      <c r="D2203" t="s">
        <v>21</v>
      </c>
      <c r="E2203">
        <v>1</v>
      </c>
      <c r="F2203">
        <v>0</v>
      </c>
      <c r="G2203">
        <v>0</v>
      </c>
      <c r="H2203">
        <v>1</v>
      </c>
      <c r="I2203">
        <v>0</v>
      </c>
      <c r="J2203">
        <v>0</v>
      </c>
      <c r="K2203">
        <v>0</v>
      </c>
      <c r="L2203">
        <v>6</v>
      </c>
      <c r="M2203">
        <v>3</v>
      </c>
      <c r="N2203">
        <v>2</v>
      </c>
      <c r="O2203">
        <v>2</v>
      </c>
      <c r="P2203">
        <v>0</v>
      </c>
      <c r="Q2203">
        <v>2</v>
      </c>
      <c r="R2203">
        <v>7</v>
      </c>
      <c r="S2203">
        <v>0</v>
      </c>
      <c r="T2203">
        <v>0</v>
      </c>
      <c r="U2203">
        <v>0</v>
      </c>
      <c r="V2203">
        <f t="shared" si="68"/>
        <v>74</v>
      </c>
      <c r="W2203">
        <f t="shared" si="69"/>
        <v>67</v>
      </c>
    </row>
    <row r="2204" spans="1:23" x14ac:dyDescent="0.35">
      <c r="A2204" t="s">
        <v>352</v>
      </c>
      <c r="B2204" s="1">
        <v>44404</v>
      </c>
      <c r="C2204" t="s">
        <v>338</v>
      </c>
      <c r="D2204" t="s">
        <v>21</v>
      </c>
      <c r="E2204">
        <v>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7</v>
      </c>
      <c r="M2204">
        <v>4</v>
      </c>
      <c r="N2204">
        <v>1</v>
      </c>
      <c r="O2204">
        <v>1</v>
      </c>
      <c r="P2204">
        <v>1</v>
      </c>
      <c r="Q2204">
        <v>2</v>
      </c>
      <c r="R2204">
        <v>4</v>
      </c>
      <c r="S2204">
        <v>0</v>
      </c>
      <c r="T2204">
        <v>0</v>
      </c>
      <c r="U2204">
        <v>0</v>
      </c>
      <c r="V2204">
        <f t="shared" si="68"/>
        <v>71</v>
      </c>
      <c r="W2204">
        <f t="shared" si="69"/>
        <v>65</v>
      </c>
    </row>
    <row r="2205" spans="1:23" x14ac:dyDescent="0.35">
      <c r="A2205" t="s">
        <v>352</v>
      </c>
      <c r="B2205" s="1">
        <v>44405</v>
      </c>
      <c r="C2205" t="s">
        <v>345</v>
      </c>
      <c r="D2205" t="s">
        <v>21</v>
      </c>
      <c r="E2205">
        <v>1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6</v>
      </c>
      <c r="M2205">
        <v>5</v>
      </c>
      <c r="N2205">
        <v>2</v>
      </c>
      <c r="O2205">
        <v>2</v>
      </c>
      <c r="P2205">
        <v>0</v>
      </c>
      <c r="Q2205">
        <v>1</v>
      </c>
      <c r="R2205">
        <v>3</v>
      </c>
      <c r="S2205">
        <v>0</v>
      </c>
      <c r="T2205">
        <v>0</v>
      </c>
      <c r="U2205">
        <v>0</v>
      </c>
      <c r="V2205">
        <f t="shared" si="68"/>
        <v>69</v>
      </c>
      <c r="W2205">
        <f t="shared" si="69"/>
        <v>61</v>
      </c>
    </row>
    <row r="2206" spans="1:23" x14ac:dyDescent="0.35">
      <c r="A2206" t="s">
        <v>352</v>
      </c>
      <c r="B2206" s="1">
        <v>44406</v>
      </c>
      <c r="C2206" t="s">
        <v>348</v>
      </c>
      <c r="D2206" t="s">
        <v>21</v>
      </c>
      <c r="E2206">
        <v>1</v>
      </c>
      <c r="F2206">
        <v>0</v>
      </c>
      <c r="G2206">
        <v>0</v>
      </c>
      <c r="H2206">
        <v>1</v>
      </c>
      <c r="I2206">
        <v>0</v>
      </c>
      <c r="J2206">
        <v>0</v>
      </c>
      <c r="K2206">
        <v>0</v>
      </c>
      <c r="L2206">
        <v>6</v>
      </c>
      <c r="M2206">
        <v>4</v>
      </c>
      <c r="N2206">
        <v>0</v>
      </c>
      <c r="O2206">
        <v>0</v>
      </c>
      <c r="P2206">
        <v>0</v>
      </c>
      <c r="Q2206">
        <v>1</v>
      </c>
      <c r="R2206">
        <v>4</v>
      </c>
      <c r="S2206">
        <v>0</v>
      </c>
      <c r="T2206">
        <v>0</v>
      </c>
      <c r="U2206">
        <v>0</v>
      </c>
      <c r="V2206">
        <f t="shared" si="68"/>
        <v>71</v>
      </c>
      <c r="W2206">
        <f t="shared" si="69"/>
        <v>70</v>
      </c>
    </row>
    <row r="2207" spans="1:23" x14ac:dyDescent="0.35">
      <c r="A2207" t="s">
        <v>352</v>
      </c>
      <c r="B2207" s="1">
        <v>44407</v>
      </c>
      <c r="C2207" t="s">
        <v>344</v>
      </c>
      <c r="D2207" t="s">
        <v>28</v>
      </c>
      <c r="E2207">
        <v>1</v>
      </c>
      <c r="F2207">
        <v>0</v>
      </c>
      <c r="G2207">
        <v>0</v>
      </c>
      <c r="H2207">
        <v>0</v>
      </c>
      <c r="I2207">
        <v>1</v>
      </c>
      <c r="J2207">
        <v>0</v>
      </c>
      <c r="K2207">
        <v>0</v>
      </c>
      <c r="L2207">
        <v>6</v>
      </c>
      <c r="M2207">
        <v>7</v>
      </c>
      <c r="N2207">
        <v>3</v>
      </c>
      <c r="O2207">
        <v>3</v>
      </c>
      <c r="P2207">
        <v>1</v>
      </c>
      <c r="Q2207">
        <v>2</v>
      </c>
      <c r="R2207">
        <v>2</v>
      </c>
      <c r="S2207">
        <v>0</v>
      </c>
      <c r="T2207">
        <v>0</v>
      </c>
      <c r="U2207">
        <v>1</v>
      </c>
      <c r="V2207">
        <f t="shared" si="68"/>
        <v>61</v>
      </c>
      <c r="W2207">
        <f t="shared" si="69"/>
        <v>45</v>
      </c>
    </row>
    <row r="2208" spans="1:23" x14ac:dyDescent="0.35">
      <c r="A2208" t="s">
        <v>352</v>
      </c>
      <c r="B2208" s="1">
        <v>44408</v>
      </c>
      <c r="C2208" t="s">
        <v>339</v>
      </c>
      <c r="D2208" t="s">
        <v>28</v>
      </c>
      <c r="E2208">
        <v>1</v>
      </c>
      <c r="F2208">
        <v>0</v>
      </c>
      <c r="G2208">
        <v>0</v>
      </c>
      <c r="H2208">
        <v>0</v>
      </c>
      <c r="I2208">
        <v>1</v>
      </c>
      <c r="J2208">
        <v>0</v>
      </c>
      <c r="K2208">
        <v>0</v>
      </c>
      <c r="L2208">
        <v>7</v>
      </c>
      <c r="M2208">
        <v>5</v>
      </c>
      <c r="N2208">
        <v>4</v>
      </c>
      <c r="O2208">
        <v>4</v>
      </c>
      <c r="P2208">
        <v>2</v>
      </c>
      <c r="Q2208">
        <v>1</v>
      </c>
      <c r="R2208">
        <v>6</v>
      </c>
      <c r="S2208">
        <v>0</v>
      </c>
      <c r="T2208">
        <v>0</v>
      </c>
      <c r="U2208">
        <v>0</v>
      </c>
      <c r="V2208">
        <f t="shared" si="68"/>
        <v>69</v>
      </c>
      <c r="W2208">
        <f t="shared" si="69"/>
        <v>52</v>
      </c>
    </row>
    <row r="2209" spans="1:23" x14ac:dyDescent="0.35">
      <c r="A2209" t="s">
        <v>352</v>
      </c>
      <c r="B2209" s="1">
        <v>44409</v>
      </c>
      <c r="C2209" t="s">
        <v>338</v>
      </c>
      <c r="D2209" t="s">
        <v>28</v>
      </c>
      <c r="E2209">
        <v>1</v>
      </c>
      <c r="F2209">
        <v>0</v>
      </c>
      <c r="G2209">
        <v>0</v>
      </c>
      <c r="H2209">
        <v>0</v>
      </c>
      <c r="I2209">
        <v>1</v>
      </c>
      <c r="J2209">
        <v>0</v>
      </c>
      <c r="K2209">
        <v>0</v>
      </c>
      <c r="L2209">
        <v>3</v>
      </c>
      <c r="M2209">
        <v>7</v>
      </c>
      <c r="N2209">
        <v>3</v>
      </c>
      <c r="O2209">
        <v>3</v>
      </c>
      <c r="P2209">
        <v>1</v>
      </c>
      <c r="Q2209">
        <v>0</v>
      </c>
      <c r="R2209">
        <v>3</v>
      </c>
      <c r="S2209">
        <v>0</v>
      </c>
      <c r="T2209">
        <v>0</v>
      </c>
      <c r="U2209">
        <v>0</v>
      </c>
      <c r="V2209">
        <f t="shared" si="68"/>
        <v>51</v>
      </c>
      <c r="W2209">
        <f t="shared" si="69"/>
        <v>32</v>
      </c>
    </row>
    <row r="2210" spans="1:23" x14ac:dyDescent="0.35">
      <c r="A2210" t="s">
        <v>352</v>
      </c>
      <c r="B2210" s="1">
        <v>44411</v>
      </c>
      <c r="C2210" t="s">
        <v>345</v>
      </c>
      <c r="D2210" t="s">
        <v>75</v>
      </c>
      <c r="E2210">
        <v>1</v>
      </c>
      <c r="F2210">
        <v>0</v>
      </c>
      <c r="G2210">
        <v>0</v>
      </c>
      <c r="H2210">
        <v>0</v>
      </c>
      <c r="I2210">
        <v>1</v>
      </c>
      <c r="J2210">
        <v>0</v>
      </c>
      <c r="K2210">
        <v>0</v>
      </c>
      <c r="L2210">
        <v>6</v>
      </c>
      <c r="M2210">
        <v>3</v>
      </c>
      <c r="N2210">
        <v>3</v>
      </c>
      <c r="O2210">
        <v>3</v>
      </c>
      <c r="P2210">
        <v>2</v>
      </c>
      <c r="Q2210">
        <v>3</v>
      </c>
      <c r="R2210">
        <v>8</v>
      </c>
      <c r="S2210">
        <v>0</v>
      </c>
      <c r="T2210">
        <v>1</v>
      </c>
      <c r="U2210">
        <v>0</v>
      </c>
      <c r="V2210">
        <f t="shared" si="68"/>
        <v>66</v>
      </c>
      <c r="W2210">
        <f t="shared" si="69"/>
        <v>51</v>
      </c>
    </row>
    <row r="2211" spans="1:23" x14ac:dyDescent="0.35">
      <c r="A2211" t="s">
        <v>352</v>
      </c>
      <c r="B2211" s="1">
        <v>44412</v>
      </c>
      <c r="C2211" t="s">
        <v>348</v>
      </c>
      <c r="D2211" t="s">
        <v>75</v>
      </c>
      <c r="E2211">
        <v>1</v>
      </c>
      <c r="F2211">
        <v>0</v>
      </c>
      <c r="G2211">
        <v>0</v>
      </c>
      <c r="H2211">
        <v>1</v>
      </c>
      <c r="I2211">
        <v>0</v>
      </c>
      <c r="J2211">
        <v>0</v>
      </c>
      <c r="K2211">
        <v>0</v>
      </c>
      <c r="L2211">
        <v>5</v>
      </c>
      <c r="M2211">
        <v>2</v>
      </c>
      <c r="N2211">
        <v>1</v>
      </c>
      <c r="O2211">
        <v>1</v>
      </c>
      <c r="P2211">
        <v>1</v>
      </c>
      <c r="Q2211">
        <v>2</v>
      </c>
      <c r="R2211">
        <v>6</v>
      </c>
      <c r="S2211">
        <v>0</v>
      </c>
      <c r="T2211">
        <v>0</v>
      </c>
      <c r="U2211">
        <v>1</v>
      </c>
      <c r="V2211">
        <f t="shared" si="68"/>
        <v>65</v>
      </c>
      <c r="W2211">
        <f t="shared" si="69"/>
        <v>59</v>
      </c>
    </row>
    <row r="2212" spans="1:23" x14ac:dyDescent="0.35">
      <c r="A2212" t="s">
        <v>352</v>
      </c>
      <c r="B2212" s="1">
        <v>44413</v>
      </c>
      <c r="C2212" t="s">
        <v>344</v>
      </c>
      <c r="D2212" t="s">
        <v>75</v>
      </c>
      <c r="E2212">
        <v>1</v>
      </c>
      <c r="F2212">
        <v>0</v>
      </c>
      <c r="G2212">
        <v>0</v>
      </c>
      <c r="H2212">
        <v>1</v>
      </c>
      <c r="I2212">
        <v>0</v>
      </c>
      <c r="J2212">
        <v>0</v>
      </c>
      <c r="K2212">
        <v>0</v>
      </c>
      <c r="L2212">
        <v>5</v>
      </c>
      <c r="M2212">
        <v>4</v>
      </c>
      <c r="N2212">
        <v>1</v>
      </c>
      <c r="O2212">
        <v>1</v>
      </c>
      <c r="P2212">
        <v>1</v>
      </c>
      <c r="Q2212">
        <v>2</v>
      </c>
      <c r="R2212">
        <v>7</v>
      </c>
      <c r="S2212">
        <v>1</v>
      </c>
      <c r="T2212">
        <v>0</v>
      </c>
      <c r="U2212">
        <v>0</v>
      </c>
      <c r="V2212">
        <f t="shared" si="68"/>
        <v>64</v>
      </c>
      <c r="W2212">
        <f t="shared" si="69"/>
        <v>56</v>
      </c>
    </row>
    <row r="2213" spans="1:23" x14ac:dyDescent="0.35">
      <c r="A2213" t="s">
        <v>352</v>
      </c>
      <c r="B2213" s="1">
        <v>44414</v>
      </c>
      <c r="C2213" t="s">
        <v>339</v>
      </c>
      <c r="D2213" t="s">
        <v>110</v>
      </c>
      <c r="E2213">
        <v>1</v>
      </c>
      <c r="F2213">
        <v>0</v>
      </c>
      <c r="G2213">
        <v>0</v>
      </c>
      <c r="H2213">
        <v>0</v>
      </c>
      <c r="I2213">
        <v>1</v>
      </c>
      <c r="J2213">
        <v>0</v>
      </c>
      <c r="K2213">
        <v>0</v>
      </c>
      <c r="L2213">
        <v>5</v>
      </c>
      <c r="M2213">
        <v>7</v>
      </c>
      <c r="N2213">
        <v>4</v>
      </c>
      <c r="O2213">
        <v>4</v>
      </c>
      <c r="P2213">
        <v>2</v>
      </c>
      <c r="Q2213">
        <v>2</v>
      </c>
      <c r="R2213">
        <v>7</v>
      </c>
      <c r="S2213">
        <v>0</v>
      </c>
      <c r="T2213">
        <v>0</v>
      </c>
      <c r="U2213">
        <v>0</v>
      </c>
      <c r="V2213">
        <f t="shared" si="68"/>
        <v>57</v>
      </c>
      <c r="W2213">
        <f t="shared" si="69"/>
        <v>35</v>
      </c>
    </row>
    <row r="2214" spans="1:23" x14ac:dyDescent="0.35">
      <c r="A2214" t="s">
        <v>352</v>
      </c>
      <c r="B2214" s="1">
        <v>44415</v>
      </c>
      <c r="C2214" t="s">
        <v>338</v>
      </c>
      <c r="D2214" t="s">
        <v>110</v>
      </c>
      <c r="E2214">
        <v>1</v>
      </c>
      <c r="F2214">
        <v>0</v>
      </c>
      <c r="G2214">
        <v>0</v>
      </c>
      <c r="H2214">
        <v>0</v>
      </c>
      <c r="I2214">
        <v>1</v>
      </c>
      <c r="J2214">
        <v>0</v>
      </c>
      <c r="K2214">
        <v>0</v>
      </c>
      <c r="L2214">
        <v>5</v>
      </c>
      <c r="M2214">
        <v>7</v>
      </c>
      <c r="N2214">
        <v>5</v>
      </c>
      <c r="O2214">
        <v>5</v>
      </c>
      <c r="P2214">
        <v>1</v>
      </c>
      <c r="Q2214">
        <v>5</v>
      </c>
      <c r="R2214">
        <v>5</v>
      </c>
      <c r="S2214">
        <v>0</v>
      </c>
      <c r="T2214">
        <v>0</v>
      </c>
      <c r="U2214">
        <v>1</v>
      </c>
      <c r="V2214">
        <f t="shared" si="68"/>
        <v>56</v>
      </c>
      <c r="W2214">
        <f t="shared" si="69"/>
        <v>30</v>
      </c>
    </row>
    <row r="2215" spans="1:23" x14ac:dyDescent="0.35">
      <c r="A2215" t="s">
        <v>352</v>
      </c>
      <c r="B2215" s="1">
        <v>44416</v>
      </c>
      <c r="C2215" t="s">
        <v>345</v>
      </c>
      <c r="D2215" t="s">
        <v>110</v>
      </c>
      <c r="E2215">
        <v>1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 s="2">
        <v>4.666666666666667</v>
      </c>
      <c r="M2215">
        <v>4</v>
      </c>
      <c r="N2215">
        <v>1</v>
      </c>
      <c r="O2215">
        <v>1</v>
      </c>
      <c r="P2215">
        <v>1</v>
      </c>
      <c r="Q2215">
        <v>4</v>
      </c>
      <c r="R2215">
        <v>4</v>
      </c>
      <c r="S2215">
        <v>2</v>
      </c>
      <c r="T2215">
        <v>0</v>
      </c>
      <c r="U2215">
        <v>0</v>
      </c>
      <c r="V2215">
        <f t="shared" si="68"/>
        <v>57.333333333333336</v>
      </c>
      <c r="W2215">
        <f t="shared" si="69"/>
        <v>47</v>
      </c>
    </row>
    <row r="2216" spans="1:23" x14ac:dyDescent="0.35">
      <c r="A2216" t="s">
        <v>352</v>
      </c>
      <c r="B2216" s="1">
        <v>44417</v>
      </c>
      <c r="C2216" t="s">
        <v>348</v>
      </c>
      <c r="D2216" t="s">
        <v>71</v>
      </c>
      <c r="E2216">
        <v>1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 s="2">
        <v>6.666666666666667</v>
      </c>
      <c r="M2216">
        <v>5</v>
      </c>
      <c r="N2216">
        <v>1</v>
      </c>
      <c r="O2216">
        <v>1</v>
      </c>
      <c r="P2216">
        <v>0</v>
      </c>
      <c r="Q2216">
        <v>1</v>
      </c>
      <c r="R2216">
        <v>3</v>
      </c>
      <c r="S2216">
        <v>0</v>
      </c>
      <c r="T2216">
        <v>0</v>
      </c>
      <c r="U2216">
        <v>0</v>
      </c>
      <c r="V2216">
        <f t="shared" si="68"/>
        <v>72.333333333333329</v>
      </c>
      <c r="W2216">
        <f t="shared" si="69"/>
        <v>68</v>
      </c>
    </row>
    <row r="2217" spans="1:23" x14ac:dyDescent="0.35">
      <c r="A2217" t="s">
        <v>352</v>
      </c>
      <c r="B2217" s="1">
        <v>44418</v>
      </c>
      <c r="C2217" t="s">
        <v>344</v>
      </c>
      <c r="D2217" t="s">
        <v>71</v>
      </c>
      <c r="E2217">
        <v>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 s="2">
        <v>4.666666666666667</v>
      </c>
      <c r="M2217">
        <v>4</v>
      </c>
      <c r="N2217">
        <v>3</v>
      </c>
      <c r="O2217">
        <v>3</v>
      </c>
      <c r="P2217">
        <v>1</v>
      </c>
      <c r="Q2217">
        <v>4</v>
      </c>
      <c r="R2217">
        <v>6</v>
      </c>
      <c r="S2217">
        <v>0</v>
      </c>
      <c r="T2217">
        <v>0</v>
      </c>
      <c r="U2217">
        <v>2</v>
      </c>
      <c r="V2217">
        <f t="shared" si="68"/>
        <v>59.333333333333336</v>
      </c>
      <c r="W2217">
        <f t="shared" si="69"/>
        <v>43</v>
      </c>
    </row>
    <row r="2218" spans="1:23" x14ac:dyDescent="0.35">
      <c r="A2218" t="s">
        <v>352</v>
      </c>
      <c r="B2218" s="1">
        <v>44419</v>
      </c>
      <c r="C2218" t="s">
        <v>340</v>
      </c>
      <c r="D2218" t="s">
        <v>71</v>
      </c>
      <c r="E2218">
        <v>1</v>
      </c>
      <c r="F2218">
        <v>0</v>
      </c>
      <c r="G2218">
        <v>0</v>
      </c>
      <c r="H2218">
        <v>0</v>
      </c>
      <c r="I2218">
        <v>1</v>
      </c>
      <c r="J2218">
        <v>0</v>
      </c>
      <c r="K2218">
        <v>0</v>
      </c>
      <c r="L2218" s="2">
        <v>3.6666666666666665</v>
      </c>
      <c r="M2218">
        <v>10</v>
      </c>
      <c r="N2218">
        <v>5</v>
      </c>
      <c r="O2218">
        <v>5</v>
      </c>
      <c r="P2218">
        <v>0</v>
      </c>
      <c r="Q2218">
        <v>3</v>
      </c>
      <c r="R2218">
        <v>2</v>
      </c>
      <c r="S2218">
        <v>0</v>
      </c>
      <c r="T2218">
        <v>0</v>
      </c>
      <c r="U2218">
        <v>0</v>
      </c>
      <c r="V2218">
        <f t="shared" si="68"/>
        <v>50</v>
      </c>
      <c r="W2218">
        <f t="shared" si="69"/>
        <v>23</v>
      </c>
    </row>
    <row r="2219" spans="1:23" x14ac:dyDescent="0.35">
      <c r="A2219" t="s">
        <v>352</v>
      </c>
      <c r="B2219" s="1">
        <v>44421</v>
      </c>
      <c r="C2219" t="s">
        <v>339</v>
      </c>
      <c r="D2219" t="s">
        <v>103</v>
      </c>
      <c r="E2219">
        <v>1</v>
      </c>
      <c r="F2219">
        <v>0</v>
      </c>
      <c r="G2219">
        <v>0</v>
      </c>
      <c r="H2219">
        <v>0</v>
      </c>
      <c r="I2219">
        <v>1</v>
      </c>
      <c r="J2219">
        <v>0</v>
      </c>
      <c r="K2219">
        <v>0</v>
      </c>
      <c r="L2219">
        <v>6</v>
      </c>
      <c r="M2219">
        <v>6</v>
      </c>
      <c r="N2219">
        <v>3</v>
      </c>
      <c r="O2219">
        <v>3</v>
      </c>
      <c r="P2219">
        <v>2</v>
      </c>
      <c r="Q2219">
        <v>1</v>
      </c>
      <c r="R2219">
        <v>7</v>
      </c>
      <c r="S2219">
        <v>0</v>
      </c>
      <c r="T2219">
        <v>0</v>
      </c>
      <c r="U2219">
        <v>0</v>
      </c>
      <c r="V2219">
        <f t="shared" si="68"/>
        <v>64</v>
      </c>
      <c r="W2219">
        <f t="shared" si="69"/>
        <v>48</v>
      </c>
    </row>
    <row r="2220" spans="1:23" x14ac:dyDescent="0.35">
      <c r="A2220" t="s">
        <v>352</v>
      </c>
      <c r="B2220" s="1">
        <v>44422</v>
      </c>
      <c r="C2220" t="s">
        <v>338</v>
      </c>
      <c r="D2220" t="s">
        <v>103</v>
      </c>
      <c r="E2220">
        <v>1</v>
      </c>
      <c r="F2220">
        <v>0</v>
      </c>
      <c r="G2220">
        <v>0</v>
      </c>
      <c r="H2220">
        <v>0</v>
      </c>
      <c r="I2220">
        <v>1</v>
      </c>
      <c r="J2220">
        <v>0</v>
      </c>
      <c r="K2220">
        <v>0</v>
      </c>
      <c r="L2220" s="2">
        <v>6.666666666666667</v>
      </c>
      <c r="M2220">
        <v>6</v>
      </c>
      <c r="N2220">
        <v>4</v>
      </c>
      <c r="O2220">
        <v>2</v>
      </c>
      <c r="P2220">
        <v>0</v>
      </c>
      <c r="Q2220">
        <v>2</v>
      </c>
      <c r="R2220">
        <v>8</v>
      </c>
      <c r="S2220">
        <v>0</v>
      </c>
      <c r="T2220">
        <v>0</v>
      </c>
      <c r="U2220">
        <v>0</v>
      </c>
      <c r="V2220">
        <f t="shared" si="68"/>
        <v>71.333333333333329</v>
      </c>
      <c r="W2220">
        <f t="shared" si="69"/>
        <v>60</v>
      </c>
    </row>
    <row r="2221" spans="1:23" x14ac:dyDescent="0.35">
      <c r="A2221" t="s">
        <v>352</v>
      </c>
      <c r="B2221" s="1">
        <v>44423</v>
      </c>
      <c r="C2221" t="s">
        <v>345</v>
      </c>
      <c r="D2221" t="s">
        <v>103</v>
      </c>
      <c r="E2221">
        <v>1</v>
      </c>
      <c r="F2221">
        <v>0</v>
      </c>
      <c r="G2221">
        <v>0</v>
      </c>
      <c r="H2221">
        <v>0</v>
      </c>
      <c r="I2221">
        <v>1</v>
      </c>
      <c r="J2221">
        <v>0</v>
      </c>
      <c r="K2221">
        <v>0</v>
      </c>
      <c r="L2221" s="2">
        <v>1.3333333333333333</v>
      </c>
      <c r="M2221">
        <v>9</v>
      </c>
      <c r="N2221">
        <v>7</v>
      </c>
      <c r="O2221">
        <v>7</v>
      </c>
      <c r="P2221">
        <v>2</v>
      </c>
      <c r="Q2221">
        <v>1</v>
      </c>
      <c r="R2221">
        <v>1</v>
      </c>
      <c r="S2221">
        <v>1</v>
      </c>
      <c r="T2221">
        <v>0</v>
      </c>
      <c r="U2221">
        <v>0</v>
      </c>
      <c r="V2221">
        <f t="shared" si="68"/>
        <v>37</v>
      </c>
      <c r="W2221">
        <f t="shared" si="69"/>
        <v>-4</v>
      </c>
    </row>
    <row r="2222" spans="1:23" x14ac:dyDescent="0.35">
      <c r="A2222" t="s">
        <v>352</v>
      </c>
      <c r="B2222" s="1">
        <v>44424</v>
      </c>
      <c r="C2222" t="s">
        <v>348</v>
      </c>
      <c r="D2222" t="s">
        <v>26</v>
      </c>
      <c r="E2222">
        <v>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6</v>
      </c>
      <c r="M2222">
        <v>8</v>
      </c>
      <c r="N2222">
        <v>4</v>
      </c>
      <c r="O2222">
        <v>4</v>
      </c>
      <c r="P2222">
        <v>2</v>
      </c>
      <c r="Q2222">
        <v>0</v>
      </c>
      <c r="R2222">
        <v>1</v>
      </c>
      <c r="S2222">
        <v>1</v>
      </c>
      <c r="T2222">
        <v>1</v>
      </c>
      <c r="U2222">
        <v>0</v>
      </c>
      <c r="V2222">
        <f t="shared" si="68"/>
        <v>57</v>
      </c>
      <c r="W2222">
        <f t="shared" si="69"/>
        <v>37</v>
      </c>
    </row>
    <row r="2223" spans="1:23" x14ac:dyDescent="0.35">
      <c r="A2223" t="s">
        <v>352</v>
      </c>
      <c r="B2223" s="1">
        <v>44425</v>
      </c>
      <c r="C2223" t="s">
        <v>344</v>
      </c>
      <c r="D2223" t="s">
        <v>26</v>
      </c>
      <c r="E2223">
        <v>1</v>
      </c>
      <c r="F2223">
        <v>0</v>
      </c>
      <c r="G2223">
        <v>0</v>
      </c>
      <c r="H2223">
        <v>1</v>
      </c>
      <c r="I2223">
        <v>0</v>
      </c>
      <c r="J2223">
        <v>0</v>
      </c>
      <c r="K2223">
        <v>0</v>
      </c>
      <c r="L2223">
        <v>7</v>
      </c>
      <c r="M2223">
        <v>4</v>
      </c>
      <c r="N2223">
        <v>1</v>
      </c>
      <c r="O2223">
        <v>1</v>
      </c>
      <c r="P2223">
        <v>0</v>
      </c>
      <c r="Q2223">
        <v>3</v>
      </c>
      <c r="R2223">
        <v>5</v>
      </c>
      <c r="S2223">
        <v>0</v>
      </c>
      <c r="T2223">
        <v>0</v>
      </c>
      <c r="U2223">
        <v>0</v>
      </c>
      <c r="V2223">
        <f t="shared" si="68"/>
        <v>75</v>
      </c>
      <c r="W2223">
        <f t="shared" si="69"/>
        <v>70</v>
      </c>
    </row>
    <row r="2224" spans="1:23" x14ac:dyDescent="0.35">
      <c r="A2224" t="s">
        <v>352</v>
      </c>
      <c r="B2224" s="1">
        <v>44426</v>
      </c>
      <c r="C2224" t="s">
        <v>340</v>
      </c>
      <c r="D2224" t="s">
        <v>26</v>
      </c>
      <c r="E2224">
        <v>1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 s="2">
        <v>6.666666666666667</v>
      </c>
      <c r="M2224">
        <v>6</v>
      </c>
      <c r="N2224">
        <v>2</v>
      </c>
      <c r="O2224">
        <v>2</v>
      </c>
      <c r="P2224">
        <v>0</v>
      </c>
      <c r="Q2224">
        <v>2</v>
      </c>
      <c r="R2224">
        <v>6</v>
      </c>
      <c r="S2224">
        <v>0</v>
      </c>
      <c r="T2224">
        <v>0</v>
      </c>
      <c r="U2224">
        <v>0</v>
      </c>
      <c r="V2224">
        <f t="shared" si="68"/>
        <v>73.333333333333329</v>
      </c>
      <c r="W2224">
        <f t="shared" si="69"/>
        <v>64</v>
      </c>
    </row>
    <row r="2225" spans="1:23" x14ac:dyDescent="0.35">
      <c r="A2225" t="s">
        <v>352</v>
      </c>
      <c r="B2225" s="1">
        <v>44427</v>
      </c>
      <c r="C2225" t="s">
        <v>339</v>
      </c>
      <c r="D2225" t="s">
        <v>26</v>
      </c>
      <c r="E2225">
        <v>1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 s="2">
        <v>5.333333333333333</v>
      </c>
      <c r="M2225">
        <v>7</v>
      </c>
      <c r="N2225">
        <v>3</v>
      </c>
      <c r="O2225">
        <v>3</v>
      </c>
      <c r="P2225">
        <v>0</v>
      </c>
      <c r="Q2225">
        <v>0</v>
      </c>
      <c r="R2225">
        <v>4</v>
      </c>
      <c r="S2225">
        <v>1</v>
      </c>
      <c r="T2225">
        <v>0</v>
      </c>
      <c r="U2225">
        <v>0</v>
      </c>
      <c r="V2225">
        <f t="shared" si="68"/>
        <v>65.666666666666671</v>
      </c>
      <c r="W2225">
        <f t="shared" si="69"/>
        <v>53</v>
      </c>
    </row>
    <row r="2226" spans="1:23" x14ac:dyDescent="0.35">
      <c r="A2226" t="s">
        <v>352</v>
      </c>
      <c r="B2226" s="1">
        <v>44428</v>
      </c>
      <c r="C2226" t="s">
        <v>338</v>
      </c>
      <c r="D2226" t="s">
        <v>114</v>
      </c>
      <c r="E2226">
        <v>1</v>
      </c>
      <c r="F2226">
        <v>0</v>
      </c>
      <c r="G2226">
        <v>0</v>
      </c>
      <c r="H2226">
        <v>1</v>
      </c>
      <c r="I2226">
        <v>0</v>
      </c>
      <c r="J2226">
        <v>0</v>
      </c>
      <c r="K2226">
        <v>0</v>
      </c>
      <c r="L2226">
        <v>6</v>
      </c>
      <c r="M2226">
        <v>4</v>
      </c>
      <c r="N2226">
        <v>2</v>
      </c>
      <c r="O2226">
        <v>1</v>
      </c>
      <c r="P2226">
        <v>1</v>
      </c>
      <c r="Q2226">
        <v>1</v>
      </c>
      <c r="R2226">
        <v>8</v>
      </c>
      <c r="S2226">
        <v>1</v>
      </c>
      <c r="T2226">
        <v>0</v>
      </c>
      <c r="U2226">
        <v>0</v>
      </c>
      <c r="V2226">
        <f t="shared" si="68"/>
        <v>69</v>
      </c>
      <c r="W2226">
        <f t="shared" si="69"/>
        <v>62</v>
      </c>
    </row>
    <row r="2227" spans="1:23" x14ac:dyDescent="0.35">
      <c r="A2227" t="s">
        <v>352</v>
      </c>
      <c r="B2227" s="1">
        <v>44429</v>
      </c>
      <c r="C2227" t="s">
        <v>345</v>
      </c>
      <c r="D2227" t="s">
        <v>114</v>
      </c>
      <c r="E2227">
        <v>1</v>
      </c>
      <c r="F2227">
        <v>0</v>
      </c>
      <c r="G2227">
        <v>0</v>
      </c>
      <c r="H2227">
        <v>1</v>
      </c>
      <c r="I2227">
        <v>0</v>
      </c>
      <c r="J2227">
        <v>0</v>
      </c>
      <c r="K2227">
        <v>0</v>
      </c>
      <c r="L2227" s="2">
        <v>6.333333333333333</v>
      </c>
      <c r="M2227">
        <v>1</v>
      </c>
      <c r="N2227">
        <v>2</v>
      </c>
      <c r="O2227">
        <v>2</v>
      </c>
      <c r="P2227">
        <v>1</v>
      </c>
      <c r="Q2227">
        <v>2</v>
      </c>
      <c r="R2227">
        <v>9</v>
      </c>
      <c r="S2227">
        <v>0</v>
      </c>
      <c r="T2227">
        <v>0</v>
      </c>
      <c r="U2227">
        <v>0</v>
      </c>
      <c r="V2227">
        <f t="shared" si="68"/>
        <v>75.666666666666671</v>
      </c>
      <c r="W2227">
        <f t="shared" si="69"/>
        <v>69</v>
      </c>
    </row>
    <row r="2228" spans="1:23" x14ac:dyDescent="0.35">
      <c r="A2228" t="s">
        <v>352</v>
      </c>
      <c r="B2228" s="1">
        <v>44430</v>
      </c>
      <c r="C2228" t="s">
        <v>348</v>
      </c>
      <c r="D2228" t="s">
        <v>114</v>
      </c>
      <c r="E2228">
        <v>1</v>
      </c>
      <c r="F2228">
        <v>0</v>
      </c>
      <c r="G2228">
        <v>0</v>
      </c>
      <c r="H2228">
        <v>1</v>
      </c>
      <c r="I2228">
        <v>0</v>
      </c>
      <c r="J2228">
        <v>0</v>
      </c>
      <c r="K2228">
        <v>0</v>
      </c>
      <c r="L2228">
        <v>7</v>
      </c>
      <c r="M2228">
        <v>4</v>
      </c>
      <c r="N2228">
        <v>1</v>
      </c>
      <c r="O2228">
        <v>1</v>
      </c>
      <c r="P2228">
        <v>0</v>
      </c>
      <c r="Q2228">
        <v>3</v>
      </c>
      <c r="R2228">
        <v>8</v>
      </c>
      <c r="S2228">
        <v>0</v>
      </c>
      <c r="T2228">
        <v>0</v>
      </c>
      <c r="U2228">
        <v>1</v>
      </c>
      <c r="V2228">
        <f t="shared" si="68"/>
        <v>78</v>
      </c>
      <c r="W2228">
        <f t="shared" si="69"/>
        <v>73</v>
      </c>
    </row>
    <row r="2229" spans="1:23" x14ac:dyDescent="0.35">
      <c r="A2229" t="s">
        <v>352</v>
      </c>
      <c r="B2229" s="1">
        <v>44431</v>
      </c>
      <c r="C2229" t="s">
        <v>344</v>
      </c>
      <c r="D2229" t="s">
        <v>32</v>
      </c>
      <c r="E2229">
        <v>1</v>
      </c>
      <c r="F2229">
        <v>0</v>
      </c>
      <c r="G2229">
        <v>0</v>
      </c>
      <c r="H2229">
        <v>1</v>
      </c>
      <c r="I2229">
        <v>0</v>
      </c>
      <c r="J2229">
        <v>0</v>
      </c>
      <c r="K2229">
        <v>0</v>
      </c>
      <c r="L2229">
        <v>5</v>
      </c>
      <c r="M2229">
        <v>6</v>
      </c>
      <c r="N2229">
        <v>1</v>
      </c>
      <c r="O2229">
        <v>1</v>
      </c>
      <c r="P2229">
        <v>0</v>
      </c>
      <c r="Q2229">
        <v>3</v>
      </c>
      <c r="R2229">
        <v>5</v>
      </c>
      <c r="S2229">
        <v>0</v>
      </c>
      <c r="T2229">
        <v>0</v>
      </c>
      <c r="U2229">
        <v>0</v>
      </c>
      <c r="V2229">
        <f t="shared" si="68"/>
        <v>63</v>
      </c>
      <c r="W2229">
        <f t="shared" si="69"/>
        <v>54</v>
      </c>
    </row>
    <row r="2230" spans="1:23" x14ac:dyDescent="0.35">
      <c r="A2230" t="s">
        <v>352</v>
      </c>
      <c r="B2230" s="1">
        <v>44432</v>
      </c>
      <c r="C2230" t="s">
        <v>340</v>
      </c>
      <c r="D2230" t="s">
        <v>32</v>
      </c>
      <c r="E2230">
        <v>1</v>
      </c>
      <c r="F2230">
        <v>0</v>
      </c>
      <c r="G2230">
        <v>0</v>
      </c>
      <c r="H2230">
        <v>0</v>
      </c>
      <c r="I2230">
        <v>1</v>
      </c>
      <c r="J2230">
        <v>0</v>
      </c>
      <c r="K2230">
        <v>0</v>
      </c>
      <c r="L2230">
        <v>5</v>
      </c>
      <c r="M2230">
        <v>7</v>
      </c>
      <c r="N2230">
        <v>4</v>
      </c>
      <c r="O2230">
        <v>1</v>
      </c>
      <c r="P2230">
        <v>0</v>
      </c>
      <c r="Q2230">
        <v>4</v>
      </c>
      <c r="R2230">
        <v>6</v>
      </c>
      <c r="S2230">
        <v>0</v>
      </c>
      <c r="T2230">
        <v>0</v>
      </c>
      <c r="U2230">
        <v>0</v>
      </c>
      <c r="V2230">
        <f t="shared" si="68"/>
        <v>56</v>
      </c>
      <c r="W2230">
        <f t="shared" si="69"/>
        <v>42</v>
      </c>
    </row>
    <row r="2231" spans="1:23" x14ac:dyDescent="0.35">
      <c r="A2231" t="s">
        <v>352</v>
      </c>
      <c r="B2231" s="1">
        <v>44433</v>
      </c>
      <c r="C2231" t="s">
        <v>339</v>
      </c>
      <c r="D2231" t="s">
        <v>32</v>
      </c>
      <c r="E2231">
        <v>1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6</v>
      </c>
      <c r="M2231">
        <v>6</v>
      </c>
      <c r="N2231">
        <v>3</v>
      </c>
      <c r="O2231">
        <v>3</v>
      </c>
      <c r="P2231">
        <v>2</v>
      </c>
      <c r="Q2231">
        <v>1</v>
      </c>
      <c r="R2231">
        <v>3</v>
      </c>
      <c r="S2231">
        <v>0</v>
      </c>
      <c r="T2231">
        <v>0</v>
      </c>
      <c r="U2231">
        <v>0</v>
      </c>
      <c r="V2231">
        <f t="shared" si="68"/>
        <v>60</v>
      </c>
      <c r="W2231">
        <f t="shared" si="69"/>
        <v>44</v>
      </c>
    </row>
    <row r="2232" spans="1:23" x14ac:dyDescent="0.35">
      <c r="A2232" t="s">
        <v>352</v>
      </c>
      <c r="B2232" s="1">
        <v>44434</v>
      </c>
      <c r="C2232" t="s">
        <v>338</v>
      </c>
      <c r="D2232" t="s">
        <v>34</v>
      </c>
      <c r="E2232">
        <v>1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 s="2">
        <v>4.333333333333333</v>
      </c>
      <c r="M2232">
        <v>5</v>
      </c>
      <c r="N2232">
        <v>2</v>
      </c>
      <c r="O2232">
        <v>2</v>
      </c>
      <c r="P2232">
        <v>1</v>
      </c>
      <c r="Q2232">
        <v>4</v>
      </c>
      <c r="R2232">
        <v>3</v>
      </c>
      <c r="S2232">
        <v>0</v>
      </c>
      <c r="T2232">
        <v>0</v>
      </c>
      <c r="U2232">
        <v>0</v>
      </c>
      <c r="V2232">
        <f t="shared" si="68"/>
        <v>53.666666666666664</v>
      </c>
      <c r="W2232">
        <f t="shared" si="69"/>
        <v>39</v>
      </c>
    </row>
    <row r="2233" spans="1:23" x14ac:dyDescent="0.35">
      <c r="A2233" t="s">
        <v>352</v>
      </c>
      <c r="B2233" s="1">
        <v>44435</v>
      </c>
      <c r="C2233" t="s">
        <v>345</v>
      </c>
      <c r="D2233" t="s">
        <v>34</v>
      </c>
      <c r="E2233">
        <v>1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 s="2">
        <v>4.333333333333333</v>
      </c>
      <c r="M2233">
        <v>9</v>
      </c>
      <c r="N2233">
        <v>5</v>
      </c>
      <c r="O2233">
        <v>5</v>
      </c>
      <c r="P2233">
        <v>0</v>
      </c>
      <c r="Q2233">
        <v>4</v>
      </c>
      <c r="R2233">
        <v>6</v>
      </c>
      <c r="S2233">
        <v>0</v>
      </c>
      <c r="T2233">
        <v>0</v>
      </c>
      <c r="U2233">
        <v>0</v>
      </c>
      <c r="V2233">
        <f t="shared" si="68"/>
        <v>56.666666666666664</v>
      </c>
      <c r="W2233">
        <f t="shared" si="69"/>
        <v>31</v>
      </c>
    </row>
    <row r="2234" spans="1:23" x14ac:dyDescent="0.35">
      <c r="A2234" t="s">
        <v>352</v>
      </c>
      <c r="B2234" s="1">
        <v>44436</v>
      </c>
      <c r="C2234" t="s">
        <v>344</v>
      </c>
      <c r="D2234" t="s">
        <v>34</v>
      </c>
      <c r="E2234">
        <v>1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 s="2">
        <v>4.666666666666667</v>
      </c>
      <c r="M2234">
        <v>7</v>
      </c>
      <c r="N2234">
        <v>1</v>
      </c>
      <c r="O2234">
        <v>1</v>
      </c>
      <c r="P2234">
        <v>0</v>
      </c>
      <c r="Q2234">
        <v>3</v>
      </c>
      <c r="R2234">
        <v>4</v>
      </c>
      <c r="S2234">
        <v>0</v>
      </c>
      <c r="T2234">
        <v>0</v>
      </c>
      <c r="U2234">
        <v>0</v>
      </c>
      <c r="V2234">
        <f t="shared" si="68"/>
        <v>59.333333333333336</v>
      </c>
      <c r="W2234">
        <f t="shared" si="69"/>
        <v>49</v>
      </c>
    </row>
    <row r="2235" spans="1:23" x14ac:dyDescent="0.35">
      <c r="A2235" t="s">
        <v>352</v>
      </c>
      <c r="B2235" s="1">
        <v>44437</v>
      </c>
      <c r="C2235" t="s">
        <v>340</v>
      </c>
      <c r="D2235" t="s">
        <v>34</v>
      </c>
      <c r="E2235">
        <v>1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6</v>
      </c>
      <c r="M2235">
        <v>3</v>
      </c>
      <c r="N2235">
        <v>2</v>
      </c>
      <c r="O2235">
        <v>1</v>
      </c>
      <c r="P2235">
        <v>1</v>
      </c>
      <c r="Q2235">
        <v>3</v>
      </c>
      <c r="R2235">
        <v>5</v>
      </c>
      <c r="S2235">
        <v>1</v>
      </c>
      <c r="T2235">
        <v>0</v>
      </c>
      <c r="U2235">
        <v>0</v>
      </c>
      <c r="V2235">
        <f t="shared" si="68"/>
        <v>65</v>
      </c>
      <c r="W2235">
        <f t="shared" si="69"/>
        <v>57</v>
      </c>
    </row>
    <row r="2236" spans="1:23" x14ac:dyDescent="0.35">
      <c r="A2236" t="s">
        <v>352</v>
      </c>
      <c r="B2236" s="1">
        <v>44439</v>
      </c>
      <c r="C2236" t="s">
        <v>342</v>
      </c>
      <c r="D2236" t="s">
        <v>40</v>
      </c>
      <c r="E2236">
        <v>1</v>
      </c>
      <c r="F2236">
        <v>0</v>
      </c>
      <c r="G2236">
        <v>0</v>
      </c>
      <c r="H2236">
        <v>0</v>
      </c>
      <c r="I2236">
        <v>1</v>
      </c>
      <c r="J2236">
        <v>0</v>
      </c>
      <c r="K2236">
        <v>0</v>
      </c>
      <c r="L2236" s="2">
        <v>4.666666666666667</v>
      </c>
      <c r="M2236">
        <v>4</v>
      </c>
      <c r="N2236">
        <v>3</v>
      </c>
      <c r="O2236">
        <v>3</v>
      </c>
      <c r="P2236">
        <v>1</v>
      </c>
      <c r="Q2236">
        <v>1</v>
      </c>
      <c r="R2236">
        <v>6</v>
      </c>
      <c r="S2236">
        <v>0</v>
      </c>
      <c r="T2236">
        <v>0</v>
      </c>
      <c r="U2236">
        <v>0</v>
      </c>
      <c r="V2236">
        <f t="shared" si="68"/>
        <v>62.333333333333336</v>
      </c>
      <c r="W2236">
        <f t="shared" si="69"/>
        <v>49</v>
      </c>
    </row>
    <row r="2237" spans="1:23" x14ac:dyDescent="0.35">
      <c r="A2237" t="s">
        <v>352</v>
      </c>
      <c r="B2237" s="1">
        <v>44440</v>
      </c>
      <c r="C2237" t="s">
        <v>346</v>
      </c>
      <c r="D2237" t="s">
        <v>40</v>
      </c>
      <c r="E2237">
        <v>1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6</v>
      </c>
      <c r="M2237">
        <v>5</v>
      </c>
      <c r="N2237">
        <v>2</v>
      </c>
      <c r="O2237">
        <v>2</v>
      </c>
      <c r="P2237">
        <v>0</v>
      </c>
      <c r="Q2237">
        <v>3</v>
      </c>
      <c r="R2237">
        <v>6</v>
      </c>
      <c r="S2237">
        <v>0</v>
      </c>
      <c r="T2237">
        <v>0</v>
      </c>
      <c r="U2237">
        <v>1</v>
      </c>
      <c r="V2237">
        <f t="shared" si="68"/>
        <v>70</v>
      </c>
      <c r="W2237">
        <f t="shared" si="69"/>
        <v>60</v>
      </c>
    </row>
    <row r="2238" spans="1:23" x14ac:dyDescent="0.35">
      <c r="A2238" t="s">
        <v>352</v>
      </c>
      <c r="B2238" s="1">
        <v>44441</v>
      </c>
      <c r="C2238" t="s">
        <v>339</v>
      </c>
      <c r="D2238" t="s">
        <v>40</v>
      </c>
      <c r="E2238">
        <v>1</v>
      </c>
      <c r="F2238">
        <v>0</v>
      </c>
      <c r="G2238">
        <v>0</v>
      </c>
      <c r="H2238">
        <v>0</v>
      </c>
      <c r="I2238">
        <v>1</v>
      </c>
      <c r="J2238">
        <v>0</v>
      </c>
      <c r="K2238">
        <v>0</v>
      </c>
      <c r="L2238">
        <v>5</v>
      </c>
      <c r="M2238">
        <v>5</v>
      </c>
      <c r="N2238">
        <v>3</v>
      </c>
      <c r="O2238">
        <v>2</v>
      </c>
      <c r="P2238">
        <v>1</v>
      </c>
      <c r="Q2238">
        <v>0</v>
      </c>
      <c r="R2238">
        <v>4</v>
      </c>
      <c r="S2238">
        <v>0</v>
      </c>
      <c r="T2238">
        <v>0</v>
      </c>
      <c r="U2238">
        <v>1</v>
      </c>
      <c r="V2238">
        <f t="shared" si="68"/>
        <v>60</v>
      </c>
      <c r="W2238">
        <f t="shared" si="69"/>
        <v>49</v>
      </c>
    </row>
    <row r="2239" spans="1:23" x14ac:dyDescent="0.35">
      <c r="A2239" t="s">
        <v>352</v>
      </c>
      <c r="B2239" s="1">
        <v>44442</v>
      </c>
      <c r="C2239" t="s">
        <v>348</v>
      </c>
      <c r="D2239" t="s">
        <v>21</v>
      </c>
      <c r="E2239">
        <v>1</v>
      </c>
      <c r="F2239">
        <v>0</v>
      </c>
      <c r="G2239">
        <v>0</v>
      </c>
      <c r="H2239">
        <v>1</v>
      </c>
      <c r="I2239">
        <v>0</v>
      </c>
      <c r="J2239">
        <v>0</v>
      </c>
      <c r="K2239">
        <v>0</v>
      </c>
      <c r="L2239">
        <v>6</v>
      </c>
      <c r="M2239">
        <v>5</v>
      </c>
      <c r="N2239">
        <v>2</v>
      </c>
      <c r="O2239">
        <v>2</v>
      </c>
      <c r="P2239">
        <v>0</v>
      </c>
      <c r="Q2239">
        <v>3</v>
      </c>
      <c r="R2239">
        <v>3</v>
      </c>
      <c r="S2239">
        <v>0</v>
      </c>
      <c r="T2239">
        <v>0</v>
      </c>
      <c r="U2239">
        <v>0</v>
      </c>
      <c r="V2239">
        <f t="shared" si="68"/>
        <v>67</v>
      </c>
      <c r="W2239">
        <f t="shared" si="69"/>
        <v>57</v>
      </c>
    </row>
    <row r="2240" spans="1:23" x14ac:dyDescent="0.35">
      <c r="A2240" t="s">
        <v>352</v>
      </c>
      <c r="B2240" s="1">
        <v>44443</v>
      </c>
      <c r="C2240" t="s">
        <v>344</v>
      </c>
      <c r="D2240" t="s">
        <v>21</v>
      </c>
      <c r="E2240">
        <v>1</v>
      </c>
      <c r="F2240">
        <v>0</v>
      </c>
      <c r="G2240">
        <v>0</v>
      </c>
      <c r="H2240">
        <v>0</v>
      </c>
      <c r="I2240">
        <v>1</v>
      </c>
      <c r="J2240">
        <v>0</v>
      </c>
      <c r="K2240">
        <v>0</v>
      </c>
      <c r="L2240" s="2">
        <v>2.6666666666666665</v>
      </c>
      <c r="M2240">
        <v>5</v>
      </c>
      <c r="N2240">
        <v>6</v>
      </c>
      <c r="O2240">
        <v>6</v>
      </c>
      <c r="P2240">
        <v>2</v>
      </c>
      <c r="Q2240">
        <v>3</v>
      </c>
      <c r="R2240">
        <v>3</v>
      </c>
      <c r="S2240">
        <v>0</v>
      </c>
      <c r="T2240">
        <v>0</v>
      </c>
      <c r="U2240">
        <v>0</v>
      </c>
      <c r="V2240">
        <f t="shared" si="68"/>
        <v>45</v>
      </c>
      <c r="W2240">
        <f t="shared" si="69"/>
        <v>13</v>
      </c>
    </row>
    <row r="2241" spans="1:23" x14ac:dyDescent="0.35">
      <c r="A2241" t="s">
        <v>352</v>
      </c>
      <c r="B2241" s="1">
        <v>44444</v>
      </c>
      <c r="C2241" t="s">
        <v>340</v>
      </c>
      <c r="D2241" t="s">
        <v>21</v>
      </c>
      <c r="E2241">
        <v>1</v>
      </c>
      <c r="F2241">
        <v>0</v>
      </c>
      <c r="G2241">
        <v>0</v>
      </c>
      <c r="H2241">
        <v>1</v>
      </c>
      <c r="I2241">
        <v>0</v>
      </c>
      <c r="J2241">
        <v>0</v>
      </c>
      <c r="K2241">
        <v>0</v>
      </c>
      <c r="L2241">
        <v>7</v>
      </c>
      <c r="M2241">
        <v>5</v>
      </c>
      <c r="N2241">
        <v>0</v>
      </c>
      <c r="O2241">
        <v>0</v>
      </c>
      <c r="P2241">
        <v>0</v>
      </c>
      <c r="Q2241">
        <v>0</v>
      </c>
      <c r="R2241">
        <v>6</v>
      </c>
      <c r="S2241">
        <v>0</v>
      </c>
      <c r="T2241">
        <v>0</v>
      </c>
      <c r="U2241">
        <v>0</v>
      </c>
      <c r="V2241">
        <f t="shared" si="68"/>
        <v>78</v>
      </c>
      <c r="W2241">
        <f t="shared" si="69"/>
        <v>78</v>
      </c>
    </row>
    <row r="2242" spans="1:23" x14ac:dyDescent="0.35">
      <c r="A2242" t="s">
        <v>352</v>
      </c>
      <c r="B2242" s="1">
        <v>44445</v>
      </c>
      <c r="C2242" t="s">
        <v>345</v>
      </c>
      <c r="D2242" t="s">
        <v>67</v>
      </c>
      <c r="E2242">
        <v>1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 s="2">
        <v>5.333333333333333</v>
      </c>
      <c r="M2242">
        <v>6</v>
      </c>
      <c r="N2242">
        <v>2</v>
      </c>
      <c r="O2242">
        <v>2</v>
      </c>
      <c r="P2242">
        <v>1</v>
      </c>
      <c r="Q2242">
        <v>1</v>
      </c>
      <c r="R2242">
        <v>4</v>
      </c>
      <c r="S2242">
        <v>0</v>
      </c>
      <c r="T2242">
        <v>0</v>
      </c>
      <c r="U2242">
        <v>0</v>
      </c>
      <c r="V2242">
        <f t="shared" si="68"/>
        <v>61.666666666666664</v>
      </c>
      <c r="W2242">
        <f t="shared" si="69"/>
        <v>50</v>
      </c>
    </row>
    <row r="2243" spans="1:23" x14ac:dyDescent="0.35">
      <c r="A2243" t="s">
        <v>352</v>
      </c>
      <c r="B2243" s="1">
        <v>44446</v>
      </c>
      <c r="C2243" t="s">
        <v>346</v>
      </c>
      <c r="D2243" t="s">
        <v>67</v>
      </c>
      <c r="E2243">
        <v>1</v>
      </c>
      <c r="F2243">
        <v>0</v>
      </c>
      <c r="G2243">
        <v>0</v>
      </c>
      <c r="H2243">
        <v>0</v>
      </c>
      <c r="I2243">
        <v>1</v>
      </c>
      <c r="J2243">
        <v>0</v>
      </c>
      <c r="K2243">
        <v>0</v>
      </c>
      <c r="L2243">
        <v>6</v>
      </c>
      <c r="M2243">
        <v>5</v>
      </c>
      <c r="N2243">
        <v>6</v>
      </c>
      <c r="O2243">
        <v>6</v>
      </c>
      <c r="P2243">
        <v>2</v>
      </c>
      <c r="Q2243">
        <v>3</v>
      </c>
      <c r="R2243">
        <v>7</v>
      </c>
      <c r="S2243">
        <v>1</v>
      </c>
      <c r="T2243">
        <v>0</v>
      </c>
      <c r="U2243">
        <v>1</v>
      </c>
      <c r="V2243">
        <f t="shared" ref="V2243:V2306" si="70">50+L2243*3+(IF(L2243&lt;4,0,(L2243-4)*2)+R2243-M2243-4*P2243-(2*(N2243-O2243))-Q2243)</f>
        <v>63</v>
      </c>
      <c r="W2243">
        <f t="shared" ref="W2243:W2306" si="71">40+6*L2243+R2243-2*Q2243-2*M2243-3*N2243-6*P2243</f>
        <v>37</v>
      </c>
    </row>
    <row r="2244" spans="1:23" x14ac:dyDescent="0.35">
      <c r="A2244" t="s">
        <v>352</v>
      </c>
      <c r="B2244" s="1">
        <v>44447</v>
      </c>
      <c r="C2244" t="s">
        <v>339</v>
      </c>
      <c r="D2244" t="s">
        <v>67</v>
      </c>
      <c r="E2244">
        <v>1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6</v>
      </c>
      <c r="M2244">
        <v>5</v>
      </c>
      <c r="N2244">
        <v>0</v>
      </c>
      <c r="O2244">
        <v>0</v>
      </c>
      <c r="P2244">
        <v>0</v>
      </c>
      <c r="Q2244">
        <v>0</v>
      </c>
      <c r="R2244">
        <v>3</v>
      </c>
      <c r="S2244">
        <v>0</v>
      </c>
      <c r="T2244">
        <v>0</v>
      </c>
      <c r="U2244">
        <v>0</v>
      </c>
      <c r="V2244">
        <f t="shared" si="70"/>
        <v>70</v>
      </c>
      <c r="W2244">
        <f t="shared" si="71"/>
        <v>69</v>
      </c>
    </row>
    <row r="2245" spans="1:23" x14ac:dyDescent="0.35">
      <c r="A2245" t="s">
        <v>352</v>
      </c>
      <c r="B2245" s="1">
        <v>44448</v>
      </c>
      <c r="C2245" t="s">
        <v>348</v>
      </c>
      <c r="D2245" t="s">
        <v>67</v>
      </c>
      <c r="E2245">
        <v>1</v>
      </c>
      <c r="F2245">
        <v>0</v>
      </c>
      <c r="G2245">
        <v>0</v>
      </c>
      <c r="H2245">
        <v>1</v>
      </c>
      <c r="I2245">
        <v>0</v>
      </c>
      <c r="J2245">
        <v>0</v>
      </c>
      <c r="K2245">
        <v>0</v>
      </c>
      <c r="L2245">
        <v>6</v>
      </c>
      <c r="M2245">
        <v>3</v>
      </c>
      <c r="N2245">
        <v>0</v>
      </c>
      <c r="O2245">
        <v>0</v>
      </c>
      <c r="P2245">
        <v>0</v>
      </c>
      <c r="Q2245">
        <v>3</v>
      </c>
      <c r="R2245">
        <v>1</v>
      </c>
      <c r="S2245">
        <v>0</v>
      </c>
      <c r="T2245">
        <v>0</v>
      </c>
      <c r="U2245">
        <v>0</v>
      </c>
      <c r="V2245">
        <f t="shared" si="70"/>
        <v>67</v>
      </c>
      <c r="W2245">
        <f t="shared" si="71"/>
        <v>65</v>
      </c>
    </row>
    <row r="2246" spans="1:23" x14ac:dyDescent="0.35">
      <c r="A2246" t="s">
        <v>352</v>
      </c>
      <c r="B2246" s="1">
        <v>44449</v>
      </c>
      <c r="C2246" t="s">
        <v>344</v>
      </c>
      <c r="D2246" t="s">
        <v>56</v>
      </c>
      <c r="E2246">
        <v>1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6</v>
      </c>
      <c r="M2246">
        <v>7</v>
      </c>
      <c r="N2246">
        <v>4</v>
      </c>
      <c r="O2246">
        <v>4</v>
      </c>
      <c r="P2246">
        <v>2</v>
      </c>
      <c r="Q2246">
        <v>0</v>
      </c>
      <c r="R2246">
        <v>4</v>
      </c>
      <c r="S2246">
        <v>0</v>
      </c>
      <c r="T2246">
        <v>0</v>
      </c>
      <c r="U2246">
        <v>0</v>
      </c>
      <c r="V2246">
        <f t="shared" si="70"/>
        <v>61</v>
      </c>
      <c r="W2246">
        <f t="shared" si="71"/>
        <v>42</v>
      </c>
    </row>
    <row r="2247" spans="1:23" x14ac:dyDescent="0.35">
      <c r="A2247" t="s">
        <v>352</v>
      </c>
      <c r="B2247" s="1">
        <v>44450</v>
      </c>
      <c r="C2247" t="s">
        <v>340</v>
      </c>
      <c r="D2247" t="s">
        <v>56</v>
      </c>
      <c r="E2247">
        <v>1</v>
      </c>
      <c r="F2247">
        <v>0</v>
      </c>
      <c r="G2247">
        <v>0</v>
      </c>
      <c r="H2247">
        <v>0</v>
      </c>
      <c r="I2247">
        <v>1</v>
      </c>
      <c r="J2247">
        <v>0</v>
      </c>
      <c r="K2247">
        <v>0</v>
      </c>
      <c r="L2247" s="2">
        <v>4.666666666666667</v>
      </c>
      <c r="M2247">
        <v>7</v>
      </c>
      <c r="N2247">
        <v>6</v>
      </c>
      <c r="O2247">
        <v>6</v>
      </c>
      <c r="P2247">
        <v>5</v>
      </c>
      <c r="Q2247">
        <v>2</v>
      </c>
      <c r="R2247">
        <v>7</v>
      </c>
      <c r="S2247">
        <v>0</v>
      </c>
      <c r="T2247">
        <v>0</v>
      </c>
      <c r="U2247">
        <v>0</v>
      </c>
      <c r="V2247">
        <f t="shared" si="70"/>
        <v>43.333333333333336</v>
      </c>
      <c r="W2247">
        <f t="shared" si="71"/>
        <v>9</v>
      </c>
    </row>
    <row r="2248" spans="1:23" x14ac:dyDescent="0.35">
      <c r="A2248" t="s">
        <v>352</v>
      </c>
      <c r="B2248" s="1">
        <v>44451</v>
      </c>
      <c r="C2248" t="s">
        <v>345</v>
      </c>
      <c r="D2248" t="s">
        <v>56</v>
      </c>
      <c r="E2248">
        <v>1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 s="2">
        <v>5.333333333333333</v>
      </c>
      <c r="M2248">
        <v>4</v>
      </c>
      <c r="N2248">
        <v>3</v>
      </c>
      <c r="O2248">
        <v>2</v>
      </c>
      <c r="P2248">
        <v>0</v>
      </c>
      <c r="Q2248">
        <v>1</v>
      </c>
      <c r="R2248">
        <v>6</v>
      </c>
      <c r="S2248">
        <v>1</v>
      </c>
      <c r="T2248">
        <v>0</v>
      </c>
      <c r="U2248">
        <v>0</v>
      </c>
      <c r="V2248">
        <f t="shared" si="70"/>
        <v>67.666666666666671</v>
      </c>
      <c r="W2248">
        <f t="shared" si="71"/>
        <v>59</v>
      </c>
    </row>
    <row r="2249" spans="1:23" x14ac:dyDescent="0.35">
      <c r="A2249" t="s">
        <v>352</v>
      </c>
      <c r="B2249" s="1">
        <v>44453</v>
      </c>
      <c r="C2249" t="s">
        <v>346</v>
      </c>
      <c r="D2249" t="s">
        <v>43</v>
      </c>
      <c r="E2249">
        <v>1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1</v>
      </c>
      <c r="M2249">
        <v>3</v>
      </c>
      <c r="N2249">
        <v>5</v>
      </c>
      <c r="O2249">
        <v>5</v>
      </c>
      <c r="P2249">
        <v>0</v>
      </c>
      <c r="Q2249">
        <v>4</v>
      </c>
      <c r="R2249">
        <v>1</v>
      </c>
      <c r="S2249">
        <v>0</v>
      </c>
      <c r="T2249">
        <v>0</v>
      </c>
      <c r="U2249">
        <v>1</v>
      </c>
      <c r="V2249">
        <f t="shared" si="70"/>
        <v>47</v>
      </c>
      <c r="W2249">
        <f t="shared" si="71"/>
        <v>18</v>
      </c>
    </row>
    <row r="2250" spans="1:23" x14ac:dyDescent="0.35">
      <c r="A2250" t="s">
        <v>352</v>
      </c>
      <c r="B2250" s="1">
        <v>44454</v>
      </c>
      <c r="C2250" t="s">
        <v>348</v>
      </c>
      <c r="D2250" t="s">
        <v>43</v>
      </c>
      <c r="E2250">
        <v>1</v>
      </c>
      <c r="F2250">
        <v>0</v>
      </c>
      <c r="G2250">
        <v>0</v>
      </c>
      <c r="H2250">
        <v>0</v>
      </c>
      <c r="I2250">
        <v>1</v>
      </c>
      <c r="J2250">
        <v>0</v>
      </c>
      <c r="K2250">
        <v>0</v>
      </c>
      <c r="L2250">
        <v>4</v>
      </c>
      <c r="M2250">
        <v>9</v>
      </c>
      <c r="N2250">
        <v>7</v>
      </c>
      <c r="O2250">
        <v>7</v>
      </c>
      <c r="P2250">
        <v>1</v>
      </c>
      <c r="Q2250">
        <v>4</v>
      </c>
      <c r="R2250">
        <v>3</v>
      </c>
      <c r="S2250">
        <v>0</v>
      </c>
      <c r="T2250">
        <v>0</v>
      </c>
      <c r="U2250">
        <v>0</v>
      </c>
      <c r="V2250">
        <f t="shared" si="70"/>
        <v>48</v>
      </c>
      <c r="W2250">
        <f t="shared" si="71"/>
        <v>14</v>
      </c>
    </row>
    <row r="2251" spans="1:23" x14ac:dyDescent="0.35">
      <c r="A2251" t="s">
        <v>352</v>
      </c>
      <c r="B2251" s="1">
        <v>44455</v>
      </c>
      <c r="C2251" t="s">
        <v>344</v>
      </c>
      <c r="D2251" t="s">
        <v>43</v>
      </c>
      <c r="E2251">
        <v>1</v>
      </c>
      <c r="F2251">
        <v>0</v>
      </c>
      <c r="G2251">
        <v>0</v>
      </c>
      <c r="H2251">
        <v>0</v>
      </c>
      <c r="I2251">
        <v>1</v>
      </c>
      <c r="J2251">
        <v>0</v>
      </c>
      <c r="K2251">
        <v>0</v>
      </c>
      <c r="L2251">
        <v>2</v>
      </c>
      <c r="M2251">
        <v>2</v>
      </c>
      <c r="N2251">
        <v>3</v>
      </c>
      <c r="O2251">
        <v>1</v>
      </c>
      <c r="P2251">
        <v>0</v>
      </c>
      <c r="Q2251">
        <v>1</v>
      </c>
      <c r="R2251">
        <v>1</v>
      </c>
      <c r="S2251">
        <v>2</v>
      </c>
      <c r="T2251">
        <v>0</v>
      </c>
      <c r="U2251">
        <v>0</v>
      </c>
      <c r="V2251">
        <f t="shared" si="70"/>
        <v>50</v>
      </c>
      <c r="W2251">
        <f t="shared" si="71"/>
        <v>38</v>
      </c>
    </row>
    <row r="2252" spans="1:23" x14ac:dyDescent="0.35">
      <c r="A2252" t="s">
        <v>352</v>
      </c>
      <c r="B2252" s="1">
        <v>44456</v>
      </c>
      <c r="C2252" t="s">
        <v>349</v>
      </c>
      <c r="D2252" t="s">
        <v>46</v>
      </c>
      <c r="E2252">
        <v>1</v>
      </c>
      <c r="F2252">
        <v>0</v>
      </c>
      <c r="G2252">
        <v>0</v>
      </c>
      <c r="H2252">
        <v>0</v>
      </c>
      <c r="I2252">
        <v>1</v>
      </c>
      <c r="J2252">
        <v>0</v>
      </c>
      <c r="K2252">
        <v>0</v>
      </c>
      <c r="L2252">
        <v>4</v>
      </c>
      <c r="M2252">
        <v>6</v>
      </c>
      <c r="N2252">
        <v>4</v>
      </c>
      <c r="O2252">
        <v>4</v>
      </c>
      <c r="P2252">
        <v>2</v>
      </c>
      <c r="Q2252">
        <v>0</v>
      </c>
      <c r="R2252">
        <v>2</v>
      </c>
      <c r="S2252">
        <v>1</v>
      </c>
      <c r="T2252">
        <v>0</v>
      </c>
      <c r="U2252">
        <v>0</v>
      </c>
      <c r="V2252">
        <f t="shared" si="70"/>
        <v>50</v>
      </c>
      <c r="W2252">
        <f t="shared" si="71"/>
        <v>30</v>
      </c>
    </row>
    <row r="2253" spans="1:23" x14ac:dyDescent="0.35">
      <c r="A2253" t="s">
        <v>352</v>
      </c>
      <c r="B2253" s="1">
        <v>44457</v>
      </c>
      <c r="C2253" t="s">
        <v>345</v>
      </c>
      <c r="D2253" t="s">
        <v>46</v>
      </c>
      <c r="E2253">
        <v>1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0</v>
      </c>
      <c r="L2253" s="2">
        <v>6.333333333333333</v>
      </c>
      <c r="M2253">
        <v>2</v>
      </c>
      <c r="N2253">
        <v>1</v>
      </c>
      <c r="O2253">
        <v>1</v>
      </c>
      <c r="P2253">
        <v>0</v>
      </c>
      <c r="Q2253">
        <v>4</v>
      </c>
      <c r="R2253">
        <v>2</v>
      </c>
      <c r="S2253">
        <v>0</v>
      </c>
      <c r="T2253">
        <v>0</v>
      </c>
      <c r="U2253">
        <v>0</v>
      </c>
      <c r="V2253">
        <f t="shared" si="70"/>
        <v>69.666666666666671</v>
      </c>
      <c r="W2253">
        <f t="shared" si="71"/>
        <v>65</v>
      </c>
    </row>
    <row r="2254" spans="1:23" x14ac:dyDescent="0.35">
      <c r="A2254" t="s">
        <v>352</v>
      </c>
      <c r="B2254" s="1">
        <v>44458</v>
      </c>
      <c r="C2254" t="s">
        <v>346</v>
      </c>
      <c r="D2254" t="s">
        <v>46</v>
      </c>
      <c r="E2254">
        <v>1</v>
      </c>
      <c r="F2254">
        <v>0</v>
      </c>
      <c r="G2254">
        <v>0</v>
      </c>
      <c r="H2254">
        <v>0</v>
      </c>
      <c r="I2254">
        <v>1</v>
      </c>
      <c r="J2254">
        <v>0</v>
      </c>
      <c r="K2254">
        <v>0</v>
      </c>
      <c r="L2254">
        <v>4</v>
      </c>
      <c r="M2254">
        <v>7</v>
      </c>
      <c r="N2254">
        <v>5</v>
      </c>
      <c r="O2254">
        <v>5</v>
      </c>
      <c r="P2254">
        <v>2</v>
      </c>
      <c r="Q2254">
        <v>3</v>
      </c>
      <c r="R2254">
        <v>3</v>
      </c>
      <c r="S2254">
        <v>0</v>
      </c>
      <c r="T2254">
        <v>0</v>
      </c>
      <c r="U2254">
        <v>0</v>
      </c>
      <c r="V2254">
        <f t="shared" si="70"/>
        <v>47</v>
      </c>
      <c r="W2254">
        <f t="shared" si="71"/>
        <v>20</v>
      </c>
    </row>
    <row r="2255" spans="1:23" x14ac:dyDescent="0.35">
      <c r="A2255" t="s">
        <v>352</v>
      </c>
      <c r="B2255" t="s">
        <v>262</v>
      </c>
      <c r="C2255" t="s">
        <v>340</v>
      </c>
      <c r="D2255" t="s">
        <v>66</v>
      </c>
      <c r="E2255">
        <v>1</v>
      </c>
      <c r="F2255">
        <v>1</v>
      </c>
      <c r="G2255">
        <v>0</v>
      </c>
      <c r="H2255">
        <v>1</v>
      </c>
      <c r="I2255">
        <v>0</v>
      </c>
      <c r="J2255">
        <v>0</v>
      </c>
      <c r="K2255">
        <v>0</v>
      </c>
      <c r="L2255">
        <v>7</v>
      </c>
      <c r="M2255">
        <v>6</v>
      </c>
      <c r="N2255">
        <v>2</v>
      </c>
      <c r="O2255">
        <v>2</v>
      </c>
      <c r="P2255">
        <v>0</v>
      </c>
      <c r="Q2255">
        <v>1</v>
      </c>
      <c r="R2255">
        <v>7</v>
      </c>
      <c r="S2255">
        <v>1</v>
      </c>
      <c r="T2255">
        <v>0</v>
      </c>
      <c r="U2255">
        <v>0</v>
      </c>
      <c r="V2255">
        <f t="shared" si="70"/>
        <v>77</v>
      </c>
      <c r="W2255">
        <f t="shared" si="71"/>
        <v>69</v>
      </c>
    </row>
    <row r="2256" spans="1:23" x14ac:dyDescent="0.35">
      <c r="A2256" t="s">
        <v>352</v>
      </c>
      <c r="B2256" t="s">
        <v>263</v>
      </c>
      <c r="C2256" t="s">
        <v>350</v>
      </c>
      <c r="D2256" t="s">
        <v>66</v>
      </c>
      <c r="E2256">
        <v>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 s="2">
        <v>2.3333333333333335</v>
      </c>
      <c r="M2256">
        <v>2</v>
      </c>
      <c r="N2256">
        <v>1</v>
      </c>
      <c r="O2256">
        <v>1</v>
      </c>
      <c r="P2256">
        <v>1</v>
      </c>
      <c r="Q2256">
        <v>0</v>
      </c>
      <c r="R2256">
        <v>2</v>
      </c>
      <c r="S2256">
        <v>0</v>
      </c>
      <c r="T2256">
        <v>0</v>
      </c>
      <c r="U2256">
        <v>0</v>
      </c>
      <c r="V2256">
        <f t="shared" si="70"/>
        <v>53</v>
      </c>
      <c r="W2256">
        <f t="shared" si="71"/>
        <v>43</v>
      </c>
    </row>
    <row r="2257" spans="1:23" x14ac:dyDescent="0.35">
      <c r="A2257" t="s">
        <v>352</v>
      </c>
      <c r="B2257" s="1">
        <v>44460</v>
      </c>
      <c r="C2257" t="s">
        <v>344</v>
      </c>
      <c r="D2257" t="s">
        <v>66</v>
      </c>
      <c r="E2257">
        <v>1</v>
      </c>
      <c r="F2257">
        <v>0</v>
      </c>
      <c r="G2257">
        <v>0</v>
      </c>
      <c r="H2257">
        <v>0</v>
      </c>
      <c r="I2257">
        <v>1</v>
      </c>
      <c r="J2257">
        <v>0</v>
      </c>
      <c r="K2257">
        <v>0</v>
      </c>
      <c r="L2257">
        <v>6</v>
      </c>
      <c r="M2257">
        <v>4</v>
      </c>
      <c r="N2257">
        <v>4</v>
      </c>
      <c r="O2257">
        <v>4</v>
      </c>
      <c r="P2257">
        <v>1</v>
      </c>
      <c r="Q2257">
        <v>3</v>
      </c>
      <c r="R2257">
        <v>5</v>
      </c>
      <c r="S2257">
        <v>1</v>
      </c>
      <c r="T2257">
        <v>0</v>
      </c>
      <c r="U2257">
        <v>1</v>
      </c>
      <c r="V2257">
        <f t="shared" si="70"/>
        <v>66</v>
      </c>
      <c r="W2257">
        <f t="shared" si="71"/>
        <v>49</v>
      </c>
    </row>
    <row r="2258" spans="1:23" x14ac:dyDescent="0.35">
      <c r="A2258" t="s">
        <v>352</v>
      </c>
      <c r="B2258" s="1">
        <v>44463</v>
      </c>
      <c r="C2258" t="s">
        <v>348</v>
      </c>
      <c r="D2258" t="s">
        <v>65</v>
      </c>
      <c r="E2258">
        <v>1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5</v>
      </c>
      <c r="M2258">
        <v>2</v>
      </c>
      <c r="N2258">
        <v>0</v>
      </c>
      <c r="O2258">
        <v>0</v>
      </c>
      <c r="P2258">
        <v>0</v>
      </c>
      <c r="Q2258">
        <v>3</v>
      </c>
      <c r="R2258">
        <v>1</v>
      </c>
      <c r="S2258">
        <v>1</v>
      </c>
      <c r="T2258">
        <v>0</v>
      </c>
      <c r="U2258">
        <v>0</v>
      </c>
      <c r="V2258">
        <f t="shared" si="70"/>
        <v>63</v>
      </c>
      <c r="W2258">
        <f t="shared" si="71"/>
        <v>61</v>
      </c>
    </row>
    <row r="2259" spans="1:23" x14ac:dyDescent="0.35">
      <c r="A2259" t="s">
        <v>352</v>
      </c>
      <c r="B2259" s="1">
        <v>44464</v>
      </c>
      <c r="C2259" t="s">
        <v>349</v>
      </c>
      <c r="D2259" t="s">
        <v>65</v>
      </c>
      <c r="E2259">
        <v>1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 s="2">
        <v>5.333333333333333</v>
      </c>
      <c r="M2259">
        <v>3</v>
      </c>
      <c r="N2259">
        <v>0</v>
      </c>
      <c r="O2259">
        <v>0</v>
      </c>
      <c r="P2259">
        <v>0</v>
      </c>
      <c r="Q2259">
        <v>2</v>
      </c>
      <c r="R2259">
        <v>3</v>
      </c>
      <c r="S2259">
        <v>0</v>
      </c>
      <c r="T2259">
        <v>0</v>
      </c>
      <c r="U2259">
        <v>0</v>
      </c>
      <c r="V2259">
        <f t="shared" si="70"/>
        <v>66.666666666666671</v>
      </c>
      <c r="W2259">
        <f t="shared" si="71"/>
        <v>65</v>
      </c>
    </row>
    <row r="2260" spans="1:23" x14ac:dyDescent="0.35">
      <c r="A2260" t="s">
        <v>352</v>
      </c>
      <c r="B2260" s="1">
        <v>44465</v>
      </c>
      <c r="C2260" t="s">
        <v>345</v>
      </c>
      <c r="D2260" t="s">
        <v>65</v>
      </c>
      <c r="E2260">
        <v>1</v>
      </c>
      <c r="F2260">
        <v>0</v>
      </c>
      <c r="G2260">
        <v>0</v>
      </c>
      <c r="H2260">
        <v>1</v>
      </c>
      <c r="I2260">
        <v>0</v>
      </c>
      <c r="J2260">
        <v>0</v>
      </c>
      <c r="K2260">
        <v>0</v>
      </c>
      <c r="L2260">
        <v>7</v>
      </c>
      <c r="M2260">
        <v>2</v>
      </c>
      <c r="N2260">
        <v>0</v>
      </c>
      <c r="O2260">
        <v>0</v>
      </c>
      <c r="P2260">
        <v>0</v>
      </c>
      <c r="Q2260">
        <v>1</v>
      </c>
      <c r="R2260">
        <v>6</v>
      </c>
      <c r="S2260">
        <v>1</v>
      </c>
      <c r="T2260">
        <v>0</v>
      </c>
      <c r="U2260">
        <v>0</v>
      </c>
      <c r="V2260">
        <f t="shared" si="70"/>
        <v>80</v>
      </c>
      <c r="W2260">
        <f t="shared" si="71"/>
        <v>82</v>
      </c>
    </row>
    <row r="2261" spans="1:23" x14ac:dyDescent="0.35">
      <c r="A2261" t="s">
        <v>352</v>
      </c>
      <c r="B2261" s="1">
        <v>44466</v>
      </c>
      <c r="C2261" t="s">
        <v>346</v>
      </c>
      <c r="D2261" t="s">
        <v>66</v>
      </c>
      <c r="E2261">
        <v>1</v>
      </c>
      <c r="F2261">
        <v>0</v>
      </c>
      <c r="G2261">
        <v>0</v>
      </c>
      <c r="H2261">
        <v>0</v>
      </c>
      <c r="I2261">
        <v>1</v>
      </c>
      <c r="J2261">
        <v>0</v>
      </c>
      <c r="K2261">
        <v>0</v>
      </c>
      <c r="L2261" s="2">
        <v>4.333333333333333</v>
      </c>
      <c r="M2261">
        <v>7</v>
      </c>
      <c r="N2261">
        <v>5</v>
      </c>
      <c r="O2261">
        <v>5</v>
      </c>
      <c r="P2261">
        <v>1</v>
      </c>
      <c r="Q2261">
        <v>1</v>
      </c>
      <c r="R2261">
        <v>4</v>
      </c>
      <c r="S2261">
        <v>0</v>
      </c>
      <c r="T2261">
        <v>0</v>
      </c>
      <c r="U2261">
        <v>0</v>
      </c>
      <c r="V2261">
        <f t="shared" si="70"/>
        <v>55.666666666666664</v>
      </c>
      <c r="W2261">
        <f t="shared" si="71"/>
        <v>33</v>
      </c>
    </row>
    <row r="2262" spans="1:23" x14ac:dyDescent="0.35">
      <c r="A2262" t="s">
        <v>352</v>
      </c>
      <c r="B2262" s="1">
        <v>44467</v>
      </c>
      <c r="C2262" t="s">
        <v>340</v>
      </c>
      <c r="D2262" t="s">
        <v>40</v>
      </c>
      <c r="E2262">
        <v>1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 s="2">
        <v>0.66666666666666663</v>
      </c>
      <c r="M2262">
        <v>3</v>
      </c>
      <c r="N2262">
        <v>3</v>
      </c>
      <c r="O2262">
        <v>3</v>
      </c>
      <c r="P2262">
        <v>0</v>
      </c>
      <c r="Q2262">
        <v>1</v>
      </c>
      <c r="R2262">
        <v>0</v>
      </c>
      <c r="S2262">
        <v>0</v>
      </c>
      <c r="T2262">
        <v>0</v>
      </c>
      <c r="U2262">
        <v>0</v>
      </c>
      <c r="V2262">
        <f t="shared" si="70"/>
        <v>48</v>
      </c>
      <c r="W2262">
        <f t="shared" si="71"/>
        <v>27</v>
      </c>
    </row>
    <row r="2263" spans="1:23" x14ac:dyDescent="0.35">
      <c r="A2263" t="s">
        <v>352</v>
      </c>
      <c r="B2263" s="1">
        <v>44468</v>
      </c>
      <c r="C2263" t="s">
        <v>344</v>
      </c>
      <c r="D2263" t="s">
        <v>40</v>
      </c>
      <c r="E2263">
        <v>1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3</v>
      </c>
      <c r="M2263">
        <v>7</v>
      </c>
      <c r="N2263">
        <v>4</v>
      </c>
      <c r="O2263">
        <v>4</v>
      </c>
      <c r="P2263">
        <v>0</v>
      </c>
      <c r="Q2263">
        <v>2</v>
      </c>
      <c r="R2263">
        <v>2</v>
      </c>
      <c r="S2263">
        <v>0</v>
      </c>
      <c r="T2263">
        <v>0</v>
      </c>
      <c r="U2263">
        <v>0</v>
      </c>
      <c r="V2263">
        <f t="shared" si="70"/>
        <v>52</v>
      </c>
      <c r="W2263">
        <f t="shared" si="71"/>
        <v>30</v>
      </c>
    </row>
    <row r="2264" spans="1:23" x14ac:dyDescent="0.35">
      <c r="A2264" t="s">
        <v>352</v>
      </c>
      <c r="B2264" s="1">
        <v>44469</v>
      </c>
      <c r="C2264" t="s">
        <v>351</v>
      </c>
      <c r="D2264" t="s">
        <v>40</v>
      </c>
      <c r="E2264">
        <v>1</v>
      </c>
      <c r="F2264">
        <v>0</v>
      </c>
      <c r="G2264">
        <v>0</v>
      </c>
      <c r="H2264">
        <v>0</v>
      </c>
      <c r="I2264">
        <v>1</v>
      </c>
      <c r="J2264">
        <v>0</v>
      </c>
      <c r="K2264">
        <v>0</v>
      </c>
      <c r="L2264">
        <v>5</v>
      </c>
      <c r="M2264">
        <v>3</v>
      </c>
      <c r="N2264">
        <v>2</v>
      </c>
      <c r="O2264">
        <v>0</v>
      </c>
      <c r="P2264">
        <v>0</v>
      </c>
      <c r="Q2264">
        <v>1</v>
      </c>
      <c r="R2264">
        <v>4</v>
      </c>
      <c r="S2264">
        <v>0</v>
      </c>
      <c r="T2264">
        <v>0</v>
      </c>
      <c r="U2264">
        <v>0</v>
      </c>
      <c r="V2264">
        <f t="shared" si="70"/>
        <v>63</v>
      </c>
      <c r="W2264">
        <f t="shared" si="71"/>
        <v>60</v>
      </c>
    </row>
    <row r="2265" spans="1:23" x14ac:dyDescent="0.35">
      <c r="A2265" t="s">
        <v>352</v>
      </c>
      <c r="B2265" s="1">
        <v>44470</v>
      </c>
      <c r="C2265" t="s">
        <v>349</v>
      </c>
      <c r="D2265" t="s">
        <v>30</v>
      </c>
      <c r="E2265">
        <v>1</v>
      </c>
      <c r="F2265">
        <v>0</v>
      </c>
      <c r="G2265">
        <v>0</v>
      </c>
      <c r="H2265">
        <v>1</v>
      </c>
      <c r="I2265">
        <v>0</v>
      </c>
      <c r="J2265">
        <v>0</v>
      </c>
      <c r="K2265">
        <v>0</v>
      </c>
      <c r="L2265" s="2">
        <v>5.333333333333333</v>
      </c>
      <c r="M2265">
        <v>6</v>
      </c>
      <c r="N2265">
        <v>4</v>
      </c>
      <c r="O2265">
        <v>4</v>
      </c>
      <c r="P2265">
        <v>1</v>
      </c>
      <c r="Q2265">
        <v>1</v>
      </c>
      <c r="R2265">
        <v>1</v>
      </c>
      <c r="S2265">
        <v>1</v>
      </c>
      <c r="T2265">
        <v>0</v>
      </c>
      <c r="U2265">
        <v>0</v>
      </c>
      <c r="V2265">
        <f t="shared" si="70"/>
        <v>58.666666666666664</v>
      </c>
      <c r="W2265">
        <f t="shared" si="71"/>
        <v>41</v>
      </c>
    </row>
    <row r="2266" spans="1:23" x14ac:dyDescent="0.35">
      <c r="A2266" t="s">
        <v>352</v>
      </c>
      <c r="B2266" s="1">
        <v>44471</v>
      </c>
      <c r="C2266" t="s">
        <v>345</v>
      </c>
      <c r="D2266" t="s">
        <v>30</v>
      </c>
      <c r="E2266">
        <v>1</v>
      </c>
      <c r="F2266">
        <v>0</v>
      </c>
      <c r="G2266">
        <v>0</v>
      </c>
      <c r="H2266">
        <v>0</v>
      </c>
      <c r="I2266">
        <v>1</v>
      </c>
      <c r="J2266">
        <v>0</v>
      </c>
      <c r="K2266">
        <v>0</v>
      </c>
      <c r="L2266" s="2">
        <v>6.666666666666667</v>
      </c>
      <c r="M2266">
        <v>7</v>
      </c>
      <c r="N2266">
        <v>3</v>
      </c>
      <c r="O2266">
        <v>2</v>
      </c>
      <c r="P2266">
        <v>1</v>
      </c>
      <c r="Q2266">
        <v>0</v>
      </c>
      <c r="R2266">
        <v>5</v>
      </c>
      <c r="S2266">
        <v>0</v>
      </c>
      <c r="T2266">
        <v>0</v>
      </c>
      <c r="U2266">
        <v>0</v>
      </c>
      <c r="V2266">
        <f t="shared" si="70"/>
        <v>67.333333333333329</v>
      </c>
      <c r="W2266">
        <f t="shared" si="71"/>
        <v>56</v>
      </c>
    </row>
    <row r="2267" spans="1:23" x14ac:dyDescent="0.35">
      <c r="A2267" t="s">
        <v>352</v>
      </c>
      <c r="B2267" s="1">
        <v>44472</v>
      </c>
      <c r="C2267" t="s">
        <v>346</v>
      </c>
      <c r="D2267" t="s">
        <v>30</v>
      </c>
      <c r="E2267">
        <v>1</v>
      </c>
      <c r="F2267">
        <v>0</v>
      </c>
      <c r="G2267">
        <v>0</v>
      </c>
      <c r="H2267">
        <v>0</v>
      </c>
      <c r="I2267">
        <v>1</v>
      </c>
      <c r="J2267">
        <v>0</v>
      </c>
      <c r="K2267">
        <v>0</v>
      </c>
      <c r="L2267">
        <v>4</v>
      </c>
      <c r="M2267">
        <v>5</v>
      </c>
      <c r="N2267">
        <v>5</v>
      </c>
      <c r="O2267">
        <v>5</v>
      </c>
      <c r="P2267">
        <v>1</v>
      </c>
      <c r="Q2267">
        <v>1</v>
      </c>
      <c r="R2267">
        <v>6</v>
      </c>
      <c r="S2267">
        <v>0</v>
      </c>
      <c r="T2267">
        <v>0</v>
      </c>
      <c r="U2267">
        <v>0</v>
      </c>
      <c r="V2267">
        <f t="shared" si="70"/>
        <v>58</v>
      </c>
      <c r="W2267">
        <f t="shared" si="71"/>
        <v>37</v>
      </c>
    </row>
    <row r="2268" spans="1:23" x14ac:dyDescent="0.35">
      <c r="A2268" t="s">
        <v>372</v>
      </c>
      <c r="B2268" s="1">
        <v>44287</v>
      </c>
      <c r="C2268" t="s">
        <v>353</v>
      </c>
      <c r="D2268" t="s">
        <v>86</v>
      </c>
      <c r="E2268">
        <v>1</v>
      </c>
      <c r="F2268">
        <v>0</v>
      </c>
      <c r="G2268">
        <v>0</v>
      </c>
      <c r="H2268">
        <v>0</v>
      </c>
      <c r="I2268">
        <v>1</v>
      </c>
      <c r="J2268">
        <v>0</v>
      </c>
      <c r="K2268">
        <v>0</v>
      </c>
      <c r="L2268" s="2">
        <v>5.666666666666667</v>
      </c>
      <c r="M2268">
        <v>10</v>
      </c>
      <c r="N2268">
        <v>6</v>
      </c>
      <c r="O2268">
        <v>5</v>
      </c>
      <c r="P2268">
        <v>0</v>
      </c>
      <c r="Q2268">
        <v>1</v>
      </c>
      <c r="R2268">
        <v>2</v>
      </c>
      <c r="S2268">
        <v>0</v>
      </c>
      <c r="T2268">
        <v>0</v>
      </c>
      <c r="U2268">
        <v>0</v>
      </c>
      <c r="V2268">
        <f t="shared" si="70"/>
        <v>59.333333333333336</v>
      </c>
      <c r="W2268">
        <f t="shared" si="71"/>
        <v>36</v>
      </c>
    </row>
    <row r="2269" spans="1:23" x14ac:dyDescent="0.35">
      <c r="A2269" t="s">
        <v>372</v>
      </c>
      <c r="B2269" s="1">
        <v>44288</v>
      </c>
      <c r="C2269" t="s">
        <v>354</v>
      </c>
      <c r="D2269" t="s">
        <v>86</v>
      </c>
      <c r="E2269">
        <v>1</v>
      </c>
      <c r="F2269">
        <v>0</v>
      </c>
      <c r="G2269">
        <v>0</v>
      </c>
      <c r="H2269">
        <v>1</v>
      </c>
      <c r="I2269">
        <v>0</v>
      </c>
      <c r="J2269">
        <v>0</v>
      </c>
      <c r="K2269">
        <v>0</v>
      </c>
      <c r="L2269" s="2">
        <v>6.333333333333333</v>
      </c>
      <c r="M2269">
        <v>3</v>
      </c>
      <c r="N2269">
        <v>4</v>
      </c>
      <c r="O2269">
        <v>4</v>
      </c>
      <c r="P2269">
        <v>2</v>
      </c>
      <c r="Q2269">
        <v>2</v>
      </c>
      <c r="R2269">
        <v>10</v>
      </c>
      <c r="S2269">
        <v>0</v>
      </c>
      <c r="T2269">
        <v>0</v>
      </c>
      <c r="U2269">
        <v>0</v>
      </c>
      <c r="V2269">
        <f t="shared" si="70"/>
        <v>70.666666666666671</v>
      </c>
      <c r="W2269">
        <f t="shared" si="71"/>
        <v>54</v>
      </c>
    </row>
    <row r="2270" spans="1:23" x14ac:dyDescent="0.35">
      <c r="A2270" t="s">
        <v>372</v>
      </c>
      <c r="B2270" s="1">
        <v>44289</v>
      </c>
      <c r="C2270" t="s">
        <v>355</v>
      </c>
      <c r="D2270" t="s">
        <v>86</v>
      </c>
      <c r="E2270">
        <v>1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6</v>
      </c>
      <c r="M2270">
        <v>4</v>
      </c>
      <c r="N2270">
        <v>2</v>
      </c>
      <c r="O2270">
        <v>2</v>
      </c>
      <c r="P2270">
        <v>1</v>
      </c>
      <c r="Q2270">
        <v>0</v>
      </c>
      <c r="R2270">
        <v>4</v>
      </c>
      <c r="S2270">
        <v>0</v>
      </c>
      <c r="T2270">
        <v>0</v>
      </c>
      <c r="U2270">
        <v>0</v>
      </c>
      <c r="V2270">
        <f t="shared" si="70"/>
        <v>68</v>
      </c>
      <c r="W2270">
        <f t="shared" si="71"/>
        <v>60</v>
      </c>
    </row>
    <row r="2271" spans="1:23" x14ac:dyDescent="0.35">
      <c r="A2271" t="s">
        <v>372</v>
      </c>
      <c r="B2271" s="1">
        <v>44290</v>
      </c>
      <c r="C2271" t="s">
        <v>356</v>
      </c>
      <c r="D2271" t="s">
        <v>86</v>
      </c>
      <c r="E2271">
        <v>1</v>
      </c>
      <c r="F2271">
        <v>0</v>
      </c>
      <c r="G2271">
        <v>0</v>
      </c>
      <c r="H2271">
        <v>1</v>
      </c>
      <c r="I2271">
        <v>0</v>
      </c>
      <c r="J2271">
        <v>0</v>
      </c>
      <c r="K2271">
        <v>0</v>
      </c>
      <c r="L2271">
        <v>7</v>
      </c>
      <c r="M2271">
        <v>3</v>
      </c>
      <c r="N2271">
        <v>1</v>
      </c>
      <c r="O2271">
        <v>1</v>
      </c>
      <c r="P2271">
        <v>0</v>
      </c>
      <c r="Q2271">
        <v>1</v>
      </c>
      <c r="R2271">
        <v>6</v>
      </c>
      <c r="S2271">
        <v>0</v>
      </c>
      <c r="T2271">
        <v>0</v>
      </c>
      <c r="U2271">
        <v>0</v>
      </c>
      <c r="V2271">
        <f t="shared" si="70"/>
        <v>79</v>
      </c>
      <c r="W2271">
        <f t="shared" si="71"/>
        <v>77</v>
      </c>
    </row>
    <row r="2272" spans="1:23" x14ac:dyDescent="0.35">
      <c r="A2272" t="s">
        <v>372</v>
      </c>
      <c r="B2272" s="1">
        <v>44291</v>
      </c>
      <c r="C2272" t="s">
        <v>357</v>
      </c>
      <c r="D2272" t="s">
        <v>44</v>
      </c>
      <c r="E2272">
        <v>1</v>
      </c>
      <c r="F2272">
        <v>0</v>
      </c>
      <c r="G2272">
        <v>0</v>
      </c>
      <c r="H2272">
        <v>1</v>
      </c>
      <c r="I2272">
        <v>0</v>
      </c>
      <c r="J2272">
        <v>0</v>
      </c>
      <c r="K2272">
        <v>0</v>
      </c>
      <c r="L2272">
        <v>6</v>
      </c>
      <c r="M2272">
        <v>2</v>
      </c>
      <c r="N2272">
        <v>0</v>
      </c>
      <c r="O2272">
        <v>0</v>
      </c>
      <c r="P2272">
        <v>0</v>
      </c>
      <c r="Q2272">
        <v>2</v>
      </c>
      <c r="R2272">
        <v>8</v>
      </c>
      <c r="S2272">
        <v>0</v>
      </c>
      <c r="T2272">
        <v>0</v>
      </c>
      <c r="U2272">
        <v>0</v>
      </c>
      <c r="V2272">
        <f t="shared" si="70"/>
        <v>76</v>
      </c>
      <c r="W2272">
        <f t="shared" si="71"/>
        <v>76</v>
      </c>
    </row>
    <row r="2273" spans="1:23" x14ac:dyDescent="0.35">
      <c r="A2273" t="s">
        <v>372</v>
      </c>
      <c r="B2273" s="1">
        <v>44292</v>
      </c>
      <c r="C2273" t="s">
        <v>353</v>
      </c>
      <c r="D2273" t="s">
        <v>44</v>
      </c>
      <c r="E2273">
        <v>1</v>
      </c>
      <c r="F2273">
        <v>0</v>
      </c>
      <c r="G2273">
        <v>0</v>
      </c>
      <c r="H2273">
        <v>1</v>
      </c>
      <c r="I2273">
        <v>0</v>
      </c>
      <c r="J2273">
        <v>0</v>
      </c>
      <c r="K2273">
        <v>0</v>
      </c>
      <c r="L2273">
        <v>7</v>
      </c>
      <c r="M2273">
        <v>4</v>
      </c>
      <c r="N2273">
        <v>1</v>
      </c>
      <c r="O2273">
        <v>1</v>
      </c>
      <c r="P2273">
        <v>0</v>
      </c>
      <c r="Q2273">
        <v>0</v>
      </c>
      <c r="R2273">
        <v>8</v>
      </c>
      <c r="S2273">
        <v>0</v>
      </c>
      <c r="T2273">
        <v>0</v>
      </c>
      <c r="U2273">
        <v>0</v>
      </c>
      <c r="V2273">
        <f t="shared" si="70"/>
        <v>81</v>
      </c>
      <c r="W2273">
        <f t="shared" si="71"/>
        <v>79</v>
      </c>
    </row>
    <row r="2274" spans="1:23" x14ac:dyDescent="0.35">
      <c r="A2274" t="s">
        <v>372</v>
      </c>
      <c r="B2274" s="1">
        <v>44293</v>
      </c>
      <c r="C2274" t="s">
        <v>354</v>
      </c>
      <c r="D2274" t="s">
        <v>44</v>
      </c>
      <c r="E2274">
        <v>1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 s="2">
        <v>6.666666666666667</v>
      </c>
      <c r="M2274">
        <v>3</v>
      </c>
      <c r="N2274">
        <v>2</v>
      </c>
      <c r="O2274">
        <v>2</v>
      </c>
      <c r="P2274">
        <v>1</v>
      </c>
      <c r="Q2274">
        <v>1</v>
      </c>
      <c r="R2274">
        <v>10</v>
      </c>
      <c r="S2274">
        <v>2</v>
      </c>
      <c r="T2274">
        <v>0</v>
      </c>
      <c r="U2274">
        <v>1</v>
      </c>
      <c r="V2274">
        <f t="shared" si="70"/>
        <v>77.333333333333329</v>
      </c>
      <c r="W2274">
        <f t="shared" si="71"/>
        <v>70</v>
      </c>
    </row>
    <row r="2275" spans="1:23" x14ac:dyDescent="0.35">
      <c r="A2275" t="s">
        <v>372</v>
      </c>
      <c r="B2275" s="1">
        <v>44295</v>
      </c>
      <c r="C2275" t="s">
        <v>355</v>
      </c>
      <c r="D2275" t="s">
        <v>99</v>
      </c>
      <c r="E2275">
        <v>1</v>
      </c>
      <c r="F2275">
        <v>0</v>
      </c>
      <c r="G2275">
        <v>0</v>
      </c>
      <c r="H2275">
        <v>1</v>
      </c>
      <c r="I2275">
        <v>0</v>
      </c>
      <c r="J2275">
        <v>0</v>
      </c>
      <c r="K2275">
        <v>0</v>
      </c>
      <c r="L2275">
        <v>6</v>
      </c>
      <c r="M2275">
        <v>6</v>
      </c>
      <c r="N2275">
        <v>0</v>
      </c>
      <c r="O2275">
        <v>0</v>
      </c>
      <c r="P2275">
        <v>0</v>
      </c>
      <c r="Q2275">
        <v>0</v>
      </c>
      <c r="R2275">
        <v>4</v>
      </c>
      <c r="S2275">
        <v>0</v>
      </c>
      <c r="T2275">
        <v>0</v>
      </c>
      <c r="U2275">
        <v>0</v>
      </c>
      <c r="V2275">
        <f t="shared" si="70"/>
        <v>70</v>
      </c>
      <c r="W2275">
        <f t="shared" si="71"/>
        <v>68</v>
      </c>
    </row>
    <row r="2276" spans="1:23" x14ac:dyDescent="0.35">
      <c r="A2276" t="s">
        <v>372</v>
      </c>
      <c r="B2276" s="1">
        <v>44296</v>
      </c>
      <c r="C2276" t="s">
        <v>356</v>
      </c>
      <c r="D2276" t="s">
        <v>99</v>
      </c>
      <c r="E2276">
        <v>1</v>
      </c>
      <c r="F2276">
        <v>0</v>
      </c>
      <c r="G2276">
        <v>0</v>
      </c>
      <c r="H2276">
        <v>1</v>
      </c>
      <c r="I2276">
        <v>0</v>
      </c>
      <c r="J2276">
        <v>0</v>
      </c>
      <c r="K2276">
        <v>0</v>
      </c>
      <c r="L2276" s="2">
        <v>5.666666666666667</v>
      </c>
      <c r="M2276">
        <v>9</v>
      </c>
      <c r="N2276">
        <v>3</v>
      </c>
      <c r="O2276">
        <v>3</v>
      </c>
      <c r="P2276">
        <v>1</v>
      </c>
      <c r="Q2276">
        <v>0</v>
      </c>
      <c r="R2276">
        <v>3</v>
      </c>
      <c r="S2276">
        <v>0</v>
      </c>
      <c r="T2276">
        <v>0</v>
      </c>
      <c r="U2276">
        <v>0</v>
      </c>
      <c r="V2276">
        <f t="shared" si="70"/>
        <v>60.333333333333336</v>
      </c>
      <c r="W2276">
        <f t="shared" si="71"/>
        <v>44</v>
      </c>
    </row>
    <row r="2277" spans="1:23" x14ac:dyDescent="0.35">
      <c r="A2277" t="s">
        <v>372</v>
      </c>
      <c r="B2277" s="1">
        <v>44297</v>
      </c>
      <c r="C2277" t="s">
        <v>353</v>
      </c>
      <c r="D2277" t="s">
        <v>99</v>
      </c>
      <c r="E2277">
        <v>1</v>
      </c>
      <c r="F2277">
        <v>0</v>
      </c>
      <c r="G2277">
        <v>0</v>
      </c>
      <c r="H2277">
        <v>1</v>
      </c>
      <c r="I2277">
        <v>0</v>
      </c>
      <c r="J2277">
        <v>0</v>
      </c>
      <c r="K2277">
        <v>0</v>
      </c>
      <c r="L2277">
        <v>6</v>
      </c>
      <c r="M2277">
        <v>5</v>
      </c>
      <c r="N2277">
        <v>0</v>
      </c>
      <c r="O2277">
        <v>0</v>
      </c>
      <c r="P2277">
        <v>0</v>
      </c>
      <c r="Q2277">
        <v>0</v>
      </c>
      <c r="R2277">
        <v>6</v>
      </c>
      <c r="S2277">
        <v>0</v>
      </c>
      <c r="T2277">
        <v>0</v>
      </c>
      <c r="U2277">
        <v>1</v>
      </c>
      <c r="V2277">
        <f t="shared" si="70"/>
        <v>73</v>
      </c>
      <c r="W2277">
        <f t="shared" si="71"/>
        <v>72</v>
      </c>
    </row>
    <row r="2278" spans="1:23" x14ac:dyDescent="0.35">
      <c r="A2278" t="s">
        <v>372</v>
      </c>
      <c r="B2278" s="1">
        <v>44299</v>
      </c>
      <c r="C2278" t="s">
        <v>354</v>
      </c>
      <c r="D2278" t="s">
        <v>58</v>
      </c>
      <c r="E2278">
        <v>1</v>
      </c>
      <c r="F2278">
        <v>0</v>
      </c>
      <c r="G2278">
        <v>0</v>
      </c>
      <c r="H2278">
        <v>1</v>
      </c>
      <c r="I2278">
        <v>0</v>
      </c>
      <c r="J2278">
        <v>0</v>
      </c>
      <c r="K2278">
        <v>0</v>
      </c>
      <c r="L2278">
        <v>7</v>
      </c>
      <c r="M2278">
        <v>1</v>
      </c>
      <c r="N2278">
        <v>0</v>
      </c>
      <c r="O2278">
        <v>0</v>
      </c>
      <c r="P2278">
        <v>0</v>
      </c>
      <c r="Q2278">
        <v>2</v>
      </c>
      <c r="R2278">
        <v>9</v>
      </c>
      <c r="S2278">
        <v>0</v>
      </c>
      <c r="T2278">
        <v>0</v>
      </c>
      <c r="U2278">
        <v>0</v>
      </c>
      <c r="V2278">
        <f t="shared" si="70"/>
        <v>83</v>
      </c>
      <c r="W2278">
        <f t="shared" si="71"/>
        <v>85</v>
      </c>
    </row>
    <row r="2279" spans="1:23" x14ac:dyDescent="0.35">
      <c r="A2279" t="s">
        <v>372</v>
      </c>
      <c r="B2279" s="1">
        <v>44300</v>
      </c>
      <c r="C2279" t="s">
        <v>357</v>
      </c>
      <c r="D2279" t="s">
        <v>58</v>
      </c>
      <c r="E2279">
        <v>1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 s="2">
        <v>4.333333333333333</v>
      </c>
      <c r="M2279">
        <v>7</v>
      </c>
      <c r="N2279">
        <v>2</v>
      </c>
      <c r="O2279">
        <v>2</v>
      </c>
      <c r="P2279">
        <v>0</v>
      </c>
      <c r="Q2279">
        <v>1</v>
      </c>
      <c r="R2279">
        <v>6</v>
      </c>
      <c r="S2279">
        <v>0</v>
      </c>
      <c r="T2279">
        <v>0</v>
      </c>
      <c r="U2279">
        <v>0</v>
      </c>
      <c r="V2279">
        <f t="shared" si="70"/>
        <v>61.666666666666664</v>
      </c>
      <c r="W2279">
        <f t="shared" si="71"/>
        <v>50</v>
      </c>
    </row>
    <row r="2280" spans="1:23" x14ac:dyDescent="0.35">
      <c r="A2280" t="s">
        <v>372</v>
      </c>
      <c r="B2280" s="1">
        <v>44301</v>
      </c>
      <c r="C2280" t="s">
        <v>356</v>
      </c>
      <c r="D2280" t="s">
        <v>58</v>
      </c>
      <c r="E2280">
        <v>1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6</v>
      </c>
      <c r="M2280">
        <v>7</v>
      </c>
      <c r="N2280">
        <v>5</v>
      </c>
      <c r="O2280">
        <v>4</v>
      </c>
      <c r="P2280">
        <v>2</v>
      </c>
      <c r="Q2280">
        <v>2</v>
      </c>
      <c r="R2280">
        <v>6</v>
      </c>
      <c r="S2280">
        <v>0</v>
      </c>
      <c r="T2280">
        <v>0</v>
      </c>
      <c r="U2280">
        <v>0</v>
      </c>
      <c r="V2280">
        <f t="shared" si="70"/>
        <v>59</v>
      </c>
      <c r="W2280">
        <f t="shared" si="71"/>
        <v>37</v>
      </c>
    </row>
    <row r="2281" spans="1:23" x14ac:dyDescent="0.35">
      <c r="A2281" t="s">
        <v>372</v>
      </c>
      <c r="B2281" s="1">
        <v>44302</v>
      </c>
      <c r="C2281" t="s">
        <v>355</v>
      </c>
      <c r="D2281" t="s">
        <v>74</v>
      </c>
      <c r="E2281">
        <v>1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6</v>
      </c>
      <c r="M2281">
        <v>7</v>
      </c>
      <c r="N2281">
        <v>2</v>
      </c>
      <c r="O2281">
        <v>2</v>
      </c>
      <c r="P2281">
        <v>1</v>
      </c>
      <c r="Q2281">
        <v>1</v>
      </c>
      <c r="R2281">
        <v>4</v>
      </c>
      <c r="S2281">
        <v>0</v>
      </c>
      <c r="T2281">
        <v>0</v>
      </c>
      <c r="U2281">
        <v>0</v>
      </c>
      <c r="V2281">
        <f t="shared" si="70"/>
        <v>64</v>
      </c>
      <c r="W2281">
        <f t="shared" si="71"/>
        <v>52</v>
      </c>
    </row>
    <row r="2282" spans="1:23" x14ac:dyDescent="0.35">
      <c r="A2282" t="s">
        <v>372</v>
      </c>
      <c r="B2282" s="1">
        <v>44303</v>
      </c>
      <c r="C2282" t="s">
        <v>353</v>
      </c>
      <c r="D2282" t="s">
        <v>74</v>
      </c>
      <c r="E2282">
        <v>1</v>
      </c>
      <c r="F2282">
        <v>0</v>
      </c>
      <c r="G2282">
        <v>0</v>
      </c>
      <c r="H2282">
        <v>1</v>
      </c>
      <c r="I2282">
        <v>0</v>
      </c>
      <c r="J2282">
        <v>0</v>
      </c>
      <c r="K2282">
        <v>0</v>
      </c>
      <c r="L2282">
        <v>6</v>
      </c>
      <c r="M2282">
        <v>2</v>
      </c>
      <c r="N2282">
        <v>0</v>
      </c>
      <c r="O2282">
        <v>0</v>
      </c>
      <c r="P2282">
        <v>0</v>
      </c>
      <c r="Q2282">
        <v>2</v>
      </c>
      <c r="R2282">
        <v>8</v>
      </c>
      <c r="S2282">
        <v>0</v>
      </c>
      <c r="T2282">
        <v>0</v>
      </c>
      <c r="U2282">
        <v>0</v>
      </c>
      <c r="V2282">
        <f t="shared" si="70"/>
        <v>76</v>
      </c>
      <c r="W2282">
        <f t="shared" si="71"/>
        <v>76</v>
      </c>
    </row>
    <row r="2283" spans="1:23" x14ac:dyDescent="0.35">
      <c r="A2283" t="s">
        <v>372</v>
      </c>
      <c r="B2283" s="1">
        <v>44304</v>
      </c>
      <c r="C2283" t="s">
        <v>354</v>
      </c>
      <c r="D2283" t="s">
        <v>74</v>
      </c>
      <c r="E2283">
        <v>1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6</v>
      </c>
      <c r="M2283">
        <v>3</v>
      </c>
      <c r="N2283">
        <v>1</v>
      </c>
      <c r="O2283">
        <v>1</v>
      </c>
      <c r="P2283">
        <v>1</v>
      </c>
      <c r="Q2283">
        <v>1</v>
      </c>
      <c r="R2283">
        <v>7</v>
      </c>
      <c r="S2283">
        <v>0</v>
      </c>
      <c r="T2283">
        <v>0</v>
      </c>
      <c r="U2283">
        <v>0</v>
      </c>
      <c r="V2283">
        <f t="shared" si="70"/>
        <v>71</v>
      </c>
      <c r="W2283">
        <f t="shared" si="71"/>
        <v>66</v>
      </c>
    </row>
    <row r="2284" spans="1:23" x14ac:dyDescent="0.35">
      <c r="A2284" t="s">
        <v>372</v>
      </c>
      <c r="B2284" s="1">
        <v>44305</v>
      </c>
      <c r="C2284" t="s">
        <v>357</v>
      </c>
      <c r="D2284" t="s">
        <v>34</v>
      </c>
      <c r="E2284">
        <v>1</v>
      </c>
      <c r="F2284">
        <v>0</v>
      </c>
      <c r="G2284">
        <v>0</v>
      </c>
      <c r="H2284">
        <v>0</v>
      </c>
      <c r="I2284">
        <v>1</v>
      </c>
      <c r="J2284">
        <v>0</v>
      </c>
      <c r="K2284">
        <v>0</v>
      </c>
      <c r="L2284">
        <v>5</v>
      </c>
      <c r="M2284">
        <v>4</v>
      </c>
      <c r="N2284">
        <v>4</v>
      </c>
      <c r="O2284">
        <v>3</v>
      </c>
      <c r="P2284">
        <v>2</v>
      </c>
      <c r="Q2284">
        <v>1</v>
      </c>
      <c r="R2284">
        <v>8</v>
      </c>
      <c r="S2284">
        <v>1</v>
      </c>
      <c r="T2284">
        <v>0</v>
      </c>
      <c r="U2284">
        <v>0</v>
      </c>
      <c r="V2284">
        <f t="shared" si="70"/>
        <v>60</v>
      </c>
      <c r="W2284">
        <f t="shared" si="71"/>
        <v>44</v>
      </c>
    </row>
    <row r="2285" spans="1:23" x14ac:dyDescent="0.35">
      <c r="A2285" t="s">
        <v>372</v>
      </c>
      <c r="B2285" s="1">
        <v>44306</v>
      </c>
      <c r="C2285" t="s">
        <v>356</v>
      </c>
      <c r="D2285" t="s">
        <v>34</v>
      </c>
      <c r="E2285">
        <v>1</v>
      </c>
      <c r="F2285">
        <v>0</v>
      </c>
      <c r="G2285">
        <v>0</v>
      </c>
      <c r="H2285">
        <v>1</v>
      </c>
      <c r="I2285">
        <v>0</v>
      </c>
      <c r="J2285">
        <v>0</v>
      </c>
      <c r="K2285">
        <v>0</v>
      </c>
      <c r="L2285">
        <v>7</v>
      </c>
      <c r="M2285">
        <v>1</v>
      </c>
      <c r="N2285">
        <v>0</v>
      </c>
      <c r="O2285">
        <v>0</v>
      </c>
      <c r="P2285">
        <v>0</v>
      </c>
      <c r="Q2285">
        <v>1</v>
      </c>
      <c r="R2285">
        <v>11</v>
      </c>
      <c r="S2285">
        <v>0</v>
      </c>
      <c r="T2285">
        <v>0</v>
      </c>
      <c r="U2285">
        <v>0</v>
      </c>
      <c r="V2285">
        <f t="shared" si="70"/>
        <v>86</v>
      </c>
      <c r="W2285">
        <f t="shared" si="71"/>
        <v>89</v>
      </c>
    </row>
    <row r="2286" spans="1:23" x14ac:dyDescent="0.35">
      <c r="A2286" t="s">
        <v>372</v>
      </c>
      <c r="B2286" s="1">
        <v>44308</v>
      </c>
      <c r="C2286" t="s">
        <v>355</v>
      </c>
      <c r="D2286" t="s">
        <v>69</v>
      </c>
      <c r="E2286">
        <v>1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7</v>
      </c>
      <c r="M2286">
        <v>4</v>
      </c>
      <c r="N2286">
        <v>2</v>
      </c>
      <c r="O2286">
        <v>2</v>
      </c>
      <c r="P2286">
        <v>1</v>
      </c>
      <c r="Q2286">
        <v>0</v>
      </c>
      <c r="R2286">
        <v>9</v>
      </c>
      <c r="S2286">
        <v>0</v>
      </c>
      <c r="T2286">
        <v>0</v>
      </c>
      <c r="U2286">
        <v>0</v>
      </c>
      <c r="V2286">
        <f t="shared" si="70"/>
        <v>78</v>
      </c>
      <c r="W2286">
        <f t="shared" si="71"/>
        <v>71</v>
      </c>
    </row>
    <row r="2287" spans="1:23" x14ac:dyDescent="0.35">
      <c r="A2287" t="s">
        <v>372</v>
      </c>
      <c r="B2287" s="1">
        <v>44309</v>
      </c>
      <c r="C2287" t="s">
        <v>353</v>
      </c>
      <c r="D2287" t="s">
        <v>69</v>
      </c>
      <c r="E2287">
        <v>1</v>
      </c>
      <c r="F2287">
        <v>0</v>
      </c>
      <c r="G2287">
        <v>0</v>
      </c>
      <c r="H2287">
        <v>0</v>
      </c>
      <c r="I2287">
        <v>1</v>
      </c>
      <c r="J2287">
        <v>0</v>
      </c>
      <c r="K2287">
        <v>0</v>
      </c>
      <c r="L2287">
        <v>7</v>
      </c>
      <c r="M2287">
        <v>5</v>
      </c>
      <c r="N2287">
        <v>3</v>
      </c>
      <c r="O2287">
        <v>3</v>
      </c>
      <c r="P2287">
        <v>3</v>
      </c>
      <c r="Q2287">
        <v>1</v>
      </c>
      <c r="R2287">
        <v>7</v>
      </c>
      <c r="S2287">
        <v>0</v>
      </c>
      <c r="T2287">
        <v>0</v>
      </c>
      <c r="U2287">
        <v>0</v>
      </c>
      <c r="V2287">
        <f t="shared" si="70"/>
        <v>66</v>
      </c>
      <c r="W2287">
        <f t="shared" si="71"/>
        <v>50</v>
      </c>
    </row>
    <row r="2288" spans="1:23" x14ac:dyDescent="0.35">
      <c r="A2288" t="s">
        <v>372</v>
      </c>
      <c r="B2288" s="1">
        <v>44310</v>
      </c>
      <c r="C2288" t="s">
        <v>354</v>
      </c>
      <c r="D2288" t="s">
        <v>69</v>
      </c>
      <c r="E2288">
        <v>1</v>
      </c>
      <c r="F2288">
        <v>0</v>
      </c>
      <c r="G2288">
        <v>0</v>
      </c>
      <c r="H2288">
        <v>1</v>
      </c>
      <c r="I2288">
        <v>0</v>
      </c>
      <c r="J2288">
        <v>0</v>
      </c>
      <c r="K2288">
        <v>0</v>
      </c>
      <c r="L2288">
        <v>6</v>
      </c>
      <c r="M2288">
        <v>5</v>
      </c>
      <c r="N2288">
        <v>3</v>
      </c>
      <c r="O2288">
        <v>2</v>
      </c>
      <c r="P2288">
        <v>2</v>
      </c>
      <c r="Q2288">
        <v>0</v>
      </c>
      <c r="R2288">
        <v>9</v>
      </c>
      <c r="S2288">
        <v>0</v>
      </c>
      <c r="T2288">
        <v>0</v>
      </c>
      <c r="U2288">
        <v>0</v>
      </c>
      <c r="V2288">
        <f t="shared" si="70"/>
        <v>66</v>
      </c>
      <c r="W2288">
        <f t="shared" si="71"/>
        <v>54</v>
      </c>
    </row>
    <row r="2289" spans="1:23" x14ac:dyDescent="0.35">
      <c r="A2289" t="s">
        <v>372</v>
      </c>
      <c r="B2289" s="1">
        <v>44311</v>
      </c>
      <c r="C2289" t="s">
        <v>357</v>
      </c>
      <c r="D2289" t="s">
        <v>69</v>
      </c>
      <c r="E2289">
        <v>1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6</v>
      </c>
      <c r="M2289">
        <v>2</v>
      </c>
      <c r="N2289">
        <v>1</v>
      </c>
      <c r="O2289">
        <v>1</v>
      </c>
      <c r="P2289">
        <v>1</v>
      </c>
      <c r="Q2289">
        <v>1</v>
      </c>
      <c r="R2289">
        <v>10</v>
      </c>
      <c r="S2289">
        <v>0</v>
      </c>
      <c r="T2289">
        <v>0</v>
      </c>
      <c r="U2289">
        <v>0</v>
      </c>
      <c r="V2289">
        <f t="shared" si="70"/>
        <v>75</v>
      </c>
      <c r="W2289">
        <f t="shared" si="71"/>
        <v>71</v>
      </c>
    </row>
    <row r="2290" spans="1:23" x14ac:dyDescent="0.35">
      <c r="A2290" t="s">
        <v>372</v>
      </c>
      <c r="B2290" s="1">
        <v>44312</v>
      </c>
      <c r="C2290" t="s">
        <v>356</v>
      </c>
      <c r="D2290" t="s">
        <v>87</v>
      </c>
      <c r="E2290">
        <v>1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5</v>
      </c>
      <c r="M2290">
        <v>4</v>
      </c>
      <c r="N2290">
        <v>3</v>
      </c>
      <c r="O2290">
        <v>3</v>
      </c>
      <c r="P2290">
        <v>0</v>
      </c>
      <c r="Q2290">
        <v>2</v>
      </c>
      <c r="R2290">
        <v>6</v>
      </c>
      <c r="S2290">
        <v>1</v>
      </c>
      <c r="T2290">
        <v>0</v>
      </c>
      <c r="U2290">
        <v>0</v>
      </c>
      <c r="V2290">
        <f t="shared" si="70"/>
        <v>67</v>
      </c>
      <c r="W2290">
        <f t="shared" si="71"/>
        <v>55</v>
      </c>
    </row>
    <row r="2291" spans="1:23" x14ac:dyDescent="0.35">
      <c r="A2291" t="s">
        <v>372</v>
      </c>
      <c r="B2291" s="1">
        <v>44313</v>
      </c>
      <c r="C2291" t="s">
        <v>355</v>
      </c>
      <c r="D2291" t="s">
        <v>87</v>
      </c>
      <c r="E2291">
        <v>1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 s="2">
        <v>6.333333333333333</v>
      </c>
      <c r="M2291">
        <v>7</v>
      </c>
      <c r="N2291">
        <v>5</v>
      </c>
      <c r="O2291">
        <v>5</v>
      </c>
      <c r="P2291">
        <v>1</v>
      </c>
      <c r="Q2291">
        <v>1</v>
      </c>
      <c r="R2291">
        <v>10</v>
      </c>
      <c r="S2291">
        <v>1</v>
      </c>
      <c r="T2291">
        <v>0</v>
      </c>
      <c r="U2291">
        <v>0</v>
      </c>
      <c r="V2291">
        <f t="shared" si="70"/>
        <v>71.666666666666671</v>
      </c>
      <c r="W2291">
        <f t="shared" si="71"/>
        <v>51</v>
      </c>
    </row>
    <row r="2292" spans="1:23" x14ac:dyDescent="0.35">
      <c r="A2292" t="s">
        <v>372</v>
      </c>
      <c r="B2292" s="1">
        <v>44314</v>
      </c>
      <c r="C2292" t="s">
        <v>353</v>
      </c>
      <c r="D2292" t="s">
        <v>87</v>
      </c>
      <c r="E2292">
        <v>1</v>
      </c>
      <c r="F2292">
        <v>0</v>
      </c>
      <c r="G2292">
        <v>0</v>
      </c>
      <c r="H2292">
        <v>1</v>
      </c>
      <c r="I2292">
        <v>0</v>
      </c>
      <c r="J2292">
        <v>0</v>
      </c>
      <c r="K2292">
        <v>0</v>
      </c>
      <c r="L2292">
        <v>7</v>
      </c>
      <c r="M2292">
        <v>4</v>
      </c>
      <c r="N2292">
        <v>0</v>
      </c>
      <c r="O2292">
        <v>0</v>
      </c>
      <c r="P2292">
        <v>0</v>
      </c>
      <c r="Q2292">
        <v>1</v>
      </c>
      <c r="R2292">
        <v>8</v>
      </c>
      <c r="S2292">
        <v>0</v>
      </c>
      <c r="T2292">
        <v>0</v>
      </c>
      <c r="U2292">
        <v>0</v>
      </c>
      <c r="V2292">
        <f t="shared" si="70"/>
        <v>80</v>
      </c>
      <c r="W2292">
        <f t="shared" si="71"/>
        <v>80</v>
      </c>
    </row>
    <row r="2293" spans="1:23" x14ac:dyDescent="0.35">
      <c r="A2293" t="s">
        <v>372</v>
      </c>
      <c r="B2293" s="1">
        <v>44315</v>
      </c>
      <c r="C2293" t="s">
        <v>354</v>
      </c>
      <c r="D2293" t="s">
        <v>105</v>
      </c>
      <c r="E2293">
        <v>1</v>
      </c>
      <c r="F2293">
        <v>1</v>
      </c>
      <c r="G2293">
        <v>0</v>
      </c>
      <c r="H2293">
        <v>0</v>
      </c>
      <c r="I2293">
        <v>1</v>
      </c>
      <c r="J2293">
        <v>0</v>
      </c>
      <c r="K2293">
        <v>0</v>
      </c>
      <c r="L2293">
        <v>8</v>
      </c>
      <c r="M2293">
        <v>4</v>
      </c>
      <c r="N2293">
        <v>2</v>
      </c>
      <c r="O2293">
        <v>2</v>
      </c>
      <c r="P2293">
        <v>1</v>
      </c>
      <c r="Q2293">
        <v>2</v>
      </c>
      <c r="R2293">
        <v>6</v>
      </c>
      <c r="S2293">
        <v>0</v>
      </c>
      <c r="T2293">
        <v>0</v>
      </c>
      <c r="U2293">
        <v>0</v>
      </c>
      <c r="V2293">
        <f t="shared" si="70"/>
        <v>78</v>
      </c>
      <c r="W2293">
        <f t="shared" si="71"/>
        <v>70</v>
      </c>
    </row>
    <row r="2294" spans="1:23" x14ac:dyDescent="0.35">
      <c r="A2294" t="s">
        <v>372</v>
      </c>
      <c r="B2294" s="1">
        <v>44316</v>
      </c>
      <c r="C2294" t="s">
        <v>358</v>
      </c>
      <c r="D2294" t="s">
        <v>105</v>
      </c>
      <c r="E2294">
        <v>1</v>
      </c>
      <c r="F2294">
        <v>0</v>
      </c>
      <c r="G2294">
        <v>0</v>
      </c>
      <c r="H2294">
        <v>0</v>
      </c>
      <c r="I2294">
        <v>1</v>
      </c>
      <c r="J2294">
        <v>0</v>
      </c>
      <c r="K2294">
        <v>0</v>
      </c>
      <c r="L2294">
        <v>2</v>
      </c>
      <c r="M2294">
        <v>4</v>
      </c>
      <c r="N2294">
        <v>2</v>
      </c>
      <c r="O2294">
        <v>2</v>
      </c>
      <c r="P2294">
        <v>1</v>
      </c>
      <c r="Q2294">
        <v>1</v>
      </c>
      <c r="R2294">
        <v>2</v>
      </c>
      <c r="S2294">
        <v>0</v>
      </c>
      <c r="T2294">
        <v>0</v>
      </c>
      <c r="U2294">
        <v>0</v>
      </c>
      <c r="V2294">
        <f t="shared" si="70"/>
        <v>49</v>
      </c>
      <c r="W2294">
        <f t="shared" si="71"/>
        <v>32</v>
      </c>
    </row>
    <row r="2295" spans="1:23" x14ac:dyDescent="0.35">
      <c r="A2295" t="s">
        <v>372</v>
      </c>
      <c r="B2295" s="1">
        <v>44317</v>
      </c>
      <c r="C2295" t="s">
        <v>357</v>
      </c>
      <c r="D2295" t="s">
        <v>105</v>
      </c>
      <c r="E2295">
        <v>1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 s="2">
        <v>1.6666666666666665</v>
      </c>
      <c r="M2295">
        <v>1</v>
      </c>
      <c r="N2295">
        <v>1</v>
      </c>
      <c r="O2295">
        <v>1</v>
      </c>
      <c r="P2295">
        <v>1</v>
      </c>
      <c r="Q2295">
        <v>1</v>
      </c>
      <c r="R2295">
        <v>3</v>
      </c>
      <c r="S2295">
        <v>0</v>
      </c>
      <c r="T2295">
        <v>0</v>
      </c>
      <c r="U2295">
        <v>0</v>
      </c>
      <c r="V2295">
        <f t="shared" si="70"/>
        <v>52</v>
      </c>
      <c r="W2295">
        <f t="shared" si="71"/>
        <v>40</v>
      </c>
    </row>
    <row r="2296" spans="1:23" x14ac:dyDescent="0.35">
      <c r="A2296" t="s">
        <v>372</v>
      </c>
      <c r="B2296" s="1">
        <v>44318</v>
      </c>
      <c r="C2296" t="s">
        <v>356</v>
      </c>
      <c r="D2296" t="s">
        <v>105</v>
      </c>
      <c r="E2296">
        <v>1</v>
      </c>
      <c r="F2296">
        <v>0</v>
      </c>
      <c r="G2296">
        <v>0</v>
      </c>
      <c r="H2296">
        <v>1</v>
      </c>
      <c r="I2296">
        <v>0</v>
      </c>
      <c r="J2296">
        <v>0</v>
      </c>
      <c r="K2296">
        <v>0</v>
      </c>
      <c r="L2296">
        <v>7</v>
      </c>
      <c r="M2296">
        <v>4</v>
      </c>
      <c r="N2296">
        <v>1</v>
      </c>
      <c r="O2296">
        <v>1</v>
      </c>
      <c r="P2296">
        <v>1</v>
      </c>
      <c r="Q2296">
        <v>0</v>
      </c>
      <c r="R2296">
        <v>10</v>
      </c>
      <c r="S2296">
        <v>0</v>
      </c>
      <c r="T2296">
        <v>0</v>
      </c>
      <c r="U2296">
        <v>0</v>
      </c>
      <c r="V2296">
        <f t="shared" si="70"/>
        <v>79</v>
      </c>
      <c r="W2296">
        <f t="shared" si="71"/>
        <v>75</v>
      </c>
    </row>
    <row r="2297" spans="1:23" x14ac:dyDescent="0.35">
      <c r="A2297" t="s">
        <v>372</v>
      </c>
      <c r="B2297" t="s">
        <v>198</v>
      </c>
      <c r="C2297" t="s">
        <v>353</v>
      </c>
      <c r="D2297" t="s">
        <v>114</v>
      </c>
      <c r="E2297">
        <v>1</v>
      </c>
      <c r="F2297">
        <v>0</v>
      </c>
      <c r="G2297">
        <v>0</v>
      </c>
      <c r="H2297">
        <v>0</v>
      </c>
      <c r="I2297">
        <v>1</v>
      </c>
      <c r="J2297">
        <v>0</v>
      </c>
      <c r="K2297">
        <v>0</v>
      </c>
      <c r="L2297">
        <v>1</v>
      </c>
      <c r="M2297">
        <v>4</v>
      </c>
      <c r="N2297">
        <v>4</v>
      </c>
      <c r="O2297">
        <v>4</v>
      </c>
      <c r="P2297">
        <v>0</v>
      </c>
      <c r="Q2297">
        <v>2</v>
      </c>
      <c r="R2297">
        <v>2</v>
      </c>
      <c r="S2297">
        <v>0</v>
      </c>
      <c r="T2297">
        <v>0</v>
      </c>
      <c r="U2297">
        <v>1</v>
      </c>
      <c r="V2297">
        <f t="shared" si="70"/>
        <v>49</v>
      </c>
      <c r="W2297">
        <f t="shared" si="71"/>
        <v>24</v>
      </c>
    </row>
    <row r="2298" spans="1:23" x14ac:dyDescent="0.35">
      <c r="A2298" t="s">
        <v>372</v>
      </c>
      <c r="B2298" t="s">
        <v>199</v>
      </c>
      <c r="C2298" t="s">
        <v>354</v>
      </c>
      <c r="D2298" t="s">
        <v>114</v>
      </c>
      <c r="E2298">
        <v>1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 s="2">
        <v>4.333333333333333</v>
      </c>
      <c r="M2298">
        <v>4</v>
      </c>
      <c r="N2298">
        <v>1</v>
      </c>
      <c r="O2298">
        <v>1</v>
      </c>
      <c r="P2298">
        <v>1</v>
      </c>
      <c r="Q2298">
        <v>4</v>
      </c>
      <c r="R2298">
        <v>7</v>
      </c>
      <c r="S2298">
        <v>1</v>
      </c>
      <c r="T2298">
        <v>0</v>
      </c>
      <c r="U2298">
        <v>0</v>
      </c>
      <c r="V2298">
        <f t="shared" si="70"/>
        <v>58.666666666666664</v>
      </c>
      <c r="W2298">
        <f t="shared" si="71"/>
        <v>48</v>
      </c>
    </row>
    <row r="2299" spans="1:23" x14ac:dyDescent="0.35">
      <c r="A2299" t="s">
        <v>372</v>
      </c>
      <c r="B2299" s="1">
        <v>44321</v>
      </c>
      <c r="C2299" t="s">
        <v>355</v>
      </c>
      <c r="D2299" t="s">
        <v>114</v>
      </c>
      <c r="E2299">
        <v>1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6</v>
      </c>
      <c r="M2299">
        <v>5</v>
      </c>
      <c r="N2299">
        <v>2</v>
      </c>
      <c r="O2299">
        <v>2</v>
      </c>
      <c r="P2299">
        <v>1</v>
      </c>
      <c r="Q2299">
        <v>0</v>
      </c>
      <c r="R2299">
        <v>8</v>
      </c>
      <c r="S2299">
        <v>0</v>
      </c>
      <c r="T2299">
        <v>0</v>
      </c>
      <c r="U2299">
        <v>0</v>
      </c>
      <c r="V2299">
        <f t="shared" si="70"/>
        <v>71</v>
      </c>
      <c r="W2299">
        <f t="shared" si="71"/>
        <v>62</v>
      </c>
    </row>
    <row r="2300" spans="1:23" x14ac:dyDescent="0.35">
      <c r="A2300" t="s">
        <v>372</v>
      </c>
      <c r="B2300" s="1">
        <v>44323</v>
      </c>
      <c r="C2300" t="s">
        <v>356</v>
      </c>
      <c r="D2300" t="s">
        <v>163</v>
      </c>
      <c r="E2300">
        <v>1</v>
      </c>
      <c r="F2300">
        <v>0</v>
      </c>
      <c r="G2300">
        <v>0</v>
      </c>
      <c r="H2300">
        <v>0</v>
      </c>
      <c r="I2300">
        <v>1</v>
      </c>
      <c r="J2300">
        <v>0</v>
      </c>
      <c r="K2300">
        <v>0</v>
      </c>
      <c r="L2300">
        <v>5</v>
      </c>
      <c r="M2300">
        <v>8</v>
      </c>
      <c r="N2300">
        <v>5</v>
      </c>
      <c r="O2300">
        <v>5</v>
      </c>
      <c r="P2300">
        <v>2</v>
      </c>
      <c r="Q2300">
        <v>0</v>
      </c>
      <c r="R2300">
        <v>4</v>
      </c>
      <c r="S2300">
        <v>1</v>
      </c>
      <c r="T2300">
        <v>0</v>
      </c>
      <c r="U2300">
        <v>0</v>
      </c>
      <c r="V2300">
        <f t="shared" si="70"/>
        <v>55</v>
      </c>
      <c r="W2300">
        <f t="shared" si="71"/>
        <v>31</v>
      </c>
    </row>
    <row r="2301" spans="1:23" x14ac:dyDescent="0.35">
      <c r="A2301" t="s">
        <v>372</v>
      </c>
      <c r="B2301" s="1">
        <v>44324</v>
      </c>
      <c r="C2301" t="s">
        <v>353</v>
      </c>
      <c r="D2301" t="s">
        <v>163</v>
      </c>
      <c r="E2301">
        <v>1</v>
      </c>
      <c r="F2301">
        <v>0</v>
      </c>
      <c r="G2301">
        <v>0</v>
      </c>
      <c r="H2301">
        <v>1</v>
      </c>
      <c r="I2301">
        <v>0</v>
      </c>
      <c r="J2301">
        <v>0</v>
      </c>
      <c r="K2301">
        <v>0</v>
      </c>
      <c r="L2301">
        <v>5</v>
      </c>
      <c r="M2301">
        <v>2</v>
      </c>
      <c r="N2301">
        <v>0</v>
      </c>
      <c r="O2301">
        <v>0</v>
      </c>
      <c r="P2301">
        <v>0</v>
      </c>
      <c r="Q2301">
        <v>1</v>
      </c>
      <c r="R2301">
        <v>5</v>
      </c>
      <c r="S2301">
        <v>0</v>
      </c>
      <c r="T2301">
        <v>0</v>
      </c>
      <c r="U2301">
        <v>0</v>
      </c>
      <c r="V2301">
        <f t="shared" si="70"/>
        <v>69</v>
      </c>
      <c r="W2301">
        <f t="shared" si="71"/>
        <v>69</v>
      </c>
    </row>
    <row r="2302" spans="1:23" x14ac:dyDescent="0.35">
      <c r="A2302" t="s">
        <v>372</v>
      </c>
      <c r="B2302" s="1">
        <v>44325</v>
      </c>
      <c r="C2302" t="s">
        <v>354</v>
      </c>
      <c r="D2302" t="s">
        <v>163</v>
      </c>
      <c r="E2302">
        <v>1</v>
      </c>
      <c r="F2302">
        <v>0</v>
      </c>
      <c r="G2302">
        <v>0</v>
      </c>
      <c r="H2302">
        <v>0</v>
      </c>
      <c r="I2302">
        <v>1</v>
      </c>
      <c r="J2302">
        <v>0</v>
      </c>
      <c r="K2302">
        <v>0</v>
      </c>
      <c r="L2302">
        <v>6</v>
      </c>
      <c r="M2302">
        <v>4</v>
      </c>
      <c r="N2302">
        <v>2</v>
      </c>
      <c r="O2302">
        <v>2</v>
      </c>
      <c r="P2302">
        <v>0</v>
      </c>
      <c r="Q2302">
        <v>2</v>
      </c>
      <c r="R2302">
        <v>9</v>
      </c>
      <c r="S2302">
        <v>0</v>
      </c>
      <c r="T2302">
        <v>0</v>
      </c>
      <c r="U2302">
        <v>0</v>
      </c>
      <c r="V2302">
        <f t="shared" si="70"/>
        <v>75</v>
      </c>
      <c r="W2302">
        <f t="shared" si="71"/>
        <v>67</v>
      </c>
    </row>
    <row r="2303" spans="1:23" x14ac:dyDescent="0.35">
      <c r="A2303" t="s">
        <v>372</v>
      </c>
      <c r="B2303" s="1">
        <v>44327</v>
      </c>
      <c r="C2303" t="s">
        <v>355</v>
      </c>
      <c r="D2303" t="s">
        <v>46</v>
      </c>
      <c r="E2303">
        <v>1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7</v>
      </c>
      <c r="M2303">
        <v>4</v>
      </c>
      <c r="N2303">
        <v>4</v>
      </c>
      <c r="O2303">
        <v>4</v>
      </c>
      <c r="P2303">
        <v>3</v>
      </c>
      <c r="Q2303">
        <v>1</v>
      </c>
      <c r="R2303">
        <v>8</v>
      </c>
      <c r="S2303">
        <v>0</v>
      </c>
      <c r="T2303">
        <v>0</v>
      </c>
      <c r="U2303">
        <v>0</v>
      </c>
      <c r="V2303">
        <f t="shared" si="70"/>
        <v>68</v>
      </c>
      <c r="W2303">
        <f t="shared" si="71"/>
        <v>50</v>
      </c>
    </row>
    <row r="2304" spans="1:23" x14ac:dyDescent="0.35">
      <c r="A2304" t="s">
        <v>372</v>
      </c>
      <c r="B2304" s="1">
        <v>44328</v>
      </c>
      <c r="C2304" t="s">
        <v>356</v>
      </c>
      <c r="D2304" t="s">
        <v>46</v>
      </c>
      <c r="E2304">
        <v>1</v>
      </c>
      <c r="F2304">
        <v>0</v>
      </c>
      <c r="G2304">
        <v>0</v>
      </c>
      <c r="H2304">
        <v>1</v>
      </c>
      <c r="I2304">
        <v>0</v>
      </c>
      <c r="J2304">
        <v>0</v>
      </c>
      <c r="K2304">
        <v>0</v>
      </c>
      <c r="L2304">
        <v>7</v>
      </c>
      <c r="M2304">
        <v>2</v>
      </c>
      <c r="N2304">
        <v>1</v>
      </c>
      <c r="O2304">
        <v>1</v>
      </c>
      <c r="P2304">
        <v>0</v>
      </c>
      <c r="Q2304">
        <v>1</v>
      </c>
      <c r="R2304">
        <v>6</v>
      </c>
      <c r="S2304">
        <v>0</v>
      </c>
      <c r="T2304">
        <v>0</v>
      </c>
      <c r="U2304">
        <v>0</v>
      </c>
      <c r="V2304">
        <f t="shared" si="70"/>
        <v>80</v>
      </c>
      <c r="W2304">
        <f t="shared" si="71"/>
        <v>79</v>
      </c>
    </row>
    <row r="2305" spans="1:23" x14ac:dyDescent="0.35">
      <c r="A2305" t="s">
        <v>372</v>
      </c>
      <c r="B2305" s="1">
        <v>44330</v>
      </c>
      <c r="C2305" t="s">
        <v>353</v>
      </c>
      <c r="D2305" t="s">
        <v>97</v>
      </c>
      <c r="E2305">
        <v>1</v>
      </c>
      <c r="F2305">
        <v>0</v>
      </c>
      <c r="G2305">
        <v>0</v>
      </c>
      <c r="H2305">
        <v>1</v>
      </c>
      <c r="I2305">
        <v>0</v>
      </c>
      <c r="J2305">
        <v>0</v>
      </c>
      <c r="K2305">
        <v>0</v>
      </c>
      <c r="L2305">
        <v>6</v>
      </c>
      <c r="M2305">
        <v>6</v>
      </c>
      <c r="N2305">
        <v>5</v>
      </c>
      <c r="O2305">
        <v>5</v>
      </c>
      <c r="P2305">
        <v>1</v>
      </c>
      <c r="Q2305">
        <v>1</v>
      </c>
      <c r="R2305">
        <v>11</v>
      </c>
      <c r="S2305">
        <v>1</v>
      </c>
      <c r="T2305">
        <v>0</v>
      </c>
      <c r="U2305">
        <v>0</v>
      </c>
      <c r="V2305">
        <f t="shared" si="70"/>
        <v>72</v>
      </c>
      <c r="W2305">
        <f t="shared" si="71"/>
        <v>52</v>
      </c>
    </row>
    <row r="2306" spans="1:23" x14ac:dyDescent="0.35">
      <c r="A2306" t="s">
        <v>372</v>
      </c>
      <c r="B2306" s="1">
        <v>44331</v>
      </c>
      <c r="C2306" t="s">
        <v>354</v>
      </c>
      <c r="D2306" t="s">
        <v>97</v>
      </c>
      <c r="E2306">
        <v>1</v>
      </c>
      <c r="F2306">
        <v>0</v>
      </c>
      <c r="G2306">
        <v>0</v>
      </c>
      <c r="H2306">
        <v>1</v>
      </c>
      <c r="I2306">
        <v>0</v>
      </c>
      <c r="J2306">
        <v>0</v>
      </c>
      <c r="K2306">
        <v>0</v>
      </c>
      <c r="L2306">
        <v>7</v>
      </c>
      <c r="M2306">
        <v>2</v>
      </c>
      <c r="N2306">
        <v>0</v>
      </c>
      <c r="O2306">
        <v>0</v>
      </c>
      <c r="P2306">
        <v>0</v>
      </c>
      <c r="Q2306">
        <v>0</v>
      </c>
      <c r="R2306">
        <v>10</v>
      </c>
      <c r="S2306">
        <v>0</v>
      </c>
      <c r="T2306">
        <v>0</v>
      </c>
      <c r="U2306">
        <v>1</v>
      </c>
      <c r="V2306">
        <f t="shared" si="70"/>
        <v>85</v>
      </c>
      <c r="W2306">
        <f t="shared" si="71"/>
        <v>88</v>
      </c>
    </row>
    <row r="2307" spans="1:23" x14ac:dyDescent="0.35">
      <c r="A2307" t="s">
        <v>372</v>
      </c>
      <c r="B2307" s="1">
        <v>44332</v>
      </c>
      <c r="C2307" t="s">
        <v>359</v>
      </c>
      <c r="D2307" t="s">
        <v>97</v>
      </c>
      <c r="E2307">
        <v>1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 s="2">
        <v>1.6666666666666665</v>
      </c>
      <c r="M2307">
        <v>1</v>
      </c>
      <c r="N2307">
        <v>0</v>
      </c>
      <c r="O2307">
        <v>0</v>
      </c>
      <c r="P2307">
        <v>0</v>
      </c>
      <c r="Q2307">
        <v>2</v>
      </c>
      <c r="R2307">
        <v>3</v>
      </c>
      <c r="S2307">
        <v>0</v>
      </c>
      <c r="T2307">
        <v>0</v>
      </c>
      <c r="U2307">
        <v>0</v>
      </c>
      <c r="V2307">
        <f t="shared" ref="V2307:V2370" si="72">50+L2307*3+(IF(L2307&lt;4,0,(L2307-4)*2)+R2307-M2307-4*P2307-(2*(N2307-O2307))-Q2307)</f>
        <v>55</v>
      </c>
      <c r="W2307">
        <f t="shared" ref="W2307:W2370" si="73">40+6*L2307+R2307-2*Q2307-2*M2307-3*N2307-6*P2307</f>
        <v>47</v>
      </c>
    </row>
    <row r="2308" spans="1:23" x14ac:dyDescent="0.35">
      <c r="A2308" t="s">
        <v>372</v>
      </c>
      <c r="B2308" s="1">
        <v>44333</v>
      </c>
      <c r="C2308" t="s">
        <v>355</v>
      </c>
      <c r="D2308" t="s">
        <v>131</v>
      </c>
      <c r="E2308">
        <v>1</v>
      </c>
      <c r="F2308">
        <v>0</v>
      </c>
      <c r="G2308">
        <v>0</v>
      </c>
      <c r="H2308">
        <v>1</v>
      </c>
      <c r="I2308">
        <v>0</v>
      </c>
      <c r="J2308">
        <v>0</v>
      </c>
      <c r="K2308">
        <v>0</v>
      </c>
      <c r="L2308">
        <v>7</v>
      </c>
      <c r="M2308">
        <v>1</v>
      </c>
      <c r="N2308">
        <v>0</v>
      </c>
      <c r="O2308">
        <v>0</v>
      </c>
      <c r="P2308">
        <v>0</v>
      </c>
      <c r="Q2308">
        <v>4</v>
      </c>
      <c r="R2308">
        <v>7</v>
      </c>
      <c r="S2308">
        <v>0</v>
      </c>
      <c r="T2308">
        <v>0</v>
      </c>
      <c r="U2308">
        <v>0</v>
      </c>
      <c r="V2308">
        <f t="shared" si="72"/>
        <v>79</v>
      </c>
      <c r="W2308">
        <f t="shared" si="73"/>
        <v>79</v>
      </c>
    </row>
    <row r="2309" spans="1:23" x14ac:dyDescent="0.35">
      <c r="A2309" t="s">
        <v>372</v>
      </c>
      <c r="B2309" s="1">
        <v>44334</v>
      </c>
      <c r="C2309" t="s">
        <v>356</v>
      </c>
      <c r="D2309" t="s">
        <v>131</v>
      </c>
      <c r="E2309">
        <v>1</v>
      </c>
      <c r="F2309">
        <v>0</v>
      </c>
      <c r="G2309">
        <v>0</v>
      </c>
      <c r="H2309">
        <v>1</v>
      </c>
      <c r="I2309">
        <v>0</v>
      </c>
      <c r="J2309">
        <v>0</v>
      </c>
      <c r="K2309">
        <v>0</v>
      </c>
      <c r="L2309" s="2">
        <v>6.666666666666667</v>
      </c>
      <c r="M2309">
        <v>3</v>
      </c>
      <c r="N2309">
        <v>1</v>
      </c>
      <c r="O2309">
        <v>1</v>
      </c>
      <c r="P2309">
        <v>0</v>
      </c>
      <c r="Q2309">
        <v>0</v>
      </c>
      <c r="R2309">
        <v>8</v>
      </c>
      <c r="S2309">
        <v>1</v>
      </c>
      <c r="T2309">
        <v>0</v>
      </c>
      <c r="U2309">
        <v>0</v>
      </c>
      <c r="V2309">
        <f t="shared" si="72"/>
        <v>80.333333333333329</v>
      </c>
      <c r="W2309">
        <f t="shared" si="73"/>
        <v>79</v>
      </c>
    </row>
    <row r="2310" spans="1:23" x14ac:dyDescent="0.35">
      <c r="A2310" t="s">
        <v>372</v>
      </c>
      <c r="B2310" s="1">
        <v>44335</v>
      </c>
      <c r="C2310" t="s">
        <v>353</v>
      </c>
      <c r="D2310" t="s">
        <v>131</v>
      </c>
      <c r="E2310">
        <v>1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6</v>
      </c>
      <c r="M2310">
        <v>2</v>
      </c>
      <c r="N2310">
        <v>2</v>
      </c>
      <c r="O2310">
        <v>2</v>
      </c>
      <c r="P2310">
        <v>1</v>
      </c>
      <c r="Q2310">
        <v>1</v>
      </c>
      <c r="R2310">
        <v>8</v>
      </c>
      <c r="S2310">
        <v>1</v>
      </c>
      <c r="T2310">
        <v>0</v>
      </c>
      <c r="U2310">
        <v>1</v>
      </c>
      <c r="V2310">
        <f t="shared" si="72"/>
        <v>73</v>
      </c>
      <c r="W2310">
        <f t="shared" si="73"/>
        <v>66</v>
      </c>
    </row>
    <row r="2311" spans="1:23" x14ac:dyDescent="0.35">
      <c r="A2311" t="s">
        <v>372</v>
      </c>
      <c r="B2311" s="1">
        <v>44336</v>
      </c>
      <c r="C2311" t="s">
        <v>360</v>
      </c>
      <c r="D2311" t="s">
        <v>131</v>
      </c>
      <c r="E2311">
        <v>1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2</v>
      </c>
      <c r="M2311">
        <v>3</v>
      </c>
      <c r="N2311">
        <v>0</v>
      </c>
      <c r="O2311">
        <v>0</v>
      </c>
      <c r="P2311">
        <v>0</v>
      </c>
      <c r="Q2311">
        <v>0</v>
      </c>
      <c r="R2311">
        <v>1</v>
      </c>
      <c r="S2311">
        <v>0</v>
      </c>
      <c r="T2311">
        <v>0</v>
      </c>
      <c r="U2311">
        <v>0</v>
      </c>
      <c r="V2311">
        <f t="shared" si="72"/>
        <v>54</v>
      </c>
      <c r="W2311">
        <f t="shared" si="73"/>
        <v>47</v>
      </c>
    </row>
    <row r="2312" spans="1:23" x14ac:dyDescent="0.35">
      <c r="A2312" t="s">
        <v>372</v>
      </c>
      <c r="B2312" s="1">
        <v>44337</v>
      </c>
      <c r="C2312" t="s">
        <v>354</v>
      </c>
      <c r="D2312" t="s">
        <v>45</v>
      </c>
      <c r="E2312">
        <v>1</v>
      </c>
      <c r="F2312">
        <v>0</v>
      </c>
      <c r="G2312">
        <v>0</v>
      </c>
      <c r="H2312">
        <v>1</v>
      </c>
      <c r="I2312">
        <v>0</v>
      </c>
      <c r="J2312">
        <v>0</v>
      </c>
      <c r="K2312">
        <v>0</v>
      </c>
      <c r="L2312" s="2">
        <v>6.333333333333333</v>
      </c>
      <c r="M2312">
        <v>2</v>
      </c>
      <c r="N2312">
        <v>1</v>
      </c>
      <c r="O2312">
        <v>0</v>
      </c>
      <c r="P2312">
        <v>0</v>
      </c>
      <c r="Q2312">
        <v>4</v>
      </c>
      <c r="R2312">
        <v>11</v>
      </c>
      <c r="S2312">
        <v>0</v>
      </c>
      <c r="T2312">
        <v>0</v>
      </c>
      <c r="U2312">
        <v>1</v>
      </c>
      <c r="V2312">
        <f t="shared" si="72"/>
        <v>76.666666666666671</v>
      </c>
      <c r="W2312">
        <f t="shared" si="73"/>
        <v>74</v>
      </c>
    </row>
    <row r="2313" spans="1:23" x14ac:dyDescent="0.35">
      <c r="A2313" t="s">
        <v>372</v>
      </c>
      <c r="B2313" s="1">
        <v>44338</v>
      </c>
      <c r="C2313" t="s">
        <v>355</v>
      </c>
      <c r="D2313" t="s">
        <v>45</v>
      </c>
      <c r="E2313">
        <v>1</v>
      </c>
      <c r="F2313">
        <v>0</v>
      </c>
      <c r="G2313">
        <v>0</v>
      </c>
      <c r="H2313">
        <v>1</v>
      </c>
      <c r="I2313">
        <v>0</v>
      </c>
      <c r="J2313">
        <v>0</v>
      </c>
      <c r="K2313">
        <v>0</v>
      </c>
      <c r="L2313">
        <v>7</v>
      </c>
      <c r="M2313">
        <v>6</v>
      </c>
      <c r="N2313">
        <v>1</v>
      </c>
      <c r="O2313">
        <v>1</v>
      </c>
      <c r="P2313">
        <v>0</v>
      </c>
      <c r="Q2313">
        <v>1</v>
      </c>
      <c r="R2313">
        <v>5</v>
      </c>
      <c r="S2313">
        <v>0</v>
      </c>
      <c r="T2313">
        <v>0</v>
      </c>
      <c r="U2313">
        <v>0</v>
      </c>
      <c r="V2313">
        <f t="shared" si="72"/>
        <v>75</v>
      </c>
      <c r="W2313">
        <f t="shared" si="73"/>
        <v>70</v>
      </c>
    </row>
    <row r="2314" spans="1:23" x14ac:dyDescent="0.35">
      <c r="A2314" t="s">
        <v>372</v>
      </c>
      <c r="B2314" s="1">
        <v>44339</v>
      </c>
      <c r="C2314" t="s">
        <v>356</v>
      </c>
      <c r="D2314" t="s">
        <v>45</v>
      </c>
      <c r="E2314">
        <v>1</v>
      </c>
      <c r="F2314">
        <v>0</v>
      </c>
      <c r="G2314">
        <v>0</v>
      </c>
      <c r="H2314">
        <v>1</v>
      </c>
      <c r="I2314">
        <v>0</v>
      </c>
      <c r="J2314">
        <v>0</v>
      </c>
      <c r="K2314">
        <v>0</v>
      </c>
      <c r="L2314">
        <v>6</v>
      </c>
      <c r="M2314">
        <v>3</v>
      </c>
      <c r="N2314">
        <v>2</v>
      </c>
      <c r="O2314">
        <v>2</v>
      </c>
      <c r="P2314">
        <v>1</v>
      </c>
      <c r="Q2314">
        <v>0</v>
      </c>
      <c r="R2314">
        <v>10</v>
      </c>
      <c r="S2314">
        <v>0</v>
      </c>
      <c r="T2314">
        <v>0</v>
      </c>
      <c r="U2314">
        <v>0</v>
      </c>
      <c r="V2314">
        <f t="shared" si="72"/>
        <v>75</v>
      </c>
      <c r="W2314">
        <f t="shared" si="73"/>
        <v>68</v>
      </c>
    </row>
    <row r="2315" spans="1:23" x14ac:dyDescent="0.35">
      <c r="A2315" t="s">
        <v>372</v>
      </c>
      <c r="B2315" s="1">
        <v>44341</v>
      </c>
      <c r="C2315" t="s">
        <v>353</v>
      </c>
      <c r="D2315" t="s">
        <v>32</v>
      </c>
      <c r="E2315">
        <v>1</v>
      </c>
      <c r="F2315">
        <v>0</v>
      </c>
      <c r="G2315">
        <v>0</v>
      </c>
      <c r="H2315">
        <v>1</v>
      </c>
      <c r="I2315">
        <v>0</v>
      </c>
      <c r="J2315">
        <v>0</v>
      </c>
      <c r="K2315">
        <v>0</v>
      </c>
      <c r="L2315" s="2">
        <v>7.666666666666667</v>
      </c>
      <c r="M2315">
        <v>4</v>
      </c>
      <c r="N2315">
        <v>1</v>
      </c>
      <c r="O2315">
        <v>1</v>
      </c>
      <c r="P2315">
        <v>1</v>
      </c>
      <c r="Q2315">
        <v>0</v>
      </c>
      <c r="R2315">
        <v>6</v>
      </c>
      <c r="S2315">
        <v>0</v>
      </c>
      <c r="T2315">
        <v>0</v>
      </c>
      <c r="U2315">
        <v>0</v>
      </c>
      <c r="V2315">
        <f t="shared" si="72"/>
        <v>78.333333333333329</v>
      </c>
      <c r="W2315">
        <f t="shared" si="73"/>
        <v>75</v>
      </c>
    </row>
    <row r="2316" spans="1:23" x14ac:dyDescent="0.35">
      <c r="A2316" t="s">
        <v>372</v>
      </c>
      <c r="B2316" s="1">
        <v>44342</v>
      </c>
      <c r="C2316" t="s">
        <v>354</v>
      </c>
      <c r="D2316" t="s">
        <v>32</v>
      </c>
      <c r="E2316">
        <v>1</v>
      </c>
      <c r="F2316">
        <v>0</v>
      </c>
      <c r="G2316">
        <v>0</v>
      </c>
      <c r="H2316">
        <v>0</v>
      </c>
      <c r="I2316">
        <v>1</v>
      </c>
      <c r="J2316">
        <v>0</v>
      </c>
      <c r="K2316">
        <v>0</v>
      </c>
      <c r="L2316">
        <v>6</v>
      </c>
      <c r="M2316">
        <v>4</v>
      </c>
      <c r="N2316">
        <v>2</v>
      </c>
      <c r="O2316">
        <v>2</v>
      </c>
      <c r="P2316">
        <v>2</v>
      </c>
      <c r="Q2316">
        <v>4</v>
      </c>
      <c r="R2316">
        <v>3</v>
      </c>
      <c r="S2316">
        <v>0</v>
      </c>
      <c r="T2316">
        <v>0</v>
      </c>
      <c r="U2316">
        <v>0</v>
      </c>
      <c r="V2316">
        <f t="shared" si="72"/>
        <v>59</v>
      </c>
      <c r="W2316">
        <f t="shared" si="73"/>
        <v>45</v>
      </c>
    </row>
    <row r="2317" spans="1:23" x14ac:dyDescent="0.35">
      <c r="A2317" t="s">
        <v>372</v>
      </c>
      <c r="B2317" s="1">
        <v>44343</v>
      </c>
      <c r="C2317" t="s">
        <v>360</v>
      </c>
      <c r="D2317" t="s">
        <v>50</v>
      </c>
      <c r="E2317">
        <v>1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 s="2">
        <v>2.6666666666666665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5</v>
      </c>
      <c r="S2317">
        <v>0</v>
      </c>
      <c r="T2317">
        <v>0</v>
      </c>
      <c r="U2317">
        <v>0</v>
      </c>
      <c r="V2317">
        <f t="shared" si="72"/>
        <v>63</v>
      </c>
      <c r="W2317">
        <f t="shared" si="73"/>
        <v>61</v>
      </c>
    </row>
    <row r="2318" spans="1:23" x14ac:dyDescent="0.35">
      <c r="A2318" t="s">
        <v>372</v>
      </c>
      <c r="B2318" s="1">
        <v>44344</v>
      </c>
      <c r="C2318" t="s">
        <v>355</v>
      </c>
      <c r="D2318" t="s">
        <v>50</v>
      </c>
      <c r="E2318">
        <v>1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6</v>
      </c>
      <c r="M2318">
        <v>3</v>
      </c>
      <c r="N2318">
        <v>2</v>
      </c>
      <c r="O2318">
        <v>1</v>
      </c>
      <c r="P2318">
        <v>1</v>
      </c>
      <c r="Q2318">
        <v>3</v>
      </c>
      <c r="R2318">
        <v>3</v>
      </c>
      <c r="S2318">
        <v>0</v>
      </c>
      <c r="T2318">
        <v>0</v>
      </c>
      <c r="U2318">
        <v>0</v>
      </c>
      <c r="V2318">
        <f t="shared" si="72"/>
        <v>63</v>
      </c>
      <c r="W2318">
        <f t="shared" si="73"/>
        <v>55</v>
      </c>
    </row>
    <row r="2319" spans="1:23" x14ac:dyDescent="0.35">
      <c r="A2319" t="s">
        <v>372</v>
      </c>
      <c r="B2319" s="1">
        <v>44345</v>
      </c>
      <c r="C2319" t="s">
        <v>356</v>
      </c>
      <c r="D2319" t="s">
        <v>50</v>
      </c>
      <c r="E2319">
        <v>1</v>
      </c>
      <c r="F2319">
        <v>0</v>
      </c>
      <c r="G2319">
        <v>0</v>
      </c>
      <c r="H2319">
        <v>0</v>
      </c>
      <c r="I2319">
        <v>1</v>
      </c>
      <c r="J2319">
        <v>0</v>
      </c>
      <c r="K2319">
        <v>0</v>
      </c>
      <c r="L2319">
        <v>5</v>
      </c>
      <c r="M2319">
        <v>11</v>
      </c>
      <c r="N2319">
        <v>7</v>
      </c>
      <c r="O2319">
        <v>6</v>
      </c>
      <c r="P2319">
        <v>1</v>
      </c>
      <c r="Q2319">
        <v>2</v>
      </c>
      <c r="R2319">
        <v>5</v>
      </c>
      <c r="S2319">
        <v>0</v>
      </c>
      <c r="T2319">
        <v>0</v>
      </c>
      <c r="U2319">
        <v>0</v>
      </c>
      <c r="V2319">
        <f t="shared" si="72"/>
        <v>53</v>
      </c>
      <c r="W2319">
        <f t="shared" si="73"/>
        <v>22</v>
      </c>
    </row>
    <row r="2320" spans="1:23" x14ac:dyDescent="0.35">
      <c r="A2320" t="s">
        <v>372</v>
      </c>
      <c r="B2320" s="1">
        <v>44346</v>
      </c>
      <c r="C2320" t="s">
        <v>353</v>
      </c>
      <c r="D2320" t="s">
        <v>50</v>
      </c>
      <c r="E2320">
        <v>1</v>
      </c>
      <c r="F2320">
        <v>0</v>
      </c>
      <c r="G2320">
        <v>0</v>
      </c>
      <c r="H2320">
        <v>0</v>
      </c>
      <c r="I2320">
        <v>1</v>
      </c>
      <c r="J2320">
        <v>0</v>
      </c>
      <c r="K2320">
        <v>0</v>
      </c>
      <c r="L2320">
        <v>6</v>
      </c>
      <c r="M2320">
        <v>7</v>
      </c>
      <c r="N2320">
        <v>5</v>
      </c>
      <c r="O2320">
        <v>5</v>
      </c>
      <c r="P2320">
        <v>2</v>
      </c>
      <c r="Q2320">
        <v>3</v>
      </c>
      <c r="R2320">
        <v>6</v>
      </c>
      <c r="S2320">
        <v>0</v>
      </c>
      <c r="T2320">
        <v>0</v>
      </c>
      <c r="U2320">
        <v>1</v>
      </c>
      <c r="V2320">
        <f t="shared" si="72"/>
        <v>60</v>
      </c>
      <c r="W2320">
        <f t="shared" si="73"/>
        <v>35</v>
      </c>
    </row>
    <row r="2321" spans="1:23" x14ac:dyDescent="0.35">
      <c r="A2321" t="s">
        <v>372</v>
      </c>
      <c r="B2321" s="1">
        <v>44347</v>
      </c>
      <c r="C2321" t="s">
        <v>354</v>
      </c>
      <c r="D2321" t="s">
        <v>103</v>
      </c>
      <c r="E2321">
        <v>1</v>
      </c>
      <c r="F2321">
        <v>0</v>
      </c>
      <c r="G2321">
        <v>0</v>
      </c>
      <c r="H2321">
        <v>1</v>
      </c>
      <c r="I2321">
        <v>0</v>
      </c>
      <c r="J2321">
        <v>0</v>
      </c>
      <c r="K2321">
        <v>0</v>
      </c>
      <c r="L2321" s="2">
        <v>6.666666666666667</v>
      </c>
      <c r="M2321">
        <v>5</v>
      </c>
      <c r="N2321">
        <v>4</v>
      </c>
      <c r="O2321">
        <v>3</v>
      </c>
      <c r="P2321">
        <v>3</v>
      </c>
      <c r="Q2321">
        <v>1</v>
      </c>
      <c r="R2321">
        <v>5</v>
      </c>
      <c r="S2321">
        <v>0</v>
      </c>
      <c r="T2321">
        <v>0</v>
      </c>
      <c r="U2321">
        <v>0</v>
      </c>
      <c r="V2321">
        <f t="shared" si="72"/>
        <v>60.333333333333336</v>
      </c>
      <c r="W2321">
        <f t="shared" si="73"/>
        <v>43</v>
      </c>
    </row>
    <row r="2322" spans="1:23" x14ac:dyDescent="0.35">
      <c r="A2322" t="s">
        <v>372</v>
      </c>
      <c r="B2322" s="1">
        <v>44348</v>
      </c>
      <c r="C2322" t="s">
        <v>360</v>
      </c>
      <c r="D2322" t="s">
        <v>103</v>
      </c>
      <c r="E2322">
        <v>1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 s="2">
        <v>1.6666666666666665</v>
      </c>
      <c r="M2322">
        <v>5</v>
      </c>
      <c r="N2322">
        <v>2</v>
      </c>
      <c r="O2322">
        <v>2</v>
      </c>
      <c r="P2322">
        <v>0</v>
      </c>
      <c r="Q2322">
        <v>1</v>
      </c>
      <c r="R2322">
        <v>3</v>
      </c>
      <c r="S2322">
        <v>0</v>
      </c>
      <c r="T2322">
        <v>0</v>
      </c>
      <c r="U2322">
        <v>0</v>
      </c>
      <c r="V2322">
        <f t="shared" si="72"/>
        <v>52</v>
      </c>
      <c r="W2322">
        <f t="shared" si="73"/>
        <v>35</v>
      </c>
    </row>
    <row r="2323" spans="1:23" x14ac:dyDescent="0.35">
      <c r="A2323" t="s">
        <v>372</v>
      </c>
      <c r="B2323" s="1">
        <v>44349</v>
      </c>
      <c r="C2323" t="s">
        <v>355</v>
      </c>
      <c r="D2323" t="s">
        <v>103</v>
      </c>
      <c r="E2323">
        <v>1</v>
      </c>
      <c r="F2323">
        <v>0</v>
      </c>
      <c r="G2323">
        <v>0</v>
      </c>
      <c r="H2323">
        <v>1</v>
      </c>
      <c r="I2323">
        <v>0</v>
      </c>
      <c r="J2323">
        <v>0</v>
      </c>
      <c r="K2323">
        <v>0</v>
      </c>
      <c r="L2323">
        <v>6</v>
      </c>
      <c r="M2323">
        <v>7</v>
      </c>
      <c r="N2323">
        <v>3</v>
      </c>
      <c r="O2323">
        <v>3</v>
      </c>
      <c r="P2323">
        <v>2</v>
      </c>
      <c r="Q2323">
        <v>2</v>
      </c>
      <c r="R2323">
        <v>8</v>
      </c>
      <c r="S2323">
        <v>0</v>
      </c>
      <c r="T2323">
        <v>0</v>
      </c>
      <c r="U2323">
        <v>1</v>
      </c>
      <c r="V2323">
        <f t="shared" si="72"/>
        <v>63</v>
      </c>
      <c r="W2323">
        <f t="shared" si="73"/>
        <v>45</v>
      </c>
    </row>
    <row r="2324" spans="1:23" x14ac:dyDescent="0.35">
      <c r="A2324" t="s">
        <v>372</v>
      </c>
      <c r="B2324" s="1">
        <v>44351</v>
      </c>
      <c r="C2324" t="s">
        <v>356</v>
      </c>
      <c r="D2324" t="s">
        <v>92</v>
      </c>
      <c r="E2324">
        <v>1</v>
      </c>
      <c r="F2324">
        <v>0</v>
      </c>
      <c r="G2324">
        <v>0</v>
      </c>
      <c r="H2324">
        <v>1</v>
      </c>
      <c r="I2324">
        <v>0</v>
      </c>
      <c r="J2324">
        <v>0</v>
      </c>
      <c r="K2324">
        <v>0</v>
      </c>
      <c r="L2324">
        <v>5</v>
      </c>
      <c r="M2324">
        <v>4</v>
      </c>
      <c r="N2324">
        <v>1</v>
      </c>
      <c r="O2324">
        <v>1</v>
      </c>
      <c r="P2324">
        <v>1</v>
      </c>
      <c r="Q2324">
        <v>2</v>
      </c>
      <c r="R2324">
        <v>5</v>
      </c>
      <c r="S2324">
        <v>0</v>
      </c>
      <c r="T2324">
        <v>0</v>
      </c>
      <c r="U2324">
        <v>0</v>
      </c>
      <c r="V2324">
        <f t="shared" si="72"/>
        <v>62</v>
      </c>
      <c r="W2324">
        <f t="shared" si="73"/>
        <v>54</v>
      </c>
    </row>
    <row r="2325" spans="1:23" x14ac:dyDescent="0.35">
      <c r="A2325" t="s">
        <v>372</v>
      </c>
      <c r="B2325" s="1">
        <v>44352</v>
      </c>
      <c r="C2325" t="s">
        <v>353</v>
      </c>
      <c r="D2325" t="s">
        <v>92</v>
      </c>
      <c r="E2325">
        <v>1</v>
      </c>
      <c r="F2325">
        <v>0</v>
      </c>
      <c r="G2325">
        <v>0</v>
      </c>
      <c r="H2325">
        <v>0</v>
      </c>
      <c r="I2325">
        <v>1</v>
      </c>
      <c r="J2325">
        <v>0</v>
      </c>
      <c r="K2325">
        <v>0</v>
      </c>
      <c r="L2325">
        <v>6</v>
      </c>
      <c r="M2325">
        <v>8</v>
      </c>
      <c r="N2325">
        <v>5</v>
      </c>
      <c r="O2325">
        <v>5</v>
      </c>
      <c r="P2325">
        <v>0</v>
      </c>
      <c r="Q2325">
        <v>1</v>
      </c>
      <c r="R2325">
        <v>9</v>
      </c>
      <c r="S2325">
        <v>0</v>
      </c>
      <c r="T2325">
        <v>0</v>
      </c>
      <c r="U2325">
        <v>0</v>
      </c>
      <c r="V2325">
        <f t="shared" si="72"/>
        <v>72</v>
      </c>
      <c r="W2325">
        <f t="shared" si="73"/>
        <v>52</v>
      </c>
    </row>
    <row r="2326" spans="1:23" x14ac:dyDescent="0.35">
      <c r="A2326" t="s">
        <v>372</v>
      </c>
      <c r="B2326" s="1">
        <v>44353</v>
      </c>
      <c r="C2326" t="s">
        <v>354</v>
      </c>
      <c r="D2326" t="s">
        <v>92</v>
      </c>
      <c r="E2326">
        <v>1</v>
      </c>
      <c r="F2326">
        <v>0</v>
      </c>
      <c r="G2326">
        <v>0</v>
      </c>
      <c r="H2326">
        <v>0</v>
      </c>
      <c r="I2326">
        <v>1</v>
      </c>
      <c r="J2326">
        <v>0</v>
      </c>
      <c r="K2326">
        <v>0</v>
      </c>
      <c r="L2326">
        <v>6</v>
      </c>
      <c r="M2326">
        <v>6</v>
      </c>
      <c r="N2326">
        <v>3</v>
      </c>
      <c r="O2326">
        <v>3</v>
      </c>
      <c r="P2326">
        <v>0</v>
      </c>
      <c r="Q2326">
        <v>4</v>
      </c>
      <c r="R2326">
        <v>7</v>
      </c>
      <c r="S2326">
        <v>0</v>
      </c>
      <c r="T2326">
        <v>0</v>
      </c>
      <c r="U2326">
        <v>0</v>
      </c>
      <c r="V2326">
        <f t="shared" si="72"/>
        <v>69</v>
      </c>
      <c r="W2326">
        <f t="shared" si="73"/>
        <v>54</v>
      </c>
    </row>
    <row r="2327" spans="1:23" x14ac:dyDescent="0.35">
      <c r="A2327" t="s">
        <v>372</v>
      </c>
      <c r="B2327" s="1">
        <v>44355</v>
      </c>
      <c r="C2327" t="s">
        <v>355</v>
      </c>
      <c r="D2327" t="s">
        <v>118</v>
      </c>
      <c r="E2327">
        <v>1</v>
      </c>
      <c r="F2327">
        <v>0</v>
      </c>
      <c r="G2327">
        <v>0</v>
      </c>
      <c r="H2327">
        <v>1</v>
      </c>
      <c r="I2327">
        <v>0</v>
      </c>
      <c r="J2327">
        <v>0</v>
      </c>
      <c r="K2327">
        <v>0</v>
      </c>
      <c r="L2327">
        <v>7</v>
      </c>
      <c r="M2327">
        <v>2</v>
      </c>
      <c r="N2327">
        <v>0</v>
      </c>
      <c r="O2327">
        <v>0</v>
      </c>
      <c r="P2327">
        <v>0</v>
      </c>
      <c r="Q2327">
        <v>1</v>
      </c>
      <c r="R2327">
        <v>2</v>
      </c>
      <c r="S2327">
        <v>0</v>
      </c>
      <c r="T2327">
        <v>0</v>
      </c>
      <c r="U2327">
        <v>0</v>
      </c>
      <c r="V2327">
        <f t="shared" si="72"/>
        <v>76</v>
      </c>
      <c r="W2327">
        <f t="shared" si="73"/>
        <v>78</v>
      </c>
    </row>
    <row r="2328" spans="1:23" x14ac:dyDescent="0.35">
      <c r="A2328" t="s">
        <v>372</v>
      </c>
      <c r="B2328" s="1">
        <v>44356</v>
      </c>
      <c r="C2328" t="s">
        <v>361</v>
      </c>
      <c r="D2328" t="s">
        <v>118</v>
      </c>
      <c r="E2328">
        <v>1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 s="2">
        <v>1.6666666666666665</v>
      </c>
      <c r="M2328">
        <v>2</v>
      </c>
      <c r="N2328">
        <v>1</v>
      </c>
      <c r="O2328">
        <v>1</v>
      </c>
      <c r="P2328">
        <v>0</v>
      </c>
      <c r="Q2328">
        <v>5</v>
      </c>
      <c r="R2328">
        <v>4</v>
      </c>
      <c r="S2328">
        <v>0</v>
      </c>
      <c r="T2328">
        <v>0</v>
      </c>
      <c r="U2328">
        <v>0</v>
      </c>
      <c r="V2328">
        <f t="shared" si="72"/>
        <v>52</v>
      </c>
      <c r="W2328">
        <f t="shared" si="73"/>
        <v>37</v>
      </c>
    </row>
    <row r="2329" spans="1:23" x14ac:dyDescent="0.35">
      <c r="A2329" t="s">
        <v>372</v>
      </c>
      <c r="B2329" s="1">
        <v>44357</v>
      </c>
      <c r="C2329" t="s">
        <v>356</v>
      </c>
      <c r="D2329" t="s">
        <v>118</v>
      </c>
      <c r="E2329">
        <v>1</v>
      </c>
      <c r="F2329">
        <v>0</v>
      </c>
      <c r="G2329">
        <v>0</v>
      </c>
      <c r="H2329">
        <v>1</v>
      </c>
      <c r="I2329">
        <v>0</v>
      </c>
      <c r="J2329">
        <v>0</v>
      </c>
      <c r="K2329">
        <v>0</v>
      </c>
      <c r="L2329">
        <v>6</v>
      </c>
      <c r="M2329">
        <v>6</v>
      </c>
      <c r="N2329">
        <v>3</v>
      </c>
      <c r="O2329">
        <v>3</v>
      </c>
      <c r="P2329">
        <v>1</v>
      </c>
      <c r="Q2329">
        <v>0</v>
      </c>
      <c r="R2329">
        <v>5</v>
      </c>
      <c r="S2329">
        <v>0</v>
      </c>
      <c r="T2329">
        <v>0</v>
      </c>
      <c r="U2329">
        <v>1</v>
      </c>
      <c r="V2329">
        <f t="shared" si="72"/>
        <v>67</v>
      </c>
      <c r="W2329">
        <f t="shared" si="73"/>
        <v>54</v>
      </c>
    </row>
    <row r="2330" spans="1:23" x14ac:dyDescent="0.35">
      <c r="A2330" t="s">
        <v>372</v>
      </c>
      <c r="B2330" s="1">
        <v>44358</v>
      </c>
      <c r="C2330" t="s">
        <v>353</v>
      </c>
      <c r="D2330" t="s">
        <v>31</v>
      </c>
      <c r="E2330">
        <v>1</v>
      </c>
      <c r="F2330">
        <v>0</v>
      </c>
      <c r="G2330">
        <v>0</v>
      </c>
      <c r="H2330">
        <v>1</v>
      </c>
      <c r="I2330">
        <v>0</v>
      </c>
      <c r="J2330">
        <v>0</v>
      </c>
      <c r="K2330">
        <v>0</v>
      </c>
      <c r="L2330">
        <v>6</v>
      </c>
      <c r="M2330">
        <v>3</v>
      </c>
      <c r="N2330">
        <v>1</v>
      </c>
      <c r="O2330">
        <v>0</v>
      </c>
      <c r="P2330">
        <v>0</v>
      </c>
      <c r="Q2330">
        <v>0</v>
      </c>
      <c r="R2330">
        <v>9</v>
      </c>
      <c r="S2330">
        <v>1</v>
      </c>
      <c r="T2330">
        <v>0</v>
      </c>
      <c r="U2330">
        <v>1</v>
      </c>
      <c r="V2330">
        <f t="shared" si="72"/>
        <v>76</v>
      </c>
      <c r="W2330">
        <f t="shared" si="73"/>
        <v>76</v>
      </c>
    </row>
    <row r="2331" spans="1:23" x14ac:dyDescent="0.35">
      <c r="A2331" t="s">
        <v>372</v>
      </c>
      <c r="B2331" s="1">
        <v>44359</v>
      </c>
      <c r="C2331" t="s">
        <v>354</v>
      </c>
      <c r="D2331" t="s">
        <v>31</v>
      </c>
      <c r="E2331">
        <v>1</v>
      </c>
      <c r="F2331">
        <v>0</v>
      </c>
      <c r="G2331">
        <v>0</v>
      </c>
      <c r="H2331">
        <v>0</v>
      </c>
      <c r="I2331">
        <v>1</v>
      </c>
      <c r="J2331">
        <v>0</v>
      </c>
      <c r="K2331">
        <v>0</v>
      </c>
      <c r="L2331" s="2">
        <v>6.333333333333333</v>
      </c>
      <c r="M2331">
        <v>9</v>
      </c>
      <c r="N2331">
        <v>6</v>
      </c>
      <c r="O2331">
        <v>4</v>
      </c>
      <c r="P2331">
        <v>1</v>
      </c>
      <c r="Q2331">
        <v>2</v>
      </c>
      <c r="R2331">
        <v>8</v>
      </c>
      <c r="S2331">
        <v>0</v>
      </c>
      <c r="T2331">
        <v>0</v>
      </c>
      <c r="U2331">
        <v>0</v>
      </c>
      <c r="V2331">
        <f t="shared" si="72"/>
        <v>62.666666666666664</v>
      </c>
      <c r="W2331">
        <f t="shared" si="73"/>
        <v>40</v>
      </c>
    </row>
    <row r="2332" spans="1:23" x14ac:dyDescent="0.35">
      <c r="A2332" t="s">
        <v>372</v>
      </c>
      <c r="B2332" s="1">
        <v>44360</v>
      </c>
      <c r="C2332" t="s">
        <v>355</v>
      </c>
      <c r="D2332" t="s">
        <v>31</v>
      </c>
      <c r="E2332">
        <v>1</v>
      </c>
      <c r="F2332">
        <v>0</v>
      </c>
      <c r="G2332">
        <v>0</v>
      </c>
      <c r="H2332">
        <v>1</v>
      </c>
      <c r="I2332">
        <v>0</v>
      </c>
      <c r="J2332">
        <v>0</v>
      </c>
      <c r="K2332">
        <v>0</v>
      </c>
      <c r="L2332">
        <v>6</v>
      </c>
      <c r="M2332">
        <v>5</v>
      </c>
      <c r="N2332">
        <v>0</v>
      </c>
      <c r="O2332">
        <v>0</v>
      </c>
      <c r="P2332">
        <v>0</v>
      </c>
      <c r="Q2332">
        <v>3</v>
      </c>
      <c r="R2332">
        <v>5</v>
      </c>
      <c r="S2332">
        <v>1</v>
      </c>
      <c r="T2332">
        <v>0</v>
      </c>
      <c r="U2332">
        <v>0</v>
      </c>
      <c r="V2332">
        <f t="shared" si="72"/>
        <v>69</v>
      </c>
      <c r="W2332">
        <f t="shared" si="73"/>
        <v>65</v>
      </c>
    </row>
    <row r="2333" spans="1:23" x14ac:dyDescent="0.35">
      <c r="A2333" t="s">
        <v>372</v>
      </c>
      <c r="B2333" s="1">
        <v>44361</v>
      </c>
      <c r="C2333" t="s">
        <v>361</v>
      </c>
      <c r="D2333" t="s">
        <v>116</v>
      </c>
      <c r="E2333">
        <v>1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 s="2">
        <v>3.6666666666666665</v>
      </c>
      <c r="M2333">
        <v>4</v>
      </c>
      <c r="N2333">
        <v>1</v>
      </c>
      <c r="O2333">
        <v>1</v>
      </c>
      <c r="P2333">
        <v>0</v>
      </c>
      <c r="Q2333">
        <v>3</v>
      </c>
      <c r="R2333">
        <v>5</v>
      </c>
      <c r="S2333">
        <v>0</v>
      </c>
      <c r="T2333">
        <v>0</v>
      </c>
      <c r="U2333">
        <v>0</v>
      </c>
      <c r="V2333">
        <f t="shared" si="72"/>
        <v>59</v>
      </c>
      <c r="W2333">
        <f t="shared" si="73"/>
        <v>50</v>
      </c>
    </row>
    <row r="2334" spans="1:23" x14ac:dyDescent="0.35">
      <c r="A2334" t="s">
        <v>372</v>
      </c>
      <c r="B2334" s="1">
        <v>44362</v>
      </c>
      <c r="C2334" t="s">
        <v>356</v>
      </c>
      <c r="D2334" t="s">
        <v>116</v>
      </c>
      <c r="E2334">
        <v>1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 s="2">
        <v>5.666666666666667</v>
      </c>
      <c r="M2334">
        <v>6</v>
      </c>
      <c r="N2334">
        <v>3</v>
      </c>
      <c r="O2334">
        <v>2</v>
      </c>
      <c r="P2334">
        <v>1</v>
      </c>
      <c r="Q2334">
        <v>2</v>
      </c>
      <c r="R2334">
        <v>5</v>
      </c>
      <c r="S2334">
        <v>0</v>
      </c>
      <c r="T2334">
        <v>0</v>
      </c>
      <c r="U2334">
        <v>0</v>
      </c>
      <c r="V2334">
        <f t="shared" si="72"/>
        <v>61.333333333333336</v>
      </c>
      <c r="W2334">
        <f t="shared" si="73"/>
        <v>48</v>
      </c>
    </row>
    <row r="2335" spans="1:23" x14ac:dyDescent="0.35">
      <c r="A2335" t="s">
        <v>372</v>
      </c>
      <c r="B2335" s="1">
        <v>44363</v>
      </c>
      <c r="C2335" t="s">
        <v>353</v>
      </c>
      <c r="D2335" t="s">
        <v>116</v>
      </c>
      <c r="E2335">
        <v>1</v>
      </c>
      <c r="F2335">
        <v>0</v>
      </c>
      <c r="G2335">
        <v>0</v>
      </c>
      <c r="H2335">
        <v>0</v>
      </c>
      <c r="I2335">
        <v>1</v>
      </c>
      <c r="J2335">
        <v>0</v>
      </c>
      <c r="K2335">
        <v>0</v>
      </c>
      <c r="L2335">
        <v>6</v>
      </c>
      <c r="M2335">
        <v>8</v>
      </c>
      <c r="N2335">
        <v>2</v>
      </c>
      <c r="O2335">
        <v>2</v>
      </c>
      <c r="P2335">
        <v>1</v>
      </c>
      <c r="Q2335">
        <v>1</v>
      </c>
      <c r="R2335">
        <v>9</v>
      </c>
      <c r="S2335">
        <v>0</v>
      </c>
      <c r="T2335">
        <v>0</v>
      </c>
      <c r="U2335">
        <v>0</v>
      </c>
      <c r="V2335">
        <f t="shared" si="72"/>
        <v>68</v>
      </c>
      <c r="W2335">
        <f t="shared" si="73"/>
        <v>55</v>
      </c>
    </row>
    <row r="2336" spans="1:23" x14ac:dyDescent="0.35">
      <c r="A2336" t="s">
        <v>372</v>
      </c>
      <c r="B2336" s="1">
        <v>44365</v>
      </c>
      <c r="C2336" t="s">
        <v>354</v>
      </c>
      <c r="D2336" t="s">
        <v>48</v>
      </c>
      <c r="E2336">
        <v>1</v>
      </c>
      <c r="F2336">
        <v>0</v>
      </c>
      <c r="G2336">
        <v>0</v>
      </c>
      <c r="H2336">
        <v>1</v>
      </c>
      <c r="I2336">
        <v>0</v>
      </c>
      <c r="J2336">
        <v>0</v>
      </c>
      <c r="K2336">
        <v>0</v>
      </c>
      <c r="L2336">
        <v>7</v>
      </c>
      <c r="M2336">
        <v>3</v>
      </c>
      <c r="N2336">
        <v>0</v>
      </c>
      <c r="O2336">
        <v>0</v>
      </c>
      <c r="P2336">
        <v>0</v>
      </c>
      <c r="Q2336">
        <v>3</v>
      </c>
      <c r="R2336">
        <v>8</v>
      </c>
      <c r="S2336">
        <v>0</v>
      </c>
      <c r="T2336">
        <v>0</v>
      </c>
      <c r="U2336">
        <v>0</v>
      </c>
      <c r="V2336">
        <f t="shared" si="72"/>
        <v>79</v>
      </c>
      <c r="W2336">
        <f t="shared" si="73"/>
        <v>78</v>
      </c>
    </row>
    <row r="2337" spans="1:23" x14ac:dyDescent="0.35">
      <c r="A2337" t="s">
        <v>372</v>
      </c>
      <c r="B2337" s="1">
        <v>44366</v>
      </c>
      <c r="C2337" t="s">
        <v>355</v>
      </c>
      <c r="D2337" t="s">
        <v>48</v>
      </c>
      <c r="E2337">
        <v>1</v>
      </c>
      <c r="F2337">
        <v>0</v>
      </c>
      <c r="G2337">
        <v>0</v>
      </c>
      <c r="H2337">
        <v>1</v>
      </c>
      <c r="I2337">
        <v>0</v>
      </c>
      <c r="J2337">
        <v>0</v>
      </c>
      <c r="K2337">
        <v>0</v>
      </c>
      <c r="L2337" s="2">
        <v>7.333333333333333</v>
      </c>
      <c r="M2337">
        <v>2</v>
      </c>
      <c r="N2337">
        <v>2</v>
      </c>
      <c r="O2337">
        <v>2</v>
      </c>
      <c r="P2337">
        <v>0</v>
      </c>
      <c r="Q2337">
        <v>2</v>
      </c>
      <c r="R2337">
        <v>11</v>
      </c>
      <c r="S2337">
        <v>1</v>
      </c>
      <c r="T2337">
        <v>0</v>
      </c>
      <c r="U2337">
        <v>0</v>
      </c>
      <c r="V2337">
        <f t="shared" si="72"/>
        <v>85.666666666666657</v>
      </c>
      <c r="W2337">
        <f t="shared" si="73"/>
        <v>81</v>
      </c>
    </row>
    <row r="2338" spans="1:23" x14ac:dyDescent="0.35">
      <c r="A2338" t="s">
        <v>372</v>
      </c>
      <c r="B2338" s="1">
        <v>44367</v>
      </c>
      <c r="C2338" t="s">
        <v>361</v>
      </c>
      <c r="D2338" t="s">
        <v>48</v>
      </c>
      <c r="E2338">
        <v>1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 s="2">
        <v>3.6666666666666665</v>
      </c>
      <c r="M2338">
        <v>3</v>
      </c>
      <c r="N2338">
        <v>1</v>
      </c>
      <c r="O2338">
        <v>1</v>
      </c>
      <c r="P2338">
        <v>0</v>
      </c>
      <c r="Q2338">
        <v>0</v>
      </c>
      <c r="R2338">
        <v>2</v>
      </c>
      <c r="S2338">
        <v>0</v>
      </c>
      <c r="T2338">
        <v>0</v>
      </c>
      <c r="U2338">
        <v>0</v>
      </c>
      <c r="V2338">
        <f t="shared" si="72"/>
        <v>60</v>
      </c>
      <c r="W2338">
        <f t="shared" si="73"/>
        <v>55</v>
      </c>
    </row>
    <row r="2339" spans="1:23" x14ac:dyDescent="0.35">
      <c r="A2339" t="s">
        <v>372</v>
      </c>
      <c r="B2339" s="1">
        <v>44368</v>
      </c>
      <c r="C2339" t="s">
        <v>356</v>
      </c>
      <c r="D2339" t="s">
        <v>74</v>
      </c>
      <c r="E2339">
        <v>1</v>
      </c>
      <c r="F2339">
        <v>0</v>
      </c>
      <c r="G2339">
        <v>0</v>
      </c>
      <c r="H2339">
        <v>0</v>
      </c>
      <c r="I2339">
        <v>1</v>
      </c>
      <c r="J2339">
        <v>0</v>
      </c>
      <c r="K2339">
        <v>0</v>
      </c>
      <c r="L2339">
        <v>4</v>
      </c>
      <c r="M2339">
        <v>6</v>
      </c>
      <c r="N2339">
        <v>6</v>
      </c>
      <c r="O2339">
        <v>6</v>
      </c>
      <c r="P2339">
        <v>2</v>
      </c>
      <c r="Q2339">
        <v>4</v>
      </c>
      <c r="R2339">
        <v>5</v>
      </c>
      <c r="S2339">
        <v>0</v>
      </c>
      <c r="T2339">
        <v>0</v>
      </c>
      <c r="U2339">
        <v>0</v>
      </c>
      <c r="V2339">
        <f t="shared" si="72"/>
        <v>49</v>
      </c>
      <c r="W2339">
        <f t="shared" si="73"/>
        <v>19</v>
      </c>
    </row>
    <row r="2340" spans="1:23" x14ac:dyDescent="0.35">
      <c r="A2340" t="s">
        <v>372</v>
      </c>
      <c r="B2340" s="1">
        <v>44369</v>
      </c>
      <c r="C2340" t="s">
        <v>353</v>
      </c>
      <c r="D2340" t="s">
        <v>74</v>
      </c>
      <c r="E2340">
        <v>1</v>
      </c>
      <c r="F2340">
        <v>0</v>
      </c>
      <c r="G2340">
        <v>0</v>
      </c>
      <c r="H2340">
        <v>0</v>
      </c>
      <c r="I2340">
        <v>1</v>
      </c>
      <c r="J2340">
        <v>0</v>
      </c>
      <c r="K2340">
        <v>0</v>
      </c>
      <c r="L2340">
        <v>6</v>
      </c>
      <c r="M2340">
        <v>4</v>
      </c>
      <c r="N2340">
        <v>3</v>
      </c>
      <c r="O2340">
        <v>3</v>
      </c>
      <c r="P2340">
        <v>2</v>
      </c>
      <c r="Q2340">
        <v>2</v>
      </c>
      <c r="R2340">
        <v>7</v>
      </c>
      <c r="S2340">
        <v>0</v>
      </c>
      <c r="T2340">
        <v>0</v>
      </c>
      <c r="U2340">
        <v>1</v>
      </c>
      <c r="V2340">
        <f t="shared" si="72"/>
        <v>65</v>
      </c>
      <c r="W2340">
        <f t="shared" si="73"/>
        <v>50</v>
      </c>
    </row>
    <row r="2341" spans="1:23" x14ac:dyDescent="0.35">
      <c r="A2341" t="s">
        <v>372</v>
      </c>
      <c r="B2341" s="1">
        <v>44370</v>
      </c>
      <c r="C2341" t="s">
        <v>354</v>
      </c>
      <c r="D2341" t="s">
        <v>74</v>
      </c>
      <c r="E2341">
        <v>1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6</v>
      </c>
      <c r="M2341">
        <v>5</v>
      </c>
      <c r="N2341">
        <v>3</v>
      </c>
      <c r="O2341">
        <v>3</v>
      </c>
      <c r="P2341">
        <v>3</v>
      </c>
      <c r="Q2341">
        <v>4</v>
      </c>
      <c r="R2341">
        <v>10</v>
      </c>
      <c r="S2341">
        <v>0</v>
      </c>
      <c r="T2341">
        <v>0</v>
      </c>
      <c r="U2341">
        <v>0</v>
      </c>
      <c r="V2341">
        <f t="shared" si="72"/>
        <v>61</v>
      </c>
      <c r="W2341">
        <f t="shared" si="73"/>
        <v>41</v>
      </c>
    </row>
    <row r="2342" spans="1:23" x14ac:dyDescent="0.35">
      <c r="A2342" t="s">
        <v>372</v>
      </c>
      <c r="B2342" s="1">
        <v>44371</v>
      </c>
      <c r="C2342" t="s">
        <v>355</v>
      </c>
      <c r="D2342" t="s">
        <v>112</v>
      </c>
      <c r="E2342">
        <v>1</v>
      </c>
      <c r="F2342">
        <v>0</v>
      </c>
      <c r="G2342">
        <v>0</v>
      </c>
      <c r="H2342">
        <v>0</v>
      </c>
      <c r="I2342">
        <v>1</v>
      </c>
      <c r="J2342">
        <v>0</v>
      </c>
      <c r="K2342">
        <v>0</v>
      </c>
      <c r="L2342">
        <v>6</v>
      </c>
      <c r="M2342">
        <v>5</v>
      </c>
      <c r="N2342">
        <v>3</v>
      </c>
      <c r="O2342">
        <v>3</v>
      </c>
      <c r="P2342">
        <v>2</v>
      </c>
      <c r="Q2342">
        <v>2</v>
      </c>
      <c r="R2342">
        <v>6</v>
      </c>
      <c r="S2342">
        <v>0</v>
      </c>
      <c r="T2342">
        <v>0</v>
      </c>
      <c r="U2342">
        <v>0</v>
      </c>
      <c r="V2342">
        <f t="shared" si="72"/>
        <v>63</v>
      </c>
      <c r="W2342">
        <f t="shared" si="73"/>
        <v>47</v>
      </c>
    </row>
    <row r="2343" spans="1:23" x14ac:dyDescent="0.35">
      <c r="A2343" t="s">
        <v>372</v>
      </c>
      <c r="B2343" s="1">
        <v>44372</v>
      </c>
      <c r="C2343" t="s">
        <v>361</v>
      </c>
      <c r="D2343" t="s">
        <v>112</v>
      </c>
      <c r="E2343">
        <v>1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4</v>
      </c>
      <c r="M2343">
        <v>1</v>
      </c>
      <c r="N2343">
        <v>1</v>
      </c>
      <c r="O2343">
        <v>1</v>
      </c>
      <c r="P2343">
        <v>1</v>
      </c>
      <c r="Q2343">
        <v>2</v>
      </c>
      <c r="R2343">
        <v>7</v>
      </c>
      <c r="S2343">
        <v>0</v>
      </c>
      <c r="T2343">
        <v>0</v>
      </c>
      <c r="U2343">
        <v>0</v>
      </c>
      <c r="V2343">
        <f t="shared" si="72"/>
        <v>62</v>
      </c>
      <c r="W2343">
        <f t="shared" si="73"/>
        <v>56</v>
      </c>
    </row>
    <row r="2344" spans="1:23" x14ac:dyDescent="0.35">
      <c r="A2344" t="s">
        <v>372</v>
      </c>
      <c r="B2344" s="1">
        <v>44373</v>
      </c>
      <c r="C2344" t="s">
        <v>356</v>
      </c>
      <c r="D2344" t="s">
        <v>112</v>
      </c>
      <c r="E2344">
        <v>1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 s="2">
        <v>5.333333333333333</v>
      </c>
      <c r="M2344">
        <v>5</v>
      </c>
      <c r="N2344">
        <v>2</v>
      </c>
      <c r="O2344">
        <v>2</v>
      </c>
      <c r="P2344">
        <v>1</v>
      </c>
      <c r="Q2344">
        <v>1</v>
      </c>
      <c r="R2344">
        <v>12</v>
      </c>
      <c r="S2344">
        <v>0</v>
      </c>
      <c r="T2344">
        <v>0</v>
      </c>
      <c r="U2344">
        <v>0</v>
      </c>
      <c r="V2344">
        <f t="shared" si="72"/>
        <v>70.666666666666671</v>
      </c>
      <c r="W2344">
        <f t="shared" si="73"/>
        <v>60</v>
      </c>
    </row>
    <row r="2345" spans="1:23" x14ac:dyDescent="0.35">
      <c r="A2345" t="s">
        <v>372</v>
      </c>
      <c r="B2345" s="1">
        <v>44374</v>
      </c>
      <c r="C2345" t="s">
        <v>353</v>
      </c>
      <c r="D2345" t="s">
        <v>112</v>
      </c>
      <c r="E2345">
        <v>1</v>
      </c>
      <c r="F2345">
        <v>0</v>
      </c>
      <c r="G2345">
        <v>0</v>
      </c>
      <c r="H2345">
        <v>1</v>
      </c>
      <c r="I2345">
        <v>0</v>
      </c>
      <c r="J2345">
        <v>0</v>
      </c>
      <c r="K2345">
        <v>0</v>
      </c>
      <c r="L2345">
        <v>8</v>
      </c>
      <c r="M2345">
        <v>4</v>
      </c>
      <c r="N2345">
        <v>1</v>
      </c>
      <c r="O2345">
        <v>1</v>
      </c>
      <c r="P2345">
        <v>1</v>
      </c>
      <c r="Q2345">
        <v>1</v>
      </c>
      <c r="R2345">
        <v>13</v>
      </c>
      <c r="S2345">
        <v>0</v>
      </c>
      <c r="T2345">
        <v>1</v>
      </c>
      <c r="U2345">
        <v>0</v>
      </c>
      <c r="V2345">
        <f t="shared" si="72"/>
        <v>86</v>
      </c>
      <c r="W2345">
        <f t="shared" si="73"/>
        <v>82</v>
      </c>
    </row>
    <row r="2346" spans="1:23" x14ac:dyDescent="0.35">
      <c r="A2346" t="s">
        <v>372</v>
      </c>
      <c r="B2346" s="1">
        <v>44375</v>
      </c>
      <c r="C2346" t="s">
        <v>354</v>
      </c>
      <c r="D2346" t="s">
        <v>50</v>
      </c>
      <c r="E2346">
        <v>1</v>
      </c>
      <c r="F2346">
        <v>0</v>
      </c>
      <c r="G2346">
        <v>0</v>
      </c>
      <c r="H2346">
        <v>1</v>
      </c>
      <c r="I2346">
        <v>0</v>
      </c>
      <c r="J2346">
        <v>0</v>
      </c>
      <c r="K2346">
        <v>0</v>
      </c>
      <c r="L2346">
        <v>6</v>
      </c>
      <c r="M2346">
        <v>8</v>
      </c>
      <c r="N2346">
        <v>2</v>
      </c>
      <c r="O2346">
        <v>2</v>
      </c>
      <c r="P2346">
        <v>2</v>
      </c>
      <c r="Q2346">
        <v>1</v>
      </c>
      <c r="R2346">
        <v>8</v>
      </c>
      <c r="S2346">
        <v>0</v>
      </c>
      <c r="T2346">
        <v>0</v>
      </c>
      <c r="U2346">
        <v>0</v>
      </c>
      <c r="V2346">
        <f t="shared" si="72"/>
        <v>63</v>
      </c>
      <c r="W2346">
        <f t="shared" si="73"/>
        <v>48</v>
      </c>
    </row>
    <row r="2347" spans="1:23" x14ac:dyDescent="0.35">
      <c r="A2347" t="s">
        <v>372</v>
      </c>
      <c r="B2347" s="1">
        <v>44376</v>
      </c>
      <c r="C2347" t="s">
        <v>355</v>
      </c>
      <c r="D2347" t="s">
        <v>50</v>
      </c>
      <c r="E2347">
        <v>1</v>
      </c>
      <c r="F2347">
        <v>0</v>
      </c>
      <c r="G2347">
        <v>0</v>
      </c>
      <c r="H2347">
        <v>1</v>
      </c>
      <c r="I2347">
        <v>0</v>
      </c>
      <c r="J2347">
        <v>0</v>
      </c>
      <c r="K2347">
        <v>0</v>
      </c>
      <c r="L2347" s="2">
        <v>6.666666666666667</v>
      </c>
      <c r="M2347">
        <v>3</v>
      </c>
      <c r="N2347">
        <v>1</v>
      </c>
      <c r="O2347">
        <v>0</v>
      </c>
      <c r="P2347">
        <v>0</v>
      </c>
      <c r="Q2347">
        <v>1</v>
      </c>
      <c r="R2347">
        <v>7</v>
      </c>
      <c r="S2347">
        <v>0</v>
      </c>
      <c r="T2347">
        <v>0</v>
      </c>
      <c r="U2347">
        <v>0</v>
      </c>
      <c r="V2347">
        <f t="shared" si="72"/>
        <v>76.333333333333329</v>
      </c>
      <c r="W2347">
        <f t="shared" si="73"/>
        <v>76</v>
      </c>
    </row>
    <row r="2348" spans="1:23" x14ac:dyDescent="0.35">
      <c r="A2348" t="s">
        <v>372</v>
      </c>
      <c r="B2348" s="1">
        <v>44378</v>
      </c>
      <c r="C2348" t="s">
        <v>362</v>
      </c>
      <c r="D2348" t="s">
        <v>90</v>
      </c>
      <c r="E2348">
        <v>1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 s="2">
        <v>0.66666666666666663</v>
      </c>
      <c r="M2348">
        <v>2</v>
      </c>
      <c r="N2348">
        <v>1</v>
      </c>
      <c r="O2348">
        <v>1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f t="shared" si="72"/>
        <v>50</v>
      </c>
      <c r="W2348">
        <f t="shared" si="73"/>
        <v>37</v>
      </c>
    </row>
    <row r="2349" spans="1:23" x14ac:dyDescent="0.35">
      <c r="A2349" t="s">
        <v>372</v>
      </c>
      <c r="B2349" s="1">
        <v>44379</v>
      </c>
      <c r="C2349" t="s">
        <v>356</v>
      </c>
      <c r="D2349" t="s">
        <v>90</v>
      </c>
      <c r="E2349">
        <v>1</v>
      </c>
      <c r="F2349">
        <v>0</v>
      </c>
      <c r="G2349">
        <v>0</v>
      </c>
      <c r="H2349">
        <v>1</v>
      </c>
      <c r="I2349">
        <v>0</v>
      </c>
      <c r="J2349">
        <v>0</v>
      </c>
      <c r="K2349">
        <v>0</v>
      </c>
      <c r="L2349">
        <v>6</v>
      </c>
      <c r="M2349">
        <v>3</v>
      </c>
      <c r="N2349">
        <v>3</v>
      </c>
      <c r="O2349">
        <v>1</v>
      </c>
      <c r="P2349">
        <v>0</v>
      </c>
      <c r="Q2349">
        <v>3</v>
      </c>
      <c r="R2349">
        <v>3</v>
      </c>
      <c r="S2349">
        <v>0</v>
      </c>
      <c r="T2349">
        <v>0</v>
      </c>
      <c r="U2349">
        <v>0</v>
      </c>
      <c r="V2349">
        <f t="shared" si="72"/>
        <v>65</v>
      </c>
      <c r="W2349">
        <f t="shared" si="73"/>
        <v>58</v>
      </c>
    </row>
    <row r="2350" spans="1:23" x14ac:dyDescent="0.35">
      <c r="A2350" t="s">
        <v>372</v>
      </c>
      <c r="B2350" s="1">
        <v>44380</v>
      </c>
      <c r="C2350" t="s">
        <v>353</v>
      </c>
      <c r="D2350" t="s">
        <v>90</v>
      </c>
      <c r="E2350">
        <v>1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4</v>
      </c>
      <c r="M2350">
        <v>3</v>
      </c>
      <c r="N2350">
        <v>3</v>
      </c>
      <c r="O2350">
        <v>3</v>
      </c>
      <c r="P2350">
        <v>1</v>
      </c>
      <c r="Q2350">
        <v>1</v>
      </c>
      <c r="R2350">
        <v>3</v>
      </c>
      <c r="S2350">
        <v>0</v>
      </c>
      <c r="T2350">
        <v>0</v>
      </c>
      <c r="U2350">
        <v>0</v>
      </c>
      <c r="V2350">
        <f t="shared" si="72"/>
        <v>57</v>
      </c>
      <c r="W2350">
        <f t="shared" si="73"/>
        <v>44</v>
      </c>
    </row>
    <row r="2351" spans="1:23" x14ac:dyDescent="0.35">
      <c r="A2351" t="s">
        <v>372</v>
      </c>
      <c r="B2351" s="1">
        <v>44381</v>
      </c>
      <c r="C2351" t="s">
        <v>363</v>
      </c>
      <c r="D2351" t="s">
        <v>90</v>
      </c>
      <c r="E2351">
        <v>1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1</v>
      </c>
      <c r="M2351">
        <v>1</v>
      </c>
      <c r="N2351">
        <v>0</v>
      </c>
      <c r="O2351">
        <v>0</v>
      </c>
      <c r="P2351">
        <v>0</v>
      </c>
      <c r="Q2351">
        <v>1</v>
      </c>
      <c r="R2351">
        <v>1</v>
      </c>
      <c r="S2351">
        <v>0</v>
      </c>
      <c r="T2351">
        <v>0</v>
      </c>
      <c r="U2351">
        <v>0</v>
      </c>
      <c r="V2351">
        <f t="shared" si="72"/>
        <v>52</v>
      </c>
      <c r="W2351">
        <f t="shared" si="73"/>
        <v>43</v>
      </c>
    </row>
    <row r="2352" spans="1:23" x14ac:dyDescent="0.35">
      <c r="A2352" t="s">
        <v>372</v>
      </c>
      <c r="B2352" s="1">
        <v>44382</v>
      </c>
      <c r="C2352" t="s">
        <v>355</v>
      </c>
      <c r="D2352" t="s">
        <v>95</v>
      </c>
      <c r="E2352">
        <v>1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5</v>
      </c>
      <c r="M2352">
        <v>5</v>
      </c>
      <c r="N2352">
        <v>4</v>
      </c>
      <c r="O2352">
        <v>3</v>
      </c>
      <c r="P2352">
        <v>0</v>
      </c>
      <c r="Q2352">
        <v>2</v>
      </c>
      <c r="R2352">
        <v>6</v>
      </c>
      <c r="S2352">
        <v>1</v>
      </c>
      <c r="T2352">
        <v>0</v>
      </c>
      <c r="U2352">
        <v>0</v>
      </c>
      <c r="V2352">
        <f t="shared" si="72"/>
        <v>64</v>
      </c>
      <c r="W2352">
        <f t="shared" si="73"/>
        <v>50</v>
      </c>
    </row>
    <row r="2353" spans="1:23" x14ac:dyDescent="0.35">
      <c r="A2353" t="s">
        <v>372</v>
      </c>
      <c r="B2353" s="1">
        <v>44383</v>
      </c>
      <c r="C2353" t="s">
        <v>361</v>
      </c>
      <c r="D2353" t="s">
        <v>95</v>
      </c>
      <c r="E2353">
        <v>1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 s="2">
        <v>5.333333333333333</v>
      </c>
      <c r="M2353">
        <v>2</v>
      </c>
      <c r="N2353">
        <v>0</v>
      </c>
      <c r="O2353">
        <v>0</v>
      </c>
      <c r="P2353">
        <v>0</v>
      </c>
      <c r="Q2353">
        <v>1</v>
      </c>
      <c r="R2353">
        <v>3</v>
      </c>
      <c r="S2353">
        <v>0</v>
      </c>
      <c r="T2353">
        <v>0</v>
      </c>
      <c r="U2353">
        <v>0</v>
      </c>
      <c r="V2353">
        <f t="shared" si="72"/>
        <v>68.666666666666671</v>
      </c>
      <c r="W2353">
        <f t="shared" si="73"/>
        <v>69</v>
      </c>
    </row>
    <row r="2354" spans="1:23" x14ac:dyDescent="0.35">
      <c r="A2354" t="s">
        <v>372</v>
      </c>
      <c r="B2354" s="1">
        <v>44384</v>
      </c>
      <c r="C2354" t="s">
        <v>364</v>
      </c>
      <c r="D2354" t="s">
        <v>95</v>
      </c>
      <c r="E2354">
        <v>1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1</v>
      </c>
      <c r="M2354">
        <v>1</v>
      </c>
      <c r="N2354">
        <v>1</v>
      </c>
      <c r="O2354">
        <v>1</v>
      </c>
      <c r="P2354">
        <v>1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f t="shared" si="72"/>
        <v>48</v>
      </c>
      <c r="W2354">
        <f t="shared" si="73"/>
        <v>35</v>
      </c>
    </row>
    <row r="2355" spans="1:23" x14ac:dyDescent="0.35">
      <c r="A2355" t="s">
        <v>372</v>
      </c>
      <c r="B2355" s="1">
        <v>44385</v>
      </c>
      <c r="C2355" t="s">
        <v>356</v>
      </c>
      <c r="D2355" t="s">
        <v>95</v>
      </c>
      <c r="E2355">
        <v>1</v>
      </c>
      <c r="F2355">
        <v>0</v>
      </c>
      <c r="G2355">
        <v>0</v>
      </c>
      <c r="H2355">
        <v>1</v>
      </c>
      <c r="I2355">
        <v>0</v>
      </c>
      <c r="J2355">
        <v>0</v>
      </c>
      <c r="K2355">
        <v>0</v>
      </c>
      <c r="L2355">
        <v>7</v>
      </c>
      <c r="M2355">
        <v>6</v>
      </c>
      <c r="N2355">
        <v>1</v>
      </c>
      <c r="O2355">
        <v>1</v>
      </c>
      <c r="P2355">
        <v>1</v>
      </c>
      <c r="Q2355">
        <v>2</v>
      </c>
      <c r="R2355">
        <v>9</v>
      </c>
      <c r="S2355">
        <v>0</v>
      </c>
      <c r="T2355">
        <v>0</v>
      </c>
      <c r="U2355">
        <v>0</v>
      </c>
      <c r="V2355">
        <f t="shared" si="72"/>
        <v>74</v>
      </c>
      <c r="W2355">
        <f t="shared" si="73"/>
        <v>66</v>
      </c>
    </row>
    <row r="2356" spans="1:23" x14ac:dyDescent="0.35">
      <c r="A2356" t="s">
        <v>372</v>
      </c>
      <c r="B2356" s="1">
        <v>44386</v>
      </c>
      <c r="C2356" t="s">
        <v>360</v>
      </c>
      <c r="D2356" t="s">
        <v>131</v>
      </c>
      <c r="E2356">
        <v>1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3</v>
      </c>
      <c r="M2356">
        <v>4</v>
      </c>
      <c r="N2356">
        <v>0</v>
      </c>
      <c r="O2356">
        <v>0</v>
      </c>
      <c r="P2356">
        <v>0</v>
      </c>
      <c r="Q2356">
        <v>1</v>
      </c>
      <c r="R2356">
        <v>3</v>
      </c>
      <c r="S2356">
        <v>1</v>
      </c>
      <c r="T2356">
        <v>0</v>
      </c>
      <c r="U2356">
        <v>0</v>
      </c>
      <c r="V2356">
        <f t="shared" si="72"/>
        <v>57</v>
      </c>
      <c r="W2356">
        <f t="shared" si="73"/>
        <v>51</v>
      </c>
    </row>
    <row r="2357" spans="1:23" x14ac:dyDescent="0.35">
      <c r="A2357" t="s">
        <v>372</v>
      </c>
      <c r="B2357" s="1">
        <v>44387</v>
      </c>
      <c r="C2357" t="s">
        <v>355</v>
      </c>
      <c r="D2357" t="s">
        <v>131</v>
      </c>
      <c r="E2357">
        <v>1</v>
      </c>
      <c r="F2357">
        <v>0</v>
      </c>
      <c r="G2357">
        <v>0</v>
      </c>
      <c r="H2357">
        <v>1</v>
      </c>
      <c r="I2357">
        <v>0</v>
      </c>
      <c r="J2357">
        <v>0</v>
      </c>
      <c r="K2357">
        <v>0</v>
      </c>
      <c r="L2357">
        <v>6</v>
      </c>
      <c r="M2357">
        <v>3</v>
      </c>
      <c r="N2357">
        <v>0</v>
      </c>
      <c r="O2357">
        <v>0</v>
      </c>
      <c r="P2357">
        <v>0</v>
      </c>
      <c r="Q2357">
        <v>2</v>
      </c>
      <c r="R2357">
        <v>7</v>
      </c>
      <c r="S2357">
        <v>0</v>
      </c>
      <c r="T2357">
        <v>0</v>
      </c>
      <c r="U2357">
        <v>0</v>
      </c>
      <c r="V2357">
        <f t="shared" si="72"/>
        <v>74</v>
      </c>
      <c r="W2357">
        <f t="shared" si="73"/>
        <v>73</v>
      </c>
    </row>
    <row r="2358" spans="1:23" x14ac:dyDescent="0.35">
      <c r="A2358" t="s">
        <v>372</v>
      </c>
      <c r="B2358" s="1">
        <v>44388</v>
      </c>
      <c r="C2358" t="s">
        <v>361</v>
      </c>
      <c r="D2358" t="s">
        <v>131</v>
      </c>
      <c r="E2358">
        <v>1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4</v>
      </c>
      <c r="M2358">
        <v>4</v>
      </c>
      <c r="N2358">
        <v>1</v>
      </c>
      <c r="O2358">
        <v>1</v>
      </c>
      <c r="P2358">
        <v>1</v>
      </c>
      <c r="Q2358">
        <v>1</v>
      </c>
      <c r="R2358">
        <v>6</v>
      </c>
      <c r="S2358">
        <v>0</v>
      </c>
      <c r="T2358">
        <v>0</v>
      </c>
      <c r="U2358">
        <v>0</v>
      </c>
      <c r="V2358">
        <f t="shared" si="72"/>
        <v>59</v>
      </c>
      <c r="W2358">
        <f t="shared" si="73"/>
        <v>51</v>
      </c>
    </row>
    <row r="2359" spans="1:23" x14ac:dyDescent="0.35">
      <c r="A2359" t="s">
        <v>372</v>
      </c>
      <c r="B2359" s="1">
        <v>44393</v>
      </c>
      <c r="C2359" t="s">
        <v>356</v>
      </c>
      <c r="D2359" t="s">
        <v>86</v>
      </c>
      <c r="E2359">
        <v>1</v>
      </c>
      <c r="F2359">
        <v>0</v>
      </c>
      <c r="G2359">
        <v>0</v>
      </c>
      <c r="H2359">
        <v>1</v>
      </c>
      <c r="I2359">
        <v>0</v>
      </c>
      <c r="J2359">
        <v>0</v>
      </c>
      <c r="K2359">
        <v>0</v>
      </c>
      <c r="L2359" s="2">
        <v>5.666666666666667</v>
      </c>
      <c r="M2359">
        <v>7</v>
      </c>
      <c r="N2359">
        <v>4</v>
      </c>
      <c r="O2359">
        <v>4</v>
      </c>
      <c r="P2359">
        <v>1</v>
      </c>
      <c r="Q2359">
        <v>1</v>
      </c>
      <c r="R2359">
        <v>3</v>
      </c>
      <c r="S2359">
        <v>2</v>
      </c>
      <c r="T2359">
        <v>0</v>
      </c>
      <c r="U2359">
        <v>0</v>
      </c>
      <c r="V2359">
        <f t="shared" si="72"/>
        <v>61.333333333333336</v>
      </c>
      <c r="W2359">
        <f t="shared" si="73"/>
        <v>43</v>
      </c>
    </row>
    <row r="2360" spans="1:23" x14ac:dyDescent="0.35">
      <c r="A2360" t="s">
        <v>372</v>
      </c>
      <c r="B2360" s="1">
        <v>44394</v>
      </c>
      <c r="C2360" t="s">
        <v>355</v>
      </c>
      <c r="D2360" t="s">
        <v>86</v>
      </c>
      <c r="E2360">
        <v>1</v>
      </c>
      <c r="F2360">
        <v>0</v>
      </c>
      <c r="G2360">
        <v>0</v>
      </c>
      <c r="H2360">
        <v>1</v>
      </c>
      <c r="I2360">
        <v>0</v>
      </c>
      <c r="J2360">
        <v>0</v>
      </c>
      <c r="K2360">
        <v>0</v>
      </c>
      <c r="L2360">
        <v>7</v>
      </c>
      <c r="M2360">
        <v>4</v>
      </c>
      <c r="N2360">
        <v>2</v>
      </c>
      <c r="O2360">
        <v>2</v>
      </c>
      <c r="P2360">
        <v>0</v>
      </c>
      <c r="Q2360">
        <v>2</v>
      </c>
      <c r="R2360">
        <v>8</v>
      </c>
      <c r="S2360">
        <v>0</v>
      </c>
      <c r="T2360">
        <v>0</v>
      </c>
      <c r="U2360">
        <v>0</v>
      </c>
      <c r="V2360">
        <f t="shared" si="72"/>
        <v>79</v>
      </c>
      <c r="W2360">
        <f t="shared" si="73"/>
        <v>72</v>
      </c>
    </row>
    <row r="2361" spans="1:23" x14ac:dyDescent="0.35">
      <c r="A2361" t="s">
        <v>372</v>
      </c>
      <c r="B2361" s="1">
        <v>44395</v>
      </c>
      <c r="C2361" t="s">
        <v>360</v>
      </c>
      <c r="D2361" t="s">
        <v>86</v>
      </c>
      <c r="E2361">
        <v>1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4</v>
      </c>
      <c r="M2361">
        <v>2</v>
      </c>
      <c r="N2361">
        <v>1</v>
      </c>
      <c r="O2361">
        <v>1</v>
      </c>
      <c r="P2361">
        <v>0</v>
      </c>
      <c r="Q2361">
        <v>1</v>
      </c>
      <c r="R2361">
        <v>4</v>
      </c>
      <c r="S2361">
        <v>0</v>
      </c>
      <c r="T2361">
        <v>0</v>
      </c>
      <c r="U2361">
        <v>0</v>
      </c>
      <c r="V2361">
        <f t="shared" si="72"/>
        <v>63</v>
      </c>
      <c r="W2361">
        <f t="shared" si="73"/>
        <v>59</v>
      </c>
    </row>
    <row r="2362" spans="1:23" x14ac:dyDescent="0.35">
      <c r="A2362" t="s">
        <v>372</v>
      </c>
      <c r="B2362" s="1">
        <v>44396</v>
      </c>
      <c r="C2362" t="s">
        <v>361</v>
      </c>
      <c r="D2362" t="s">
        <v>50</v>
      </c>
      <c r="E2362">
        <v>1</v>
      </c>
      <c r="F2362">
        <v>0</v>
      </c>
      <c r="G2362">
        <v>0</v>
      </c>
      <c r="H2362">
        <v>0</v>
      </c>
      <c r="I2362">
        <v>1</v>
      </c>
      <c r="J2362">
        <v>0</v>
      </c>
      <c r="K2362">
        <v>0</v>
      </c>
      <c r="L2362" s="2">
        <v>3.3333333333333335</v>
      </c>
      <c r="M2362">
        <v>5</v>
      </c>
      <c r="N2362">
        <v>3</v>
      </c>
      <c r="O2362">
        <v>3</v>
      </c>
      <c r="P2362">
        <v>2</v>
      </c>
      <c r="Q2362">
        <v>4</v>
      </c>
      <c r="R2362">
        <v>3</v>
      </c>
      <c r="S2362">
        <v>0</v>
      </c>
      <c r="T2362">
        <v>0</v>
      </c>
      <c r="U2362">
        <v>1</v>
      </c>
      <c r="V2362">
        <f t="shared" si="72"/>
        <v>46</v>
      </c>
      <c r="W2362">
        <f t="shared" si="73"/>
        <v>24</v>
      </c>
    </row>
    <row r="2363" spans="1:23" x14ac:dyDescent="0.35">
      <c r="A2363" t="s">
        <v>372</v>
      </c>
      <c r="B2363" s="1">
        <v>44397</v>
      </c>
      <c r="C2363" t="s">
        <v>365</v>
      </c>
      <c r="D2363" t="s">
        <v>50</v>
      </c>
      <c r="E2363">
        <v>1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2</v>
      </c>
      <c r="M2363">
        <v>2</v>
      </c>
      <c r="N2363">
        <v>2</v>
      </c>
      <c r="O2363">
        <v>2</v>
      </c>
      <c r="P2363">
        <v>1</v>
      </c>
      <c r="Q2363">
        <v>1</v>
      </c>
      <c r="R2363">
        <v>2</v>
      </c>
      <c r="S2363">
        <v>0</v>
      </c>
      <c r="T2363">
        <v>0</v>
      </c>
      <c r="U2363">
        <v>0</v>
      </c>
      <c r="V2363">
        <f t="shared" si="72"/>
        <v>51</v>
      </c>
      <c r="W2363">
        <f t="shared" si="73"/>
        <v>36</v>
      </c>
    </row>
    <row r="2364" spans="1:23" x14ac:dyDescent="0.35">
      <c r="A2364" t="s">
        <v>372</v>
      </c>
      <c r="B2364" s="1">
        <v>44398</v>
      </c>
      <c r="C2364" t="s">
        <v>356</v>
      </c>
      <c r="D2364" t="s">
        <v>50</v>
      </c>
      <c r="E2364">
        <v>1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7</v>
      </c>
      <c r="M2364">
        <v>3</v>
      </c>
      <c r="N2364">
        <v>1</v>
      </c>
      <c r="O2364">
        <v>1</v>
      </c>
      <c r="P2364">
        <v>1</v>
      </c>
      <c r="Q2364">
        <v>1</v>
      </c>
      <c r="R2364">
        <v>5</v>
      </c>
      <c r="S2364">
        <v>0</v>
      </c>
      <c r="T2364">
        <v>0</v>
      </c>
      <c r="U2364">
        <v>1</v>
      </c>
      <c r="V2364">
        <f t="shared" si="72"/>
        <v>74</v>
      </c>
      <c r="W2364">
        <f t="shared" si="73"/>
        <v>70</v>
      </c>
    </row>
    <row r="2365" spans="1:23" x14ac:dyDescent="0.35">
      <c r="A2365" t="s">
        <v>372</v>
      </c>
      <c r="B2365" s="1">
        <v>44399</v>
      </c>
      <c r="C2365" t="s">
        <v>355</v>
      </c>
      <c r="D2365" t="s">
        <v>50</v>
      </c>
      <c r="E2365">
        <v>1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 s="2">
        <v>7.333333333333333</v>
      </c>
      <c r="M2365">
        <v>5</v>
      </c>
      <c r="N2365">
        <v>1</v>
      </c>
      <c r="O2365">
        <v>1</v>
      </c>
      <c r="P2365">
        <v>0</v>
      </c>
      <c r="Q2365">
        <v>1</v>
      </c>
      <c r="R2365">
        <v>9</v>
      </c>
      <c r="S2365">
        <v>0</v>
      </c>
      <c r="T2365">
        <v>0</v>
      </c>
      <c r="U2365">
        <v>0</v>
      </c>
      <c r="V2365">
        <f t="shared" si="72"/>
        <v>81.666666666666671</v>
      </c>
      <c r="W2365">
        <f t="shared" si="73"/>
        <v>78</v>
      </c>
    </row>
    <row r="2366" spans="1:23" x14ac:dyDescent="0.35">
      <c r="A2366" t="s">
        <v>372</v>
      </c>
      <c r="B2366" s="1">
        <v>44400</v>
      </c>
      <c r="C2366" t="s">
        <v>360</v>
      </c>
      <c r="D2366" t="s">
        <v>58</v>
      </c>
      <c r="E2366">
        <v>1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 s="2">
        <v>5.666666666666667</v>
      </c>
      <c r="M2366">
        <v>4</v>
      </c>
      <c r="N2366">
        <v>3</v>
      </c>
      <c r="O2366">
        <v>3</v>
      </c>
      <c r="P2366">
        <v>2</v>
      </c>
      <c r="Q2366">
        <v>1</v>
      </c>
      <c r="R2366">
        <v>4</v>
      </c>
      <c r="S2366">
        <v>0</v>
      </c>
      <c r="T2366">
        <v>0</v>
      </c>
      <c r="U2366">
        <v>0</v>
      </c>
      <c r="V2366">
        <f t="shared" si="72"/>
        <v>61.333333333333336</v>
      </c>
      <c r="W2366">
        <f t="shared" si="73"/>
        <v>47</v>
      </c>
    </row>
    <row r="2367" spans="1:23" x14ac:dyDescent="0.35">
      <c r="A2367" t="s">
        <v>372</v>
      </c>
      <c r="B2367" s="1">
        <v>44401</v>
      </c>
      <c r="C2367" t="s">
        <v>361</v>
      </c>
      <c r="D2367" t="s">
        <v>58</v>
      </c>
      <c r="E2367">
        <v>1</v>
      </c>
      <c r="F2367">
        <v>0</v>
      </c>
      <c r="G2367">
        <v>0</v>
      </c>
      <c r="H2367">
        <v>1</v>
      </c>
      <c r="I2367">
        <v>0</v>
      </c>
      <c r="J2367">
        <v>0</v>
      </c>
      <c r="K2367">
        <v>0</v>
      </c>
      <c r="L2367" s="2">
        <v>5.333333333333333</v>
      </c>
      <c r="M2367">
        <v>2</v>
      </c>
      <c r="N2367">
        <v>0</v>
      </c>
      <c r="O2367">
        <v>0</v>
      </c>
      <c r="P2367">
        <v>0</v>
      </c>
      <c r="Q2367">
        <v>2</v>
      </c>
      <c r="R2367">
        <v>7</v>
      </c>
      <c r="S2367">
        <v>0</v>
      </c>
      <c r="T2367">
        <v>0</v>
      </c>
      <c r="U2367">
        <v>0</v>
      </c>
      <c r="V2367">
        <f t="shared" si="72"/>
        <v>71.666666666666671</v>
      </c>
      <c r="W2367">
        <f t="shared" si="73"/>
        <v>71</v>
      </c>
    </row>
    <row r="2368" spans="1:23" x14ac:dyDescent="0.35">
      <c r="A2368" t="s">
        <v>372</v>
      </c>
      <c r="B2368" s="1">
        <v>44402</v>
      </c>
      <c r="C2368" t="s">
        <v>366</v>
      </c>
      <c r="D2368" t="s">
        <v>58</v>
      </c>
      <c r="E2368">
        <v>1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4</v>
      </c>
      <c r="M2368">
        <v>3</v>
      </c>
      <c r="N2368">
        <v>2</v>
      </c>
      <c r="O2368">
        <v>2</v>
      </c>
      <c r="P2368">
        <v>1</v>
      </c>
      <c r="Q2368">
        <v>4</v>
      </c>
      <c r="R2368">
        <v>6</v>
      </c>
      <c r="S2368">
        <v>0</v>
      </c>
      <c r="T2368">
        <v>0</v>
      </c>
      <c r="U2368">
        <v>1</v>
      </c>
      <c r="V2368">
        <f t="shared" si="72"/>
        <v>57</v>
      </c>
      <c r="W2368">
        <f t="shared" si="73"/>
        <v>44</v>
      </c>
    </row>
    <row r="2369" spans="1:23" x14ac:dyDescent="0.35">
      <c r="A2369" t="s">
        <v>372</v>
      </c>
      <c r="B2369" s="1">
        <v>44404</v>
      </c>
      <c r="C2369" t="s">
        <v>356</v>
      </c>
      <c r="D2369" t="s">
        <v>45</v>
      </c>
      <c r="E2369">
        <v>1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 s="2">
        <v>5.666666666666667</v>
      </c>
      <c r="M2369">
        <v>6</v>
      </c>
      <c r="N2369">
        <v>1</v>
      </c>
      <c r="O2369">
        <v>1</v>
      </c>
      <c r="P2369">
        <v>0</v>
      </c>
      <c r="Q2369">
        <v>0</v>
      </c>
      <c r="R2369">
        <v>5</v>
      </c>
      <c r="S2369">
        <v>0</v>
      </c>
      <c r="T2369">
        <v>0</v>
      </c>
      <c r="U2369">
        <v>0</v>
      </c>
      <c r="V2369">
        <f t="shared" si="72"/>
        <v>69.333333333333329</v>
      </c>
      <c r="W2369">
        <f t="shared" si="73"/>
        <v>64</v>
      </c>
    </row>
    <row r="2370" spans="1:23" x14ac:dyDescent="0.35">
      <c r="A2370" t="s">
        <v>372</v>
      </c>
      <c r="B2370" s="1">
        <v>44405</v>
      </c>
      <c r="C2370" t="s">
        <v>355</v>
      </c>
      <c r="D2370" t="s">
        <v>45</v>
      </c>
      <c r="E2370">
        <v>1</v>
      </c>
      <c r="F2370">
        <v>0</v>
      </c>
      <c r="G2370">
        <v>0</v>
      </c>
      <c r="H2370">
        <v>1</v>
      </c>
      <c r="I2370">
        <v>0</v>
      </c>
      <c r="J2370">
        <v>0</v>
      </c>
      <c r="K2370">
        <v>0</v>
      </c>
      <c r="L2370">
        <v>7</v>
      </c>
      <c r="M2370">
        <v>3</v>
      </c>
      <c r="N2370">
        <v>0</v>
      </c>
      <c r="O2370">
        <v>0</v>
      </c>
      <c r="P2370">
        <v>0</v>
      </c>
      <c r="Q2370">
        <v>2</v>
      </c>
      <c r="R2370">
        <v>8</v>
      </c>
      <c r="S2370">
        <v>0</v>
      </c>
      <c r="T2370">
        <v>0</v>
      </c>
      <c r="U2370">
        <v>1</v>
      </c>
      <c r="V2370">
        <f t="shared" si="72"/>
        <v>80</v>
      </c>
      <c r="W2370">
        <f t="shared" si="73"/>
        <v>80</v>
      </c>
    </row>
    <row r="2371" spans="1:23" x14ac:dyDescent="0.35">
      <c r="A2371" t="s">
        <v>372</v>
      </c>
      <c r="B2371" s="1">
        <v>44406</v>
      </c>
      <c r="C2371" t="s">
        <v>360</v>
      </c>
      <c r="D2371" t="s">
        <v>45</v>
      </c>
      <c r="E2371">
        <v>1</v>
      </c>
      <c r="F2371">
        <v>0</v>
      </c>
      <c r="G2371">
        <v>0</v>
      </c>
      <c r="H2371">
        <v>0</v>
      </c>
      <c r="I2371">
        <v>1</v>
      </c>
      <c r="J2371">
        <v>0</v>
      </c>
      <c r="K2371">
        <v>0</v>
      </c>
      <c r="L2371" s="2">
        <v>4.333333333333333</v>
      </c>
      <c r="M2371">
        <v>4</v>
      </c>
      <c r="N2371">
        <v>4</v>
      </c>
      <c r="O2371">
        <v>3</v>
      </c>
      <c r="P2371">
        <v>0</v>
      </c>
      <c r="Q2371">
        <v>3</v>
      </c>
      <c r="R2371">
        <v>2</v>
      </c>
      <c r="S2371">
        <v>0</v>
      </c>
      <c r="T2371">
        <v>0</v>
      </c>
      <c r="U2371">
        <v>0</v>
      </c>
      <c r="V2371">
        <f t="shared" ref="V2371:V2434" si="74">50+L2371*3+(IF(L2371&lt;4,0,(L2371-4)*2)+R2371-M2371-4*P2371-(2*(N2371-O2371))-Q2371)</f>
        <v>56.666666666666664</v>
      </c>
      <c r="W2371">
        <f t="shared" ref="W2371:W2434" si="75">40+6*L2371+R2371-2*Q2371-2*M2371-3*N2371-6*P2371</f>
        <v>42</v>
      </c>
    </row>
    <row r="2372" spans="1:23" x14ac:dyDescent="0.35">
      <c r="A2372" t="s">
        <v>372</v>
      </c>
      <c r="B2372" s="1">
        <v>44407</v>
      </c>
      <c r="C2372" t="s">
        <v>361</v>
      </c>
      <c r="D2372" t="s">
        <v>48</v>
      </c>
      <c r="E2372">
        <v>1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 s="2">
        <v>1.6666666666666665</v>
      </c>
      <c r="M2372">
        <v>1</v>
      </c>
      <c r="N2372">
        <v>2</v>
      </c>
      <c r="O2372">
        <v>2</v>
      </c>
      <c r="P2372">
        <v>0</v>
      </c>
      <c r="Q2372">
        <v>5</v>
      </c>
      <c r="R2372">
        <v>1</v>
      </c>
      <c r="S2372">
        <v>0</v>
      </c>
      <c r="T2372">
        <v>0</v>
      </c>
      <c r="U2372">
        <v>0</v>
      </c>
      <c r="V2372">
        <f t="shared" si="74"/>
        <v>50</v>
      </c>
      <c r="W2372">
        <f t="shared" si="75"/>
        <v>33</v>
      </c>
    </row>
    <row r="2373" spans="1:23" x14ac:dyDescent="0.35">
      <c r="A2373" t="s">
        <v>372</v>
      </c>
      <c r="B2373" s="1">
        <v>44408</v>
      </c>
      <c r="C2373" t="s">
        <v>367</v>
      </c>
      <c r="D2373" t="s">
        <v>48</v>
      </c>
      <c r="E2373">
        <v>1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 s="2">
        <v>3.6666666666666665</v>
      </c>
      <c r="M2373">
        <v>2</v>
      </c>
      <c r="N2373">
        <v>2</v>
      </c>
      <c r="O2373">
        <v>2</v>
      </c>
      <c r="P2373">
        <v>1</v>
      </c>
      <c r="Q2373">
        <v>1</v>
      </c>
      <c r="R2373">
        <v>5</v>
      </c>
      <c r="S2373">
        <v>0</v>
      </c>
      <c r="T2373">
        <v>0</v>
      </c>
      <c r="U2373">
        <v>0</v>
      </c>
      <c r="V2373">
        <f t="shared" si="74"/>
        <v>59</v>
      </c>
      <c r="W2373">
        <f t="shared" si="75"/>
        <v>49</v>
      </c>
    </row>
    <row r="2374" spans="1:23" x14ac:dyDescent="0.35">
      <c r="A2374" t="s">
        <v>372</v>
      </c>
      <c r="B2374" s="1">
        <v>44409</v>
      </c>
      <c r="C2374" t="s">
        <v>356</v>
      </c>
      <c r="D2374" t="s">
        <v>48</v>
      </c>
      <c r="E2374">
        <v>1</v>
      </c>
      <c r="F2374">
        <v>0</v>
      </c>
      <c r="G2374">
        <v>0</v>
      </c>
      <c r="H2374">
        <v>1</v>
      </c>
      <c r="I2374">
        <v>0</v>
      </c>
      <c r="J2374">
        <v>0</v>
      </c>
      <c r="K2374">
        <v>0</v>
      </c>
      <c r="L2374">
        <v>5</v>
      </c>
      <c r="M2374">
        <v>4</v>
      </c>
      <c r="N2374">
        <v>0</v>
      </c>
      <c r="O2374">
        <v>0</v>
      </c>
      <c r="P2374">
        <v>0</v>
      </c>
      <c r="Q2374">
        <v>0</v>
      </c>
      <c r="R2374">
        <v>7</v>
      </c>
      <c r="S2374">
        <v>0</v>
      </c>
      <c r="T2374">
        <v>0</v>
      </c>
      <c r="U2374">
        <v>0</v>
      </c>
      <c r="V2374">
        <f t="shared" si="74"/>
        <v>70</v>
      </c>
      <c r="W2374">
        <f t="shared" si="75"/>
        <v>69</v>
      </c>
    </row>
    <row r="2375" spans="1:23" x14ac:dyDescent="0.35">
      <c r="A2375" t="s">
        <v>372</v>
      </c>
      <c r="B2375" s="1">
        <v>44411</v>
      </c>
      <c r="C2375" t="s">
        <v>355</v>
      </c>
      <c r="D2375" t="s">
        <v>26</v>
      </c>
      <c r="E2375">
        <v>1</v>
      </c>
      <c r="F2375">
        <v>0</v>
      </c>
      <c r="G2375">
        <v>0</v>
      </c>
      <c r="H2375">
        <v>0</v>
      </c>
      <c r="I2375">
        <v>1</v>
      </c>
      <c r="J2375">
        <v>0</v>
      </c>
      <c r="K2375">
        <v>0</v>
      </c>
      <c r="L2375">
        <v>6</v>
      </c>
      <c r="M2375">
        <v>5</v>
      </c>
      <c r="N2375">
        <v>1</v>
      </c>
      <c r="O2375">
        <v>1</v>
      </c>
      <c r="P2375">
        <v>0</v>
      </c>
      <c r="Q2375">
        <v>3</v>
      </c>
      <c r="R2375">
        <v>5</v>
      </c>
      <c r="S2375">
        <v>0</v>
      </c>
      <c r="T2375">
        <v>0</v>
      </c>
      <c r="U2375">
        <v>1</v>
      </c>
      <c r="V2375">
        <f t="shared" si="74"/>
        <v>69</v>
      </c>
      <c r="W2375">
        <f t="shared" si="75"/>
        <v>62</v>
      </c>
    </row>
    <row r="2376" spans="1:23" x14ac:dyDescent="0.35">
      <c r="A2376" t="s">
        <v>372</v>
      </c>
      <c r="B2376" s="1">
        <v>44412</v>
      </c>
      <c r="C2376" t="s">
        <v>368</v>
      </c>
      <c r="D2376" t="s">
        <v>26</v>
      </c>
      <c r="E2376">
        <v>1</v>
      </c>
      <c r="F2376">
        <v>0</v>
      </c>
      <c r="G2376">
        <v>0</v>
      </c>
      <c r="H2376">
        <v>1</v>
      </c>
      <c r="I2376">
        <v>0</v>
      </c>
      <c r="J2376">
        <v>0</v>
      </c>
      <c r="K2376">
        <v>0</v>
      </c>
      <c r="L2376">
        <v>7</v>
      </c>
      <c r="M2376">
        <v>5</v>
      </c>
      <c r="N2376">
        <v>2</v>
      </c>
      <c r="O2376">
        <v>2</v>
      </c>
      <c r="P2376">
        <v>1</v>
      </c>
      <c r="Q2376">
        <v>1</v>
      </c>
      <c r="R2376">
        <v>10</v>
      </c>
      <c r="S2376">
        <v>0</v>
      </c>
      <c r="T2376">
        <v>0</v>
      </c>
      <c r="U2376">
        <v>1</v>
      </c>
      <c r="V2376">
        <f t="shared" si="74"/>
        <v>77</v>
      </c>
      <c r="W2376">
        <f t="shared" si="75"/>
        <v>68</v>
      </c>
    </row>
    <row r="2377" spans="1:23" x14ac:dyDescent="0.35">
      <c r="A2377" t="s">
        <v>372</v>
      </c>
      <c r="B2377" s="1">
        <v>44414</v>
      </c>
      <c r="C2377" t="s">
        <v>360</v>
      </c>
      <c r="D2377" t="s">
        <v>106</v>
      </c>
      <c r="E2377">
        <v>1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 s="2">
        <v>5.333333333333333</v>
      </c>
      <c r="M2377">
        <v>4</v>
      </c>
      <c r="N2377">
        <v>2</v>
      </c>
      <c r="O2377">
        <v>2</v>
      </c>
      <c r="P2377">
        <v>2</v>
      </c>
      <c r="Q2377">
        <v>0</v>
      </c>
      <c r="R2377">
        <v>4</v>
      </c>
      <c r="S2377">
        <v>0</v>
      </c>
      <c r="T2377">
        <v>0</v>
      </c>
      <c r="U2377">
        <v>0</v>
      </c>
      <c r="V2377">
        <f t="shared" si="74"/>
        <v>60.666666666666664</v>
      </c>
      <c r="W2377">
        <f t="shared" si="75"/>
        <v>50</v>
      </c>
    </row>
    <row r="2378" spans="1:23" x14ac:dyDescent="0.35">
      <c r="A2378" t="s">
        <v>372</v>
      </c>
      <c r="B2378" s="1">
        <v>44415</v>
      </c>
      <c r="C2378" t="s">
        <v>356</v>
      </c>
      <c r="D2378" t="s">
        <v>106</v>
      </c>
      <c r="E2378">
        <v>1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5</v>
      </c>
      <c r="M2378">
        <v>6</v>
      </c>
      <c r="N2378">
        <v>3</v>
      </c>
      <c r="O2378">
        <v>2</v>
      </c>
      <c r="P2378">
        <v>0</v>
      </c>
      <c r="Q2378">
        <v>3</v>
      </c>
      <c r="R2378">
        <v>5</v>
      </c>
      <c r="S2378">
        <v>0</v>
      </c>
      <c r="T2378">
        <v>0</v>
      </c>
      <c r="U2378">
        <v>0</v>
      </c>
      <c r="V2378">
        <f t="shared" si="74"/>
        <v>61</v>
      </c>
      <c r="W2378">
        <f t="shared" si="75"/>
        <v>48</v>
      </c>
    </row>
    <row r="2379" spans="1:23" x14ac:dyDescent="0.35">
      <c r="A2379" t="s">
        <v>372</v>
      </c>
      <c r="B2379" s="1">
        <v>44416</v>
      </c>
      <c r="C2379" t="s">
        <v>355</v>
      </c>
      <c r="D2379" t="s">
        <v>106</v>
      </c>
      <c r="E2379">
        <v>1</v>
      </c>
      <c r="F2379">
        <v>0</v>
      </c>
      <c r="G2379">
        <v>0</v>
      </c>
      <c r="H2379">
        <v>1</v>
      </c>
      <c r="I2379">
        <v>0</v>
      </c>
      <c r="J2379">
        <v>0</v>
      </c>
      <c r="K2379">
        <v>0</v>
      </c>
      <c r="L2379">
        <v>6</v>
      </c>
      <c r="M2379">
        <v>4</v>
      </c>
      <c r="N2379">
        <v>1</v>
      </c>
      <c r="O2379">
        <v>1</v>
      </c>
      <c r="P2379">
        <v>0</v>
      </c>
      <c r="Q2379">
        <v>4</v>
      </c>
      <c r="R2379">
        <v>8</v>
      </c>
      <c r="S2379">
        <v>0</v>
      </c>
      <c r="T2379">
        <v>0</v>
      </c>
      <c r="U2379">
        <v>0</v>
      </c>
      <c r="V2379">
        <f t="shared" si="74"/>
        <v>72</v>
      </c>
      <c r="W2379">
        <f t="shared" si="75"/>
        <v>65</v>
      </c>
    </row>
    <row r="2380" spans="1:23" x14ac:dyDescent="0.35">
      <c r="A2380" t="s">
        <v>372</v>
      </c>
      <c r="B2380" s="1">
        <v>44418</v>
      </c>
      <c r="C2380" t="s">
        <v>368</v>
      </c>
      <c r="D2380" t="s">
        <v>119</v>
      </c>
      <c r="E2380">
        <v>1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 s="2">
        <v>3.3333333333333335</v>
      </c>
      <c r="M2380">
        <v>3</v>
      </c>
      <c r="N2380">
        <v>0</v>
      </c>
      <c r="O2380">
        <v>0</v>
      </c>
      <c r="P2380">
        <v>0</v>
      </c>
      <c r="Q2380">
        <v>0</v>
      </c>
      <c r="R2380">
        <v>6</v>
      </c>
      <c r="S2380">
        <v>0</v>
      </c>
      <c r="T2380">
        <v>0</v>
      </c>
      <c r="U2380">
        <v>0</v>
      </c>
      <c r="V2380">
        <f t="shared" si="74"/>
        <v>63</v>
      </c>
      <c r="W2380">
        <f t="shared" si="75"/>
        <v>60</v>
      </c>
    </row>
    <row r="2381" spans="1:23" x14ac:dyDescent="0.35">
      <c r="A2381" t="s">
        <v>372</v>
      </c>
      <c r="B2381" s="1">
        <v>44419</v>
      </c>
      <c r="C2381" t="s">
        <v>360</v>
      </c>
      <c r="D2381" t="s">
        <v>119</v>
      </c>
      <c r="E2381">
        <v>1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4</v>
      </c>
      <c r="M2381">
        <v>5</v>
      </c>
      <c r="N2381">
        <v>2</v>
      </c>
      <c r="O2381">
        <v>2</v>
      </c>
      <c r="P2381">
        <v>0</v>
      </c>
      <c r="Q2381">
        <v>1</v>
      </c>
      <c r="R2381">
        <v>1</v>
      </c>
      <c r="S2381">
        <v>0</v>
      </c>
      <c r="T2381">
        <v>0</v>
      </c>
      <c r="U2381">
        <v>0</v>
      </c>
      <c r="V2381">
        <f t="shared" si="74"/>
        <v>57</v>
      </c>
      <c r="W2381">
        <f t="shared" si="75"/>
        <v>47</v>
      </c>
    </row>
    <row r="2382" spans="1:23" x14ac:dyDescent="0.35">
      <c r="A2382" t="s">
        <v>372</v>
      </c>
      <c r="B2382" s="1">
        <v>44420</v>
      </c>
      <c r="C2382" t="s">
        <v>367</v>
      </c>
      <c r="D2382" t="s">
        <v>119</v>
      </c>
      <c r="E2382">
        <v>1</v>
      </c>
      <c r="F2382">
        <v>0</v>
      </c>
      <c r="G2382">
        <v>0</v>
      </c>
      <c r="H2382">
        <v>0</v>
      </c>
      <c r="I2382">
        <v>1</v>
      </c>
      <c r="J2382">
        <v>0</v>
      </c>
      <c r="K2382">
        <v>0</v>
      </c>
      <c r="L2382">
        <v>4</v>
      </c>
      <c r="M2382">
        <v>3</v>
      </c>
      <c r="N2382">
        <v>2</v>
      </c>
      <c r="O2382">
        <v>2</v>
      </c>
      <c r="P2382">
        <v>1</v>
      </c>
      <c r="Q2382">
        <v>3</v>
      </c>
      <c r="R2382">
        <v>4</v>
      </c>
      <c r="S2382">
        <v>0</v>
      </c>
      <c r="T2382">
        <v>0</v>
      </c>
      <c r="U2382">
        <v>0</v>
      </c>
      <c r="V2382">
        <f t="shared" si="74"/>
        <v>56</v>
      </c>
      <c r="W2382">
        <f t="shared" si="75"/>
        <v>44</v>
      </c>
    </row>
    <row r="2383" spans="1:23" x14ac:dyDescent="0.35">
      <c r="A2383" t="s">
        <v>372</v>
      </c>
      <c r="B2383" s="1">
        <v>44421</v>
      </c>
      <c r="C2383" t="s">
        <v>356</v>
      </c>
      <c r="D2383" t="s">
        <v>96</v>
      </c>
      <c r="E2383">
        <v>1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5</v>
      </c>
      <c r="M2383">
        <v>2</v>
      </c>
      <c r="N2383">
        <v>0</v>
      </c>
      <c r="O2383">
        <v>0</v>
      </c>
      <c r="P2383">
        <v>0</v>
      </c>
      <c r="Q2383">
        <v>2</v>
      </c>
      <c r="R2383">
        <v>5</v>
      </c>
      <c r="S2383">
        <v>0</v>
      </c>
      <c r="T2383">
        <v>0</v>
      </c>
      <c r="U2383">
        <v>0</v>
      </c>
      <c r="V2383">
        <f t="shared" si="74"/>
        <v>68</v>
      </c>
      <c r="W2383">
        <f t="shared" si="75"/>
        <v>67</v>
      </c>
    </row>
    <row r="2384" spans="1:23" x14ac:dyDescent="0.35">
      <c r="A2384" t="s">
        <v>372</v>
      </c>
      <c r="B2384" s="1">
        <v>44422</v>
      </c>
      <c r="C2384" t="s">
        <v>355</v>
      </c>
      <c r="D2384" t="s">
        <v>96</v>
      </c>
      <c r="E2384">
        <v>1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7</v>
      </c>
      <c r="M2384">
        <v>4</v>
      </c>
      <c r="N2384">
        <v>1</v>
      </c>
      <c r="O2384">
        <v>1</v>
      </c>
      <c r="P2384">
        <v>1</v>
      </c>
      <c r="Q2384">
        <v>3</v>
      </c>
      <c r="R2384">
        <v>10</v>
      </c>
      <c r="S2384">
        <v>0</v>
      </c>
      <c r="T2384">
        <v>0</v>
      </c>
      <c r="U2384">
        <v>0</v>
      </c>
      <c r="V2384">
        <f t="shared" si="74"/>
        <v>76</v>
      </c>
      <c r="W2384">
        <f t="shared" si="75"/>
        <v>69</v>
      </c>
    </row>
    <row r="2385" spans="1:23" x14ac:dyDescent="0.35">
      <c r="A2385" t="s">
        <v>372</v>
      </c>
      <c r="B2385" s="1">
        <v>44423</v>
      </c>
      <c r="C2385" t="s">
        <v>368</v>
      </c>
      <c r="D2385" t="s">
        <v>96</v>
      </c>
      <c r="E2385">
        <v>1</v>
      </c>
      <c r="F2385">
        <v>0</v>
      </c>
      <c r="G2385">
        <v>0</v>
      </c>
      <c r="H2385">
        <v>1</v>
      </c>
      <c r="I2385">
        <v>0</v>
      </c>
      <c r="J2385">
        <v>0</v>
      </c>
      <c r="K2385">
        <v>0</v>
      </c>
      <c r="L2385">
        <v>6</v>
      </c>
      <c r="M2385">
        <v>4</v>
      </c>
      <c r="N2385">
        <v>2</v>
      </c>
      <c r="O2385">
        <v>2</v>
      </c>
      <c r="P2385">
        <v>0</v>
      </c>
      <c r="Q2385">
        <v>2</v>
      </c>
      <c r="R2385">
        <v>7</v>
      </c>
      <c r="S2385">
        <v>0</v>
      </c>
      <c r="T2385">
        <v>0</v>
      </c>
      <c r="U2385">
        <v>0</v>
      </c>
      <c r="V2385">
        <f t="shared" si="74"/>
        <v>73</v>
      </c>
      <c r="W2385">
        <f t="shared" si="75"/>
        <v>65</v>
      </c>
    </row>
    <row r="2386" spans="1:23" x14ac:dyDescent="0.35">
      <c r="A2386" t="s">
        <v>372</v>
      </c>
      <c r="B2386" s="1">
        <v>44424</v>
      </c>
      <c r="C2386" t="s">
        <v>369</v>
      </c>
      <c r="D2386" t="s">
        <v>113</v>
      </c>
      <c r="E2386">
        <v>1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1</v>
      </c>
      <c r="M2386">
        <v>1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f t="shared" si="74"/>
        <v>52</v>
      </c>
      <c r="W2386">
        <f t="shared" si="75"/>
        <v>44</v>
      </c>
    </row>
    <row r="2387" spans="1:23" x14ac:dyDescent="0.35">
      <c r="A2387" t="s">
        <v>372</v>
      </c>
      <c r="B2387" s="1">
        <v>44425</v>
      </c>
      <c r="C2387" t="s">
        <v>360</v>
      </c>
      <c r="D2387" t="s">
        <v>113</v>
      </c>
      <c r="E2387">
        <v>1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 s="2">
        <v>4.666666666666667</v>
      </c>
      <c r="M2387">
        <v>3</v>
      </c>
      <c r="N2387">
        <v>2</v>
      </c>
      <c r="O2387">
        <v>2</v>
      </c>
      <c r="P2387">
        <v>0</v>
      </c>
      <c r="Q2387">
        <v>1</v>
      </c>
      <c r="R2387">
        <v>3</v>
      </c>
      <c r="S2387">
        <v>0</v>
      </c>
      <c r="T2387">
        <v>0</v>
      </c>
      <c r="U2387">
        <v>0</v>
      </c>
      <c r="V2387">
        <f t="shared" si="74"/>
        <v>64.333333333333329</v>
      </c>
      <c r="W2387">
        <f t="shared" si="75"/>
        <v>57</v>
      </c>
    </row>
    <row r="2388" spans="1:23" x14ac:dyDescent="0.35">
      <c r="A2388" t="s">
        <v>372</v>
      </c>
      <c r="B2388" s="1">
        <v>44426</v>
      </c>
      <c r="C2388" t="s">
        <v>369</v>
      </c>
      <c r="D2388" t="s">
        <v>113</v>
      </c>
      <c r="E2388">
        <v>1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 s="2">
        <v>1.6666666666666665</v>
      </c>
      <c r="M2388">
        <v>1</v>
      </c>
      <c r="N2388">
        <v>0</v>
      </c>
      <c r="O2388">
        <v>0</v>
      </c>
      <c r="P2388">
        <v>0</v>
      </c>
      <c r="Q2388">
        <v>0</v>
      </c>
      <c r="R2388">
        <v>1</v>
      </c>
      <c r="S2388">
        <v>0</v>
      </c>
      <c r="T2388">
        <v>0</v>
      </c>
      <c r="U2388">
        <v>0</v>
      </c>
      <c r="V2388">
        <f t="shared" si="74"/>
        <v>55</v>
      </c>
      <c r="W2388">
        <f t="shared" si="75"/>
        <v>49</v>
      </c>
    </row>
    <row r="2389" spans="1:23" x14ac:dyDescent="0.35">
      <c r="A2389" t="s">
        <v>372</v>
      </c>
      <c r="B2389" s="1">
        <v>44427</v>
      </c>
      <c r="C2389" t="s">
        <v>370</v>
      </c>
      <c r="D2389" t="s">
        <v>104</v>
      </c>
      <c r="E2389">
        <v>1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0</v>
      </c>
      <c r="P2389">
        <v>0</v>
      </c>
      <c r="Q2389">
        <v>0</v>
      </c>
      <c r="R2389">
        <v>1</v>
      </c>
      <c r="S2389">
        <v>0</v>
      </c>
      <c r="T2389">
        <v>0</v>
      </c>
      <c r="U2389">
        <v>0</v>
      </c>
      <c r="V2389">
        <f t="shared" si="74"/>
        <v>53</v>
      </c>
      <c r="W2389">
        <f t="shared" si="75"/>
        <v>45</v>
      </c>
    </row>
    <row r="2390" spans="1:23" x14ac:dyDescent="0.35">
      <c r="A2390" t="s">
        <v>372</v>
      </c>
      <c r="B2390" s="1">
        <v>44428</v>
      </c>
      <c r="C2390" t="s">
        <v>355</v>
      </c>
      <c r="D2390" t="s">
        <v>104</v>
      </c>
      <c r="E2390">
        <v>1</v>
      </c>
      <c r="F2390">
        <v>0</v>
      </c>
      <c r="G2390">
        <v>0</v>
      </c>
      <c r="H2390">
        <v>1</v>
      </c>
      <c r="I2390">
        <v>0</v>
      </c>
      <c r="J2390">
        <v>0</v>
      </c>
      <c r="K2390">
        <v>0</v>
      </c>
      <c r="L2390" s="2">
        <v>7.666666666666667</v>
      </c>
      <c r="M2390">
        <v>6</v>
      </c>
      <c r="N2390">
        <v>2</v>
      </c>
      <c r="O2390">
        <v>2</v>
      </c>
      <c r="P2390">
        <v>1</v>
      </c>
      <c r="Q2390">
        <v>0</v>
      </c>
      <c r="R2390">
        <v>8</v>
      </c>
      <c r="S2390">
        <v>1</v>
      </c>
      <c r="T2390">
        <v>0</v>
      </c>
      <c r="U2390">
        <v>1</v>
      </c>
      <c r="V2390">
        <f t="shared" si="74"/>
        <v>78.333333333333329</v>
      </c>
      <c r="W2390">
        <f t="shared" si="75"/>
        <v>70</v>
      </c>
    </row>
    <row r="2391" spans="1:23" x14ac:dyDescent="0.35">
      <c r="A2391" t="s">
        <v>372</v>
      </c>
      <c r="B2391" s="1">
        <v>44429</v>
      </c>
      <c r="C2391" t="s">
        <v>368</v>
      </c>
      <c r="D2391" t="s">
        <v>104</v>
      </c>
      <c r="E2391">
        <v>1</v>
      </c>
      <c r="F2391">
        <v>0</v>
      </c>
      <c r="G2391">
        <v>0</v>
      </c>
      <c r="H2391">
        <v>1</v>
      </c>
      <c r="I2391">
        <v>0</v>
      </c>
      <c r="J2391">
        <v>0</v>
      </c>
      <c r="K2391">
        <v>0</v>
      </c>
      <c r="L2391">
        <v>5</v>
      </c>
      <c r="M2391">
        <v>5</v>
      </c>
      <c r="N2391">
        <v>1</v>
      </c>
      <c r="O2391">
        <v>1</v>
      </c>
      <c r="P2391">
        <v>1</v>
      </c>
      <c r="Q2391">
        <v>1</v>
      </c>
      <c r="R2391">
        <v>8</v>
      </c>
      <c r="S2391">
        <v>1</v>
      </c>
      <c r="T2391">
        <v>0</v>
      </c>
      <c r="U2391">
        <v>0</v>
      </c>
      <c r="V2391">
        <f t="shared" si="74"/>
        <v>65</v>
      </c>
      <c r="W2391">
        <f t="shared" si="75"/>
        <v>57</v>
      </c>
    </row>
    <row r="2392" spans="1:23" x14ac:dyDescent="0.35">
      <c r="A2392" t="s">
        <v>372</v>
      </c>
      <c r="B2392" s="1">
        <v>44430</v>
      </c>
      <c r="C2392" t="s">
        <v>360</v>
      </c>
      <c r="D2392" t="s">
        <v>104</v>
      </c>
      <c r="E2392">
        <v>1</v>
      </c>
      <c r="F2392">
        <v>0</v>
      </c>
      <c r="G2392">
        <v>0</v>
      </c>
      <c r="H2392">
        <v>0</v>
      </c>
      <c r="I2392">
        <v>1</v>
      </c>
      <c r="J2392">
        <v>0</v>
      </c>
      <c r="K2392">
        <v>0</v>
      </c>
      <c r="L2392">
        <v>4</v>
      </c>
      <c r="M2392">
        <v>3</v>
      </c>
      <c r="N2392">
        <v>3</v>
      </c>
      <c r="O2392">
        <v>3</v>
      </c>
      <c r="P2392">
        <v>0</v>
      </c>
      <c r="Q2392">
        <v>2</v>
      </c>
      <c r="R2392">
        <v>4</v>
      </c>
      <c r="S2392">
        <v>0</v>
      </c>
      <c r="T2392">
        <v>0</v>
      </c>
      <c r="U2392">
        <v>0</v>
      </c>
      <c r="V2392">
        <f t="shared" si="74"/>
        <v>61</v>
      </c>
      <c r="W2392">
        <f t="shared" si="75"/>
        <v>49</v>
      </c>
    </row>
    <row r="2393" spans="1:23" x14ac:dyDescent="0.35">
      <c r="A2393" t="s">
        <v>372</v>
      </c>
      <c r="B2393" s="1">
        <v>44432</v>
      </c>
      <c r="C2393" t="s">
        <v>356</v>
      </c>
      <c r="D2393" t="s">
        <v>74</v>
      </c>
      <c r="E2393">
        <v>1</v>
      </c>
      <c r="F2393">
        <v>0</v>
      </c>
      <c r="G2393">
        <v>0</v>
      </c>
      <c r="H2393">
        <v>1</v>
      </c>
      <c r="I2393">
        <v>0</v>
      </c>
      <c r="J2393">
        <v>0</v>
      </c>
      <c r="K2393">
        <v>0</v>
      </c>
      <c r="L2393">
        <v>5</v>
      </c>
      <c r="M2393">
        <v>1</v>
      </c>
      <c r="N2393">
        <v>0</v>
      </c>
      <c r="O2393">
        <v>0</v>
      </c>
      <c r="P2393">
        <v>0</v>
      </c>
      <c r="Q2393">
        <v>2</v>
      </c>
      <c r="R2393">
        <v>4</v>
      </c>
      <c r="S2393">
        <v>0</v>
      </c>
      <c r="T2393">
        <v>0</v>
      </c>
      <c r="U2393">
        <v>0</v>
      </c>
      <c r="V2393">
        <f t="shared" si="74"/>
        <v>68</v>
      </c>
      <c r="W2393">
        <f t="shared" si="75"/>
        <v>68</v>
      </c>
    </row>
    <row r="2394" spans="1:23" x14ac:dyDescent="0.35">
      <c r="A2394" t="s">
        <v>372</v>
      </c>
      <c r="B2394" s="1">
        <v>44433</v>
      </c>
      <c r="C2394" t="s">
        <v>355</v>
      </c>
      <c r="D2394" t="s">
        <v>74</v>
      </c>
      <c r="E2394">
        <v>1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 s="2">
        <v>6.666666666666667</v>
      </c>
      <c r="M2394">
        <v>3</v>
      </c>
      <c r="N2394">
        <v>1</v>
      </c>
      <c r="O2394">
        <v>0</v>
      </c>
      <c r="P2394">
        <v>0</v>
      </c>
      <c r="Q2394">
        <v>1</v>
      </c>
      <c r="R2394">
        <v>8</v>
      </c>
      <c r="S2394">
        <v>0</v>
      </c>
      <c r="T2394">
        <v>0</v>
      </c>
      <c r="U2394">
        <v>1</v>
      </c>
      <c r="V2394">
        <f t="shared" si="74"/>
        <v>77.333333333333329</v>
      </c>
      <c r="W2394">
        <f t="shared" si="75"/>
        <v>77</v>
      </c>
    </row>
    <row r="2395" spans="1:23" x14ac:dyDescent="0.35">
      <c r="A2395" t="s">
        <v>372</v>
      </c>
      <c r="B2395" s="1">
        <v>44434</v>
      </c>
      <c r="C2395" t="s">
        <v>368</v>
      </c>
      <c r="D2395" t="s">
        <v>74</v>
      </c>
      <c r="E2395">
        <v>1</v>
      </c>
      <c r="F2395">
        <v>0</v>
      </c>
      <c r="G2395">
        <v>0</v>
      </c>
      <c r="H2395">
        <v>1</v>
      </c>
      <c r="I2395">
        <v>0</v>
      </c>
      <c r="J2395">
        <v>0</v>
      </c>
      <c r="K2395">
        <v>0</v>
      </c>
      <c r="L2395" s="2">
        <v>7.666666666666667</v>
      </c>
      <c r="M2395">
        <v>2</v>
      </c>
      <c r="N2395">
        <v>0</v>
      </c>
      <c r="O2395">
        <v>0</v>
      </c>
      <c r="P2395">
        <v>0</v>
      </c>
      <c r="Q2395">
        <v>1</v>
      </c>
      <c r="R2395">
        <v>10</v>
      </c>
      <c r="S2395">
        <v>1</v>
      </c>
      <c r="T2395">
        <v>0</v>
      </c>
      <c r="U2395">
        <v>0</v>
      </c>
      <c r="V2395">
        <f t="shared" si="74"/>
        <v>87.333333333333343</v>
      </c>
      <c r="W2395">
        <f t="shared" si="75"/>
        <v>90</v>
      </c>
    </row>
    <row r="2396" spans="1:23" x14ac:dyDescent="0.35">
      <c r="A2396" t="s">
        <v>372</v>
      </c>
      <c r="B2396" s="1">
        <v>44435</v>
      </c>
      <c r="C2396" t="s">
        <v>371</v>
      </c>
      <c r="D2396" t="s">
        <v>58</v>
      </c>
      <c r="E2396">
        <v>1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1</v>
      </c>
      <c r="M2396">
        <v>2</v>
      </c>
      <c r="N2396">
        <v>2</v>
      </c>
      <c r="O2396">
        <v>2</v>
      </c>
      <c r="P2396">
        <v>1</v>
      </c>
      <c r="Q2396">
        <v>0</v>
      </c>
      <c r="R2396">
        <v>2</v>
      </c>
      <c r="S2396">
        <v>0</v>
      </c>
      <c r="T2396">
        <v>0</v>
      </c>
      <c r="U2396">
        <v>0</v>
      </c>
      <c r="V2396">
        <f t="shared" si="74"/>
        <v>49</v>
      </c>
      <c r="W2396">
        <f t="shared" si="75"/>
        <v>32</v>
      </c>
    </row>
    <row r="2397" spans="1:23" x14ac:dyDescent="0.35">
      <c r="A2397" t="s">
        <v>372</v>
      </c>
      <c r="B2397" s="1">
        <v>44436</v>
      </c>
      <c r="C2397" t="s">
        <v>370</v>
      </c>
      <c r="D2397" t="s">
        <v>58</v>
      </c>
      <c r="E2397">
        <v>1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 s="2">
        <v>1.6666666666666665</v>
      </c>
      <c r="M2397">
        <v>1</v>
      </c>
      <c r="N2397">
        <v>0</v>
      </c>
      <c r="O2397">
        <v>0</v>
      </c>
      <c r="P2397">
        <v>0</v>
      </c>
      <c r="Q2397">
        <v>0</v>
      </c>
      <c r="R2397">
        <v>1</v>
      </c>
      <c r="S2397">
        <v>0</v>
      </c>
      <c r="T2397">
        <v>0</v>
      </c>
      <c r="U2397">
        <v>0</v>
      </c>
      <c r="V2397">
        <f t="shared" si="74"/>
        <v>55</v>
      </c>
      <c r="W2397">
        <f t="shared" si="75"/>
        <v>49</v>
      </c>
    </row>
    <row r="2398" spans="1:23" x14ac:dyDescent="0.35">
      <c r="A2398" t="s">
        <v>372</v>
      </c>
      <c r="B2398" s="1">
        <v>44437</v>
      </c>
      <c r="C2398" t="s">
        <v>367</v>
      </c>
      <c r="D2398" t="s">
        <v>58</v>
      </c>
      <c r="E2398">
        <v>1</v>
      </c>
      <c r="F2398">
        <v>0</v>
      </c>
      <c r="G2398">
        <v>0</v>
      </c>
      <c r="H2398">
        <v>0</v>
      </c>
      <c r="I2398">
        <v>1</v>
      </c>
      <c r="J2398">
        <v>0</v>
      </c>
      <c r="K2398">
        <v>0</v>
      </c>
      <c r="L2398" s="2">
        <v>3.3333333333333335</v>
      </c>
      <c r="M2398">
        <v>6</v>
      </c>
      <c r="N2398">
        <v>3</v>
      </c>
      <c r="O2398">
        <v>3</v>
      </c>
      <c r="P2398">
        <v>1</v>
      </c>
      <c r="Q2398">
        <v>2</v>
      </c>
      <c r="R2398">
        <v>6</v>
      </c>
      <c r="S2398">
        <v>0</v>
      </c>
      <c r="T2398">
        <v>0</v>
      </c>
      <c r="U2398">
        <v>0</v>
      </c>
      <c r="V2398">
        <f t="shared" si="74"/>
        <v>54</v>
      </c>
      <c r="W2398">
        <f t="shared" si="75"/>
        <v>35</v>
      </c>
    </row>
    <row r="2399" spans="1:23" x14ac:dyDescent="0.35">
      <c r="A2399" t="s">
        <v>372</v>
      </c>
      <c r="B2399" s="1">
        <v>44438</v>
      </c>
      <c r="C2399" t="s">
        <v>356</v>
      </c>
      <c r="D2399" t="s">
        <v>120</v>
      </c>
      <c r="E2399">
        <v>1</v>
      </c>
      <c r="F2399">
        <v>0</v>
      </c>
      <c r="G2399">
        <v>0</v>
      </c>
      <c r="H2399">
        <v>1</v>
      </c>
      <c r="I2399">
        <v>0</v>
      </c>
      <c r="J2399">
        <v>0</v>
      </c>
      <c r="K2399">
        <v>0</v>
      </c>
      <c r="L2399">
        <v>6</v>
      </c>
      <c r="M2399">
        <v>4</v>
      </c>
      <c r="N2399">
        <v>2</v>
      </c>
      <c r="O2399">
        <v>2</v>
      </c>
      <c r="P2399">
        <v>2</v>
      </c>
      <c r="Q2399">
        <v>0</v>
      </c>
      <c r="R2399">
        <v>7</v>
      </c>
      <c r="S2399">
        <v>0</v>
      </c>
      <c r="T2399">
        <v>0</v>
      </c>
      <c r="U2399">
        <v>0</v>
      </c>
      <c r="V2399">
        <f t="shared" si="74"/>
        <v>67</v>
      </c>
      <c r="W2399">
        <f t="shared" si="75"/>
        <v>57</v>
      </c>
    </row>
    <row r="2400" spans="1:23" x14ac:dyDescent="0.35">
      <c r="A2400" t="s">
        <v>372</v>
      </c>
      <c r="B2400" s="1">
        <v>44439</v>
      </c>
      <c r="C2400" t="s">
        <v>355</v>
      </c>
      <c r="D2400" t="s">
        <v>120</v>
      </c>
      <c r="E2400">
        <v>1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7</v>
      </c>
      <c r="M2400">
        <v>4</v>
      </c>
      <c r="N2400">
        <v>2</v>
      </c>
      <c r="O2400">
        <v>2</v>
      </c>
      <c r="P2400">
        <v>1</v>
      </c>
      <c r="Q2400">
        <v>2</v>
      </c>
      <c r="R2400">
        <v>5</v>
      </c>
      <c r="S2400">
        <v>0</v>
      </c>
      <c r="T2400">
        <v>0</v>
      </c>
      <c r="U2400">
        <v>0</v>
      </c>
      <c r="V2400">
        <f t="shared" si="74"/>
        <v>72</v>
      </c>
      <c r="W2400">
        <f t="shared" si="75"/>
        <v>63</v>
      </c>
    </row>
    <row r="2401" spans="1:23" x14ac:dyDescent="0.35">
      <c r="A2401" t="s">
        <v>372</v>
      </c>
      <c r="B2401" s="1">
        <v>44440</v>
      </c>
      <c r="C2401" t="s">
        <v>368</v>
      </c>
      <c r="D2401" t="s">
        <v>120</v>
      </c>
      <c r="E2401">
        <v>1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6</v>
      </c>
      <c r="M2401">
        <v>3</v>
      </c>
      <c r="N2401">
        <v>0</v>
      </c>
      <c r="O2401">
        <v>0</v>
      </c>
      <c r="P2401">
        <v>0</v>
      </c>
      <c r="Q2401">
        <v>0</v>
      </c>
      <c r="R2401">
        <v>9</v>
      </c>
      <c r="S2401">
        <v>0</v>
      </c>
      <c r="T2401">
        <v>0</v>
      </c>
      <c r="U2401">
        <v>0</v>
      </c>
      <c r="V2401">
        <f t="shared" si="74"/>
        <v>78</v>
      </c>
      <c r="W2401">
        <f t="shared" si="75"/>
        <v>79</v>
      </c>
    </row>
    <row r="2402" spans="1:23" x14ac:dyDescent="0.35">
      <c r="A2402" t="s">
        <v>372</v>
      </c>
      <c r="B2402" s="1">
        <v>44442</v>
      </c>
      <c r="C2402" t="s">
        <v>370</v>
      </c>
      <c r="D2402" t="s">
        <v>45</v>
      </c>
      <c r="E2402">
        <v>1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2</v>
      </c>
      <c r="M2402">
        <v>2</v>
      </c>
      <c r="N2402">
        <v>0</v>
      </c>
      <c r="O2402">
        <v>0</v>
      </c>
      <c r="P2402">
        <v>0</v>
      </c>
      <c r="Q2402">
        <v>0</v>
      </c>
      <c r="R2402">
        <v>2</v>
      </c>
      <c r="S2402">
        <v>0</v>
      </c>
      <c r="T2402">
        <v>0</v>
      </c>
      <c r="U2402">
        <v>0</v>
      </c>
      <c r="V2402">
        <f t="shared" si="74"/>
        <v>56</v>
      </c>
      <c r="W2402">
        <f t="shared" si="75"/>
        <v>50</v>
      </c>
    </row>
    <row r="2403" spans="1:23" x14ac:dyDescent="0.35">
      <c r="A2403" t="s">
        <v>372</v>
      </c>
      <c r="B2403" s="1">
        <v>44443</v>
      </c>
      <c r="C2403" t="s">
        <v>356</v>
      </c>
      <c r="D2403" t="s">
        <v>45</v>
      </c>
      <c r="E2403">
        <v>1</v>
      </c>
      <c r="F2403">
        <v>0</v>
      </c>
      <c r="G2403">
        <v>0</v>
      </c>
      <c r="H2403">
        <v>1</v>
      </c>
      <c r="I2403">
        <v>0</v>
      </c>
      <c r="J2403">
        <v>0</v>
      </c>
      <c r="K2403">
        <v>0</v>
      </c>
      <c r="L2403" s="2">
        <v>5.666666666666667</v>
      </c>
      <c r="M2403">
        <v>8</v>
      </c>
      <c r="N2403">
        <v>1</v>
      </c>
      <c r="O2403">
        <v>1</v>
      </c>
      <c r="P2403">
        <v>0</v>
      </c>
      <c r="Q2403">
        <v>0</v>
      </c>
      <c r="R2403">
        <v>8</v>
      </c>
      <c r="S2403">
        <v>0</v>
      </c>
      <c r="T2403">
        <v>0</v>
      </c>
      <c r="U2403">
        <v>0</v>
      </c>
      <c r="V2403">
        <f t="shared" si="74"/>
        <v>70.333333333333329</v>
      </c>
      <c r="W2403">
        <f t="shared" si="75"/>
        <v>63</v>
      </c>
    </row>
    <row r="2404" spans="1:23" x14ac:dyDescent="0.35">
      <c r="A2404" t="s">
        <v>372</v>
      </c>
      <c r="B2404" s="1">
        <v>44444</v>
      </c>
      <c r="C2404" t="s">
        <v>355</v>
      </c>
      <c r="D2404" t="s">
        <v>45</v>
      </c>
      <c r="E2404">
        <v>1</v>
      </c>
      <c r="F2404">
        <v>0</v>
      </c>
      <c r="G2404">
        <v>0</v>
      </c>
      <c r="H2404">
        <v>0</v>
      </c>
      <c r="I2404">
        <v>1</v>
      </c>
      <c r="J2404">
        <v>0</v>
      </c>
      <c r="K2404">
        <v>0</v>
      </c>
      <c r="L2404">
        <v>3</v>
      </c>
      <c r="M2404">
        <v>7</v>
      </c>
      <c r="N2404">
        <v>6</v>
      </c>
      <c r="O2404">
        <v>6</v>
      </c>
      <c r="P2404">
        <v>1</v>
      </c>
      <c r="Q2404">
        <v>1</v>
      </c>
      <c r="R2404">
        <v>1</v>
      </c>
      <c r="S2404">
        <v>0</v>
      </c>
      <c r="T2404">
        <v>0</v>
      </c>
      <c r="U2404">
        <v>0</v>
      </c>
      <c r="V2404">
        <f t="shared" si="74"/>
        <v>48</v>
      </c>
      <c r="W2404">
        <f t="shared" si="75"/>
        <v>19</v>
      </c>
    </row>
    <row r="2405" spans="1:23" x14ac:dyDescent="0.35">
      <c r="A2405" t="s">
        <v>372</v>
      </c>
      <c r="B2405" s="1">
        <v>44445</v>
      </c>
      <c r="C2405" t="s">
        <v>368</v>
      </c>
      <c r="D2405" t="s">
        <v>110</v>
      </c>
      <c r="E2405">
        <v>1</v>
      </c>
      <c r="F2405">
        <v>0</v>
      </c>
      <c r="G2405">
        <v>0</v>
      </c>
      <c r="H2405">
        <v>1</v>
      </c>
      <c r="I2405">
        <v>0</v>
      </c>
      <c r="J2405">
        <v>0</v>
      </c>
      <c r="K2405">
        <v>0</v>
      </c>
      <c r="L2405">
        <v>8</v>
      </c>
      <c r="M2405">
        <v>6</v>
      </c>
      <c r="N2405">
        <v>1</v>
      </c>
      <c r="O2405">
        <v>0</v>
      </c>
      <c r="P2405">
        <v>0</v>
      </c>
      <c r="Q2405">
        <v>0</v>
      </c>
      <c r="R2405">
        <v>13</v>
      </c>
      <c r="S2405">
        <v>0</v>
      </c>
      <c r="T2405">
        <v>0</v>
      </c>
      <c r="U2405">
        <v>1</v>
      </c>
      <c r="V2405">
        <f t="shared" si="74"/>
        <v>87</v>
      </c>
      <c r="W2405">
        <f t="shared" si="75"/>
        <v>86</v>
      </c>
    </row>
    <row r="2406" spans="1:23" x14ac:dyDescent="0.35">
      <c r="A2406" t="s">
        <v>372</v>
      </c>
      <c r="B2406" s="1">
        <v>44446</v>
      </c>
      <c r="C2406" t="s">
        <v>370</v>
      </c>
      <c r="D2406" t="s">
        <v>110</v>
      </c>
      <c r="E2406">
        <v>1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1</v>
      </c>
      <c r="M2406">
        <v>2</v>
      </c>
      <c r="N2406">
        <v>1</v>
      </c>
      <c r="O2406">
        <v>1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f t="shared" si="74"/>
        <v>51</v>
      </c>
      <c r="W2406">
        <f t="shared" si="75"/>
        <v>39</v>
      </c>
    </row>
    <row r="2407" spans="1:23" x14ac:dyDescent="0.35">
      <c r="A2407" t="s">
        <v>372</v>
      </c>
      <c r="B2407" s="1">
        <v>44447</v>
      </c>
      <c r="C2407" t="s">
        <v>367</v>
      </c>
      <c r="D2407" t="s">
        <v>110</v>
      </c>
      <c r="E2407">
        <v>1</v>
      </c>
      <c r="F2407">
        <v>0</v>
      </c>
      <c r="G2407">
        <v>0</v>
      </c>
      <c r="H2407">
        <v>0</v>
      </c>
      <c r="I2407">
        <v>1</v>
      </c>
      <c r="J2407">
        <v>0</v>
      </c>
      <c r="K2407">
        <v>0</v>
      </c>
      <c r="L2407">
        <v>5</v>
      </c>
      <c r="M2407">
        <v>5</v>
      </c>
      <c r="N2407">
        <v>4</v>
      </c>
      <c r="O2407">
        <v>4</v>
      </c>
      <c r="P2407">
        <v>1</v>
      </c>
      <c r="Q2407">
        <v>0</v>
      </c>
      <c r="R2407">
        <v>6</v>
      </c>
      <c r="S2407">
        <v>0</v>
      </c>
      <c r="T2407">
        <v>0</v>
      </c>
      <c r="U2407">
        <v>1</v>
      </c>
      <c r="V2407">
        <f t="shared" si="74"/>
        <v>64</v>
      </c>
      <c r="W2407">
        <f t="shared" si="75"/>
        <v>48</v>
      </c>
    </row>
    <row r="2408" spans="1:23" x14ac:dyDescent="0.35">
      <c r="A2408" t="s">
        <v>372</v>
      </c>
      <c r="B2408" s="1">
        <v>44448</v>
      </c>
      <c r="C2408" t="s">
        <v>361</v>
      </c>
      <c r="D2408" t="s">
        <v>110</v>
      </c>
      <c r="E2408">
        <v>1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3</v>
      </c>
      <c r="M2408">
        <v>3</v>
      </c>
      <c r="N2408">
        <v>1</v>
      </c>
      <c r="O2408">
        <v>1</v>
      </c>
      <c r="P2408">
        <v>0</v>
      </c>
      <c r="Q2408">
        <v>2</v>
      </c>
      <c r="R2408">
        <v>3</v>
      </c>
      <c r="S2408">
        <v>0</v>
      </c>
      <c r="T2408">
        <v>0</v>
      </c>
      <c r="U2408">
        <v>0</v>
      </c>
      <c r="V2408">
        <f t="shared" si="74"/>
        <v>57</v>
      </c>
      <c r="W2408">
        <f t="shared" si="75"/>
        <v>48</v>
      </c>
    </row>
    <row r="2409" spans="1:23" x14ac:dyDescent="0.35">
      <c r="A2409" t="s">
        <v>372</v>
      </c>
      <c r="B2409" s="1">
        <v>44449</v>
      </c>
      <c r="C2409" t="s">
        <v>356</v>
      </c>
      <c r="D2409" t="s">
        <v>69</v>
      </c>
      <c r="E2409">
        <v>1</v>
      </c>
      <c r="F2409">
        <v>0</v>
      </c>
      <c r="G2409">
        <v>0</v>
      </c>
      <c r="H2409">
        <v>1</v>
      </c>
      <c r="I2409">
        <v>0</v>
      </c>
      <c r="J2409">
        <v>0</v>
      </c>
      <c r="K2409">
        <v>0</v>
      </c>
      <c r="L2409">
        <v>7</v>
      </c>
      <c r="M2409">
        <v>3</v>
      </c>
      <c r="N2409">
        <v>0</v>
      </c>
      <c r="O2409">
        <v>0</v>
      </c>
      <c r="P2409">
        <v>0</v>
      </c>
      <c r="Q2409">
        <v>1</v>
      </c>
      <c r="R2409">
        <v>7</v>
      </c>
      <c r="S2409">
        <v>2</v>
      </c>
      <c r="T2409">
        <v>0</v>
      </c>
      <c r="U2409">
        <v>0</v>
      </c>
      <c r="V2409">
        <f t="shared" si="74"/>
        <v>80</v>
      </c>
      <c r="W2409">
        <f t="shared" si="75"/>
        <v>81</v>
      </c>
    </row>
    <row r="2410" spans="1:23" x14ac:dyDescent="0.35">
      <c r="A2410" t="s">
        <v>372</v>
      </c>
      <c r="B2410" s="1">
        <v>44450</v>
      </c>
      <c r="C2410" t="s">
        <v>355</v>
      </c>
      <c r="D2410" t="s">
        <v>69</v>
      </c>
      <c r="E2410">
        <v>1</v>
      </c>
      <c r="F2410">
        <v>0</v>
      </c>
      <c r="G2410">
        <v>0</v>
      </c>
      <c r="H2410">
        <v>1</v>
      </c>
      <c r="I2410">
        <v>0</v>
      </c>
      <c r="J2410">
        <v>0</v>
      </c>
      <c r="K2410">
        <v>0</v>
      </c>
      <c r="L2410">
        <v>7</v>
      </c>
      <c r="M2410">
        <v>6</v>
      </c>
      <c r="N2410">
        <v>2</v>
      </c>
      <c r="O2410">
        <v>2</v>
      </c>
      <c r="P2410">
        <v>1</v>
      </c>
      <c r="Q2410">
        <v>2</v>
      </c>
      <c r="R2410">
        <v>5</v>
      </c>
      <c r="S2410">
        <v>0</v>
      </c>
      <c r="T2410">
        <v>0</v>
      </c>
      <c r="U2410">
        <v>0</v>
      </c>
      <c r="V2410">
        <f t="shared" si="74"/>
        <v>70</v>
      </c>
      <c r="W2410">
        <f t="shared" si="75"/>
        <v>59</v>
      </c>
    </row>
    <row r="2411" spans="1:23" x14ac:dyDescent="0.35">
      <c r="A2411" t="s">
        <v>372</v>
      </c>
      <c r="B2411" s="1">
        <v>44451</v>
      </c>
      <c r="C2411" t="s">
        <v>368</v>
      </c>
      <c r="D2411" t="s">
        <v>69</v>
      </c>
      <c r="E2411">
        <v>1</v>
      </c>
      <c r="F2411">
        <v>0</v>
      </c>
      <c r="G2411">
        <v>0</v>
      </c>
      <c r="H2411">
        <v>1</v>
      </c>
      <c r="I2411">
        <v>0</v>
      </c>
      <c r="J2411">
        <v>0</v>
      </c>
      <c r="K2411">
        <v>0</v>
      </c>
      <c r="L2411">
        <v>8</v>
      </c>
      <c r="M2411">
        <v>1</v>
      </c>
      <c r="N2411">
        <v>0</v>
      </c>
      <c r="O2411">
        <v>0</v>
      </c>
      <c r="P2411">
        <v>0</v>
      </c>
      <c r="Q2411">
        <v>0</v>
      </c>
      <c r="R2411">
        <v>9</v>
      </c>
      <c r="S2411">
        <v>0</v>
      </c>
      <c r="T2411">
        <v>0</v>
      </c>
      <c r="U2411">
        <v>0</v>
      </c>
      <c r="V2411">
        <f t="shared" si="74"/>
        <v>90</v>
      </c>
      <c r="W2411">
        <f t="shared" si="75"/>
        <v>95</v>
      </c>
    </row>
    <row r="2412" spans="1:23" x14ac:dyDescent="0.35">
      <c r="A2412" t="s">
        <v>372</v>
      </c>
      <c r="B2412" s="1">
        <v>44452</v>
      </c>
      <c r="C2412" t="s">
        <v>353</v>
      </c>
      <c r="D2412" t="s">
        <v>131</v>
      </c>
      <c r="E2412">
        <v>1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 s="2">
        <v>4.333333333333333</v>
      </c>
      <c r="M2412">
        <v>4</v>
      </c>
      <c r="N2412">
        <v>1</v>
      </c>
      <c r="O2412">
        <v>1</v>
      </c>
      <c r="P2412">
        <v>0</v>
      </c>
      <c r="Q2412">
        <v>1</v>
      </c>
      <c r="R2412">
        <v>5</v>
      </c>
      <c r="S2412">
        <v>0</v>
      </c>
      <c r="T2412">
        <v>0</v>
      </c>
      <c r="U2412">
        <v>0</v>
      </c>
      <c r="V2412">
        <f t="shared" si="74"/>
        <v>63.666666666666664</v>
      </c>
      <c r="W2412">
        <f t="shared" si="75"/>
        <v>58</v>
      </c>
    </row>
    <row r="2413" spans="1:23" x14ac:dyDescent="0.35">
      <c r="A2413" t="s">
        <v>372</v>
      </c>
      <c r="B2413" s="1">
        <v>44453</v>
      </c>
      <c r="C2413" t="s">
        <v>361</v>
      </c>
      <c r="D2413" t="s">
        <v>131</v>
      </c>
      <c r="E2413">
        <v>1</v>
      </c>
      <c r="F2413">
        <v>0</v>
      </c>
      <c r="G2413">
        <v>0</v>
      </c>
      <c r="H2413">
        <v>1</v>
      </c>
      <c r="I2413">
        <v>0</v>
      </c>
      <c r="J2413">
        <v>0</v>
      </c>
      <c r="K2413">
        <v>0</v>
      </c>
      <c r="L2413">
        <v>5</v>
      </c>
      <c r="M2413">
        <v>2</v>
      </c>
      <c r="N2413">
        <v>0</v>
      </c>
      <c r="O2413">
        <v>0</v>
      </c>
      <c r="P2413">
        <v>0</v>
      </c>
      <c r="Q2413">
        <v>2</v>
      </c>
      <c r="R2413">
        <v>6</v>
      </c>
      <c r="S2413">
        <v>0</v>
      </c>
      <c r="T2413">
        <v>0</v>
      </c>
      <c r="U2413">
        <v>0</v>
      </c>
      <c r="V2413">
        <f t="shared" si="74"/>
        <v>69</v>
      </c>
      <c r="W2413">
        <f t="shared" si="75"/>
        <v>68</v>
      </c>
    </row>
    <row r="2414" spans="1:23" x14ac:dyDescent="0.35">
      <c r="A2414" t="s">
        <v>372</v>
      </c>
      <c r="B2414" s="1">
        <v>44454</v>
      </c>
      <c r="C2414" t="s">
        <v>356</v>
      </c>
      <c r="D2414" t="s">
        <v>131</v>
      </c>
      <c r="E2414">
        <v>1</v>
      </c>
      <c r="F2414">
        <v>0</v>
      </c>
      <c r="G2414">
        <v>0</v>
      </c>
      <c r="H2414">
        <v>1</v>
      </c>
      <c r="I2414">
        <v>0</v>
      </c>
      <c r="J2414">
        <v>0</v>
      </c>
      <c r="K2414">
        <v>0</v>
      </c>
      <c r="L2414">
        <v>5</v>
      </c>
      <c r="M2414">
        <v>3</v>
      </c>
      <c r="N2414">
        <v>2</v>
      </c>
      <c r="O2414">
        <v>2</v>
      </c>
      <c r="P2414">
        <v>0</v>
      </c>
      <c r="Q2414">
        <v>2</v>
      </c>
      <c r="R2414">
        <v>5</v>
      </c>
      <c r="S2414">
        <v>0</v>
      </c>
      <c r="T2414">
        <v>0</v>
      </c>
      <c r="U2414">
        <v>0</v>
      </c>
      <c r="V2414">
        <f t="shared" si="74"/>
        <v>67</v>
      </c>
      <c r="W2414">
        <f t="shared" si="75"/>
        <v>59</v>
      </c>
    </row>
    <row r="2415" spans="1:23" x14ac:dyDescent="0.35">
      <c r="A2415" t="s">
        <v>372</v>
      </c>
      <c r="B2415" s="1">
        <v>44456</v>
      </c>
      <c r="C2415" t="s">
        <v>355</v>
      </c>
      <c r="D2415" t="s">
        <v>91</v>
      </c>
      <c r="E2415">
        <v>1</v>
      </c>
      <c r="F2415">
        <v>0</v>
      </c>
      <c r="G2415">
        <v>0</v>
      </c>
      <c r="H2415">
        <v>0</v>
      </c>
      <c r="I2415">
        <v>1</v>
      </c>
      <c r="J2415">
        <v>0</v>
      </c>
      <c r="K2415">
        <v>0</v>
      </c>
      <c r="L2415">
        <v>6</v>
      </c>
      <c r="M2415">
        <v>6</v>
      </c>
      <c r="N2415">
        <v>3</v>
      </c>
      <c r="O2415">
        <v>3</v>
      </c>
      <c r="P2415">
        <v>0</v>
      </c>
      <c r="Q2415">
        <v>2</v>
      </c>
      <c r="R2415">
        <v>5</v>
      </c>
      <c r="S2415">
        <v>0</v>
      </c>
      <c r="T2415">
        <v>0</v>
      </c>
      <c r="U2415">
        <v>0</v>
      </c>
      <c r="V2415">
        <f t="shared" si="74"/>
        <v>69</v>
      </c>
      <c r="W2415">
        <f t="shared" si="75"/>
        <v>56</v>
      </c>
    </row>
    <row r="2416" spans="1:23" x14ac:dyDescent="0.35">
      <c r="A2416" t="s">
        <v>372</v>
      </c>
      <c r="B2416" s="1">
        <v>44457</v>
      </c>
      <c r="C2416" t="s">
        <v>368</v>
      </c>
      <c r="D2416" t="s">
        <v>91</v>
      </c>
      <c r="E2416">
        <v>1</v>
      </c>
      <c r="F2416">
        <v>0</v>
      </c>
      <c r="G2416">
        <v>0</v>
      </c>
      <c r="H2416">
        <v>1</v>
      </c>
      <c r="I2416">
        <v>0</v>
      </c>
      <c r="J2416">
        <v>0</v>
      </c>
      <c r="K2416">
        <v>0</v>
      </c>
      <c r="L2416">
        <v>7</v>
      </c>
      <c r="M2416">
        <v>2</v>
      </c>
      <c r="N2416">
        <v>0</v>
      </c>
      <c r="O2416">
        <v>0</v>
      </c>
      <c r="P2416">
        <v>0</v>
      </c>
      <c r="Q2416">
        <v>2</v>
      </c>
      <c r="R2416">
        <v>7</v>
      </c>
      <c r="S2416">
        <v>0</v>
      </c>
      <c r="T2416">
        <v>0</v>
      </c>
      <c r="U2416">
        <v>0</v>
      </c>
      <c r="V2416">
        <f t="shared" si="74"/>
        <v>80</v>
      </c>
      <c r="W2416">
        <f t="shared" si="75"/>
        <v>81</v>
      </c>
    </row>
    <row r="2417" spans="1:23" x14ac:dyDescent="0.35">
      <c r="A2417" t="s">
        <v>372</v>
      </c>
      <c r="B2417" s="1">
        <v>44458</v>
      </c>
      <c r="C2417" t="s">
        <v>353</v>
      </c>
      <c r="D2417" t="s">
        <v>91</v>
      </c>
      <c r="E2417">
        <v>1</v>
      </c>
      <c r="F2417">
        <v>0</v>
      </c>
      <c r="G2417">
        <v>0</v>
      </c>
      <c r="H2417">
        <v>1</v>
      </c>
      <c r="I2417">
        <v>0</v>
      </c>
      <c r="J2417">
        <v>0</v>
      </c>
      <c r="K2417">
        <v>0</v>
      </c>
      <c r="L2417">
        <v>5</v>
      </c>
      <c r="M2417">
        <v>3</v>
      </c>
      <c r="N2417">
        <v>1</v>
      </c>
      <c r="O2417">
        <v>1</v>
      </c>
      <c r="P2417">
        <v>0</v>
      </c>
      <c r="Q2417">
        <v>0</v>
      </c>
      <c r="R2417">
        <v>8</v>
      </c>
      <c r="S2417">
        <v>0</v>
      </c>
      <c r="T2417">
        <v>0</v>
      </c>
      <c r="U2417">
        <v>1</v>
      </c>
      <c r="V2417">
        <f t="shared" si="74"/>
        <v>72</v>
      </c>
      <c r="W2417">
        <f t="shared" si="75"/>
        <v>69</v>
      </c>
    </row>
    <row r="2418" spans="1:23" x14ac:dyDescent="0.35">
      <c r="A2418" t="s">
        <v>372</v>
      </c>
      <c r="B2418" s="1">
        <v>44460</v>
      </c>
      <c r="C2418" t="s">
        <v>356</v>
      </c>
      <c r="D2418" t="s">
        <v>86</v>
      </c>
      <c r="E2418">
        <v>1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6</v>
      </c>
      <c r="M2418">
        <v>7</v>
      </c>
      <c r="N2418">
        <v>4</v>
      </c>
      <c r="O2418">
        <v>4</v>
      </c>
      <c r="P2418">
        <v>0</v>
      </c>
      <c r="Q2418">
        <v>0</v>
      </c>
      <c r="R2418">
        <v>5</v>
      </c>
      <c r="S2418">
        <v>0</v>
      </c>
      <c r="T2418">
        <v>1</v>
      </c>
      <c r="U2418">
        <v>0</v>
      </c>
      <c r="V2418">
        <f t="shared" si="74"/>
        <v>70</v>
      </c>
      <c r="W2418">
        <f t="shared" si="75"/>
        <v>55</v>
      </c>
    </row>
    <row r="2419" spans="1:23" x14ac:dyDescent="0.35">
      <c r="A2419" t="s">
        <v>372</v>
      </c>
      <c r="B2419" s="1">
        <v>44461</v>
      </c>
      <c r="C2419" t="s">
        <v>355</v>
      </c>
      <c r="D2419" t="s">
        <v>86</v>
      </c>
      <c r="E2419">
        <v>1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 s="2">
        <v>3.6666666666666665</v>
      </c>
      <c r="M2419">
        <v>7</v>
      </c>
      <c r="N2419">
        <v>5</v>
      </c>
      <c r="O2419">
        <v>5</v>
      </c>
      <c r="P2419">
        <v>1</v>
      </c>
      <c r="Q2419">
        <v>0</v>
      </c>
      <c r="R2419">
        <v>2</v>
      </c>
      <c r="S2419">
        <v>0</v>
      </c>
      <c r="T2419">
        <v>0</v>
      </c>
      <c r="U2419">
        <v>0</v>
      </c>
      <c r="V2419">
        <f t="shared" si="74"/>
        <v>52</v>
      </c>
      <c r="W2419">
        <f t="shared" si="75"/>
        <v>29</v>
      </c>
    </row>
    <row r="2420" spans="1:23" x14ac:dyDescent="0.35">
      <c r="A2420" t="s">
        <v>372</v>
      </c>
      <c r="B2420" s="1">
        <v>44462</v>
      </c>
      <c r="C2420" t="s">
        <v>368</v>
      </c>
      <c r="D2420" t="s">
        <v>86</v>
      </c>
      <c r="E2420">
        <v>1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5</v>
      </c>
      <c r="M2420">
        <v>6</v>
      </c>
      <c r="N2420">
        <v>5</v>
      </c>
      <c r="O2420">
        <v>5</v>
      </c>
      <c r="P2420">
        <v>1</v>
      </c>
      <c r="Q2420">
        <v>1</v>
      </c>
      <c r="R2420">
        <v>6</v>
      </c>
      <c r="S2420">
        <v>0</v>
      </c>
      <c r="T2420">
        <v>0</v>
      </c>
      <c r="U2420">
        <v>0</v>
      </c>
      <c r="V2420">
        <f t="shared" si="74"/>
        <v>62</v>
      </c>
      <c r="W2420">
        <f t="shared" si="75"/>
        <v>41</v>
      </c>
    </row>
    <row r="2421" spans="1:23" x14ac:dyDescent="0.35">
      <c r="A2421" t="s">
        <v>372</v>
      </c>
      <c r="B2421" s="1">
        <v>44463</v>
      </c>
      <c r="C2421" t="s">
        <v>361</v>
      </c>
      <c r="D2421" t="s">
        <v>48</v>
      </c>
      <c r="E2421">
        <v>1</v>
      </c>
      <c r="F2421">
        <v>0</v>
      </c>
      <c r="G2421">
        <v>0</v>
      </c>
      <c r="H2421">
        <v>1</v>
      </c>
      <c r="I2421">
        <v>0</v>
      </c>
      <c r="J2421">
        <v>0</v>
      </c>
      <c r="K2421">
        <v>0</v>
      </c>
      <c r="L2421">
        <v>5</v>
      </c>
      <c r="M2421">
        <v>3</v>
      </c>
      <c r="N2421">
        <v>2</v>
      </c>
      <c r="O2421">
        <v>2</v>
      </c>
      <c r="P2421">
        <v>1</v>
      </c>
      <c r="Q2421">
        <v>0</v>
      </c>
      <c r="R2421">
        <v>7</v>
      </c>
      <c r="S2421">
        <v>0</v>
      </c>
      <c r="T2421">
        <v>0</v>
      </c>
      <c r="U2421">
        <v>2</v>
      </c>
      <c r="V2421">
        <f t="shared" si="74"/>
        <v>67</v>
      </c>
      <c r="W2421">
        <f t="shared" si="75"/>
        <v>59</v>
      </c>
    </row>
    <row r="2422" spans="1:23" x14ac:dyDescent="0.35">
      <c r="A2422" t="s">
        <v>372</v>
      </c>
      <c r="B2422" s="1">
        <v>44464</v>
      </c>
      <c r="C2422" t="s">
        <v>353</v>
      </c>
      <c r="D2422" t="s">
        <v>48</v>
      </c>
      <c r="E2422">
        <v>1</v>
      </c>
      <c r="F2422">
        <v>0</v>
      </c>
      <c r="G2422">
        <v>0</v>
      </c>
      <c r="H2422">
        <v>0</v>
      </c>
      <c r="I2422">
        <v>1</v>
      </c>
      <c r="J2422">
        <v>0</v>
      </c>
      <c r="K2422">
        <v>0</v>
      </c>
      <c r="L2422" s="2">
        <v>4.333333333333333</v>
      </c>
      <c r="M2422">
        <v>6</v>
      </c>
      <c r="N2422">
        <v>4</v>
      </c>
      <c r="O2422">
        <v>3</v>
      </c>
      <c r="P2422">
        <v>2</v>
      </c>
      <c r="Q2422">
        <v>1</v>
      </c>
      <c r="R2422">
        <v>3</v>
      </c>
      <c r="S2422">
        <v>0</v>
      </c>
      <c r="T2422">
        <v>0</v>
      </c>
      <c r="U2422">
        <v>0</v>
      </c>
      <c r="V2422">
        <f t="shared" si="74"/>
        <v>49.666666666666664</v>
      </c>
      <c r="W2422">
        <f t="shared" si="75"/>
        <v>31</v>
      </c>
    </row>
    <row r="2423" spans="1:23" x14ac:dyDescent="0.35">
      <c r="A2423" t="s">
        <v>372</v>
      </c>
      <c r="B2423" s="1">
        <v>44465</v>
      </c>
      <c r="C2423" t="s">
        <v>356</v>
      </c>
      <c r="D2423" t="s">
        <v>48</v>
      </c>
      <c r="E2423">
        <v>1</v>
      </c>
      <c r="F2423">
        <v>0</v>
      </c>
      <c r="G2423">
        <v>0</v>
      </c>
      <c r="H2423">
        <v>1</v>
      </c>
      <c r="I2423">
        <v>0</v>
      </c>
      <c r="J2423">
        <v>0</v>
      </c>
      <c r="K2423">
        <v>0</v>
      </c>
      <c r="L2423">
        <v>5</v>
      </c>
      <c r="M2423">
        <v>5</v>
      </c>
      <c r="N2423">
        <v>0</v>
      </c>
      <c r="O2423">
        <v>0</v>
      </c>
      <c r="P2423">
        <v>0</v>
      </c>
      <c r="Q2423">
        <v>1</v>
      </c>
      <c r="R2423">
        <v>3</v>
      </c>
      <c r="S2423">
        <v>0</v>
      </c>
      <c r="T2423">
        <v>0</v>
      </c>
      <c r="U2423">
        <v>0</v>
      </c>
      <c r="V2423">
        <f t="shared" si="74"/>
        <v>64</v>
      </c>
      <c r="W2423">
        <f t="shared" si="75"/>
        <v>61</v>
      </c>
    </row>
    <row r="2424" spans="1:23" x14ac:dyDescent="0.35">
      <c r="A2424" t="s">
        <v>372</v>
      </c>
      <c r="B2424" s="1">
        <v>44467</v>
      </c>
      <c r="C2424" t="s">
        <v>355</v>
      </c>
      <c r="D2424" t="s">
        <v>69</v>
      </c>
      <c r="E2424">
        <v>1</v>
      </c>
      <c r="F2424">
        <v>0</v>
      </c>
      <c r="G2424">
        <v>0</v>
      </c>
      <c r="H2424">
        <v>1</v>
      </c>
      <c r="I2424">
        <v>0</v>
      </c>
      <c r="J2424">
        <v>0</v>
      </c>
      <c r="K2424">
        <v>0</v>
      </c>
      <c r="L2424">
        <v>7</v>
      </c>
      <c r="M2424">
        <v>3</v>
      </c>
      <c r="N2424">
        <v>0</v>
      </c>
      <c r="O2424">
        <v>0</v>
      </c>
      <c r="P2424">
        <v>0</v>
      </c>
      <c r="Q2424">
        <v>2</v>
      </c>
      <c r="R2424">
        <v>5</v>
      </c>
      <c r="S2424">
        <v>0</v>
      </c>
      <c r="T2424">
        <v>0</v>
      </c>
      <c r="U2424">
        <v>0</v>
      </c>
      <c r="V2424">
        <f t="shared" si="74"/>
        <v>77</v>
      </c>
      <c r="W2424">
        <f t="shared" si="75"/>
        <v>77</v>
      </c>
    </row>
    <row r="2425" spans="1:23" x14ac:dyDescent="0.35">
      <c r="A2425" t="s">
        <v>372</v>
      </c>
      <c r="B2425" s="1">
        <v>44468</v>
      </c>
      <c r="C2425" t="s">
        <v>368</v>
      </c>
      <c r="D2425" t="s">
        <v>69</v>
      </c>
      <c r="E2425">
        <v>1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 s="2">
        <v>5.333333333333333</v>
      </c>
      <c r="M2425">
        <v>11</v>
      </c>
      <c r="N2425">
        <v>6</v>
      </c>
      <c r="O2425">
        <v>5</v>
      </c>
      <c r="P2425">
        <v>2</v>
      </c>
      <c r="Q2425">
        <v>0</v>
      </c>
      <c r="R2425">
        <v>4</v>
      </c>
      <c r="S2425">
        <v>0</v>
      </c>
      <c r="T2425">
        <v>0</v>
      </c>
      <c r="U2425">
        <v>0</v>
      </c>
      <c r="V2425">
        <f t="shared" si="74"/>
        <v>51.666666666666664</v>
      </c>
      <c r="W2425">
        <f t="shared" si="75"/>
        <v>24</v>
      </c>
    </row>
    <row r="2426" spans="1:23" x14ac:dyDescent="0.35">
      <c r="A2426" t="s">
        <v>372</v>
      </c>
      <c r="B2426" s="1">
        <v>44469</v>
      </c>
      <c r="C2426" t="s">
        <v>361</v>
      </c>
      <c r="D2426" t="s">
        <v>69</v>
      </c>
      <c r="E2426">
        <v>1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 s="2">
        <v>4.666666666666667</v>
      </c>
      <c r="M2426">
        <v>4</v>
      </c>
      <c r="N2426">
        <v>3</v>
      </c>
      <c r="O2426">
        <v>3</v>
      </c>
      <c r="P2426">
        <v>2</v>
      </c>
      <c r="Q2426">
        <v>2</v>
      </c>
      <c r="R2426">
        <v>5</v>
      </c>
      <c r="S2426">
        <v>0</v>
      </c>
      <c r="T2426">
        <v>0</v>
      </c>
      <c r="U2426">
        <v>0</v>
      </c>
      <c r="V2426">
        <f t="shared" si="74"/>
        <v>56.333333333333336</v>
      </c>
      <c r="W2426">
        <f t="shared" si="75"/>
        <v>40</v>
      </c>
    </row>
    <row r="2427" spans="1:23" x14ac:dyDescent="0.35">
      <c r="A2427" t="s">
        <v>372</v>
      </c>
      <c r="B2427" s="1">
        <v>44470</v>
      </c>
      <c r="C2427" t="s">
        <v>353</v>
      </c>
      <c r="D2427" t="s">
        <v>108</v>
      </c>
      <c r="E2427">
        <v>1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 s="2">
        <v>1.6666666666666665</v>
      </c>
      <c r="M2427">
        <v>5</v>
      </c>
      <c r="N2427">
        <v>3</v>
      </c>
      <c r="O2427">
        <v>3</v>
      </c>
      <c r="P2427">
        <v>0</v>
      </c>
      <c r="Q2427">
        <v>0</v>
      </c>
      <c r="R2427">
        <v>1</v>
      </c>
      <c r="S2427">
        <v>0</v>
      </c>
      <c r="T2427">
        <v>0</v>
      </c>
      <c r="U2427">
        <v>0</v>
      </c>
      <c r="V2427">
        <f t="shared" si="74"/>
        <v>51</v>
      </c>
      <c r="W2427">
        <f t="shared" si="75"/>
        <v>32</v>
      </c>
    </row>
    <row r="2428" spans="1:23" x14ac:dyDescent="0.35">
      <c r="A2428" t="s">
        <v>372</v>
      </c>
      <c r="B2428" s="1">
        <v>44471</v>
      </c>
      <c r="C2428" t="s">
        <v>356</v>
      </c>
      <c r="D2428" t="s">
        <v>108</v>
      </c>
      <c r="E2428">
        <v>1</v>
      </c>
      <c r="F2428">
        <v>0</v>
      </c>
      <c r="G2428">
        <v>0</v>
      </c>
      <c r="H2428">
        <v>1</v>
      </c>
      <c r="I2428">
        <v>0</v>
      </c>
      <c r="J2428">
        <v>0</v>
      </c>
      <c r="K2428">
        <v>0</v>
      </c>
      <c r="L2428" s="2">
        <v>6.333333333333333</v>
      </c>
      <c r="M2428">
        <v>1</v>
      </c>
      <c r="N2428">
        <v>1</v>
      </c>
      <c r="O2428">
        <v>1</v>
      </c>
      <c r="P2428">
        <v>0</v>
      </c>
      <c r="Q2428">
        <v>2</v>
      </c>
      <c r="R2428">
        <v>7</v>
      </c>
      <c r="S2428">
        <v>0</v>
      </c>
      <c r="T2428">
        <v>0</v>
      </c>
      <c r="U2428">
        <v>0</v>
      </c>
      <c r="V2428">
        <f t="shared" si="74"/>
        <v>77.666666666666671</v>
      </c>
      <c r="W2428">
        <f t="shared" si="75"/>
        <v>76</v>
      </c>
    </row>
    <row r="2429" spans="1:23" x14ac:dyDescent="0.35">
      <c r="A2429" t="s">
        <v>372</v>
      </c>
      <c r="B2429" s="1">
        <v>44472</v>
      </c>
      <c r="C2429" t="s">
        <v>355</v>
      </c>
      <c r="D2429" t="s">
        <v>108</v>
      </c>
      <c r="E2429">
        <v>1</v>
      </c>
      <c r="F2429">
        <v>0</v>
      </c>
      <c r="G2429">
        <v>0</v>
      </c>
      <c r="H2429">
        <v>1</v>
      </c>
      <c r="I2429">
        <v>0</v>
      </c>
      <c r="J2429">
        <v>0</v>
      </c>
      <c r="K2429">
        <v>0</v>
      </c>
      <c r="L2429">
        <v>5</v>
      </c>
      <c r="M2429">
        <v>3</v>
      </c>
      <c r="N2429">
        <v>1</v>
      </c>
      <c r="O2429">
        <v>1</v>
      </c>
      <c r="P2429">
        <v>0</v>
      </c>
      <c r="Q2429">
        <v>1</v>
      </c>
      <c r="R2429">
        <v>11</v>
      </c>
      <c r="S2429">
        <v>1</v>
      </c>
      <c r="T2429">
        <v>0</v>
      </c>
      <c r="U2429">
        <v>0</v>
      </c>
      <c r="V2429">
        <f t="shared" si="74"/>
        <v>74</v>
      </c>
      <c r="W2429">
        <f t="shared" si="75"/>
        <v>70</v>
      </c>
    </row>
    <row r="2430" spans="1:23" x14ac:dyDescent="0.35">
      <c r="A2430" t="s">
        <v>385</v>
      </c>
      <c r="B2430" s="1">
        <v>44287</v>
      </c>
      <c r="C2430" t="s">
        <v>373</v>
      </c>
      <c r="D2430" t="s">
        <v>30</v>
      </c>
      <c r="E2430">
        <v>1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4</v>
      </c>
      <c r="M2430">
        <v>6</v>
      </c>
      <c r="N2430">
        <v>3</v>
      </c>
      <c r="O2430">
        <v>3</v>
      </c>
      <c r="P2430">
        <v>0</v>
      </c>
      <c r="Q2430">
        <v>2</v>
      </c>
      <c r="R2430">
        <v>5</v>
      </c>
      <c r="S2430">
        <v>0</v>
      </c>
      <c r="T2430">
        <v>0</v>
      </c>
      <c r="U2430">
        <v>1</v>
      </c>
      <c r="V2430">
        <f t="shared" si="74"/>
        <v>59</v>
      </c>
      <c r="W2430">
        <f t="shared" si="75"/>
        <v>44</v>
      </c>
    </row>
    <row r="2431" spans="1:23" x14ac:dyDescent="0.35">
      <c r="A2431" t="s">
        <v>385</v>
      </c>
      <c r="B2431" s="1">
        <v>44289</v>
      </c>
      <c r="C2431" t="s">
        <v>374</v>
      </c>
      <c r="D2431" t="s">
        <v>30</v>
      </c>
      <c r="E2431">
        <v>1</v>
      </c>
      <c r="F2431">
        <v>0</v>
      </c>
      <c r="G2431">
        <v>0</v>
      </c>
      <c r="H2431">
        <v>0</v>
      </c>
      <c r="I2431">
        <v>1</v>
      </c>
      <c r="J2431">
        <v>0</v>
      </c>
      <c r="K2431">
        <v>0</v>
      </c>
      <c r="L2431" s="2">
        <v>6.333333333333333</v>
      </c>
      <c r="M2431">
        <v>1</v>
      </c>
      <c r="N2431">
        <v>1</v>
      </c>
      <c r="O2431">
        <v>1</v>
      </c>
      <c r="P2431">
        <v>1</v>
      </c>
      <c r="Q2431">
        <v>0</v>
      </c>
      <c r="R2431">
        <v>11</v>
      </c>
      <c r="S2431">
        <v>1</v>
      </c>
      <c r="T2431">
        <v>0</v>
      </c>
      <c r="U2431">
        <v>0</v>
      </c>
      <c r="V2431">
        <f t="shared" si="74"/>
        <v>79.666666666666671</v>
      </c>
      <c r="W2431">
        <f t="shared" si="75"/>
        <v>78</v>
      </c>
    </row>
    <row r="2432" spans="1:23" x14ac:dyDescent="0.35">
      <c r="A2432" t="s">
        <v>385</v>
      </c>
      <c r="B2432" s="1">
        <v>44290</v>
      </c>
      <c r="C2432" t="s">
        <v>375</v>
      </c>
      <c r="D2432" t="s">
        <v>30</v>
      </c>
      <c r="E2432">
        <v>1</v>
      </c>
      <c r="F2432">
        <v>0</v>
      </c>
      <c r="G2432">
        <v>0</v>
      </c>
      <c r="H2432">
        <v>0</v>
      </c>
      <c r="I2432">
        <v>1</v>
      </c>
      <c r="J2432">
        <v>0</v>
      </c>
      <c r="K2432">
        <v>0</v>
      </c>
      <c r="L2432">
        <v>5</v>
      </c>
      <c r="M2432">
        <v>4</v>
      </c>
      <c r="N2432">
        <v>2</v>
      </c>
      <c r="O2432">
        <v>2</v>
      </c>
      <c r="P2432">
        <v>1</v>
      </c>
      <c r="Q2432">
        <v>2</v>
      </c>
      <c r="R2432">
        <v>4</v>
      </c>
      <c r="S2432">
        <v>0</v>
      </c>
      <c r="T2432">
        <v>0</v>
      </c>
      <c r="U2432">
        <v>0</v>
      </c>
      <c r="V2432">
        <f t="shared" si="74"/>
        <v>61</v>
      </c>
      <c r="W2432">
        <f t="shared" si="75"/>
        <v>50</v>
      </c>
    </row>
    <row r="2433" spans="1:23" x14ac:dyDescent="0.35">
      <c r="A2433" t="s">
        <v>385</v>
      </c>
      <c r="B2433" s="1">
        <v>44291</v>
      </c>
      <c r="C2433" t="s">
        <v>376</v>
      </c>
      <c r="D2433" t="s">
        <v>114</v>
      </c>
      <c r="E2433">
        <v>1</v>
      </c>
      <c r="F2433">
        <v>0</v>
      </c>
      <c r="G2433">
        <v>0</v>
      </c>
      <c r="H2433">
        <v>0</v>
      </c>
      <c r="I2433">
        <v>1</v>
      </c>
      <c r="J2433">
        <v>0</v>
      </c>
      <c r="K2433">
        <v>0</v>
      </c>
      <c r="L2433">
        <v>5</v>
      </c>
      <c r="M2433">
        <v>4</v>
      </c>
      <c r="N2433">
        <v>4</v>
      </c>
      <c r="O2433">
        <v>4</v>
      </c>
      <c r="P2433">
        <v>3</v>
      </c>
      <c r="Q2433">
        <v>1</v>
      </c>
      <c r="R2433">
        <v>4</v>
      </c>
      <c r="S2433">
        <v>0</v>
      </c>
      <c r="T2433">
        <v>0</v>
      </c>
      <c r="U2433">
        <v>0</v>
      </c>
      <c r="V2433">
        <f t="shared" si="74"/>
        <v>54</v>
      </c>
      <c r="W2433">
        <f t="shared" si="75"/>
        <v>34</v>
      </c>
    </row>
    <row r="2434" spans="1:23" x14ac:dyDescent="0.35">
      <c r="A2434" t="s">
        <v>385</v>
      </c>
      <c r="B2434" s="1">
        <v>44292</v>
      </c>
      <c r="C2434" t="s">
        <v>377</v>
      </c>
      <c r="D2434" t="s">
        <v>114</v>
      </c>
      <c r="E2434">
        <v>1</v>
      </c>
      <c r="F2434">
        <v>0</v>
      </c>
      <c r="G2434">
        <v>0</v>
      </c>
      <c r="H2434">
        <v>1</v>
      </c>
      <c r="I2434">
        <v>0</v>
      </c>
      <c r="J2434">
        <v>0</v>
      </c>
      <c r="K2434">
        <v>0</v>
      </c>
      <c r="L2434">
        <v>5</v>
      </c>
      <c r="M2434">
        <v>1</v>
      </c>
      <c r="N2434">
        <v>0</v>
      </c>
      <c r="O2434">
        <v>0</v>
      </c>
      <c r="P2434">
        <v>0</v>
      </c>
      <c r="Q2434">
        <v>4</v>
      </c>
      <c r="R2434">
        <v>8</v>
      </c>
      <c r="S2434">
        <v>0</v>
      </c>
      <c r="T2434">
        <v>0</v>
      </c>
      <c r="U2434">
        <v>1</v>
      </c>
      <c r="V2434">
        <f t="shared" si="74"/>
        <v>70</v>
      </c>
      <c r="W2434">
        <f t="shared" si="75"/>
        <v>68</v>
      </c>
    </row>
    <row r="2435" spans="1:23" x14ac:dyDescent="0.35">
      <c r="A2435" t="s">
        <v>385</v>
      </c>
      <c r="B2435" s="1">
        <v>44293</v>
      </c>
      <c r="C2435" t="s">
        <v>373</v>
      </c>
      <c r="D2435" t="s">
        <v>114</v>
      </c>
      <c r="E2435">
        <v>1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7</v>
      </c>
      <c r="M2435">
        <v>1</v>
      </c>
      <c r="N2435">
        <v>0</v>
      </c>
      <c r="O2435">
        <v>0</v>
      </c>
      <c r="P2435">
        <v>0</v>
      </c>
      <c r="Q2435">
        <v>0</v>
      </c>
      <c r="R2435">
        <v>8</v>
      </c>
      <c r="S2435">
        <v>0</v>
      </c>
      <c r="T2435">
        <v>0</v>
      </c>
      <c r="U2435">
        <v>0</v>
      </c>
      <c r="V2435">
        <f t="shared" ref="V2435:V2498" si="76">50+L2435*3+(IF(L2435&lt;4,0,(L2435-4)*2)+R2435-M2435-4*P2435-(2*(N2435-O2435))-Q2435)</f>
        <v>84</v>
      </c>
      <c r="W2435">
        <f t="shared" ref="W2435:W2498" si="77">40+6*L2435+R2435-2*Q2435-2*M2435-3*N2435-6*P2435</f>
        <v>88</v>
      </c>
    </row>
    <row r="2436" spans="1:23" x14ac:dyDescent="0.35">
      <c r="A2436" t="s">
        <v>385</v>
      </c>
      <c r="B2436" s="1">
        <v>44294</v>
      </c>
      <c r="C2436" t="s">
        <v>374</v>
      </c>
      <c r="D2436" t="s">
        <v>110</v>
      </c>
      <c r="E2436">
        <v>1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6</v>
      </c>
      <c r="M2436">
        <v>1</v>
      </c>
      <c r="N2436">
        <v>0</v>
      </c>
      <c r="O2436">
        <v>0</v>
      </c>
      <c r="P2436">
        <v>0</v>
      </c>
      <c r="Q2436">
        <v>0</v>
      </c>
      <c r="R2436">
        <v>9</v>
      </c>
      <c r="S2436">
        <v>1</v>
      </c>
      <c r="T2436">
        <v>0</v>
      </c>
      <c r="U2436">
        <v>0</v>
      </c>
      <c r="V2436">
        <f t="shared" si="76"/>
        <v>80</v>
      </c>
      <c r="W2436">
        <f t="shared" si="77"/>
        <v>83</v>
      </c>
    </row>
    <row r="2437" spans="1:23" x14ac:dyDescent="0.35">
      <c r="A2437" t="s">
        <v>385</v>
      </c>
      <c r="B2437" s="1">
        <v>44296</v>
      </c>
      <c r="C2437" t="s">
        <v>375</v>
      </c>
      <c r="D2437" t="s">
        <v>110</v>
      </c>
      <c r="E2437">
        <v>1</v>
      </c>
      <c r="F2437">
        <v>0</v>
      </c>
      <c r="G2437">
        <v>0</v>
      </c>
      <c r="H2437">
        <v>1</v>
      </c>
      <c r="I2437">
        <v>0</v>
      </c>
      <c r="J2437">
        <v>0</v>
      </c>
      <c r="K2437">
        <v>0</v>
      </c>
      <c r="L2437">
        <v>5</v>
      </c>
      <c r="M2437">
        <v>6</v>
      </c>
      <c r="N2437">
        <v>1</v>
      </c>
      <c r="O2437">
        <v>0</v>
      </c>
      <c r="P2437">
        <v>0</v>
      </c>
      <c r="Q2437">
        <v>4</v>
      </c>
      <c r="R2437">
        <v>3</v>
      </c>
      <c r="S2437">
        <v>0</v>
      </c>
      <c r="T2437">
        <v>0</v>
      </c>
      <c r="U2437">
        <v>1</v>
      </c>
      <c r="V2437">
        <f t="shared" si="76"/>
        <v>58</v>
      </c>
      <c r="W2437">
        <f t="shared" si="77"/>
        <v>50</v>
      </c>
    </row>
    <row r="2438" spans="1:23" x14ac:dyDescent="0.35">
      <c r="A2438" t="s">
        <v>385</v>
      </c>
      <c r="B2438" s="1">
        <v>44297</v>
      </c>
      <c r="C2438" t="s">
        <v>376</v>
      </c>
      <c r="D2438" t="s">
        <v>110</v>
      </c>
      <c r="E2438">
        <v>1</v>
      </c>
      <c r="F2438">
        <v>0</v>
      </c>
      <c r="G2438">
        <v>0</v>
      </c>
      <c r="H2438">
        <v>1</v>
      </c>
      <c r="I2438">
        <v>0</v>
      </c>
      <c r="J2438">
        <v>0</v>
      </c>
      <c r="K2438">
        <v>0</v>
      </c>
      <c r="L2438">
        <v>5</v>
      </c>
      <c r="M2438">
        <v>5</v>
      </c>
      <c r="N2438">
        <v>1</v>
      </c>
      <c r="O2438">
        <v>1</v>
      </c>
      <c r="P2438">
        <v>0</v>
      </c>
      <c r="Q2438">
        <v>2</v>
      </c>
      <c r="R2438">
        <v>1</v>
      </c>
      <c r="S2438">
        <v>0</v>
      </c>
      <c r="T2438">
        <v>0</v>
      </c>
      <c r="U2438">
        <v>0</v>
      </c>
      <c r="V2438">
        <f t="shared" si="76"/>
        <v>61</v>
      </c>
      <c r="W2438">
        <f t="shared" si="77"/>
        <v>54</v>
      </c>
    </row>
    <row r="2439" spans="1:23" x14ac:dyDescent="0.35">
      <c r="A2439" t="s">
        <v>385</v>
      </c>
      <c r="B2439" s="1">
        <v>44298</v>
      </c>
      <c r="C2439" t="s">
        <v>377</v>
      </c>
      <c r="D2439" t="s">
        <v>112</v>
      </c>
      <c r="E2439">
        <v>1</v>
      </c>
      <c r="F2439">
        <v>0</v>
      </c>
      <c r="G2439">
        <v>0</v>
      </c>
      <c r="H2439">
        <v>1</v>
      </c>
      <c r="I2439">
        <v>0</v>
      </c>
      <c r="J2439">
        <v>0</v>
      </c>
      <c r="K2439">
        <v>0</v>
      </c>
      <c r="L2439">
        <v>6</v>
      </c>
      <c r="M2439">
        <v>2</v>
      </c>
      <c r="N2439">
        <v>1</v>
      </c>
      <c r="O2439">
        <v>1</v>
      </c>
      <c r="P2439">
        <v>1</v>
      </c>
      <c r="Q2439">
        <v>2</v>
      </c>
      <c r="R2439">
        <v>10</v>
      </c>
      <c r="S2439">
        <v>0</v>
      </c>
      <c r="T2439">
        <v>0</v>
      </c>
      <c r="U2439">
        <v>0</v>
      </c>
      <c r="V2439">
        <f t="shared" si="76"/>
        <v>74</v>
      </c>
      <c r="W2439">
        <f t="shared" si="77"/>
        <v>69</v>
      </c>
    </row>
    <row r="2440" spans="1:23" x14ac:dyDescent="0.35">
      <c r="A2440" t="s">
        <v>385</v>
      </c>
      <c r="B2440" s="1">
        <v>44299</v>
      </c>
      <c r="C2440" t="s">
        <v>373</v>
      </c>
      <c r="D2440" t="s">
        <v>112</v>
      </c>
      <c r="E2440">
        <v>1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6</v>
      </c>
      <c r="M2440">
        <v>3</v>
      </c>
      <c r="N2440">
        <v>1</v>
      </c>
      <c r="O2440">
        <v>1</v>
      </c>
      <c r="P2440">
        <v>0</v>
      </c>
      <c r="Q2440">
        <v>1</v>
      </c>
      <c r="R2440">
        <v>6</v>
      </c>
      <c r="S2440">
        <v>1</v>
      </c>
      <c r="T2440">
        <v>0</v>
      </c>
      <c r="U2440">
        <v>0</v>
      </c>
      <c r="V2440">
        <f t="shared" si="76"/>
        <v>74</v>
      </c>
      <c r="W2440">
        <f t="shared" si="77"/>
        <v>71</v>
      </c>
    </row>
    <row r="2441" spans="1:23" x14ac:dyDescent="0.35">
      <c r="A2441" t="s">
        <v>385</v>
      </c>
      <c r="B2441" s="1">
        <v>44300</v>
      </c>
      <c r="C2441" t="s">
        <v>374</v>
      </c>
      <c r="D2441" t="s">
        <v>112</v>
      </c>
      <c r="E2441">
        <v>1</v>
      </c>
      <c r="F2441">
        <v>0</v>
      </c>
      <c r="G2441">
        <v>0</v>
      </c>
      <c r="H2441">
        <v>1</v>
      </c>
      <c r="I2441">
        <v>0</v>
      </c>
      <c r="J2441">
        <v>0</v>
      </c>
      <c r="K2441">
        <v>0</v>
      </c>
      <c r="L2441">
        <v>6</v>
      </c>
      <c r="M2441">
        <v>2</v>
      </c>
      <c r="N2441">
        <v>0</v>
      </c>
      <c r="O2441">
        <v>0</v>
      </c>
      <c r="P2441">
        <v>0</v>
      </c>
      <c r="Q2441">
        <v>0</v>
      </c>
      <c r="R2441">
        <v>10</v>
      </c>
      <c r="S2441">
        <v>0</v>
      </c>
      <c r="T2441">
        <v>0</v>
      </c>
      <c r="U2441">
        <v>0</v>
      </c>
      <c r="V2441">
        <f t="shared" si="76"/>
        <v>80</v>
      </c>
      <c r="W2441">
        <f t="shared" si="77"/>
        <v>82</v>
      </c>
    </row>
    <row r="2442" spans="1:23" x14ac:dyDescent="0.35">
      <c r="A2442" t="s">
        <v>385</v>
      </c>
      <c r="B2442" s="1">
        <v>44302</v>
      </c>
      <c r="C2442" t="s">
        <v>375</v>
      </c>
      <c r="D2442" t="s">
        <v>113</v>
      </c>
      <c r="E2442">
        <v>1</v>
      </c>
      <c r="F2442">
        <v>0</v>
      </c>
      <c r="G2442">
        <v>0</v>
      </c>
      <c r="H2442">
        <v>0</v>
      </c>
      <c r="I2442">
        <v>1</v>
      </c>
      <c r="J2442">
        <v>0</v>
      </c>
      <c r="K2442">
        <v>0</v>
      </c>
      <c r="L2442" s="2">
        <v>4.333333333333333</v>
      </c>
      <c r="M2442">
        <v>5</v>
      </c>
      <c r="N2442">
        <v>3</v>
      </c>
      <c r="O2442">
        <v>3</v>
      </c>
      <c r="P2442">
        <v>1</v>
      </c>
      <c r="Q2442">
        <v>1</v>
      </c>
      <c r="R2442">
        <v>3</v>
      </c>
      <c r="S2442">
        <v>0</v>
      </c>
      <c r="T2442">
        <v>0</v>
      </c>
      <c r="U2442">
        <v>0</v>
      </c>
      <c r="V2442">
        <f t="shared" si="76"/>
        <v>56.666666666666664</v>
      </c>
      <c r="W2442">
        <f t="shared" si="77"/>
        <v>42</v>
      </c>
    </row>
    <row r="2443" spans="1:23" x14ac:dyDescent="0.35">
      <c r="A2443" t="s">
        <v>385</v>
      </c>
      <c r="B2443" s="1">
        <v>44303</v>
      </c>
      <c r="C2443" t="s">
        <v>376</v>
      </c>
      <c r="D2443" t="s">
        <v>113</v>
      </c>
      <c r="E2443">
        <v>1</v>
      </c>
      <c r="F2443">
        <v>0</v>
      </c>
      <c r="G2443">
        <v>0</v>
      </c>
      <c r="H2443">
        <v>1</v>
      </c>
      <c r="I2443">
        <v>0</v>
      </c>
      <c r="J2443">
        <v>0</v>
      </c>
      <c r="K2443">
        <v>0</v>
      </c>
      <c r="L2443">
        <v>7</v>
      </c>
      <c r="M2443">
        <v>6</v>
      </c>
      <c r="N2443">
        <v>1</v>
      </c>
      <c r="O2443">
        <v>0</v>
      </c>
      <c r="P2443">
        <v>0</v>
      </c>
      <c r="Q2443">
        <v>1</v>
      </c>
      <c r="R2443">
        <v>3</v>
      </c>
      <c r="S2443">
        <v>0</v>
      </c>
      <c r="T2443">
        <v>0</v>
      </c>
      <c r="U2443">
        <v>0</v>
      </c>
      <c r="V2443">
        <f t="shared" si="76"/>
        <v>71</v>
      </c>
      <c r="W2443">
        <f t="shared" si="77"/>
        <v>68</v>
      </c>
    </row>
    <row r="2444" spans="1:23" x14ac:dyDescent="0.35">
      <c r="A2444" t="s">
        <v>385</v>
      </c>
      <c r="B2444" s="1">
        <v>44304</v>
      </c>
      <c r="C2444" t="s">
        <v>377</v>
      </c>
      <c r="D2444" t="s">
        <v>113</v>
      </c>
      <c r="E2444">
        <v>1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5</v>
      </c>
      <c r="M2444">
        <v>3</v>
      </c>
      <c r="N2444">
        <v>3</v>
      </c>
      <c r="O2444">
        <v>3</v>
      </c>
      <c r="P2444">
        <v>1</v>
      </c>
      <c r="Q2444">
        <v>3</v>
      </c>
      <c r="R2444">
        <v>7</v>
      </c>
      <c r="S2444">
        <v>1</v>
      </c>
      <c r="T2444">
        <v>0</v>
      </c>
      <c r="U2444">
        <v>0</v>
      </c>
      <c r="V2444">
        <f t="shared" si="76"/>
        <v>64</v>
      </c>
      <c r="W2444">
        <f t="shared" si="77"/>
        <v>50</v>
      </c>
    </row>
    <row r="2445" spans="1:23" x14ac:dyDescent="0.35">
      <c r="A2445" t="s">
        <v>385</v>
      </c>
      <c r="B2445" s="1">
        <v>44305</v>
      </c>
      <c r="C2445" t="s">
        <v>373</v>
      </c>
      <c r="D2445" t="s">
        <v>74</v>
      </c>
      <c r="E2445">
        <v>1</v>
      </c>
      <c r="F2445">
        <v>0</v>
      </c>
      <c r="G2445">
        <v>0</v>
      </c>
      <c r="H2445">
        <v>1</v>
      </c>
      <c r="I2445">
        <v>0</v>
      </c>
      <c r="J2445">
        <v>0</v>
      </c>
      <c r="K2445">
        <v>0</v>
      </c>
      <c r="L2445">
        <v>6</v>
      </c>
      <c r="M2445">
        <v>1</v>
      </c>
      <c r="N2445">
        <v>1</v>
      </c>
      <c r="O2445">
        <v>1</v>
      </c>
      <c r="P2445">
        <v>0</v>
      </c>
      <c r="Q2445">
        <v>3</v>
      </c>
      <c r="R2445">
        <v>7</v>
      </c>
      <c r="S2445">
        <v>0</v>
      </c>
      <c r="T2445">
        <v>0</v>
      </c>
      <c r="U2445">
        <v>0</v>
      </c>
      <c r="V2445">
        <f t="shared" si="76"/>
        <v>75</v>
      </c>
      <c r="W2445">
        <f t="shared" si="77"/>
        <v>72</v>
      </c>
    </row>
    <row r="2446" spans="1:23" x14ac:dyDescent="0.35">
      <c r="A2446" t="s">
        <v>385</v>
      </c>
      <c r="B2446" s="1">
        <v>44306</v>
      </c>
      <c r="C2446" t="s">
        <v>374</v>
      </c>
      <c r="D2446" t="s">
        <v>74</v>
      </c>
      <c r="E2446">
        <v>1</v>
      </c>
      <c r="F2446">
        <v>0</v>
      </c>
      <c r="G2446">
        <v>0</v>
      </c>
      <c r="H2446">
        <v>1</v>
      </c>
      <c r="I2446">
        <v>0</v>
      </c>
      <c r="J2446">
        <v>0</v>
      </c>
      <c r="K2446">
        <v>0</v>
      </c>
      <c r="L2446">
        <v>6</v>
      </c>
      <c r="M2446">
        <v>4</v>
      </c>
      <c r="N2446">
        <v>0</v>
      </c>
      <c r="O2446">
        <v>0</v>
      </c>
      <c r="P2446">
        <v>0</v>
      </c>
      <c r="Q2446">
        <v>0</v>
      </c>
      <c r="R2446">
        <v>10</v>
      </c>
      <c r="S2446">
        <v>1</v>
      </c>
      <c r="T2446">
        <v>0</v>
      </c>
      <c r="U2446">
        <v>0</v>
      </c>
      <c r="V2446">
        <f t="shared" si="76"/>
        <v>78</v>
      </c>
      <c r="W2446">
        <f t="shared" si="77"/>
        <v>78</v>
      </c>
    </row>
    <row r="2447" spans="1:23" x14ac:dyDescent="0.35">
      <c r="A2447" t="s">
        <v>385</v>
      </c>
      <c r="B2447" s="1">
        <v>44307</v>
      </c>
      <c r="C2447" t="s">
        <v>375</v>
      </c>
      <c r="D2447" t="s">
        <v>74</v>
      </c>
      <c r="E2447">
        <v>1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 s="2">
        <v>4.666666666666667</v>
      </c>
      <c r="M2447">
        <v>5</v>
      </c>
      <c r="N2447">
        <v>2</v>
      </c>
      <c r="O2447">
        <v>2</v>
      </c>
      <c r="P2447">
        <v>0</v>
      </c>
      <c r="Q2447">
        <v>2</v>
      </c>
      <c r="R2447">
        <v>2</v>
      </c>
      <c r="S2447">
        <v>0</v>
      </c>
      <c r="T2447">
        <v>0</v>
      </c>
      <c r="U2447">
        <v>1</v>
      </c>
      <c r="V2447">
        <f t="shared" si="76"/>
        <v>60.333333333333336</v>
      </c>
      <c r="W2447">
        <f t="shared" si="77"/>
        <v>50</v>
      </c>
    </row>
    <row r="2448" spans="1:23" x14ac:dyDescent="0.35">
      <c r="A2448" t="s">
        <v>385</v>
      </c>
      <c r="B2448" s="1">
        <v>44309</v>
      </c>
      <c r="C2448" t="s">
        <v>376</v>
      </c>
      <c r="D2448" t="s">
        <v>114</v>
      </c>
      <c r="E2448">
        <v>1</v>
      </c>
      <c r="F2448">
        <v>0</v>
      </c>
      <c r="G2448">
        <v>0</v>
      </c>
      <c r="H2448">
        <v>0</v>
      </c>
      <c r="I2448">
        <v>1</v>
      </c>
      <c r="J2448">
        <v>0</v>
      </c>
      <c r="K2448">
        <v>0</v>
      </c>
      <c r="L2448" s="2">
        <v>0.33333333333333331</v>
      </c>
      <c r="M2448">
        <v>3</v>
      </c>
      <c r="N2448">
        <v>3</v>
      </c>
      <c r="O2448">
        <v>3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f t="shared" si="76"/>
        <v>48</v>
      </c>
      <c r="W2448">
        <f t="shared" si="77"/>
        <v>27</v>
      </c>
    </row>
    <row r="2449" spans="1:23" x14ac:dyDescent="0.35">
      <c r="A2449" t="s">
        <v>385</v>
      </c>
      <c r="B2449" s="1">
        <v>44310</v>
      </c>
      <c r="C2449" t="s">
        <v>377</v>
      </c>
      <c r="D2449" t="s">
        <v>114</v>
      </c>
      <c r="E2449">
        <v>1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4</v>
      </c>
      <c r="M2449">
        <v>5</v>
      </c>
      <c r="N2449">
        <v>2</v>
      </c>
      <c r="O2449">
        <v>2</v>
      </c>
      <c r="P2449">
        <v>0</v>
      </c>
      <c r="Q2449">
        <v>1</v>
      </c>
      <c r="R2449">
        <v>7</v>
      </c>
      <c r="S2449">
        <v>0</v>
      </c>
      <c r="T2449">
        <v>0</v>
      </c>
      <c r="U2449">
        <v>0</v>
      </c>
      <c r="V2449">
        <f t="shared" si="76"/>
        <v>63</v>
      </c>
      <c r="W2449">
        <f t="shared" si="77"/>
        <v>53</v>
      </c>
    </row>
    <row r="2450" spans="1:23" x14ac:dyDescent="0.35">
      <c r="A2450" t="s">
        <v>385</v>
      </c>
      <c r="B2450" s="1">
        <v>44311</v>
      </c>
      <c r="C2450" t="s">
        <v>373</v>
      </c>
      <c r="D2450" t="s">
        <v>114</v>
      </c>
      <c r="E2450">
        <v>1</v>
      </c>
      <c r="F2450">
        <v>0</v>
      </c>
      <c r="G2450">
        <v>0</v>
      </c>
      <c r="H2450">
        <v>1</v>
      </c>
      <c r="I2450">
        <v>0</v>
      </c>
      <c r="J2450">
        <v>0</v>
      </c>
      <c r="K2450">
        <v>0</v>
      </c>
      <c r="L2450">
        <v>6</v>
      </c>
      <c r="M2450">
        <v>2</v>
      </c>
      <c r="N2450">
        <v>0</v>
      </c>
      <c r="O2450">
        <v>0</v>
      </c>
      <c r="P2450">
        <v>0</v>
      </c>
      <c r="Q2450">
        <v>2</v>
      </c>
      <c r="R2450">
        <v>8</v>
      </c>
      <c r="S2450">
        <v>0</v>
      </c>
      <c r="T2450">
        <v>0</v>
      </c>
      <c r="U2450">
        <v>0</v>
      </c>
      <c r="V2450">
        <f t="shared" si="76"/>
        <v>76</v>
      </c>
      <c r="W2450">
        <f t="shared" si="77"/>
        <v>76</v>
      </c>
    </row>
    <row r="2451" spans="1:23" x14ac:dyDescent="0.35">
      <c r="A2451" t="s">
        <v>385</v>
      </c>
      <c r="B2451" s="1">
        <v>44312</v>
      </c>
      <c r="C2451" t="s">
        <v>374</v>
      </c>
      <c r="D2451" t="s">
        <v>97</v>
      </c>
      <c r="E2451">
        <v>1</v>
      </c>
      <c r="F2451">
        <v>0</v>
      </c>
      <c r="G2451">
        <v>0</v>
      </c>
      <c r="H2451">
        <v>0</v>
      </c>
      <c r="I2451">
        <v>1</v>
      </c>
      <c r="J2451">
        <v>0</v>
      </c>
      <c r="K2451">
        <v>0</v>
      </c>
      <c r="L2451">
        <v>5</v>
      </c>
      <c r="M2451">
        <v>8</v>
      </c>
      <c r="N2451">
        <v>5</v>
      </c>
      <c r="O2451">
        <v>4</v>
      </c>
      <c r="P2451">
        <v>0</v>
      </c>
      <c r="Q2451">
        <v>0</v>
      </c>
      <c r="R2451">
        <v>9</v>
      </c>
      <c r="S2451">
        <v>0</v>
      </c>
      <c r="T2451">
        <v>0</v>
      </c>
      <c r="U2451">
        <v>0</v>
      </c>
      <c r="V2451">
        <f t="shared" si="76"/>
        <v>66</v>
      </c>
      <c r="W2451">
        <f t="shared" si="77"/>
        <v>48</v>
      </c>
    </row>
    <row r="2452" spans="1:23" x14ac:dyDescent="0.35">
      <c r="A2452" t="s">
        <v>385</v>
      </c>
      <c r="B2452" s="1">
        <v>44313</v>
      </c>
      <c r="C2452" t="s">
        <v>375</v>
      </c>
      <c r="D2452" t="s">
        <v>97</v>
      </c>
      <c r="E2452">
        <v>1</v>
      </c>
      <c r="F2452">
        <v>0</v>
      </c>
      <c r="G2452">
        <v>0</v>
      </c>
      <c r="H2452">
        <v>1</v>
      </c>
      <c r="I2452">
        <v>0</v>
      </c>
      <c r="J2452">
        <v>0</v>
      </c>
      <c r="K2452">
        <v>0</v>
      </c>
      <c r="L2452" s="2">
        <v>5.666666666666667</v>
      </c>
      <c r="M2452">
        <v>5</v>
      </c>
      <c r="N2452">
        <v>3</v>
      </c>
      <c r="O2452">
        <v>3</v>
      </c>
      <c r="P2452">
        <v>1</v>
      </c>
      <c r="Q2452">
        <v>1</v>
      </c>
      <c r="R2452">
        <v>7</v>
      </c>
      <c r="S2452">
        <v>0</v>
      </c>
      <c r="T2452">
        <v>0</v>
      </c>
      <c r="U2452">
        <v>1</v>
      </c>
      <c r="V2452">
        <f t="shared" si="76"/>
        <v>67.333333333333329</v>
      </c>
      <c r="W2452">
        <f t="shared" si="77"/>
        <v>54</v>
      </c>
    </row>
    <row r="2453" spans="1:23" x14ac:dyDescent="0.35">
      <c r="A2453" t="s">
        <v>385</v>
      </c>
      <c r="B2453" s="1">
        <v>44314</v>
      </c>
      <c r="C2453" t="s">
        <v>378</v>
      </c>
      <c r="D2453" t="s">
        <v>97</v>
      </c>
      <c r="E2453">
        <v>1</v>
      </c>
      <c r="F2453">
        <v>0</v>
      </c>
      <c r="G2453">
        <v>0</v>
      </c>
      <c r="H2453">
        <v>0</v>
      </c>
      <c r="I2453">
        <v>1</v>
      </c>
      <c r="J2453">
        <v>0</v>
      </c>
      <c r="K2453">
        <v>0</v>
      </c>
      <c r="L2453">
        <v>3</v>
      </c>
      <c r="M2453">
        <v>1</v>
      </c>
      <c r="N2453">
        <v>4</v>
      </c>
      <c r="O2453">
        <v>3</v>
      </c>
      <c r="P2453">
        <v>0</v>
      </c>
      <c r="Q2453">
        <v>5</v>
      </c>
      <c r="R2453">
        <v>5</v>
      </c>
      <c r="S2453">
        <v>1</v>
      </c>
      <c r="T2453">
        <v>1</v>
      </c>
      <c r="U2453">
        <v>2</v>
      </c>
      <c r="V2453">
        <f t="shared" si="76"/>
        <v>56</v>
      </c>
      <c r="W2453">
        <f t="shared" si="77"/>
        <v>39</v>
      </c>
    </row>
    <row r="2454" spans="1:23" x14ac:dyDescent="0.35">
      <c r="A2454" t="s">
        <v>385</v>
      </c>
      <c r="B2454" s="1">
        <v>44315</v>
      </c>
      <c r="C2454" t="s">
        <v>379</v>
      </c>
      <c r="D2454" t="s">
        <v>36</v>
      </c>
      <c r="E2454">
        <v>1</v>
      </c>
      <c r="F2454">
        <v>0</v>
      </c>
      <c r="G2454">
        <v>0</v>
      </c>
      <c r="H2454">
        <v>1</v>
      </c>
      <c r="I2454">
        <v>0</v>
      </c>
      <c r="J2454">
        <v>0</v>
      </c>
      <c r="K2454">
        <v>0</v>
      </c>
      <c r="L2454">
        <v>5</v>
      </c>
      <c r="M2454">
        <v>4</v>
      </c>
      <c r="N2454">
        <v>0</v>
      </c>
      <c r="O2454">
        <v>0</v>
      </c>
      <c r="P2454">
        <v>0</v>
      </c>
      <c r="Q2454">
        <v>2</v>
      </c>
      <c r="R2454">
        <v>3</v>
      </c>
      <c r="S2454">
        <v>0</v>
      </c>
      <c r="T2454">
        <v>0</v>
      </c>
      <c r="U2454">
        <v>0</v>
      </c>
      <c r="V2454">
        <f t="shared" si="76"/>
        <v>64</v>
      </c>
      <c r="W2454">
        <f t="shared" si="77"/>
        <v>61</v>
      </c>
    </row>
    <row r="2455" spans="1:23" x14ac:dyDescent="0.35">
      <c r="A2455" t="s">
        <v>385</v>
      </c>
      <c r="B2455" s="1">
        <v>44316</v>
      </c>
      <c r="C2455" t="s">
        <v>377</v>
      </c>
      <c r="D2455" t="s">
        <v>36</v>
      </c>
      <c r="E2455">
        <v>1</v>
      </c>
      <c r="F2455">
        <v>0</v>
      </c>
      <c r="G2455">
        <v>0</v>
      </c>
      <c r="H2455">
        <v>1</v>
      </c>
      <c r="I2455">
        <v>0</v>
      </c>
      <c r="J2455">
        <v>0</v>
      </c>
      <c r="K2455">
        <v>0</v>
      </c>
      <c r="L2455">
        <v>6</v>
      </c>
      <c r="M2455">
        <v>1</v>
      </c>
      <c r="N2455">
        <v>1</v>
      </c>
      <c r="O2455">
        <v>1</v>
      </c>
      <c r="P2455">
        <v>1</v>
      </c>
      <c r="Q2455">
        <v>1</v>
      </c>
      <c r="R2455">
        <v>7</v>
      </c>
      <c r="S2455">
        <v>1</v>
      </c>
      <c r="T2455">
        <v>0</v>
      </c>
      <c r="U2455">
        <v>1</v>
      </c>
      <c r="V2455">
        <f t="shared" si="76"/>
        <v>73</v>
      </c>
      <c r="W2455">
        <f t="shared" si="77"/>
        <v>70</v>
      </c>
    </row>
    <row r="2456" spans="1:23" x14ac:dyDescent="0.35">
      <c r="A2456" t="s">
        <v>385</v>
      </c>
      <c r="B2456" s="1">
        <v>44317</v>
      </c>
      <c r="C2456" t="s">
        <v>373</v>
      </c>
      <c r="D2456" t="s">
        <v>36</v>
      </c>
      <c r="E2456">
        <v>1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6</v>
      </c>
      <c r="M2456">
        <v>6</v>
      </c>
      <c r="N2456">
        <v>2</v>
      </c>
      <c r="O2456">
        <v>2</v>
      </c>
      <c r="P2456">
        <v>1</v>
      </c>
      <c r="Q2456">
        <v>1</v>
      </c>
      <c r="R2456">
        <v>6</v>
      </c>
      <c r="S2456">
        <v>1</v>
      </c>
      <c r="T2456">
        <v>0</v>
      </c>
      <c r="U2456">
        <v>1</v>
      </c>
      <c r="V2456">
        <f t="shared" si="76"/>
        <v>67</v>
      </c>
      <c r="W2456">
        <f t="shared" si="77"/>
        <v>56</v>
      </c>
    </row>
    <row r="2457" spans="1:23" x14ac:dyDescent="0.35">
      <c r="A2457" t="s">
        <v>385</v>
      </c>
      <c r="B2457" s="1">
        <v>44318</v>
      </c>
      <c r="C2457" t="s">
        <v>380</v>
      </c>
      <c r="D2457" t="s">
        <v>36</v>
      </c>
      <c r="E2457">
        <v>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4</v>
      </c>
      <c r="M2457">
        <v>11</v>
      </c>
      <c r="N2457">
        <v>11</v>
      </c>
      <c r="O2457">
        <v>11</v>
      </c>
      <c r="P2457">
        <v>2</v>
      </c>
      <c r="Q2457">
        <v>2</v>
      </c>
      <c r="R2457">
        <v>0</v>
      </c>
      <c r="S2457">
        <v>1</v>
      </c>
      <c r="T2457">
        <v>0</v>
      </c>
      <c r="U2457">
        <v>1</v>
      </c>
      <c r="V2457">
        <f t="shared" si="76"/>
        <v>41</v>
      </c>
      <c r="W2457">
        <f t="shared" si="77"/>
        <v>-7</v>
      </c>
    </row>
    <row r="2458" spans="1:23" x14ac:dyDescent="0.35">
      <c r="A2458" t="s">
        <v>385</v>
      </c>
      <c r="B2458" s="1">
        <v>44319</v>
      </c>
      <c r="C2458" t="s">
        <v>375</v>
      </c>
      <c r="D2458" t="s">
        <v>119</v>
      </c>
      <c r="E2458">
        <v>1</v>
      </c>
      <c r="F2458">
        <v>0</v>
      </c>
      <c r="G2458">
        <v>0</v>
      </c>
      <c r="H2458">
        <v>0</v>
      </c>
      <c r="I2458">
        <v>1</v>
      </c>
      <c r="J2458">
        <v>0</v>
      </c>
      <c r="K2458">
        <v>0</v>
      </c>
      <c r="L2458">
        <v>6</v>
      </c>
      <c r="M2458">
        <v>4</v>
      </c>
      <c r="N2458">
        <v>4</v>
      </c>
      <c r="O2458">
        <v>2</v>
      </c>
      <c r="P2458">
        <v>1</v>
      </c>
      <c r="Q2458">
        <v>1</v>
      </c>
      <c r="R2458">
        <v>2</v>
      </c>
      <c r="S2458">
        <v>0</v>
      </c>
      <c r="T2458">
        <v>0</v>
      </c>
      <c r="U2458">
        <v>0</v>
      </c>
      <c r="V2458">
        <f t="shared" si="76"/>
        <v>61</v>
      </c>
      <c r="W2458">
        <f t="shared" si="77"/>
        <v>50</v>
      </c>
    </row>
    <row r="2459" spans="1:23" x14ac:dyDescent="0.35">
      <c r="A2459" t="s">
        <v>385</v>
      </c>
      <c r="B2459" s="1">
        <v>44320</v>
      </c>
      <c r="C2459" t="s">
        <v>379</v>
      </c>
      <c r="D2459" t="s">
        <v>119</v>
      </c>
      <c r="E2459">
        <v>1</v>
      </c>
      <c r="F2459">
        <v>0</v>
      </c>
      <c r="G2459">
        <v>0</v>
      </c>
      <c r="H2459">
        <v>0</v>
      </c>
      <c r="I2459">
        <v>1</v>
      </c>
      <c r="J2459">
        <v>0</v>
      </c>
      <c r="K2459">
        <v>0</v>
      </c>
      <c r="L2459">
        <v>6</v>
      </c>
      <c r="M2459">
        <v>8</v>
      </c>
      <c r="N2459">
        <v>6</v>
      </c>
      <c r="O2459">
        <v>2</v>
      </c>
      <c r="P2459">
        <v>3</v>
      </c>
      <c r="Q2459">
        <v>0</v>
      </c>
      <c r="R2459">
        <v>7</v>
      </c>
      <c r="S2459">
        <v>0</v>
      </c>
      <c r="T2459">
        <v>0</v>
      </c>
      <c r="U2459">
        <v>0</v>
      </c>
      <c r="V2459">
        <f t="shared" si="76"/>
        <v>51</v>
      </c>
      <c r="W2459">
        <f t="shared" si="77"/>
        <v>31</v>
      </c>
    </row>
    <row r="2460" spans="1:23" x14ac:dyDescent="0.35">
      <c r="A2460" t="s">
        <v>385</v>
      </c>
      <c r="B2460" s="1">
        <v>44321</v>
      </c>
      <c r="C2460" t="s">
        <v>377</v>
      </c>
      <c r="D2460" t="s">
        <v>119</v>
      </c>
      <c r="E2460">
        <v>1</v>
      </c>
      <c r="F2460">
        <v>0</v>
      </c>
      <c r="G2460">
        <v>0</v>
      </c>
      <c r="H2460">
        <v>0</v>
      </c>
      <c r="I2460">
        <v>1</v>
      </c>
      <c r="J2460">
        <v>0</v>
      </c>
      <c r="K2460">
        <v>0</v>
      </c>
      <c r="L2460">
        <v>4</v>
      </c>
      <c r="M2460">
        <v>4</v>
      </c>
      <c r="N2460">
        <v>5</v>
      </c>
      <c r="O2460">
        <v>5</v>
      </c>
      <c r="P2460">
        <v>1</v>
      </c>
      <c r="Q2460">
        <v>3</v>
      </c>
      <c r="R2460">
        <v>8</v>
      </c>
      <c r="S2460">
        <v>0</v>
      </c>
      <c r="T2460">
        <v>0</v>
      </c>
      <c r="U2460">
        <v>0</v>
      </c>
      <c r="V2460">
        <f t="shared" si="76"/>
        <v>59</v>
      </c>
      <c r="W2460">
        <f t="shared" si="77"/>
        <v>37</v>
      </c>
    </row>
    <row r="2461" spans="1:23" x14ac:dyDescent="0.35">
      <c r="A2461" t="s">
        <v>385</v>
      </c>
      <c r="B2461" s="1">
        <v>44322</v>
      </c>
      <c r="C2461" t="s">
        <v>373</v>
      </c>
      <c r="D2461" t="s">
        <v>119</v>
      </c>
      <c r="E2461">
        <v>1</v>
      </c>
      <c r="F2461">
        <v>0</v>
      </c>
      <c r="G2461">
        <v>0</v>
      </c>
      <c r="H2461">
        <v>0</v>
      </c>
      <c r="I2461">
        <v>1</v>
      </c>
      <c r="J2461">
        <v>0</v>
      </c>
      <c r="K2461">
        <v>0</v>
      </c>
      <c r="L2461" s="2">
        <v>6.666666666666667</v>
      </c>
      <c r="M2461">
        <v>2</v>
      </c>
      <c r="N2461">
        <v>1</v>
      </c>
      <c r="O2461">
        <v>1</v>
      </c>
      <c r="P2461">
        <v>1</v>
      </c>
      <c r="Q2461">
        <v>2</v>
      </c>
      <c r="R2461">
        <v>11</v>
      </c>
      <c r="S2461">
        <v>0</v>
      </c>
      <c r="T2461">
        <v>0</v>
      </c>
      <c r="U2461">
        <v>0</v>
      </c>
      <c r="V2461">
        <f t="shared" si="76"/>
        <v>78.333333333333343</v>
      </c>
      <c r="W2461">
        <f t="shared" si="77"/>
        <v>74</v>
      </c>
    </row>
    <row r="2462" spans="1:23" x14ac:dyDescent="0.35">
      <c r="A2462" t="s">
        <v>385</v>
      </c>
      <c r="B2462" s="1">
        <v>44323</v>
      </c>
      <c r="C2462" t="s">
        <v>381</v>
      </c>
      <c r="D2462" t="s">
        <v>95</v>
      </c>
      <c r="E2462">
        <v>1</v>
      </c>
      <c r="F2462">
        <v>0</v>
      </c>
      <c r="G2462">
        <v>0</v>
      </c>
      <c r="H2462">
        <v>0</v>
      </c>
      <c r="I2462">
        <v>1</v>
      </c>
      <c r="J2462">
        <v>0</v>
      </c>
      <c r="K2462">
        <v>0</v>
      </c>
      <c r="L2462" s="2">
        <v>2.3333333333333335</v>
      </c>
      <c r="M2462">
        <v>4</v>
      </c>
      <c r="N2462">
        <v>3</v>
      </c>
      <c r="O2462">
        <v>3</v>
      </c>
      <c r="P2462">
        <v>0</v>
      </c>
      <c r="Q2462">
        <v>1</v>
      </c>
      <c r="R2462">
        <v>2</v>
      </c>
      <c r="S2462">
        <v>0</v>
      </c>
      <c r="T2462">
        <v>0</v>
      </c>
      <c r="U2462">
        <v>0</v>
      </c>
      <c r="V2462">
        <f t="shared" si="76"/>
        <v>54</v>
      </c>
      <c r="W2462">
        <f t="shared" si="77"/>
        <v>37</v>
      </c>
    </row>
    <row r="2463" spans="1:23" x14ac:dyDescent="0.35">
      <c r="A2463" t="s">
        <v>385</v>
      </c>
      <c r="B2463" s="1">
        <v>44324</v>
      </c>
      <c r="C2463" t="s">
        <v>375</v>
      </c>
      <c r="D2463" t="s">
        <v>95</v>
      </c>
      <c r="E2463">
        <v>1</v>
      </c>
      <c r="F2463">
        <v>0</v>
      </c>
      <c r="G2463">
        <v>0</v>
      </c>
      <c r="H2463">
        <v>1</v>
      </c>
      <c r="I2463">
        <v>0</v>
      </c>
      <c r="J2463">
        <v>0</v>
      </c>
      <c r="K2463">
        <v>0</v>
      </c>
      <c r="L2463">
        <v>6</v>
      </c>
      <c r="M2463">
        <v>5</v>
      </c>
      <c r="N2463">
        <v>2</v>
      </c>
      <c r="O2463">
        <v>2</v>
      </c>
      <c r="P2463">
        <v>1</v>
      </c>
      <c r="Q2463">
        <v>0</v>
      </c>
      <c r="R2463">
        <v>10</v>
      </c>
      <c r="S2463">
        <v>0</v>
      </c>
      <c r="T2463">
        <v>0</v>
      </c>
      <c r="U2463">
        <v>0</v>
      </c>
      <c r="V2463">
        <f t="shared" si="76"/>
        <v>73</v>
      </c>
      <c r="W2463">
        <f t="shared" si="77"/>
        <v>64</v>
      </c>
    </row>
    <row r="2464" spans="1:23" x14ac:dyDescent="0.35">
      <c r="A2464" t="s">
        <v>385</v>
      </c>
      <c r="B2464" s="1">
        <v>44325</v>
      </c>
      <c r="C2464" t="s">
        <v>376</v>
      </c>
      <c r="D2464" t="s">
        <v>95</v>
      </c>
      <c r="E2464">
        <v>1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3</v>
      </c>
      <c r="M2464">
        <v>2</v>
      </c>
      <c r="N2464">
        <v>0</v>
      </c>
      <c r="O2464">
        <v>0</v>
      </c>
      <c r="P2464">
        <v>0</v>
      </c>
      <c r="Q2464">
        <v>1</v>
      </c>
      <c r="R2464">
        <v>3</v>
      </c>
      <c r="S2464">
        <v>1</v>
      </c>
      <c r="T2464">
        <v>0</v>
      </c>
      <c r="U2464">
        <v>0</v>
      </c>
      <c r="V2464">
        <f t="shared" si="76"/>
        <v>59</v>
      </c>
      <c r="W2464">
        <f t="shared" si="77"/>
        <v>55</v>
      </c>
    </row>
    <row r="2465" spans="1:23" x14ac:dyDescent="0.35">
      <c r="A2465" t="s">
        <v>385</v>
      </c>
      <c r="B2465" s="1">
        <v>44327</v>
      </c>
      <c r="C2465" t="s">
        <v>377</v>
      </c>
      <c r="D2465" t="s">
        <v>103</v>
      </c>
      <c r="E2465">
        <v>1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7</v>
      </c>
      <c r="M2465">
        <v>1</v>
      </c>
      <c r="N2465">
        <v>0</v>
      </c>
      <c r="O2465">
        <v>0</v>
      </c>
      <c r="P2465">
        <v>0</v>
      </c>
      <c r="Q2465">
        <v>1</v>
      </c>
      <c r="R2465">
        <v>8</v>
      </c>
      <c r="S2465">
        <v>1</v>
      </c>
      <c r="T2465">
        <v>0</v>
      </c>
      <c r="U2465">
        <v>0</v>
      </c>
      <c r="V2465">
        <f t="shared" si="76"/>
        <v>83</v>
      </c>
      <c r="W2465">
        <f t="shared" si="77"/>
        <v>86</v>
      </c>
    </row>
    <row r="2466" spans="1:23" x14ac:dyDescent="0.35">
      <c r="A2466" t="s">
        <v>385</v>
      </c>
      <c r="B2466" s="1">
        <v>44328</v>
      </c>
      <c r="C2466" t="s">
        <v>373</v>
      </c>
      <c r="D2466" t="s">
        <v>103</v>
      </c>
      <c r="E2466">
        <v>1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 s="2">
        <v>7.666666666666667</v>
      </c>
      <c r="M2466">
        <v>3</v>
      </c>
      <c r="N2466">
        <v>1</v>
      </c>
      <c r="O2466">
        <v>1</v>
      </c>
      <c r="P2466">
        <v>1</v>
      </c>
      <c r="Q2466">
        <v>1</v>
      </c>
      <c r="R2466">
        <v>10</v>
      </c>
      <c r="S2466">
        <v>0</v>
      </c>
      <c r="T2466">
        <v>0</v>
      </c>
      <c r="U2466">
        <v>0</v>
      </c>
      <c r="V2466">
        <f t="shared" si="76"/>
        <v>82.333333333333343</v>
      </c>
      <c r="W2466">
        <f t="shared" si="77"/>
        <v>79</v>
      </c>
    </row>
    <row r="2467" spans="1:23" x14ac:dyDescent="0.35">
      <c r="A2467" t="s">
        <v>385</v>
      </c>
      <c r="B2467" s="1">
        <v>44329</v>
      </c>
      <c r="C2467" t="s">
        <v>374</v>
      </c>
      <c r="D2467" t="s">
        <v>103</v>
      </c>
      <c r="E2467">
        <v>1</v>
      </c>
      <c r="F2467">
        <v>0</v>
      </c>
      <c r="G2467">
        <v>0</v>
      </c>
      <c r="H2467">
        <v>0</v>
      </c>
      <c r="I2467">
        <v>1</v>
      </c>
      <c r="J2467">
        <v>0</v>
      </c>
      <c r="K2467">
        <v>0</v>
      </c>
      <c r="L2467">
        <v>5</v>
      </c>
      <c r="M2467">
        <v>5</v>
      </c>
      <c r="N2467">
        <v>1</v>
      </c>
      <c r="O2467">
        <v>1</v>
      </c>
      <c r="P2467">
        <v>0</v>
      </c>
      <c r="Q2467">
        <v>1</v>
      </c>
      <c r="R2467">
        <v>9</v>
      </c>
      <c r="S2467">
        <v>0</v>
      </c>
      <c r="T2467">
        <v>0</v>
      </c>
      <c r="U2467">
        <v>0</v>
      </c>
      <c r="V2467">
        <f t="shared" si="76"/>
        <v>70</v>
      </c>
      <c r="W2467">
        <f t="shared" si="77"/>
        <v>64</v>
      </c>
    </row>
    <row r="2468" spans="1:23" x14ac:dyDescent="0.35">
      <c r="A2468" t="s">
        <v>385</v>
      </c>
      <c r="B2468" s="1">
        <v>44330</v>
      </c>
      <c r="C2468" t="s">
        <v>375</v>
      </c>
      <c r="D2468" t="s">
        <v>120</v>
      </c>
      <c r="E2468">
        <v>1</v>
      </c>
      <c r="F2468">
        <v>0</v>
      </c>
      <c r="G2468">
        <v>0</v>
      </c>
      <c r="H2468">
        <v>0</v>
      </c>
      <c r="I2468">
        <v>1</v>
      </c>
      <c r="J2468">
        <v>0</v>
      </c>
      <c r="K2468">
        <v>0</v>
      </c>
      <c r="L2468">
        <v>3</v>
      </c>
      <c r="M2468">
        <v>2</v>
      </c>
      <c r="N2468">
        <v>2</v>
      </c>
      <c r="O2468">
        <v>2</v>
      </c>
      <c r="P2468">
        <v>0</v>
      </c>
      <c r="Q2468">
        <v>5</v>
      </c>
      <c r="R2468">
        <v>3</v>
      </c>
      <c r="S2468">
        <v>1</v>
      </c>
      <c r="T2468">
        <v>1</v>
      </c>
      <c r="U2468">
        <v>1</v>
      </c>
      <c r="V2468">
        <f t="shared" si="76"/>
        <v>55</v>
      </c>
      <c r="W2468">
        <f t="shared" si="77"/>
        <v>41</v>
      </c>
    </row>
    <row r="2469" spans="1:23" x14ac:dyDescent="0.35">
      <c r="A2469" t="s">
        <v>385</v>
      </c>
      <c r="B2469" s="1">
        <v>44331</v>
      </c>
      <c r="C2469" t="s">
        <v>376</v>
      </c>
      <c r="D2469" t="s">
        <v>120</v>
      </c>
      <c r="E2469">
        <v>1</v>
      </c>
      <c r="F2469">
        <v>0</v>
      </c>
      <c r="G2469">
        <v>0</v>
      </c>
      <c r="H2469">
        <v>0</v>
      </c>
      <c r="I2469">
        <v>1</v>
      </c>
      <c r="J2469">
        <v>0</v>
      </c>
      <c r="K2469">
        <v>0</v>
      </c>
      <c r="L2469" s="2">
        <v>3.6666666666666665</v>
      </c>
      <c r="M2469">
        <v>8</v>
      </c>
      <c r="N2469">
        <v>4</v>
      </c>
      <c r="O2469">
        <v>4</v>
      </c>
      <c r="P2469">
        <v>1</v>
      </c>
      <c r="Q2469">
        <v>3</v>
      </c>
      <c r="R2469">
        <v>3</v>
      </c>
      <c r="S2469">
        <v>0</v>
      </c>
      <c r="T2469">
        <v>0</v>
      </c>
      <c r="U2469">
        <v>0</v>
      </c>
      <c r="V2469">
        <f t="shared" si="76"/>
        <v>49</v>
      </c>
      <c r="W2469">
        <f t="shared" si="77"/>
        <v>25</v>
      </c>
    </row>
    <row r="2470" spans="1:23" x14ac:dyDescent="0.35">
      <c r="A2470" t="s">
        <v>385</v>
      </c>
      <c r="B2470" s="1">
        <v>44332</v>
      </c>
      <c r="C2470" t="s">
        <v>377</v>
      </c>
      <c r="D2470" t="s">
        <v>120</v>
      </c>
      <c r="E2470">
        <v>1</v>
      </c>
      <c r="F2470">
        <v>0</v>
      </c>
      <c r="G2470">
        <v>0</v>
      </c>
      <c r="H2470">
        <v>1</v>
      </c>
      <c r="I2470">
        <v>0</v>
      </c>
      <c r="J2470">
        <v>0</v>
      </c>
      <c r="K2470">
        <v>0</v>
      </c>
      <c r="L2470">
        <v>6</v>
      </c>
      <c r="M2470">
        <v>2</v>
      </c>
      <c r="N2470">
        <v>0</v>
      </c>
      <c r="O2470">
        <v>0</v>
      </c>
      <c r="P2470">
        <v>0</v>
      </c>
      <c r="Q2470">
        <v>1</v>
      </c>
      <c r="R2470">
        <v>8</v>
      </c>
      <c r="S2470">
        <v>0</v>
      </c>
      <c r="T2470">
        <v>0</v>
      </c>
      <c r="U2470">
        <v>0</v>
      </c>
      <c r="V2470">
        <f t="shared" si="76"/>
        <v>77</v>
      </c>
      <c r="W2470">
        <f t="shared" si="77"/>
        <v>78</v>
      </c>
    </row>
    <row r="2471" spans="1:23" x14ac:dyDescent="0.35">
      <c r="A2471" t="s">
        <v>385</v>
      </c>
      <c r="B2471" s="1">
        <v>44334</v>
      </c>
      <c r="C2471" t="s">
        <v>373</v>
      </c>
      <c r="D2471" t="s">
        <v>29</v>
      </c>
      <c r="E2471">
        <v>1</v>
      </c>
      <c r="F2471">
        <v>0</v>
      </c>
      <c r="G2471">
        <v>0</v>
      </c>
      <c r="H2471">
        <v>0</v>
      </c>
      <c r="I2471">
        <v>1</v>
      </c>
      <c r="J2471">
        <v>0</v>
      </c>
      <c r="K2471">
        <v>0</v>
      </c>
      <c r="L2471" s="2">
        <v>7.666666666666667</v>
      </c>
      <c r="M2471">
        <v>4</v>
      </c>
      <c r="N2471">
        <v>2</v>
      </c>
      <c r="O2471">
        <v>1</v>
      </c>
      <c r="P2471">
        <v>0</v>
      </c>
      <c r="Q2471">
        <v>2</v>
      </c>
      <c r="R2471">
        <v>4</v>
      </c>
      <c r="S2471">
        <v>1</v>
      </c>
      <c r="T2471">
        <v>0</v>
      </c>
      <c r="U2471">
        <v>0</v>
      </c>
      <c r="V2471">
        <f t="shared" si="76"/>
        <v>76.333333333333329</v>
      </c>
      <c r="W2471">
        <f t="shared" si="77"/>
        <v>72</v>
      </c>
    </row>
    <row r="2472" spans="1:23" x14ac:dyDescent="0.35">
      <c r="A2472" t="s">
        <v>385</v>
      </c>
      <c r="B2472" s="1">
        <v>44335</v>
      </c>
      <c r="C2472" t="s">
        <v>374</v>
      </c>
      <c r="D2472" t="s">
        <v>29</v>
      </c>
      <c r="E2472">
        <v>1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6</v>
      </c>
      <c r="M2472">
        <v>2</v>
      </c>
      <c r="N2472">
        <v>2</v>
      </c>
      <c r="O2472">
        <v>2</v>
      </c>
      <c r="P2472">
        <v>1</v>
      </c>
      <c r="Q2472">
        <v>1</v>
      </c>
      <c r="R2472">
        <v>9</v>
      </c>
      <c r="S2472">
        <v>0</v>
      </c>
      <c r="T2472">
        <v>0</v>
      </c>
      <c r="U2472">
        <v>0</v>
      </c>
      <c r="V2472">
        <f t="shared" si="76"/>
        <v>74</v>
      </c>
      <c r="W2472">
        <f t="shared" si="77"/>
        <v>67</v>
      </c>
    </row>
    <row r="2473" spans="1:23" x14ac:dyDescent="0.35">
      <c r="A2473" t="s">
        <v>385</v>
      </c>
      <c r="B2473" s="1">
        <v>44337</v>
      </c>
      <c r="C2473" t="s">
        <v>375</v>
      </c>
      <c r="D2473" t="s">
        <v>91</v>
      </c>
      <c r="E2473">
        <v>1</v>
      </c>
      <c r="F2473">
        <v>0</v>
      </c>
      <c r="G2473">
        <v>0</v>
      </c>
      <c r="H2473">
        <v>0</v>
      </c>
      <c r="I2473">
        <v>1</v>
      </c>
      <c r="J2473">
        <v>0</v>
      </c>
      <c r="K2473">
        <v>0</v>
      </c>
      <c r="L2473">
        <v>4</v>
      </c>
      <c r="M2473">
        <v>5</v>
      </c>
      <c r="N2473">
        <v>6</v>
      </c>
      <c r="O2473">
        <v>6</v>
      </c>
      <c r="P2473">
        <v>3</v>
      </c>
      <c r="Q2473">
        <v>4</v>
      </c>
      <c r="R2473">
        <v>4</v>
      </c>
      <c r="S2473">
        <v>0</v>
      </c>
      <c r="T2473">
        <v>0</v>
      </c>
      <c r="U2473">
        <v>0</v>
      </c>
      <c r="V2473">
        <f t="shared" si="76"/>
        <v>45</v>
      </c>
      <c r="W2473">
        <f t="shared" si="77"/>
        <v>14</v>
      </c>
    </row>
    <row r="2474" spans="1:23" x14ac:dyDescent="0.35">
      <c r="A2474" t="s">
        <v>385</v>
      </c>
      <c r="B2474" s="1">
        <v>44338</v>
      </c>
      <c r="C2474" t="s">
        <v>376</v>
      </c>
      <c r="D2474" t="s">
        <v>91</v>
      </c>
      <c r="E2474">
        <v>1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5</v>
      </c>
      <c r="M2474">
        <v>4</v>
      </c>
      <c r="N2474">
        <v>2</v>
      </c>
      <c r="O2474">
        <v>2</v>
      </c>
      <c r="P2474">
        <v>2</v>
      </c>
      <c r="Q2474">
        <v>0</v>
      </c>
      <c r="R2474">
        <v>3</v>
      </c>
      <c r="S2474">
        <v>0</v>
      </c>
      <c r="T2474">
        <v>0</v>
      </c>
      <c r="U2474">
        <v>0</v>
      </c>
      <c r="V2474">
        <f t="shared" si="76"/>
        <v>58</v>
      </c>
      <c r="W2474">
        <f t="shared" si="77"/>
        <v>47</v>
      </c>
    </row>
    <row r="2475" spans="1:23" x14ac:dyDescent="0.35">
      <c r="A2475" t="s">
        <v>385</v>
      </c>
      <c r="B2475" s="1">
        <v>44339</v>
      </c>
      <c r="C2475" t="s">
        <v>377</v>
      </c>
      <c r="D2475" t="s">
        <v>91</v>
      </c>
      <c r="E2475">
        <v>1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 s="2">
        <v>4.666666666666667</v>
      </c>
      <c r="M2475">
        <v>3</v>
      </c>
      <c r="N2475">
        <v>2</v>
      </c>
      <c r="O2475">
        <v>2</v>
      </c>
      <c r="P2475">
        <v>1</v>
      </c>
      <c r="Q2475">
        <v>4</v>
      </c>
      <c r="R2475">
        <v>7</v>
      </c>
      <c r="S2475">
        <v>0</v>
      </c>
      <c r="T2475">
        <v>0</v>
      </c>
      <c r="U2475">
        <v>1</v>
      </c>
      <c r="V2475">
        <f t="shared" si="76"/>
        <v>61.333333333333336</v>
      </c>
      <c r="W2475">
        <f t="shared" si="77"/>
        <v>49</v>
      </c>
    </row>
    <row r="2476" spans="1:23" x14ac:dyDescent="0.35">
      <c r="A2476" t="s">
        <v>385</v>
      </c>
      <c r="B2476" s="1">
        <v>44340</v>
      </c>
      <c r="C2476" t="s">
        <v>373</v>
      </c>
      <c r="D2476" t="s">
        <v>69</v>
      </c>
      <c r="E2476">
        <v>1</v>
      </c>
      <c r="F2476">
        <v>0</v>
      </c>
      <c r="G2476">
        <v>0</v>
      </c>
      <c r="H2476">
        <v>1</v>
      </c>
      <c r="I2476">
        <v>0</v>
      </c>
      <c r="J2476">
        <v>0</v>
      </c>
      <c r="K2476">
        <v>0</v>
      </c>
      <c r="L2476">
        <v>7</v>
      </c>
      <c r="M2476">
        <v>3</v>
      </c>
      <c r="N2476">
        <v>0</v>
      </c>
      <c r="O2476">
        <v>0</v>
      </c>
      <c r="P2476">
        <v>0</v>
      </c>
      <c r="Q2476">
        <v>0</v>
      </c>
      <c r="R2476">
        <v>8</v>
      </c>
      <c r="S2476">
        <v>0</v>
      </c>
      <c r="T2476">
        <v>0</v>
      </c>
      <c r="U2476">
        <v>0</v>
      </c>
      <c r="V2476">
        <f t="shared" si="76"/>
        <v>82</v>
      </c>
      <c r="W2476">
        <f t="shared" si="77"/>
        <v>84</v>
      </c>
    </row>
    <row r="2477" spans="1:23" x14ac:dyDescent="0.35">
      <c r="A2477" t="s">
        <v>385</v>
      </c>
      <c r="B2477" s="1">
        <v>44341</v>
      </c>
      <c r="C2477" t="s">
        <v>374</v>
      </c>
      <c r="D2477" t="s">
        <v>69</v>
      </c>
      <c r="E2477">
        <v>1</v>
      </c>
      <c r="F2477">
        <v>0</v>
      </c>
      <c r="G2477">
        <v>0</v>
      </c>
      <c r="H2477">
        <v>0</v>
      </c>
      <c r="I2477">
        <v>1</v>
      </c>
      <c r="J2477">
        <v>0</v>
      </c>
      <c r="K2477">
        <v>0</v>
      </c>
      <c r="L2477">
        <v>6</v>
      </c>
      <c r="M2477">
        <v>2</v>
      </c>
      <c r="N2477">
        <v>4</v>
      </c>
      <c r="O2477">
        <v>4</v>
      </c>
      <c r="P2477">
        <v>0</v>
      </c>
      <c r="Q2477">
        <v>3</v>
      </c>
      <c r="R2477">
        <v>7</v>
      </c>
      <c r="S2477">
        <v>1</v>
      </c>
      <c r="T2477">
        <v>0</v>
      </c>
      <c r="U2477">
        <v>1</v>
      </c>
      <c r="V2477">
        <f t="shared" si="76"/>
        <v>74</v>
      </c>
      <c r="W2477">
        <f t="shared" si="77"/>
        <v>61</v>
      </c>
    </row>
    <row r="2478" spans="1:23" x14ac:dyDescent="0.35">
      <c r="A2478" t="s">
        <v>385</v>
      </c>
      <c r="B2478" s="1">
        <v>44342</v>
      </c>
      <c r="C2478" t="s">
        <v>379</v>
      </c>
      <c r="D2478" t="s">
        <v>69</v>
      </c>
      <c r="E2478">
        <v>1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6</v>
      </c>
      <c r="M2478">
        <v>4</v>
      </c>
      <c r="N2478">
        <v>1</v>
      </c>
      <c r="O2478">
        <v>1</v>
      </c>
      <c r="P2478">
        <v>0</v>
      </c>
      <c r="Q2478">
        <v>1</v>
      </c>
      <c r="R2478">
        <v>6</v>
      </c>
      <c r="S2478">
        <v>0</v>
      </c>
      <c r="T2478">
        <v>0</v>
      </c>
      <c r="U2478">
        <v>0</v>
      </c>
      <c r="V2478">
        <f t="shared" si="76"/>
        <v>73</v>
      </c>
      <c r="W2478">
        <f t="shared" si="77"/>
        <v>69</v>
      </c>
    </row>
    <row r="2479" spans="1:23" x14ac:dyDescent="0.35">
      <c r="A2479" t="s">
        <v>385</v>
      </c>
      <c r="B2479" s="1">
        <v>44343</v>
      </c>
      <c r="C2479" t="s">
        <v>375</v>
      </c>
      <c r="D2479" t="s">
        <v>69</v>
      </c>
      <c r="E2479">
        <v>1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5</v>
      </c>
      <c r="M2479">
        <v>1</v>
      </c>
      <c r="N2479">
        <v>0</v>
      </c>
      <c r="O2479">
        <v>0</v>
      </c>
      <c r="P2479">
        <v>0</v>
      </c>
      <c r="Q2479">
        <v>1</v>
      </c>
      <c r="R2479">
        <v>4</v>
      </c>
      <c r="S2479">
        <v>0</v>
      </c>
      <c r="T2479">
        <v>0</v>
      </c>
      <c r="U2479">
        <v>0</v>
      </c>
      <c r="V2479">
        <f t="shared" si="76"/>
        <v>69</v>
      </c>
      <c r="W2479">
        <f t="shared" si="77"/>
        <v>70</v>
      </c>
    </row>
    <row r="2480" spans="1:23" x14ac:dyDescent="0.35">
      <c r="A2480" t="s">
        <v>385</v>
      </c>
      <c r="B2480" t="s">
        <v>158</v>
      </c>
      <c r="C2480" t="s">
        <v>377</v>
      </c>
      <c r="D2480" t="s">
        <v>90</v>
      </c>
      <c r="E2480">
        <v>1</v>
      </c>
      <c r="F2480">
        <v>1</v>
      </c>
      <c r="G2480">
        <v>0</v>
      </c>
      <c r="H2480">
        <v>1</v>
      </c>
      <c r="I2480">
        <v>0</v>
      </c>
      <c r="J2480">
        <v>0</v>
      </c>
      <c r="K2480">
        <v>0</v>
      </c>
      <c r="L2480">
        <v>7</v>
      </c>
      <c r="M2480">
        <v>4</v>
      </c>
      <c r="N2480">
        <v>1</v>
      </c>
      <c r="O2480">
        <v>1</v>
      </c>
      <c r="P2480">
        <v>1</v>
      </c>
      <c r="Q2480">
        <v>1</v>
      </c>
      <c r="R2480">
        <v>7</v>
      </c>
      <c r="S2480">
        <v>0</v>
      </c>
      <c r="T2480">
        <v>0</v>
      </c>
      <c r="U2480">
        <v>0</v>
      </c>
      <c r="V2480">
        <f t="shared" si="76"/>
        <v>75</v>
      </c>
      <c r="W2480">
        <f t="shared" si="77"/>
        <v>70</v>
      </c>
    </row>
    <row r="2481" spans="1:23" x14ac:dyDescent="0.35">
      <c r="A2481" t="s">
        <v>385</v>
      </c>
      <c r="B2481" t="s">
        <v>159</v>
      </c>
      <c r="C2481" t="s">
        <v>376</v>
      </c>
      <c r="D2481" t="s">
        <v>90</v>
      </c>
      <c r="E2481">
        <v>1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 s="2">
        <v>3.3333333333333335</v>
      </c>
      <c r="M2481">
        <v>4</v>
      </c>
      <c r="N2481">
        <v>2</v>
      </c>
      <c r="O2481">
        <v>1</v>
      </c>
      <c r="P2481">
        <v>0</v>
      </c>
      <c r="Q2481">
        <v>3</v>
      </c>
      <c r="R2481">
        <v>3</v>
      </c>
      <c r="S2481">
        <v>0</v>
      </c>
      <c r="T2481">
        <v>0</v>
      </c>
      <c r="U2481">
        <v>0</v>
      </c>
      <c r="V2481">
        <f t="shared" si="76"/>
        <v>54</v>
      </c>
      <c r="W2481">
        <f t="shared" si="77"/>
        <v>43</v>
      </c>
    </row>
    <row r="2482" spans="1:23" x14ac:dyDescent="0.35">
      <c r="A2482" t="s">
        <v>385</v>
      </c>
      <c r="B2482" s="1">
        <v>44346</v>
      </c>
      <c r="C2482" t="s">
        <v>373</v>
      </c>
      <c r="D2482" t="s">
        <v>90</v>
      </c>
      <c r="E2482">
        <v>1</v>
      </c>
      <c r="F2482">
        <v>0</v>
      </c>
      <c r="G2482">
        <v>0</v>
      </c>
      <c r="H2482">
        <v>1</v>
      </c>
      <c r="I2482">
        <v>0</v>
      </c>
      <c r="J2482">
        <v>0</v>
      </c>
      <c r="K2482">
        <v>0</v>
      </c>
      <c r="L2482">
        <v>7</v>
      </c>
      <c r="M2482">
        <v>2</v>
      </c>
      <c r="N2482">
        <v>0</v>
      </c>
      <c r="O2482">
        <v>0</v>
      </c>
      <c r="P2482">
        <v>0</v>
      </c>
      <c r="Q2482">
        <v>2</v>
      </c>
      <c r="R2482">
        <v>10</v>
      </c>
      <c r="S2482">
        <v>0</v>
      </c>
      <c r="T2482">
        <v>0</v>
      </c>
      <c r="U2482">
        <v>0</v>
      </c>
      <c r="V2482">
        <f t="shared" si="76"/>
        <v>83</v>
      </c>
      <c r="W2482">
        <f t="shared" si="77"/>
        <v>84</v>
      </c>
    </row>
    <row r="2483" spans="1:23" x14ac:dyDescent="0.35">
      <c r="A2483" t="s">
        <v>385</v>
      </c>
      <c r="B2483" s="1">
        <v>44347</v>
      </c>
      <c r="C2483" t="s">
        <v>374</v>
      </c>
      <c r="D2483" t="s">
        <v>49</v>
      </c>
      <c r="E2483">
        <v>1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6</v>
      </c>
      <c r="M2483">
        <v>6</v>
      </c>
      <c r="N2483">
        <v>1</v>
      </c>
      <c r="O2483">
        <v>1</v>
      </c>
      <c r="P2483">
        <v>0</v>
      </c>
      <c r="Q2483">
        <v>2</v>
      </c>
      <c r="R2483">
        <v>7</v>
      </c>
      <c r="S2483">
        <v>0</v>
      </c>
      <c r="T2483">
        <v>0</v>
      </c>
      <c r="U2483">
        <v>0</v>
      </c>
      <c r="V2483">
        <f t="shared" si="76"/>
        <v>71</v>
      </c>
      <c r="W2483">
        <f t="shared" si="77"/>
        <v>64</v>
      </c>
    </row>
    <row r="2484" spans="1:23" x14ac:dyDescent="0.35">
      <c r="A2484" t="s">
        <v>385</v>
      </c>
      <c r="B2484" s="1">
        <v>44348</v>
      </c>
      <c r="C2484" t="s">
        <v>379</v>
      </c>
      <c r="D2484" t="s">
        <v>49</v>
      </c>
      <c r="E2484">
        <v>1</v>
      </c>
      <c r="F2484">
        <v>0</v>
      </c>
      <c r="G2484">
        <v>0</v>
      </c>
      <c r="H2484">
        <v>0</v>
      </c>
      <c r="I2484">
        <v>1</v>
      </c>
      <c r="J2484">
        <v>0</v>
      </c>
      <c r="K2484">
        <v>0</v>
      </c>
      <c r="L2484">
        <v>2</v>
      </c>
      <c r="M2484">
        <v>7</v>
      </c>
      <c r="N2484">
        <v>7</v>
      </c>
      <c r="O2484">
        <v>7</v>
      </c>
      <c r="P2484">
        <v>3</v>
      </c>
      <c r="Q2484">
        <v>2</v>
      </c>
      <c r="R2484">
        <v>5</v>
      </c>
      <c r="S2484">
        <v>0</v>
      </c>
      <c r="T2484">
        <v>0</v>
      </c>
      <c r="U2484">
        <v>0</v>
      </c>
      <c r="V2484">
        <f t="shared" si="76"/>
        <v>40</v>
      </c>
      <c r="W2484">
        <f t="shared" si="77"/>
        <v>0</v>
      </c>
    </row>
    <row r="2485" spans="1:23" x14ac:dyDescent="0.35">
      <c r="A2485" t="s">
        <v>385</v>
      </c>
      <c r="B2485" s="1">
        <v>44350</v>
      </c>
      <c r="C2485" t="s">
        <v>376</v>
      </c>
      <c r="D2485" t="s">
        <v>131</v>
      </c>
      <c r="E2485">
        <v>1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 s="2">
        <v>4.333333333333333</v>
      </c>
      <c r="M2485">
        <v>8</v>
      </c>
      <c r="N2485">
        <v>3</v>
      </c>
      <c r="O2485">
        <v>3</v>
      </c>
      <c r="P2485">
        <v>1</v>
      </c>
      <c r="Q2485">
        <v>1</v>
      </c>
      <c r="R2485">
        <v>1</v>
      </c>
      <c r="S2485">
        <v>1</v>
      </c>
      <c r="T2485">
        <v>0</v>
      </c>
      <c r="U2485">
        <v>0</v>
      </c>
      <c r="V2485">
        <f t="shared" si="76"/>
        <v>51.666666666666664</v>
      </c>
      <c r="W2485">
        <f t="shared" si="77"/>
        <v>34</v>
      </c>
    </row>
    <row r="2486" spans="1:23" x14ac:dyDescent="0.35">
      <c r="A2486" t="s">
        <v>385</v>
      </c>
      <c r="B2486" s="1">
        <v>44351</v>
      </c>
      <c r="C2486" t="s">
        <v>377</v>
      </c>
      <c r="D2486" t="s">
        <v>131</v>
      </c>
      <c r="E2486">
        <v>1</v>
      </c>
      <c r="F2486">
        <v>0</v>
      </c>
      <c r="G2486">
        <v>0</v>
      </c>
      <c r="H2486">
        <v>1</v>
      </c>
      <c r="I2486">
        <v>0</v>
      </c>
      <c r="J2486">
        <v>0</v>
      </c>
      <c r="K2486">
        <v>0</v>
      </c>
      <c r="L2486" s="2">
        <v>7.333333333333333</v>
      </c>
      <c r="M2486">
        <v>1</v>
      </c>
      <c r="N2486">
        <v>1</v>
      </c>
      <c r="O2486">
        <v>1</v>
      </c>
      <c r="P2486">
        <v>0</v>
      </c>
      <c r="Q2486">
        <v>3</v>
      </c>
      <c r="R2486">
        <v>9</v>
      </c>
      <c r="S2486">
        <v>0</v>
      </c>
      <c r="T2486">
        <v>0</v>
      </c>
      <c r="U2486">
        <v>0</v>
      </c>
      <c r="V2486">
        <f t="shared" si="76"/>
        <v>83.666666666666671</v>
      </c>
      <c r="W2486">
        <f t="shared" si="77"/>
        <v>82</v>
      </c>
    </row>
    <row r="2487" spans="1:23" x14ac:dyDescent="0.35">
      <c r="A2487" t="s">
        <v>385</v>
      </c>
      <c r="B2487" s="1">
        <v>44352</v>
      </c>
      <c r="C2487" t="s">
        <v>373</v>
      </c>
      <c r="D2487" t="s">
        <v>131</v>
      </c>
      <c r="E2487">
        <v>1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5</v>
      </c>
      <c r="M2487">
        <v>6</v>
      </c>
      <c r="N2487">
        <v>2</v>
      </c>
      <c r="O2487">
        <v>2</v>
      </c>
      <c r="P2487">
        <v>1</v>
      </c>
      <c r="Q2487">
        <v>1</v>
      </c>
      <c r="R2487">
        <v>9</v>
      </c>
      <c r="S2487">
        <v>0</v>
      </c>
      <c r="T2487">
        <v>0</v>
      </c>
      <c r="U2487">
        <v>0</v>
      </c>
      <c r="V2487">
        <f t="shared" si="76"/>
        <v>65</v>
      </c>
      <c r="W2487">
        <f t="shared" si="77"/>
        <v>53</v>
      </c>
    </row>
    <row r="2488" spans="1:23" x14ac:dyDescent="0.35">
      <c r="A2488" t="s">
        <v>385</v>
      </c>
      <c r="B2488" s="1">
        <v>44353</v>
      </c>
      <c r="C2488" t="s">
        <v>374</v>
      </c>
      <c r="D2488" t="s">
        <v>131</v>
      </c>
      <c r="E2488">
        <v>1</v>
      </c>
      <c r="F2488">
        <v>0</v>
      </c>
      <c r="G2488">
        <v>0</v>
      </c>
      <c r="H2488">
        <v>1</v>
      </c>
      <c r="I2488">
        <v>0</v>
      </c>
      <c r="J2488">
        <v>0</v>
      </c>
      <c r="K2488">
        <v>0</v>
      </c>
      <c r="L2488">
        <v>7</v>
      </c>
      <c r="M2488">
        <v>4</v>
      </c>
      <c r="N2488">
        <v>0</v>
      </c>
      <c r="O2488">
        <v>0</v>
      </c>
      <c r="P2488">
        <v>0</v>
      </c>
      <c r="Q2488">
        <v>0</v>
      </c>
      <c r="R2488">
        <v>13</v>
      </c>
      <c r="S2488">
        <v>0</v>
      </c>
      <c r="T2488">
        <v>0</v>
      </c>
      <c r="U2488">
        <v>0</v>
      </c>
      <c r="V2488">
        <f t="shared" si="76"/>
        <v>86</v>
      </c>
      <c r="W2488">
        <f t="shared" si="77"/>
        <v>87</v>
      </c>
    </row>
    <row r="2489" spans="1:23" x14ac:dyDescent="0.35">
      <c r="A2489" t="s">
        <v>385</v>
      </c>
      <c r="B2489" s="1">
        <v>44355</v>
      </c>
      <c r="C2489" t="s">
        <v>375</v>
      </c>
      <c r="D2489" t="s">
        <v>91</v>
      </c>
      <c r="E2489">
        <v>1</v>
      </c>
      <c r="F2489">
        <v>0</v>
      </c>
      <c r="G2489">
        <v>0</v>
      </c>
      <c r="H2489">
        <v>1</v>
      </c>
      <c r="I2489">
        <v>0</v>
      </c>
      <c r="J2489">
        <v>0</v>
      </c>
      <c r="K2489">
        <v>0</v>
      </c>
      <c r="L2489" s="2">
        <v>5.333333333333333</v>
      </c>
      <c r="M2489">
        <v>5</v>
      </c>
      <c r="N2489">
        <v>1</v>
      </c>
      <c r="O2489">
        <v>1</v>
      </c>
      <c r="P2489">
        <v>0</v>
      </c>
      <c r="Q2489">
        <v>3</v>
      </c>
      <c r="R2489">
        <v>4</v>
      </c>
      <c r="S2489">
        <v>0</v>
      </c>
      <c r="T2489">
        <v>0</v>
      </c>
      <c r="U2489">
        <v>1</v>
      </c>
      <c r="V2489">
        <f t="shared" si="76"/>
        <v>64.666666666666671</v>
      </c>
      <c r="W2489">
        <f t="shared" si="77"/>
        <v>57</v>
      </c>
    </row>
    <row r="2490" spans="1:23" x14ac:dyDescent="0.35">
      <c r="A2490" t="s">
        <v>385</v>
      </c>
      <c r="B2490" s="1">
        <v>44356</v>
      </c>
      <c r="C2490" t="s">
        <v>376</v>
      </c>
      <c r="D2490" t="s">
        <v>91</v>
      </c>
      <c r="E2490">
        <v>1</v>
      </c>
      <c r="F2490">
        <v>0</v>
      </c>
      <c r="G2490">
        <v>0</v>
      </c>
      <c r="H2490">
        <v>0</v>
      </c>
      <c r="I2490">
        <v>1</v>
      </c>
      <c r="J2490">
        <v>0</v>
      </c>
      <c r="K2490">
        <v>0</v>
      </c>
      <c r="L2490">
        <v>3</v>
      </c>
      <c r="M2490">
        <v>5</v>
      </c>
      <c r="N2490">
        <v>5</v>
      </c>
      <c r="O2490">
        <v>4</v>
      </c>
      <c r="P2490">
        <v>0</v>
      </c>
      <c r="Q2490">
        <v>2</v>
      </c>
      <c r="R2490">
        <v>0</v>
      </c>
      <c r="S2490">
        <v>0</v>
      </c>
      <c r="T2490">
        <v>0</v>
      </c>
      <c r="U2490">
        <v>0</v>
      </c>
      <c r="V2490">
        <f t="shared" si="76"/>
        <v>50</v>
      </c>
      <c r="W2490">
        <f t="shared" si="77"/>
        <v>29</v>
      </c>
    </row>
    <row r="2491" spans="1:23" x14ac:dyDescent="0.35">
      <c r="A2491" t="s">
        <v>385</v>
      </c>
      <c r="B2491" s="1">
        <v>44357</v>
      </c>
      <c r="C2491" t="s">
        <v>377</v>
      </c>
      <c r="D2491" t="s">
        <v>91</v>
      </c>
      <c r="E2491">
        <v>1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4</v>
      </c>
      <c r="M2491">
        <v>2</v>
      </c>
      <c r="N2491">
        <v>1</v>
      </c>
      <c r="O2491">
        <v>1</v>
      </c>
      <c r="P2491">
        <v>1</v>
      </c>
      <c r="Q2491">
        <v>2</v>
      </c>
      <c r="R2491">
        <v>6</v>
      </c>
      <c r="S2491">
        <v>0</v>
      </c>
      <c r="T2491">
        <v>0</v>
      </c>
      <c r="U2491">
        <v>0</v>
      </c>
      <c r="V2491">
        <f t="shared" si="76"/>
        <v>60</v>
      </c>
      <c r="W2491">
        <f t="shared" si="77"/>
        <v>53</v>
      </c>
    </row>
    <row r="2492" spans="1:23" x14ac:dyDescent="0.35">
      <c r="A2492" t="s">
        <v>385</v>
      </c>
      <c r="B2492" s="1">
        <v>44358</v>
      </c>
      <c r="C2492" t="s">
        <v>373</v>
      </c>
      <c r="D2492" t="s">
        <v>113</v>
      </c>
      <c r="E2492">
        <v>1</v>
      </c>
      <c r="F2492">
        <v>0</v>
      </c>
      <c r="G2492">
        <v>0</v>
      </c>
      <c r="H2492">
        <v>1</v>
      </c>
      <c r="I2492">
        <v>0</v>
      </c>
      <c r="J2492">
        <v>0</v>
      </c>
      <c r="K2492">
        <v>0</v>
      </c>
      <c r="L2492">
        <v>7</v>
      </c>
      <c r="M2492">
        <v>4</v>
      </c>
      <c r="N2492">
        <v>2</v>
      </c>
      <c r="O2492">
        <v>2</v>
      </c>
      <c r="P2492">
        <v>2</v>
      </c>
      <c r="Q2492">
        <v>0</v>
      </c>
      <c r="R2492">
        <v>5</v>
      </c>
      <c r="S2492">
        <v>0</v>
      </c>
      <c r="T2492">
        <v>0</v>
      </c>
      <c r="U2492">
        <v>0</v>
      </c>
      <c r="V2492">
        <f t="shared" si="76"/>
        <v>70</v>
      </c>
      <c r="W2492">
        <f t="shared" si="77"/>
        <v>61</v>
      </c>
    </row>
    <row r="2493" spans="1:23" x14ac:dyDescent="0.35">
      <c r="A2493" t="s">
        <v>385</v>
      </c>
      <c r="B2493" s="1">
        <v>44359</v>
      </c>
      <c r="C2493" t="s">
        <v>374</v>
      </c>
      <c r="D2493" t="s">
        <v>113</v>
      </c>
      <c r="E2493">
        <v>1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4</v>
      </c>
      <c r="M2493">
        <v>9</v>
      </c>
      <c r="N2493">
        <v>4</v>
      </c>
      <c r="O2493">
        <v>3</v>
      </c>
      <c r="P2493">
        <v>0</v>
      </c>
      <c r="Q2493">
        <v>3</v>
      </c>
      <c r="R2493">
        <v>8</v>
      </c>
      <c r="S2493">
        <v>0</v>
      </c>
      <c r="T2493">
        <v>0</v>
      </c>
      <c r="U2493">
        <v>0</v>
      </c>
      <c r="V2493">
        <f t="shared" si="76"/>
        <v>56</v>
      </c>
      <c r="W2493">
        <f t="shared" si="77"/>
        <v>36</v>
      </c>
    </row>
    <row r="2494" spans="1:23" x14ac:dyDescent="0.35">
      <c r="A2494" t="s">
        <v>385</v>
      </c>
      <c r="B2494" s="1">
        <v>44360</v>
      </c>
      <c r="C2494" t="s">
        <v>375</v>
      </c>
      <c r="D2494" t="s">
        <v>113</v>
      </c>
      <c r="E2494">
        <v>1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 s="2">
        <v>5.666666666666667</v>
      </c>
      <c r="M2494">
        <v>7</v>
      </c>
      <c r="N2494">
        <v>2</v>
      </c>
      <c r="O2494">
        <v>2</v>
      </c>
      <c r="P2494">
        <v>1</v>
      </c>
      <c r="Q2494">
        <v>0</v>
      </c>
      <c r="R2494">
        <v>2</v>
      </c>
      <c r="S2494">
        <v>0</v>
      </c>
      <c r="T2494">
        <v>0</v>
      </c>
      <c r="U2494">
        <v>0</v>
      </c>
      <c r="V2494">
        <f t="shared" si="76"/>
        <v>61.333333333333336</v>
      </c>
      <c r="W2494">
        <f t="shared" si="77"/>
        <v>50</v>
      </c>
    </row>
    <row r="2495" spans="1:23" x14ac:dyDescent="0.35">
      <c r="A2495" t="s">
        <v>385</v>
      </c>
      <c r="B2495" s="1">
        <v>44361</v>
      </c>
      <c r="C2495" t="s">
        <v>379</v>
      </c>
      <c r="D2495" t="s">
        <v>87</v>
      </c>
      <c r="E2495">
        <v>1</v>
      </c>
      <c r="F2495">
        <v>0</v>
      </c>
      <c r="G2495">
        <v>0</v>
      </c>
      <c r="H2495">
        <v>0</v>
      </c>
      <c r="I2495">
        <v>1</v>
      </c>
      <c r="J2495">
        <v>0</v>
      </c>
      <c r="K2495">
        <v>0</v>
      </c>
      <c r="L2495">
        <v>5</v>
      </c>
      <c r="M2495">
        <v>5</v>
      </c>
      <c r="N2495">
        <v>4</v>
      </c>
      <c r="O2495">
        <v>4</v>
      </c>
      <c r="P2495">
        <v>0</v>
      </c>
      <c r="Q2495">
        <v>4</v>
      </c>
      <c r="R2495">
        <v>3</v>
      </c>
      <c r="S2495">
        <v>0</v>
      </c>
      <c r="T2495">
        <v>0</v>
      </c>
      <c r="U2495">
        <v>0</v>
      </c>
      <c r="V2495">
        <f t="shared" si="76"/>
        <v>61</v>
      </c>
      <c r="W2495">
        <f t="shared" si="77"/>
        <v>43</v>
      </c>
    </row>
    <row r="2496" spans="1:23" x14ac:dyDescent="0.35">
      <c r="A2496" t="s">
        <v>385</v>
      </c>
      <c r="B2496" s="1">
        <v>44362</v>
      </c>
      <c r="C2496" t="s">
        <v>376</v>
      </c>
      <c r="D2496" t="s">
        <v>87</v>
      </c>
      <c r="E2496">
        <v>1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7</v>
      </c>
      <c r="M2496">
        <v>1</v>
      </c>
      <c r="N2496">
        <v>0</v>
      </c>
      <c r="O2496">
        <v>0</v>
      </c>
      <c r="P2496">
        <v>0</v>
      </c>
      <c r="Q2496">
        <v>1</v>
      </c>
      <c r="R2496">
        <v>9</v>
      </c>
      <c r="S2496">
        <v>0</v>
      </c>
      <c r="T2496">
        <v>0</v>
      </c>
      <c r="U2496">
        <v>0</v>
      </c>
      <c r="V2496">
        <f t="shared" si="76"/>
        <v>84</v>
      </c>
      <c r="W2496">
        <f t="shared" si="77"/>
        <v>87</v>
      </c>
    </row>
    <row r="2497" spans="1:23" x14ac:dyDescent="0.35">
      <c r="A2497" t="s">
        <v>385</v>
      </c>
      <c r="B2497" s="1">
        <v>44363</v>
      </c>
      <c r="C2497" t="s">
        <v>377</v>
      </c>
      <c r="D2497" t="s">
        <v>87</v>
      </c>
      <c r="E2497">
        <v>1</v>
      </c>
      <c r="F2497">
        <v>0</v>
      </c>
      <c r="G2497">
        <v>0</v>
      </c>
      <c r="H2497">
        <v>0</v>
      </c>
      <c r="I2497">
        <v>1</v>
      </c>
      <c r="J2497">
        <v>0</v>
      </c>
      <c r="K2497">
        <v>0</v>
      </c>
      <c r="L2497">
        <v>7</v>
      </c>
      <c r="M2497">
        <v>5</v>
      </c>
      <c r="N2497">
        <v>2</v>
      </c>
      <c r="O2497">
        <v>2</v>
      </c>
      <c r="P2497">
        <v>0</v>
      </c>
      <c r="Q2497">
        <v>0</v>
      </c>
      <c r="R2497">
        <v>6</v>
      </c>
      <c r="S2497">
        <v>0</v>
      </c>
      <c r="T2497">
        <v>0</v>
      </c>
      <c r="U2497">
        <v>0</v>
      </c>
      <c r="V2497">
        <f t="shared" si="76"/>
        <v>78</v>
      </c>
      <c r="W2497">
        <f t="shared" si="77"/>
        <v>72</v>
      </c>
    </row>
    <row r="2498" spans="1:23" x14ac:dyDescent="0.35">
      <c r="A2498" t="s">
        <v>385</v>
      </c>
      <c r="B2498" s="1">
        <v>44364</v>
      </c>
      <c r="C2498" t="s">
        <v>373</v>
      </c>
      <c r="D2498" t="s">
        <v>86</v>
      </c>
      <c r="E2498">
        <v>1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0</v>
      </c>
      <c r="L2498">
        <v>5</v>
      </c>
      <c r="M2498">
        <v>5</v>
      </c>
      <c r="N2498">
        <v>5</v>
      </c>
      <c r="O2498">
        <v>5</v>
      </c>
      <c r="P2498">
        <v>2</v>
      </c>
      <c r="Q2498">
        <v>2</v>
      </c>
      <c r="R2498">
        <v>5</v>
      </c>
      <c r="S2498">
        <v>0</v>
      </c>
      <c r="T2498">
        <v>0</v>
      </c>
      <c r="U2498">
        <v>0</v>
      </c>
      <c r="V2498">
        <f t="shared" si="76"/>
        <v>57</v>
      </c>
      <c r="W2498">
        <f t="shared" si="77"/>
        <v>34</v>
      </c>
    </row>
    <row r="2499" spans="1:23" x14ac:dyDescent="0.35">
      <c r="A2499" t="s">
        <v>385</v>
      </c>
      <c r="B2499" s="1">
        <v>44365</v>
      </c>
      <c r="C2499" t="s">
        <v>374</v>
      </c>
      <c r="D2499" t="s">
        <v>86</v>
      </c>
      <c r="E2499">
        <v>1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 s="2">
        <v>5.333333333333333</v>
      </c>
      <c r="M2499">
        <v>8</v>
      </c>
      <c r="N2499">
        <v>4</v>
      </c>
      <c r="O2499">
        <v>4</v>
      </c>
      <c r="P2499">
        <v>0</v>
      </c>
      <c r="Q2499">
        <v>2</v>
      </c>
      <c r="R2499">
        <v>6</v>
      </c>
      <c r="S2499">
        <v>1</v>
      </c>
      <c r="T2499">
        <v>0</v>
      </c>
      <c r="U2499">
        <v>0</v>
      </c>
      <c r="V2499">
        <f t="shared" ref="V2499:V2562" si="78">50+L2499*3+(IF(L2499&lt;4,0,(L2499-4)*2)+R2499-M2499-4*P2499-(2*(N2499-O2499))-Q2499)</f>
        <v>64.666666666666671</v>
      </c>
      <c r="W2499">
        <f t="shared" ref="W2499:W2562" si="79">40+6*L2499+R2499-2*Q2499-2*M2499-3*N2499-6*P2499</f>
        <v>46</v>
      </c>
    </row>
    <row r="2500" spans="1:23" x14ac:dyDescent="0.35">
      <c r="A2500" t="s">
        <v>385</v>
      </c>
      <c r="B2500" s="1">
        <v>44366</v>
      </c>
      <c r="C2500" t="s">
        <v>375</v>
      </c>
      <c r="D2500" t="s">
        <v>86</v>
      </c>
      <c r="E2500">
        <v>1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6</v>
      </c>
      <c r="M2500">
        <v>9</v>
      </c>
      <c r="N2500">
        <v>5</v>
      </c>
      <c r="O2500">
        <v>5</v>
      </c>
      <c r="P2500">
        <v>0</v>
      </c>
      <c r="Q2500">
        <v>2</v>
      </c>
      <c r="R2500">
        <v>2</v>
      </c>
      <c r="S2500">
        <v>0</v>
      </c>
      <c r="T2500">
        <v>0</v>
      </c>
      <c r="U2500">
        <v>0</v>
      </c>
      <c r="V2500">
        <f t="shared" si="78"/>
        <v>63</v>
      </c>
      <c r="W2500">
        <f t="shared" si="79"/>
        <v>41</v>
      </c>
    </row>
    <row r="2501" spans="1:23" x14ac:dyDescent="0.35">
      <c r="A2501" t="s">
        <v>385</v>
      </c>
      <c r="B2501" s="1">
        <v>44367</v>
      </c>
      <c r="C2501" t="s">
        <v>379</v>
      </c>
      <c r="D2501" t="s">
        <v>86</v>
      </c>
      <c r="E2501">
        <v>1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5</v>
      </c>
      <c r="M2501">
        <v>5</v>
      </c>
      <c r="N2501">
        <v>3</v>
      </c>
      <c r="O2501">
        <v>3</v>
      </c>
      <c r="P2501">
        <v>2</v>
      </c>
      <c r="Q2501">
        <v>1</v>
      </c>
      <c r="R2501">
        <v>5</v>
      </c>
      <c r="S2501">
        <v>0</v>
      </c>
      <c r="T2501">
        <v>0</v>
      </c>
      <c r="U2501">
        <v>0</v>
      </c>
      <c r="V2501">
        <f t="shared" si="78"/>
        <v>58</v>
      </c>
      <c r="W2501">
        <f t="shared" si="79"/>
        <v>42</v>
      </c>
    </row>
    <row r="2502" spans="1:23" x14ac:dyDescent="0.35">
      <c r="A2502" t="s">
        <v>385</v>
      </c>
      <c r="B2502" s="1">
        <v>44368</v>
      </c>
      <c r="C2502" t="s">
        <v>376</v>
      </c>
      <c r="D2502" t="s">
        <v>48</v>
      </c>
      <c r="E2502">
        <v>1</v>
      </c>
      <c r="F2502">
        <v>0</v>
      </c>
      <c r="G2502">
        <v>0</v>
      </c>
      <c r="H2502">
        <v>0</v>
      </c>
      <c r="I2502">
        <v>1</v>
      </c>
      <c r="J2502">
        <v>0</v>
      </c>
      <c r="K2502">
        <v>0</v>
      </c>
      <c r="L2502" s="2">
        <v>1.3333333333333333</v>
      </c>
      <c r="M2502">
        <v>5</v>
      </c>
      <c r="N2502">
        <v>3</v>
      </c>
      <c r="O2502">
        <v>3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0</v>
      </c>
      <c r="V2502">
        <f t="shared" si="78"/>
        <v>50</v>
      </c>
      <c r="W2502">
        <f t="shared" si="79"/>
        <v>30</v>
      </c>
    </row>
    <row r="2503" spans="1:23" x14ac:dyDescent="0.35">
      <c r="A2503" t="s">
        <v>385</v>
      </c>
      <c r="B2503" s="1">
        <v>44369</v>
      </c>
      <c r="C2503" t="s">
        <v>377</v>
      </c>
      <c r="D2503" t="s">
        <v>48</v>
      </c>
      <c r="E2503">
        <v>1</v>
      </c>
      <c r="F2503">
        <v>0</v>
      </c>
      <c r="G2503">
        <v>0</v>
      </c>
      <c r="H2503">
        <v>1</v>
      </c>
      <c r="I2503">
        <v>0</v>
      </c>
      <c r="J2503">
        <v>0</v>
      </c>
      <c r="K2503">
        <v>0</v>
      </c>
      <c r="L2503">
        <v>6</v>
      </c>
      <c r="M2503">
        <v>1</v>
      </c>
      <c r="N2503">
        <v>0</v>
      </c>
      <c r="O2503">
        <v>0</v>
      </c>
      <c r="P2503">
        <v>0</v>
      </c>
      <c r="Q2503">
        <v>4</v>
      </c>
      <c r="R2503">
        <v>10</v>
      </c>
      <c r="S2503">
        <v>0</v>
      </c>
      <c r="T2503">
        <v>0</v>
      </c>
      <c r="U2503">
        <v>1</v>
      </c>
      <c r="V2503">
        <f t="shared" si="78"/>
        <v>77</v>
      </c>
      <c r="W2503">
        <f t="shared" si="79"/>
        <v>76</v>
      </c>
    </row>
    <row r="2504" spans="1:23" x14ac:dyDescent="0.35">
      <c r="A2504" t="s">
        <v>385</v>
      </c>
      <c r="B2504" s="1">
        <v>44370</v>
      </c>
      <c r="C2504" t="s">
        <v>373</v>
      </c>
      <c r="D2504" t="s">
        <v>48</v>
      </c>
      <c r="E2504">
        <v>1</v>
      </c>
      <c r="F2504">
        <v>0</v>
      </c>
      <c r="G2504">
        <v>0</v>
      </c>
      <c r="H2504">
        <v>1</v>
      </c>
      <c r="I2504">
        <v>0</v>
      </c>
      <c r="J2504">
        <v>0</v>
      </c>
      <c r="K2504">
        <v>0</v>
      </c>
      <c r="L2504">
        <v>7</v>
      </c>
      <c r="M2504">
        <v>3</v>
      </c>
      <c r="N2504">
        <v>1</v>
      </c>
      <c r="O2504">
        <v>1</v>
      </c>
      <c r="P2504">
        <v>1</v>
      </c>
      <c r="Q2504">
        <v>2</v>
      </c>
      <c r="R2504">
        <v>9</v>
      </c>
      <c r="S2504">
        <v>0</v>
      </c>
      <c r="T2504">
        <v>0</v>
      </c>
      <c r="U2504">
        <v>0</v>
      </c>
      <c r="V2504">
        <f t="shared" si="78"/>
        <v>77</v>
      </c>
      <c r="W2504">
        <f t="shared" si="79"/>
        <v>72</v>
      </c>
    </row>
    <row r="2505" spans="1:23" x14ac:dyDescent="0.35">
      <c r="A2505" t="s">
        <v>385</v>
      </c>
      <c r="B2505" s="1">
        <v>44372</v>
      </c>
      <c r="C2505" t="s">
        <v>374</v>
      </c>
      <c r="D2505" t="s">
        <v>58</v>
      </c>
      <c r="E2505">
        <v>1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6</v>
      </c>
      <c r="M2505">
        <v>3</v>
      </c>
      <c r="N2505">
        <v>1</v>
      </c>
      <c r="O2505">
        <v>1</v>
      </c>
      <c r="P2505">
        <v>0</v>
      </c>
      <c r="Q2505">
        <v>2</v>
      </c>
      <c r="R2505">
        <v>7</v>
      </c>
      <c r="S2505">
        <v>0</v>
      </c>
      <c r="T2505">
        <v>0</v>
      </c>
      <c r="U2505">
        <v>1</v>
      </c>
      <c r="V2505">
        <f t="shared" si="78"/>
        <v>74</v>
      </c>
      <c r="W2505">
        <f t="shared" si="79"/>
        <v>70</v>
      </c>
    </row>
    <row r="2506" spans="1:23" x14ac:dyDescent="0.35">
      <c r="A2506" t="s">
        <v>385</v>
      </c>
      <c r="B2506" s="1">
        <v>44373</v>
      </c>
      <c r="C2506" t="s">
        <v>375</v>
      </c>
      <c r="D2506" t="s">
        <v>58</v>
      </c>
      <c r="E2506">
        <v>1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5</v>
      </c>
      <c r="M2506">
        <v>5</v>
      </c>
      <c r="N2506">
        <v>4</v>
      </c>
      <c r="O2506">
        <v>4</v>
      </c>
      <c r="P2506">
        <v>1</v>
      </c>
      <c r="Q2506">
        <v>4</v>
      </c>
      <c r="R2506">
        <v>4</v>
      </c>
      <c r="S2506">
        <v>1</v>
      </c>
      <c r="T2506">
        <v>0</v>
      </c>
      <c r="U2506">
        <v>1</v>
      </c>
      <c r="V2506">
        <f t="shared" si="78"/>
        <v>58</v>
      </c>
      <c r="W2506">
        <f t="shared" si="79"/>
        <v>38</v>
      </c>
    </row>
    <row r="2507" spans="1:23" x14ac:dyDescent="0.35">
      <c r="A2507" t="s">
        <v>385</v>
      </c>
      <c r="B2507" s="1">
        <v>44374</v>
      </c>
      <c r="C2507" t="s">
        <v>379</v>
      </c>
      <c r="D2507" t="s">
        <v>58</v>
      </c>
      <c r="E2507">
        <v>1</v>
      </c>
      <c r="F2507">
        <v>0</v>
      </c>
      <c r="G2507">
        <v>0</v>
      </c>
      <c r="H2507">
        <v>1</v>
      </c>
      <c r="I2507">
        <v>0</v>
      </c>
      <c r="J2507">
        <v>0</v>
      </c>
      <c r="K2507">
        <v>0</v>
      </c>
      <c r="L2507">
        <v>6</v>
      </c>
      <c r="M2507">
        <v>2</v>
      </c>
      <c r="N2507">
        <v>0</v>
      </c>
      <c r="O2507">
        <v>0</v>
      </c>
      <c r="P2507">
        <v>0</v>
      </c>
      <c r="Q2507">
        <v>2</v>
      </c>
      <c r="R2507">
        <v>6</v>
      </c>
      <c r="S2507">
        <v>0</v>
      </c>
      <c r="T2507">
        <v>0</v>
      </c>
      <c r="U2507">
        <v>0</v>
      </c>
      <c r="V2507">
        <f t="shared" si="78"/>
        <v>74</v>
      </c>
      <c r="W2507">
        <f t="shared" si="79"/>
        <v>74</v>
      </c>
    </row>
    <row r="2508" spans="1:23" x14ac:dyDescent="0.35">
      <c r="A2508" t="s">
        <v>385</v>
      </c>
      <c r="B2508" s="1">
        <v>44375</v>
      </c>
      <c r="C2508" t="s">
        <v>377</v>
      </c>
      <c r="D2508" t="s">
        <v>112</v>
      </c>
      <c r="E2508">
        <v>1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6</v>
      </c>
      <c r="M2508">
        <v>2</v>
      </c>
      <c r="N2508">
        <v>2</v>
      </c>
      <c r="O2508">
        <v>2</v>
      </c>
      <c r="P2508">
        <v>1</v>
      </c>
      <c r="Q2508">
        <v>4</v>
      </c>
      <c r="R2508">
        <v>8</v>
      </c>
      <c r="S2508">
        <v>0</v>
      </c>
      <c r="T2508">
        <v>0</v>
      </c>
      <c r="U2508">
        <v>0</v>
      </c>
      <c r="V2508">
        <f t="shared" si="78"/>
        <v>70</v>
      </c>
      <c r="W2508">
        <f t="shared" si="79"/>
        <v>60</v>
      </c>
    </row>
    <row r="2509" spans="1:23" x14ac:dyDescent="0.35">
      <c r="A2509" t="s">
        <v>385</v>
      </c>
      <c r="B2509" s="1">
        <v>44376</v>
      </c>
      <c r="C2509" t="s">
        <v>373</v>
      </c>
      <c r="D2509" t="s">
        <v>112</v>
      </c>
      <c r="E2509">
        <v>1</v>
      </c>
      <c r="F2509">
        <v>0</v>
      </c>
      <c r="G2509">
        <v>0</v>
      </c>
      <c r="H2509">
        <v>1</v>
      </c>
      <c r="I2509">
        <v>0</v>
      </c>
      <c r="J2509">
        <v>0</v>
      </c>
      <c r="K2509">
        <v>0</v>
      </c>
      <c r="L2509">
        <v>6</v>
      </c>
      <c r="M2509">
        <v>4</v>
      </c>
      <c r="N2509">
        <v>1</v>
      </c>
      <c r="O2509">
        <v>1</v>
      </c>
      <c r="P2509">
        <v>0</v>
      </c>
      <c r="Q2509">
        <v>3</v>
      </c>
      <c r="R2509">
        <v>8</v>
      </c>
      <c r="S2509">
        <v>1</v>
      </c>
      <c r="T2509">
        <v>0</v>
      </c>
      <c r="U2509">
        <v>0</v>
      </c>
      <c r="V2509">
        <f t="shared" si="78"/>
        <v>73</v>
      </c>
      <c r="W2509">
        <f t="shared" si="79"/>
        <v>67</v>
      </c>
    </row>
    <row r="2510" spans="1:23" x14ac:dyDescent="0.35">
      <c r="A2510" t="s">
        <v>385</v>
      </c>
      <c r="B2510" s="1">
        <v>44377</v>
      </c>
      <c r="C2510" t="s">
        <v>382</v>
      </c>
      <c r="D2510" t="s">
        <v>112</v>
      </c>
      <c r="E2510">
        <v>1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 s="2">
        <v>0.66666666666666663</v>
      </c>
      <c r="M2510">
        <v>4</v>
      </c>
      <c r="N2510">
        <v>7</v>
      </c>
      <c r="O2510">
        <v>4</v>
      </c>
      <c r="P2510">
        <v>0</v>
      </c>
      <c r="Q2510">
        <v>3</v>
      </c>
      <c r="R2510">
        <v>0</v>
      </c>
      <c r="S2510">
        <v>0</v>
      </c>
      <c r="T2510">
        <v>0</v>
      </c>
      <c r="U2510">
        <v>1</v>
      </c>
      <c r="V2510">
        <f t="shared" si="78"/>
        <v>39</v>
      </c>
      <c r="W2510">
        <f t="shared" si="79"/>
        <v>9</v>
      </c>
    </row>
    <row r="2511" spans="1:23" x14ac:dyDescent="0.35">
      <c r="A2511" t="s">
        <v>385</v>
      </c>
      <c r="B2511" s="1">
        <v>44378</v>
      </c>
      <c r="C2511" t="s">
        <v>374</v>
      </c>
      <c r="D2511" t="s">
        <v>118</v>
      </c>
      <c r="E2511">
        <v>1</v>
      </c>
      <c r="F2511">
        <v>0</v>
      </c>
      <c r="G2511">
        <v>0</v>
      </c>
      <c r="H2511">
        <v>1</v>
      </c>
      <c r="I2511">
        <v>0</v>
      </c>
      <c r="J2511">
        <v>0</v>
      </c>
      <c r="K2511">
        <v>0</v>
      </c>
      <c r="L2511" s="2">
        <v>7.333333333333333</v>
      </c>
      <c r="M2511">
        <v>4</v>
      </c>
      <c r="N2511">
        <v>1</v>
      </c>
      <c r="O2511">
        <v>1</v>
      </c>
      <c r="P2511">
        <v>1</v>
      </c>
      <c r="Q2511">
        <v>1</v>
      </c>
      <c r="R2511">
        <v>5</v>
      </c>
      <c r="S2511">
        <v>0</v>
      </c>
      <c r="T2511">
        <v>0</v>
      </c>
      <c r="U2511">
        <v>0</v>
      </c>
      <c r="V2511">
        <f t="shared" si="78"/>
        <v>74.666666666666671</v>
      </c>
      <c r="W2511">
        <f t="shared" si="79"/>
        <v>70</v>
      </c>
    </row>
    <row r="2512" spans="1:23" x14ac:dyDescent="0.35">
      <c r="A2512" t="s">
        <v>385</v>
      </c>
      <c r="B2512" s="1">
        <v>44379</v>
      </c>
      <c r="C2512" t="s">
        <v>375</v>
      </c>
      <c r="D2512" t="s">
        <v>118</v>
      </c>
      <c r="E2512">
        <v>1</v>
      </c>
      <c r="F2512">
        <v>0</v>
      </c>
      <c r="G2512">
        <v>0</v>
      </c>
      <c r="H2512">
        <v>1</v>
      </c>
      <c r="I2512">
        <v>0</v>
      </c>
      <c r="J2512">
        <v>0</v>
      </c>
      <c r="K2512">
        <v>0</v>
      </c>
      <c r="L2512" s="2">
        <v>6.666666666666667</v>
      </c>
      <c r="M2512">
        <v>4</v>
      </c>
      <c r="N2512">
        <v>1</v>
      </c>
      <c r="O2512">
        <v>1</v>
      </c>
      <c r="P2512">
        <v>0</v>
      </c>
      <c r="Q2512">
        <v>2</v>
      </c>
      <c r="R2512">
        <v>5</v>
      </c>
      <c r="S2512">
        <v>0</v>
      </c>
      <c r="T2512">
        <v>0</v>
      </c>
      <c r="U2512">
        <v>0</v>
      </c>
      <c r="V2512">
        <f t="shared" si="78"/>
        <v>74.333333333333329</v>
      </c>
      <c r="W2512">
        <f t="shared" si="79"/>
        <v>70</v>
      </c>
    </row>
    <row r="2513" spans="1:23" x14ac:dyDescent="0.35">
      <c r="A2513" t="s">
        <v>385</v>
      </c>
      <c r="B2513" s="1">
        <v>44380</v>
      </c>
      <c r="C2513" t="s">
        <v>379</v>
      </c>
      <c r="D2513" t="s">
        <v>118</v>
      </c>
      <c r="E2513">
        <v>1</v>
      </c>
      <c r="F2513">
        <v>0</v>
      </c>
      <c r="G2513">
        <v>0</v>
      </c>
      <c r="H2513">
        <v>1</v>
      </c>
      <c r="I2513">
        <v>0</v>
      </c>
      <c r="J2513">
        <v>0</v>
      </c>
      <c r="K2513">
        <v>0</v>
      </c>
      <c r="L2513" s="2">
        <v>6.333333333333333</v>
      </c>
      <c r="M2513">
        <v>4</v>
      </c>
      <c r="N2513">
        <v>1</v>
      </c>
      <c r="O2513">
        <v>1</v>
      </c>
      <c r="P2513">
        <v>0</v>
      </c>
      <c r="Q2513">
        <v>4</v>
      </c>
      <c r="R2513">
        <v>4</v>
      </c>
      <c r="S2513">
        <v>0</v>
      </c>
      <c r="T2513">
        <v>0</v>
      </c>
      <c r="U2513">
        <v>0</v>
      </c>
      <c r="V2513">
        <f t="shared" si="78"/>
        <v>69.666666666666671</v>
      </c>
      <c r="W2513">
        <f t="shared" si="79"/>
        <v>63</v>
      </c>
    </row>
    <row r="2514" spans="1:23" x14ac:dyDescent="0.35">
      <c r="A2514" t="s">
        <v>385</v>
      </c>
      <c r="B2514" s="1">
        <v>44381</v>
      </c>
      <c r="C2514" t="s">
        <v>377</v>
      </c>
      <c r="D2514" t="s">
        <v>118</v>
      </c>
      <c r="E2514">
        <v>1</v>
      </c>
      <c r="F2514">
        <v>0</v>
      </c>
      <c r="G2514">
        <v>0</v>
      </c>
      <c r="H2514">
        <v>0</v>
      </c>
      <c r="I2514">
        <v>1</v>
      </c>
      <c r="J2514">
        <v>0</v>
      </c>
      <c r="K2514">
        <v>0</v>
      </c>
      <c r="L2514">
        <v>6</v>
      </c>
      <c r="M2514">
        <v>3</v>
      </c>
      <c r="N2514">
        <v>2</v>
      </c>
      <c r="O2514">
        <v>2</v>
      </c>
      <c r="P2514">
        <v>1</v>
      </c>
      <c r="Q2514">
        <v>5</v>
      </c>
      <c r="R2514">
        <v>7</v>
      </c>
      <c r="S2514">
        <v>0</v>
      </c>
      <c r="T2514">
        <v>0</v>
      </c>
      <c r="U2514">
        <v>0</v>
      </c>
      <c r="V2514">
        <f t="shared" si="78"/>
        <v>67</v>
      </c>
      <c r="W2514">
        <f t="shared" si="79"/>
        <v>55</v>
      </c>
    </row>
    <row r="2515" spans="1:23" x14ac:dyDescent="0.35">
      <c r="A2515" t="s">
        <v>385</v>
      </c>
      <c r="B2515" s="1">
        <v>44382</v>
      </c>
      <c r="C2515" t="s">
        <v>373</v>
      </c>
      <c r="D2515" t="s">
        <v>96</v>
      </c>
      <c r="E2515">
        <v>1</v>
      </c>
      <c r="F2515">
        <v>0</v>
      </c>
      <c r="G2515">
        <v>0</v>
      </c>
      <c r="H2515">
        <v>0</v>
      </c>
      <c r="I2515">
        <v>1</v>
      </c>
      <c r="J2515">
        <v>0</v>
      </c>
      <c r="K2515">
        <v>0</v>
      </c>
      <c r="L2515" s="2">
        <v>6.333333333333333</v>
      </c>
      <c r="M2515">
        <v>4</v>
      </c>
      <c r="N2515">
        <v>4</v>
      </c>
      <c r="O2515">
        <v>4</v>
      </c>
      <c r="P2515">
        <v>0</v>
      </c>
      <c r="Q2515">
        <v>1</v>
      </c>
      <c r="R2515">
        <v>6</v>
      </c>
      <c r="S2515">
        <v>0</v>
      </c>
      <c r="T2515">
        <v>0</v>
      </c>
      <c r="U2515">
        <v>0</v>
      </c>
      <c r="V2515">
        <f t="shared" si="78"/>
        <v>74.666666666666671</v>
      </c>
      <c r="W2515">
        <f t="shared" si="79"/>
        <v>62</v>
      </c>
    </row>
    <row r="2516" spans="1:23" x14ac:dyDescent="0.35">
      <c r="A2516" t="s">
        <v>385</v>
      </c>
      <c r="B2516" t="s">
        <v>258</v>
      </c>
      <c r="C2516" t="s">
        <v>374</v>
      </c>
      <c r="D2516" t="s">
        <v>96</v>
      </c>
      <c r="E2516">
        <v>1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 s="2">
        <v>5.666666666666667</v>
      </c>
      <c r="M2516">
        <v>6</v>
      </c>
      <c r="N2516">
        <v>1</v>
      </c>
      <c r="O2516">
        <v>1</v>
      </c>
      <c r="P2516">
        <v>0</v>
      </c>
      <c r="Q2516">
        <v>0</v>
      </c>
      <c r="R2516">
        <v>8</v>
      </c>
      <c r="S2516">
        <v>0</v>
      </c>
      <c r="T2516">
        <v>0</v>
      </c>
      <c r="U2516">
        <v>1</v>
      </c>
      <c r="V2516">
        <f t="shared" si="78"/>
        <v>72.333333333333329</v>
      </c>
      <c r="W2516">
        <f t="shared" si="79"/>
        <v>67</v>
      </c>
    </row>
    <row r="2517" spans="1:23" x14ac:dyDescent="0.35">
      <c r="A2517" t="s">
        <v>385</v>
      </c>
      <c r="B2517" t="s">
        <v>259</v>
      </c>
      <c r="C2517" t="s">
        <v>376</v>
      </c>
      <c r="D2517" t="s">
        <v>96</v>
      </c>
      <c r="E2517">
        <v>1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4</v>
      </c>
      <c r="M2517">
        <v>3</v>
      </c>
      <c r="N2517">
        <v>0</v>
      </c>
      <c r="O2517">
        <v>0</v>
      </c>
      <c r="P2517">
        <v>0</v>
      </c>
      <c r="Q2517">
        <v>0</v>
      </c>
      <c r="R2517">
        <v>1</v>
      </c>
      <c r="S2517">
        <v>0</v>
      </c>
      <c r="T2517">
        <v>0</v>
      </c>
      <c r="U2517">
        <v>0</v>
      </c>
      <c r="V2517">
        <f t="shared" si="78"/>
        <v>60</v>
      </c>
      <c r="W2517">
        <f t="shared" si="79"/>
        <v>59</v>
      </c>
    </row>
    <row r="2518" spans="1:23" x14ac:dyDescent="0.35">
      <c r="A2518" t="s">
        <v>385</v>
      </c>
      <c r="B2518" s="1">
        <v>44385</v>
      </c>
      <c r="C2518" t="s">
        <v>375</v>
      </c>
      <c r="D2518" t="s">
        <v>87</v>
      </c>
      <c r="E2518">
        <v>1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 s="2">
        <v>4.333333333333333</v>
      </c>
      <c r="M2518">
        <v>5</v>
      </c>
      <c r="N2518">
        <v>3</v>
      </c>
      <c r="O2518">
        <v>0</v>
      </c>
      <c r="P2518">
        <v>0</v>
      </c>
      <c r="Q2518">
        <v>4</v>
      </c>
      <c r="R2518">
        <v>6</v>
      </c>
      <c r="S2518">
        <v>1</v>
      </c>
      <c r="T2518">
        <v>0</v>
      </c>
      <c r="U2518">
        <v>1</v>
      </c>
      <c r="V2518">
        <f t="shared" si="78"/>
        <v>54.666666666666664</v>
      </c>
      <c r="W2518">
        <f t="shared" si="79"/>
        <v>45</v>
      </c>
    </row>
    <row r="2519" spans="1:23" x14ac:dyDescent="0.35">
      <c r="A2519" t="s">
        <v>385</v>
      </c>
      <c r="B2519" s="1">
        <v>44386</v>
      </c>
      <c r="C2519" t="s">
        <v>379</v>
      </c>
      <c r="D2519" t="s">
        <v>87</v>
      </c>
      <c r="E2519">
        <v>1</v>
      </c>
      <c r="F2519">
        <v>0</v>
      </c>
      <c r="G2519">
        <v>0</v>
      </c>
      <c r="H2519">
        <v>0</v>
      </c>
      <c r="I2519">
        <v>1</v>
      </c>
      <c r="J2519">
        <v>0</v>
      </c>
      <c r="K2519">
        <v>0</v>
      </c>
      <c r="L2519">
        <v>6</v>
      </c>
      <c r="M2519">
        <v>5</v>
      </c>
      <c r="N2519">
        <v>1</v>
      </c>
      <c r="O2519">
        <v>1</v>
      </c>
      <c r="P2519">
        <v>0</v>
      </c>
      <c r="Q2519">
        <v>4</v>
      </c>
      <c r="R2519">
        <v>3</v>
      </c>
      <c r="S2519">
        <v>0</v>
      </c>
      <c r="T2519">
        <v>0</v>
      </c>
      <c r="U2519">
        <v>0</v>
      </c>
      <c r="V2519">
        <f t="shared" si="78"/>
        <v>66</v>
      </c>
      <c r="W2519">
        <f t="shared" si="79"/>
        <v>58</v>
      </c>
    </row>
    <row r="2520" spans="1:23" x14ac:dyDescent="0.35">
      <c r="A2520" t="s">
        <v>385</v>
      </c>
      <c r="B2520" s="1">
        <v>44387</v>
      </c>
      <c r="C2520" t="s">
        <v>377</v>
      </c>
      <c r="D2520" t="s">
        <v>87</v>
      </c>
      <c r="E2520">
        <v>1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5</v>
      </c>
      <c r="M2520">
        <v>2</v>
      </c>
      <c r="N2520">
        <v>3</v>
      </c>
      <c r="O2520">
        <v>3</v>
      </c>
      <c r="P2520">
        <v>1</v>
      </c>
      <c r="Q2520">
        <v>2</v>
      </c>
      <c r="R2520">
        <v>6</v>
      </c>
      <c r="S2520">
        <v>2</v>
      </c>
      <c r="T2520">
        <v>0</v>
      </c>
      <c r="U2520">
        <v>0</v>
      </c>
      <c r="V2520">
        <f t="shared" si="78"/>
        <v>65</v>
      </c>
      <c r="W2520">
        <f t="shared" si="79"/>
        <v>53</v>
      </c>
    </row>
    <row r="2521" spans="1:23" x14ac:dyDescent="0.35">
      <c r="A2521" t="s">
        <v>385</v>
      </c>
      <c r="B2521" s="1">
        <v>44388</v>
      </c>
      <c r="C2521" t="s">
        <v>373</v>
      </c>
      <c r="D2521" t="s">
        <v>87</v>
      </c>
      <c r="E2521">
        <v>1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6</v>
      </c>
      <c r="M2521">
        <v>9</v>
      </c>
      <c r="N2521">
        <v>1</v>
      </c>
      <c r="O2521">
        <v>1</v>
      </c>
      <c r="P2521">
        <v>0</v>
      </c>
      <c r="Q2521">
        <v>0</v>
      </c>
      <c r="R2521">
        <v>4</v>
      </c>
      <c r="S2521">
        <v>0</v>
      </c>
      <c r="T2521">
        <v>0</v>
      </c>
      <c r="U2521">
        <v>0</v>
      </c>
      <c r="V2521">
        <f t="shared" si="78"/>
        <v>67</v>
      </c>
      <c r="W2521">
        <f t="shared" si="79"/>
        <v>59</v>
      </c>
    </row>
    <row r="2522" spans="1:23" x14ac:dyDescent="0.35">
      <c r="A2522" t="s">
        <v>385</v>
      </c>
      <c r="B2522" s="1">
        <v>44393</v>
      </c>
      <c r="C2522" t="s">
        <v>375</v>
      </c>
      <c r="D2522" t="s">
        <v>91</v>
      </c>
      <c r="E2522">
        <v>1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4</v>
      </c>
      <c r="M2522">
        <v>4</v>
      </c>
      <c r="N2522">
        <v>4</v>
      </c>
      <c r="O2522">
        <v>4</v>
      </c>
      <c r="P2522">
        <v>0</v>
      </c>
      <c r="Q2522">
        <v>3</v>
      </c>
      <c r="R2522">
        <v>1</v>
      </c>
      <c r="S2522">
        <v>2</v>
      </c>
      <c r="T2522">
        <v>0</v>
      </c>
      <c r="U2522">
        <v>0</v>
      </c>
      <c r="V2522">
        <f t="shared" si="78"/>
        <v>56</v>
      </c>
      <c r="W2522">
        <f t="shared" si="79"/>
        <v>39</v>
      </c>
    </row>
    <row r="2523" spans="1:23" x14ac:dyDescent="0.35">
      <c r="A2523" t="s">
        <v>385</v>
      </c>
      <c r="B2523" s="1">
        <v>44394</v>
      </c>
      <c r="C2523" t="s">
        <v>373</v>
      </c>
      <c r="D2523" t="s">
        <v>91</v>
      </c>
      <c r="E2523">
        <v>1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 s="2">
        <v>5.666666666666667</v>
      </c>
      <c r="M2523">
        <v>2</v>
      </c>
      <c r="N2523">
        <v>2</v>
      </c>
      <c r="O2523">
        <v>1</v>
      </c>
      <c r="P2523">
        <v>0</v>
      </c>
      <c r="Q2523">
        <v>4</v>
      </c>
      <c r="R2523">
        <v>8</v>
      </c>
      <c r="S2523">
        <v>0</v>
      </c>
      <c r="T2523">
        <v>0</v>
      </c>
      <c r="U2523">
        <v>0</v>
      </c>
      <c r="V2523">
        <f t="shared" si="78"/>
        <v>70.333333333333329</v>
      </c>
      <c r="W2523">
        <f t="shared" si="79"/>
        <v>64</v>
      </c>
    </row>
    <row r="2524" spans="1:23" x14ac:dyDescent="0.35">
      <c r="A2524" t="s">
        <v>385</v>
      </c>
      <c r="B2524" s="1">
        <v>44395</v>
      </c>
      <c r="C2524" t="s">
        <v>374</v>
      </c>
      <c r="D2524" t="s">
        <v>91</v>
      </c>
      <c r="E2524">
        <v>1</v>
      </c>
      <c r="F2524">
        <v>0</v>
      </c>
      <c r="G2524">
        <v>0</v>
      </c>
      <c r="H2524">
        <v>1</v>
      </c>
      <c r="I2524">
        <v>0</v>
      </c>
      <c r="J2524">
        <v>0</v>
      </c>
      <c r="K2524">
        <v>0</v>
      </c>
      <c r="L2524" s="2">
        <v>8.3333333333333339</v>
      </c>
      <c r="M2524">
        <v>5</v>
      </c>
      <c r="N2524">
        <v>0</v>
      </c>
      <c r="O2524">
        <v>0</v>
      </c>
      <c r="P2524">
        <v>0</v>
      </c>
      <c r="Q2524">
        <v>1</v>
      </c>
      <c r="R2524">
        <v>12</v>
      </c>
      <c r="S2524">
        <v>0</v>
      </c>
      <c r="T2524">
        <v>0</v>
      </c>
      <c r="U2524">
        <v>0</v>
      </c>
      <c r="V2524">
        <f t="shared" si="78"/>
        <v>89.666666666666671</v>
      </c>
      <c r="W2524">
        <f t="shared" si="79"/>
        <v>90</v>
      </c>
    </row>
    <row r="2525" spans="1:23" x14ac:dyDescent="0.35">
      <c r="A2525" t="s">
        <v>385</v>
      </c>
      <c r="B2525" s="1">
        <v>44397</v>
      </c>
      <c r="C2525" t="s">
        <v>376</v>
      </c>
      <c r="D2525" t="s">
        <v>47</v>
      </c>
      <c r="E2525">
        <v>1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5</v>
      </c>
      <c r="M2525">
        <v>3</v>
      </c>
      <c r="N2525">
        <v>2</v>
      </c>
      <c r="O2525">
        <v>2</v>
      </c>
      <c r="P2525">
        <v>1</v>
      </c>
      <c r="Q2525">
        <v>2</v>
      </c>
      <c r="R2525">
        <v>3</v>
      </c>
      <c r="S2525">
        <v>0</v>
      </c>
      <c r="T2525">
        <v>1</v>
      </c>
      <c r="U2525">
        <v>0</v>
      </c>
      <c r="V2525">
        <f t="shared" si="78"/>
        <v>61</v>
      </c>
      <c r="W2525">
        <f t="shared" si="79"/>
        <v>51</v>
      </c>
    </row>
    <row r="2526" spans="1:23" x14ac:dyDescent="0.35">
      <c r="A2526" t="s">
        <v>385</v>
      </c>
      <c r="B2526" s="1">
        <v>44398</v>
      </c>
      <c r="C2526" t="s">
        <v>379</v>
      </c>
      <c r="D2526" t="s">
        <v>47</v>
      </c>
      <c r="E2526">
        <v>1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5</v>
      </c>
      <c r="M2526">
        <v>4</v>
      </c>
      <c r="N2526">
        <v>2</v>
      </c>
      <c r="O2526">
        <v>2</v>
      </c>
      <c r="P2526">
        <v>0</v>
      </c>
      <c r="Q2526">
        <v>0</v>
      </c>
      <c r="R2526">
        <v>6</v>
      </c>
      <c r="S2526">
        <v>0</v>
      </c>
      <c r="T2526">
        <v>0</v>
      </c>
      <c r="U2526">
        <v>0</v>
      </c>
      <c r="V2526">
        <f t="shared" si="78"/>
        <v>69</v>
      </c>
      <c r="W2526">
        <f t="shared" si="79"/>
        <v>62</v>
      </c>
    </row>
    <row r="2527" spans="1:23" x14ac:dyDescent="0.35">
      <c r="A2527" t="s">
        <v>385</v>
      </c>
      <c r="B2527" s="1">
        <v>44400</v>
      </c>
      <c r="C2527" t="s">
        <v>377</v>
      </c>
      <c r="D2527" t="s">
        <v>21</v>
      </c>
      <c r="E2527">
        <v>1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4</v>
      </c>
      <c r="M2527">
        <v>1</v>
      </c>
      <c r="N2527">
        <v>0</v>
      </c>
      <c r="O2527">
        <v>0</v>
      </c>
      <c r="P2527">
        <v>0</v>
      </c>
      <c r="Q2527">
        <v>2</v>
      </c>
      <c r="R2527">
        <v>5</v>
      </c>
      <c r="S2527">
        <v>0</v>
      </c>
      <c r="T2527">
        <v>0</v>
      </c>
      <c r="U2527">
        <v>0</v>
      </c>
      <c r="V2527">
        <f t="shared" si="78"/>
        <v>64</v>
      </c>
      <c r="W2527">
        <f t="shared" si="79"/>
        <v>63</v>
      </c>
    </row>
    <row r="2528" spans="1:23" x14ac:dyDescent="0.35">
      <c r="A2528" t="s">
        <v>385</v>
      </c>
      <c r="B2528" s="1">
        <v>44401</v>
      </c>
      <c r="C2528" t="s">
        <v>374</v>
      </c>
      <c r="D2528" t="s">
        <v>21</v>
      </c>
      <c r="E2528">
        <v>1</v>
      </c>
      <c r="F2528">
        <v>0</v>
      </c>
      <c r="G2528">
        <v>0</v>
      </c>
      <c r="H2528">
        <v>1</v>
      </c>
      <c r="I2528">
        <v>0</v>
      </c>
      <c r="J2528">
        <v>0</v>
      </c>
      <c r="K2528">
        <v>0</v>
      </c>
      <c r="L2528">
        <v>6</v>
      </c>
      <c r="M2528">
        <v>4</v>
      </c>
      <c r="N2528">
        <v>1</v>
      </c>
      <c r="O2528">
        <v>1</v>
      </c>
      <c r="P2528">
        <v>0</v>
      </c>
      <c r="Q2528">
        <v>2</v>
      </c>
      <c r="R2528">
        <v>6</v>
      </c>
      <c r="S2528">
        <v>0</v>
      </c>
      <c r="T2528">
        <v>0</v>
      </c>
      <c r="U2528">
        <v>0</v>
      </c>
      <c r="V2528">
        <f t="shared" si="78"/>
        <v>72</v>
      </c>
      <c r="W2528">
        <f t="shared" si="79"/>
        <v>67</v>
      </c>
    </row>
    <row r="2529" spans="1:23" x14ac:dyDescent="0.35">
      <c r="A2529" t="s">
        <v>385</v>
      </c>
      <c r="B2529" s="1">
        <v>44402</v>
      </c>
      <c r="C2529" t="s">
        <v>373</v>
      </c>
      <c r="D2529" t="s">
        <v>21</v>
      </c>
      <c r="E2529">
        <v>1</v>
      </c>
      <c r="F2529">
        <v>0</v>
      </c>
      <c r="G2529">
        <v>0</v>
      </c>
      <c r="H2529">
        <v>0</v>
      </c>
      <c r="I2529">
        <v>1</v>
      </c>
      <c r="J2529">
        <v>0</v>
      </c>
      <c r="K2529">
        <v>0</v>
      </c>
      <c r="L2529">
        <v>7</v>
      </c>
      <c r="M2529">
        <v>5</v>
      </c>
      <c r="N2529">
        <v>3</v>
      </c>
      <c r="O2529">
        <v>3</v>
      </c>
      <c r="P2529">
        <v>0</v>
      </c>
      <c r="Q2529">
        <v>2</v>
      </c>
      <c r="R2529">
        <v>9</v>
      </c>
      <c r="S2529">
        <v>0</v>
      </c>
      <c r="T2529">
        <v>0</v>
      </c>
      <c r="U2529">
        <v>0</v>
      </c>
      <c r="V2529">
        <f t="shared" si="78"/>
        <v>79</v>
      </c>
      <c r="W2529">
        <f t="shared" si="79"/>
        <v>68</v>
      </c>
    </row>
    <row r="2530" spans="1:23" x14ac:dyDescent="0.35">
      <c r="A2530" t="s">
        <v>385</v>
      </c>
      <c r="B2530" s="1">
        <v>44404</v>
      </c>
      <c r="C2530" t="s">
        <v>376</v>
      </c>
      <c r="D2530" t="s">
        <v>118</v>
      </c>
      <c r="E2530">
        <v>1</v>
      </c>
      <c r="F2530">
        <v>0</v>
      </c>
      <c r="G2530">
        <v>0</v>
      </c>
      <c r="H2530">
        <v>1</v>
      </c>
      <c r="I2530">
        <v>0</v>
      </c>
      <c r="J2530">
        <v>0</v>
      </c>
      <c r="K2530">
        <v>0</v>
      </c>
      <c r="L2530">
        <v>6</v>
      </c>
      <c r="M2530">
        <v>3</v>
      </c>
      <c r="N2530">
        <v>0</v>
      </c>
      <c r="O2530">
        <v>0</v>
      </c>
      <c r="P2530">
        <v>0</v>
      </c>
      <c r="Q2530">
        <v>1</v>
      </c>
      <c r="R2530">
        <v>3</v>
      </c>
      <c r="S2530">
        <v>0</v>
      </c>
      <c r="T2530">
        <v>0</v>
      </c>
      <c r="U2530">
        <v>0</v>
      </c>
      <c r="V2530">
        <f t="shared" si="78"/>
        <v>71</v>
      </c>
      <c r="W2530">
        <f t="shared" si="79"/>
        <v>71</v>
      </c>
    </row>
    <row r="2531" spans="1:23" x14ac:dyDescent="0.35">
      <c r="A2531" t="s">
        <v>385</v>
      </c>
      <c r="B2531" s="1">
        <v>44405</v>
      </c>
      <c r="C2531" t="s">
        <v>375</v>
      </c>
      <c r="D2531" t="s">
        <v>118</v>
      </c>
      <c r="E2531">
        <v>1</v>
      </c>
      <c r="F2531">
        <v>0</v>
      </c>
      <c r="G2531">
        <v>0</v>
      </c>
      <c r="H2531">
        <v>1</v>
      </c>
      <c r="I2531">
        <v>0</v>
      </c>
      <c r="J2531">
        <v>0</v>
      </c>
      <c r="K2531">
        <v>0</v>
      </c>
      <c r="L2531">
        <v>5</v>
      </c>
      <c r="M2531">
        <v>2</v>
      </c>
      <c r="N2531">
        <v>0</v>
      </c>
      <c r="O2531">
        <v>0</v>
      </c>
      <c r="P2531">
        <v>0</v>
      </c>
      <c r="Q2531">
        <v>1</v>
      </c>
      <c r="R2531">
        <v>2</v>
      </c>
      <c r="S2531">
        <v>0</v>
      </c>
      <c r="T2531">
        <v>0</v>
      </c>
      <c r="U2531">
        <v>0</v>
      </c>
      <c r="V2531">
        <f t="shared" si="78"/>
        <v>66</v>
      </c>
      <c r="W2531">
        <f t="shared" si="79"/>
        <v>66</v>
      </c>
    </row>
    <row r="2532" spans="1:23" x14ac:dyDescent="0.35">
      <c r="A2532" t="s">
        <v>385</v>
      </c>
      <c r="B2532" s="1">
        <v>44406</v>
      </c>
      <c r="C2532" t="s">
        <v>377</v>
      </c>
      <c r="D2532" t="s">
        <v>118</v>
      </c>
      <c r="E2532">
        <v>1</v>
      </c>
      <c r="F2532">
        <v>0</v>
      </c>
      <c r="G2532">
        <v>0</v>
      </c>
      <c r="H2532">
        <v>1</v>
      </c>
      <c r="I2532">
        <v>0</v>
      </c>
      <c r="J2532">
        <v>0</v>
      </c>
      <c r="K2532">
        <v>0</v>
      </c>
      <c r="L2532">
        <v>6</v>
      </c>
      <c r="M2532">
        <v>2</v>
      </c>
      <c r="N2532">
        <v>0</v>
      </c>
      <c r="O2532">
        <v>0</v>
      </c>
      <c r="P2532">
        <v>0</v>
      </c>
      <c r="Q2532">
        <v>1</v>
      </c>
      <c r="R2532">
        <v>5</v>
      </c>
      <c r="S2532">
        <v>0</v>
      </c>
      <c r="T2532">
        <v>0</v>
      </c>
      <c r="U2532">
        <v>0</v>
      </c>
      <c r="V2532">
        <f t="shared" si="78"/>
        <v>74</v>
      </c>
      <c r="W2532">
        <f t="shared" si="79"/>
        <v>75</v>
      </c>
    </row>
    <row r="2533" spans="1:23" x14ac:dyDescent="0.35">
      <c r="A2533" t="s">
        <v>385</v>
      </c>
      <c r="B2533" s="1">
        <v>44407</v>
      </c>
      <c r="C2533" t="s">
        <v>374</v>
      </c>
      <c r="D2533" t="s">
        <v>92</v>
      </c>
      <c r="E2533">
        <v>1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4</v>
      </c>
      <c r="M2533">
        <v>9</v>
      </c>
      <c r="N2533">
        <v>5</v>
      </c>
      <c r="O2533">
        <v>5</v>
      </c>
      <c r="P2533">
        <v>1</v>
      </c>
      <c r="Q2533">
        <v>2</v>
      </c>
      <c r="R2533">
        <v>6</v>
      </c>
      <c r="S2533">
        <v>0</v>
      </c>
      <c r="T2533">
        <v>0</v>
      </c>
      <c r="U2533">
        <v>0</v>
      </c>
      <c r="V2533">
        <f t="shared" si="78"/>
        <v>53</v>
      </c>
      <c r="W2533">
        <f t="shared" si="79"/>
        <v>27</v>
      </c>
    </row>
    <row r="2534" spans="1:23" x14ac:dyDescent="0.35">
      <c r="A2534" t="s">
        <v>385</v>
      </c>
      <c r="B2534" s="1">
        <v>44408</v>
      </c>
      <c r="C2534" t="s">
        <v>373</v>
      </c>
      <c r="D2534" t="s">
        <v>92</v>
      </c>
      <c r="E2534">
        <v>1</v>
      </c>
      <c r="F2534">
        <v>0</v>
      </c>
      <c r="G2534">
        <v>0</v>
      </c>
      <c r="H2534">
        <v>0</v>
      </c>
      <c r="I2534">
        <v>1</v>
      </c>
      <c r="J2534">
        <v>0</v>
      </c>
      <c r="K2534">
        <v>0</v>
      </c>
      <c r="L2534" s="2">
        <v>5.333333333333333</v>
      </c>
      <c r="M2534">
        <v>8</v>
      </c>
      <c r="N2534">
        <v>3</v>
      </c>
      <c r="O2534">
        <v>3</v>
      </c>
      <c r="P2534">
        <v>1</v>
      </c>
      <c r="Q2534">
        <v>1</v>
      </c>
      <c r="R2534">
        <v>6</v>
      </c>
      <c r="S2534">
        <v>1</v>
      </c>
      <c r="T2534">
        <v>0</v>
      </c>
      <c r="U2534">
        <v>0</v>
      </c>
      <c r="V2534">
        <f t="shared" si="78"/>
        <v>61.666666666666664</v>
      </c>
      <c r="W2534">
        <f t="shared" si="79"/>
        <v>45</v>
      </c>
    </row>
    <row r="2535" spans="1:23" x14ac:dyDescent="0.35">
      <c r="A2535" t="s">
        <v>385</v>
      </c>
      <c r="B2535" s="1">
        <v>44409</v>
      </c>
      <c r="C2535" t="s">
        <v>376</v>
      </c>
      <c r="D2535" t="s">
        <v>92</v>
      </c>
      <c r="E2535">
        <v>1</v>
      </c>
      <c r="F2535">
        <v>0</v>
      </c>
      <c r="G2535">
        <v>0</v>
      </c>
      <c r="H2535">
        <v>1</v>
      </c>
      <c r="I2535">
        <v>0</v>
      </c>
      <c r="J2535">
        <v>0</v>
      </c>
      <c r="K2535">
        <v>0</v>
      </c>
      <c r="L2535" s="2">
        <v>5.666666666666667</v>
      </c>
      <c r="M2535">
        <v>3</v>
      </c>
      <c r="N2535">
        <v>1</v>
      </c>
      <c r="O2535">
        <v>1</v>
      </c>
      <c r="P2535">
        <v>0</v>
      </c>
      <c r="Q2535">
        <v>1</v>
      </c>
      <c r="R2535">
        <v>3</v>
      </c>
      <c r="S2535">
        <v>0</v>
      </c>
      <c r="T2535">
        <v>0</v>
      </c>
      <c r="U2535">
        <v>0</v>
      </c>
      <c r="V2535">
        <f t="shared" si="78"/>
        <v>69.333333333333329</v>
      </c>
      <c r="W2535">
        <f t="shared" si="79"/>
        <v>66</v>
      </c>
    </row>
    <row r="2536" spans="1:23" x14ac:dyDescent="0.35">
      <c r="A2536" t="s">
        <v>385</v>
      </c>
      <c r="B2536" s="1">
        <v>44410</v>
      </c>
      <c r="C2536" t="s">
        <v>379</v>
      </c>
      <c r="D2536" t="s">
        <v>113</v>
      </c>
      <c r="E2536">
        <v>1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5</v>
      </c>
      <c r="M2536">
        <v>3</v>
      </c>
      <c r="N2536">
        <v>0</v>
      </c>
      <c r="O2536">
        <v>0</v>
      </c>
      <c r="P2536">
        <v>0</v>
      </c>
      <c r="Q2536">
        <v>0</v>
      </c>
      <c r="R2536">
        <v>3</v>
      </c>
      <c r="S2536">
        <v>1</v>
      </c>
      <c r="T2536">
        <v>0</v>
      </c>
      <c r="U2536">
        <v>0</v>
      </c>
      <c r="V2536">
        <f t="shared" si="78"/>
        <v>67</v>
      </c>
      <c r="W2536">
        <f t="shared" si="79"/>
        <v>67</v>
      </c>
    </row>
    <row r="2537" spans="1:23" x14ac:dyDescent="0.35">
      <c r="A2537" t="s">
        <v>385</v>
      </c>
      <c r="B2537" s="1">
        <v>44411</v>
      </c>
      <c r="C2537" t="s">
        <v>375</v>
      </c>
      <c r="D2537" t="s">
        <v>113</v>
      </c>
      <c r="E2537">
        <v>1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 s="2">
        <v>6.333333333333333</v>
      </c>
      <c r="M2537">
        <v>0</v>
      </c>
      <c r="N2537">
        <v>1</v>
      </c>
      <c r="O2537">
        <v>1</v>
      </c>
      <c r="P2537">
        <v>0</v>
      </c>
      <c r="Q2537">
        <v>5</v>
      </c>
      <c r="R2537">
        <v>4</v>
      </c>
      <c r="S2537">
        <v>0</v>
      </c>
      <c r="T2537">
        <v>0</v>
      </c>
      <c r="U2537">
        <v>0</v>
      </c>
      <c r="V2537">
        <f t="shared" si="78"/>
        <v>72.666666666666671</v>
      </c>
      <c r="W2537">
        <f t="shared" si="79"/>
        <v>69</v>
      </c>
    </row>
    <row r="2538" spans="1:23" x14ac:dyDescent="0.35">
      <c r="A2538" t="s">
        <v>385</v>
      </c>
      <c r="B2538" s="1">
        <v>44412</v>
      </c>
      <c r="C2538" t="s">
        <v>377</v>
      </c>
      <c r="D2538" t="s">
        <v>113</v>
      </c>
      <c r="E2538">
        <v>1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6</v>
      </c>
      <c r="M2538">
        <v>6</v>
      </c>
      <c r="N2538">
        <v>2</v>
      </c>
      <c r="O2538">
        <v>2</v>
      </c>
      <c r="P2538">
        <v>0</v>
      </c>
      <c r="Q2538">
        <v>2</v>
      </c>
      <c r="R2538">
        <v>9</v>
      </c>
      <c r="S2538">
        <v>0</v>
      </c>
      <c r="T2538">
        <v>0</v>
      </c>
      <c r="U2538">
        <v>0</v>
      </c>
      <c r="V2538">
        <f t="shared" si="78"/>
        <v>73</v>
      </c>
      <c r="W2538">
        <f t="shared" si="79"/>
        <v>63</v>
      </c>
    </row>
    <row r="2539" spans="1:23" x14ac:dyDescent="0.35">
      <c r="A2539" t="s">
        <v>385</v>
      </c>
      <c r="B2539" s="1">
        <v>44414</v>
      </c>
      <c r="C2539" t="s">
        <v>374</v>
      </c>
      <c r="D2539" t="s">
        <v>50</v>
      </c>
      <c r="E2539">
        <v>1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7</v>
      </c>
      <c r="M2539">
        <v>4</v>
      </c>
      <c r="N2539">
        <v>1</v>
      </c>
      <c r="O2539">
        <v>1</v>
      </c>
      <c r="P2539">
        <v>1</v>
      </c>
      <c r="Q2539">
        <v>1</v>
      </c>
      <c r="R2539">
        <v>5</v>
      </c>
      <c r="S2539">
        <v>0</v>
      </c>
      <c r="T2539">
        <v>0</v>
      </c>
      <c r="U2539">
        <v>0</v>
      </c>
      <c r="V2539">
        <f t="shared" si="78"/>
        <v>73</v>
      </c>
      <c r="W2539">
        <f t="shared" si="79"/>
        <v>68</v>
      </c>
    </row>
    <row r="2540" spans="1:23" x14ac:dyDescent="0.35">
      <c r="A2540" t="s">
        <v>385</v>
      </c>
      <c r="B2540" s="1">
        <v>44415</v>
      </c>
      <c r="C2540" t="s">
        <v>373</v>
      </c>
      <c r="D2540" t="s">
        <v>50</v>
      </c>
      <c r="E2540">
        <v>1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6</v>
      </c>
      <c r="M2540">
        <v>6</v>
      </c>
      <c r="N2540">
        <v>1</v>
      </c>
      <c r="O2540">
        <v>1</v>
      </c>
      <c r="P2540">
        <v>1</v>
      </c>
      <c r="Q2540">
        <v>1</v>
      </c>
      <c r="R2540">
        <v>8</v>
      </c>
      <c r="S2540">
        <v>0</v>
      </c>
      <c r="T2540">
        <v>0</v>
      </c>
      <c r="U2540">
        <v>0</v>
      </c>
      <c r="V2540">
        <f t="shared" si="78"/>
        <v>69</v>
      </c>
      <c r="W2540">
        <f t="shared" si="79"/>
        <v>61</v>
      </c>
    </row>
    <row r="2541" spans="1:23" x14ac:dyDescent="0.35">
      <c r="A2541" t="s">
        <v>385</v>
      </c>
      <c r="B2541" s="1">
        <v>44416</v>
      </c>
      <c r="C2541" t="s">
        <v>376</v>
      </c>
      <c r="D2541" t="s">
        <v>50</v>
      </c>
      <c r="E2541">
        <v>1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5</v>
      </c>
      <c r="M2541">
        <v>5</v>
      </c>
      <c r="N2541">
        <v>1</v>
      </c>
      <c r="O2541">
        <v>1</v>
      </c>
      <c r="P2541">
        <v>1</v>
      </c>
      <c r="Q2541">
        <v>0</v>
      </c>
      <c r="R2541">
        <v>3</v>
      </c>
      <c r="S2541">
        <v>0</v>
      </c>
      <c r="T2541">
        <v>0</v>
      </c>
      <c r="U2541">
        <v>0</v>
      </c>
      <c r="V2541">
        <f t="shared" si="78"/>
        <v>61</v>
      </c>
      <c r="W2541">
        <f t="shared" si="79"/>
        <v>54</v>
      </c>
    </row>
    <row r="2542" spans="1:23" x14ac:dyDescent="0.35">
      <c r="A2542" t="s">
        <v>385</v>
      </c>
      <c r="B2542" t="s">
        <v>62</v>
      </c>
      <c r="C2542" t="s">
        <v>377</v>
      </c>
      <c r="D2542" t="s">
        <v>114</v>
      </c>
      <c r="E2542">
        <v>1</v>
      </c>
      <c r="F2542">
        <v>0</v>
      </c>
      <c r="G2542">
        <v>0</v>
      </c>
      <c r="H2542">
        <v>1</v>
      </c>
      <c r="I2542">
        <v>0</v>
      </c>
      <c r="J2542">
        <v>0</v>
      </c>
      <c r="K2542">
        <v>0</v>
      </c>
      <c r="L2542" s="2">
        <v>5.333333333333333</v>
      </c>
      <c r="M2542">
        <v>5</v>
      </c>
      <c r="N2542">
        <v>2</v>
      </c>
      <c r="O2542">
        <v>2</v>
      </c>
      <c r="P2542">
        <v>0</v>
      </c>
      <c r="Q2542">
        <v>2</v>
      </c>
      <c r="R2542">
        <v>8</v>
      </c>
      <c r="S2542">
        <v>1</v>
      </c>
      <c r="T2542">
        <v>0</v>
      </c>
      <c r="U2542">
        <v>0</v>
      </c>
      <c r="V2542">
        <f t="shared" si="78"/>
        <v>69.666666666666671</v>
      </c>
      <c r="W2542">
        <f t="shared" si="79"/>
        <v>60</v>
      </c>
    </row>
    <row r="2543" spans="1:23" x14ac:dyDescent="0.35">
      <c r="A2543" t="s">
        <v>385</v>
      </c>
      <c r="B2543" t="s">
        <v>63</v>
      </c>
      <c r="C2543" t="s">
        <v>382</v>
      </c>
      <c r="D2543" t="s">
        <v>114</v>
      </c>
      <c r="E2543">
        <v>1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2</v>
      </c>
      <c r="M2543">
        <v>2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0</v>
      </c>
      <c r="T2543">
        <v>0</v>
      </c>
      <c r="U2543">
        <v>0</v>
      </c>
      <c r="V2543">
        <f t="shared" si="78"/>
        <v>55</v>
      </c>
      <c r="W2543">
        <f t="shared" si="79"/>
        <v>49</v>
      </c>
    </row>
    <row r="2544" spans="1:23" x14ac:dyDescent="0.35">
      <c r="A2544" t="s">
        <v>385</v>
      </c>
      <c r="B2544" s="1">
        <v>44419</v>
      </c>
      <c r="C2544" t="s">
        <v>374</v>
      </c>
      <c r="D2544" t="s">
        <v>114</v>
      </c>
      <c r="E2544">
        <v>1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8</v>
      </c>
      <c r="M2544">
        <v>4</v>
      </c>
      <c r="N2544">
        <v>0</v>
      </c>
      <c r="O2544">
        <v>0</v>
      </c>
      <c r="P2544">
        <v>0</v>
      </c>
      <c r="Q2544">
        <v>0</v>
      </c>
      <c r="R2544">
        <v>15</v>
      </c>
      <c r="S2544">
        <v>0</v>
      </c>
      <c r="T2544">
        <v>0</v>
      </c>
      <c r="U2544">
        <v>0</v>
      </c>
      <c r="V2544">
        <f t="shared" si="78"/>
        <v>93</v>
      </c>
      <c r="W2544">
        <f t="shared" si="79"/>
        <v>95</v>
      </c>
    </row>
    <row r="2545" spans="1:23" x14ac:dyDescent="0.35">
      <c r="A2545" t="s">
        <v>385</v>
      </c>
      <c r="B2545" s="1">
        <v>44420</v>
      </c>
      <c r="C2545" t="s">
        <v>373</v>
      </c>
      <c r="D2545" t="s">
        <v>114</v>
      </c>
      <c r="E2545">
        <v>1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3</v>
      </c>
      <c r="M2545">
        <v>2</v>
      </c>
      <c r="N2545">
        <v>1</v>
      </c>
      <c r="O2545">
        <v>0</v>
      </c>
      <c r="P2545">
        <v>0</v>
      </c>
      <c r="Q2545">
        <v>3</v>
      </c>
      <c r="R2545">
        <v>3</v>
      </c>
      <c r="S2545">
        <v>0</v>
      </c>
      <c r="T2545">
        <v>0</v>
      </c>
      <c r="U2545">
        <v>0</v>
      </c>
      <c r="V2545">
        <f t="shared" si="78"/>
        <v>55</v>
      </c>
      <c r="W2545">
        <f t="shared" si="79"/>
        <v>48</v>
      </c>
    </row>
    <row r="2546" spans="1:23" x14ac:dyDescent="0.35">
      <c r="A2546" t="s">
        <v>385</v>
      </c>
      <c r="B2546" t="s">
        <v>383</v>
      </c>
      <c r="C2546" t="s">
        <v>376</v>
      </c>
      <c r="D2546" t="s">
        <v>118</v>
      </c>
      <c r="E2546">
        <v>1</v>
      </c>
      <c r="F2546">
        <v>0</v>
      </c>
      <c r="G2546">
        <v>0</v>
      </c>
      <c r="H2546">
        <v>0</v>
      </c>
      <c r="I2546">
        <v>1</v>
      </c>
      <c r="J2546">
        <v>0</v>
      </c>
      <c r="K2546">
        <v>0</v>
      </c>
      <c r="L2546" s="2">
        <v>3.3333333333333335</v>
      </c>
      <c r="M2546">
        <v>8</v>
      </c>
      <c r="N2546">
        <v>6</v>
      </c>
      <c r="O2546">
        <v>6</v>
      </c>
      <c r="P2546">
        <v>0</v>
      </c>
      <c r="Q2546">
        <v>1</v>
      </c>
      <c r="R2546">
        <v>4</v>
      </c>
      <c r="S2546">
        <v>0</v>
      </c>
      <c r="T2546">
        <v>0</v>
      </c>
      <c r="U2546">
        <v>0</v>
      </c>
      <c r="V2546">
        <f t="shared" si="78"/>
        <v>55</v>
      </c>
      <c r="W2546">
        <f t="shared" si="79"/>
        <v>28</v>
      </c>
    </row>
    <row r="2547" spans="1:23" x14ac:dyDescent="0.35">
      <c r="A2547" t="s">
        <v>385</v>
      </c>
      <c r="B2547" t="s">
        <v>384</v>
      </c>
      <c r="C2547" t="s">
        <v>382</v>
      </c>
      <c r="D2547" t="s">
        <v>118</v>
      </c>
      <c r="E2547">
        <v>1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4</v>
      </c>
      <c r="M2547">
        <v>3</v>
      </c>
      <c r="N2547">
        <v>0</v>
      </c>
      <c r="O2547">
        <v>0</v>
      </c>
      <c r="P2547">
        <v>0</v>
      </c>
      <c r="Q2547">
        <v>0</v>
      </c>
      <c r="R2547">
        <v>4</v>
      </c>
      <c r="S2547">
        <v>0</v>
      </c>
      <c r="T2547">
        <v>0</v>
      </c>
      <c r="U2547">
        <v>0</v>
      </c>
      <c r="V2547">
        <f t="shared" si="78"/>
        <v>63</v>
      </c>
      <c r="W2547">
        <f t="shared" si="79"/>
        <v>62</v>
      </c>
    </row>
    <row r="2548" spans="1:23" x14ac:dyDescent="0.35">
      <c r="A2548" t="s">
        <v>385</v>
      </c>
      <c r="B2548" s="1">
        <v>44423</v>
      </c>
      <c r="C2548" t="s">
        <v>379</v>
      </c>
      <c r="D2548" t="s">
        <v>118</v>
      </c>
      <c r="E2548">
        <v>1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4</v>
      </c>
      <c r="M2548">
        <v>3</v>
      </c>
      <c r="N2548">
        <v>1</v>
      </c>
      <c r="O2548">
        <v>1</v>
      </c>
      <c r="P2548">
        <v>0</v>
      </c>
      <c r="Q2548">
        <v>0</v>
      </c>
      <c r="R2548">
        <v>6</v>
      </c>
      <c r="S2548">
        <v>0</v>
      </c>
      <c r="T2548">
        <v>0</v>
      </c>
      <c r="U2548">
        <v>0</v>
      </c>
      <c r="V2548">
        <f t="shared" si="78"/>
        <v>65</v>
      </c>
      <c r="W2548">
        <f t="shared" si="79"/>
        <v>61</v>
      </c>
    </row>
    <row r="2549" spans="1:23" x14ac:dyDescent="0.35">
      <c r="A2549" t="s">
        <v>385</v>
      </c>
      <c r="B2549" s="1">
        <v>44425</v>
      </c>
      <c r="C2549" t="s">
        <v>374</v>
      </c>
      <c r="D2549" t="s">
        <v>110</v>
      </c>
      <c r="E2549">
        <v>1</v>
      </c>
      <c r="F2549">
        <v>0</v>
      </c>
      <c r="G2549">
        <v>0</v>
      </c>
      <c r="H2549">
        <v>1</v>
      </c>
      <c r="I2549">
        <v>0</v>
      </c>
      <c r="J2549">
        <v>0</v>
      </c>
      <c r="K2549">
        <v>0</v>
      </c>
      <c r="L2549">
        <v>6</v>
      </c>
      <c r="M2549">
        <v>2</v>
      </c>
      <c r="N2549">
        <v>0</v>
      </c>
      <c r="O2549">
        <v>0</v>
      </c>
      <c r="P2549">
        <v>0</v>
      </c>
      <c r="Q2549">
        <v>2</v>
      </c>
      <c r="R2549">
        <v>3</v>
      </c>
      <c r="S2549">
        <v>0</v>
      </c>
      <c r="T2549">
        <v>0</v>
      </c>
      <c r="U2549">
        <v>1</v>
      </c>
      <c r="V2549">
        <f t="shared" si="78"/>
        <v>71</v>
      </c>
      <c r="W2549">
        <f t="shared" si="79"/>
        <v>71</v>
      </c>
    </row>
    <row r="2550" spans="1:23" x14ac:dyDescent="0.35">
      <c r="A2550" t="s">
        <v>385</v>
      </c>
      <c r="B2550" s="1">
        <v>44426</v>
      </c>
      <c r="C2550" t="s">
        <v>377</v>
      </c>
      <c r="D2550" t="s">
        <v>110</v>
      </c>
      <c r="E2550">
        <v>1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2</v>
      </c>
      <c r="M2550">
        <v>5</v>
      </c>
      <c r="N2550">
        <v>3</v>
      </c>
      <c r="O2550">
        <v>3</v>
      </c>
      <c r="P2550">
        <v>0</v>
      </c>
      <c r="Q2550">
        <v>0</v>
      </c>
      <c r="R2550">
        <v>2</v>
      </c>
      <c r="S2550">
        <v>1</v>
      </c>
      <c r="T2550">
        <v>0</v>
      </c>
      <c r="U2550">
        <v>0</v>
      </c>
      <c r="V2550">
        <f t="shared" si="78"/>
        <v>53</v>
      </c>
      <c r="W2550">
        <f t="shared" si="79"/>
        <v>35</v>
      </c>
    </row>
    <row r="2551" spans="1:23" x14ac:dyDescent="0.35">
      <c r="A2551" t="s">
        <v>385</v>
      </c>
      <c r="B2551" s="1">
        <v>44427</v>
      </c>
      <c r="C2551" t="s">
        <v>373</v>
      </c>
      <c r="D2551" t="s">
        <v>110</v>
      </c>
      <c r="E2551">
        <v>1</v>
      </c>
      <c r="F2551">
        <v>0</v>
      </c>
      <c r="G2551">
        <v>0</v>
      </c>
      <c r="H2551">
        <v>0</v>
      </c>
      <c r="I2551">
        <v>1</v>
      </c>
      <c r="J2551">
        <v>0</v>
      </c>
      <c r="K2551">
        <v>0</v>
      </c>
      <c r="L2551">
        <v>5</v>
      </c>
      <c r="M2551">
        <v>8</v>
      </c>
      <c r="N2551">
        <v>6</v>
      </c>
      <c r="O2551">
        <v>6</v>
      </c>
      <c r="P2551">
        <v>2</v>
      </c>
      <c r="Q2551">
        <v>1</v>
      </c>
      <c r="R2551">
        <v>4</v>
      </c>
      <c r="S2551">
        <v>0</v>
      </c>
      <c r="T2551">
        <v>0</v>
      </c>
      <c r="U2551">
        <v>0</v>
      </c>
      <c r="V2551">
        <f t="shared" si="78"/>
        <v>54</v>
      </c>
      <c r="W2551">
        <f t="shared" si="79"/>
        <v>26</v>
      </c>
    </row>
    <row r="2552" spans="1:23" x14ac:dyDescent="0.35">
      <c r="A2552" t="s">
        <v>385</v>
      </c>
      <c r="B2552" s="1">
        <v>44428</v>
      </c>
      <c r="C2552" t="s">
        <v>376</v>
      </c>
      <c r="D2552" t="s">
        <v>99</v>
      </c>
      <c r="E2552">
        <v>1</v>
      </c>
      <c r="F2552">
        <v>0</v>
      </c>
      <c r="G2552">
        <v>0</v>
      </c>
      <c r="H2552">
        <v>0</v>
      </c>
      <c r="I2552">
        <v>1</v>
      </c>
      <c r="J2552">
        <v>0</v>
      </c>
      <c r="K2552">
        <v>0</v>
      </c>
      <c r="L2552" s="2">
        <v>5.333333333333333</v>
      </c>
      <c r="M2552">
        <v>5</v>
      </c>
      <c r="N2552">
        <v>3</v>
      </c>
      <c r="O2552">
        <v>3</v>
      </c>
      <c r="P2552">
        <v>0</v>
      </c>
      <c r="Q2552">
        <v>3</v>
      </c>
      <c r="R2552">
        <v>3</v>
      </c>
      <c r="S2552">
        <v>0</v>
      </c>
      <c r="T2552">
        <v>1</v>
      </c>
      <c r="U2552">
        <v>0</v>
      </c>
      <c r="V2552">
        <f t="shared" si="78"/>
        <v>63.666666666666664</v>
      </c>
      <c r="W2552">
        <f t="shared" si="79"/>
        <v>50</v>
      </c>
    </row>
    <row r="2553" spans="1:23" x14ac:dyDescent="0.35">
      <c r="A2553" t="s">
        <v>385</v>
      </c>
      <c r="B2553" s="1">
        <v>44429</v>
      </c>
      <c r="C2553" t="s">
        <v>379</v>
      </c>
      <c r="D2553" t="s">
        <v>99</v>
      </c>
      <c r="E2553">
        <v>1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 s="2">
        <v>4.333333333333333</v>
      </c>
      <c r="M2553">
        <v>5</v>
      </c>
      <c r="N2553">
        <v>3</v>
      </c>
      <c r="O2553">
        <v>3</v>
      </c>
      <c r="P2553">
        <v>0</v>
      </c>
      <c r="Q2553">
        <v>3</v>
      </c>
      <c r="R2553">
        <v>3</v>
      </c>
      <c r="S2553">
        <v>1</v>
      </c>
      <c r="T2553">
        <v>0</v>
      </c>
      <c r="U2553">
        <v>0</v>
      </c>
      <c r="V2553">
        <f t="shared" si="78"/>
        <v>58.666666666666664</v>
      </c>
      <c r="W2553">
        <f t="shared" si="79"/>
        <v>44</v>
      </c>
    </row>
    <row r="2554" spans="1:23" x14ac:dyDescent="0.35">
      <c r="A2554" t="s">
        <v>385</v>
      </c>
      <c r="B2554" s="1">
        <v>44430</v>
      </c>
      <c r="C2554" t="s">
        <v>375</v>
      </c>
      <c r="D2554" t="s">
        <v>99</v>
      </c>
      <c r="E2554">
        <v>1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 s="2">
        <v>3.3333333333333335</v>
      </c>
      <c r="M2554">
        <v>3</v>
      </c>
      <c r="N2554">
        <v>1</v>
      </c>
      <c r="O2554">
        <v>0</v>
      </c>
      <c r="P2554">
        <v>0</v>
      </c>
      <c r="Q2554">
        <v>2</v>
      </c>
      <c r="R2554">
        <v>2</v>
      </c>
      <c r="S2554">
        <v>1</v>
      </c>
      <c r="T2554">
        <v>0</v>
      </c>
      <c r="U2554">
        <v>0</v>
      </c>
      <c r="V2554">
        <f t="shared" si="78"/>
        <v>55</v>
      </c>
      <c r="W2554">
        <f t="shared" si="79"/>
        <v>49</v>
      </c>
    </row>
    <row r="2555" spans="1:23" x14ac:dyDescent="0.35">
      <c r="A2555" t="s">
        <v>385</v>
      </c>
      <c r="B2555" s="1">
        <v>44432</v>
      </c>
      <c r="C2555" t="s">
        <v>374</v>
      </c>
      <c r="D2555" t="s">
        <v>87</v>
      </c>
      <c r="E2555">
        <v>1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6</v>
      </c>
      <c r="M2555">
        <v>7</v>
      </c>
      <c r="N2555">
        <v>4</v>
      </c>
      <c r="O2555">
        <v>4</v>
      </c>
      <c r="P2555">
        <v>0</v>
      </c>
      <c r="Q2555">
        <v>3</v>
      </c>
      <c r="R2555">
        <v>5</v>
      </c>
      <c r="S2555">
        <v>0</v>
      </c>
      <c r="T2555">
        <v>0</v>
      </c>
      <c r="U2555">
        <v>0</v>
      </c>
      <c r="V2555">
        <f t="shared" si="78"/>
        <v>67</v>
      </c>
      <c r="W2555">
        <f t="shared" si="79"/>
        <v>49</v>
      </c>
    </row>
    <row r="2556" spans="1:23" x14ac:dyDescent="0.35">
      <c r="A2556" t="s">
        <v>385</v>
      </c>
      <c r="B2556" s="1">
        <v>44433</v>
      </c>
      <c r="C2556" t="s">
        <v>373</v>
      </c>
      <c r="D2556" t="s">
        <v>87</v>
      </c>
      <c r="E2556">
        <v>1</v>
      </c>
      <c r="F2556">
        <v>0</v>
      </c>
      <c r="G2556">
        <v>0</v>
      </c>
      <c r="H2556">
        <v>1</v>
      </c>
      <c r="I2556">
        <v>0</v>
      </c>
      <c r="J2556">
        <v>0</v>
      </c>
      <c r="K2556">
        <v>0</v>
      </c>
      <c r="L2556">
        <v>6</v>
      </c>
      <c r="M2556">
        <v>4</v>
      </c>
      <c r="N2556">
        <v>0</v>
      </c>
      <c r="O2556">
        <v>0</v>
      </c>
      <c r="P2556">
        <v>0</v>
      </c>
      <c r="Q2556">
        <v>0</v>
      </c>
      <c r="R2556">
        <v>10</v>
      </c>
      <c r="S2556">
        <v>1</v>
      </c>
      <c r="T2556">
        <v>0</v>
      </c>
      <c r="U2556">
        <v>0</v>
      </c>
      <c r="V2556">
        <f t="shared" si="78"/>
        <v>78</v>
      </c>
      <c r="W2556">
        <f t="shared" si="79"/>
        <v>78</v>
      </c>
    </row>
    <row r="2557" spans="1:23" x14ac:dyDescent="0.35">
      <c r="A2557" t="s">
        <v>385</v>
      </c>
      <c r="B2557" s="1">
        <v>44434</v>
      </c>
      <c r="C2557" t="s">
        <v>376</v>
      </c>
      <c r="D2557" t="s">
        <v>87</v>
      </c>
      <c r="E2557">
        <v>1</v>
      </c>
      <c r="F2557">
        <v>0</v>
      </c>
      <c r="G2557">
        <v>0</v>
      </c>
      <c r="H2557">
        <v>0</v>
      </c>
      <c r="I2557">
        <v>1</v>
      </c>
      <c r="J2557">
        <v>0</v>
      </c>
      <c r="K2557">
        <v>0</v>
      </c>
      <c r="L2557">
        <v>4</v>
      </c>
      <c r="M2557">
        <v>4</v>
      </c>
      <c r="N2557">
        <v>3</v>
      </c>
      <c r="O2557">
        <v>3</v>
      </c>
      <c r="P2557">
        <v>0</v>
      </c>
      <c r="Q2557">
        <v>2</v>
      </c>
      <c r="R2557">
        <v>3</v>
      </c>
      <c r="S2557">
        <v>0</v>
      </c>
      <c r="T2557">
        <v>0</v>
      </c>
      <c r="U2557">
        <v>0</v>
      </c>
      <c r="V2557">
        <f t="shared" si="78"/>
        <v>59</v>
      </c>
      <c r="W2557">
        <f t="shared" si="79"/>
        <v>46</v>
      </c>
    </row>
    <row r="2558" spans="1:23" x14ac:dyDescent="0.35">
      <c r="A2558" t="s">
        <v>385</v>
      </c>
      <c r="B2558" s="1">
        <v>44435</v>
      </c>
      <c r="C2558" t="s">
        <v>379</v>
      </c>
      <c r="D2558" t="s">
        <v>56</v>
      </c>
      <c r="E2558">
        <v>1</v>
      </c>
      <c r="F2558">
        <v>0</v>
      </c>
      <c r="G2558">
        <v>0</v>
      </c>
      <c r="H2558">
        <v>0</v>
      </c>
      <c r="I2558">
        <v>1</v>
      </c>
      <c r="J2558">
        <v>0</v>
      </c>
      <c r="K2558">
        <v>0</v>
      </c>
      <c r="L2558" s="2">
        <v>4.666666666666667</v>
      </c>
      <c r="M2558">
        <v>6</v>
      </c>
      <c r="N2558">
        <v>2</v>
      </c>
      <c r="O2558">
        <v>2</v>
      </c>
      <c r="P2558">
        <v>1</v>
      </c>
      <c r="Q2558">
        <v>2</v>
      </c>
      <c r="R2558">
        <v>6</v>
      </c>
      <c r="S2558">
        <v>0</v>
      </c>
      <c r="T2558">
        <v>0</v>
      </c>
      <c r="U2558">
        <v>0</v>
      </c>
      <c r="V2558">
        <f t="shared" si="78"/>
        <v>59.333333333333336</v>
      </c>
      <c r="W2558">
        <f t="shared" si="79"/>
        <v>46</v>
      </c>
    </row>
    <row r="2559" spans="1:23" x14ac:dyDescent="0.35">
      <c r="A2559" t="s">
        <v>385</v>
      </c>
      <c r="B2559" s="1">
        <v>44436</v>
      </c>
      <c r="C2559" t="s">
        <v>375</v>
      </c>
      <c r="D2559" t="s">
        <v>56</v>
      </c>
      <c r="E2559">
        <v>1</v>
      </c>
      <c r="F2559">
        <v>0</v>
      </c>
      <c r="G2559">
        <v>0</v>
      </c>
      <c r="H2559">
        <v>0</v>
      </c>
      <c r="I2559">
        <v>1</v>
      </c>
      <c r="J2559">
        <v>0</v>
      </c>
      <c r="K2559">
        <v>0</v>
      </c>
      <c r="L2559">
        <v>5</v>
      </c>
      <c r="M2559">
        <v>6</v>
      </c>
      <c r="N2559">
        <v>5</v>
      </c>
      <c r="O2559">
        <v>5</v>
      </c>
      <c r="P2559">
        <v>0</v>
      </c>
      <c r="Q2559">
        <v>3</v>
      </c>
      <c r="R2559">
        <v>4</v>
      </c>
      <c r="S2559">
        <v>2</v>
      </c>
      <c r="T2559">
        <v>0</v>
      </c>
      <c r="U2559">
        <v>0</v>
      </c>
      <c r="V2559">
        <f t="shared" si="78"/>
        <v>62</v>
      </c>
      <c r="W2559">
        <f t="shared" si="79"/>
        <v>41</v>
      </c>
    </row>
    <row r="2560" spans="1:23" x14ac:dyDescent="0.35">
      <c r="A2560" t="s">
        <v>385</v>
      </c>
      <c r="B2560" s="1">
        <v>44437</v>
      </c>
      <c r="C2560" t="s">
        <v>382</v>
      </c>
      <c r="D2560" t="s">
        <v>56</v>
      </c>
      <c r="E2560">
        <v>1</v>
      </c>
      <c r="F2560">
        <v>0</v>
      </c>
      <c r="G2560">
        <v>0</v>
      </c>
      <c r="H2560">
        <v>1</v>
      </c>
      <c r="I2560">
        <v>0</v>
      </c>
      <c r="J2560">
        <v>0</v>
      </c>
      <c r="K2560">
        <v>0</v>
      </c>
      <c r="L2560">
        <v>5</v>
      </c>
      <c r="M2560">
        <v>3</v>
      </c>
      <c r="N2560">
        <v>2</v>
      </c>
      <c r="O2560">
        <v>2</v>
      </c>
      <c r="P2560">
        <v>1</v>
      </c>
      <c r="Q2560">
        <v>1</v>
      </c>
      <c r="R2560">
        <v>4</v>
      </c>
      <c r="S2560">
        <v>0</v>
      </c>
      <c r="T2560">
        <v>0</v>
      </c>
      <c r="U2560">
        <v>0</v>
      </c>
      <c r="V2560">
        <f t="shared" si="78"/>
        <v>63</v>
      </c>
      <c r="W2560">
        <f t="shared" si="79"/>
        <v>54</v>
      </c>
    </row>
    <row r="2561" spans="1:23" x14ac:dyDescent="0.35">
      <c r="A2561" t="s">
        <v>385</v>
      </c>
      <c r="B2561" s="1">
        <v>44438</v>
      </c>
      <c r="C2561" t="s">
        <v>374</v>
      </c>
      <c r="D2561" t="s">
        <v>45</v>
      </c>
      <c r="E2561">
        <v>1</v>
      </c>
      <c r="F2561">
        <v>0</v>
      </c>
      <c r="G2561">
        <v>0</v>
      </c>
      <c r="H2561">
        <v>1</v>
      </c>
      <c r="I2561">
        <v>0</v>
      </c>
      <c r="J2561">
        <v>0</v>
      </c>
      <c r="K2561">
        <v>0</v>
      </c>
      <c r="L2561">
        <v>6</v>
      </c>
      <c r="M2561">
        <v>4</v>
      </c>
      <c r="N2561">
        <v>1</v>
      </c>
      <c r="O2561">
        <v>1</v>
      </c>
      <c r="P2561">
        <v>0</v>
      </c>
      <c r="Q2561">
        <v>0</v>
      </c>
      <c r="R2561">
        <v>9</v>
      </c>
      <c r="S2561">
        <v>0</v>
      </c>
      <c r="T2561">
        <v>0</v>
      </c>
      <c r="U2561">
        <v>0</v>
      </c>
      <c r="V2561">
        <f t="shared" si="78"/>
        <v>77</v>
      </c>
      <c r="W2561">
        <f t="shared" si="79"/>
        <v>74</v>
      </c>
    </row>
    <row r="2562" spans="1:23" x14ac:dyDescent="0.35">
      <c r="A2562" t="s">
        <v>385</v>
      </c>
      <c r="B2562" s="1">
        <v>44439</v>
      </c>
      <c r="C2562" t="s">
        <v>373</v>
      </c>
      <c r="D2562" t="s">
        <v>45</v>
      </c>
      <c r="E2562">
        <v>1</v>
      </c>
      <c r="F2562">
        <v>0</v>
      </c>
      <c r="G2562">
        <v>0</v>
      </c>
      <c r="H2562">
        <v>1</v>
      </c>
      <c r="I2562">
        <v>0</v>
      </c>
      <c r="J2562">
        <v>0</v>
      </c>
      <c r="K2562">
        <v>0</v>
      </c>
      <c r="L2562">
        <v>6</v>
      </c>
      <c r="M2562">
        <v>5</v>
      </c>
      <c r="N2562">
        <v>1</v>
      </c>
      <c r="O2562">
        <v>1</v>
      </c>
      <c r="P2562">
        <v>1</v>
      </c>
      <c r="Q2562">
        <v>3</v>
      </c>
      <c r="R2562">
        <v>8</v>
      </c>
      <c r="S2562">
        <v>0</v>
      </c>
      <c r="T2562">
        <v>0</v>
      </c>
      <c r="U2562">
        <v>0</v>
      </c>
      <c r="V2562">
        <f t="shared" si="78"/>
        <v>68</v>
      </c>
      <c r="W2562">
        <f t="shared" si="79"/>
        <v>59</v>
      </c>
    </row>
    <row r="2563" spans="1:23" x14ac:dyDescent="0.35">
      <c r="A2563" t="s">
        <v>385</v>
      </c>
      <c r="B2563" s="1">
        <v>44440</v>
      </c>
      <c r="C2563" t="s">
        <v>376</v>
      </c>
      <c r="D2563" t="s">
        <v>45</v>
      </c>
      <c r="E2563">
        <v>1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2</v>
      </c>
      <c r="M2563">
        <v>3</v>
      </c>
      <c r="N2563">
        <v>0</v>
      </c>
      <c r="O2563">
        <v>0</v>
      </c>
      <c r="P2563">
        <v>0</v>
      </c>
      <c r="Q2563">
        <v>1</v>
      </c>
      <c r="R2563">
        <v>2</v>
      </c>
      <c r="S2563">
        <v>0</v>
      </c>
      <c r="T2563">
        <v>0</v>
      </c>
      <c r="U2563">
        <v>0</v>
      </c>
      <c r="V2563">
        <f t="shared" ref="V2563:V2626" si="80">50+L2563*3+(IF(L2563&lt;4,0,(L2563-4)*2)+R2563-M2563-4*P2563-(2*(N2563-O2563))-Q2563)</f>
        <v>54</v>
      </c>
      <c r="W2563">
        <f t="shared" ref="W2563:W2626" si="81">40+6*L2563+R2563-2*Q2563-2*M2563-3*N2563-6*P2563</f>
        <v>46</v>
      </c>
    </row>
    <row r="2564" spans="1:23" x14ac:dyDescent="0.35">
      <c r="A2564" t="s">
        <v>385</v>
      </c>
      <c r="B2564" s="1">
        <v>44441</v>
      </c>
      <c r="C2564" t="s">
        <v>379</v>
      </c>
      <c r="D2564" t="s">
        <v>45</v>
      </c>
      <c r="E2564">
        <v>1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7</v>
      </c>
      <c r="M2564">
        <v>3</v>
      </c>
      <c r="N2564">
        <v>1</v>
      </c>
      <c r="O2564">
        <v>1</v>
      </c>
      <c r="P2564">
        <v>1</v>
      </c>
      <c r="Q2564">
        <v>1</v>
      </c>
      <c r="R2564">
        <v>4</v>
      </c>
      <c r="S2564">
        <v>0</v>
      </c>
      <c r="T2564">
        <v>0</v>
      </c>
      <c r="U2564">
        <v>1</v>
      </c>
      <c r="V2564">
        <f t="shared" si="80"/>
        <v>73</v>
      </c>
      <c r="W2564">
        <f t="shared" si="81"/>
        <v>69</v>
      </c>
    </row>
    <row r="2565" spans="1:23" x14ac:dyDescent="0.35">
      <c r="A2565" t="s">
        <v>385</v>
      </c>
      <c r="B2565" s="1">
        <v>44442</v>
      </c>
      <c r="C2565" t="s">
        <v>377</v>
      </c>
      <c r="D2565" t="s">
        <v>103</v>
      </c>
      <c r="E2565">
        <v>1</v>
      </c>
      <c r="F2565">
        <v>0</v>
      </c>
      <c r="G2565">
        <v>0</v>
      </c>
      <c r="H2565">
        <v>0</v>
      </c>
      <c r="I2565">
        <v>1</v>
      </c>
      <c r="J2565">
        <v>0</v>
      </c>
      <c r="K2565">
        <v>0</v>
      </c>
      <c r="L2565">
        <v>2</v>
      </c>
      <c r="M2565">
        <v>3</v>
      </c>
      <c r="N2565">
        <v>4</v>
      </c>
      <c r="O2565">
        <v>4</v>
      </c>
      <c r="P2565">
        <v>1</v>
      </c>
      <c r="Q2565">
        <v>2</v>
      </c>
      <c r="R2565">
        <v>4</v>
      </c>
      <c r="S2565">
        <v>1</v>
      </c>
      <c r="T2565">
        <v>0</v>
      </c>
      <c r="U2565">
        <v>0</v>
      </c>
      <c r="V2565">
        <f t="shared" si="80"/>
        <v>51</v>
      </c>
      <c r="W2565">
        <f t="shared" si="81"/>
        <v>28</v>
      </c>
    </row>
    <row r="2566" spans="1:23" x14ac:dyDescent="0.35">
      <c r="A2566" t="s">
        <v>385</v>
      </c>
      <c r="B2566" s="1">
        <v>44443</v>
      </c>
      <c r="C2566" t="s">
        <v>375</v>
      </c>
      <c r="D2566" t="s">
        <v>103</v>
      </c>
      <c r="E2566">
        <v>1</v>
      </c>
      <c r="F2566">
        <v>1</v>
      </c>
      <c r="G2566">
        <v>0</v>
      </c>
      <c r="H2566">
        <v>1</v>
      </c>
      <c r="I2566">
        <v>0</v>
      </c>
      <c r="J2566">
        <v>0</v>
      </c>
      <c r="K2566">
        <v>1</v>
      </c>
      <c r="L2566">
        <v>9</v>
      </c>
      <c r="M2566">
        <v>3</v>
      </c>
      <c r="N2566">
        <v>0</v>
      </c>
      <c r="O2566">
        <v>0</v>
      </c>
      <c r="P2566">
        <v>0</v>
      </c>
      <c r="Q2566">
        <v>0</v>
      </c>
      <c r="R2566">
        <v>7</v>
      </c>
      <c r="S2566">
        <v>0</v>
      </c>
      <c r="T2566">
        <v>0</v>
      </c>
      <c r="U2566">
        <v>0</v>
      </c>
      <c r="V2566">
        <f t="shared" si="80"/>
        <v>91</v>
      </c>
      <c r="W2566">
        <f t="shared" si="81"/>
        <v>95</v>
      </c>
    </row>
    <row r="2567" spans="1:23" x14ac:dyDescent="0.35">
      <c r="A2567" t="s">
        <v>385</v>
      </c>
      <c r="B2567" s="1">
        <v>44444</v>
      </c>
      <c r="C2567" t="s">
        <v>374</v>
      </c>
      <c r="D2567" t="s">
        <v>103</v>
      </c>
      <c r="E2567">
        <v>1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5</v>
      </c>
      <c r="M2567">
        <v>6</v>
      </c>
      <c r="N2567">
        <v>3</v>
      </c>
      <c r="O2567">
        <v>3</v>
      </c>
      <c r="P2567">
        <v>0</v>
      </c>
      <c r="Q2567">
        <v>2</v>
      </c>
      <c r="R2567">
        <v>7</v>
      </c>
      <c r="S2567">
        <v>0</v>
      </c>
      <c r="T2567">
        <v>0</v>
      </c>
      <c r="U2567">
        <v>0</v>
      </c>
      <c r="V2567">
        <f t="shared" si="80"/>
        <v>66</v>
      </c>
      <c r="W2567">
        <f t="shared" si="81"/>
        <v>52</v>
      </c>
    </row>
    <row r="2568" spans="1:23" x14ac:dyDescent="0.35">
      <c r="A2568" t="s">
        <v>385</v>
      </c>
      <c r="B2568" s="1">
        <v>44445</v>
      </c>
      <c r="C2568" t="s">
        <v>373</v>
      </c>
      <c r="D2568" t="s">
        <v>116</v>
      </c>
      <c r="E2568">
        <v>1</v>
      </c>
      <c r="F2568">
        <v>0</v>
      </c>
      <c r="G2568">
        <v>0</v>
      </c>
      <c r="H2568">
        <v>0</v>
      </c>
      <c r="I2568">
        <v>1</v>
      </c>
      <c r="J2568">
        <v>0</v>
      </c>
      <c r="K2568">
        <v>0</v>
      </c>
      <c r="L2568">
        <v>6</v>
      </c>
      <c r="M2568">
        <v>9</v>
      </c>
      <c r="N2568">
        <v>4</v>
      </c>
      <c r="O2568">
        <v>4</v>
      </c>
      <c r="P2568">
        <v>3</v>
      </c>
      <c r="Q2568">
        <v>1</v>
      </c>
      <c r="R2568">
        <v>6</v>
      </c>
      <c r="S2568">
        <v>0</v>
      </c>
      <c r="T2568">
        <v>0</v>
      </c>
      <c r="U2568">
        <v>0</v>
      </c>
      <c r="V2568">
        <f t="shared" si="80"/>
        <v>56</v>
      </c>
      <c r="W2568">
        <f t="shared" si="81"/>
        <v>32</v>
      </c>
    </row>
    <row r="2569" spans="1:23" x14ac:dyDescent="0.35">
      <c r="A2569" t="s">
        <v>385</v>
      </c>
      <c r="B2569" s="1">
        <v>44446</v>
      </c>
      <c r="C2569" t="s">
        <v>379</v>
      </c>
      <c r="D2569" t="s">
        <v>116</v>
      </c>
      <c r="E2569">
        <v>1</v>
      </c>
      <c r="F2569">
        <v>0</v>
      </c>
      <c r="G2569">
        <v>0</v>
      </c>
      <c r="H2569">
        <v>1</v>
      </c>
      <c r="I2569">
        <v>0</v>
      </c>
      <c r="J2569">
        <v>0</v>
      </c>
      <c r="K2569">
        <v>0</v>
      </c>
      <c r="L2569">
        <v>7</v>
      </c>
      <c r="M2569">
        <v>4</v>
      </c>
      <c r="N2569">
        <v>0</v>
      </c>
      <c r="O2569">
        <v>0</v>
      </c>
      <c r="P2569">
        <v>0</v>
      </c>
      <c r="Q2569">
        <v>1</v>
      </c>
      <c r="R2569">
        <v>5</v>
      </c>
      <c r="S2569">
        <v>0</v>
      </c>
      <c r="T2569">
        <v>0</v>
      </c>
      <c r="U2569">
        <v>0</v>
      </c>
      <c r="V2569">
        <f t="shared" si="80"/>
        <v>77</v>
      </c>
      <c r="W2569">
        <f t="shared" si="81"/>
        <v>77</v>
      </c>
    </row>
    <row r="2570" spans="1:23" x14ac:dyDescent="0.35">
      <c r="A2570" t="s">
        <v>385</v>
      </c>
      <c r="B2570" s="1">
        <v>44447</v>
      </c>
      <c r="C2570" t="s">
        <v>377</v>
      </c>
      <c r="D2570" t="s">
        <v>116</v>
      </c>
      <c r="E2570">
        <v>1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 s="2">
        <v>3.6666666666666665</v>
      </c>
      <c r="M2570">
        <v>4</v>
      </c>
      <c r="N2570">
        <v>3</v>
      </c>
      <c r="O2570">
        <v>1</v>
      </c>
      <c r="P2570">
        <v>1</v>
      </c>
      <c r="Q2570">
        <v>1</v>
      </c>
      <c r="R2570">
        <v>4</v>
      </c>
      <c r="S2570">
        <v>0</v>
      </c>
      <c r="T2570">
        <v>0</v>
      </c>
      <c r="U2570">
        <v>0</v>
      </c>
      <c r="V2570">
        <f t="shared" si="80"/>
        <v>52</v>
      </c>
      <c r="W2570">
        <f t="shared" si="81"/>
        <v>41</v>
      </c>
    </row>
    <row r="2571" spans="1:23" x14ac:dyDescent="0.35">
      <c r="A2571" t="s">
        <v>385</v>
      </c>
      <c r="B2571" s="1">
        <v>44449</v>
      </c>
      <c r="C2571" t="s">
        <v>375</v>
      </c>
      <c r="D2571" t="s">
        <v>66</v>
      </c>
      <c r="E2571">
        <v>1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6</v>
      </c>
      <c r="M2571">
        <v>1</v>
      </c>
      <c r="N2571">
        <v>2</v>
      </c>
      <c r="O2571">
        <v>0</v>
      </c>
      <c r="P2571">
        <v>0</v>
      </c>
      <c r="Q2571">
        <v>5</v>
      </c>
      <c r="R2571">
        <v>5</v>
      </c>
      <c r="S2571">
        <v>0</v>
      </c>
      <c r="T2571">
        <v>0</v>
      </c>
      <c r="U2571">
        <v>0</v>
      </c>
      <c r="V2571">
        <f t="shared" si="80"/>
        <v>67</v>
      </c>
      <c r="W2571">
        <f t="shared" si="81"/>
        <v>63</v>
      </c>
    </row>
    <row r="2572" spans="1:23" x14ac:dyDescent="0.35">
      <c r="A2572" t="s">
        <v>385</v>
      </c>
      <c r="B2572" s="1">
        <v>44450</v>
      </c>
      <c r="C2572" t="s">
        <v>374</v>
      </c>
      <c r="D2572" t="s">
        <v>66</v>
      </c>
      <c r="E2572">
        <v>1</v>
      </c>
      <c r="F2572">
        <v>0</v>
      </c>
      <c r="G2572">
        <v>0</v>
      </c>
      <c r="H2572">
        <v>1</v>
      </c>
      <c r="I2572">
        <v>0</v>
      </c>
      <c r="J2572">
        <v>0</v>
      </c>
      <c r="K2572">
        <v>0</v>
      </c>
      <c r="L2572">
        <v>8</v>
      </c>
      <c r="M2572">
        <v>0</v>
      </c>
      <c r="N2572">
        <v>0</v>
      </c>
      <c r="O2572">
        <v>0</v>
      </c>
      <c r="P2572">
        <v>0</v>
      </c>
      <c r="Q2572">
        <v>1</v>
      </c>
      <c r="R2572">
        <v>14</v>
      </c>
      <c r="S2572">
        <v>0</v>
      </c>
      <c r="T2572">
        <v>0</v>
      </c>
      <c r="U2572">
        <v>0</v>
      </c>
      <c r="V2572">
        <f t="shared" si="80"/>
        <v>95</v>
      </c>
      <c r="W2572">
        <f t="shared" si="81"/>
        <v>100</v>
      </c>
    </row>
    <row r="2573" spans="1:23" x14ac:dyDescent="0.35">
      <c r="A2573" t="s">
        <v>385</v>
      </c>
      <c r="B2573" s="1">
        <v>44451</v>
      </c>
      <c r="C2573" t="s">
        <v>379</v>
      </c>
      <c r="D2573" t="s">
        <v>66</v>
      </c>
      <c r="E2573">
        <v>1</v>
      </c>
      <c r="F2573">
        <v>0</v>
      </c>
      <c r="G2573">
        <v>0</v>
      </c>
      <c r="H2573">
        <v>1</v>
      </c>
      <c r="I2573">
        <v>0</v>
      </c>
      <c r="J2573">
        <v>0</v>
      </c>
      <c r="K2573">
        <v>0</v>
      </c>
      <c r="L2573" s="2">
        <v>5.333333333333333</v>
      </c>
      <c r="M2573">
        <v>3</v>
      </c>
      <c r="N2573">
        <v>1</v>
      </c>
      <c r="O2573">
        <v>1</v>
      </c>
      <c r="P2573">
        <v>0</v>
      </c>
      <c r="Q2573">
        <v>1</v>
      </c>
      <c r="R2573">
        <v>8</v>
      </c>
      <c r="S2573">
        <v>0</v>
      </c>
      <c r="T2573">
        <v>0</v>
      </c>
      <c r="U2573">
        <v>0</v>
      </c>
      <c r="V2573">
        <f t="shared" si="80"/>
        <v>72.666666666666671</v>
      </c>
      <c r="W2573">
        <f t="shared" si="81"/>
        <v>69</v>
      </c>
    </row>
    <row r="2574" spans="1:23" x14ac:dyDescent="0.35">
      <c r="A2574" t="s">
        <v>385</v>
      </c>
      <c r="B2574" s="1">
        <v>44453</v>
      </c>
      <c r="C2574" t="s">
        <v>377</v>
      </c>
      <c r="D2574" t="s">
        <v>65</v>
      </c>
      <c r="E2574">
        <v>1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6</v>
      </c>
      <c r="M2574">
        <v>2</v>
      </c>
      <c r="N2574">
        <v>0</v>
      </c>
      <c r="O2574">
        <v>0</v>
      </c>
      <c r="P2574">
        <v>0</v>
      </c>
      <c r="Q2574">
        <v>0</v>
      </c>
      <c r="R2574">
        <v>9</v>
      </c>
      <c r="S2574">
        <v>2</v>
      </c>
      <c r="T2574">
        <v>0</v>
      </c>
      <c r="U2574">
        <v>0</v>
      </c>
      <c r="V2574">
        <f t="shared" si="80"/>
        <v>79</v>
      </c>
      <c r="W2574">
        <f t="shared" si="81"/>
        <v>81</v>
      </c>
    </row>
    <row r="2575" spans="1:23" x14ac:dyDescent="0.35">
      <c r="A2575" t="s">
        <v>385</v>
      </c>
      <c r="B2575" s="1">
        <v>44454</v>
      </c>
      <c r="C2575" t="s">
        <v>373</v>
      </c>
      <c r="D2575" t="s">
        <v>65</v>
      </c>
      <c r="E2575">
        <v>1</v>
      </c>
      <c r="F2575">
        <v>0</v>
      </c>
      <c r="G2575">
        <v>0</v>
      </c>
      <c r="H2575">
        <v>0</v>
      </c>
      <c r="I2575">
        <v>1</v>
      </c>
      <c r="J2575">
        <v>0</v>
      </c>
      <c r="K2575">
        <v>0</v>
      </c>
      <c r="L2575">
        <v>6</v>
      </c>
      <c r="M2575">
        <v>4</v>
      </c>
      <c r="N2575">
        <v>3</v>
      </c>
      <c r="O2575">
        <v>3</v>
      </c>
      <c r="P2575">
        <v>0</v>
      </c>
      <c r="Q2575">
        <v>1</v>
      </c>
      <c r="R2575">
        <v>7</v>
      </c>
      <c r="S2575">
        <v>0</v>
      </c>
      <c r="T2575">
        <v>0</v>
      </c>
      <c r="U2575">
        <v>0</v>
      </c>
      <c r="V2575">
        <f t="shared" si="80"/>
        <v>74</v>
      </c>
      <c r="W2575">
        <f t="shared" si="81"/>
        <v>64</v>
      </c>
    </row>
    <row r="2576" spans="1:23" x14ac:dyDescent="0.35">
      <c r="A2576" t="s">
        <v>385</v>
      </c>
      <c r="B2576" s="1">
        <v>44456</v>
      </c>
      <c r="C2576" t="s">
        <v>375</v>
      </c>
      <c r="D2576" t="s">
        <v>112</v>
      </c>
      <c r="E2576">
        <v>1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4</v>
      </c>
      <c r="M2576">
        <v>7</v>
      </c>
      <c r="N2576">
        <v>5</v>
      </c>
      <c r="O2576">
        <v>4</v>
      </c>
      <c r="P2576">
        <v>1</v>
      </c>
      <c r="Q2576">
        <v>2</v>
      </c>
      <c r="R2576">
        <v>3</v>
      </c>
      <c r="S2576">
        <v>0</v>
      </c>
      <c r="T2576">
        <v>0</v>
      </c>
      <c r="U2576">
        <v>2</v>
      </c>
      <c r="V2576">
        <f t="shared" si="80"/>
        <v>50</v>
      </c>
      <c r="W2576">
        <f t="shared" si="81"/>
        <v>28</v>
      </c>
    </row>
    <row r="2577" spans="1:23" x14ac:dyDescent="0.35">
      <c r="A2577" t="s">
        <v>385</v>
      </c>
      <c r="B2577" s="1">
        <v>44457</v>
      </c>
      <c r="C2577" t="s">
        <v>374</v>
      </c>
      <c r="D2577" t="s">
        <v>112</v>
      </c>
      <c r="E2577">
        <v>1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6</v>
      </c>
      <c r="M2577">
        <v>6</v>
      </c>
      <c r="N2577">
        <v>3</v>
      </c>
      <c r="O2577">
        <v>3</v>
      </c>
      <c r="P2577">
        <v>1</v>
      </c>
      <c r="Q2577">
        <v>3</v>
      </c>
      <c r="R2577">
        <v>11</v>
      </c>
      <c r="S2577">
        <v>1</v>
      </c>
      <c r="T2577">
        <v>0</v>
      </c>
      <c r="U2577">
        <v>0</v>
      </c>
      <c r="V2577">
        <f t="shared" si="80"/>
        <v>70</v>
      </c>
      <c r="W2577">
        <f t="shared" si="81"/>
        <v>54</v>
      </c>
    </row>
    <row r="2578" spans="1:23" x14ac:dyDescent="0.35">
      <c r="A2578" t="s">
        <v>385</v>
      </c>
      <c r="B2578" s="1">
        <v>44458</v>
      </c>
      <c r="C2578" t="s">
        <v>379</v>
      </c>
      <c r="D2578" t="s">
        <v>112</v>
      </c>
      <c r="E2578">
        <v>1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 s="2">
        <v>5.333333333333333</v>
      </c>
      <c r="M2578">
        <v>1</v>
      </c>
      <c r="N2578">
        <v>1</v>
      </c>
      <c r="O2578">
        <v>1</v>
      </c>
      <c r="P2578">
        <v>1</v>
      </c>
      <c r="Q2578">
        <v>3</v>
      </c>
      <c r="R2578">
        <v>6</v>
      </c>
      <c r="S2578">
        <v>0</v>
      </c>
      <c r="T2578">
        <v>0</v>
      </c>
      <c r="U2578">
        <v>0</v>
      </c>
      <c r="V2578">
        <f t="shared" si="80"/>
        <v>66.666666666666671</v>
      </c>
      <c r="W2578">
        <f t="shared" si="81"/>
        <v>61</v>
      </c>
    </row>
    <row r="2579" spans="1:23" x14ac:dyDescent="0.35">
      <c r="A2579" t="s">
        <v>385</v>
      </c>
      <c r="B2579" s="1">
        <v>44459</v>
      </c>
      <c r="C2579" t="s">
        <v>377</v>
      </c>
      <c r="D2579" t="s">
        <v>103</v>
      </c>
      <c r="E2579">
        <v>1</v>
      </c>
      <c r="F2579">
        <v>0</v>
      </c>
      <c r="G2579">
        <v>0</v>
      </c>
      <c r="H2579">
        <v>0</v>
      </c>
      <c r="I2579">
        <v>1</v>
      </c>
      <c r="J2579">
        <v>0</v>
      </c>
      <c r="K2579">
        <v>0</v>
      </c>
      <c r="L2579">
        <v>6</v>
      </c>
      <c r="M2579">
        <v>7</v>
      </c>
      <c r="N2579">
        <v>3</v>
      </c>
      <c r="O2579">
        <v>3</v>
      </c>
      <c r="P2579">
        <v>1</v>
      </c>
      <c r="Q2579">
        <v>1</v>
      </c>
      <c r="R2579">
        <v>9</v>
      </c>
      <c r="S2579">
        <v>0</v>
      </c>
      <c r="T2579">
        <v>0</v>
      </c>
      <c r="U2579">
        <v>0</v>
      </c>
      <c r="V2579">
        <f t="shared" si="80"/>
        <v>69</v>
      </c>
      <c r="W2579">
        <f t="shared" si="81"/>
        <v>54</v>
      </c>
    </row>
    <row r="2580" spans="1:23" x14ac:dyDescent="0.35">
      <c r="A2580" t="s">
        <v>385</v>
      </c>
      <c r="B2580" s="1">
        <v>44460</v>
      </c>
      <c r="C2580" t="s">
        <v>373</v>
      </c>
      <c r="D2580" t="s">
        <v>103</v>
      </c>
      <c r="E2580">
        <v>1</v>
      </c>
      <c r="F2580">
        <v>0</v>
      </c>
      <c r="G2580">
        <v>0</v>
      </c>
      <c r="H2580">
        <v>0</v>
      </c>
      <c r="I2580">
        <v>1</v>
      </c>
      <c r="J2580">
        <v>0</v>
      </c>
      <c r="K2580">
        <v>0</v>
      </c>
      <c r="L2580">
        <v>6</v>
      </c>
      <c r="M2580">
        <v>2</v>
      </c>
      <c r="N2580">
        <v>1</v>
      </c>
      <c r="O2580">
        <v>1</v>
      </c>
      <c r="P2580">
        <v>0</v>
      </c>
      <c r="Q2580">
        <v>1</v>
      </c>
      <c r="R2580">
        <v>10</v>
      </c>
      <c r="S2580">
        <v>0</v>
      </c>
      <c r="T2580">
        <v>0</v>
      </c>
      <c r="U2580">
        <v>0</v>
      </c>
      <c r="V2580">
        <f t="shared" si="80"/>
        <v>79</v>
      </c>
      <c r="W2580">
        <f t="shared" si="81"/>
        <v>77</v>
      </c>
    </row>
    <row r="2581" spans="1:23" x14ac:dyDescent="0.35">
      <c r="A2581" t="s">
        <v>385</v>
      </c>
      <c r="B2581" s="1">
        <v>44461</v>
      </c>
      <c r="C2581" t="s">
        <v>376</v>
      </c>
      <c r="D2581" t="s">
        <v>103</v>
      </c>
      <c r="E2581">
        <v>1</v>
      </c>
      <c r="F2581">
        <v>0</v>
      </c>
      <c r="G2581">
        <v>0</v>
      </c>
      <c r="H2581">
        <v>0</v>
      </c>
      <c r="I2581">
        <v>1</v>
      </c>
      <c r="J2581">
        <v>0</v>
      </c>
      <c r="K2581">
        <v>0</v>
      </c>
      <c r="L2581" s="2">
        <v>1.6666666666666665</v>
      </c>
      <c r="M2581">
        <v>6</v>
      </c>
      <c r="N2581">
        <v>6</v>
      </c>
      <c r="O2581">
        <v>2</v>
      </c>
      <c r="P2581">
        <v>1</v>
      </c>
      <c r="Q2581">
        <v>1</v>
      </c>
      <c r="R2581">
        <v>0</v>
      </c>
      <c r="S2581">
        <v>0</v>
      </c>
      <c r="T2581">
        <v>0</v>
      </c>
      <c r="U2581">
        <v>0</v>
      </c>
      <c r="V2581">
        <f t="shared" si="80"/>
        <v>36</v>
      </c>
      <c r="W2581">
        <f t="shared" si="81"/>
        <v>12</v>
      </c>
    </row>
    <row r="2582" spans="1:23" x14ac:dyDescent="0.35">
      <c r="A2582" t="s">
        <v>385</v>
      </c>
      <c r="B2582" s="1">
        <v>44462</v>
      </c>
      <c r="C2582" t="s">
        <v>375</v>
      </c>
      <c r="D2582" t="s">
        <v>103</v>
      </c>
      <c r="E2582">
        <v>1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6</v>
      </c>
      <c r="M2582">
        <v>5</v>
      </c>
      <c r="N2582">
        <v>1</v>
      </c>
      <c r="O2582">
        <v>1</v>
      </c>
      <c r="P2582">
        <v>0</v>
      </c>
      <c r="Q2582">
        <v>2</v>
      </c>
      <c r="R2582">
        <v>3</v>
      </c>
      <c r="S2582">
        <v>1</v>
      </c>
      <c r="T2582">
        <v>0</v>
      </c>
      <c r="U2582">
        <v>0</v>
      </c>
      <c r="V2582">
        <f t="shared" si="80"/>
        <v>68</v>
      </c>
      <c r="W2582">
        <f t="shared" si="81"/>
        <v>62</v>
      </c>
    </row>
    <row r="2583" spans="1:23" x14ac:dyDescent="0.35">
      <c r="A2583" t="s">
        <v>385</v>
      </c>
      <c r="B2583" s="1">
        <v>44463</v>
      </c>
      <c r="C2583" t="s">
        <v>379</v>
      </c>
      <c r="D2583" t="s">
        <v>104</v>
      </c>
      <c r="E2583">
        <v>1</v>
      </c>
      <c r="F2583">
        <v>0</v>
      </c>
      <c r="G2583">
        <v>0</v>
      </c>
      <c r="H2583">
        <v>1</v>
      </c>
      <c r="I2583">
        <v>0</v>
      </c>
      <c r="J2583">
        <v>0</v>
      </c>
      <c r="K2583">
        <v>0</v>
      </c>
      <c r="L2583" s="2">
        <v>6.666666666666667</v>
      </c>
      <c r="M2583">
        <v>3</v>
      </c>
      <c r="N2583">
        <v>1</v>
      </c>
      <c r="O2583">
        <v>1</v>
      </c>
      <c r="P2583">
        <v>0</v>
      </c>
      <c r="Q2583">
        <v>2</v>
      </c>
      <c r="R2583">
        <v>9</v>
      </c>
      <c r="S2583">
        <v>0</v>
      </c>
      <c r="T2583">
        <v>0</v>
      </c>
      <c r="U2583">
        <v>0</v>
      </c>
      <c r="V2583">
        <f t="shared" si="80"/>
        <v>79.333333333333329</v>
      </c>
      <c r="W2583">
        <f t="shared" si="81"/>
        <v>76</v>
      </c>
    </row>
    <row r="2584" spans="1:23" x14ac:dyDescent="0.35">
      <c r="A2584" t="s">
        <v>385</v>
      </c>
      <c r="B2584" s="1">
        <v>44464</v>
      </c>
      <c r="C2584" t="s">
        <v>374</v>
      </c>
      <c r="D2584" t="s">
        <v>104</v>
      </c>
      <c r="E2584">
        <v>1</v>
      </c>
      <c r="F2584">
        <v>0</v>
      </c>
      <c r="G2584">
        <v>0</v>
      </c>
      <c r="H2584">
        <v>1</v>
      </c>
      <c r="I2584">
        <v>0</v>
      </c>
      <c r="J2584">
        <v>0</v>
      </c>
      <c r="K2584">
        <v>0</v>
      </c>
      <c r="L2584">
        <v>7</v>
      </c>
      <c r="M2584">
        <v>5</v>
      </c>
      <c r="N2584">
        <v>1</v>
      </c>
      <c r="O2584">
        <v>1</v>
      </c>
      <c r="P2584">
        <v>0</v>
      </c>
      <c r="Q2584">
        <v>1</v>
      </c>
      <c r="R2584">
        <v>9</v>
      </c>
      <c r="S2584">
        <v>0</v>
      </c>
      <c r="T2584">
        <v>0</v>
      </c>
      <c r="U2584">
        <v>1</v>
      </c>
      <c r="V2584">
        <f t="shared" si="80"/>
        <v>80</v>
      </c>
      <c r="W2584">
        <f t="shared" si="81"/>
        <v>76</v>
      </c>
    </row>
    <row r="2585" spans="1:23" x14ac:dyDescent="0.35">
      <c r="A2585" t="s">
        <v>385</v>
      </c>
      <c r="B2585" s="1">
        <v>44465</v>
      </c>
      <c r="C2585" t="s">
        <v>377</v>
      </c>
      <c r="D2585" t="s">
        <v>104</v>
      </c>
      <c r="E2585">
        <v>1</v>
      </c>
      <c r="F2585">
        <v>0</v>
      </c>
      <c r="G2585">
        <v>0</v>
      </c>
      <c r="H2585">
        <v>1</v>
      </c>
      <c r="I2585">
        <v>0</v>
      </c>
      <c r="J2585">
        <v>0</v>
      </c>
      <c r="K2585">
        <v>0</v>
      </c>
      <c r="L2585" s="2">
        <v>5.333333333333333</v>
      </c>
      <c r="M2585">
        <v>5</v>
      </c>
      <c r="N2585">
        <v>4</v>
      </c>
      <c r="O2585">
        <v>4</v>
      </c>
      <c r="P2585">
        <v>1</v>
      </c>
      <c r="Q2585">
        <v>1</v>
      </c>
      <c r="R2585">
        <v>5</v>
      </c>
      <c r="S2585">
        <v>1</v>
      </c>
      <c r="T2585">
        <v>0</v>
      </c>
      <c r="U2585">
        <v>0</v>
      </c>
      <c r="V2585">
        <f t="shared" si="80"/>
        <v>63.666666666666664</v>
      </c>
      <c r="W2585">
        <f t="shared" si="81"/>
        <v>47</v>
      </c>
    </row>
    <row r="2586" spans="1:23" x14ac:dyDescent="0.35">
      <c r="A2586" t="s">
        <v>385</v>
      </c>
      <c r="B2586" s="1">
        <v>44467</v>
      </c>
      <c r="C2586" t="s">
        <v>373</v>
      </c>
      <c r="D2586" t="s">
        <v>110</v>
      </c>
      <c r="E2586">
        <v>1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4</v>
      </c>
      <c r="M2586">
        <v>7</v>
      </c>
      <c r="N2586">
        <v>2</v>
      </c>
      <c r="O2586">
        <v>2</v>
      </c>
      <c r="P2586">
        <v>1</v>
      </c>
      <c r="Q2586">
        <v>0</v>
      </c>
      <c r="R2586">
        <v>3</v>
      </c>
      <c r="S2586">
        <v>1</v>
      </c>
      <c r="T2586">
        <v>0</v>
      </c>
      <c r="U2586">
        <v>0</v>
      </c>
      <c r="V2586">
        <f t="shared" si="80"/>
        <v>54</v>
      </c>
      <c r="W2586">
        <f t="shared" si="81"/>
        <v>41</v>
      </c>
    </row>
    <row r="2587" spans="1:23" x14ac:dyDescent="0.35">
      <c r="A2587" t="s">
        <v>385</v>
      </c>
      <c r="B2587" s="1">
        <v>44468</v>
      </c>
      <c r="C2587" t="s">
        <v>375</v>
      </c>
      <c r="D2587" t="s">
        <v>110</v>
      </c>
      <c r="E2587">
        <v>1</v>
      </c>
      <c r="F2587">
        <v>0</v>
      </c>
      <c r="G2587">
        <v>0</v>
      </c>
      <c r="H2587">
        <v>1</v>
      </c>
      <c r="I2587">
        <v>0</v>
      </c>
      <c r="J2587">
        <v>0</v>
      </c>
      <c r="K2587">
        <v>0</v>
      </c>
      <c r="L2587">
        <v>5</v>
      </c>
      <c r="M2587">
        <v>3</v>
      </c>
      <c r="N2587">
        <v>0</v>
      </c>
      <c r="O2587">
        <v>0</v>
      </c>
      <c r="P2587">
        <v>0</v>
      </c>
      <c r="Q2587">
        <v>2</v>
      </c>
      <c r="R2587">
        <v>1</v>
      </c>
      <c r="S2587">
        <v>0</v>
      </c>
      <c r="T2587">
        <v>0</v>
      </c>
      <c r="U2587">
        <v>0</v>
      </c>
      <c r="V2587">
        <f t="shared" si="80"/>
        <v>63</v>
      </c>
      <c r="W2587">
        <f t="shared" si="81"/>
        <v>61</v>
      </c>
    </row>
    <row r="2588" spans="1:23" x14ac:dyDescent="0.35">
      <c r="A2588" t="s">
        <v>385</v>
      </c>
      <c r="B2588" s="1">
        <v>44469</v>
      </c>
      <c r="C2588" t="s">
        <v>376</v>
      </c>
      <c r="D2588" t="s">
        <v>110</v>
      </c>
      <c r="E2588">
        <v>1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5</v>
      </c>
      <c r="M2588">
        <v>3</v>
      </c>
      <c r="N2588">
        <v>2</v>
      </c>
      <c r="O2588">
        <v>2</v>
      </c>
      <c r="P2588">
        <v>1</v>
      </c>
      <c r="Q2588">
        <v>1</v>
      </c>
      <c r="R2588">
        <v>2</v>
      </c>
      <c r="S2588">
        <v>0</v>
      </c>
      <c r="T2588">
        <v>0</v>
      </c>
      <c r="U2588">
        <v>0</v>
      </c>
      <c r="V2588">
        <f t="shared" si="80"/>
        <v>61</v>
      </c>
      <c r="W2588">
        <f t="shared" si="81"/>
        <v>52</v>
      </c>
    </row>
    <row r="2589" spans="1:23" x14ac:dyDescent="0.35">
      <c r="A2589" t="s">
        <v>385</v>
      </c>
      <c r="B2589" s="1">
        <v>44470</v>
      </c>
      <c r="C2589" t="s">
        <v>379</v>
      </c>
      <c r="D2589" t="s">
        <v>61</v>
      </c>
      <c r="E2589">
        <v>1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5</v>
      </c>
      <c r="M2589">
        <v>6</v>
      </c>
      <c r="N2589">
        <v>5</v>
      </c>
      <c r="O2589">
        <v>5</v>
      </c>
      <c r="P2589">
        <v>2</v>
      </c>
      <c r="Q2589">
        <v>2</v>
      </c>
      <c r="R2589">
        <v>3</v>
      </c>
      <c r="S2589">
        <v>0</v>
      </c>
      <c r="T2589">
        <v>0</v>
      </c>
      <c r="U2589">
        <v>0</v>
      </c>
      <c r="V2589">
        <f t="shared" si="80"/>
        <v>54</v>
      </c>
      <c r="W2589">
        <f t="shared" si="81"/>
        <v>30</v>
      </c>
    </row>
    <row r="2590" spans="1:23" x14ac:dyDescent="0.35">
      <c r="A2590" t="s">
        <v>385</v>
      </c>
      <c r="B2590" s="1">
        <v>44471</v>
      </c>
      <c r="C2590" t="s">
        <v>374</v>
      </c>
      <c r="D2590" t="s">
        <v>61</v>
      </c>
      <c r="E2590">
        <v>1</v>
      </c>
      <c r="F2590">
        <v>0</v>
      </c>
      <c r="G2590">
        <v>0</v>
      </c>
      <c r="H2590">
        <v>0</v>
      </c>
      <c r="I2590">
        <v>1</v>
      </c>
      <c r="J2590">
        <v>0</v>
      </c>
      <c r="K2590">
        <v>0</v>
      </c>
      <c r="L2590">
        <v>2</v>
      </c>
      <c r="M2590">
        <v>2</v>
      </c>
      <c r="N2590">
        <v>3</v>
      </c>
      <c r="O2590">
        <v>3</v>
      </c>
      <c r="P2590">
        <v>1</v>
      </c>
      <c r="Q2590">
        <v>1</v>
      </c>
      <c r="R2590">
        <v>4</v>
      </c>
      <c r="S2590">
        <v>0</v>
      </c>
      <c r="T2590">
        <v>0</v>
      </c>
      <c r="U2590">
        <v>0</v>
      </c>
      <c r="V2590">
        <f t="shared" si="80"/>
        <v>53</v>
      </c>
      <c r="W2590">
        <f t="shared" si="81"/>
        <v>35</v>
      </c>
    </row>
    <row r="2591" spans="1:23" x14ac:dyDescent="0.35">
      <c r="A2591" t="s">
        <v>385</v>
      </c>
      <c r="B2591" s="1">
        <v>44472</v>
      </c>
      <c r="C2591" t="s">
        <v>376</v>
      </c>
      <c r="D2591" t="s">
        <v>61</v>
      </c>
      <c r="E2591">
        <v>1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1</v>
      </c>
      <c r="M2591">
        <v>1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f t="shared" si="80"/>
        <v>52</v>
      </c>
      <c r="W2591">
        <f t="shared" si="81"/>
        <v>44</v>
      </c>
    </row>
    <row r="2592" spans="1:23" x14ac:dyDescent="0.35">
      <c r="A2592" t="s">
        <v>404</v>
      </c>
      <c r="B2592" s="1">
        <v>44287</v>
      </c>
      <c r="C2592" t="s">
        <v>386</v>
      </c>
      <c r="D2592" t="s">
        <v>105</v>
      </c>
      <c r="E2592">
        <v>1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 s="2">
        <v>4.333333333333333</v>
      </c>
      <c r="M2592">
        <v>6</v>
      </c>
      <c r="N2592">
        <v>2</v>
      </c>
      <c r="O2592">
        <v>1</v>
      </c>
      <c r="P2592">
        <v>0</v>
      </c>
      <c r="Q2592">
        <v>2</v>
      </c>
      <c r="R2592">
        <v>5</v>
      </c>
      <c r="S2592">
        <v>1</v>
      </c>
      <c r="T2592">
        <v>0</v>
      </c>
      <c r="U2592">
        <v>0</v>
      </c>
      <c r="V2592">
        <f t="shared" si="80"/>
        <v>58.666666666666664</v>
      </c>
      <c r="W2592">
        <f t="shared" si="81"/>
        <v>49</v>
      </c>
    </row>
    <row r="2593" spans="1:23" x14ac:dyDescent="0.35">
      <c r="A2593" t="s">
        <v>404</v>
      </c>
      <c r="B2593" s="1">
        <v>44289</v>
      </c>
      <c r="C2593" t="s">
        <v>387</v>
      </c>
      <c r="D2593" t="s">
        <v>105</v>
      </c>
      <c r="E2593">
        <v>1</v>
      </c>
      <c r="F2593">
        <v>0</v>
      </c>
      <c r="G2593">
        <v>0</v>
      </c>
      <c r="H2593">
        <v>1</v>
      </c>
      <c r="I2593">
        <v>0</v>
      </c>
      <c r="J2593">
        <v>0</v>
      </c>
      <c r="K2593">
        <v>0</v>
      </c>
      <c r="L2593">
        <v>6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12</v>
      </c>
      <c r="S2593">
        <v>1</v>
      </c>
      <c r="T2593">
        <v>0</v>
      </c>
      <c r="U2593">
        <v>0</v>
      </c>
      <c r="V2593">
        <f t="shared" si="80"/>
        <v>84</v>
      </c>
      <c r="W2593">
        <f t="shared" si="81"/>
        <v>88</v>
      </c>
    </row>
    <row r="2594" spans="1:23" x14ac:dyDescent="0.35">
      <c r="A2594" t="s">
        <v>404</v>
      </c>
      <c r="B2594" s="1">
        <v>44290</v>
      </c>
      <c r="C2594" t="s">
        <v>388</v>
      </c>
      <c r="D2594" t="s">
        <v>105</v>
      </c>
      <c r="E2594">
        <v>1</v>
      </c>
      <c r="F2594">
        <v>0</v>
      </c>
      <c r="G2594">
        <v>0</v>
      </c>
      <c r="H2594">
        <v>1</v>
      </c>
      <c r="I2594">
        <v>0</v>
      </c>
      <c r="J2594">
        <v>0</v>
      </c>
      <c r="K2594">
        <v>0</v>
      </c>
      <c r="L2594">
        <v>5</v>
      </c>
      <c r="M2594">
        <v>4</v>
      </c>
      <c r="N2594">
        <v>1</v>
      </c>
      <c r="O2594">
        <v>0</v>
      </c>
      <c r="P2594">
        <v>0</v>
      </c>
      <c r="Q2594">
        <v>2</v>
      </c>
      <c r="R2594">
        <v>5</v>
      </c>
      <c r="S2594">
        <v>0</v>
      </c>
      <c r="T2594">
        <v>0</v>
      </c>
      <c r="U2594">
        <v>0</v>
      </c>
      <c r="V2594">
        <f t="shared" si="80"/>
        <v>64</v>
      </c>
      <c r="W2594">
        <f t="shared" si="81"/>
        <v>60</v>
      </c>
    </row>
    <row r="2595" spans="1:23" x14ac:dyDescent="0.35">
      <c r="A2595" t="s">
        <v>404</v>
      </c>
      <c r="B2595" s="1">
        <v>44291</v>
      </c>
      <c r="C2595" t="s">
        <v>389</v>
      </c>
      <c r="D2595" t="s">
        <v>65</v>
      </c>
      <c r="E2595">
        <v>1</v>
      </c>
      <c r="F2595">
        <v>0</v>
      </c>
      <c r="G2595">
        <v>0</v>
      </c>
      <c r="H2595">
        <v>1</v>
      </c>
      <c r="I2595">
        <v>0</v>
      </c>
      <c r="J2595">
        <v>0</v>
      </c>
      <c r="K2595">
        <v>0</v>
      </c>
      <c r="L2595">
        <v>6</v>
      </c>
      <c r="M2595">
        <v>3</v>
      </c>
      <c r="N2595">
        <v>1</v>
      </c>
      <c r="O2595">
        <v>1</v>
      </c>
      <c r="P2595">
        <v>1</v>
      </c>
      <c r="Q2595">
        <v>0</v>
      </c>
      <c r="R2595">
        <v>5</v>
      </c>
      <c r="S2595">
        <v>0</v>
      </c>
      <c r="T2595">
        <v>0</v>
      </c>
      <c r="U2595">
        <v>1</v>
      </c>
      <c r="V2595">
        <f t="shared" si="80"/>
        <v>70</v>
      </c>
      <c r="W2595">
        <f t="shared" si="81"/>
        <v>66</v>
      </c>
    </row>
    <row r="2596" spans="1:23" x14ac:dyDescent="0.35">
      <c r="A2596" t="s">
        <v>404</v>
      </c>
      <c r="B2596" s="1">
        <v>44292</v>
      </c>
      <c r="C2596" t="s">
        <v>390</v>
      </c>
      <c r="D2596" t="s">
        <v>65</v>
      </c>
      <c r="E2596">
        <v>1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4</v>
      </c>
      <c r="M2596">
        <v>3</v>
      </c>
      <c r="N2596">
        <v>1</v>
      </c>
      <c r="O2596">
        <v>1</v>
      </c>
      <c r="P2596">
        <v>0</v>
      </c>
      <c r="Q2596">
        <v>3</v>
      </c>
      <c r="R2596">
        <v>4</v>
      </c>
      <c r="S2596">
        <v>0</v>
      </c>
      <c r="T2596">
        <v>0</v>
      </c>
      <c r="U2596">
        <v>0</v>
      </c>
      <c r="V2596">
        <f t="shared" si="80"/>
        <v>60</v>
      </c>
      <c r="W2596">
        <f t="shared" si="81"/>
        <v>53</v>
      </c>
    </row>
    <row r="2597" spans="1:23" x14ac:dyDescent="0.35">
      <c r="A2597" t="s">
        <v>404</v>
      </c>
      <c r="B2597" s="1">
        <v>44293</v>
      </c>
      <c r="C2597" t="s">
        <v>386</v>
      </c>
      <c r="D2597" t="s">
        <v>65</v>
      </c>
      <c r="E2597">
        <v>1</v>
      </c>
      <c r="F2597">
        <v>0</v>
      </c>
      <c r="G2597">
        <v>0</v>
      </c>
      <c r="H2597">
        <v>1</v>
      </c>
      <c r="I2597">
        <v>0</v>
      </c>
      <c r="J2597">
        <v>0</v>
      </c>
      <c r="K2597">
        <v>0</v>
      </c>
      <c r="L2597">
        <v>6</v>
      </c>
      <c r="M2597">
        <v>7</v>
      </c>
      <c r="N2597">
        <v>2</v>
      </c>
      <c r="O2597">
        <v>2</v>
      </c>
      <c r="P2597">
        <v>1</v>
      </c>
      <c r="Q2597">
        <v>1</v>
      </c>
      <c r="R2597">
        <v>6</v>
      </c>
      <c r="S2597">
        <v>0</v>
      </c>
      <c r="T2597">
        <v>0</v>
      </c>
      <c r="U2597">
        <v>0</v>
      </c>
      <c r="V2597">
        <f t="shared" si="80"/>
        <v>66</v>
      </c>
      <c r="W2597">
        <f t="shared" si="81"/>
        <v>54</v>
      </c>
    </row>
    <row r="2598" spans="1:23" x14ac:dyDescent="0.35">
      <c r="A2598" t="s">
        <v>404</v>
      </c>
      <c r="B2598" s="1">
        <v>44294</v>
      </c>
      <c r="C2598" t="s">
        <v>387</v>
      </c>
      <c r="D2598" t="s">
        <v>46</v>
      </c>
      <c r="E2598">
        <v>1</v>
      </c>
      <c r="F2598">
        <v>0</v>
      </c>
      <c r="G2598">
        <v>0</v>
      </c>
      <c r="H2598">
        <v>1</v>
      </c>
      <c r="I2598">
        <v>0</v>
      </c>
      <c r="J2598">
        <v>0</v>
      </c>
      <c r="K2598">
        <v>0</v>
      </c>
      <c r="L2598" s="2">
        <v>5.666666666666667</v>
      </c>
      <c r="M2598">
        <v>5</v>
      </c>
      <c r="N2598">
        <v>2</v>
      </c>
      <c r="O2598">
        <v>2</v>
      </c>
      <c r="P2598">
        <v>1</v>
      </c>
      <c r="Q2598">
        <v>3</v>
      </c>
      <c r="R2598">
        <v>8</v>
      </c>
      <c r="S2598">
        <v>0</v>
      </c>
      <c r="T2598">
        <v>0</v>
      </c>
      <c r="U2598">
        <v>0</v>
      </c>
      <c r="V2598">
        <f t="shared" si="80"/>
        <v>66.333333333333329</v>
      </c>
      <c r="W2598">
        <f t="shared" si="81"/>
        <v>54</v>
      </c>
    </row>
    <row r="2599" spans="1:23" x14ac:dyDescent="0.35">
      <c r="A2599" t="s">
        <v>404</v>
      </c>
      <c r="B2599" s="1">
        <v>44296</v>
      </c>
      <c r="C2599" t="s">
        <v>388</v>
      </c>
      <c r="D2599" t="s">
        <v>46</v>
      </c>
      <c r="E2599">
        <v>1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6</v>
      </c>
      <c r="M2599">
        <v>4</v>
      </c>
      <c r="N2599">
        <v>2</v>
      </c>
      <c r="O2599">
        <v>2</v>
      </c>
      <c r="P2599">
        <v>2</v>
      </c>
      <c r="Q2599">
        <v>0</v>
      </c>
      <c r="R2599">
        <v>6</v>
      </c>
      <c r="S2599">
        <v>0</v>
      </c>
      <c r="T2599">
        <v>0</v>
      </c>
      <c r="U2599">
        <v>0</v>
      </c>
      <c r="V2599">
        <f t="shared" si="80"/>
        <v>66</v>
      </c>
      <c r="W2599">
        <f t="shared" si="81"/>
        <v>56</v>
      </c>
    </row>
    <row r="2600" spans="1:23" x14ac:dyDescent="0.35">
      <c r="A2600" t="s">
        <v>404</v>
      </c>
      <c r="B2600" s="1">
        <v>44297</v>
      </c>
      <c r="C2600" t="s">
        <v>389</v>
      </c>
      <c r="D2600" t="s">
        <v>46</v>
      </c>
      <c r="E2600">
        <v>1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5</v>
      </c>
      <c r="M2600">
        <v>7</v>
      </c>
      <c r="N2600">
        <v>4</v>
      </c>
      <c r="O2600">
        <v>4</v>
      </c>
      <c r="P2600">
        <v>2</v>
      </c>
      <c r="Q2600">
        <v>1</v>
      </c>
      <c r="R2600">
        <v>7</v>
      </c>
      <c r="S2600">
        <v>1</v>
      </c>
      <c r="T2600">
        <v>0</v>
      </c>
      <c r="U2600">
        <v>0</v>
      </c>
      <c r="V2600">
        <f t="shared" si="80"/>
        <v>58</v>
      </c>
      <c r="W2600">
        <f t="shared" si="81"/>
        <v>37</v>
      </c>
    </row>
    <row r="2601" spans="1:23" x14ac:dyDescent="0.35">
      <c r="A2601" t="s">
        <v>404</v>
      </c>
      <c r="B2601" s="1">
        <v>44299</v>
      </c>
      <c r="C2601" t="s">
        <v>390</v>
      </c>
      <c r="D2601" t="s">
        <v>55</v>
      </c>
      <c r="E2601">
        <v>1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 s="2">
        <v>4.666666666666667</v>
      </c>
      <c r="M2601">
        <v>4</v>
      </c>
      <c r="N2601">
        <v>2</v>
      </c>
      <c r="O2601">
        <v>2</v>
      </c>
      <c r="P2601">
        <v>1</v>
      </c>
      <c r="Q2601">
        <v>1</v>
      </c>
      <c r="R2601">
        <v>3</v>
      </c>
      <c r="S2601">
        <v>0</v>
      </c>
      <c r="T2601">
        <v>0</v>
      </c>
      <c r="U2601">
        <v>0</v>
      </c>
      <c r="V2601">
        <f t="shared" si="80"/>
        <v>59.333333333333336</v>
      </c>
      <c r="W2601">
        <f t="shared" si="81"/>
        <v>49</v>
      </c>
    </row>
    <row r="2602" spans="1:23" x14ac:dyDescent="0.35">
      <c r="A2602" t="s">
        <v>404</v>
      </c>
      <c r="B2602" t="s">
        <v>177</v>
      </c>
      <c r="C2602" t="s">
        <v>386</v>
      </c>
      <c r="D2602" t="s">
        <v>55</v>
      </c>
      <c r="E2602">
        <v>1</v>
      </c>
      <c r="F2602">
        <v>0</v>
      </c>
      <c r="G2602">
        <v>0</v>
      </c>
      <c r="H2602">
        <v>0</v>
      </c>
      <c r="I2602">
        <v>1</v>
      </c>
      <c r="J2602">
        <v>0</v>
      </c>
      <c r="K2602">
        <v>0</v>
      </c>
      <c r="L2602" s="2">
        <v>4.333333333333333</v>
      </c>
      <c r="M2602">
        <v>7</v>
      </c>
      <c r="N2602">
        <v>3</v>
      </c>
      <c r="O2602">
        <v>2</v>
      </c>
      <c r="P2602">
        <v>0</v>
      </c>
      <c r="Q2602">
        <v>2</v>
      </c>
      <c r="R2602">
        <v>5</v>
      </c>
      <c r="S2602">
        <v>0</v>
      </c>
      <c r="T2602">
        <v>0</v>
      </c>
      <c r="U2602">
        <v>1</v>
      </c>
      <c r="V2602">
        <f t="shared" si="80"/>
        <v>57.666666666666664</v>
      </c>
      <c r="W2602">
        <f t="shared" si="81"/>
        <v>44</v>
      </c>
    </row>
    <row r="2603" spans="1:23" x14ac:dyDescent="0.35">
      <c r="A2603" t="s">
        <v>404</v>
      </c>
      <c r="B2603" t="s">
        <v>178</v>
      </c>
      <c r="C2603" t="s">
        <v>387</v>
      </c>
      <c r="D2603" t="s">
        <v>55</v>
      </c>
      <c r="E2603">
        <v>1</v>
      </c>
      <c r="F2603">
        <v>0</v>
      </c>
      <c r="G2603">
        <v>0</v>
      </c>
      <c r="H2603">
        <v>0</v>
      </c>
      <c r="I2603">
        <v>1</v>
      </c>
      <c r="J2603">
        <v>0</v>
      </c>
      <c r="K2603">
        <v>0</v>
      </c>
      <c r="L2603" s="2">
        <v>4.333333333333333</v>
      </c>
      <c r="M2603">
        <v>4</v>
      </c>
      <c r="N2603">
        <v>4</v>
      </c>
      <c r="O2603">
        <v>4</v>
      </c>
      <c r="P2603">
        <v>0</v>
      </c>
      <c r="Q2603">
        <v>3</v>
      </c>
      <c r="R2603">
        <v>5</v>
      </c>
      <c r="S2603">
        <v>0</v>
      </c>
      <c r="T2603">
        <v>0</v>
      </c>
      <c r="U2603">
        <v>1</v>
      </c>
      <c r="V2603">
        <f t="shared" si="80"/>
        <v>61.666666666666664</v>
      </c>
      <c r="W2603">
        <f t="shared" si="81"/>
        <v>45</v>
      </c>
    </row>
    <row r="2604" spans="1:23" x14ac:dyDescent="0.35">
      <c r="A2604" t="s">
        <v>404</v>
      </c>
      <c r="B2604" s="1">
        <v>44301</v>
      </c>
      <c r="C2604" t="s">
        <v>388</v>
      </c>
      <c r="D2604" t="s">
        <v>55</v>
      </c>
      <c r="E2604">
        <v>1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7</v>
      </c>
      <c r="M2604">
        <v>2</v>
      </c>
      <c r="N2604">
        <v>0</v>
      </c>
      <c r="O2604">
        <v>0</v>
      </c>
      <c r="P2604">
        <v>0</v>
      </c>
      <c r="Q2604">
        <v>1</v>
      </c>
      <c r="R2604">
        <v>6</v>
      </c>
      <c r="S2604">
        <v>0</v>
      </c>
      <c r="T2604">
        <v>0</v>
      </c>
      <c r="U2604">
        <v>0</v>
      </c>
      <c r="V2604">
        <f t="shared" si="80"/>
        <v>80</v>
      </c>
      <c r="W2604">
        <f t="shared" si="81"/>
        <v>82</v>
      </c>
    </row>
    <row r="2605" spans="1:23" x14ac:dyDescent="0.35">
      <c r="A2605" t="s">
        <v>404</v>
      </c>
      <c r="B2605" s="1">
        <v>44302</v>
      </c>
      <c r="C2605" t="s">
        <v>391</v>
      </c>
      <c r="D2605" t="s">
        <v>163</v>
      </c>
      <c r="E2605">
        <v>1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4</v>
      </c>
      <c r="M2605">
        <v>3</v>
      </c>
      <c r="N2605">
        <v>2</v>
      </c>
      <c r="O2605">
        <v>2</v>
      </c>
      <c r="P2605">
        <v>0</v>
      </c>
      <c r="Q2605">
        <v>1</v>
      </c>
      <c r="R2605">
        <v>2</v>
      </c>
      <c r="S2605">
        <v>0</v>
      </c>
      <c r="T2605">
        <v>0</v>
      </c>
      <c r="U2605">
        <v>0</v>
      </c>
      <c r="V2605">
        <f t="shared" si="80"/>
        <v>60</v>
      </c>
      <c r="W2605">
        <f t="shared" si="81"/>
        <v>52</v>
      </c>
    </row>
    <row r="2606" spans="1:23" x14ac:dyDescent="0.35">
      <c r="A2606" t="s">
        <v>404</v>
      </c>
      <c r="B2606" t="s">
        <v>392</v>
      </c>
      <c r="C2606" t="s">
        <v>389</v>
      </c>
      <c r="D2606" t="s">
        <v>44</v>
      </c>
      <c r="E2606">
        <v>1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0</v>
      </c>
      <c r="L2606" s="2">
        <v>3.3333333333333335</v>
      </c>
      <c r="M2606">
        <v>4</v>
      </c>
      <c r="N2606">
        <v>5</v>
      </c>
      <c r="O2606">
        <v>5</v>
      </c>
      <c r="P2606">
        <v>2</v>
      </c>
      <c r="Q2606">
        <v>4</v>
      </c>
      <c r="R2606">
        <v>0</v>
      </c>
      <c r="S2606">
        <v>0</v>
      </c>
      <c r="T2606">
        <v>0</v>
      </c>
      <c r="U2606">
        <v>0</v>
      </c>
      <c r="V2606">
        <f t="shared" si="80"/>
        <v>44</v>
      </c>
      <c r="W2606">
        <f t="shared" si="81"/>
        <v>17</v>
      </c>
    </row>
    <row r="2607" spans="1:23" x14ac:dyDescent="0.35">
      <c r="A2607" t="s">
        <v>404</v>
      </c>
      <c r="B2607" t="s">
        <v>393</v>
      </c>
      <c r="C2607" t="s">
        <v>387</v>
      </c>
      <c r="D2607" t="s">
        <v>44</v>
      </c>
      <c r="E2607">
        <v>1</v>
      </c>
      <c r="F2607">
        <v>0</v>
      </c>
      <c r="G2607">
        <v>0</v>
      </c>
      <c r="H2607">
        <v>0</v>
      </c>
      <c r="I2607">
        <v>1</v>
      </c>
      <c r="J2607">
        <v>0</v>
      </c>
      <c r="K2607">
        <v>0</v>
      </c>
      <c r="L2607">
        <v>5</v>
      </c>
      <c r="M2607">
        <v>4</v>
      </c>
      <c r="N2607">
        <v>1</v>
      </c>
      <c r="O2607">
        <v>1</v>
      </c>
      <c r="P2607">
        <v>0</v>
      </c>
      <c r="Q2607">
        <v>1</v>
      </c>
      <c r="R2607">
        <v>5</v>
      </c>
      <c r="S2607">
        <v>1</v>
      </c>
      <c r="T2607">
        <v>0</v>
      </c>
      <c r="U2607">
        <v>0</v>
      </c>
      <c r="V2607">
        <f t="shared" si="80"/>
        <v>67</v>
      </c>
      <c r="W2607">
        <f t="shared" si="81"/>
        <v>62</v>
      </c>
    </row>
    <row r="2608" spans="1:23" x14ac:dyDescent="0.35">
      <c r="A2608" t="s">
        <v>404</v>
      </c>
      <c r="B2608" s="1">
        <v>44307</v>
      </c>
      <c r="C2608" t="s">
        <v>386</v>
      </c>
      <c r="D2608" t="s">
        <v>44</v>
      </c>
      <c r="E2608">
        <v>1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3</v>
      </c>
      <c r="M2608">
        <v>8</v>
      </c>
      <c r="N2608">
        <v>7</v>
      </c>
      <c r="O2608">
        <v>7</v>
      </c>
      <c r="P2608">
        <v>3</v>
      </c>
      <c r="Q2608">
        <v>0</v>
      </c>
      <c r="R2608">
        <v>1</v>
      </c>
      <c r="S2608">
        <v>1</v>
      </c>
      <c r="T2608">
        <v>0</v>
      </c>
      <c r="U2608">
        <v>1</v>
      </c>
      <c r="V2608">
        <f t="shared" si="80"/>
        <v>40</v>
      </c>
      <c r="W2608">
        <f t="shared" si="81"/>
        <v>4</v>
      </c>
    </row>
    <row r="2609" spans="1:23" x14ac:dyDescent="0.35">
      <c r="A2609" t="s">
        <v>404</v>
      </c>
      <c r="B2609" s="1">
        <v>44309</v>
      </c>
      <c r="C2609" t="s">
        <v>390</v>
      </c>
      <c r="D2609" t="s">
        <v>113</v>
      </c>
      <c r="E2609">
        <v>1</v>
      </c>
      <c r="F2609">
        <v>0</v>
      </c>
      <c r="G2609">
        <v>0</v>
      </c>
      <c r="H2609">
        <v>1</v>
      </c>
      <c r="I2609">
        <v>0</v>
      </c>
      <c r="J2609">
        <v>0</v>
      </c>
      <c r="K2609">
        <v>0</v>
      </c>
      <c r="L2609" s="2">
        <v>7.333333333333333</v>
      </c>
      <c r="M2609">
        <v>1</v>
      </c>
      <c r="N2609">
        <v>0</v>
      </c>
      <c r="O2609">
        <v>0</v>
      </c>
      <c r="P2609">
        <v>0</v>
      </c>
      <c r="Q2609">
        <v>2</v>
      </c>
      <c r="R2609">
        <v>3</v>
      </c>
      <c r="S2609">
        <v>0</v>
      </c>
      <c r="T2609">
        <v>0</v>
      </c>
      <c r="U2609">
        <v>0</v>
      </c>
      <c r="V2609">
        <f t="shared" si="80"/>
        <v>78.666666666666671</v>
      </c>
      <c r="W2609">
        <f t="shared" si="81"/>
        <v>81</v>
      </c>
    </row>
    <row r="2610" spans="1:23" x14ac:dyDescent="0.35">
      <c r="A2610" t="s">
        <v>404</v>
      </c>
      <c r="B2610" s="1">
        <v>44310</v>
      </c>
      <c r="C2610" t="s">
        <v>388</v>
      </c>
      <c r="D2610" t="s">
        <v>113</v>
      </c>
      <c r="E2610">
        <v>1</v>
      </c>
      <c r="F2610">
        <v>0</v>
      </c>
      <c r="G2610">
        <v>0</v>
      </c>
      <c r="H2610">
        <v>0</v>
      </c>
      <c r="I2610">
        <v>1</v>
      </c>
      <c r="J2610">
        <v>0</v>
      </c>
      <c r="K2610">
        <v>0</v>
      </c>
      <c r="L2610" s="2">
        <v>4.333333333333333</v>
      </c>
      <c r="M2610">
        <v>6</v>
      </c>
      <c r="N2610">
        <v>5</v>
      </c>
      <c r="O2610">
        <v>4</v>
      </c>
      <c r="P2610">
        <v>2</v>
      </c>
      <c r="Q2610">
        <v>1</v>
      </c>
      <c r="R2610">
        <v>5</v>
      </c>
      <c r="S2610">
        <v>0</v>
      </c>
      <c r="T2610">
        <v>0</v>
      </c>
      <c r="U2610">
        <v>0</v>
      </c>
      <c r="V2610">
        <f t="shared" si="80"/>
        <v>51.666666666666664</v>
      </c>
      <c r="W2610">
        <f t="shared" si="81"/>
        <v>30</v>
      </c>
    </row>
    <row r="2611" spans="1:23" x14ac:dyDescent="0.35">
      <c r="A2611" t="s">
        <v>404</v>
      </c>
      <c r="B2611" s="1">
        <v>44311</v>
      </c>
      <c r="C2611" t="s">
        <v>389</v>
      </c>
      <c r="D2611" t="s">
        <v>113</v>
      </c>
      <c r="E2611">
        <v>1</v>
      </c>
      <c r="F2611">
        <v>0</v>
      </c>
      <c r="G2611">
        <v>0</v>
      </c>
      <c r="H2611">
        <v>0</v>
      </c>
      <c r="I2611">
        <v>1</v>
      </c>
      <c r="J2611">
        <v>0</v>
      </c>
      <c r="K2611">
        <v>0</v>
      </c>
      <c r="L2611" s="2">
        <v>5.333333333333333</v>
      </c>
      <c r="M2611">
        <v>6</v>
      </c>
      <c r="N2611">
        <v>2</v>
      </c>
      <c r="O2611">
        <v>2</v>
      </c>
      <c r="P2611">
        <v>0</v>
      </c>
      <c r="Q2611">
        <v>1</v>
      </c>
      <c r="R2611">
        <v>2</v>
      </c>
      <c r="S2611">
        <v>0</v>
      </c>
      <c r="T2611">
        <v>0</v>
      </c>
      <c r="U2611">
        <v>0</v>
      </c>
      <c r="V2611">
        <f t="shared" si="80"/>
        <v>63.666666666666664</v>
      </c>
      <c r="W2611">
        <f t="shared" si="81"/>
        <v>54</v>
      </c>
    </row>
    <row r="2612" spans="1:23" x14ac:dyDescent="0.35">
      <c r="A2612" t="s">
        <v>404</v>
      </c>
      <c r="B2612" s="1">
        <v>44312</v>
      </c>
      <c r="C2612" t="s">
        <v>387</v>
      </c>
      <c r="D2612" t="s">
        <v>66</v>
      </c>
      <c r="E2612">
        <v>1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 s="2">
        <v>5.666666666666667</v>
      </c>
      <c r="M2612">
        <v>5</v>
      </c>
      <c r="N2612">
        <v>2</v>
      </c>
      <c r="O2612">
        <v>2</v>
      </c>
      <c r="P2612">
        <v>0</v>
      </c>
      <c r="Q2612">
        <v>1</v>
      </c>
      <c r="R2612">
        <v>3</v>
      </c>
      <c r="S2612">
        <v>0</v>
      </c>
      <c r="T2612">
        <v>0</v>
      </c>
      <c r="U2612">
        <v>0</v>
      </c>
      <c r="V2612">
        <f t="shared" si="80"/>
        <v>67.333333333333329</v>
      </c>
      <c r="W2612">
        <f t="shared" si="81"/>
        <v>59</v>
      </c>
    </row>
    <row r="2613" spans="1:23" x14ac:dyDescent="0.35">
      <c r="A2613" t="s">
        <v>404</v>
      </c>
      <c r="B2613" s="1">
        <v>44313</v>
      </c>
      <c r="C2613" t="s">
        <v>386</v>
      </c>
      <c r="D2613" t="s">
        <v>66</v>
      </c>
      <c r="E2613">
        <v>1</v>
      </c>
      <c r="F2613">
        <v>0</v>
      </c>
      <c r="G2613">
        <v>0</v>
      </c>
      <c r="H2613">
        <v>0</v>
      </c>
      <c r="I2613">
        <v>1</v>
      </c>
      <c r="J2613">
        <v>0</v>
      </c>
      <c r="K2613">
        <v>0</v>
      </c>
      <c r="L2613" s="2">
        <v>5.666666666666667</v>
      </c>
      <c r="M2613">
        <v>7</v>
      </c>
      <c r="N2613">
        <v>5</v>
      </c>
      <c r="O2613">
        <v>4</v>
      </c>
      <c r="P2613">
        <v>3</v>
      </c>
      <c r="Q2613">
        <v>0</v>
      </c>
      <c r="R2613">
        <v>3</v>
      </c>
      <c r="S2613">
        <v>0</v>
      </c>
      <c r="T2613">
        <v>0</v>
      </c>
      <c r="U2613">
        <v>0</v>
      </c>
      <c r="V2613">
        <f t="shared" si="80"/>
        <v>52.333333333333336</v>
      </c>
      <c r="W2613">
        <f t="shared" si="81"/>
        <v>30</v>
      </c>
    </row>
    <row r="2614" spans="1:23" x14ac:dyDescent="0.35">
      <c r="A2614" t="s">
        <v>404</v>
      </c>
      <c r="B2614" s="1">
        <v>44314</v>
      </c>
      <c r="C2614" t="s">
        <v>390</v>
      </c>
      <c r="D2614" t="s">
        <v>66</v>
      </c>
      <c r="E2614">
        <v>1</v>
      </c>
      <c r="F2614">
        <v>0</v>
      </c>
      <c r="G2614">
        <v>0</v>
      </c>
      <c r="H2614">
        <v>1</v>
      </c>
      <c r="I2614">
        <v>0</v>
      </c>
      <c r="J2614">
        <v>0</v>
      </c>
      <c r="K2614">
        <v>0</v>
      </c>
      <c r="L2614">
        <v>7</v>
      </c>
      <c r="M2614">
        <v>4</v>
      </c>
      <c r="N2614">
        <v>2</v>
      </c>
      <c r="O2614">
        <v>2</v>
      </c>
      <c r="P2614">
        <v>1</v>
      </c>
      <c r="Q2614">
        <v>1</v>
      </c>
      <c r="R2614">
        <v>3</v>
      </c>
      <c r="S2614">
        <v>0</v>
      </c>
      <c r="T2614">
        <v>0</v>
      </c>
      <c r="U2614">
        <v>0</v>
      </c>
      <c r="V2614">
        <f t="shared" si="80"/>
        <v>71</v>
      </c>
      <c r="W2614">
        <f t="shared" si="81"/>
        <v>63</v>
      </c>
    </row>
    <row r="2615" spans="1:23" x14ac:dyDescent="0.35">
      <c r="A2615" t="s">
        <v>404</v>
      </c>
      <c r="B2615" s="1">
        <v>44316</v>
      </c>
      <c r="C2615" t="s">
        <v>388</v>
      </c>
      <c r="D2615" t="s">
        <v>47</v>
      </c>
      <c r="E2615">
        <v>1</v>
      </c>
      <c r="F2615">
        <v>0</v>
      </c>
      <c r="G2615">
        <v>0</v>
      </c>
      <c r="H2615">
        <v>1</v>
      </c>
      <c r="I2615">
        <v>0</v>
      </c>
      <c r="J2615">
        <v>0</v>
      </c>
      <c r="K2615">
        <v>0</v>
      </c>
      <c r="L2615">
        <v>5</v>
      </c>
      <c r="M2615">
        <v>3</v>
      </c>
      <c r="N2615">
        <v>1</v>
      </c>
      <c r="O2615">
        <v>1</v>
      </c>
      <c r="P2615">
        <v>1</v>
      </c>
      <c r="Q2615">
        <v>2</v>
      </c>
      <c r="R2615">
        <v>5</v>
      </c>
      <c r="S2615">
        <v>0</v>
      </c>
      <c r="T2615">
        <v>0</v>
      </c>
      <c r="U2615">
        <v>0</v>
      </c>
      <c r="V2615">
        <f t="shared" si="80"/>
        <v>63</v>
      </c>
      <c r="W2615">
        <f t="shared" si="81"/>
        <v>56</v>
      </c>
    </row>
    <row r="2616" spans="1:23" x14ac:dyDescent="0.35">
      <c r="A2616" t="s">
        <v>404</v>
      </c>
      <c r="B2616" s="1">
        <v>44317</v>
      </c>
      <c r="C2616" t="s">
        <v>389</v>
      </c>
      <c r="D2616" t="s">
        <v>47</v>
      </c>
      <c r="E2616">
        <v>1</v>
      </c>
      <c r="F2616">
        <v>0</v>
      </c>
      <c r="G2616">
        <v>0</v>
      </c>
      <c r="H2616">
        <v>0</v>
      </c>
      <c r="I2616">
        <v>1</v>
      </c>
      <c r="J2616">
        <v>0</v>
      </c>
      <c r="K2616">
        <v>0</v>
      </c>
      <c r="L2616" s="2">
        <v>3.3333333333333335</v>
      </c>
      <c r="M2616">
        <v>8</v>
      </c>
      <c r="N2616">
        <v>9</v>
      </c>
      <c r="O2616">
        <v>8</v>
      </c>
      <c r="P2616">
        <v>2</v>
      </c>
      <c r="Q2616">
        <v>2</v>
      </c>
      <c r="R2616">
        <v>0</v>
      </c>
      <c r="S2616">
        <v>0</v>
      </c>
      <c r="T2616">
        <v>0</v>
      </c>
      <c r="U2616">
        <v>0</v>
      </c>
      <c r="V2616">
        <f t="shared" si="80"/>
        <v>40</v>
      </c>
      <c r="W2616">
        <f t="shared" si="81"/>
        <v>1</v>
      </c>
    </row>
    <row r="2617" spans="1:23" x14ac:dyDescent="0.35">
      <c r="A2617" t="s">
        <v>404</v>
      </c>
      <c r="B2617" s="1">
        <v>44318</v>
      </c>
      <c r="C2617" t="s">
        <v>387</v>
      </c>
      <c r="D2617" t="s">
        <v>47</v>
      </c>
      <c r="E2617">
        <v>1</v>
      </c>
      <c r="F2617">
        <v>0</v>
      </c>
      <c r="G2617">
        <v>0</v>
      </c>
      <c r="H2617">
        <v>1</v>
      </c>
      <c r="I2617">
        <v>0</v>
      </c>
      <c r="J2617">
        <v>0</v>
      </c>
      <c r="K2617">
        <v>0</v>
      </c>
      <c r="L2617">
        <v>6</v>
      </c>
      <c r="M2617">
        <v>6</v>
      </c>
      <c r="N2617">
        <v>4</v>
      </c>
      <c r="O2617">
        <v>4</v>
      </c>
      <c r="P2617">
        <v>1</v>
      </c>
      <c r="Q2617">
        <v>1</v>
      </c>
      <c r="R2617">
        <v>9</v>
      </c>
      <c r="S2617">
        <v>0</v>
      </c>
      <c r="T2617">
        <v>0</v>
      </c>
      <c r="U2617">
        <v>0</v>
      </c>
      <c r="V2617">
        <f t="shared" si="80"/>
        <v>70</v>
      </c>
      <c r="W2617">
        <f t="shared" si="81"/>
        <v>53</v>
      </c>
    </row>
    <row r="2618" spans="1:23" x14ac:dyDescent="0.35">
      <c r="A2618" t="s">
        <v>404</v>
      </c>
      <c r="B2618" s="1">
        <v>44319</v>
      </c>
      <c r="C2618" t="s">
        <v>386</v>
      </c>
      <c r="D2618" t="s">
        <v>31</v>
      </c>
      <c r="E2618">
        <v>1</v>
      </c>
      <c r="F2618">
        <v>0</v>
      </c>
      <c r="G2618">
        <v>0</v>
      </c>
      <c r="H2618">
        <v>1</v>
      </c>
      <c r="I2618">
        <v>0</v>
      </c>
      <c r="J2618">
        <v>0</v>
      </c>
      <c r="K2618">
        <v>0</v>
      </c>
      <c r="L2618" s="2">
        <v>5.333333333333333</v>
      </c>
      <c r="M2618">
        <v>2</v>
      </c>
      <c r="N2618">
        <v>0</v>
      </c>
      <c r="O2618">
        <v>0</v>
      </c>
      <c r="P2618">
        <v>0</v>
      </c>
      <c r="Q2618">
        <v>2</v>
      </c>
      <c r="R2618">
        <v>8</v>
      </c>
      <c r="S2618">
        <v>0</v>
      </c>
      <c r="T2618">
        <v>0</v>
      </c>
      <c r="U2618">
        <v>0</v>
      </c>
      <c r="V2618">
        <f t="shared" si="80"/>
        <v>72.666666666666671</v>
      </c>
      <c r="W2618">
        <f t="shared" si="81"/>
        <v>72</v>
      </c>
    </row>
    <row r="2619" spans="1:23" x14ac:dyDescent="0.35">
      <c r="A2619" t="s">
        <v>404</v>
      </c>
      <c r="B2619" s="1">
        <v>44320</v>
      </c>
      <c r="C2619" t="s">
        <v>390</v>
      </c>
      <c r="D2619" t="s">
        <v>31</v>
      </c>
      <c r="E2619">
        <v>1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 s="2">
        <v>5.333333333333333</v>
      </c>
      <c r="M2619">
        <v>4</v>
      </c>
      <c r="N2619">
        <v>1</v>
      </c>
      <c r="O2619">
        <v>1</v>
      </c>
      <c r="P2619">
        <v>0</v>
      </c>
      <c r="Q2619">
        <v>1</v>
      </c>
      <c r="R2619">
        <v>3</v>
      </c>
      <c r="S2619">
        <v>1</v>
      </c>
      <c r="T2619">
        <v>0</v>
      </c>
      <c r="U2619">
        <v>0</v>
      </c>
      <c r="V2619">
        <f t="shared" si="80"/>
        <v>66.666666666666671</v>
      </c>
      <c r="W2619">
        <f t="shared" si="81"/>
        <v>62</v>
      </c>
    </row>
    <row r="2620" spans="1:23" x14ac:dyDescent="0.35">
      <c r="A2620" t="s">
        <v>404</v>
      </c>
      <c r="B2620" s="1">
        <v>44321</v>
      </c>
      <c r="C2620" t="s">
        <v>391</v>
      </c>
      <c r="D2620" t="s">
        <v>31</v>
      </c>
      <c r="E2620">
        <v>1</v>
      </c>
      <c r="F2620">
        <v>0</v>
      </c>
      <c r="G2620">
        <v>0</v>
      </c>
      <c r="H2620">
        <v>0</v>
      </c>
      <c r="I2620">
        <v>1</v>
      </c>
      <c r="J2620">
        <v>0</v>
      </c>
      <c r="K2620">
        <v>0</v>
      </c>
      <c r="L2620">
        <v>5</v>
      </c>
      <c r="M2620">
        <v>5</v>
      </c>
      <c r="N2620">
        <v>3</v>
      </c>
      <c r="O2620">
        <v>3</v>
      </c>
      <c r="P2620">
        <v>0</v>
      </c>
      <c r="Q2620">
        <v>1</v>
      </c>
      <c r="R2620">
        <v>2</v>
      </c>
      <c r="S2620">
        <v>0</v>
      </c>
      <c r="T2620">
        <v>0</v>
      </c>
      <c r="U2620">
        <v>1</v>
      </c>
      <c r="V2620">
        <f t="shared" si="80"/>
        <v>63</v>
      </c>
      <c r="W2620">
        <f t="shared" si="81"/>
        <v>51</v>
      </c>
    </row>
    <row r="2621" spans="1:23" x14ac:dyDescent="0.35">
      <c r="A2621" t="s">
        <v>404</v>
      </c>
      <c r="B2621" s="1">
        <v>44322</v>
      </c>
      <c r="C2621" t="s">
        <v>388</v>
      </c>
      <c r="D2621" t="s">
        <v>31</v>
      </c>
      <c r="E2621">
        <v>1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6</v>
      </c>
      <c r="M2621">
        <v>6</v>
      </c>
      <c r="N2621">
        <v>2</v>
      </c>
      <c r="O2621">
        <v>2</v>
      </c>
      <c r="P2621">
        <v>1</v>
      </c>
      <c r="Q2621">
        <v>1</v>
      </c>
      <c r="R2621">
        <v>5</v>
      </c>
      <c r="S2621">
        <v>0</v>
      </c>
      <c r="T2621">
        <v>0</v>
      </c>
      <c r="U2621">
        <v>0</v>
      </c>
      <c r="V2621">
        <f t="shared" si="80"/>
        <v>66</v>
      </c>
      <c r="W2621">
        <f t="shared" si="81"/>
        <v>55</v>
      </c>
    </row>
    <row r="2622" spans="1:23" x14ac:dyDescent="0.35">
      <c r="A2622" t="s">
        <v>404</v>
      </c>
      <c r="B2622" s="1">
        <v>44323</v>
      </c>
      <c r="C2622" t="s">
        <v>389</v>
      </c>
      <c r="D2622" t="s">
        <v>65</v>
      </c>
      <c r="E2622">
        <v>1</v>
      </c>
      <c r="F2622">
        <v>0</v>
      </c>
      <c r="G2622">
        <v>0</v>
      </c>
      <c r="H2622">
        <v>1</v>
      </c>
      <c r="I2622">
        <v>0</v>
      </c>
      <c r="J2622">
        <v>0</v>
      </c>
      <c r="K2622">
        <v>0</v>
      </c>
      <c r="L2622">
        <v>5</v>
      </c>
      <c r="M2622">
        <v>4</v>
      </c>
      <c r="N2622">
        <v>0</v>
      </c>
      <c r="O2622">
        <v>0</v>
      </c>
      <c r="P2622">
        <v>0</v>
      </c>
      <c r="Q2622">
        <v>2</v>
      </c>
      <c r="R2622">
        <v>5</v>
      </c>
      <c r="S2622">
        <v>0</v>
      </c>
      <c r="T2622">
        <v>0</v>
      </c>
      <c r="U2622">
        <v>0</v>
      </c>
      <c r="V2622">
        <f t="shared" si="80"/>
        <v>66</v>
      </c>
      <c r="W2622">
        <f t="shared" si="81"/>
        <v>63</v>
      </c>
    </row>
    <row r="2623" spans="1:23" x14ac:dyDescent="0.35">
      <c r="A2623" t="s">
        <v>404</v>
      </c>
      <c r="B2623" s="1">
        <v>44324</v>
      </c>
      <c r="C2623" t="s">
        <v>387</v>
      </c>
      <c r="D2623" t="s">
        <v>65</v>
      </c>
      <c r="E2623">
        <v>1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6</v>
      </c>
      <c r="M2623">
        <v>6</v>
      </c>
      <c r="N2623">
        <v>2</v>
      </c>
      <c r="O2623">
        <v>2</v>
      </c>
      <c r="P2623">
        <v>1</v>
      </c>
      <c r="Q2623">
        <v>5</v>
      </c>
      <c r="R2623">
        <v>1</v>
      </c>
      <c r="S2623">
        <v>1</v>
      </c>
      <c r="T2623">
        <v>0</v>
      </c>
      <c r="U2623">
        <v>0</v>
      </c>
      <c r="V2623">
        <f t="shared" si="80"/>
        <v>58</v>
      </c>
      <c r="W2623">
        <f t="shared" si="81"/>
        <v>43</v>
      </c>
    </row>
    <row r="2624" spans="1:23" x14ac:dyDescent="0.35">
      <c r="A2624" t="s">
        <v>404</v>
      </c>
      <c r="B2624" s="1">
        <v>44327</v>
      </c>
      <c r="C2624" t="s">
        <v>386</v>
      </c>
      <c r="D2624" t="s">
        <v>75</v>
      </c>
      <c r="E2624">
        <v>1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5</v>
      </c>
      <c r="M2624">
        <v>4</v>
      </c>
      <c r="N2624">
        <v>3</v>
      </c>
      <c r="O2624">
        <v>3</v>
      </c>
      <c r="P2624">
        <v>1</v>
      </c>
      <c r="Q2624">
        <v>2</v>
      </c>
      <c r="R2624">
        <v>3</v>
      </c>
      <c r="S2624">
        <v>0</v>
      </c>
      <c r="T2624">
        <v>0</v>
      </c>
      <c r="U2624">
        <v>0</v>
      </c>
      <c r="V2624">
        <f t="shared" si="80"/>
        <v>60</v>
      </c>
      <c r="W2624">
        <f t="shared" si="81"/>
        <v>46</v>
      </c>
    </row>
    <row r="2625" spans="1:23" x14ac:dyDescent="0.35">
      <c r="A2625" t="s">
        <v>404</v>
      </c>
      <c r="B2625" s="1">
        <v>44328</v>
      </c>
      <c r="C2625" t="s">
        <v>390</v>
      </c>
      <c r="D2625" t="s">
        <v>75</v>
      </c>
      <c r="E2625">
        <v>1</v>
      </c>
      <c r="F2625">
        <v>0</v>
      </c>
      <c r="G2625">
        <v>0</v>
      </c>
      <c r="H2625">
        <v>0</v>
      </c>
      <c r="I2625">
        <v>1</v>
      </c>
      <c r="J2625">
        <v>0</v>
      </c>
      <c r="K2625">
        <v>0</v>
      </c>
      <c r="L2625" s="2">
        <v>3.3333333333333335</v>
      </c>
      <c r="M2625">
        <v>9</v>
      </c>
      <c r="N2625">
        <v>9</v>
      </c>
      <c r="O2625">
        <v>9</v>
      </c>
      <c r="P2625">
        <v>1</v>
      </c>
      <c r="Q2625">
        <v>2</v>
      </c>
      <c r="R2625">
        <v>3</v>
      </c>
      <c r="S2625">
        <v>0</v>
      </c>
      <c r="T2625">
        <v>0</v>
      </c>
      <c r="U2625">
        <v>1</v>
      </c>
      <c r="V2625">
        <f t="shared" si="80"/>
        <v>48</v>
      </c>
      <c r="W2625">
        <f t="shared" si="81"/>
        <v>8</v>
      </c>
    </row>
    <row r="2626" spans="1:23" x14ac:dyDescent="0.35">
      <c r="A2626" t="s">
        <v>404</v>
      </c>
      <c r="B2626" s="1">
        <v>44329</v>
      </c>
      <c r="C2626" t="s">
        <v>388</v>
      </c>
      <c r="D2626" t="s">
        <v>75</v>
      </c>
      <c r="E2626">
        <v>1</v>
      </c>
      <c r="F2626">
        <v>0</v>
      </c>
      <c r="G2626">
        <v>0</v>
      </c>
      <c r="H2626">
        <v>0</v>
      </c>
      <c r="I2626">
        <v>1</v>
      </c>
      <c r="J2626">
        <v>0</v>
      </c>
      <c r="K2626">
        <v>0</v>
      </c>
      <c r="L2626" s="2">
        <v>5.333333333333333</v>
      </c>
      <c r="M2626">
        <v>4</v>
      </c>
      <c r="N2626">
        <v>3</v>
      </c>
      <c r="O2626">
        <v>3</v>
      </c>
      <c r="P2626">
        <v>2</v>
      </c>
      <c r="Q2626">
        <v>3</v>
      </c>
      <c r="R2626">
        <v>7</v>
      </c>
      <c r="S2626">
        <v>0</v>
      </c>
      <c r="T2626">
        <v>0</v>
      </c>
      <c r="U2626">
        <v>0</v>
      </c>
      <c r="V2626">
        <f t="shared" si="80"/>
        <v>60.666666666666664</v>
      </c>
      <c r="W2626">
        <f t="shared" si="81"/>
        <v>44</v>
      </c>
    </row>
    <row r="2627" spans="1:23" x14ac:dyDescent="0.35">
      <c r="A2627" t="s">
        <v>404</v>
      </c>
      <c r="B2627" s="1">
        <v>44330</v>
      </c>
      <c r="C2627" t="s">
        <v>389</v>
      </c>
      <c r="D2627" t="s">
        <v>43</v>
      </c>
      <c r="E2627">
        <v>1</v>
      </c>
      <c r="F2627">
        <v>0</v>
      </c>
      <c r="G2627">
        <v>0</v>
      </c>
      <c r="H2627">
        <v>0</v>
      </c>
      <c r="I2627">
        <v>1</v>
      </c>
      <c r="J2627">
        <v>0</v>
      </c>
      <c r="K2627">
        <v>0</v>
      </c>
      <c r="L2627">
        <v>6</v>
      </c>
      <c r="M2627">
        <v>5</v>
      </c>
      <c r="N2627">
        <v>5</v>
      </c>
      <c r="O2627">
        <v>5</v>
      </c>
      <c r="P2627">
        <v>3</v>
      </c>
      <c r="Q2627">
        <v>2</v>
      </c>
      <c r="R2627">
        <v>4</v>
      </c>
      <c r="S2627">
        <v>0</v>
      </c>
      <c r="T2627">
        <v>0</v>
      </c>
      <c r="U2627">
        <v>0</v>
      </c>
      <c r="V2627">
        <f t="shared" ref="V2627:V2690" si="82">50+L2627*3+(IF(L2627&lt;4,0,(L2627-4)*2)+R2627-M2627-4*P2627-(2*(N2627-O2627))-Q2627)</f>
        <v>57</v>
      </c>
      <c r="W2627">
        <f t="shared" ref="W2627:W2690" si="83">40+6*L2627+R2627-2*Q2627-2*M2627-3*N2627-6*P2627</f>
        <v>33</v>
      </c>
    </row>
    <row r="2628" spans="1:23" x14ac:dyDescent="0.35">
      <c r="A2628" t="s">
        <v>404</v>
      </c>
      <c r="B2628" s="1">
        <v>44331</v>
      </c>
      <c r="C2628" t="s">
        <v>387</v>
      </c>
      <c r="D2628" t="s">
        <v>43</v>
      </c>
      <c r="E2628">
        <v>1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7</v>
      </c>
      <c r="M2628">
        <v>8</v>
      </c>
      <c r="N2628">
        <v>4</v>
      </c>
      <c r="O2628">
        <v>4</v>
      </c>
      <c r="P2628">
        <v>2</v>
      </c>
      <c r="Q2628">
        <v>0</v>
      </c>
      <c r="R2628">
        <v>6</v>
      </c>
      <c r="S2628">
        <v>0</v>
      </c>
      <c r="T2628">
        <v>0</v>
      </c>
      <c r="U2628">
        <v>0</v>
      </c>
      <c r="V2628">
        <f t="shared" si="82"/>
        <v>67</v>
      </c>
      <c r="W2628">
        <f t="shared" si="83"/>
        <v>48</v>
      </c>
    </row>
    <row r="2629" spans="1:23" x14ac:dyDescent="0.35">
      <c r="A2629" t="s">
        <v>404</v>
      </c>
      <c r="B2629" s="1">
        <v>44332</v>
      </c>
      <c r="C2629" t="s">
        <v>386</v>
      </c>
      <c r="D2629" t="s">
        <v>43</v>
      </c>
      <c r="E2629">
        <v>1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4</v>
      </c>
      <c r="M2629">
        <v>8</v>
      </c>
      <c r="N2629">
        <v>5</v>
      </c>
      <c r="O2629">
        <v>3</v>
      </c>
      <c r="P2629">
        <v>0</v>
      </c>
      <c r="Q2629">
        <v>1</v>
      </c>
      <c r="R2629">
        <v>2</v>
      </c>
      <c r="S2629">
        <v>0</v>
      </c>
      <c r="T2629">
        <v>0</v>
      </c>
      <c r="U2629">
        <v>0</v>
      </c>
      <c r="V2629">
        <f t="shared" si="82"/>
        <v>51</v>
      </c>
      <c r="W2629">
        <f t="shared" si="83"/>
        <v>33</v>
      </c>
    </row>
    <row r="2630" spans="1:23" x14ac:dyDescent="0.35">
      <c r="A2630" t="s">
        <v>404</v>
      </c>
      <c r="B2630" s="1">
        <v>44333</v>
      </c>
      <c r="C2630" t="s">
        <v>390</v>
      </c>
      <c r="D2630" t="s">
        <v>21</v>
      </c>
      <c r="E2630">
        <v>1</v>
      </c>
      <c r="F2630">
        <v>0</v>
      </c>
      <c r="G2630">
        <v>0</v>
      </c>
      <c r="H2630">
        <v>0</v>
      </c>
      <c r="I2630">
        <v>1</v>
      </c>
      <c r="J2630">
        <v>0</v>
      </c>
      <c r="K2630">
        <v>0</v>
      </c>
      <c r="L2630" s="2">
        <v>3.6666666666666665</v>
      </c>
      <c r="M2630">
        <v>7</v>
      </c>
      <c r="N2630">
        <v>6</v>
      </c>
      <c r="O2630">
        <v>6</v>
      </c>
      <c r="P2630">
        <v>1</v>
      </c>
      <c r="Q2630">
        <v>3</v>
      </c>
      <c r="R2630">
        <v>1</v>
      </c>
      <c r="S2630">
        <v>0</v>
      </c>
      <c r="T2630">
        <v>0</v>
      </c>
      <c r="U2630">
        <v>0</v>
      </c>
      <c r="V2630">
        <f t="shared" si="82"/>
        <v>48</v>
      </c>
      <c r="W2630">
        <f t="shared" si="83"/>
        <v>19</v>
      </c>
    </row>
    <row r="2631" spans="1:23" x14ac:dyDescent="0.35">
      <c r="A2631" t="s">
        <v>404</v>
      </c>
      <c r="B2631" s="1">
        <v>44334</v>
      </c>
      <c r="C2631" t="s">
        <v>394</v>
      </c>
      <c r="D2631" t="s">
        <v>21</v>
      </c>
      <c r="E2631">
        <v>1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4</v>
      </c>
      <c r="M2631">
        <v>5</v>
      </c>
      <c r="N2631">
        <v>4</v>
      </c>
      <c r="O2631">
        <v>4</v>
      </c>
      <c r="P2631">
        <v>2</v>
      </c>
      <c r="Q2631">
        <v>1</v>
      </c>
      <c r="R2631">
        <v>4</v>
      </c>
      <c r="S2631">
        <v>1</v>
      </c>
      <c r="T2631">
        <v>0</v>
      </c>
      <c r="U2631">
        <v>0</v>
      </c>
      <c r="V2631">
        <f t="shared" si="82"/>
        <v>52</v>
      </c>
      <c r="W2631">
        <f t="shared" si="83"/>
        <v>32</v>
      </c>
    </row>
    <row r="2632" spans="1:23" x14ac:dyDescent="0.35">
      <c r="A2632" t="s">
        <v>404</v>
      </c>
      <c r="B2632" s="1">
        <v>44335</v>
      </c>
      <c r="C2632" t="s">
        <v>389</v>
      </c>
      <c r="D2632" t="s">
        <v>21</v>
      </c>
      <c r="E2632">
        <v>1</v>
      </c>
      <c r="F2632">
        <v>0</v>
      </c>
      <c r="G2632">
        <v>0</v>
      </c>
      <c r="H2632">
        <v>0</v>
      </c>
      <c r="I2632">
        <v>1</v>
      </c>
      <c r="J2632">
        <v>0</v>
      </c>
      <c r="K2632">
        <v>0</v>
      </c>
      <c r="L2632">
        <v>6</v>
      </c>
      <c r="M2632">
        <v>5</v>
      </c>
      <c r="N2632">
        <v>2</v>
      </c>
      <c r="O2632">
        <v>2</v>
      </c>
      <c r="P2632">
        <v>0</v>
      </c>
      <c r="Q2632">
        <v>4</v>
      </c>
      <c r="R2632">
        <v>2</v>
      </c>
      <c r="S2632">
        <v>1</v>
      </c>
      <c r="T2632">
        <v>0</v>
      </c>
      <c r="U2632">
        <v>0</v>
      </c>
      <c r="V2632">
        <f t="shared" si="82"/>
        <v>65</v>
      </c>
      <c r="W2632">
        <f t="shared" si="83"/>
        <v>54</v>
      </c>
    </row>
    <row r="2633" spans="1:23" x14ac:dyDescent="0.35">
      <c r="A2633" t="s">
        <v>404</v>
      </c>
      <c r="B2633" t="s">
        <v>41</v>
      </c>
      <c r="C2633" t="s">
        <v>391</v>
      </c>
      <c r="D2633" t="s">
        <v>163</v>
      </c>
      <c r="E2633">
        <v>1</v>
      </c>
      <c r="F2633">
        <v>0</v>
      </c>
      <c r="G2633">
        <v>0</v>
      </c>
      <c r="H2633">
        <v>0</v>
      </c>
      <c r="I2633">
        <v>1</v>
      </c>
      <c r="J2633">
        <v>0</v>
      </c>
      <c r="K2633">
        <v>0</v>
      </c>
      <c r="L2633">
        <v>4</v>
      </c>
      <c r="M2633">
        <v>5</v>
      </c>
      <c r="N2633">
        <v>4</v>
      </c>
      <c r="O2633">
        <v>1</v>
      </c>
      <c r="P2633">
        <v>1</v>
      </c>
      <c r="Q2633">
        <v>2</v>
      </c>
      <c r="R2633">
        <v>0</v>
      </c>
      <c r="S2633">
        <v>0</v>
      </c>
      <c r="T2633">
        <v>0</v>
      </c>
      <c r="U2633">
        <v>0</v>
      </c>
      <c r="V2633">
        <f t="shared" si="82"/>
        <v>45</v>
      </c>
      <c r="W2633">
        <f t="shared" si="83"/>
        <v>32</v>
      </c>
    </row>
    <row r="2634" spans="1:23" x14ac:dyDescent="0.35">
      <c r="A2634" t="s">
        <v>404</v>
      </c>
      <c r="B2634" t="s">
        <v>42</v>
      </c>
      <c r="C2634" t="s">
        <v>387</v>
      </c>
      <c r="D2634" t="s">
        <v>163</v>
      </c>
      <c r="E2634">
        <v>1</v>
      </c>
      <c r="F2634">
        <v>0</v>
      </c>
      <c r="G2634">
        <v>0</v>
      </c>
      <c r="H2634">
        <v>1</v>
      </c>
      <c r="I2634">
        <v>0</v>
      </c>
      <c r="J2634">
        <v>0</v>
      </c>
      <c r="K2634">
        <v>0</v>
      </c>
      <c r="L2634">
        <v>5</v>
      </c>
      <c r="M2634">
        <v>3</v>
      </c>
      <c r="N2634">
        <v>3</v>
      </c>
      <c r="O2634">
        <v>3</v>
      </c>
      <c r="P2634">
        <v>1</v>
      </c>
      <c r="Q2634">
        <v>1</v>
      </c>
      <c r="R2634">
        <v>7</v>
      </c>
      <c r="S2634">
        <v>0</v>
      </c>
      <c r="T2634">
        <v>0</v>
      </c>
      <c r="U2634">
        <v>0</v>
      </c>
      <c r="V2634">
        <f t="shared" si="82"/>
        <v>66</v>
      </c>
      <c r="W2634">
        <f t="shared" si="83"/>
        <v>54</v>
      </c>
    </row>
    <row r="2635" spans="1:23" x14ac:dyDescent="0.35">
      <c r="A2635" t="s">
        <v>404</v>
      </c>
      <c r="B2635" s="1">
        <v>44337</v>
      </c>
      <c r="C2635" t="s">
        <v>395</v>
      </c>
      <c r="D2635" t="s">
        <v>66</v>
      </c>
      <c r="E2635">
        <v>1</v>
      </c>
      <c r="F2635">
        <v>0</v>
      </c>
      <c r="G2635">
        <v>0</v>
      </c>
      <c r="H2635">
        <v>1</v>
      </c>
      <c r="I2635">
        <v>0</v>
      </c>
      <c r="J2635">
        <v>0</v>
      </c>
      <c r="K2635">
        <v>0</v>
      </c>
      <c r="L2635">
        <v>6</v>
      </c>
      <c r="M2635">
        <v>3</v>
      </c>
      <c r="N2635">
        <v>0</v>
      </c>
      <c r="O2635">
        <v>0</v>
      </c>
      <c r="P2635">
        <v>0</v>
      </c>
      <c r="Q2635">
        <v>2</v>
      </c>
      <c r="R2635">
        <v>5</v>
      </c>
      <c r="S2635">
        <v>0</v>
      </c>
      <c r="T2635">
        <v>0</v>
      </c>
      <c r="U2635">
        <v>0</v>
      </c>
      <c r="V2635">
        <f t="shared" si="82"/>
        <v>72</v>
      </c>
      <c r="W2635">
        <f t="shared" si="83"/>
        <v>71</v>
      </c>
    </row>
    <row r="2636" spans="1:23" x14ac:dyDescent="0.35">
      <c r="A2636" t="s">
        <v>404</v>
      </c>
      <c r="B2636" s="1">
        <v>44338</v>
      </c>
      <c r="C2636" t="s">
        <v>386</v>
      </c>
      <c r="D2636" t="s">
        <v>66</v>
      </c>
      <c r="E2636">
        <v>1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5</v>
      </c>
      <c r="M2636">
        <v>3</v>
      </c>
      <c r="N2636">
        <v>3</v>
      </c>
      <c r="O2636">
        <v>3</v>
      </c>
      <c r="P2636">
        <v>1</v>
      </c>
      <c r="Q2636">
        <v>1</v>
      </c>
      <c r="R2636">
        <v>6</v>
      </c>
      <c r="S2636">
        <v>1</v>
      </c>
      <c r="T2636">
        <v>0</v>
      </c>
      <c r="U2636">
        <v>0</v>
      </c>
      <c r="V2636">
        <f t="shared" si="82"/>
        <v>65</v>
      </c>
      <c r="W2636">
        <f t="shared" si="83"/>
        <v>53</v>
      </c>
    </row>
    <row r="2637" spans="1:23" x14ac:dyDescent="0.35">
      <c r="A2637" t="s">
        <v>404</v>
      </c>
      <c r="B2637" s="1">
        <v>44339</v>
      </c>
      <c r="C2637" t="s">
        <v>390</v>
      </c>
      <c r="D2637" t="s">
        <v>66</v>
      </c>
      <c r="E2637">
        <v>1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6</v>
      </c>
      <c r="M2637">
        <v>8</v>
      </c>
      <c r="N2637">
        <v>4</v>
      </c>
      <c r="O2637">
        <v>4</v>
      </c>
      <c r="P2637">
        <v>0</v>
      </c>
      <c r="Q2637">
        <v>1</v>
      </c>
      <c r="R2637">
        <v>10</v>
      </c>
      <c r="S2637">
        <v>0</v>
      </c>
      <c r="T2637">
        <v>0</v>
      </c>
      <c r="U2637">
        <v>0</v>
      </c>
      <c r="V2637">
        <f t="shared" si="82"/>
        <v>73</v>
      </c>
      <c r="W2637">
        <f t="shared" si="83"/>
        <v>56</v>
      </c>
    </row>
    <row r="2638" spans="1:23" x14ac:dyDescent="0.35">
      <c r="A2638" t="s">
        <v>404</v>
      </c>
      <c r="B2638" s="1">
        <v>44340</v>
      </c>
      <c r="C2638" t="s">
        <v>389</v>
      </c>
      <c r="D2638" t="s">
        <v>53</v>
      </c>
      <c r="E2638">
        <v>1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6</v>
      </c>
      <c r="M2638">
        <v>5</v>
      </c>
      <c r="N2638">
        <v>1</v>
      </c>
      <c r="O2638">
        <v>1</v>
      </c>
      <c r="P2638">
        <v>0</v>
      </c>
      <c r="Q2638">
        <v>2</v>
      </c>
      <c r="R2638">
        <v>3</v>
      </c>
      <c r="S2638">
        <v>0</v>
      </c>
      <c r="T2638">
        <v>0</v>
      </c>
      <c r="U2638">
        <v>0</v>
      </c>
      <c r="V2638">
        <f t="shared" si="82"/>
        <v>68</v>
      </c>
      <c r="W2638">
        <f t="shared" si="83"/>
        <v>62</v>
      </c>
    </row>
    <row r="2639" spans="1:23" x14ac:dyDescent="0.35">
      <c r="A2639" t="s">
        <v>404</v>
      </c>
      <c r="B2639" s="1">
        <v>44341</v>
      </c>
      <c r="C2639" t="s">
        <v>387</v>
      </c>
      <c r="D2639" t="s">
        <v>53</v>
      </c>
      <c r="E2639">
        <v>1</v>
      </c>
      <c r="F2639">
        <v>0</v>
      </c>
      <c r="G2639">
        <v>0</v>
      </c>
      <c r="H2639">
        <v>1</v>
      </c>
      <c r="I2639">
        <v>0</v>
      </c>
      <c r="J2639">
        <v>0</v>
      </c>
      <c r="K2639">
        <v>0</v>
      </c>
      <c r="L2639" s="2">
        <v>5.666666666666667</v>
      </c>
      <c r="M2639">
        <v>7</v>
      </c>
      <c r="N2639">
        <v>3</v>
      </c>
      <c r="O2639">
        <v>1</v>
      </c>
      <c r="P2639">
        <v>0</v>
      </c>
      <c r="Q2639">
        <v>2</v>
      </c>
      <c r="R2639">
        <v>7</v>
      </c>
      <c r="S2639">
        <v>1</v>
      </c>
      <c r="T2639">
        <v>0</v>
      </c>
      <c r="U2639">
        <v>0</v>
      </c>
      <c r="V2639">
        <f t="shared" si="82"/>
        <v>64.333333333333329</v>
      </c>
      <c r="W2639">
        <f t="shared" si="83"/>
        <v>54</v>
      </c>
    </row>
    <row r="2640" spans="1:23" x14ac:dyDescent="0.35">
      <c r="A2640" t="s">
        <v>404</v>
      </c>
      <c r="B2640" s="1">
        <v>44342</v>
      </c>
      <c r="C2640" t="s">
        <v>388</v>
      </c>
      <c r="D2640" t="s">
        <v>53</v>
      </c>
      <c r="E2640">
        <v>1</v>
      </c>
      <c r="F2640">
        <v>0</v>
      </c>
      <c r="G2640">
        <v>0</v>
      </c>
      <c r="H2640">
        <v>1</v>
      </c>
      <c r="I2640">
        <v>0</v>
      </c>
      <c r="J2640">
        <v>0</v>
      </c>
      <c r="K2640">
        <v>0</v>
      </c>
      <c r="L2640">
        <v>6</v>
      </c>
      <c r="M2640">
        <v>3</v>
      </c>
      <c r="N2640">
        <v>1</v>
      </c>
      <c r="O2640">
        <v>1</v>
      </c>
      <c r="P2640">
        <v>1</v>
      </c>
      <c r="Q2640">
        <v>2</v>
      </c>
      <c r="R2640">
        <v>8</v>
      </c>
      <c r="S2640">
        <v>0</v>
      </c>
      <c r="T2640">
        <v>0</v>
      </c>
      <c r="U2640">
        <v>0</v>
      </c>
      <c r="V2640">
        <f t="shared" si="82"/>
        <v>71</v>
      </c>
      <c r="W2640">
        <f t="shared" si="83"/>
        <v>65</v>
      </c>
    </row>
    <row r="2641" spans="1:23" x14ac:dyDescent="0.35">
      <c r="A2641" t="s">
        <v>404</v>
      </c>
      <c r="B2641" s="1">
        <v>44344</v>
      </c>
      <c r="C2641" t="s">
        <v>395</v>
      </c>
      <c r="D2641" t="s">
        <v>47</v>
      </c>
      <c r="E2641">
        <v>1</v>
      </c>
      <c r="F2641">
        <v>0</v>
      </c>
      <c r="G2641">
        <v>0</v>
      </c>
      <c r="H2641">
        <v>0</v>
      </c>
      <c r="I2641">
        <v>1</v>
      </c>
      <c r="J2641">
        <v>0</v>
      </c>
      <c r="K2641">
        <v>0</v>
      </c>
      <c r="L2641">
        <v>6</v>
      </c>
      <c r="M2641">
        <v>9</v>
      </c>
      <c r="N2641">
        <v>6</v>
      </c>
      <c r="O2641">
        <v>6</v>
      </c>
      <c r="P2641">
        <v>0</v>
      </c>
      <c r="Q2641">
        <v>1</v>
      </c>
      <c r="R2641">
        <v>3</v>
      </c>
      <c r="S2641">
        <v>0</v>
      </c>
      <c r="T2641">
        <v>0</v>
      </c>
      <c r="U2641">
        <v>0</v>
      </c>
      <c r="V2641">
        <f t="shared" si="82"/>
        <v>65</v>
      </c>
      <c r="W2641">
        <f t="shared" si="83"/>
        <v>41</v>
      </c>
    </row>
    <row r="2642" spans="1:23" x14ac:dyDescent="0.35">
      <c r="A2642" t="s">
        <v>404</v>
      </c>
      <c r="B2642" s="1">
        <v>44345</v>
      </c>
      <c r="C2642" t="s">
        <v>390</v>
      </c>
      <c r="D2642" t="s">
        <v>47</v>
      </c>
      <c r="E2642">
        <v>1</v>
      </c>
      <c r="F2642">
        <v>0</v>
      </c>
      <c r="G2642">
        <v>0</v>
      </c>
      <c r="H2642">
        <v>1</v>
      </c>
      <c r="I2642">
        <v>0</v>
      </c>
      <c r="J2642">
        <v>0</v>
      </c>
      <c r="K2642">
        <v>0</v>
      </c>
      <c r="L2642">
        <v>5</v>
      </c>
      <c r="M2642">
        <v>3</v>
      </c>
      <c r="N2642">
        <v>2</v>
      </c>
      <c r="O2642">
        <v>2</v>
      </c>
      <c r="P2642">
        <v>1</v>
      </c>
      <c r="Q2642">
        <v>2</v>
      </c>
      <c r="R2642">
        <v>5</v>
      </c>
      <c r="S2642">
        <v>0</v>
      </c>
      <c r="T2642">
        <v>0</v>
      </c>
      <c r="U2642">
        <v>0</v>
      </c>
      <c r="V2642">
        <f t="shared" si="82"/>
        <v>63</v>
      </c>
      <c r="W2642">
        <f t="shared" si="83"/>
        <v>53</v>
      </c>
    </row>
    <row r="2643" spans="1:23" x14ac:dyDescent="0.35">
      <c r="A2643" t="s">
        <v>404</v>
      </c>
      <c r="B2643" s="1">
        <v>44346</v>
      </c>
      <c r="C2643" t="s">
        <v>389</v>
      </c>
      <c r="D2643" t="s">
        <v>47</v>
      </c>
      <c r="E2643">
        <v>1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 s="2">
        <v>4.333333333333333</v>
      </c>
      <c r="M2643">
        <v>6</v>
      </c>
      <c r="N2643">
        <v>5</v>
      </c>
      <c r="O2643">
        <v>5</v>
      </c>
      <c r="P2643">
        <v>0</v>
      </c>
      <c r="Q2643">
        <v>1</v>
      </c>
      <c r="R2643">
        <v>5</v>
      </c>
      <c r="S2643">
        <v>0</v>
      </c>
      <c r="T2643">
        <v>0</v>
      </c>
      <c r="U2643">
        <v>0</v>
      </c>
      <c r="V2643">
        <f t="shared" si="82"/>
        <v>61.666666666666664</v>
      </c>
      <c r="W2643">
        <f t="shared" si="83"/>
        <v>42</v>
      </c>
    </row>
    <row r="2644" spans="1:23" x14ac:dyDescent="0.35">
      <c r="A2644" t="s">
        <v>404</v>
      </c>
      <c r="B2644" s="1">
        <v>44347</v>
      </c>
      <c r="C2644" t="s">
        <v>387</v>
      </c>
      <c r="D2644" t="s">
        <v>67</v>
      </c>
      <c r="E2644">
        <v>1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8</v>
      </c>
      <c r="M2644">
        <v>5</v>
      </c>
      <c r="N2644">
        <v>1</v>
      </c>
      <c r="O2644">
        <v>1</v>
      </c>
      <c r="P2644">
        <v>1</v>
      </c>
      <c r="Q2644">
        <v>0</v>
      </c>
      <c r="R2644">
        <v>6</v>
      </c>
      <c r="S2644">
        <v>0</v>
      </c>
      <c r="T2644">
        <v>0</v>
      </c>
      <c r="U2644">
        <v>0</v>
      </c>
      <c r="V2644">
        <f t="shared" si="82"/>
        <v>79</v>
      </c>
      <c r="W2644">
        <f t="shared" si="83"/>
        <v>75</v>
      </c>
    </row>
    <row r="2645" spans="1:23" x14ac:dyDescent="0.35">
      <c r="A2645" t="s">
        <v>404</v>
      </c>
      <c r="B2645" s="1">
        <v>44348</v>
      </c>
      <c r="C2645" t="s">
        <v>388</v>
      </c>
      <c r="D2645" t="s">
        <v>67</v>
      </c>
      <c r="E2645">
        <v>1</v>
      </c>
      <c r="F2645">
        <v>0</v>
      </c>
      <c r="G2645">
        <v>0</v>
      </c>
      <c r="H2645">
        <v>0</v>
      </c>
      <c r="I2645">
        <v>1</v>
      </c>
      <c r="J2645">
        <v>0</v>
      </c>
      <c r="K2645">
        <v>0</v>
      </c>
      <c r="L2645">
        <v>3</v>
      </c>
      <c r="M2645">
        <v>7</v>
      </c>
      <c r="N2645">
        <v>5</v>
      </c>
      <c r="O2645">
        <v>5</v>
      </c>
      <c r="P2645">
        <v>0</v>
      </c>
      <c r="Q2645">
        <v>0</v>
      </c>
      <c r="R2645">
        <v>1</v>
      </c>
      <c r="S2645">
        <v>0</v>
      </c>
      <c r="T2645">
        <v>0</v>
      </c>
      <c r="U2645">
        <v>0</v>
      </c>
      <c r="V2645">
        <f t="shared" si="82"/>
        <v>53</v>
      </c>
      <c r="W2645">
        <f t="shared" si="83"/>
        <v>30</v>
      </c>
    </row>
    <row r="2646" spans="1:23" x14ac:dyDescent="0.35">
      <c r="A2646" t="s">
        <v>404</v>
      </c>
      <c r="B2646" s="1">
        <v>44349</v>
      </c>
      <c r="C2646" t="s">
        <v>395</v>
      </c>
      <c r="D2646" t="s">
        <v>67</v>
      </c>
      <c r="E2646">
        <v>1</v>
      </c>
      <c r="F2646">
        <v>0</v>
      </c>
      <c r="G2646">
        <v>0</v>
      </c>
      <c r="H2646">
        <v>0</v>
      </c>
      <c r="I2646">
        <v>1</v>
      </c>
      <c r="J2646">
        <v>0</v>
      </c>
      <c r="K2646">
        <v>0</v>
      </c>
      <c r="L2646" s="2">
        <v>5.666666666666667</v>
      </c>
      <c r="M2646">
        <v>8</v>
      </c>
      <c r="N2646">
        <v>3</v>
      </c>
      <c r="O2646">
        <v>3</v>
      </c>
      <c r="P2646">
        <v>1</v>
      </c>
      <c r="Q2646">
        <v>2</v>
      </c>
      <c r="R2646">
        <v>3</v>
      </c>
      <c r="S2646">
        <v>1</v>
      </c>
      <c r="T2646">
        <v>0</v>
      </c>
      <c r="U2646">
        <v>0</v>
      </c>
      <c r="V2646">
        <f t="shared" si="82"/>
        <v>59.333333333333336</v>
      </c>
      <c r="W2646">
        <f t="shared" si="83"/>
        <v>42</v>
      </c>
    </row>
    <row r="2647" spans="1:23" x14ac:dyDescent="0.35">
      <c r="A2647" t="s">
        <v>404</v>
      </c>
      <c r="B2647" s="1">
        <v>44350</v>
      </c>
      <c r="C2647" t="s">
        <v>390</v>
      </c>
      <c r="D2647" t="s">
        <v>29</v>
      </c>
      <c r="E2647">
        <v>1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5</v>
      </c>
      <c r="M2647">
        <v>9</v>
      </c>
      <c r="N2647">
        <v>5</v>
      </c>
      <c r="O2647">
        <v>5</v>
      </c>
      <c r="P2647">
        <v>3</v>
      </c>
      <c r="Q2647">
        <v>0</v>
      </c>
      <c r="R2647">
        <v>2</v>
      </c>
      <c r="S2647">
        <v>1</v>
      </c>
      <c r="T2647">
        <v>0</v>
      </c>
      <c r="U2647">
        <v>0</v>
      </c>
      <c r="V2647">
        <f t="shared" si="82"/>
        <v>48</v>
      </c>
      <c r="W2647">
        <f t="shared" si="83"/>
        <v>21</v>
      </c>
    </row>
    <row r="2648" spans="1:23" x14ac:dyDescent="0.35">
      <c r="A2648" t="s">
        <v>404</v>
      </c>
      <c r="B2648" s="1">
        <v>44351</v>
      </c>
      <c r="C2648" t="s">
        <v>389</v>
      </c>
      <c r="D2648" t="s">
        <v>29</v>
      </c>
      <c r="E2648">
        <v>1</v>
      </c>
      <c r="F2648">
        <v>0</v>
      </c>
      <c r="G2648">
        <v>0</v>
      </c>
      <c r="H2648">
        <v>0</v>
      </c>
      <c r="I2648">
        <v>1</v>
      </c>
      <c r="J2648">
        <v>0</v>
      </c>
      <c r="K2648">
        <v>0</v>
      </c>
      <c r="L2648" s="2">
        <v>0.33333333333333331</v>
      </c>
      <c r="M2648">
        <v>6</v>
      </c>
      <c r="N2648">
        <v>9</v>
      </c>
      <c r="O2648">
        <v>8</v>
      </c>
      <c r="P2648">
        <v>1</v>
      </c>
      <c r="Q2648">
        <v>2</v>
      </c>
      <c r="R2648">
        <v>1</v>
      </c>
      <c r="S2648">
        <v>0</v>
      </c>
      <c r="T2648">
        <v>0</v>
      </c>
      <c r="U2648">
        <v>0</v>
      </c>
      <c r="V2648">
        <f t="shared" si="82"/>
        <v>38</v>
      </c>
      <c r="W2648">
        <f t="shared" si="83"/>
        <v>-6</v>
      </c>
    </row>
    <row r="2649" spans="1:23" x14ac:dyDescent="0.35">
      <c r="A2649" t="s">
        <v>404</v>
      </c>
      <c r="B2649" s="1">
        <v>44352</v>
      </c>
      <c r="C2649" t="s">
        <v>387</v>
      </c>
      <c r="D2649" t="s">
        <v>29</v>
      </c>
      <c r="E2649">
        <v>1</v>
      </c>
      <c r="F2649">
        <v>0</v>
      </c>
      <c r="G2649">
        <v>0</v>
      </c>
      <c r="H2649">
        <v>1</v>
      </c>
      <c r="I2649">
        <v>0</v>
      </c>
      <c r="J2649">
        <v>0</v>
      </c>
      <c r="K2649">
        <v>0</v>
      </c>
      <c r="L2649">
        <v>6</v>
      </c>
      <c r="M2649">
        <v>6</v>
      </c>
      <c r="N2649">
        <v>4</v>
      </c>
      <c r="O2649">
        <v>4</v>
      </c>
      <c r="P2649">
        <v>1</v>
      </c>
      <c r="Q2649">
        <v>2</v>
      </c>
      <c r="R2649">
        <v>4</v>
      </c>
      <c r="S2649">
        <v>0</v>
      </c>
      <c r="T2649">
        <v>0</v>
      </c>
      <c r="U2649">
        <v>0</v>
      </c>
      <c r="V2649">
        <f t="shared" si="82"/>
        <v>64</v>
      </c>
      <c r="W2649">
        <f t="shared" si="83"/>
        <v>46</v>
      </c>
    </row>
    <row r="2650" spans="1:23" x14ac:dyDescent="0.35">
      <c r="A2650" t="s">
        <v>404</v>
      </c>
      <c r="B2650" s="1">
        <v>44353</v>
      </c>
      <c r="C2650" t="s">
        <v>394</v>
      </c>
      <c r="D2650" t="s">
        <v>29</v>
      </c>
      <c r="E2650">
        <v>1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4</v>
      </c>
      <c r="M2650">
        <v>5</v>
      </c>
      <c r="N2650">
        <v>1</v>
      </c>
      <c r="O2650">
        <v>1</v>
      </c>
      <c r="P2650">
        <v>0</v>
      </c>
      <c r="Q2650">
        <v>0</v>
      </c>
      <c r="R2650">
        <v>4</v>
      </c>
      <c r="S2650">
        <v>0</v>
      </c>
      <c r="T2650">
        <v>0</v>
      </c>
      <c r="U2650">
        <v>0</v>
      </c>
      <c r="V2650">
        <f t="shared" si="82"/>
        <v>61</v>
      </c>
      <c r="W2650">
        <f t="shared" si="83"/>
        <v>55</v>
      </c>
    </row>
    <row r="2651" spans="1:23" x14ac:dyDescent="0.35">
      <c r="A2651" t="s">
        <v>404</v>
      </c>
      <c r="B2651" s="1">
        <v>44355</v>
      </c>
      <c r="C2651" t="s">
        <v>388</v>
      </c>
      <c r="D2651" t="s">
        <v>71</v>
      </c>
      <c r="E2651">
        <v>1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 s="2">
        <v>4.333333333333333</v>
      </c>
      <c r="M2651">
        <v>4</v>
      </c>
      <c r="N2651">
        <v>2</v>
      </c>
      <c r="O2651">
        <v>2</v>
      </c>
      <c r="P2651">
        <v>0</v>
      </c>
      <c r="Q2651">
        <v>2</v>
      </c>
      <c r="R2651">
        <v>2</v>
      </c>
      <c r="S2651">
        <v>0</v>
      </c>
      <c r="T2651">
        <v>0</v>
      </c>
      <c r="U2651">
        <v>0</v>
      </c>
      <c r="V2651">
        <f t="shared" si="82"/>
        <v>59.666666666666664</v>
      </c>
      <c r="W2651">
        <f t="shared" si="83"/>
        <v>50</v>
      </c>
    </row>
    <row r="2652" spans="1:23" x14ac:dyDescent="0.35">
      <c r="A2652" t="s">
        <v>404</v>
      </c>
      <c r="B2652" s="1">
        <v>44356</v>
      </c>
      <c r="C2652" t="s">
        <v>395</v>
      </c>
      <c r="D2652" t="s">
        <v>71</v>
      </c>
      <c r="E2652">
        <v>1</v>
      </c>
      <c r="F2652">
        <v>0</v>
      </c>
      <c r="G2652">
        <v>0</v>
      </c>
      <c r="H2652">
        <v>0</v>
      </c>
      <c r="I2652">
        <v>1</v>
      </c>
      <c r="J2652">
        <v>0</v>
      </c>
      <c r="K2652">
        <v>0</v>
      </c>
      <c r="L2652" s="2">
        <v>4.666666666666667</v>
      </c>
      <c r="M2652">
        <v>11</v>
      </c>
      <c r="N2652">
        <v>8</v>
      </c>
      <c r="O2652">
        <v>8</v>
      </c>
      <c r="P2652">
        <v>4</v>
      </c>
      <c r="Q2652">
        <v>3</v>
      </c>
      <c r="R2652">
        <v>0</v>
      </c>
      <c r="S2652">
        <v>0</v>
      </c>
      <c r="T2652">
        <v>0</v>
      </c>
      <c r="U2652">
        <v>0</v>
      </c>
      <c r="V2652">
        <f t="shared" si="82"/>
        <v>35.333333333333336</v>
      </c>
      <c r="W2652">
        <f t="shared" si="83"/>
        <v>-8</v>
      </c>
    </row>
    <row r="2653" spans="1:23" x14ac:dyDescent="0.35">
      <c r="A2653" t="s">
        <v>404</v>
      </c>
      <c r="B2653" s="1">
        <v>44357</v>
      </c>
      <c r="C2653" t="s">
        <v>390</v>
      </c>
      <c r="D2653" t="s">
        <v>71</v>
      </c>
      <c r="E2653">
        <v>1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5</v>
      </c>
      <c r="M2653">
        <v>8</v>
      </c>
      <c r="N2653">
        <v>4</v>
      </c>
      <c r="O2653">
        <v>4</v>
      </c>
      <c r="P2653">
        <v>2</v>
      </c>
      <c r="Q2653">
        <v>1</v>
      </c>
      <c r="R2653">
        <v>2</v>
      </c>
      <c r="S2653">
        <v>0</v>
      </c>
      <c r="T2653">
        <v>0</v>
      </c>
      <c r="U2653">
        <v>0</v>
      </c>
      <c r="V2653">
        <f t="shared" si="82"/>
        <v>52</v>
      </c>
      <c r="W2653">
        <f t="shared" si="83"/>
        <v>30</v>
      </c>
    </row>
    <row r="2654" spans="1:23" x14ac:dyDescent="0.35">
      <c r="A2654" t="s">
        <v>404</v>
      </c>
      <c r="B2654" s="1">
        <v>44358</v>
      </c>
      <c r="C2654" t="s">
        <v>394</v>
      </c>
      <c r="D2654" t="s">
        <v>26</v>
      </c>
      <c r="E2654">
        <v>1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5</v>
      </c>
      <c r="M2654">
        <v>7</v>
      </c>
      <c r="N2654">
        <v>2</v>
      </c>
      <c r="O2654">
        <v>2</v>
      </c>
      <c r="P2654">
        <v>1</v>
      </c>
      <c r="Q2654">
        <v>1</v>
      </c>
      <c r="R2654">
        <v>7</v>
      </c>
      <c r="S2654">
        <v>0</v>
      </c>
      <c r="T2654">
        <v>0</v>
      </c>
      <c r="U2654">
        <v>0</v>
      </c>
      <c r="V2654">
        <f t="shared" si="82"/>
        <v>62</v>
      </c>
      <c r="W2654">
        <f t="shared" si="83"/>
        <v>49</v>
      </c>
    </row>
    <row r="2655" spans="1:23" x14ac:dyDescent="0.35">
      <c r="A2655" t="s">
        <v>404</v>
      </c>
      <c r="B2655" s="1">
        <v>44359</v>
      </c>
      <c r="C2655" t="s">
        <v>387</v>
      </c>
      <c r="D2655" t="s">
        <v>26</v>
      </c>
      <c r="E2655">
        <v>1</v>
      </c>
      <c r="F2655">
        <v>0</v>
      </c>
      <c r="G2655">
        <v>0</v>
      </c>
      <c r="H2655">
        <v>1</v>
      </c>
      <c r="I2655">
        <v>0</v>
      </c>
      <c r="J2655">
        <v>0</v>
      </c>
      <c r="K2655">
        <v>0</v>
      </c>
      <c r="L2655">
        <v>7</v>
      </c>
      <c r="M2655">
        <v>5</v>
      </c>
      <c r="N2655">
        <v>2</v>
      </c>
      <c r="O2655">
        <v>2</v>
      </c>
      <c r="P2655">
        <v>2</v>
      </c>
      <c r="Q2655">
        <v>1</v>
      </c>
      <c r="R2655">
        <v>8</v>
      </c>
      <c r="S2655">
        <v>0</v>
      </c>
      <c r="T2655">
        <v>0</v>
      </c>
      <c r="U2655">
        <v>0</v>
      </c>
      <c r="V2655">
        <f t="shared" si="82"/>
        <v>71</v>
      </c>
      <c r="W2655">
        <f t="shared" si="83"/>
        <v>60</v>
      </c>
    </row>
    <row r="2656" spans="1:23" x14ac:dyDescent="0.35">
      <c r="A2656" t="s">
        <v>404</v>
      </c>
      <c r="B2656" s="1">
        <v>44360</v>
      </c>
      <c r="C2656" t="s">
        <v>388</v>
      </c>
      <c r="D2656" t="s">
        <v>26</v>
      </c>
      <c r="E2656">
        <v>1</v>
      </c>
      <c r="F2656">
        <v>0</v>
      </c>
      <c r="G2656">
        <v>0</v>
      </c>
      <c r="H2656">
        <v>0</v>
      </c>
      <c r="I2656">
        <v>1</v>
      </c>
      <c r="J2656">
        <v>0</v>
      </c>
      <c r="K2656">
        <v>0</v>
      </c>
      <c r="L2656">
        <v>4</v>
      </c>
      <c r="M2656">
        <v>6</v>
      </c>
      <c r="N2656">
        <v>3</v>
      </c>
      <c r="O2656">
        <v>3</v>
      </c>
      <c r="P2656">
        <v>1</v>
      </c>
      <c r="Q2656">
        <v>1</v>
      </c>
      <c r="R2656">
        <v>1</v>
      </c>
      <c r="S2656">
        <v>0</v>
      </c>
      <c r="T2656">
        <v>0</v>
      </c>
      <c r="U2656">
        <v>0</v>
      </c>
      <c r="V2656">
        <f t="shared" si="82"/>
        <v>52</v>
      </c>
      <c r="W2656">
        <f t="shared" si="83"/>
        <v>36</v>
      </c>
    </row>
    <row r="2657" spans="1:23" x14ac:dyDescent="0.35">
      <c r="A2657" t="s">
        <v>404</v>
      </c>
      <c r="B2657" s="1">
        <v>44361</v>
      </c>
      <c r="C2657" t="s">
        <v>386</v>
      </c>
      <c r="D2657" t="s">
        <v>34</v>
      </c>
      <c r="E2657">
        <v>1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4</v>
      </c>
      <c r="M2657">
        <v>3</v>
      </c>
      <c r="N2657">
        <v>1</v>
      </c>
      <c r="O2657">
        <v>1</v>
      </c>
      <c r="P2657">
        <v>0</v>
      </c>
      <c r="Q2657">
        <v>3</v>
      </c>
      <c r="R2657">
        <v>7</v>
      </c>
      <c r="S2657">
        <v>0</v>
      </c>
      <c r="T2657">
        <v>0</v>
      </c>
      <c r="U2657">
        <v>0</v>
      </c>
      <c r="V2657">
        <f t="shared" si="82"/>
        <v>63</v>
      </c>
      <c r="W2657">
        <f t="shared" si="83"/>
        <v>56</v>
      </c>
    </row>
    <row r="2658" spans="1:23" x14ac:dyDescent="0.35">
      <c r="A2658" t="s">
        <v>404</v>
      </c>
      <c r="B2658" s="1">
        <v>44362</v>
      </c>
      <c r="C2658" t="s">
        <v>390</v>
      </c>
      <c r="D2658" t="s">
        <v>34</v>
      </c>
      <c r="E2658">
        <v>1</v>
      </c>
      <c r="F2658">
        <v>0</v>
      </c>
      <c r="G2658">
        <v>0</v>
      </c>
      <c r="H2658">
        <v>0</v>
      </c>
      <c r="I2658">
        <v>1</v>
      </c>
      <c r="J2658">
        <v>0</v>
      </c>
      <c r="K2658">
        <v>0</v>
      </c>
      <c r="L2658">
        <v>4</v>
      </c>
      <c r="M2658">
        <v>9</v>
      </c>
      <c r="N2658">
        <v>6</v>
      </c>
      <c r="O2658">
        <v>5</v>
      </c>
      <c r="P2658">
        <v>1</v>
      </c>
      <c r="Q2658">
        <v>1</v>
      </c>
      <c r="R2658">
        <v>5</v>
      </c>
      <c r="S2658">
        <v>1</v>
      </c>
      <c r="T2658">
        <v>0</v>
      </c>
      <c r="U2658">
        <v>0</v>
      </c>
      <c r="V2658">
        <f t="shared" si="82"/>
        <v>51</v>
      </c>
      <c r="W2658">
        <f t="shared" si="83"/>
        <v>25</v>
      </c>
    </row>
    <row r="2659" spans="1:23" x14ac:dyDescent="0.35">
      <c r="A2659" t="s">
        <v>404</v>
      </c>
      <c r="B2659" s="1">
        <v>44363</v>
      </c>
      <c r="C2659" t="s">
        <v>394</v>
      </c>
      <c r="D2659" t="s">
        <v>34</v>
      </c>
      <c r="E2659">
        <v>1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4</v>
      </c>
      <c r="M2659">
        <v>1</v>
      </c>
      <c r="N2659">
        <v>0</v>
      </c>
      <c r="O2659">
        <v>0</v>
      </c>
      <c r="P2659">
        <v>0</v>
      </c>
      <c r="Q2659">
        <v>0</v>
      </c>
      <c r="R2659">
        <v>6</v>
      </c>
      <c r="S2659">
        <v>0</v>
      </c>
      <c r="T2659">
        <v>0</v>
      </c>
      <c r="U2659">
        <v>0</v>
      </c>
      <c r="V2659">
        <f t="shared" si="82"/>
        <v>67</v>
      </c>
      <c r="W2659">
        <f t="shared" si="83"/>
        <v>68</v>
      </c>
    </row>
    <row r="2660" spans="1:23" x14ac:dyDescent="0.35">
      <c r="A2660" t="s">
        <v>404</v>
      </c>
      <c r="B2660" s="1">
        <v>44365</v>
      </c>
      <c r="C2660" t="s">
        <v>387</v>
      </c>
      <c r="D2660" t="s">
        <v>33</v>
      </c>
      <c r="E2660">
        <v>1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6</v>
      </c>
      <c r="M2660">
        <v>6</v>
      </c>
      <c r="N2660">
        <v>3</v>
      </c>
      <c r="O2660">
        <v>3</v>
      </c>
      <c r="P2660">
        <v>0</v>
      </c>
      <c r="Q2660">
        <v>1</v>
      </c>
      <c r="R2660">
        <v>6</v>
      </c>
      <c r="S2660">
        <v>1</v>
      </c>
      <c r="T2660">
        <v>0</v>
      </c>
      <c r="U2660">
        <v>0</v>
      </c>
      <c r="V2660">
        <f t="shared" si="82"/>
        <v>71</v>
      </c>
      <c r="W2660">
        <f t="shared" si="83"/>
        <v>59</v>
      </c>
    </row>
    <row r="2661" spans="1:23" x14ac:dyDescent="0.35">
      <c r="A2661" t="s">
        <v>404</v>
      </c>
      <c r="B2661" s="1">
        <v>44366</v>
      </c>
      <c r="C2661" t="s">
        <v>395</v>
      </c>
      <c r="D2661" t="s">
        <v>33</v>
      </c>
      <c r="E2661">
        <v>1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5</v>
      </c>
      <c r="M2661">
        <v>4</v>
      </c>
      <c r="N2661">
        <v>2</v>
      </c>
      <c r="O2661">
        <v>2</v>
      </c>
      <c r="P2661">
        <v>1</v>
      </c>
      <c r="Q2661">
        <v>1</v>
      </c>
      <c r="R2661">
        <v>1</v>
      </c>
      <c r="S2661">
        <v>0</v>
      </c>
      <c r="T2661">
        <v>0</v>
      </c>
      <c r="U2661">
        <v>1</v>
      </c>
      <c r="V2661">
        <f t="shared" si="82"/>
        <v>59</v>
      </c>
      <c r="W2661">
        <f t="shared" si="83"/>
        <v>49</v>
      </c>
    </row>
    <row r="2662" spans="1:23" x14ac:dyDescent="0.35">
      <c r="A2662" t="s">
        <v>404</v>
      </c>
      <c r="B2662" s="1">
        <v>44367</v>
      </c>
      <c r="C2662" t="s">
        <v>386</v>
      </c>
      <c r="D2662" t="s">
        <v>33</v>
      </c>
      <c r="E2662">
        <v>1</v>
      </c>
      <c r="F2662">
        <v>0</v>
      </c>
      <c r="G2662">
        <v>0</v>
      </c>
      <c r="H2662">
        <v>1</v>
      </c>
      <c r="I2662">
        <v>0</v>
      </c>
      <c r="J2662">
        <v>0</v>
      </c>
      <c r="K2662">
        <v>0</v>
      </c>
      <c r="L2662" s="2">
        <v>5.333333333333333</v>
      </c>
      <c r="M2662">
        <v>5</v>
      </c>
      <c r="N2662">
        <v>2</v>
      </c>
      <c r="O2662">
        <v>2</v>
      </c>
      <c r="P2662">
        <v>2</v>
      </c>
      <c r="Q2662">
        <v>1</v>
      </c>
      <c r="R2662">
        <v>4</v>
      </c>
      <c r="S2662">
        <v>0</v>
      </c>
      <c r="T2662">
        <v>0</v>
      </c>
      <c r="U2662">
        <v>0</v>
      </c>
      <c r="V2662">
        <f t="shared" si="82"/>
        <v>58.666666666666664</v>
      </c>
      <c r="W2662">
        <f t="shared" si="83"/>
        <v>46</v>
      </c>
    </row>
    <row r="2663" spans="1:23" x14ac:dyDescent="0.35">
      <c r="A2663" t="s">
        <v>404</v>
      </c>
      <c r="B2663" s="1">
        <v>44368</v>
      </c>
      <c r="C2663" t="s">
        <v>390</v>
      </c>
      <c r="D2663" t="s">
        <v>87</v>
      </c>
      <c r="E2663">
        <v>1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 s="2">
        <v>4.666666666666667</v>
      </c>
      <c r="M2663">
        <v>5</v>
      </c>
      <c r="N2663">
        <v>3</v>
      </c>
      <c r="O2663">
        <v>3</v>
      </c>
      <c r="P2663">
        <v>2</v>
      </c>
      <c r="Q2663">
        <v>5</v>
      </c>
      <c r="R2663">
        <v>4</v>
      </c>
      <c r="S2663">
        <v>0</v>
      </c>
      <c r="T2663">
        <v>0</v>
      </c>
      <c r="U2663">
        <v>1</v>
      </c>
      <c r="V2663">
        <f t="shared" si="82"/>
        <v>51.333333333333336</v>
      </c>
      <c r="W2663">
        <f t="shared" si="83"/>
        <v>31</v>
      </c>
    </row>
    <row r="2664" spans="1:23" x14ac:dyDescent="0.35">
      <c r="A2664" t="s">
        <v>404</v>
      </c>
      <c r="B2664" s="1">
        <v>44369</v>
      </c>
      <c r="C2664" t="s">
        <v>394</v>
      </c>
      <c r="D2664" t="s">
        <v>87</v>
      </c>
      <c r="E2664">
        <v>1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 s="2">
        <v>4.333333333333333</v>
      </c>
      <c r="M2664">
        <v>6</v>
      </c>
      <c r="N2664">
        <v>4</v>
      </c>
      <c r="O2664">
        <v>4</v>
      </c>
      <c r="P2664">
        <v>1</v>
      </c>
      <c r="Q2664">
        <v>2</v>
      </c>
      <c r="R2664">
        <v>2</v>
      </c>
      <c r="S2664">
        <v>0</v>
      </c>
      <c r="T2664">
        <v>0</v>
      </c>
      <c r="U2664">
        <v>0</v>
      </c>
      <c r="V2664">
        <f t="shared" si="82"/>
        <v>53.666666666666664</v>
      </c>
      <c r="W2664">
        <f t="shared" si="83"/>
        <v>34</v>
      </c>
    </row>
    <row r="2665" spans="1:23" x14ac:dyDescent="0.35">
      <c r="A2665" t="s">
        <v>404</v>
      </c>
      <c r="B2665" s="1">
        <v>44371</v>
      </c>
      <c r="C2665" t="s">
        <v>387</v>
      </c>
      <c r="D2665" t="s">
        <v>40</v>
      </c>
      <c r="E2665">
        <v>1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 s="2">
        <v>6.333333333333333</v>
      </c>
      <c r="M2665">
        <v>4</v>
      </c>
      <c r="N2665">
        <v>1</v>
      </c>
      <c r="O2665">
        <v>1</v>
      </c>
      <c r="P2665">
        <v>0</v>
      </c>
      <c r="Q2665">
        <v>2</v>
      </c>
      <c r="R2665">
        <v>9</v>
      </c>
      <c r="S2665">
        <v>0</v>
      </c>
      <c r="T2665">
        <v>0</v>
      </c>
      <c r="U2665">
        <v>0</v>
      </c>
      <c r="V2665">
        <f t="shared" si="82"/>
        <v>76.666666666666671</v>
      </c>
      <c r="W2665">
        <f t="shared" si="83"/>
        <v>72</v>
      </c>
    </row>
    <row r="2666" spans="1:23" x14ac:dyDescent="0.35">
      <c r="A2666" t="s">
        <v>404</v>
      </c>
      <c r="B2666" s="1">
        <v>44372</v>
      </c>
      <c r="C2666" t="s">
        <v>396</v>
      </c>
      <c r="D2666" t="s">
        <v>40</v>
      </c>
      <c r="E2666">
        <v>1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 s="2">
        <v>1.6666666666666665</v>
      </c>
      <c r="M2666">
        <v>2</v>
      </c>
      <c r="N2666">
        <v>3</v>
      </c>
      <c r="O2666">
        <v>1</v>
      </c>
      <c r="P2666">
        <v>2</v>
      </c>
      <c r="Q2666">
        <v>0</v>
      </c>
      <c r="R2666">
        <v>2</v>
      </c>
      <c r="S2666">
        <v>0</v>
      </c>
      <c r="T2666">
        <v>0</v>
      </c>
      <c r="U2666">
        <v>0</v>
      </c>
      <c r="V2666">
        <f t="shared" si="82"/>
        <v>43</v>
      </c>
      <c r="W2666">
        <f t="shared" si="83"/>
        <v>27</v>
      </c>
    </row>
    <row r="2667" spans="1:23" x14ac:dyDescent="0.35">
      <c r="A2667" t="s">
        <v>404</v>
      </c>
      <c r="B2667" s="1">
        <v>44374</v>
      </c>
      <c r="C2667" t="s">
        <v>390</v>
      </c>
      <c r="D2667" t="s">
        <v>40</v>
      </c>
      <c r="E2667">
        <v>1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6</v>
      </c>
      <c r="M2667">
        <v>6</v>
      </c>
      <c r="N2667">
        <v>2</v>
      </c>
      <c r="O2667">
        <v>2</v>
      </c>
      <c r="P2667">
        <v>1</v>
      </c>
      <c r="Q2667">
        <v>0</v>
      </c>
      <c r="R2667">
        <v>7</v>
      </c>
      <c r="S2667">
        <v>0</v>
      </c>
      <c r="T2667">
        <v>0</v>
      </c>
      <c r="U2667">
        <v>0</v>
      </c>
      <c r="V2667">
        <f t="shared" si="82"/>
        <v>69</v>
      </c>
      <c r="W2667">
        <f t="shared" si="83"/>
        <v>59</v>
      </c>
    </row>
    <row r="2668" spans="1:23" x14ac:dyDescent="0.35">
      <c r="A2668" t="s">
        <v>404</v>
      </c>
      <c r="B2668" s="1">
        <v>44376</v>
      </c>
      <c r="C2668" t="s">
        <v>386</v>
      </c>
      <c r="D2668" t="s">
        <v>75</v>
      </c>
      <c r="E2668">
        <v>1</v>
      </c>
      <c r="F2668">
        <v>0</v>
      </c>
      <c r="G2668">
        <v>0</v>
      </c>
      <c r="H2668">
        <v>0</v>
      </c>
      <c r="I2668">
        <v>1</v>
      </c>
      <c r="J2668">
        <v>0</v>
      </c>
      <c r="K2668">
        <v>0</v>
      </c>
      <c r="L2668" s="2">
        <v>4.666666666666667</v>
      </c>
      <c r="M2668">
        <v>8</v>
      </c>
      <c r="N2668">
        <v>7</v>
      </c>
      <c r="O2668">
        <v>7</v>
      </c>
      <c r="P2668">
        <v>0</v>
      </c>
      <c r="Q2668">
        <v>5</v>
      </c>
      <c r="R2668">
        <v>4</v>
      </c>
      <c r="S2668">
        <v>0</v>
      </c>
      <c r="T2668">
        <v>0</v>
      </c>
      <c r="U2668">
        <v>0</v>
      </c>
      <c r="V2668">
        <f t="shared" si="82"/>
        <v>56.333333333333336</v>
      </c>
      <c r="W2668">
        <f t="shared" si="83"/>
        <v>25</v>
      </c>
    </row>
    <row r="2669" spans="1:23" x14ac:dyDescent="0.35">
      <c r="A2669" t="s">
        <v>404</v>
      </c>
      <c r="B2669" s="1">
        <v>44377</v>
      </c>
      <c r="C2669" t="s">
        <v>394</v>
      </c>
      <c r="D2669" t="s">
        <v>75</v>
      </c>
      <c r="E2669">
        <v>1</v>
      </c>
      <c r="F2669">
        <v>0</v>
      </c>
      <c r="G2669">
        <v>0</v>
      </c>
      <c r="H2669">
        <v>0</v>
      </c>
      <c r="I2669">
        <v>1</v>
      </c>
      <c r="J2669">
        <v>0</v>
      </c>
      <c r="K2669">
        <v>0</v>
      </c>
      <c r="L2669" s="2">
        <v>3.3333333333333335</v>
      </c>
      <c r="M2669">
        <v>4</v>
      </c>
      <c r="N2669">
        <v>5</v>
      </c>
      <c r="O2669">
        <v>5</v>
      </c>
      <c r="P2669">
        <v>3</v>
      </c>
      <c r="Q2669">
        <v>2</v>
      </c>
      <c r="R2669">
        <v>3</v>
      </c>
      <c r="S2669">
        <v>0</v>
      </c>
      <c r="T2669">
        <v>0</v>
      </c>
      <c r="U2669">
        <v>0</v>
      </c>
      <c r="V2669">
        <f t="shared" si="82"/>
        <v>45</v>
      </c>
      <c r="W2669">
        <f t="shared" si="83"/>
        <v>18</v>
      </c>
    </row>
    <row r="2670" spans="1:23" x14ac:dyDescent="0.35">
      <c r="A2670" t="s">
        <v>404</v>
      </c>
      <c r="B2670" s="1">
        <v>44378</v>
      </c>
      <c r="C2670" t="s">
        <v>387</v>
      </c>
      <c r="D2670" t="s">
        <v>75</v>
      </c>
      <c r="E2670">
        <v>1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5</v>
      </c>
      <c r="M2670">
        <v>10</v>
      </c>
      <c r="N2670">
        <v>4</v>
      </c>
      <c r="O2670">
        <v>3</v>
      </c>
      <c r="P2670">
        <v>1</v>
      </c>
      <c r="Q2670">
        <v>1</v>
      </c>
      <c r="R2670">
        <v>0</v>
      </c>
      <c r="S2670">
        <v>1</v>
      </c>
      <c r="T2670">
        <v>0</v>
      </c>
      <c r="U2670">
        <v>0</v>
      </c>
      <c r="V2670">
        <f t="shared" si="82"/>
        <v>50</v>
      </c>
      <c r="W2670">
        <f t="shared" si="83"/>
        <v>30</v>
      </c>
    </row>
    <row r="2671" spans="1:23" x14ac:dyDescent="0.35">
      <c r="A2671" t="s">
        <v>404</v>
      </c>
      <c r="B2671" s="1">
        <v>44379</v>
      </c>
      <c r="C2671" t="s">
        <v>390</v>
      </c>
      <c r="D2671" t="s">
        <v>29</v>
      </c>
      <c r="E2671">
        <v>1</v>
      </c>
      <c r="F2671">
        <v>0</v>
      </c>
      <c r="G2671">
        <v>0</v>
      </c>
      <c r="H2671">
        <v>0</v>
      </c>
      <c r="I2671">
        <v>1</v>
      </c>
      <c r="J2671">
        <v>0</v>
      </c>
      <c r="K2671">
        <v>0</v>
      </c>
      <c r="L2671" s="2">
        <v>4.333333333333333</v>
      </c>
      <c r="M2671">
        <v>9</v>
      </c>
      <c r="N2671">
        <v>6</v>
      </c>
      <c r="O2671">
        <v>5</v>
      </c>
      <c r="P2671">
        <v>2</v>
      </c>
      <c r="Q2671">
        <v>1</v>
      </c>
      <c r="R2671">
        <v>4</v>
      </c>
      <c r="S2671">
        <v>0</v>
      </c>
      <c r="T2671">
        <v>0</v>
      </c>
      <c r="U2671">
        <v>0</v>
      </c>
      <c r="V2671">
        <f t="shared" si="82"/>
        <v>47.666666666666664</v>
      </c>
      <c r="W2671">
        <f t="shared" si="83"/>
        <v>20</v>
      </c>
    </row>
    <row r="2672" spans="1:23" x14ac:dyDescent="0.35">
      <c r="A2672" t="s">
        <v>404</v>
      </c>
      <c r="B2672" s="1">
        <v>44380</v>
      </c>
      <c r="C2672" t="s">
        <v>397</v>
      </c>
      <c r="D2672" t="s">
        <v>29</v>
      </c>
      <c r="E2672">
        <v>1</v>
      </c>
      <c r="F2672">
        <v>0</v>
      </c>
      <c r="G2672">
        <v>0</v>
      </c>
      <c r="H2672">
        <v>0</v>
      </c>
      <c r="I2672">
        <v>1</v>
      </c>
      <c r="J2672">
        <v>0</v>
      </c>
      <c r="K2672">
        <v>0</v>
      </c>
      <c r="L2672">
        <v>5</v>
      </c>
      <c r="M2672">
        <v>8</v>
      </c>
      <c r="N2672">
        <v>6</v>
      </c>
      <c r="O2672">
        <v>6</v>
      </c>
      <c r="P2672">
        <v>1</v>
      </c>
      <c r="Q2672">
        <v>3</v>
      </c>
      <c r="R2672">
        <v>3</v>
      </c>
      <c r="S2672">
        <v>0</v>
      </c>
      <c r="T2672">
        <v>0</v>
      </c>
      <c r="U2672">
        <v>0</v>
      </c>
      <c r="V2672">
        <f t="shared" si="82"/>
        <v>55</v>
      </c>
      <c r="W2672">
        <f t="shared" si="83"/>
        <v>27</v>
      </c>
    </row>
    <row r="2673" spans="1:23" x14ac:dyDescent="0.35">
      <c r="A2673" t="s">
        <v>404</v>
      </c>
      <c r="B2673" s="1">
        <v>44381</v>
      </c>
      <c r="C2673" t="s">
        <v>386</v>
      </c>
      <c r="D2673" t="s">
        <v>29</v>
      </c>
      <c r="E2673">
        <v>1</v>
      </c>
      <c r="F2673">
        <v>0</v>
      </c>
      <c r="G2673">
        <v>0</v>
      </c>
      <c r="H2673">
        <v>1</v>
      </c>
      <c r="I2673">
        <v>0</v>
      </c>
      <c r="J2673">
        <v>0</v>
      </c>
      <c r="K2673">
        <v>0</v>
      </c>
      <c r="L2673">
        <v>6</v>
      </c>
      <c r="M2673">
        <v>2</v>
      </c>
      <c r="N2673">
        <v>0</v>
      </c>
      <c r="O2673">
        <v>0</v>
      </c>
      <c r="P2673">
        <v>0</v>
      </c>
      <c r="Q2673">
        <v>1</v>
      </c>
      <c r="R2673">
        <v>10</v>
      </c>
      <c r="S2673">
        <v>0</v>
      </c>
      <c r="T2673">
        <v>0</v>
      </c>
      <c r="U2673">
        <v>0</v>
      </c>
      <c r="V2673">
        <f t="shared" si="82"/>
        <v>79</v>
      </c>
      <c r="W2673">
        <f t="shared" si="83"/>
        <v>80</v>
      </c>
    </row>
    <row r="2674" spans="1:23" x14ac:dyDescent="0.35">
      <c r="A2674" t="s">
        <v>404</v>
      </c>
      <c r="B2674" s="1">
        <v>44382</v>
      </c>
      <c r="C2674" t="s">
        <v>394</v>
      </c>
      <c r="D2674" t="s">
        <v>21</v>
      </c>
      <c r="E2674">
        <v>1</v>
      </c>
      <c r="F2674">
        <v>0</v>
      </c>
      <c r="G2674">
        <v>0</v>
      </c>
      <c r="H2674">
        <v>1</v>
      </c>
      <c r="I2674">
        <v>0</v>
      </c>
      <c r="J2674">
        <v>0</v>
      </c>
      <c r="K2674">
        <v>0</v>
      </c>
      <c r="L2674">
        <v>5</v>
      </c>
      <c r="M2674">
        <v>2</v>
      </c>
      <c r="N2674">
        <v>0</v>
      </c>
      <c r="O2674">
        <v>0</v>
      </c>
      <c r="P2674">
        <v>0</v>
      </c>
      <c r="Q2674">
        <v>3</v>
      </c>
      <c r="R2674">
        <v>7</v>
      </c>
      <c r="S2674">
        <v>0</v>
      </c>
      <c r="T2674">
        <v>0</v>
      </c>
      <c r="U2674">
        <v>0</v>
      </c>
      <c r="V2674">
        <f t="shared" si="82"/>
        <v>69</v>
      </c>
      <c r="W2674">
        <f t="shared" si="83"/>
        <v>67</v>
      </c>
    </row>
    <row r="2675" spans="1:23" x14ac:dyDescent="0.35">
      <c r="A2675" t="s">
        <v>404</v>
      </c>
      <c r="B2675" s="1">
        <v>44383</v>
      </c>
      <c r="C2675" t="s">
        <v>387</v>
      </c>
      <c r="D2675" t="s">
        <v>21</v>
      </c>
      <c r="E2675">
        <v>1</v>
      </c>
      <c r="F2675">
        <v>0</v>
      </c>
      <c r="G2675">
        <v>0</v>
      </c>
      <c r="H2675">
        <v>0</v>
      </c>
      <c r="I2675">
        <v>1</v>
      </c>
      <c r="J2675">
        <v>0</v>
      </c>
      <c r="K2675">
        <v>0</v>
      </c>
      <c r="L2675">
        <v>7</v>
      </c>
      <c r="M2675">
        <v>1</v>
      </c>
      <c r="N2675">
        <v>2</v>
      </c>
      <c r="O2675">
        <v>1</v>
      </c>
      <c r="P2675">
        <v>0</v>
      </c>
      <c r="Q2675">
        <v>3</v>
      </c>
      <c r="R2675">
        <v>10</v>
      </c>
      <c r="S2675">
        <v>0</v>
      </c>
      <c r="T2675">
        <v>0</v>
      </c>
      <c r="U2675">
        <v>0</v>
      </c>
      <c r="V2675">
        <f t="shared" si="82"/>
        <v>81</v>
      </c>
      <c r="W2675">
        <f t="shared" si="83"/>
        <v>78</v>
      </c>
    </row>
    <row r="2676" spans="1:23" x14ac:dyDescent="0.35">
      <c r="A2676" t="s">
        <v>404</v>
      </c>
      <c r="B2676" s="1">
        <v>44384</v>
      </c>
      <c r="C2676" t="s">
        <v>388</v>
      </c>
      <c r="D2676" t="s">
        <v>21</v>
      </c>
      <c r="E2676">
        <v>1</v>
      </c>
      <c r="F2676">
        <v>0</v>
      </c>
      <c r="G2676">
        <v>0</v>
      </c>
      <c r="H2676">
        <v>0</v>
      </c>
      <c r="I2676">
        <v>1</v>
      </c>
      <c r="J2676">
        <v>0</v>
      </c>
      <c r="K2676">
        <v>0</v>
      </c>
      <c r="L2676" s="2">
        <v>5.333333333333333</v>
      </c>
      <c r="M2676">
        <v>12</v>
      </c>
      <c r="N2676">
        <v>5</v>
      </c>
      <c r="O2676">
        <v>5</v>
      </c>
      <c r="P2676">
        <v>1</v>
      </c>
      <c r="Q2676">
        <v>0</v>
      </c>
      <c r="R2676">
        <v>4</v>
      </c>
      <c r="S2676">
        <v>0</v>
      </c>
      <c r="T2676">
        <v>0</v>
      </c>
      <c r="U2676">
        <v>0</v>
      </c>
      <c r="V2676">
        <f t="shared" si="82"/>
        <v>56.666666666666664</v>
      </c>
      <c r="W2676">
        <f t="shared" si="83"/>
        <v>31</v>
      </c>
    </row>
    <row r="2677" spans="1:23" x14ac:dyDescent="0.35">
      <c r="A2677" t="s">
        <v>404</v>
      </c>
      <c r="B2677" s="1">
        <v>44385</v>
      </c>
      <c r="C2677" t="s">
        <v>390</v>
      </c>
      <c r="D2677" t="s">
        <v>49</v>
      </c>
      <c r="E2677">
        <v>1</v>
      </c>
      <c r="F2677">
        <v>0</v>
      </c>
      <c r="G2677">
        <v>0</v>
      </c>
      <c r="H2677">
        <v>1</v>
      </c>
      <c r="I2677">
        <v>0</v>
      </c>
      <c r="J2677">
        <v>0</v>
      </c>
      <c r="K2677">
        <v>0</v>
      </c>
      <c r="L2677">
        <v>7</v>
      </c>
      <c r="M2677">
        <v>8</v>
      </c>
      <c r="N2677">
        <v>3</v>
      </c>
      <c r="O2677">
        <v>3</v>
      </c>
      <c r="P2677">
        <v>1</v>
      </c>
      <c r="Q2677">
        <v>1</v>
      </c>
      <c r="R2677">
        <v>8</v>
      </c>
      <c r="S2677">
        <v>0</v>
      </c>
      <c r="T2677">
        <v>0</v>
      </c>
      <c r="U2677">
        <v>0</v>
      </c>
      <c r="V2677">
        <f t="shared" si="82"/>
        <v>72</v>
      </c>
      <c r="W2677">
        <f t="shared" si="83"/>
        <v>57</v>
      </c>
    </row>
    <row r="2678" spans="1:23" x14ac:dyDescent="0.35">
      <c r="A2678" t="s">
        <v>404</v>
      </c>
      <c r="B2678" s="1">
        <v>44386</v>
      </c>
      <c r="C2678" t="s">
        <v>386</v>
      </c>
      <c r="D2678" t="s">
        <v>49</v>
      </c>
      <c r="E2678">
        <v>1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5</v>
      </c>
      <c r="M2678">
        <v>2</v>
      </c>
      <c r="N2678">
        <v>0</v>
      </c>
      <c r="O2678">
        <v>0</v>
      </c>
      <c r="P2678">
        <v>0</v>
      </c>
      <c r="Q2678">
        <v>2</v>
      </c>
      <c r="R2678">
        <v>7</v>
      </c>
      <c r="S2678">
        <v>0</v>
      </c>
      <c r="T2678">
        <v>0</v>
      </c>
      <c r="U2678">
        <v>0</v>
      </c>
      <c r="V2678">
        <f t="shared" si="82"/>
        <v>70</v>
      </c>
      <c r="W2678">
        <f t="shared" si="83"/>
        <v>69</v>
      </c>
    </row>
    <row r="2679" spans="1:23" x14ac:dyDescent="0.35">
      <c r="A2679" t="s">
        <v>404</v>
      </c>
      <c r="B2679" s="1">
        <v>44387</v>
      </c>
      <c r="C2679" t="s">
        <v>394</v>
      </c>
      <c r="D2679" t="s">
        <v>49</v>
      </c>
      <c r="E2679">
        <v>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 s="2">
        <v>3.3333333333333335</v>
      </c>
      <c r="M2679">
        <v>4</v>
      </c>
      <c r="N2679">
        <v>4</v>
      </c>
      <c r="O2679">
        <v>4</v>
      </c>
      <c r="P2679">
        <v>2</v>
      </c>
      <c r="Q2679">
        <v>2</v>
      </c>
      <c r="R2679">
        <v>4</v>
      </c>
      <c r="S2679">
        <v>0</v>
      </c>
      <c r="T2679">
        <v>0</v>
      </c>
      <c r="U2679">
        <v>0</v>
      </c>
      <c r="V2679">
        <f t="shared" si="82"/>
        <v>50</v>
      </c>
      <c r="W2679">
        <f t="shared" si="83"/>
        <v>28</v>
      </c>
    </row>
    <row r="2680" spans="1:23" x14ac:dyDescent="0.35">
      <c r="A2680" t="s">
        <v>404</v>
      </c>
      <c r="B2680" s="1">
        <v>44388</v>
      </c>
      <c r="C2680" t="s">
        <v>387</v>
      </c>
      <c r="D2680" t="s">
        <v>49</v>
      </c>
      <c r="E2680">
        <v>1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7</v>
      </c>
      <c r="M2680">
        <v>3</v>
      </c>
      <c r="N2680">
        <v>4</v>
      </c>
      <c r="O2680">
        <v>4</v>
      </c>
      <c r="P2680">
        <v>0</v>
      </c>
      <c r="Q2680">
        <v>4</v>
      </c>
      <c r="R2680">
        <v>8</v>
      </c>
      <c r="S2680">
        <v>0</v>
      </c>
      <c r="T2680">
        <v>0</v>
      </c>
      <c r="U2680">
        <v>0</v>
      </c>
      <c r="V2680">
        <f t="shared" si="82"/>
        <v>78</v>
      </c>
      <c r="W2680">
        <f t="shared" si="83"/>
        <v>64</v>
      </c>
    </row>
    <row r="2681" spans="1:23" x14ac:dyDescent="0.35">
      <c r="A2681" t="s">
        <v>404</v>
      </c>
      <c r="B2681" t="s">
        <v>301</v>
      </c>
      <c r="C2681" t="s">
        <v>398</v>
      </c>
      <c r="D2681" t="s">
        <v>65</v>
      </c>
      <c r="E2681">
        <v>1</v>
      </c>
      <c r="F2681">
        <v>0</v>
      </c>
      <c r="G2681">
        <v>0</v>
      </c>
      <c r="H2681">
        <v>0</v>
      </c>
      <c r="I2681">
        <v>1</v>
      </c>
      <c r="J2681">
        <v>0</v>
      </c>
      <c r="K2681">
        <v>0</v>
      </c>
      <c r="L2681" s="2">
        <v>4.666666666666667</v>
      </c>
      <c r="M2681">
        <v>4</v>
      </c>
      <c r="N2681">
        <v>1</v>
      </c>
      <c r="O2681">
        <v>1</v>
      </c>
      <c r="P2681">
        <v>1</v>
      </c>
      <c r="Q2681">
        <v>1</v>
      </c>
      <c r="R2681">
        <v>1</v>
      </c>
      <c r="S2681">
        <v>0</v>
      </c>
      <c r="T2681">
        <v>0</v>
      </c>
      <c r="U2681">
        <v>0</v>
      </c>
      <c r="V2681">
        <f t="shared" si="82"/>
        <v>57.333333333333336</v>
      </c>
      <c r="W2681">
        <f t="shared" si="83"/>
        <v>50</v>
      </c>
    </row>
    <row r="2682" spans="1:23" x14ac:dyDescent="0.35">
      <c r="A2682" t="s">
        <v>404</v>
      </c>
      <c r="B2682" t="s">
        <v>302</v>
      </c>
      <c r="C2682" t="s">
        <v>386</v>
      </c>
      <c r="D2682" t="s">
        <v>65</v>
      </c>
      <c r="E2682">
        <v>1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5</v>
      </c>
      <c r="M2682">
        <v>3</v>
      </c>
      <c r="N2682">
        <v>3</v>
      </c>
      <c r="O2682">
        <v>3</v>
      </c>
      <c r="P2682">
        <v>0</v>
      </c>
      <c r="Q2682">
        <v>1</v>
      </c>
      <c r="R2682">
        <v>8</v>
      </c>
      <c r="S2682">
        <v>1</v>
      </c>
      <c r="T2682">
        <v>0</v>
      </c>
      <c r="U2682">
        <v>0</v>
      </c>
      <c r="V2682">
        <f t="shared" si="82"/>
        <v>71</v>
      </c>
      <c r="W2682">
        <f t="shared" si="83"/>
        <v>61</v>
      </c>
    </row>
    <row r="2683" spans="1:23" x14ac:dyDescent="0.35">
      <c r="A2683" t="s">
        <v>404</v>
      </c>
      <c r="B2683" s="1">
        <v>44395</v>
      </c>
      <c r="C2683" t="s">
        <v>390</v>
      </c>
      <c r="D2683" t="s">
        <v>65</v>
      </c>
      <c r="E2683">
        <v>1</v>
      </c>
      <c r="F2683">
        <v>0</v>
      </c>
      <c r="G2683">
        <v>0</v>
      </c>
      <c r="H2683">
        <v>0</v>
      </c>
      <c r="I2683">
        <v>1</v>
      </c>
      <c r="J2683">
        <v>0</v>
      </c>
      <c r="K2683">
        <v>0</v>
      </c>
      <c r="L2683">
        <v>7</v>
      </c>
      <c r="M2683">
        <v>11</v>
      </c>
      <c r="N2683">
        <v>7</v>
      </c>
      <c r="O2683">
        <v>7</v>
      </c>
      <c r="P2683">
        <v>2</v>
      </c>
      <c r="Q2683">
        <v>1</v>
      </c>
      <c r="R2683">
        <v>4</v>
      </c>
      <c r="S2683">
        <v>0</v>
      </c>
      <c r="T2683">
        <v>0</v>
      </c>
      <c r="U2683">
        <v>0</v>
      </c>
      <c r="V2683">
        <f t="shared" si="82"/>
        <v>61</v>
      </c>
      <c r="W2683">
        <f t="shared" si="83"/>
        <v>29</v>
      </c>
    </row>
    <row r="2684" spans="1:23" x14ac:dyDescent="0.35">
      <c r="A2684" t="s">
        <v>404</v>
      </c>
      <c r="B2684" t="s">
        <v>225</v>
      </c>
      <c r="C2684" t="s">
        <v>397</v>
      </c>
      <c r="D2684" t="s">
        <v>75</v>
      </c>
      <c r="E2684">
        <v>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4</v>
      </c>
      <c r="M2684">
        <v>1</v>
      </c>
      <c r="N2684">
        <v>1</v>
      </c>
      <c r="O2684">
        <v>1</v>
      </c>
      <c r="P2684">
        <v>1</v>
      </c>
      <c r="Q2684">
        <v>1</v>
      </c>
      <c r="R2684">
        <v>6</v>
      </c>
      <c r="S2684">
        <v>0</v>
      </c>
      <c r="T2684">
        <v>0</v>
      </c>
      <c r="U2684">
        <v>0</v>
      </c>
      <c r="V2684">
        <f t="shared" si="82"/>
        <v>62</v>
      </c>
      <c r="W2684">
        <f t="shared" si="83"/>
        <v>57</v>
      </c>
    </row>
    <row r="2685" spans="1:23" x14ac:dyDescent="0.35">
      <c r="A2685" t="s">
        <v>404</v>
      </c>
      <c r="B2685" t="s">
        <v>226</v>
      </c>
      <c r="C2685" t="s">
        <v>387</v>
      </c>
      <c r="D2685" t="s">
        <v>75</v>
      </c>
      <c r="E2685">
        <v>1</v>
      </c>
      <c r="F2685">
        <v>1</v>
      </c>
      <c r="G2685">
        <v>0</v>
      </c>
      <c r="H2685">
        <v>0</v>
      </c>
      <c r="I2685">
        <v>1</v>
      </c>
      <c r="J2685">
        <v>0</v>
      </c>
      <c r="K2685">
        <v>0</v>
      </c>
      <c r="L2685">
        <v>6</v>
      </c>
      <c r="M2685">
        <v>4</v>
      </c>
      <c r="N2685">
        <v>5</v>
      </c>
      <c r="O2685">
        <v>5</v>
      </c>
      <c r="P2685">
        <v>3</v>
      </c>
      <c r="Q2685">
        <v>1</v>
      </c>
      <c r="R2685">
        <v>8</v>
      </c>
      <c r="S2685">
        <v>1</v>
      </c>
      <c r="T2685">
        <v>0</v>
      </c>
      <c r="U2685">
        <v>2</v>
      </c>
      <c r="V2685">
        <f t="shared" si="82"/>
        <v>63</v>
      </c>
      <c r="W2685">
        <f t="shared" si="83"/>
        <v>41</v>
      </c>
    </row>
    <row r="2686" spans="1:23" x14ac:dyDescent="0.35">
      <c r="A2686" t="s">
        <v>404</v>
      </c>
      <c r="B2686" s="1">
        <v>44397</v>
      </c>
      <c r="C2686" t="s">
        <v>394</v>
      </c>
      <c r="D2686" t="s">
        <v>75</v>
      </c>
      <c r="E2686">
        <v>1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5</v>
      </c>
      <c r="M2686">
        <v>5</v>
      </c>
      <c r="N2686">
        <v>4</v>
      </c>
      <c r="O2686">
        <v>3</v>
      </c>
      <c r="P2686">
        <v>1</v>
      </c>
      <c r="Q2686">
        <v>1</v>
      </c>
      <c r="R2686">
        <v>4</v>
      </c>
      <c r="S2686">
        <v>0</v>
      </c>
      <c r="T2686">
        <v>0</v>
      </c>
      <c r="U2686">
        <v>0</v>
      </c>
      <c r="V2686">
        <f t="shared" si="82"/>
        <v>59</v>
      </c>
      <c r="W2686">
        <f t="shared" si="83"/>
        <v>44</v>
      </c>
    </row>
    <row r="2687" spans="1:23" x14ac:dyDescent="0.35">
      <c r="A2687" t="s">
        <v>404</v>
      </c>
      <c r="B2687" s="1">
        <v>44398</v>
      </c>
      <c r="C2687" t="s">
        <v>388</v>
      </c>
      <c r="D2687" t="s">
        <v>75</v>
      </c>
      <c r="E2687">
        <v>1</v>
      </c>
      <c r="F2687">
        <v>0</v>
      </c>
      <c r="G2687">
        <v>0</v>
      </c>
      <c r="H2687">
        <v>1</v>
      </c>
      <c r="I2687">
        <v>0</v>
      </c>
      <c r="J2687">
        <v>0</v>
      </c>
      <c r="K2687">
        <v>0</v>
      </c>
      <c r="L2687">
        <v>5</v>
      </c>
      <c r="M2687">
        <v>4</v>
      </c>
      <c r="N2687">
        <v>1</v>
      </c>
      <c r="O2687">
        <v>1</v>
      </c>
      <c r="P2687">
        <v>0</v>
      </c>
      <c r="Q2687">
        <v>1</v>
      </c>
      <c r="R2687">
        <v>3</v>
      </c>
      <c r="S2687">
        <v>0</v>
      </c>
      <c r="T2687">
        <v>0</v>
      </c>
      <c r="U2687">
        <v>0</v>
      </c>
      <c r="V2687">
        <f t="shared" si="82"/>
        <v>65</v>
      </c>
      <c r="W2687">
        <f t="shared" si="83"/>
        <v>60</v>
      </c>
    </row>
    <row r="2688" spans="1:23" x14ac:dyDescent="0.35">
      <c r="A2688" t="s">
        <v>404</v>
      </c>
      <c r="B2688" s="1">
        <v>44399</v>
      </c>
      <c r="C2688" t="s">
        <v>386</v>
      </c>
      <c r="D2688" t="s">
        <v>106</v>
      </c>
      <c r="E2688">
        <v>1</v>
      </c>
      <c r="F2688">
        <v>0</v>
      </c>
      <c r="G2688">
        <v>0</v>
      </c>
      <c r="H2688">
        <v>0</v>
      </c>
      <c r="I2688">
        <v>1</v>
      </c>
      <c r="J2688">
        <v>0</v>
      </c>
      <c r="K2688">
        <v>0</v>
      </c>
      <c r="L2688">
        <v>7</v>
      </c>
      <c r="M2688">
        <v>7</v>
      </c>
      <c r="N2688">
        <v>3</v>
      </c>
      <c r="O2688">
        <v>3</v>
      </c>
      <c r="P2688">
        <v>1</v>
      </c>
      <c r="Q2688">
        <v>0</v>
      </c>
      <c r="R2688">
        <v>6</v>
      </c>
      <c r="S2688">
        <v>0</v>
      </c>
      <c r="T2688">
        <v>0</v>
      </c>
      <c r="U2688">
        <v>0</v>
      </c>
      <c r="V2688">
        <f t="shared" si="82"/>
        <v>72</v>
      </c>
      <c r="W2688">
        <f t="shared" si="83"/>
        <v>59</v>
      </c>
    </row>
    <row r="2689" spans="1:23" x14ac:dyDescent="0.35">
      <c r="A2689" t="s">
        <v>404</v>
      </c>
      <c r="B2689" s="1">
        <v>44400</v>
      </c>
      <c r="C2689" t="s">
        <v>390</v>
      </c>
      <c r="D2689" t="s">
        <v>106</v>
      </c>
      <c r="E2689">
        <v>1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6</v>
      </c>
      <c r="M2689">
        <v>7</v>
      </c>
      <c r="N2689">
        <v>4</v>
      </c>
      <c r="O2689">
        <v>4</v>
      </c>
      <c r="P2689">
        <v>2</v>
      </c>
      <c r="Q2689">
        <v>1</v>
      </c>
      <c r="R2689">
        <v>4</v>
      </c>
      <c r="S2689">
        <v>0</v>
      </c>
      <c r="T2689">
        <v>0</v>
      </c>
      <c r="U2689">
        <v>1</v>
      </c>
      <c r="V2689">
        <f t="shared" si="82"/>
        <v>60</v>
      </c>
      <c r="W2689">
        <f t="shared" si="83"/>
        <v>40</v>
      </c>
    </row>
    <row r="2690" spans="1:23" x14ac:dyDescent="0.35">
      <c r="A2690" t="s">
        <v>404</v>
      </c>
      <c r="B2690" s="1">
        <v>44401</v>
      </c>
      <c r="C2690" t="s">
        <v>387</v>
      </c>
      <c r="D2690" t="s">
        <v>106</v>
      </c>
      <c r="E2690">
        <v>1</v>
      </c>
      <c r="F2690">
        <v>0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7</v>
      </c>
      <c r="M2690">
        <v>3</v>
      </c>
      <c r="N2690">
        <v>2</v>
      </c>
      <c r="O2690">
        <v>0</v>
      </c>
      <c r="P2690">
        <v>0</v>
      </c>
      <c r="Q2690">
        <v>0</v>
      </c>
      <c r="R2690">
        <v>4</v>
      </c>
      <c r="S2690">
        <v>1</v>
      </c>
      <c r="T2690">
        <v>0</v>
      </c>
      <c r="U2690">
        <v>0</v>
      </c>
      <c r="V2690">
        <f t="shared" si="82"/>
        <v>74</v>
      </c>
      <c r="W2690">
        <f t="shared" si="83"/>
        <v>74</v>
      </c>
    </row>
    <row r="2691" spans="1:23" x14ac:dyDescent="0.35">
      <c r="A2691" t="s">
        <v>404</v>
      </c>
      <c r="B2691" s="1">
        <v>44402</v>
      </c>
      <c r="C2691" t="s">
        <v>394</v>
      </c>
      <c r="D2691" t="s">
        <v>106</v>
      </c>
      <c r="E2691">
        <v>1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 s="2">
        <v>5.333333333333333</v>
      </c>
      <c r="M2691">
        <v>3</v>
      </c>
      <c r="N2691">
        <v>2</v>
      </c>
      <c r="O2691">
        <v>2</v>
      </c>
      <c r="P2691">
        <v>1</v>
      </c>
      <c r="Q2691">
        <v>1</v>
      </c>
      <c r="R2691">
        <v>4</v>
      </c>
      <c r="S2691">
        <v>0</v>
      </c>
      <c r="T2691">
        <v>0</v>
      </c>
      <c r="U2691">
        <v>0</v>
      </c>
      <c r="V2691">
        <f t="shared" ref="V2691:V2754" si="84">50+L2691*3+(IF(L2691&lt;4,0,(L2691-4)*2)+R2691-M2691-4*P2691-(2*(N2691-O2691))-Q2691)</f>
        <v>64.666666666666671</v>
      </c>
      <c r="W2691">
        <f t="shared" ref="W2691:W2754" si="85">40+6*L2691+R2691-2*Q2691-2*M2691-3*N2691-6*P2691</f>
        <v>56</v>
      </c>
    </row>
    <row r="2692" spans="1:23" x14ac:dyDescent="0.35">
      <c r="A2692" t="s">
        <v>404</v>
      </c>
      <c r="B2692" s="1">
        <v>44403</v>
      </c>
      <c r="C2692" t="s">
        <v>388</v>
      </c>
      <c r="D2692" t="s">
        <v>49</v>
      </c>
      <c r="E2692">
        <v>1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6</v>
      </c>
      <c r="M2692">
        <v>5</v>
      </c>
      <c r="N2692">
        <v>2</v>
      </c>
      <c r="O2692">
        <v>2</v>
      </c>
      <c r="P2692">
        <v>1</v>
      </c>
      <c r="Q2692">
        <v>0</v>
      </c>
      <c r="R2692">
        <v>6</v>
      </c>
      <c r="S2692">
        <v>0</v>
      </c>
      <c r="T2692">
        <v>0</v>
      </c>
      <c r="U2692">
        <v>0</v>
      </c>
      <c r="V2692">
        <f t="shared" si="84"/>
        <v>69</v>
      </c>
      <c r="W2692">
        <f t="shared" si="85"/>
        <v>60</v>
      </c>
    </row>
    <row r="2693" spans="1:23" x14ac:dyDescent="0.35">
      <c r="A2693" t="s">
        <v>404</v>
      </c>
      <c r="B2693" s="1">
        <v>44404</v>
      </c>
      <c r="C2693" t="s">
        <v>386</v>
      </c>
      <c r="D2693" t="s">
        <v>49</v>
      </c>
      <c r="E2693">
        <v>1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 s="2">
        <v>6.333333333333333</v>
      </c>
      <c r="M2693">
        <v>4</v>
      </c>
      <c r="N2693">
        <v>1</v>
      </c>
      <c r="O2693">
        <v>1</v>
      </c>
      <c r="P2693">
        <v>1</v>
      </c>
      <c r="Q2693">
        <v>2</v>
      </c>
      <c r="R2693">
        <v>5</v>
      </c>
      <c r="S2693">
        <v>0</v>
      </c>
      <c r="T2693">
        <v>0</v>
      </c>
      <c r="U2693">
        <v>0</v>
      </c>
      <c r="V2693">
        <f t="shared" si="84"/>
        <v>68.666666666666671</v>
      </c>
      <c r="W2693">
        <f t="shared" si="85"/>
        <v>62</v>
      </c>
    </row>
    <row r="2694" spans="1:23" x14ac:dyDescent="0.35">
      <c r="A2694" t="s">
        <v>404</v>
      </c>
      <c r="B2694" s="1">
        <v>44405</v>
      </c>
      <c r="C2694" t="s">
        <v>390</v>
      </c>
      <c r="D2694" t="s">
        <v>49</v>
      </c>
      <c r="E2694">
        <v>1</v>
      </c>
      <c r="F2694">
        <v>0</v>
      </c>
      <c r="G2694">
        <v>0</v>
      </c>
      <c r="H2694">
        <v>0</v>
      </c>
      <c r="I2694">
        <v>1</v>
      </c>
      <c r="J2694">
        <v>0</v>
      </c>
      <c r="K2694">
        <v>0</v>
      </c>
      <c r="L2694">
        <v>3</v>
      </c>
      <c r="M2694">
        <v>10</v>
      </c>
      <c r="N2694">
        <v>9</v>
      </c>
      <c r="O2694">
        <v>9</v>
      </c>
      <c r="P2694">
        <v>0</v>
      </c>
      <c r="Q2694">
        <v>4</v>
      </c>
      <c r="R2694">
        <v>2</v>
      </c>
      <c r="S2694">
        <v>0</v>
      </c>
      <c r="T2694">
        <v>0</v>
      </c>
      <c r="U2694">
        <v>0</v>
      </c>
      <c r="V2694">
        <f t="shared" si="84"/>
        <v>47</v>
      </c>
      <c r="W2694">
        <f t="shared" si="85"/>
        <v>5</v>
      </c>
    </row>
    <row r="2695" spans="1:23" x14ac:dyDescent="0.35">
      <c r="A2695" t="s">
        <v>404</v>
      </c>
      <c r="B2695" s="1">
        <v>44407</v>
      </c>
      <c r="C2695" t="s">
        <v>397</v>
      </c>
      <c r="D2695" t="s">
        <v>110</v>
      </c>
      <c r="E2695">
        <v>1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5</v>
      </c>
      <c r="M2695">
        <v>2</v>
      </c>
      <c r="N2695">
        <v>1</v>
      </c>
      <c r="O2695">
        <v>1</v>
      </c>
      <c r="P2695">
        <v>0</v>
      </c>
      <c r="Q2695">
        <v>2</v>
      </c>
      <c r="R2695">
        <v>2</v>
      </c>
      <c r="S2695">
        <v>0</v>
      </c>
      <c r="T2695">
        <v>0</v>
      </c>
      <c r="U2695">
        <v>0</v>
      </c>
      <c r="V2695">
        <f t="shared" si="84"/>
        <v>65</v>
      </c>
      <c r="W2695">
        <f t="shared" si="85"/>
        <v>61</v>
      </c>
    </row>
    <row r="2696" spans="1:23" x14ac:dyDescent="0.35">
      <c r="A2696" t="s">
        <v>404</v>
      </c>
      <c r="B2696" s="1">
        <v>44408</v>
      </c>
      <c r="C2696" t="s">
        <v>394</v>
      </c>
      <c r="D2696" t="s">
        <v>110</v>
      </c>
      <c r="E2696">
        <v>1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4</v>
      </c>
      <c r="M2696">
        <v>4</v>
      </c>
      <c r="N2696">
        <v>1</v>
      </c>
      <c r="O2696">
        <v>1</v>
      </c>
      <c r="P2696">
        <v>0</v>
      </c>
      <c r="Q2696">
        <v>1</v>
      </c>
      <c r="R2696">
        <v>6</v>
      </c>
      <c r="S2696">
        <v>0</v>
      </c>
      <c r="T2696">
        <v>0</v>
      </c>
      <c r="U2696">
        <v>0</v>
      </c>
      <c r="V2696">
        <f t="shared" si="84"/>
        <v>63</v>
      </c>
      <c r="W2696">
        <f t="shared" si="85"/>
        <v>57</v>
      </c>
    </row>
    <row r="2697" spans="1:23" x14ac:dyDescent="0.35">
      <c r="A2697" t="s">
        <v>404</v>
      </c>
      <c r="B2697" s="1">
        <v>44409</v>
      </c>
      <c r="C2697" t="s">
        <v>388</v>
      </c>
      <c r="D2697" t="s">
        <v>110</v>
      </c>
      <c r="E2697">
        <v>1</v>
      </c>
      <c r="F2697">
        <v>0</v>
      </c>
      <c r="G2697">
        <v>0</v>
      </c>
      <c r="H2697">
        <v>0</v>
      </c>
      <c r="I2697">
        <v>1</v>
      </c>
      <c r="J2697">
        <v>0</v>
      </c>
      <c r="K2697">
        <v>0</v>
      </c>
      <c r="L2697">
        <v>4</v>
      </c>
      <c r="M2697">
        <v>5</v>
      </c>
      <c r="N2697">
        <v>3</v>
      </c>
      <c r="O2697">
        <v>2</v>
      </c>
      <c r="P2697">
        <v>0</v>
      </c>
      <c r="Q2697">
        <v>1</v>
      </c>
      <c r="R2697">
        <v>3</v>
      </c>
      <c r="S2697">
        <v>0</v>
      </c>
      <c r="T2697">
        <v>0</v>
      </c>
      <c r="U2697">
        <v>0</v>
      </c>
      <c r="V2697">
        <f t="shared" si="84"/>
        <v>57</v>
      </c>
      <c r="W2697">
        <f t="shared" si="85"/>
        <v>46</v>
      </c>
    </row>
    <row r="2698" spans="1:23" x14ac:dyDescent="0.35">
      <c r="A2698" t="s">
        <v>404</v>
      </c>
      <c r="B2698" s="1">
        <v>44411</v>
      </c>
      <c r="C2698" t="s">
        <v>386</v>
      </c>
      <c r="D2698" t="s">
        <v>91</v>
      </c>
      <c r="E2698">
        <v>1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5</v>
      </c>
      <c r="M2698">
        <v>7</v>
      </c>
      <c r="N2698">
        <v>5</v>
      </c>
      <c r="O2698">
        <v>5</v>
      </c>
      <c r="P2698">
        <v>3</v>
      </c>
      <c r="Q2698">
        <v>1</v>
      </c>
      <c r="R2698">
        <v>9</v>
      </c>
      <c r="S2698">
        <v>0</v>
      </c>
      <c r="T2698">
        <v>0</v>
      </c>
      <c r="U2698">
        <v>0</v>
      </c>
      <c r="V2698">
        <f t="shared" si="84"/>
        <v>56</v>
      </c>
      <c r="W2698">
        <f t="shared" si="85"/>
        <v>30</v>
      </c>
    </row>
    <row r="2699" spans="1:23" x14ac:dyDescent="0.35">
      <c r="A2699" t="s">
        <v>404</v>
      </c>
      <c r="B2699" s="1">
        <v>44412</v>
      </c>
      <c r="C2699" t="s">
        <v>398</v>
      </c>
      <c r="D2699" t="s">
        <v>91</v>
      </c>
      <c r="E2699">
        <v>1</v>
      </c>
      <c r="F2699">
        <v>0</v>
      </c>
      <c r="G2699">
        <v>0</v>
      </c>
      <c r="H2699">
        <v>0</v>
      </c>
      <c r="I2699">
        <v>1</v>
      </c>
      <c r="J2699">
        <v>0</v>
      </c>
      <c r="K2699">
        <v>0</v>
      </c>
      <c r="L2699">
        <v>4</v>
      </c>
      <c r="M2699">
        <v>7</v>
      </c>
      <c r="N2699">
        <v>5</v>
      </c>
      <c r="O2699">
        <v>5</v>
      </c>
      <c r="P2699">
        <v>0</v>
      </c>
      <c r="Q2699">
        <v>2</v>
      </c>
      <c r="R2699">
        <v>2</v>
      </c>
      <c r="S2699">
        <v>0</v>
      </c>
      <c r="T2699">
        <v>0</v>
      </c>
      <c r="U2699">
        <v>0</v>
      </c>
      <c r="V2699">
        <f t="shared" si="84"/>
        <v>55</v>
      </c>
      <c r="W2699">
        <f t="shared" si="85"/>
        <v>33</v>
      </c>
    </row>
    <row r="2700" spans="1:23" x14ac:dyDescent="0.35">
      <c r="A2700" t="s">
        <v>404</v>
      </c>
      <c r="B2700" s="1">
        <v>44413</v>
      </c>
      <c r="C2700" t="s">
        <v>397</v>
      </c>
      <c r="D2700" t="s">
        <v>32</v>
      </c>
      <c r="E2700">
        <v>1</v>
      </c>
      <c r="F2700">
        <v>0</v>
      </c>
      <c r="G2700">
        <v>0</v>
      </c>
      <c r="H2700">
        <v>1</v>
      </c>
      <c r="I2700">
        <v>0</v>
      </c>
      <c r="J2700">
        <v>0</v>
      </c>
      <c r="K2700">
        <v>0</v>
      </c>
      <c r="L2700" s="2">
        <v>5.333333333333333</v>
      </c>
      <c r="M2700">
        <v>3</v>
      </c>
      <c r="N2700">
        <v>1</v>
      </c>
      <c r="O2700">
        <v>1</v>
      </c>
      <c r="P2700">
        <v>1</v>
      </c>
      <c r="Q2700">
        <v>1</v>
      </c>
      <c r="R2700">
        <v>0</v>
      </c>
      <c r="S2700">
        <v>0</v>
      </c>
      <c r="T2700">
        <v>0</v>
      </c>
      <c r="U2700">
        <v>1</v>
      </c>
      <c r="V2700">
        <f t="shared" si="84"/>
        <v>60.666666666666664</v>
      </c>
      <c r="W2700">
        <f t="shared" si="85"/>
        <v>55</v>
      </c>
    </row>
    <row r="2701" spans="1:23" x14ac:dyDescent="0.35">
      <c r="A2701" t="s">
        <v>404</v>
      </c>
      <c r="B2701" s="1">
        <v>44414</v>
      </c>
      <c r="C2701" t="s">
        <v>394</v>
      </c>
      <c r="D2701" t="s">
        <v>32</v>
      </c>
      <c r="E2701">
        <v>1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5</v>
      </c>
      <c r="M2701">
        <v>7</v>
      </c>
      <c r="N2701">
        <v>3</v>
      </c>
      <c r="O2701">
        <v>3</v>
      </c>
      <c r="P2701">
        <v>2</v>
      </c>
      <c r="Q2701">
        <v>1</v>
      </c>
      <c r="R2701">
        <v>5</v>
      </c>
      <c r="S2701">
        <v>0</v>
      </c>
      <c r="T2701">
        <v>0</v>
      </c>
      <c r="U2701">
        <v>0</v>
      </c>
      <c r="V2701">
        <f t="shared" si="84"/>
        <v>56</v>
      </c>
      <c r="W2701">
        <f t="shared" si="85"/>
        <v>38</v>
      </c>
    </row>
    <row r="2702" spans="1:23" x14ac:dyDescent="0.35">
      <c r="A2702" t="s">
        <v>404</v>
      </c>
      <c r="B2702" s="1">
        <v>44415</v>
      </c>
      <c r="C2702" t="s">
        <v>388</v>
      </c>
      <c r="D2702" t="s">
        <v>32</v>
      </c>
      <c r="E2702">
        <v>1</v>
      </c>
      <c r="F2702">
        <v>0</v>
      </c>
      <c r="G2702">
        <v>0</v>
      </c>
      <c r="H2702">
        <v>0</v>
      </c>
      <c r="I2702">
        <v>1</v>
      </c>
      <c r="J2702">
        <v>0</v>
      </c>
      <c r="K2702">
        <v>0</v>
      </c>
      <c r="L2702">
        <v>6</v>
      </c>
      <c r="M2702">
        <v>7</v>
      </c>
      <c r="N2702">
        <v>2</v>
      </c>
      <c r="O2702">
        <v>2</v>
      </c>
      <c r="P2702">
        <v>1</v>
      </c>
      <c r="Q2702">
        <v>0</v>
      </c>
      <c r="R2702">
        <v>3</v>
      </c>
      <c r="S2702">
        <v>0</v>
      </c>
      <c r="T2702">
        <v>0</v>
      </c>
      <c r="U2702">
        <v>0</v>
      </c>
      <c r="V2702">
        <f t="shared" si="84"/>
        <v>64</v>
      </c>
      <c r="W2702">
        <f t="shared" si="85"/>
        <v>53</v>
      </c>
    </row>
    <row r="2703" spans="1:23" x14ac:dyDescent="0.35">
      <c r="A2703" t="s">
        <v>404</v>
      </c>
      <c r="B2703" s="1">
        <v>44416</v>
      </c>
      <c r="C2703" t="s">
        <v>386</v>
      </c>
      <c r="D2703" t="s">
        <v>32</v>
      </c>
      <c r="E2703">
        <v>1</v>
      </c>
      <c r="F2703">
        <v>0</v>
      </c>
      <c r="G2703">
        <v>0</v>
      </c>
      <c r="H2703">
        <v>1</v>
      </c>
      <c r="I2703">
        <v>0</v>
      </c>
      <c r="J2703">
        <v>0</v>
      </c>
      <c r="K2703">
        <v>0</v>
      </c>
      <c r="L2703">
        <v>5</v>
      </c>
      <c r="M2703">
        <v>6</v>
      </c>
      <c r="N2703">
        <v>3</v>
      </c>
      <c r="O2703">
        <v>3</v>
      </c>
      <c r="P2703">
        <v>0</v>
      </c>
      <c r="Q2703">
        <v>3</v>
      </c>
      <c r="R2703">
        <v>5</v>
      </c>
      <c r="S2703">
        <v>0</v>
      </c>
      <c r="T2703">
        <v>0</v>
      </c>
      <c r="U2703">
        <v>0</v>
      </c>
      <c r="V2703">
        <f t="shared" si="84"/>
        <v>63</v>
      </c>
      <c r="W2703">
        <f t="shared" si="85"/>
        <v>48</v>
      </c>
    </row>
    <row r="2704" spans="1:23" x14ac:dyDescent="0.35">
      <c r="A2704" t="s">
        <v>404</v>
      </c>
      <c r="B2704" s="1">
        <v>44417</v>
      </c>
      <c r="C2704" t="s">
        <v>399</v>
      </c>
      <c r="D2704" t="s">
        <v>21</v>
      </c>
      <c r="E2704">
        <v>1</v>
      </c>
      <c r="F2704">
        <v>0</v>
      </c>
      <c r="G2704">
        <v>0</v>
      </c>
      <c r="H2704">
        <v>0</v>
      </c>
      <c r="I2704">
        <v>1</v>
      </c>
      <c r="J2704">
        <v>0</v>
      </c>
      <c r="K2704">
        <v>0</v>
      </c>
      <c r="L2704">
        <v>2</v>
      </c>
      <c r="M2704">
        <v>5</v>
      </c>
      <c r="N2704">
        <v>7</v>
      </c>
      <c r="O2704">
        <v>6</v>
      </c>
      <c r="P2704">
        <v>3</v>
      </c>
      <c r="Q2704">
        <v>3</v>
      </c>
      <c r="R2704">
        <v>2</v>
      </c>
      <c r="S2704">
        <v>0</v>
      </c>
      <c r="T2704">
        <v>0</v>
      </c>
      <c r="U2704">
        <v>0</v>
      </c>
      <c r="V2704">
        <f t="shared" si="84"/>
        <v>36</v>
      </c>
      <c r="W2704">
        <f t="shared" si="85"/>
        <v>-1</v>
      </c>
    </row>
    <row r="2705" spans="1:23" x14ac:dyDescent="0.35">
      <c r="A2705" t="s">
        <v>404</v>
      </c>
      <c r="B2705" s="1">
        <v>44418</v>
      </c>
      <c r="C2705" t="s">
        <v>397</v>
      </c>
      <c r="D2705" t="s">
        <v>21</v>
      </c>
      <c r="E2705">
        <v>1</v>
      </c>
      <c r="F2705">
        <v>0</v>
      </c>
      <c r="G2705">
        <v>0</v>
      </c>
      <c r="H2705">
        <v>1</v>
      </c>
      <c r="I2705">
        <v>0</v>
      </c>
      <c r="J2705">
        <v>0</v>
      </c>
      <c r="K2705">
        <v>0</v>
      </c>
      <c r="L2705">
        <v>6</v>
      </c>
      <c r="M2705">
        <v>5</v>
      </c>
      <c r="N2705">
        <v>3</v>
      </c>
      <c r="O2705">
        <v>3</v>
      </c>
      <c r="P2705">
        <v>2</v>
      </c>
      <c r="Q2705">
        <v>1</v>
      </c>
      <c r="R2705">
        <v>10</v>
      </c>
      <c r="S2705">
        <v>0</v>
      </c>
      <c r="T2705">
        <v>0</v>
      </c>
      <c r="U2705">
        <v>0</v>
      </c>
      <c r="V2705">
        <f t="shared" si="84"/>
        <v>68</v>
      </c>
      <c r="W2705">
        <f t="shared" si="85"/>
        <v>53</v>
      </c>
    </row>
    <row r="2706" spans="1:23" x14ac:dyDescent="0.35">
      <c r="A2706" t="s">
        <v>404</v>
      </c>
      <c r="B2706" s="1">
        <v>44419</v>
      </c>
      <c r="C2706" t="s">
        <v>394</v>
      </c>
      <c r="D2706" t="s">
        <v>21</v>
      </c>
      <c r="E2706">
        <v>1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 s="2">
        <v>5.333333333333333</v>
      </c>
      <c r="M2706">
        <v>6</v>
      </c>
      <c r="N2706">
        <v>0</v>
      </c>
      <c r="O2706">
        <v>0</v>
      </c>
      <c r="P2706">
        <v>0</v>
      </c>
      <c r="Q2706">
        <v>1</v>
      </c>
      <c r="R2706">
        <v>6</v>
      </c>
      <c r="S2706">
        <v>0</v>
      </c>
      <c r="T2706">
        <v>0</v>
      </c>
      <c r="U2706">
        <v>0</v>
      </c>
      <c r="V2706">
        <f t="shared" si="84"/>
        <v>67.666666666666671</v>
      </c>
      <c r="W2706">
        <f t="shared" si="85"/>
        <v>64</v>
      </c>
    </row>
    <row r="2707" spans="1:23" x14ac:dyDescent="0.35">
      <c r="A2707" t="s">
        <v>404</v>
      </c>
      <c r="B2707" s="1">
        <v>44421</v>
      </c>
      <c r="C2707" t="s">
        <v>388</v>
      </c>
      <c r="D2707" t="s">
        <v>35</v>
      </c>
      <c r="E2707">
        <v>1</v>
      </c>
      <c r="F2707">
        <v>0</v>
      </c>
      <c r="G2707">
        <v>0</v>
      </c>
      <c r="H2707">
        <v>0</v>
      </c>
      <c r="I2707">
        <v>1</v>
      </c>
      <c r="J2707">
        <v>0</v>
      </c>
      <c r="K2707">
        <v>0</v>
      </c>
      <c r="L2707" s="2">
        <v>2.6666666666666665</v>
      </c>
      <c r="M2707">
        <v>6</v>
      </c>
      <c r="N2707">
        <v>4</v>
      </c>
      <c r="O2707">
        <v>4</v>
      </c>
      <c r="P2707">
        <v>2</v>
      </c>
      <c r="Q2707">
        <v>0</v>
      </c>
      <c r="R2707">
        <v>3</v>
      </c>
      <c r="S2707">
        <v>0</v>
      </c>
      <c r="T2707">
        <v>0</v>
      </c>
      <c r="U2707">
        <v>1</v>
      </c>
      <c r="V2707">
        <f t="shared" si="84"/>
        <v>47</v>
      </c>
      <c r="W2707">
        <f t="shared" si="85"/>
        <v>23</v>
      </c>
    </row>
    <row r="2708" spans="1:23" x14ac:dyDescent="0.35">
      <c r="A2708" t="s">
        <v>404</v>
      </c>
      <c r="B2708" s="1">
        <v>44422</v>
      </c>
      <c r="C2708" t="s">
        <v>386</v>
      </c>
      <c r="D2708" t="s">
        <v>35</v>
      </c>
      <c r="E2708">
        <v>1</v>
      </c>
      <c r="F2708">
        <v>0</v>
      </c>
      <c r="G2708">
        <v>0</v>
      </c>
      <c r="H2708">
        <v>1</v>
      </c>
      <c r="I2708">
        <v>0</v>
      </c>
      <c r="J2708">
        <v>0</v>
      </c>
      <c r="K2708">
        <v>0</v>
      </c>
      <c r="L2708">
        <v>6</v>
      </c>
      <c r="M2708">
        <v>3</v>
      </c>
      <c r="N2708">
        <v>0</v>
      </c>
      <c r="O2708">
        <v>0</v>
      </c>
      <c r="P2708">
        <v>0</v>
      </c>
      <c r="Q2708">
        <v>1</v>
      </c>
      <c r="R2708">
        <v>4</v>
      </c>
      <c r="S2708">
        <v>1</v>
      </c>
      <c r="T2708">
        <v>0</v>
      </c>
      <c r="U2708">
        <v>0</v>
      </c>
      <c r="V2708">
        <f t="shared" si="84"/>
        <v>72</v>
      </c>
      <c r="W2708">
        <f t="shared" si="85"/>
        <v>72</v>
      </c>
    </row>
    <row r="2709" spans="1:23" x14ac:dyDescent="0.35">
      <c r="A2709" t="s">
        <v>404</v>
      </c>
      <c r="B2709" s="1">
        <v>44423</v>
      </c>
      <c r="C2709" t="s">
        <v>398</v>
      </c>
      <c r="D2709" t="s">
        <v>35</v>
      </c>
      <c r="E2709">
        <v>1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5</v>
      </c>
      <c r="M2709">
        <v>3</v>
      </c>
      <c r="N2709">
        <v>1</v>
      </c>
      <c r="O2709">
        <v>1</v>
      </c>
      <c r="P2709">
        <v>1</v>
      </c>
      <c r="Q2709">
        <v>0</v>
      </c>
      <c r="R2709">
        <v>3</v>
      </c>
      <c r="S2709">
        <v>0</v>
      </c>
      <c r="T2709">
        <v>0</v>
      </c>
      <c r="U2709">
        <v>0</v>
      </c>
      <c r="V2709">
        <f t="shared" si="84"/>
        <v>63</v>
      </c>
      <c r="W2709">
        <f t="shared" si="85"/>
        <v>58</v>
      </c>
    </row>
    <row r="2710" spans="1:23" x14ac:dyDescent="0.35">
      <c r="A2710" t="s">
        <v>404</v>
      </c>
      <c r="B2710" s="1">
        <v>44424</v>
      </c>
      <c r="C2710" t="s">
        <v>397</v>
      </c>
      <c r="D2710" t="s">
        <v>40</v>
      </c>
      <c r="E2710">
        <v>1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6</v>
      </c>
      <c r="M2710">
        <v>7</v>
      </c>
      <c r="N2710">
        <v>4</v>
      </c>
      <c r="O2710">
        <v>2</v>
      </c>
      <c r="P2710">
        <v>1</v>
      </c>
      <c r="Q2710">
        <v>2</v>
      </c>
      <c r="R2710">
        <v>3</v>
      </c>
      <c r="S2710">
        <v>1</v>
      </c>
      <c r="T2710">
        <v>0</v>
      </c>
      <c r="U2710">
        <v>1</v>
      </c>
      <c r="V2710">
        <f t="shared" si="84"/>
        <v>58</v>
      </c>
      <c r="W2710">
        <f t="shared" si="85"/>
        <v>43</v>
      </c>
    </row>
    <row r="2711" spans="1:23" x14ac:dyDescent="0.35">
      <c r="A2711" t="s">
        <v>404</v>
      </c>
      <c r="B2711" s="1">
        <v>44425</v>
      </c>
      <c r="C2711" t="s">
        <v>394</v>
      </c>
      <c r="D2711" t="s">
        <v>40</v>
      </c>
      <c r="E2711">
        <v>1</v>
      </c>
      <c r="F2711">
        <v>0</v>
      </c>
      <c r="G2711">
        <v>0</v>
      </c>
      <c r="H2711">
        <v>0</v>
      </c>
      <c r="I2711">
        <v>1</v>
      </c>
      <c r="J2711">
        <v>0</v>
      </c>
      <c r="K2711">
        <v>0</v>
      </c>
      <c r="L2711">
        <v>6</v>
      </c>
      <c r="M2711">
        <v>5</v>
      </c>
      <c r="N2711">
        <v>3</v>
      </c>
      <c r="O2711">
        <v>2</v>
      </c>
      <c r="P2711">
        <v>1</v>
      </c>
      <c r="Q2711">
        <v>0</v>
      </c>
      <c r="R2711">
        <v>3</v>
      </c>
      <c r="S2711">
        <v>0</v>
      </c>
      <c r="T2711">
        <v>0</v>
      </c>
      <c r="U2711">
        <v>0</v>
      </c>
      <c r="V2711">
        <f t="shared" si="84"/>
        <v>64</v>
      </c>
      <c r="W2711">
        <f t="shared" si="85"/>
        <v>54</v>
      </c>
    </row>
    <row r="2712" spans="1:23" x14ac:dyDescent="0.35">
      <c r="A2712" t="s">
        <v>404</v>
      </c>
      <c r="B2712" s="1">
        <v>44426</v>
      </c>
      <c r="C2712" t="s">
        <v>391</v>
      </c>
      <c r="D2712" t="s">
        <v>40</v>
      </c>
      <c r="E2712">
        <v>1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 s="2">
        <v>1.3333333333333333</v>
      </c>
      <c r="M2712">
        <v>1</v>
      </c>
      <c r="N2712">
        <v>2</v>
      </c>
      <c r="O2712">
        <v>2</v>
      </c>
      <c r="P2712">
        <v>1</v>
      </c>
      <c r="Q2712">
        <v>3</v>
      </c>
      <c r="R2712">
        <v>1</v>
      </c>
      <c r="S2712">
        <v>0</v>
      </c>
      <c r="T2712">
        <v>0</v>
      </c>
      <c r="U2712">
        <v>0</v>
      </c>
      <c r="V2712">
        <f t="shared" si="84"/>
        <v>47</v>
      </c>
      <c r="W2712">
        <f t="shared" si="85"/>
        <v>29</v>
      </c>
    </row>
    <row r="2713" spans="1:23" x14ac:dyDescent="0.35">
      <c r="A2713" t="s">
        <v>404</v>
      </c>
      <c r="B2713" s="1">
        <v>44427</v>
      </c>
      <c r="C2713" t="s">
        <v>400</v>
      </c>
      <c r="D2713" t="s">
        <v>52</v>
      </c>
      <c r="E2713">
        <v>1</v>
      </c>
      <c r="F2713">
        <v>0</v>
      </c>
      <c r="G2713">
        <v>0</v>
      </c>
      <c r="H2713">
        <v>0</v>
      </c>
      <c r="I2713">
        <v>1</v>
      </c>
      <c r="J2713">
        <v>0</v>
      </c>
      <c r="K2713">
        <v>0</v>
      </c>
      <c r="L2713" s="2">
        <v>3.3333333333333335</v>
      </c>
      <c r="M2713">
        <v>3</v>
      </c>
      <c r="N2713">
        <v>4</v>
      </c>
      <c r="O2713">
        <v>4</v>
      </c>
      <c r="P2713">
        <v>0</v>
      </c>
      <c r="Q2713">
        <v>1</v>
      </c>
      <c r="R2713">
        <v>4</v>
      </c>
      <c r="S2713">
        <v>0</v>
      </c>
      <c r="T2713">
        <v>0</v>
      </c>
      <c r="U2713">
        <v>0</v>
      </c>
      <c r="V2713">
        <f t="shared" si="84"/>
        <v>60</v>
      </c>
      <c r="W2713">
        <f t="shared" si="85"/>
        <v>44</v>
      </c>
    </row>
    <row r="2714" spans="1:23" x14ac:dyDescent="0.35">
      <c r="A2714" t="s">
        <v>404</v>
      </c>
      <c r="B2714" s="1">
        <v>44428</v>
      </c>
      <c r="C2714" t="s">
        <v>398</v>
      </c>
      <c r="D2714" t="s">
        <v>52</v>
      </c>
      <c r="E2714">
        <v>1</v>
      </c>
      <c r="F2714">
        <v>0</v>
      </c>
      <c r="G2714">
        <v>0</v>
      </c>
      <c r="H2714">
        <v>0</v>
      </c>
      <c r="I2714">
        <v>1</v>
      </c>
      <c r="J2714">
        <v>0</v>
      </c>
      <c r="K2714">
        <v>0</v>
      </c>
      <c r="L2714">
        <v>5</v>
      </c>
      <c r="M2714">
        <v>8</v>
      </c>
      <c r="N2714">
        <v>7</v>
      </c>
      <c r="O2714">
        <v>7</v>
      </c>
      <c r="P2714">
        <v>1</v>
      </c>
      <c r="Q2714">
        <v>5</v>
      </c>
      <c r="R2714">
        <v>2</v>
      </c>
      <c r="S2714">
        <v>2</v>
      </c>
      <c r="T2714">
        <v>0</v>
      </c>
      <c r="U2714">
        <v>0</v>
      </c>
      <c r="V2714">
        <f t="shared" si="84"/>
        <v>52</v>
      </c>
      <c r="W2714">
        <f t="shared" si="85"/>
        <v>19</v>
      </c>
    </row>
    <row r="2715" spans="1:23" x14ac:dyDescent="0.35">
      <c r="A2715" t="s">
        <v>404</v>
      </c>
      <c r="B2715" s="1">
        <v>44429</v>
      </c>
      <c r="C2715" t="s">
        <v>386</v>
      </c>
      <c r="D2715" t="s">
        <v>52</v>
      </c>
      <c r="E2715">
        <v>1</v>
      </c>
      <c r="F2715">
        <v>0</v>
      </c>
      <c r="G2715">
        <v>0</v>
      </c>
      <c r="H2715">
        <v>0</v>
      </c>
      <c r="I2715">
        <v>1</v>
      </c>
      <c r="J2715">
        <v>0</v>
      </c>
      <c r="K2715">
        <v>0</v>
      </c>
      <c r="L2715" s="2">
        <v>4.333333333333333</v>
      </c>
      <c r="M2715">
        <v>4</v>
      </c>
      <c r="N2715">
        <v>5</v>
      </c>
      <c r="O2715">
        <v>5</v>
      </c>
      <c r="P2715">
        <v>0</v>
      </c>
      <c r="Q2715">
        <v>1</v>
      </c>
      <c r="R2715">
        <v>5</v>
      </c>
      <c r="S2715">
        <v>2</v>
      </c>
      <c r="T2715">
        <v>0</v>
      </c>
      <c r="U2715">
        <v>1</v>
      </c>
      <c r="V2715">
        <f t="shared" si="84"/>
        <v>63.666666666666664</v>
      </c>
      <c r="W2715">
        <f t="shared" si="85"/>
        <v>46</v>
      </c>
    </row>
    <row r="2716" spans="1:23" x14ac:dyDescent="0.35">
      <c r="A2716" t="s">
        <v>404</v>
      </c>
      <c r="B2716" s="1">
        <v>44432</v>
      </c>
      <c r="C2716" t="s">
        <v>397</v>
      </c>
      <c r="D2716" t="s">
        <v>38</v>
      </c>
      <c r="E2716">
        <v>1</v>
      </c>
      <c r="F2716">
        <v>0</v>
      </c>
      <c r="G2716">
        <v>0</v>
      </c>
      <c r="H2716">
        <v>0</v>
      </c>
      <c r="I2716">
        <v>1</v>
      </c>
      <c r="J2716">
        <v>0</v>
      </c>
      <c r="K2716">
        <v>0</v>
      </c>
      <c r="L2716" s="2">
        <v>4.666666666666667</v>
      </c>
      <c r="M2716">
        <v>7</v>
      </c>
      <c r="N2716">
        <v>9</v>
      </c>
      <c r="O2716">
        <v>9</v>
      </c>
      <c r="P2716">
        <v>3</v>
      </c>
      <c r="Q2716">
        <v>4</v>
      </c>
      <c r="R2716">
        <v>4</v>
      </c>
      <c r="S2716">
        <v>0</v>
      </c>
      <c r="T2716">
        <v>0</v>
      </c>
      <c r="U2716">
        <v>1</v>
      </c>
      <c r="V2716">
        <f t="shared" si="84"/>
        <v>46.333333333333336</v>
      </c>
      <c r="W2716">
        <f t="shared" si="85"/>
        <v>5</v>
      </c>
    </row>
    <row r="2717" spans="1:23" x14ac:dyDescent="0.35">
      <c r="A2717" t="s">
        <v>404</v>
      </c>
      <c r="B2717" s="1">
        <v>44433</v>
      </c>
      <c r="C2717" t="s">
        <v>394</v>
      </c>
      <c r="D2717" t="s">
        <v>38</v>
      </c>
      <c r="E2717">
        <v>1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5</v>
      </c>
      <c r="M2717">
        <v>4</v>
      </c>
      <c r="N2717">
        <v>0</v>
      </c>
      <c r="O2717">
        <v>0</v>
      </c>
      <c r="P2717">
        <v>0</v>
      </c>
      <c r="Q2717">
        <v>1</v>
      </c>
      <c r="R2717">
        <v>7</v>
      </c>
      <c r="S2717">
        <v>0</v>
      </c>
      <c r="T2717">
        <v>0</v>
      </c>
      <c r="U2717">
        <v>0</v>
      </c>
      <c r="V2717">
        <f t="shared" si="84"/>
        <v>69</v>
      </c>
      <c r="W2717">
        <f t="shared" si="85"/>
        <v>67</v>
      </c>
    </row>
    <row r="2718" spans="1:23" x14ac:dyDescent="0.35">
      <c r="A2718" t="s">
        <v>404</v>
      </c>
      <c r="B2718" s="1">
        <v>44434</v>
      </c>
      <c r="C2718" t="s">
        <v>400</v>
      </c>
      <c r="D2718" t="s">
        <v>38</v>
      </c>
      <c r="E2718">
        <v>1</v>
      </c>
      <c r="F2718">
        <v>0</v>
      </c>
      <c r="G2718">
        <v>0</v>
      </c>
      <c r="H2718">
        <v>0</v>
      </c>
      <c r="I2718">
        <v>1</v>
      </c>
      <c r="J2718">
        <v>0</v>
      </c>
      <c r="K2718">
        <v>0</v>
      </c>
      <c r="L2718">
        <v>4</v>
      </c>
      <c r="M2718">
        <v>3</v>
      </c>
      <c r="N2718">
        <v>4</v>
      </c>
      <c r="O2718">
        <v>4</v>
      </c>
      <c r="P2718">
        <v>1</v>
      </c>
      <c r="Q2718">
        <v>3</v>
      </c>
      <c r="R2718">
        <v>3</v>
      </c>
      <c r="S2718">
        <v>0</v>
      </c>
      <c r="T2718">
        <v>0</v>
      </c>
      <c r="U2718">
        <v>0</v>
      </c>
      <c r="V2718">
        <f t="shared" si="84"/>
        <v>55</v>
      </c>
      <c r="W2718">
        <f t="shared" si="85"/>
        <v>37</v>
      </c>
    </row>
    <row r="2719" spans="1:23" x14ac:dyDescent="0.35">
      <c r="A2719" t="s">
        <v>404</v>
      </c>
      <c r="B2719" s="1">
        <v>44435</v>
      </c>
      <c r="C2719" t="s">
        <v>401</v>
      </c>
      <c r="D2719" t="s">
        <v>108</v>
      </c>
      <c r="E2719">
        <v>1</v>
      </c>
      <c r="F2719">
        <v>0</v>
      </c>
      <c r="G2719">
        <v>0</v>
      </c>
      <c r="H2719">
        <v>1</v>
      </c>
      <c r="I2719">
        <v>0</v>
      </c>
      <c r="J2719">
        <v>0</v>
      </c>
      <c r="K2719">
        <v>0</v>
      </c>
      <c r="L2719" s="2">
        <v>5.333333333333333</v>
      </c>
      <c r="M2719">
        <v>3</v>
      </c>
      <c r="N2719">
        <v>0</v>
      </c>
      <c r="O2719">
        <v>0</v>
      </c>
      <c r="P2719">
        <v>0</v>
      </c>
      <c r="Q2719">
        <v>1</v>
      </c>
      <c r="R2719">
        <v>2</v>
      </c>
      <c r="S2719">
        <v>1</v>
      </c>
      <c r="T2719">
        <v>0</v>
      </c>
      <c r="U2719">
        <v>0</v>
      </c>
      <c r="V2719">
        <f t="shared" si="84"/>
        <v>66.666666666666671</v>
      </c>
      <c r="W2719">
        <f t="shared" si="85"/>
        <v>66</v>
      </c>
    </row>
    <row r="2720" spans="1:23" x14ac:dyDescent="0.35">
      <c r="A2720" t="s">
        <v>404</v>
      </c>
      <c r="B2720" s="1">
        <v>44436</v>
      </c>
      <c r="C2720" t="s">
        <v>398</v>
      </c>
      <c r="D2720" t="s">
        <v>108</v>
      </c>
      <c r="E2720">
        <v>1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4</v>
      </c>
      <c r="M2720">
        <v>4</v>
      </c>
      <c r="N2720">
        <v>4</v>
      </c>
      <c r="O2720">
        <v>3</v>
      </c>
      <c r="P2720">
        <v>0</v>
      </c>
      <c r="Q2720">
        <v>1</v>
      </c>
      <c r="R2720">
        <v>2</v>
      </c>
      <c r="S2720">
        <v>0</v>
      </c>
      <c r="T2720">
        <v>0</v>
      </c>
      <c r="U2720">
        <v>0</v>
      </c>
      <c r="V2720">
        <f t="shared" si="84"/>
        <v>57</v>
      </c>
      <c r="W2720">
        <f t="shared" si="85"/>
        <v>44</v>
      </c>
    </row>
    <row r="2721" spans="1:23" x14ac:dyDescent="0.35">
      <c r="A2721" t="s">
        <v>404</v>
      </c>
      <c r="B2721" s="1">
        <v>44437</v>
      </c>
      <c r="C2721" t="s">
        <v>397</v>
      </c>
      <c r="D2721" t="s">
        <v>108</v>
      </c>
      <c r="E2721">
        <v>1</v>
      </c>
      <c r="F2721">
        <v>0</v>
      </c>
      <c r="G2721">
        <v>0</v>
      </c>
      <c r="H2721">
        <v>0</v>
      </c>
      <c r="I2721">
        <v>1</v>
      </c>
      <c r="J2721">
        <v>0</v>
      </c>
      <c r="K2721">
        <v>0</v>
      </c>
      <c r="L2721">
        <v>5</v>
      </c>
      <c r="M2721">
        <v>6</v>
      </c>
      <c r="N2721">
        <v>6</v>
      </c>
      <c r="O2721">
        <v>6</v>
      </c>
      <c r="P2721">
        <v>2</v>
      </c>
      <c r="Q2721">
        <v>3</v>
      </c>
      <c r="R2721">
        <v>5</v>
      </c>
      <c r="S2721">
        <v>1</v>
      </c>
      <c r="T2721">
        <v>0</v>
      </c>
      <c r="U2721">
        <v>0</v>
      </c>
      <c r="V2721">
        <f t="shared" si="84"/>
        <v>55</v>
      </c>
      <c r="W2721">
        <f t="shared" si="85"/>
        <v>27</v>
      </c>
    </row>
    <row r="2722" spans="1:23" x14ac:dyDescent="0.35">
      <c r="A2722" t="s">
        <v>404</v>
      </c>
      <c r="B2722" s="1">
        <v>44438</v>
      </c>
      <c r="C2722" t="s">
        <v>394</v>
      </c>
      <c r="D2722" t="s">
        <v>65</v>
      </c>
      <c r="E2722">
        <v>1</v>
      </c>
      <c r="F2722">
        <v>0</v>
      </c>
      <c r="G2722">
        <v>0</v>
      </c>
      <c r="H2722">
        <v>1</v>
      </c>
      <c r="I2722">
        <v>0</v>
      </c>
      <c r="J2722">
        <v>0</v>
      </c>
      <c r="K2722">
        <v>0</v>
      </c>
      <c r="L2722">
        <v>6</v>
      </c>
      <c r="M2722">
        <v>5</v>
      </c>
      <c r="N2722">
        <v>2</v>
      </c>
      <c r="O2722">
        <v>2</v>
      </c>
      <c r="P2722">
        <v>1</v>
      </c>
      <c r="Q2722">
        <v>0</v>
      </c>
      <c r="R2722">
        <v>5</v>
      </c>
      <c r="S2722">
        <v>0</v>
      </c>
      <c r="T2722">
        <v>0</v>
      </c>
      <c r="U2722">
        <v>1</v>
      </c>
      <c r="V2722">
        <f t="shared" si="84"/>
        <v>68</v>
      </c>
      <c r="W2722">
        <f t="shared" si="85"/>
        <v>59</v>
      </c>
    </row>
    <row r="2723" spans="1:23" x14ac:dyDescent="0.35">
      <c r="A2723" t="s">
        <v>404</v>
      </c>
      <c r="B2723" s="1">
        <v>44439</v>
      </c>
      <c r="C2723" t="s">
        <v>400</v>
      </c>
      <c r="D2723" t="s">
        <v>112</v>
      </c>
      <c r="E2723">
        <v>1</v>
      </c>
      <c r="F2723">
        <v>0</v>
      </c>
      <c r="G2723">
        <v>0</v>
      </c>
      <c r="H2723">
        <v>0</v>
      </c>
      <c r="I2723">
        <v>1</v>
      </c>
      <c r="J2723">
        <v>0</v>
      </c>
      <c r="K2723">
        <v>0</v>
      </c>
      <c r="L2723">
        <v>5</v>
      </c>
      <c r="M2723">
        <v>3</v>
      </c>
      <c r="N2723">
        <v>2</v>
      </c>
      <c r="O2723">
        <v>2</v>
      </c>
      <c r="P2723">
        <v>1</v>
      </c>
      <c r="Q2723">
        <v>0</v>
      </c>
      <c r="R2723">
        <v>5</v>
      </c>
      <c r="S2723">
        <v>0</v>
      </c>
      <c r="T2723">
        <v>0</v>
      </c>
      <c r="U2723">
        <v>1</v>
      </c>
      <c r="V2723">
        <f t="shared" si="84"/>
        <v>65</v>
      </c>
      <c r="W2723">
        <f t="shared" si="85"/>
        <v>57</v>
      </c>
    </row>
    <row r="2724" spans="1:23" x14ac:dyDescent="0.35">
      <c r="A2724" t="s">
        <v>404</v>
      </c>
      <c r="B2724" s="1">
        <v>44440</v>
      </c>
      <c r="C2724" t="s">
        <v>402</v>
      </c>
      <c r="D2724" t="s">
        <v>112</v>
      </c>
      <c r="E2724">
        <v>1</v>
      </c>
      <c r="F2724">
        <v>0</v>
      </c>
      <c r="G2724">
        <v>0</v>
      </c>
      <c r="H2724">
        <v>0</v>
      </c>
      <c r="I2724">
        <v>1</v>
      </c>
      <c r="J2724">
        <v>0</v>
      </c>
      <c r="K2724">
        <v>0</v>
      </c>
      <c r="L2724">
        <v>5</v>
      </c>
      <c r="M2724">
        <v>3</v>
      </c>
      <c r="N2724">
        <v>3</v>
      </c>
      <c r="O2724">
        <v>3</v>
      </c>
      <c r="P2724">
        <v>1</v>
      </c>
      <c r="Q2724">
        <v>1</v>
      </c>
      <c r="R2724">
        <v>5</v>
      </c>
      <c r="S2724">
        <v>0</v>
      </c>
      <c r="T2724">
        <v>0</v>
      </c>
      <c r="U2724">
        <v>0</v>
      </c>
      <c r="V2724">
        <f t="shared" si="84"/>
        <v>64</v>
      </c>
      <c r="W2724">
        <f t="shared" si="85"/>
        <v>52</v>
      </c>
    </row>
    <row r="2725" spans="1:23" x14ac:dyDescent="0.35">
      <c r="A2725" t="s">
        <v>404</v>
      </c>
      <c r="B2725" s="1">
        <v>44442</v>
      </c>
      <c r="C2725" t="s">
        <v>395</v>
      </c>
      <c r="D2725" t="s">
        <v>51</v>
      </c>
      <c r="E2725">
        <v>1</v>
      </c>
      <c r="F2725">
        <v>0</v>
      </c>
      <c r="G2725">
        <v>0</v>
      </c>
      <c r="H2725">
        <v>0</v>
      </c>
      <c r="I2725">
        <v>1</v>
      </c>
      <c r="J2725">
        <v>0</v>
      </c>
      <c r="K2725">
        <v>0</v>
      </c>
      <c r="L2725">
        <v>7</v>
      </c>
      <c r="M2725">
        <v>6</v>
      </c>
      <c r="N2725">
        <v>5</v>
      </c>
      <c r="O2725">
        <v>5</v>
      </c>
      <c r="P2725">
        <v>0</v>
      </c>
      <c r="Q2725">
        <v>0</v>
      </c>
      <c r="R2725">
        <v>2</v>
      </c>
      <c r="S2725">
        <v>0</v>
      </c>
      <c r="T2725">
        <v>0</v>
      </c>
      <c r="U2725">
        <v>1</v>
      </c>
      <c r="V2725">
        <f t="shared" si="84"/>
        <v>73</v>
      </c>
      <c r="W2725">
        <f t="shared" si="85"/>
        <v>57</v>
      </c>
    </row>
    <row r="2726" spans="1:23" x14ac:dyDescent="0.35">
      <c r="A2726" t="s">
        <v>404</v>
      </c>
      <c r="B2726" s="1">
        <v>44443</v>
      </c>
      <c r="C2726" t="s">
        <v>401</v>
      </c>
      <c r="D2726" t="s">
        <v>51</v>
      </c>
      <c r="E2726">
        <v>1</v>
      </c>
      <c r="F2726">
        <v>0</v>
      </c>
      <c r="G2726">
        <v>0</v>
      </c>
      <c r="H2726">
        <v>0</v>
      </c>
      <c r="I2726">
        <v>1</v>
      </c>
      <c r="J2726">
        <v>0</v>
      </c>
      <c r="K2726">
        <v>0</v>
      </c>
      <c r="L2726">
        <v>3</v>
      </c>
      <c r="M2726">
        <v>10</v>
      </c>
      <c r="N2726">
        <v>9</v>
      </c>
      <c r="O2726">
        <v>9</v>
      </c>
      <c r="P2726">
        <v>4</v>
      </c>
      <c r="Q2726">
        <v>1</v>
      </c>
      <c r="R2726">
        <v>2</v>
      </c>
      <c r="S2726">
        <v>0</v>
      </c>
      <c r="T2726">
        <v>1</v>
      </c>
      <c r="U2726">
        <v>0</v>
      </c>
      <c r="V2726">
        <f t="shared" si="84"/>
        <v>34</v>
      </c>
      <c r="W2726">
        <f t="shared" si="85"/>
        <v>-13</v>
      </c>
    </row>
    <row r="2727" spans="1:23" x14ac:dyDescent="0.35">
      <c r="A2727" t="s">
        <v>404</v>
      </c>
      <c r="B2727" s="1">
        <v>44444</v>
      </c>
      <c r="C2727" t="s">
        <v>397</v>
      </c>
      <c r="D2727" t="s">
        <v>51</v>
      </c>
      <c r="E2727">
        <v>1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 s="2">
        <v>4.666666666666667</v>
      </c>
      <c r="M2727">
        <v>6</v>
      </c>
      <c r="N2727">
        <v>4</v>
      </c>
      <c r="O2727">
        <v>4</v>
      </c>
      <c r="P2727">
        <v>1</v>
      </c>
      <c r="Q2727">
        <v>1</v>
      </c>
      <c r="R2727">
        <v>3</v>
      </c>
      <c r="S2727">
        <v>0</v>
      </c>
      <c r="T2727">
        <v>0</v>
      </c>
      <c r="U2727">
        <v>1</v>
      </c>
      <c r="V2727">
        <f t="shared" si="84"/>
        <v>57.333333333333336</v>
      </c>
      <c r="W2727">
        <f t="shared" si="85"/>
        <v>39</v>
      </c>
    </row>
    <row r="2728" spans="1:23" x14ac:dyDescent="0.35">
      <c r="A2728" t="s">
        <v>404</v>
      </c>
      <c r="B2728" s="1">
        <v>44445</v>
      </c>
      <c r="C2728" t="s">
        <v>394</v>
      </c>
      <c r="D2728" t="s">
        <v>66</v>
      </c>
      <c r="E2728">
        <v>1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4</v>
      </c>
      <c r="M2728">
        <v>6</v>
      </c>
      <c r="N2728">
        <v>2</v>
      </c>
      <c r="O2728">
        <v>2</v>
      </c>
      <c r="P2728">
        <v>1</v>
      </c>
      <c r="Q2728">
        <v>0</v>
      </c>
      <c r="R2728">
        <v>4</v>
      </c>
      <c r="S2728">
        <v>0</v>
      </c>
      <c r="T2728">
        <v>0</v>
      </c>
      <c r="U2728">
        <v>0</v>
      </c>
      <c r="V2728">
        <f t="shared" si="84"/>
        <v>56</v>
      </c>
      <c r="W2728">
        <f t="shared" si="85"/>
        <v>44</v>
      </c>
    </row>
    <row r="2729" spans="1:23" x14ac:dyDescent="0.35">
      <c r="A2729" t="s">
        <v>404</v>
      </c>
      <c r="B2729" s="1">
        <v>44446</v>
      </c>
      <c r="C2729" t="s">
        <v>400</v>
      </c>
      <c r="D2729" t="s">
        <v>66</v>
      </c>
      <c r="E2729">
        <v>1</v>
      </c>
      <c r="F2729">
        <v>0</v>
      </c>
      <c r="G2729">
        <v>0</v>
      </c>
      <c r="H2729">
        <v>1</v>
      </c>
      <c r="I2729">
        <v>0</v>
      </c>
      <c r="J2729">
        <v>0</v>
      </c>
      <c r="K2729">
        <v>0</v>
      </c>
      <c r="L2729">
        <v>5</v>
      </c>
      <c r="M2729">
        <v>3</v>
      </c>
      <c r="N2729">
        <v>0</v>
      </c>
      <c r="O2729">
        <v>0</v>
      </c>
      <c r="P2729">
        <v>0</v>
      </c>
      <c r="Q2729">
        <v>4</v>
      </c>
      <c r="R2729">
        <v>7</v>
      </c>
      <c r="S2729">
        <v>0</v>
      </c>
      <c r="T2729">
        <v>0</v>
      </c>
      <c r="U2729">
        <v>0</v>
      </c>
      <c r="V2729">
        <f t="shared" si="84"/>
        <v>67</v>
      </c>
      <c r="W2729">
        <f t="shared" si="85"/>
        <v>63</v>
      </c>
    </row>
    <row r="2730" spans="1:23" x14ac:dyDescent="0.35">
      <c r="A2730" t="s">
        <v>404</v>
      </c>
      <c r="B2730" s="1">
        <v>44447</v>
      </c>
      <c r="C2730" t="s">
        <v>402</v>
      </c>
      <c r="D2730" t="s">
        <v>66</v>
      </c>
      <c r="E2730">
        <v>1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7</v>
      </c>
      <c r="M2730">
        <v>1</v>
      </c>
      <c r="N2730">
        <v>0</v>
      </c>
      <c r="O2730">
        <v>0</v>
      </c>
      <c r="P2730">
        <v>0</v>
      </c>
      <c r="Q2730">
        <v>0</v>
      </c>
      <c r="R2730">
        <v>4</v>
      </c>
      <c r="S2730">
        <v>0</v>
      </c>
      <c r="T2730">
        <v>0</v>
      </c>
      <c r="U2730">
        <v>0</v>
      </c>
      <c r="V2730">
        <f t="shared" si="84"/>
        <v>80</v>
      </c>
      <c r="W2730">
        <f t="shared" si="85"/>
        <v>84</v>
      </c>
    </row>
    <row r="2731" spans="1:23" x14ac:dyDescent="0.35">
      <c r="A2731" t="s">
        <v>404</v>
      </c>
      <c r="B2731" s="1">
        <v>44448</v>
      </c>
      <c r="C2731" t="s">
        <v>401</v>
      </c>
      <c r="D2731" t="s">
        <v>66</v>
      </c>
      <c r="E2731">
        <v>1</v>
      </c>
      <c r="F2731">
        <v>0</v>
      </c>
      <c r="G2731">
        <v>0</v>
      </c>
      <c r="H2731">
        <v>0</v>
      </c>
      <c r="I2731">
        <v>1</v>
      </c>
      <c r="J2731">
        <v>0</v>
      </c>
      <c r="K2731">
        <v>0</v>
      </c>
      <c r="L2731">
        <v>4</v>
      </c>
      <c r="M2731">
        <v>6</v>
      </c>
      <c r="N2731">
        <v>3</v>
      </c>
      <c r="O2731">
        <v>3</v>
      </c>
      <c r="P2731">
        <v>2</v>
      </c>
      <c r="Q2731">
        <v>4</v>
      </c>
      <c r="R2731">
        <v>2</v>
      </c>
      <c r="S2731">
        <v>0</v>
      </c>
      <c r="T2731">
        <v>0</v>
      </c>
      <c r="U2731">
        <v>0</v>
      </c>
      <c r="V2731">
        <f t="shared" si="84"/>
        <v>46</v>
      </c>
      <c r="W2731">
        <f t="shared" si="85"/>
        <v>25</v>
      </c>
    </row>
    <row r="2732" spans="1:23" x14ac:dyDescent="0.35">
      <c r="A2732" t="s">
        <v>404</v>
      </c>
      <c r="B2732" s="1">
        <v>44449</v>
      </c>
      <c r="C2732" t="s">
        <v>397</v>
      </c>
      <c r="D2732" t="s">
        <v>47</v>
      </c>
      <c r="E2732">
        <v>1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6</v>
      </c>
      <c r="M2732">
        <v>5</v>
      </c>
      <c r="N2732">
        <v>4</v>
      </c>
      <c r="O2732">
        <v>4</v>
      </c>
      <c r="P2732">
        <v>1</v>
      </c>
      <c r="Q2732">
        <v>1</v>
      </c>
      <c r="R2732">
        <v>4</v>
      </c>
      <c r="S2732">
        <v>0</v>
      </c>
      <c r="T2732">
        <v>0</v>
      </c>
      <c r="U2732">
        <v>0</v>
      </c>
      <c r="V2732">
        <f t="shared" si="84"/>
        <v>66</v>
      </c>
      <c r="W2732">
        <f t="shared" si="85"/>
        <v>50</v>
      </c>
    </row>
    <row r="2733" spans="1:23" x14ac:dyDescent="0.35">
      <c r="A2733" t="s">
        <v>404</v>
      </c>
      <c r="B2733" s="1">
        <v>44450</v>
      </c>
      <c r="C2733" t="s">
        <v>388</v>
      </c>
      <c r="D2733" t="s">
        <v>47</v>
      </c>
      <c r="E2733">
        <v>1</v>
      </c>
      <c r="F2733">
        <v>0</v>
      </c>
      <c r="G2733">
        <v>0</v>
      </c>
      <c r="H2733">
        <v>1</v>
      </c>
      <c r="I2733">
        <v>0</v>
      </c>
      <c r="J2733">
        <v>0</v>
      </c>
      <c r="K2733">
        <v>0</v>
      </c>
      <c r="L2733">
        <v>5</v>
      </c>
      <c r="M2733">
        <v>5</v>
      </c>
      <c r="N2733">
        <v>1</v>
      </c>
      <c r="O2733">
        <v>1</v>
      </c>
      <c r="P2733">
        <v>0</v>
      </c>
      <c r="Q2733">
        <v>0</v>
      </c>
      <c r="R2733">
        <v>3</v>
      </c>
      <c r="S2733">
        <v>1</v>
      </c>
      <c r="T2733">
        <v>0</v>
      </c>
      <c r="U2733">
        <v>0</v>
      </c>
      <c r="V2733">
        <f t="shared" si="84"/>
        <v>65</v>
      </c>
      <c r="W2733">
        <f t="shared" si="85"/>
        <v>60</v>
      </c>
    </row>
    <row r="2734" spans="1:23" x14ac:dyDescent="0.35">
      <c r="A2734" t="s">
        <v>404</v>
      </c>
      <c r="B2734" s="1">
        <v>44451</v>
      </c>
      <c r="C2734" t="s">
        <v>394</v>
      </c>
      <c r="D2734" t="s">
        <v>47</v>
      </c>
      <c r="E2734">
        <v>1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 s="2">
        <v>4.333333333333333</v>
      </c>
      <c r="M2734">
        <v>5</v>
      </c>
      <c r="N2734">
        <v>3</v>
      </c>
      <c r="O2734">
        <v>3</v>
      </c>
      <c r="P2734">
        <v>1</v>
      </c>
      <c r="Q2734">
        <v>0</v>
      </c>
      <c r="R2734">
        <v>6</v>
      </c>
      <c r="S2734">
        <v>0</v>
      </c>
      <c r="T2734">
        <v>0</v>
      </c>
      <c r="U2734">
        <v>0</v>
      </c>
      <c r="V2734">
        <f t="shared" si="84"/>
        <v>60.666666666666664</v>
      </c>
      <c r="W2734">
        <f t="shared" si="85"/>
        <v>47</v>
      </c>
    </row>
    <row r="2735" spans="1:23" x14ac:dyDescent="0.35">
      <c r="A2735" t="s">
        <v>404</v>
      </c>
      <c r="B2735" s="1">
        <v>44452</v>
      </c>
      <c r="C2735" t="s">
        <v>400</v>
      </c>
      <c r="D2735" t="s">
        <v>52</v>
      </c>
      <c r="E2735">
        <v>1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 s="2">
        <v>0.66666666666666663</v>
      </c>
      <c r="M2735">
        <v>0</v>
      </c>
      <c r="N2735">
        <v>0</v>
      </c>
      <c r="O2735">
        <v>0</v>
      </c>
      <c r="P2735">
        <v>0</v>
      </c>
      <c r="Q2735">
        <v>1</v>
      </c>
      <c r="R2735">
        <v>0</v>
      </c>
      <c r="S2735">
        <v>0</v>
      </c>
      <c r="T2735">
        <v>0</v>
      </c>
      <c r="U2735">
        <v>0</v>
      </c>
      <c r="V2735">
        <f t="shared" si="84"/>
        <v>51</v>
      </c>
      <c r="W2735">
        <f t="shared" si="85"/>
        <v>42</v>
      </c>
    </row>
    <row r="2736" spans="1:23" x14ac:dyDescent="0.35">
      <c r="A2736" t="s">
        <v>404</v>
      </c>
      <c r="B2736" t="s">
        <v>260</v>
      </c>
      <c r="C2736" t="s">
        <v>402</v>
      </c>
      <c r="D2736" t="s">
        <v>40</v>
      </c>
      <c r="E2736">
        <v>1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5</v>
      </c>
      <c r="M2736">
        <v>3</v>
      </c>
      <c r="N2736">
        <v>1</v>
      </c>
      <c r="O2736">
        <v>1</v>
      </c>
      <c r="P2736">
        <v>1</v>
      </c>
      <c r="Q2736">
        <v>1</v>
      </c>
      <c r="R2736">
        <v>5</v>
      </c>
      <c r="S2736">
        <v>0</v>
      </c>
      <c r="T2736">
        <v>0</v>
      </c>
      <c r="U2736">
        <v>0</v>
      </c>
      <c r="V2736">
        <f t="shared" si="84"/>
        <v>64</v>
      </c>
      <c r="W2736">
        <f t="shared" si="85"/>
        <v>58</v>
      </c>
    </row>
    <row r="2737" spans="1:23" x14ac:dyDescent="0.35">
      <c r="A2737" t="s">
        <v>404</v>
      </c>
      <c r="B2737" t="s">
        <v>261</v>
      </c>
      <c r="C2737" t="s">
        <v>398</v>
      </c>
      <c r="D2737" t="s">
        <v>40</v>
      </c>
      <c r="E2737">
        <v>1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4</v>
      </c>
      <c r="M2737">
        <v>4</v>
      </c>
      <c r="N2737">
        <v>3</v>
      </c>
      <c r="O2737">
        <v>3</v>
      </c>
      <c r="P2737">
        <v>0</v>
      </c>
      <c r="Q2737">
        <v>1</v>
      </c>
      <c r="R2737">
        <v>2</v>
      </c>
      <c r="S2737">
        <v>0</v>
      </c>
      <c r="T2737">
        <v>0</v>
      </c>
      <c r="U2737">
        <v>0</v>
      </c>
      <c r="V2737">
        <f t="shared" si="84"/>
        <v>59</v>
      </c>
      <c r="W2737">
        <f t="shared" si="85"/>
        <v>47</v>
      </c>
    </row>
    <row r="2738" spans="1:23" x14ac:dyDescent="0.35">
      <c r="A2738" t="s">
        <v>404</v>
      </c>
      <c r="B2738" s="1">
        <v>44454</v>
      </c>
      <c r="C2738" t="s">
        <v>397</v>
      </c>
      <c r="D2738" t="s">
        <v>40</v>
      </c>
      <c r="E2738">
        <v>1</v>
      </c>
      <c r="F2738">
        <v>0</v>
      </c>
      <c r="G2738">
        <v>0</v>
      </c>
      <c r="H2738">
        <v>0</v>
      </c>
      <c r="I2738">
        <v>1</v>
      </c>
      <c r="J2738">
        <v>0</v>
      </c>
      <c r="K2738">
        <v>0</v>
      </c>
      <c r="L2738" s="2">
        <v>4.666666666666667</v>
      </c>
      <c r="M2738">
        <v>7</v>
      </c>
      <c r="N2738">
        <v>5</v>
      </c>
      <c r="O2738">
        <v>3</v>
      </c>
      <c r="P2738">
        <v>1</v>
      </c>
      <c r="Q2738">
        <v>1</v>
      </c>
      <c r="R2738">
        <v>3</v>
      </c>
      <c r="S2738">
        <v>0</v>
      </c>
      <c r="T2738">
        <v>0</v>
      </c>
      <c r="U2738">
        <v>0</v>
      </c>
      <c r="V2738">
        <f t="shared" si="84"/>
        <v>52.333333333333336</v>
      </c>
      <c r="W2738">
        <f t="shared" si="85"/>
        <v>34</v>
      </c>
    </row>
    <row r="2739" spans="1:23" x14ac:dyDescent="0.35">
      <c r="A2739" t="s">
        <v>404</v>
      </c>
      <c r="B2739" s="1">
        <v>44456</v>
      </c>
      <c r="C2739" t="s">
        <v>388</v>
      </c>
      <c r="D2739" t="s">
        <v>28</v>
      </c>
      <c r="E2739">
        <v>1</v>
      </c>
      <c r="F2739">
        <v>0</v>
      </c>
      <c r="G2739">
        <v>0</v>
      </c>
      <c r="H2739">
        <v>1</v>
      </c>
      <c r="I2739">
        <v>0</v>
      </c>
      <c r="J2739">
        <v>0</v>
      </c>
      <c r="K2739">
        <v>0</v>
      </c>
      <c r="L2739" s="2">
        <v>5.666666666666667</v>
      </c>
      <c r="M2739">
        <v>3</v>
      </c>
      <c r="N2739">
        <v>3</v>
      </c>
      <c r="O2739">
        <v>1</v>
      </c>
      <c r="P2739">
        <v>1</v>
      </c>
      <c r="Q2739">
        <v>2</v>
      </c>
      <c r="R2739">
        <v>2</v>
      </c>
      <c r="S2739">
        <v>0</v>
      </c>
      <c r="T2739">
        <v>0</v>
      </c>
      <c r="U2739">
        <v>0</v>
      </c>
      <c r="V2739">
        <f t="shared" si="84"/>
        <v>59.333333333333336</v>
      </c>
      <c r="W2739">
        <f t="shared" si="85"/>
        <v>51</v>
      </c>
    </row>
    <row r="2740" spans="1:23" x14ac:dyDescent="0.35">
      <c r="A2740" t="s">
        <v>404</v>
      </c>
      <c r="B2740" s="1">
        <v>44457</v>
      </c>
      <c r="C2740" t="s">
        <v>394</v>
      </c>
      <c r="D2740" t="s">
        <v>28</v>
      </c>
      <c r="E2740">
        <v>1</v>
      </c>
      <c r="F2740">
        <v>0</v>
      </c>
      <c r="G2740">
        <v>0</v>
      </c>
      <c r="H2740">
        <v>0</v>
      </c>
      <c r="I2740">
        <v>1</v>
      </c>
      <c r="J2740">
        <v>0</v>
      </c>
      <c r="K2740">
        <v>0</v>
      </c>
      <c r="L2740">
        <v>4</v>
      </c>
      <c r="M2740">
        <v>4</v>
      </c>
      <c r="N2740">
        <v>4</v>
      </c>
      <c r="O2740">
        <v>4</v>
      </c>
      <c r="P2740">
        <v>2</v>
      </c>
      <c r="Q2740">
        <v>2</v>
      </c>
      <c r="R2740">
        <v>3</v>
      </c>
      <c r="S2740">
        <v>0</v>
      </c>
      <c r="T2740">
        <v>0</v>
      </c>
      <c r="U2740">
        <v>0</v>
      </c>
      <c r="V2740">
        <f t="shared" si="84"/>
        <v>51</v>
      </c>
      <c r="W2740">
        <f t="shared" si="85"/>
        <v>31</v>
      </c>
    </row>
    <row r="2741" spans="1:23" x14ac:dyDescent="0.35">
      <c r="A2741" t="s">
        <v>404</v>
      </c>
      <c r="B2741" s="1">
        <v>44458</v>
      </c>
      <c r="C2741" t="s">
        <v>403</v>
      </c>
      <c r="D2741" t="s">
        <v>28</v>
      </c>
      <c r="E2741">
        <v>1</v>
      </c>
      <c r="F2741">
        <v>0</v>
      </c>
      <c r="G2741">
        <v>0</v>
      </c>
      <c r="H2741">
        <v>0</v>
      </c>
      <c r="I2741">
        <v>1</v>
      </c>
      <c r="J2741">
        <v>0</v>
      </c>
      <c r="K2741">
        <v>0</v>
      </c>
      <c r="L2741">
        <v>1</v>
      </c>
      <c r="M2741">
        <v>7</v>
      </c>
      <c r="N2741">
        <v>5</v>
      </c>
      <c r="O2741">
        <v>5</v>
      </c>
      <c r="P2741">
        <v>1</v>
      </c>
      <c r="Q2741">
        <v>0</v>
      </c>
      <c r="R2741">
        <v>1</v>
      </c>
      <c r="S2741">
        <v>0</v>
      </c>
      <c r="T2741">
        <v>0</v>
      </c>
      <c r="U2741">
        <v>0</v>
      </c>
      <c r="V2741">
        <f t="shared" si="84"/>
        <v>43</v>
      </c>
      <c r="W2741">
        <f t="shared" si="85"/>
        <v>12</v>
      </c>
    </row>
    <row r="2742" spans="1:23" x14ac:dyDescent="0.35">
      <c r="A2742" t="s">
        <v>404</v>
      </c>
      <c r="B2742" s="1">
        <v>44460</v>
      </c>
      <c r="C2742" t="s">
        <v>397</v>
      </c>
      <c r="D2742" t="s">
        <v>114</v>
      </c>
      <c r="E2742">
        <v>1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3</v>
      </c>
      <c r="M2742">
        <v>4</v>
      </c>
      <c r="N2742">
        <v>3</v>
      </c>
      <c r="O2742">
        <v>3</v>
      </c>
      <c r="P2742">
        <v>2</v>
      </c>
      <c r="Q2742">
        <v>2</v>
      </c>
      <c r="R2742">
        <v>6</v>
      </c>
      <c r="S2742">
        <v>3</v>
      </c>
      <c r="T2742">
        <v>0</v>
      </c>
      <c r="U2742">
        <v>0</v>
      </c>
      <c r="V2742">
        <f t="shared" si="84"/>
        <v>51</v>
      </c>
      <c r="W2742">
        <f t="shared" si="85"/>
        <v>31</v>
      </c>
    </row>
    <row r="2743" spans="1:23" x14ac:dyDescent="0.35">
      <c r="A2743" t="s">
        <v>404</v>
      </c>
      <c r="B2743" s="1">
        <v>44461</v>
      </c>
      <c r="C2743" t="s">
        <v>402</v>
      </c>
      <c r="D2743" t="s">
        <v>114</v>
      </c>
      <c r="E2743">
        <v>1</v>
      </c>
      <c r="F2743">
        <v>0</v>
      </c>
      <c r="G2743">
        <v>0</v>
      </c>
      <c r="H2743">
        <v>1</v>
      </c>
      <c r="I2743">
        <v>0</v>
      </c>
      <c r="J2743">
        <v>0</v>
      </c>
      <c r="K2743">
        <v>0</v>
      </c>
      <c r="L2743">
        <v>5</v>
      </c>
      <c r="M2743">
        <v>3</v>
      </c>
      <c r="N2743">
        <v>2</v>
      </c>
      <c r="O2743">
        <v>2</v>
      </c>
      <c r="P2743">
        <v>0</v>
      </c>
      <c r="Q2743">
        <v>1</v>
      </c>
      <c r="R2743">
        <v>11</v>
      </c>
      <c r="S2743">
        <v>0</v>
      </c>
      <c r="T2743">
        <v>0</v>
      </c>
      <c r="U2743">
        <v>0</v>
      </c>
      <c r="V2743">
        <f t="shared" si="84"/>
        <v>74</v>
      </c>
      <c r="W2743">
        <f t="shared" si="85"/>
        <v>67</v>
      </c>
    </row>
    <row r="2744" spans="1:23" x14ac:dyDescent="0.35">
      <c r="A2744" t="s">
        <v>404</v>
      </c>
      <c r="B2744" s="1">
        <v>44462</v>
      </c>
      <c r="C2744" t="s">
        <v>388</v>
      </c>
      <c r="D2744" t="s">
        <v>64</v>
      </c>
      <c r="E2744">
        <v>1</v>
      </c>
      <c r="F2744">
        <v>0</v>
      </c>
      <c r="G2744">
        <v>0</v>
      </c>
      <c r="H2744">
        <v>1</v>
      </c>
      <c r="I2744">
        <v>0</v>
      </c>
      <c r="J2744">
        <v>0</v>
      </c>
      <c r="K2744">
        <v>0</v>
      </c>
      <c r="L2744">
        <v>5</v>
      </c>
      <c r="M2744">
        <v>8</v>
      </c>
      <c r="N2744">
        <v>2</v>
      </c>
      <c r="O2744">
        <v>2</v>
      </c>
      <c r="P2744">
        <v>1</v>
      </c>
      <c r="Q2744">
        <v>1</v>
      </c>
      <c r="R2744">
        <v>2</v>
      </c>
      <c r="S2744">
        <v>0</v>
      </c>
      <c r="T2744">
        <v>0</v>
      </c>
      <c r="U2744">
        <v>0</v>
      </c>
      <c r="V2744">
        <f t="shared" si="84"/>
        <v>56</v>
      </c>
      <c r="W2744">
        <f t="shared" si="85"/>
        <v>42</v>
      </c>
    </row>
    <row r="2745" spans="1:23" x14ac:dyDescent="0.35">
      <c r="A2745" t="s">
        <v>404</v>
      </c>
      <c r="B2745" s="1">
        <v>44463</v>
      </c>
      <c r="C2745" t="s">
        <v>394</v>
      </c>
      <c r="D2745" t="s">
        <v>64</v>
      </c>
      <c r="E2745">
        <v>1</v>
      </c>
      <c r="F2745">
        <v>0</v>
      </c>
      <c r="G2745">
        <v>0</v>
      </c>
      <c r="H2745">
        <v>1</v>
      </c>
      <c r="I2745">
        <v>0</v>
      </c>
      <c r="J2745">
        <v>0</v>
      </c>
      <c r="K2745">
        <v>0</v>
      </c>
      <c r="L2745" s="2">
        <v>5.333333333333333</v>
      </c>
      <c r="M2745">
        <v>4</v>
      </c>
      <c r="N2745">
        <v>1</v>
      </c>
      <c r="O2745">
        <v>1</v>
      </c>
      <c r="P2745">
        <v>1</v>
      </c>
      <c r="Q2745">
        <v>0</v>
      </c>
      <c r="R2745">
        <v>6</v>
      </c>
      <c r="S2745">
        <v>0</v>
      </c>
      <c r="T2745">
        <v>0</v>
      </c>
      <c r="U2745">
        <v>0</v>
      </c>
      <c r="V2745">
        <f t="shared" si="84"/>
        <v>66.666666666666671</v>
      </c>
      <c r="W2745">
        <f t="shared" si="85"/>
        <v>61</v>
      </c>
    </row>
    <row r="2746" spans="1:23" x14ac:dyDescent="0.35">
      <c r="A2746" t="s">
        <v>404</v>
      </c>
      <c r="B2746" s="1">
        <v>44464</v>
      </c>
      <c r="C2746" t="s">
        <v>400</v>
      </c>
      <c r="D2746" t="s">
        <v>64</v>
      </c>
      <c r="E2746">
        <v>1</v>
      </c>
      <c r="F2746">
        <v>0</v>
      </c>
      <c r="G2746">
        <v>0</v>
      </c>
      <c r="H2746">
        <v>0</v>
      </c>
      <c r="I2746">
        <v>1</v>
      </c>
      <c r="J2746">
        <v>0</v>
      </c>
      <c r="K2746">
        <v>0</v>
      </c>
      <c r="L2746">
        <v>3</v>
      </c>
      <c r="M2746">
        <v>3</v>
      </c>
      <c r="N2746">
        <v>2</v>
      </c>
      <c r="O2746">
        <v>1</v>
      </c>
      <c r="P2746">
        <v>1</v>
      </c>
      <c r="Q2746">
        <v>2</v>
      </c>
      <c r="R2746">
        <v>1</v>
      </c>
      <c r="S2746">
        <v>0</v>
      </c>
      <c r="T2746">
        <v>0</v>
      </c>
      <c r="U2746">
        <v>0</v>
      </c>
      <c r="V2746">
        <f t="shared" si="84"/>
        <v>49</v>
      </c>
      <c r="W2746">
        <f t="shared" si="85"/>
        <v>37</v>
      </c>
    </row>
    <row r="2747" spans="1:23" x14ac:dyDescent="0.35">
      <c r="A2747" t="s">
        <v>404</v>
      </c>
      <c r="B2747" s="1">
        <v>44465</v>
      </c>
      <c r="C2747" t="s">
        <v>397</v>
      </c>
      <c r="D2747" t="s">
        <v>64</v>
      </c>
      <c r="E2747">
        <v>1</v>
      </c>
      <c r="F2747">
        <v>0</v>
      </c>
      <c r="G2747">
        <v>0</v>
      </c>
      <c r="H2747">
        <v>0</v>
      </c>
      <c r="I2747">
        <v>1</v>
      </c>
      <c r="J2747">
        <v>0</v>
      </c>
      <c r="K2747">
        <v>0</v>
      </c>
      <c r="L2747">
        <v>5</v>
      </c>
      <c r="M2747">
        <v>6</v>
      </c>
      <c r="N2747">
        <v>4</v>
      </c>
      <c r="O2747">
        <v>4</v>
      </c>
      <c r="P2747">
        <v>2</v>
      </c>
      <c r="Q2747">
        <v>0</v>
      </c>
      <c r="R2747">
        <v>2</v>
      </c>
      <c r="S2747">
        <v>0</v>
      </c>
      <c r="T2747">
        <v>0</v>
      </c>
      <c r="U2747">
        <v>0</v>
      </c>
      <c r="V2747">
        <f t="shared" si="84"/>
        <v>55</v>
      </c>
      <c r="W2747">
        <f t="shared" si="85"/>
        <v>36</v>
      </c>
    </row>
    <row r="2748" spans="1:23" x14ac:dyDescent="0.35">
      <c r="A2748" t="s">
        <v>404</v>
      </c>
      <c r="B2748" s="1">
        <v>44467</v>
      </c>
      <c r="C2748" t="s">
        <v>398</v>
      </c>
      <c r="D2748" t="s">
        <v>49</v>
      </c>
      <c r="E2748">
        <v>1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4</v>
      </c>
      <c r="M2748">
        <v>3</v>
      </c>
      <c r="N2748">
        <v>0</v>
      </c>
      <c r="O2748">
        <v>0</v>
      </c>
      <c r="P2748">
        <v>0</v>
      </c>
      <c r="Q2748">
        <v>3</v>
      </c>
      <c r="R2748">
        <v>2</v>
      </c>
      <c r="S2748">
        <v>1</v>
      </c>
      <c r="T2748">
        <v>0</v>
      </c>
      <c r="U2748">
        <v>0</v>
      </c>
      <c r="V2748">
        <f t="shared" si="84"/>
        <v>58</v>
      </c>
      <c r="W2748">
        <f t="shared" si="85"/>
        <v>54</v>
      </c>
    </row>
    <row r="2749" spans="1:23" x14ac:dyDescent="0.35">
      <c r="A2749" t="s">
        <v>404</v>
      </c>
      <c r="B2749" s="1">
        <v>44468</v>
      </c>
      <c r="C2749" t="s">
        <v>388</v>
      </c>
      <c r="D2749" t="s">
        <v>49</v>
      </c>
      <c r="E2749">
        <v>1</v>
      </c>
      <c r="F2749">
        <v>0</v>
      </c>
      <c r="G2749">
        <v>0</v>
      </c>
      <c r="H2749">
        <v>1</v>
      </c>
      <c r="I2749">
        <v>0</v>
      </c>
      <c r="J2749">
        <v>0</v>
      </c>
      <c r="K2749">
        <v>0</v>
      </c>
      <c r="L2749" s="2">
        <v>5.666666666666667</v>
      </c>
      <c r="M2749">
        <v>8</v>
      </c>
      <c r="N2749">
        <v>1</v>
      </c>
      <c r="O2749">
        <v>1</v>
      </c>
      <c r="P2749">
        <v>0</v>
      </c>
      <c r="Q2749">
        <v>0</v>
      </c>
      <c r="R2749">
        <v>5</v>
      </c>
      <c r="S2749">
        <v>1</v>
      </c>
      <c r="T2749">
        <v>0</v>
      </c>
      <c r="U2749">
        <v>0</v>
      </c>
      <c r="V2749">
        <f t="shared" si="84"/>
        <v>67.333333333333329</v>
      </c>
      <c r="W2749">
        <f t="shared" si="85"/>
        <v>60</v>
      </c>
    </row>
    <row r="2750" spans="1:23" x14ac:dyDescent="0.35">
      <c r="A2750" t="s">
        <v>404</v>
      </c>
      <c r="B2750" s="1">
        <v>44469</v>
      </c>
      <c r="C2750" t="s">
        <v>402</v>
      </c>
      <c r="D2750" t="s">
        <v>49</v>
      </c>
      <c r="E2750">
        <v>1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 s="2">
        <v>4.666666666666667</v>
      </c>
      <c r="M2750">
        <v>6</v>
      </c>
      <c r="N2750">
        <v>6</v>
      </c>
      <c r="O2750">
        <v>6</v>
      </c>
      <c r="P2750">
        <v>2</v>
      </c>
      <c r="Q2750">
        <v>2</v>
      </c>
      <c r="R2750">
        <v>5</v>
      </c>
      <c r="S2750">
        <v>0</v>
      </c>
      <c r="T2750">
        <v>0</v>
      </c>
      <c r="U2750">
        <v>1</v>
      </c>
      <c r="V2750">
        <f t="shared" si="84"/>
        <v>54.333333333333336</v>
      </c>
      <c r="W2750">
        <f t="shared" si="85"/>
        <v>27</v>
      </c>
    </row>
    <row r="2751" spans="1:23" x14ac:dyDescent="0.35">
      <c r="A2751" t="s">
        <v>404</v>
      </c>
      <c r="B2751" s="1">
        <v>44470</v>
      </c>
      <c r="C2751" t="s">
        <v>400</v>
      </c>
      <c r="D2751" t="s">
        <v>29</v>
      </c>
      <c r="E2751">
        <v>1</v>
      </c>
      <c r="F2751">
        <v>0</v>
      </c>
      <c r="G2751">
        <v>0</v>
      </c>
      <c r="H2751">
        <v>0</v>
      </c>
      <c r="I2751">
        <v>1</v>
      </c>
      <c r="J2751">
        <v>0</v>
      </c>
      <c r="K2751">
        <v>0</v>
      </c>
      <c r="L2751">
        <v>4</v>
      </c>
      <c r="M2751">
        <v>8</v>
      </c>
      <c r="N2751">
        <v>6</v>
      </c>
      <c r="O2751">
        <v>6</v>
      </c>
      <c r="P2751">
        <v>0</v>
      </c>
      <c r="Q2751">
        <v>2</v>
      </c>
      <c r="R2751">
        <v>3</v>
      </c>
      <c r="S2751">
        <v>1</v>
      </c>
      <c r="T2751">
        <v>0</v>
      </c>
      <c r="U2751">
        <v>1</v>
      </c>
      <c r="V2751">
        <f t="shared" si="84"/>
        <v>55</v>
      </c>
      <c r="W2751">
        <f t="shared" si="85"/>
        <v>29</v>
      </c>
    </row>
    <row r="2752" spans="1:23" x14ac:dyDescent="0.35">
      <c r="A2752" t="s">
        <v>404</v>
      </c>
      <c r="B2752" s="1">
        <v>44471</v>
      </c>
      <c r="C2752" t="s">
        <v>397</v>
      </c>
      <c r="D2752" t="s">
        <v>29</v>
      </c>
      <c r="E2752">
        <v>1</v>
      </c>
      <c r="F2752">
        <v>0</v>
      </c>
      <c r="G2752">
        <v>0</v>
      </c>
      <c r="H2752">
        <v>1</v>
      </c>
      <c r="I2752">
        <v>0</v>
      </c>
      <c r="J2752">
        <v>0</v>
      </c>
      <c r="K2752">
        <v>0</v>
      </c>
      <c r="L2752">
        <v>5</v>
      </c>
      <c r="M2752">
        <v>1</v>
      </c>
      <c r="N2752">
        <v>0</v>
      </c>
      <c r="O2752">
        <v>0</v>
      </c>
      <c r="P2752">
        <v>0</v>
      </c>
      <c r="Q2752">
        <v>2</v>
      </c>
      <c r="R2752">
        <v>3</v>
      </c>
      <c r="S2752">
        <v>0</v>
      </c>
      <c r="T2752">
        <v>0</v>
      </c>
      <c r="U2752">
        <v>0</v>
      </c>
      <c r="V2752">
        <f t="shared" si="84"/>
        <v>67</v>
      </c>
      <c r="W2752">
        <f t="shared" si="85"/>
        <v>67</v>
      </c>
    </row>
    <row r="2753" spans="1:23" x14ac:dyDescent="0.35">
      <c r="A2753" t="s">
        <v>404</v>
      </c>
      <c r="B2753" s="1">
        <v>44472</v>
      </c>
      <c r="C2753" t="s">
        <v>398</v>
      </c>
      <c r="D2753" t="s">
        <v>29</v>
      </c>
      <c r="E2753">
        <v>1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 s="2">
        <v>2.6666666666666665</v>
      </c>
      <c r="M2753">
        <v>7</v>
      </c>
      <c r="N2753">
        <v>3</v>
      </c>
      <c r="O2753">
        <v>2</v>
      </c>
      <c r="P2753">
        <v>0</v>
      </c>
      <c r="Q2753">
        <v>1</v>
      </c>
      <c r="R2753">
        <v>3</v>
      </c>
      <c r="S2753">
        <v>1</v>
      </c>
      <c r="T2753">
        <v>0</v>
      </c>
      <c r="U2753">
        <v>0</v>
      </c>
      <c r="V2753">
        <f t="shared" si="84"/>
        <v>51</v>
      </c>
      <c r="W2753">
        <f t="shared" si="85"/>
        <v>34</v>
      </c>
    </row>
    <row r="2754" spans="1:23" x14ac:dyDescent="0.35">
      <c r="A2754" t="s">
        <v>426</v>
      </c>
      <c r="B2754" s="1">
        <v>44292</v>
      </c>
      <c r="C2754" t="s">
        <v>368</v>
      </c>
      <c r="D2754" t="s">
        <v>120</v>
      </c>
      <c r="E2754">
        <v>1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6</v>
      </c>
      <c r="M2754">
        <v>5</v>
      </c>
      <c r="N2754">
        <v>4</v>
      </c>
      <c r="O2754">
        <v>4</v>
      </c>
      <c r="P2754">
        <v>4</v>
      </c>
      <c r="Q2754">
        <v>0</v>
      </c>
      <c r="R2754">
        <v>9</v>
      </c>
      <c r="S2754">
        <v>0</v>
      </c>
      <c r="T2754">
        <v>0</v>
      </c>
      <c r="U2754">
        <v>0</v>
      </c>
      <c r="V2754">
        <f t="shared" si="84"/>
        <v>60</v>
      </c>
      <c r="W2754">
        <f t="shared" si="85"/>
        <v>39</v>
      </c>
    </row>
    <row r="2755" spans="1:23" x14ac:dyDescent="0.35">
      <c r="A2755" t="s">
        <v>426</v>
      </c>
      <c r="B2755" t="s">
        <v>126</v>
      </c>
      <c r="C2755" t="s">
        <v>405</v>
      </c>
      <c r="D2755" t="s">
        <v>120</v>
      </c>
      <c r="E2755">
        <v>1</v>
      </c>
      <c r="F2755">
        <v>0</v>
      </c>
      <c r="G2755">
        <v>0</v>
      </c>
      <c r="H2755">
        <v>0</v>
      </c>
      <c r="I2755">
        <v>1</v>
      </c>
      <c r="J2755">
        <v>0</v>
      </c>
      <c r="K2755">
        <v>0</v>
      </c>
      <c r="L2755" s="2">
        <v>1.6666666666666665</v>
      </c>
      <c r="M2755">
        <v>6</v>
      </c>
      <c r="N2755">
        <v>6</v>
      </c>
      <c r="O2755">
        <v>5</v>
      </c>
      <c r="P2755">
        <v>0</v>
      </c>
      <c r="Q2755">
        <v>3</v>
      </c>
      <c r="R2755">
        <v>1</v>
      </c>
      <c r="S2755">
        <v>0</v>
      </c>
      <c r="T2755">
        <v>0</v>
      </c>
      <c r="U2755">
        <v>0</v>
      </c>
      <c r="V2755">
        <f t="shared" ref="V2755:V2818" si="86">50+L2755*3+(IF(L2755&lt;4,0,(L2755-4)*2)+R2755-M2755-4*P2755-(2*(N2755-O2755))-Q2755)</f>
        <v>45</v>
      </c>
      <c r="W2755">
        <f t="shared" ref="W2755:W2818" si="87">40+6*L2755+R2755-2*Q2755-2*M2755-3*N2755-6*P2755</f>
        <v>15</v>
      </c>
    </row>
    <row r="2756" spans="1:23" x14ac:dyDescent="0.35">
      <c r="A2756" t="s">
        <v>426</v>
      </c>
      <c r="B2756" t="s">
        <v>127</v>
      </c>
      <c r="C2756" t="s">
        <v>406</v>
      </c>
      <c r="D2756" t="s">
        <v>120</v>
      </c>
      <c r="E2756">
        <v>1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6</v>
      </c>
      <c r="M2756">
        <v>1</v>
      </c>
      <c r="N2756">
        <v>0</v>
      </c>
      <c r="O2756">
        <v>0</v>
      </c>
      <c r="P2756">
        <v>0</v>
      </c>
      <c r="Q2756">
        <v>2</v>
      </c>
      <c r="R2756">
        <v>8</v>
      </c>
      <c r="S2756">
        <v>0</v>
      </c>
      <c r="T2756">
        <v>0</v>
      </c>
      <c r="U2756">
        <v>0</v>
      </c>
      <c r="V2756">
        <f t="shared" si="86"/>
        <v>77</v>
      </c>
      <c r="W2756">
        <f t="shared" si="87"/>
        <v>78</v>
      </c>
    </row>
    <row r="2757" spans="1:23" x14ac:dyDescent="0.35">
      <c r="A2757" t="s">
        <v>426</v>
      </c>
      <c r="B2757" s="1">
        <v>44295</v>
      </c>
      <c r="C2757" t="s">
        <v>407</v>
      </c>
      <c r="D2757" t="s">
        <v>61</v>
      </c>
      <c r="E2757">
        <v>1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5</v>
      </c>
      <c r="M2757">
        <v>2</v>
      </c>
      <c r="N2757">
        <v>0</v>
      </c>
      <c r="O2757">
        <v>0</v>
      </c>
      <c r="P2757">
        <v>0</v>
      </c>
      <c r="Q2757">
        <v>2</v>
      </c>
      <c r="R2757">
        <v>4</v>
      </c>
      <c r="S2757">
        <v>0</v>
      </c>
      <c r="T2757">
        <v>0</v>
      </c>
      <c r="U2757">
        <v>0</v>
      </c>
      <c r="V2757">
        <f t="shared" si="86"/>
        <v>67</v>
      </c>
      <c r="W2757">
        <f t="shared" si="87"/>
        <v>66</v>
      </c>
    </row>
    <row r="2758" spans="1:23" x14ac:dyDescent="0.35">
      <c r="A2758" t="s">
        <v>426</v>
      </c>
      <c r="B2758" s="1">
        <v>44296</v>
      </c>
      <c r="C2758" t="s">
        <v>408</v>
      </c>
      <c r="D2758" t="s">
        <v>61</v>
      </c>
      <c r="E2758">
        <v>1</v>
      </c>
      <c r="F2758">
        <v>0</v>
      </c>
      <c r="G2758">
        <v>0</v>
      </c>
      <c r="H2758">
        <v>0</v>
      </c>
      <c r="I2758">
        <v>1</v>
      </c>
      <c r="J2758">
        <v>0</v>
      </c>
      <c r="K2758">
        <v>0</v>
      </c>
      <c r="L2758" s="2">
        <v>4.333333333333333</v>
      </c>
      <c r="M2758">
        <v>6</v>
      </c>
      <c r="N2758">
        <v>6</v>
      </c>
      <c r="O2758">
        <v>6</v>
      </c>
      <c r="P2758">
        <v>1</v>
      </c>
      <c r="Q2758">
        <v>3</v>
      </c>
      <c r="R2758">
        <v>5</v>
      </c>
      <c r="S2758">
        <v>0</v>
      </c>
      <c r="T2758">
        <v>0</v>
      </c>
      <c r="U2758">
        <v>0</v>
      </c>
      <c r="V2758">
        <f t="shared" si="86"/>
        <v>55.666666666666664</v>
      </c>
      <c r="W2758">
        <f t="shared" si="87"/>
        <v>29</v>
      </c>
    </row>
    <row r="2759" spans="1:23" x14ac:dyDescent="0.35">
      <c r="A2759" t="s">
        <v>426</v>
      </c>
      <c r="B2759" s="1">
        <v>44297</v>
      </c>
      <c r="C2759" t="s">
        <v>368</v>
      </c>
      <c r="D2759" t="s">
        <v>61</v>
      </c>
      <c r="E2759">
        <v>1</v>
      </c>
      <c r="F2759">
        <v>0</v>
      </c>
      <c r="G2759">
        <v>0</v>
      </c>
      <c r="H2759">
        <v>0</v>
      </c>
      <c r="I2759">
        <v>1</v>
      </c>
      <c r="J2759">
        <v>0</v>
      </c>
      <c r="K2759">
        <v>0</v>
      </c>
      <c r="L2759">
        <v>6</v>
      </c>
      <c r="M2759">
        <v>3</v>
      </c>
      <c r="N2759">
        <v>1</v>
      </c>
      <c r="O2759">
        <v>1</v>
      </c>
      <c r="P2759">
        <v>0</v>
      </c>
      <c r="Q2759">
        <v>1</v>
      </c>
      <c r="R2759">
        <v>5</v>
      </c>
      <c r="S2759">
        <v>0</v>
      </c>
      <c r="T2759">
        <v>0</v>
      </c>
      <c r="U2759">
        <v>0</v>
      </c>
      <c r="V2759">
        <f t="shared" si="86"/>
        <v>73</v>
      </c>
      <c r="W2759">
        <f t="shared" si="87"/>
        <v>70</v>
      </c>
    </row>
    <row r="2760" spans="1:23" x14ac:dyDescent="0.35">
      <c r="A2760" t="s">
        <v>426</v>
      </c>
      <c r="B2760" s="1">
        <v>44298</v>
      </c>
      <c r="C2760" t="s">
        <v>405</v>
      </c>
      <c r="D2760" t="s">
        <v>110</v>
      </c>
      <c r="E2760">
        <v>1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 s="2">
        <v>4.666666666666667</v>
      </c>
      <c r="M2760">
        <v>2</v>
      </c>
      <c r="N2760">
        <v>1</v>
      </c>
      <c r="O2760">
        <v>1</v>
      </c>
      <c r="P2760">
        <v>0</v>
      </c>
      <c r="Q2760">
        <v>2</v>
      </c>
      <c r="R2760">
        <v>5</v>
      </c>
      <c r="S2760">
        <v>0</v>
      </c>
      <c r="T2760">
        <v>0</v>
      </c>
      <c r="U2760">
        <v>0</v>
      </c>
      <c r="V2760">
        <f t="shared" si="86"/>
        <v>66.333333333333329</v>
      </c>
      <c r="W2760">
        <f t="shared" si="87"/>
        <v>62</v>
      </c>
    </row>
    <row r="2761" spans="1:23" x14ac:dyDescent="0.35">
      <c r="A2761" t="s">
        <v>426</v>
      </c>
      <c r="B2761" s="1">
        <v>44299</v>
      </c>
      <c r="C2761" t="s">
        <v>406</v>
      </c>
      <c r="D2761" t="s">
        <v>110</v>
      </c>
      <c r="E2761">
        <v>1</v>
      </c>
      <c r="F2761">
        <v>0</v>
      </c>
      <c r="G2761">
        <v>0</v>
      </c>
      <c r="H2761">
        <v>0</v>
      </c>
      <c r="I2761">
        <v>1</v>
      </c>
      <c r="J2761">
        <v>0</v>
      </c>
      <c r="K2761">
        <v>0</v>
      </c>
      <c r="L2761">
        <v>4</v>
      </c>
      <c r="M2761">
        <v>8</v>
      </c>
      <c r="N2761">
        <v>8</v>
      </c>
      <c r="O2761">
        <v>7</v>
      </c>
      <c r="P2761">
        <v>3</v>
      </c>
      <c r="Q2761">
        <v>5</v>
      </c>
      <c r="R2761">
        <v>3</v>
      </c>
      <c r="S2761">
        <v>0</v>
      </c>
      <c r="T2761">
        <v>0</v>
      </c>
      <c r="U2761">
        <v>0</v>
      </c>
      <c r="V2761">
        <f t="shared" si="86"/>
        <v>38</v>
      </c>
      <c r="W2761">
        <f t="shared" si="87"/>
        <v>-1</v>
      </c>
    </row>
    <row r="2762" spans="1:23" x14ac:dyDescent="0.35">
      <c r="A2762" t="s">
        <v>426</v>
      </c>
      <c r="B2762" s="1">
        <v>44300</v>
      </c>
      <c r="C2762" t="s">
        <v>407</v>
      </c>
      <c r="D2762" t="s">
        <v>110</v>
      </c>
      <c r="E2762">
        <v>1</v>
      </c>
      <c r="F2762">
        <v>0</v>
      </c>
      <c r="G2762">
        <v>0</v>
      </c>
      <c r="H2762">
        <v>1</v>
      </c>
      <c r="I2762">
        <v>0</v>
      </c>
      <c r="J2762">
        <v>0</v>
      </c>
      <c r="K2762">
        <v>0</v>
      </c>
      <c r="L2762">
        <v>6</v>
      </c>
      <c r="M2762">
        <v>4</v>
      </c>
      <c r="N2762">
        <v>0</v>
      </c>
      <c r="O2762">
        <v>0</v>
      </c>
      <c r="P2762">
        <v>0</v>
      </c>
      <c r="Q2762">
        <v>1</v>
      </c>
      <c r="R2762">
        <v>5</v>
      </c>
      <c r="S2762">
        <v>0</v>
      </c>
      <c r="T2762">
        <v>0</v>
      </c>
      <c r="U2762">
        <v>0</v>
      </c>
      <c r="V2762">
        <f t="shared" si="86"/>
        <v>72</v>
      </c>
      <c r="W2762">
        <f t="shared" si="87"/>
        <v>71</v>
      </c>
    </row>
    <row r="2763" spans="1:23" x14ac:dyDescent="0.35">
      <c r="A2763" t="s">
        <v>426</v>
      </c>
      <c r="B2763" s="1">
        <v>44301</v>
      </c>
      <c r="C2763" t="s">
        <v>408</v>
      </c>
      <c r="D2763" t="s">
        <v>131</v>
      </c>
      <c r="E2763">
        <v>1</v>
      </c>
      <c r="F2763">
        <v>0</v>
      </c>
      <c r="G2763">
        <v>0</v>
      </c>
      <c r="H2763">
        <v>0</v>
      </c>
      <c r="I2763">
        <v>1</v>
      </c>
      <c r="J2763">
        <v>0</v>
      </c>
      <c r="K2763">
        <v>0</v>
      </c>
      <c r="L2763">
        <v>2</v>
      </c>
      <c r="M2763">
        <v>6</v>
      </c>
      <c r="N2763">
        <v>10</v>
      </c>
      <c r="O2763">
        <v>9</v>
      </c>
      <c r="P2763">
        <v>3</v>
      </c>
      <c r="Q2763">
        <v>4</v>
      </c>
      <c r="R2763">
        <v>1</v>
      </c>
      <c r="S2763">
        <v>2</v>
      </c>
      <c r="T2763">
        <v>0</v>
      </c>
      <c r="U2763">
        <v>0</v>
      </c>
      <c r="V2763">
        <f t="shared" si="86"/>
        <v>33</v>
      </c>
      <c r="W2763">
        <f t="shared" si="87"/>
        <v>-15</v>
      </c>
    </row>
    <row r="2764" spans="1:23" x14ac:dyDescent="0.35">
      <c r="A2764" t="s">
        <v>426</v>
      </c>
      <c r="B2764" s="1">
        <v>44302</v>
      </c>
      <c r="C2764" t="s">
        <v>368</v>
      </c>
      <c r="D2764" t="s">
        <v>131</v>
      </c>
      <c r="E2764">
        <v>1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7</v>
      </c>
      <c r="M2764">
        <v>2</v>
      </c>
      <c r="N2764">
        <v>0</v>
      </c>
      <c r="O2764">
        <v>0</v>
      </c>
      <c r="P2764">
        <v>0</v>
      </c>
      <c r="Q2764">
        <v>2</v>
      </c>
      <c r="R2764">
        <v>10</v>
      </c>
      <c r="S2764">
        <v>0</v>
      </c>
      <c r="T2764">
        <v>0</v>
      </c>
      <c r="U2764">
        <v>0</v>
      </c>
      <c r="V2764">
        <f t="shared" si="86"/>
        <v>83</v>
      </c>
      <c r="W2764">
        <f t="shared" si="87"/>
        <v>84</v>
      </c>
    </row>
    <row r="2765" spans="1:23" x14ac:dyDescent="0.35">
      <c r="A2765" t="s">
        <v>426</v>
      </c>
      <c r="B2765" s="1">
        <v>44303</v>
      </c>
      <c r="C2765" t="s">
        <v>405</v>
      </c>
      <c r="D2765" t="s">
        <v>131</v>
      </c>
      <c r="E2765">
        <v>1</v>
      </c>
      <c r="F2765">
        <v>0</v>
      </c>
      <c r="G2765">
        <v>0</v>
      </c>
      <c r="H2765">
        <v>1</v>
      </c>
      <c r="I2765">
        <v>0</v>
      </c>
      <c r="J2765">
        <v>0</v>
      </c>
      <c r="K2765">
        <v>0</v>
      </c>
      <c r="L2765">
        <v>5</v>
      </c>
      <c r="M2765">
        <v>4</v>
      </c>
      <c r="N2765">
        <v>1</v>
      </c>
      <c r="O2765">
        <v>1</v>
      </c>
      <c r="P2765">
        <v>1</v>
      </c>
      <c r="Q2765">
        <v>1</v>
      </c>
      <c r="R2765">
        <v>9</v>
      </c>
      <c r="S2765">
        <v>0</v>
      </c>
      <c r="T2765">
        <v>0</v>
      </c>
      <c r="U2765">
        <v>0</v>
      </c>
      <c r="V2765">
        <f t="shared" si="86"/>
        <v>67</v>
      </c>
      <c r="W2765">
        <f t="shared" si="87"/>
        <v>60</v>
      </c>
    </row>
    <row r="2766" spans="1:23" x14ac:dyDescent="0.35">
      <c r="A2766" t="s">
        <v>426</v>
      </c>
      <c r="B2766" s="1">
        <v>44304</v>
      </c>
      <c r="C2766" t="s">
        <v>409</v>
      </c>
      <c r="D2766" t="s">
        <v>131</v>
      </c>
      <c r="E2766">
        <v>1</v>
      </c>
      <c r="F2766">
        <v>0</v>
      </c>
      <c r="G2766">
        <v>0</v>
      </c>
      <c r="H2766">
        <v>0</v>
      </c>
      <c r="I2766">
        <v>1</v>
      </c>
      <c r="J2766">
        <v>0</v>
      </c>
      <c r="K2766">
        <v>0</v>
      </c>
      <c r="L2766" s="2">
        <v>4.333333333333333</v>
      </c>
      <c r="M2766">
        <v>5</v>
      </c>
      <c r="N2766">
        <v>2</v>
      </c>
      <c r="O2766">
        <v>2</v>
      </c>
      <c r="P2766">
        <v>2</v>
      </c>
      <c r="Q2766">
        <v>1</v>
      </c>
      <c r="R2766">
        <v>3</v>
      </c>
      <c r="S2766">
        <v>0</v>
      </c>
      <c r="T2766">
        <v>0</v>
      </c>
      <c r="U2766">
        <v>0</v>
      </c>
      <c r="V2766">
        <f t="shared" si="86"/>
        <v>52.666666666666664</v>
      </c>
      <c r="W2766">
        <f t="shared" si="87"/>
        <v>39</v>
      </c>
    </row>
    <row r="2767" spans="1:23" x14ac:dyDescent="0.35">
      <c r="A2767" t="s">
        <v>426</v>
      </c>
      <c r="B2767" s="1">
        <v>44305</v>
      </c>
      <c r="C2767" t="s">
        <v>407</v>
      </c>
      <c r="D2767" t="s">
        <v>103</v>
      </c>
      <c r="E2767">
        <v>1</v>
      </c>
      <c r="F2767">
        <v>0</v>
      </c>
      <c r="G2767">
        <v>0</v>
      </c>
      <c r="H2767">
        <v>0</v>
      </c>
      <c r="I2767">
        <v>1</v>
      </c>
      <c r="J2767">
        <v>0</v>
      </c>
      <c r="K2767">
        <v>0</v>
      </c>
      <c r="L2767" s="2">
        <v>4.333333333333333</v>
      </c>
      <c r="M2767">
        <v>8</v>
      </c>
      <c r="N2767">
        <v>10</v>
      </c>
      <c r="O2767">
        <v>10</v>
      </c>
      <c r="P2767">
        <v>4</v>
      </c>
      <c r="Q2767">
        <v>3</v>
      </c>
      <c r="R2767">
        <v>5</v>
      </c>
      <c r="S2767">
        <v>1</v>
      </c>
      <c r="T2767">
        <v>0</v>
      </c>
      <c r="U2767">
        <v>0</v>
      </c>
      <c r="V2767">
        <f t="shared" si="86"/>
        <v>41.666666666666664</v>
      </c>
      <c r="W2767">
        <f t="shared" si="87"/>
        <v>-5</v>
      </c>
    </row>
    <row r="2768" spans="1:23" x14ac:dyDescent="0.35">
      <c r="A2768" t="s">
        <v>426</v>
      </c>
      <c r="B2768" s="1">
        <v>44306</v>
      </c>
      <c r="C2768" t="s">
        <v>408</v>
      </c>
      <c r="D2768" t="s">
        <v>103</v>
      </c>
      <c r="E2768">
        <v>1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6</v>
      </c>
      <c r="M2768">
        <v>4</v>
      </c>
      <c r="N2768">
        <v>0</v>
      </c>
      <c r="O2768">
        <v>0</v>
      </c>
      <c r="P2768">
        <v>0</v>
      </c>
      <c r="Q2768">
        <v>0</v>
      </c>
      <c r="R2768">
        <v>5</v>
      </c>
      <c r="S2768">
        <v>0</v>
      </c>
      <c r="T2768">
        <v>0</v>
      </c>
      <c r="U2768">
        <v>0</v>
      </c>
      <c r="V2768">
        <f t="shared" si="86"/>
        <v>73</v>
      </c>
      <c r="W2768">
        <f t="shared" si="87"/>
        <v>73</v>
      </c>
    </row>
    <row r="2769" spans="1:23" x14ac:dyDescent="0.35">
      <c r="A2769" t="s">
        <v>426</v>
      </c>
      <c r="B2769" s="1">
        <v>44307</v>
      </c>
      <c r="C2769" t="s">
        <v>368</v>
      </c>
      <c r="D2769" t="s">
        <v>103</v>
      </c>
      <c r="E2769">
        <v>1</v>
      </c>
      <c r="F2769">
        <v>0</v>
      </c>
      <c r="G2769">
        <v>0</v>
      </c>
      <c r="H2769">
        <v>1</v>
      </c>
      <c r="I2769">
        <v>0</v>
      </c>
      <c r="J2769">
        <v>0</v>
      </c>
      <c r="K2769">
        <v>0</v>
      </c>
      <c r="L2769">
        <v>6</v>
      </c>
      <c r="M2769">
        <v>4</v>
      </c>
      <c r="N2769">
        <v>0</v>
      </c>
      <c r="O2769">
        <v>0</v>
      </c>
      <c r="P2769">
        <v>0</v>
      </c>
      <c r="Q2769">
        <v>1</v>
      </c>
      <c r="R2769">
        <v>9</v>
      </c>
      <c r="S2769">
        <v>1</v>
      </c>
      <c r="T2769">
        <v>0</v>
      </c>
      <c r="U2769">
        <v>0</v>
      </c>
      <c r="V2769">
        <f t="shared" si="86"/>
        <v>76</v>
      </c>
      <c r="W2769">
        <f t="shared" si="87"/>
        <v>75</v>
      </c>
    </row>
    <row r="2770" spans="1:23" x14ac:dyDescent="0.35">
      <c r="A2770" t="s">
        <v>426</v>
      </c>
      <c r="B2770" s="1">
        <v>44309</v>
      </c>
      <c r="C2770" t="s">
        <v>405</v>
      </c>
      <c r="D2770" t="s">
        <v>96</v>
      </c>
      <c r="E2770">
        <v>1</v>
      </c>
      <c r="F2770">
        <v>0</v>
      </c>
      <c r="G2770">
        <v>0</v>
      </c>
      <c r="H2770">
        <v>0</v>
      </c>
      <c r="I2770">
        <v>1</v>
      </c>
      <c r="J2770">
        <v>0</v>
      </c>
      <c r="K2770">
        <v>0</v>
      </c>
      <c r="L2770">
        <v>5</v>
      </c>
      <c r="M2770">
        <v>4</v>
      </c>
      <c r="N2770">
        <v>3</v>
      </c>
      <c r="O2770">
        <v>3</v>
      </c>
      <c r="P2770">
        <v>0</v>
      </c>
      <c r="Q2770">
        <v>2</v>
      </c>
      <c r="R2770">
        <v>3</v>
      </c>
      <c r="S2770">
        <v>1</v>
      </c>
      <c r="T2770">
        <v>0</v>
      </c>
      <c r="U2770">
        <v>0</v>
      </c>
      <c r="V2770">
        <f t="shared" si="86"/>
        <v>64</v>
      </c>
      <c r="W2770">
        <f t="shared" si="87"/>
        <v>52</v>
      </c>
    </row>
    <row r="2771" spans="1:23" x14ac:dyDescent="0.35">
      <c r="A2771" t="s">
        <v>426</v>
      </c>
      <c r="B2771" s="1">
        <v>44310</v>
      </c>
      <c r="C2771" t="s">
        <v>407</v>
      </c>
      <c r="D2771" t="s">
        <v>96</v>
      </c>
      <c r="E2771">
        <v>1</v>
      </c>
      <c r="F2771">
        <v>0</v>
      </c>
      <c r="G2771">
        <v>0</v>
      </c>
      <c r="H2771">
        <v>1</v>
      </c>
      <c r="I2771">
        <v>0</v>
      </c>
      <c r="J2771">
        <v>0</v>
      </c>
      <c r="K2771">
        <v>0</v>
      </c>
      <c r="L2771">
        <v>6</v>
      </c>
      <c r="M2771">
        <v>5</v>
      </c>
      <c r="N2771">
        <v>1</v>
      </c>
      <c r="O2771">
        <v>1</v>
      </c>
      <c r="P2771">
        <v>1</v>
      </c>
      <c r="Q2771">
        <v>1</v>
      </c>
      <c r="R2771">
        <v>4</v>
      </c>
      <c r="S2771">
        <v>1</v>
      </c>
      <c r="T2771">
        <v>0</v>
      </c>
      <c r="U2771">
        <v>0</v>
      </c>
      <c r="V2771">
        <f t="shared" si="86"/>
        <v>66</v>
      </c>
      <c r="W2771">
        <f t="shared" si="87"/>
        <v>59</v>
      </c>
    </row>
    <row r="2772" spans="1:23" x14ac:dyDescent="0.35">
      <c r="A2772" t="s">
        <v>426</v>
      </c>
      <c r="B2772" s="1">
        <v>44311</v>
      </c>
      <c r="C2772" t="s">
        <v>408</v>
      </c>
      <c r="D2772" t="s">
        <v>96</v>
      </c>
      <c r="E2772">
        <v>1</v>
      </c>
      <c r="F2772">
        <v>0</v>
      </c>
      <c r="G2772">
        <v>0</v>
      </c>
      <c r="H2772">
        <v>0</v>
      </c>
      <c r="I2772">
        <v>1</v>
      </c>
      <c r="J2772">
        <v>0</v>
      </c>
      <c r="K2772">
        <v>0</v>
      </c>
      <c r="L2772">
        <v>4</v>
      </c>
      <c r="M2772">
        <v>7</v>
      </c>
      <c r="N2772">
        <v>4</v>
      </c>
      <c r="O2772">
        <v>4</v>
      </c>
      <c r="P2772">
        <v>2</v>
      </c>
      <c r="Q2772">
        <v>3</v>
      </c>
      <c r="R2772">
        <v>3</v>
      </c>
      <c r="S2772">
        <v>0</v>
      </c>
      <c r="T2772">
        <v>0</v>
      </c>
      <c r="U2772">
        <v>0</v>
      </c>
      <c r="V2772">
        <f t="shared" si="86"/>
        <v>47</v>
      </c>
      <c r="W2772">
        <f t="shared" si="87"/>
        <v>23</v>
      </c>
    </row>
    <row r="2773" spans="1:23" x14ac:dyDescent="0.35">
      <c r="A2773" t="s">
        <v>426</v>
      </c>
      <c r="B2773" s="1">
        <v>44313</v>
      </c>
      <c r="C2773" t="s">
        <v>368</v>
      </c>
      <c r="D2773" t="s">
        <v>28</v>
      </c>
      <c r="E2773">
        <v>1</v>
      </c>
      <c r="F2773">
        <v>0</v>
      </c>
      <c r="G2773">
        <v>0</v>
      </c>
      <c r="H2773">
        <v>0</v>
      </c>
      <c r="I2773">
        <v>1</v>
      </c>
      <c r="J2773">
        <v>0</v>
      </c>
      <c r="K2773">
        <v>0</v>
      </c>
      <c r="L2773">
        <v>5</v>
      </c>
      <c r="M2773">
        <v>8</v>
      </c>
      <c r="N2773">
        <v>7</v>
      </c>
      <c r="O2773">
        <v>5</v>
      </c>
      <c r="P2773">
        <v>2</v>
      </c>
      <c r="Q2773">
        <v>2</v>
      </c>
      <c r="R2773">
        <v>5</v>
      </c>
      <c r="S2773">
        <v>0</v>
      </c>
      <c r="T2773">
        <v>0</v>
      </c>
      <c r="U2773">
        <v>0</v>
      </c>
      <c r="V2773">
        <f t="shared" si="86"/>
        <v>50</v>
      </c>
      <c r="W2773">
        <f t="shared" si="87"/>
        <v>22</v>
      </c>
    </row>
    <row r="2774" spans="1:23" x14ac:dyDescent="0.35">
      <c r="A2774" t="s">
        <v>426</v>
      </c>
      <c r="B2774" s="1">
        <v>44314</v>
      </c>
      <c r="C2774" t="s">
        <v>405</v>
      </c>
      <c r="D2774" t="s">
        <v>28</v>
      </c>
      <c r="E2774">
        <v>1</v>
      </c>
      <c r="F2774">
        <v>0</v>
      </c>
      <c r="G2774">
        <v>0</v>
      </c>
      <c r="H2774">
        <v>1</v>
      </c>
      <c r="I2774">
        <v>0</v>
      </c>
      <c r="J2774">
        <v>0</v>
      </c>
      <c r="K2774">
        <v>0</v>
      </c>
      <c r="L2774">
        <v>6</v>
      </c>
      <c r="M2774">
        <v>2</v>
      </c>
      <c r="N2774">
        <v>1</v>
      </c>
      <c r="O2774">
        <v>1</v>
      </c>
      <c r="P2774">
        <v>1</v>
      </c>
      <c r="Q2774">
        <v>3</v>
      </c>
      <c r="R2774">
        <v>7</v>
      </c>
      <c r="S2774">
        <v>0</v>
      </c>
      <c r="T2774">
        <v>0</v>
      </c>
      <c r="U2774">
        <v>0</v>
      </c>
      <c r="V2774">
        <f t="shared" si="86"/>
        <v>70</v>
      </c>
      <c r="W2774">
        <f t="shared" si="87"/>
        <v>64</v>
      </c>
    </row>
    <row r="2775" spans="1:23" x14ac:dyDescent="0.35">
      <c r="A2775" t="s">
        <v>426</v>
      </c>
      <c r="B2775" s="1">
        <v>44316</v>
      </c>
      <c r="C2775" t="s">
        <v>410</v>
      </c>
      <c r="D2775" t="s">
        <v>97</v>
      </c>
      <c r="E2775">
        <v>1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5</v>
      </c>
      <c r="M2775">
        <v>5</v>
      </c>
      <c r="N2775">
        <v>0</v>
      </c>
      <c r="O2775">
        <v>0</v>
      </c>
      <c r="P2775">
        <v>0</v>
      </c>
      <c r="Q2775">
        <v>2</v>
      </c>
      <c r="R2775">
        <v>1</v>
      </c>
      <c r="S2775">
        <v>0</v>
      </c>
      <c r="T2775">
        <v>0</v>
      </c>
      <c r="U2775">
        <v>0</v>
      </c>
      <c r="V2775">
        <f t="shared" si="86"/>
        <v>61</v>
      </c>
      <c r="W2775">
        <f t="shared" si="87"/>
        <v>57</v>
      </c>
    </row>
    <row r="2776" spans="1:23" x14ac:dyDescent="0.35">
      <c r="A2776" t="s">
        <v>426</v>
      </c>
      <c r="B2776" s="1">
        <v>44317</v>
      </c>
      <c r="C2776" t="s">
        <v>408</v>
      </c>
      <c r="D2776" t="s">
        <v>97</v>
      </c>
      <c r="E2776">
        <v>1</v>
      </c>
      <c r="F2776">
        <v>0</v>
      </c>
      <c r="G2776">
        <v>0</v>
      </c>
      <c r="H2776">
        <v>1</v>
      </c>
      <c r="I2776">
        <v>0</v>
      </c>
      <c r="J2776">
        <v>0</v>
      </c>
      <c r="K2776">
        <v>0</v>
      </c>
      <c r="L2776">
        <v>7</v>
      </c>
      <c r="M2776">
        <v>4</v>
      </c>
      <c r="N2776">
        <v>2</v>
      </c>
      <c r="O2776">
        <v>2</v>
      </c>
      <c r="P2776">
        <v>1</v>
      </c>
      <c r="Q2776">
        <v>4</v>
      </c>
      <c r="R2776">
        <v>4</v>
      </c>
      <c r="S2776">
        <v>0</v>
      </c>
      <c r="T2776">
        <v>0</v>
      </c>
      <c r="U2776">
        <v>0</v>
      </c>
      <c r="V2776">
        <f t="shared" si="86"/>
        <v>69</v>
      </c>
      <c r="W2776">
        <f t="shared" si="87"/>
        <v>58</v>
      </c>
    </row>
    <row r="2777" spans="1:23" x14ac:dyDescent="0.35">
      <c r="A2777" t="s">
        <v>426</v>
      </c>
      <c r="B2777" s="1">
        <v>44318</v>
      </c>
      <c r="C2777" t="s">
        <v>368</v>
      </c>
      <c r="D2777" t="s">
        <v>97</v>
      </c>
      <c r="E2777">
        <v>1</v>
      </c>
      <c r="F2777">
        <v>1</v>
      </c>
      <c r="G2777">
        <v>0</v>
      </c>
      <c r="H2777">
        <v>1</v>
      </c>
      <c r="I2777">
        <v>0</v>
      </c>
      <c r="J2777">
        <v>0</v>
      </c>
      <c r="K2777">
        <v>0</v>
      </c>
      <c r="L2777">
        <v>9</v>
      </c>
      <c r="M2777">
        <v>5</v>
      </c>
      <c r="N2777">
        <v>1</v>
      </c>
      <c r="O2777">
        <v>1</v>
      </c>
      <c r="P2777">
        <v>1</v>
      </c>
      <c r="Q2777">
        <v>0</v>
      </c>
      <c r="R2777">
        <v>9</v>
      </c>
      <c r="S2777">
        <v>1</v>
      </c>
      <c r="T2777">
        <v>0</v>
      </c>
      <c r="U2777">
        <v>0</v>
      </c>
      <c r="V2777">
        <f t="shared" si="86"/>
        <v>87</v>
      </c>
      <c r="W2777">
        <f t="shared" si="87"/>
        <v>84</v>
      </c>
    </row>
    <row r="2778" spans="1:23" x14ac:dyDescent="0.35">
      <c r="A2778" t="s">
        <v>426</v>
      </c>
      <c r="B2778" s="1">
        <v>44320</v>
      </c>
      <c r="C2778" t="s">
        <v>407</v>
      </c>
      <c r="D2778" t="s">
        <v>120</v>
      </c>
      <c r="E2778">
        <v>1</v>
      </c>
      <c r="F2778">
        <v>0</v>
      </c>
      <c r="G2778">
        <v>0</v>
      </c>
      <c r="H2778">
        <v>0</v>
      </c>
      <c r="I2778">
        <v>1</v>
      </c>
      <c r="J2778">
        <v>0</v>
      </c>
      <c r="K2778">
        <v>0</v>
      </c>
      <c r="L2778" s="2">
        <v>5.333333333333333</v>
      </c>
      <c r="M2778">
        <v>5</v>
      </c>
      <c r="N2778">
        <v>2</v>
      </c>
      <c r="O2778">
        <v>2</v>
      </c>
      <c r="P2778">
        <v>1</v>
      </c>
      <c r="Q2778">
        <v>2</v>
      </c>
      <c r="R2778">
        <v>3</v>
      </c>
      <c r="S2778">
        <v>0</v>
      </c>
      <c r="T2778">
        <v>0</v>
      </c>
      <c r="U2778">
        <v>0</v>
      </c>
      <c r="V2778">
        <f t="shared" si="86"/>
        <v>60.666666666666664</v>
      </c>
      <c r="W2778">
        <f t="shared" si="87"/>
        <v>49</v>
      </c>
    </row>
    <row r="2779" spans="1:23" x14ac:dyDescent="0.35">
      <c r="A2779" t="s">
        <v>426</v>
      </c>
      <c r="B2779" s="1">
        <v>44321</v>
      </c>
      <c r="C2779" t="s">
        <v>405</v>
      </c>
      <c r="D2779" t="s">
        <v>120</v>
      </c>
      <c r="E2779">
        <v>1</v>
      </c>
      <c r="F2779">
        <v>0</v>
      </c>
      <c r="G2779">
        <v>0</v>
      </c>
      <c r="H2779">
        <v>0</v>
      </c>
      <c r="I2779">
        <v>1</v>
      </c>
      <c r="J2779">
        <v>0</v>
      </c>
      <c r="K2779">
        <v>0</v>
      </c>
      <c r="L2779">
        <v>5</v>
      </c>
      <c r="M2779">
        <v>5</v>
      </c>
      <c r="N2779">
        <v>5</v>
      </c>
      <c r="O2779">
        <v>5</v>
      </c>
      <c r="P2779">
        <v>2</v>
      </c>
      <c r="Q2779">
        <v>2</v>
      </c>
      <c r="R2779">
        <v>3</v>
      </c>
      <c r="S2779">
        <v>0</v>
      </c>
      <c r="T2779">
        <v>0</v>
      </c>
      <c r="U2779">
        <v>0</v>
      </c>
      <c r="V2779">
        <f t="shared" si="86"/>
        <v>55</v>
      </c>
      <c r="W2779">
        <f t="shared" si="87"/>
        <v>32</v>
      </c>
    </row>
    <row r="2780" spans="1:23" x14ac:dyDescent="0.35">
      <c r="A2780" t="s">
        <v>426</v>
      </c>
      <c r="B2780" s="1">
        <v>44322</v>
      </c>
      <c r="C2780" t="s">
        <v>410</v>
      </c>
      <c r="D2780" t="s">
        <v>120</v>
      </c>
      <c r="E2780">
        <v>1</v>
      </c>
      <c r="F2780">
        <v>0</v>
      </c>
      <c r="G2780">
        <v>0</v>
      </c>
      <c r="H2780">
        <v>0</v>
      </c>
      <c r="I2780">
        <v>1</v>
      </c>
      <c r="J2780">
        <v>0</v>
      </c>
      <c r="K2780">
        <v>0</v>
      </c>
      <c r="L2780">
        <v>5</v>
      </c>
      <c r="M2780">
        <v>4</v>
      </c>
      <c r="N2780">
        <v>3</v>
      </c>
      <c r="O2780">
        <v>3</v>
      </c>
      <c r="P2780">
        <v>0</v>
      </c>
      <c r="Q2780">
        <v>2</v>
      </c>
      <c r="R2780">
        <v>5</v>
      </c>
      <c r="S2780">
        <v>0</v>
      </c>
      <c r="T2780">
        <v>0</v>
      </c>
      <c r="U2780">
        <v>0</v>
      </c>
      <c r="V2780">
        <f t="shared" si="86"/>
        <v>66</v>
      </c>
      <c r="W2780">
        <f t="shared" si="87"/>
        <v>54</v>
      </c>
    </row>
    <row r="2781" spans="1:23" x14ac:dyDescent="0.35">
      <c r="A2781" t="s">
        <v>426</v>
      </c>
      <c r="B2781" s="1">
        <v>44323</v>
      </c>
      <c r="C2781" t="s">
        <v>408</v>
      </c>
      <c r="D2781" t="s">
        <v>52</v>
      </c>
      <c r="E2781">
        <v>1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6</v>
      </c>
      <c r="M2781">
        <v>4</v>
      </c>
      <c r="N2781">
        <v>3</v>
      </c>
      <c r="O2781">
        <v>3</v>
      </c>
      <c r="P2781">
        <v>3</v>
      </c>
      <c r="Q2781">
        <v>0</v>
      </c>
      <c r="R2781">
        <v>2</v>
      </c>
      <c r="S2781">
        <v>0</v>
      </c>
      <c r="T2781">
        <v>0</v>
      </c>
      <c r="U2781">
        <v>0</v>
      </c>
      <c r="V2781">
        <f t="shared" si="86"/>
        <v>58</v>
      </c>
      <c r="W2781">
        <f t="shared" si="87"/>
        <v>43</v>
      </c>
    </row>
    <row r="2782" spans="1:23" x14ac:dyDescent="0.35">
      <c r="A2782" t="s">
        <v>426</v>
      </c>
      <c r="B2782" s="1">
        <v>44324</v>
      </c>
      <c r="C2782" t="s">
        <v>368</v>
      </c>
      <c r="D2782" t="s">
        <v>52</v>
      </c>
      <c r="E2782">
        <v>1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 s="2">
        <v>7.333333333333333</v>
      </c>
      <c r="M2782">
        <v>2</v>
      </c>
      <c r="N2782">
        <v>1</v>
      </c>
      <c r="O2782">
        <v>1</v>
      </c>
      <c r="P2782">
        <v>1</v>
      </c>
      <c r="Q2782">
        <v>1</v>
      </c>
      <c r="R2782">
        <v>14</v>
      </c>
      <c r="S2782">
        <v>0</v>
      </c>
      <c r="T2782">
        <v>0</v>
      </c>
      <c r="U2782">
        <v>0</v>
      </c>
      <c r="V2782">
        <f t="shared" si="86"/>
        <v>85.666666666666657</v>
      </c>
      <c r="W2782">
        <f t="shared" si="87"/>
        <v>83</v>
      </c>
    </row>
    <row r="2783" spans="1:23" x14ac:dyDescent="0.35">
      <c r="A2783" t="s">
        <v>426</v>
      </c>
      <c r="B2783" s="1">
        <v>44325</v>
      </c>
      <c r="C2783" t="s">
        <v>407</v>
      </c>
      <c r="D2783" t="s">
        <v>52</v>
      </c>
      <c r="E2783">
        <v>1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5</v>
      </c>
      <c r="M2783">
        <v>3</v>
      </c>
      <c r="N2783">
        <v>2</v>
      </c>
      <c r="O2783">
        <v>2</v>
      </c>
      <c r="P2783">
        <v>1</v>
      </c>
      <c r="Q2783">
        <v>5</v>
      </c>
      <c r="R2783">
        <v>7</v>
      </c>
      <c r="S2783">
        <v>0</v>
      </c>
      <c r="T2783">
        <v>0</v>
      </c>
      <c r="U2783">
        <v>0</v>
      </c>
      <c r="V2783">
        <f t="shared" si="86"/>
        <v>62</v>
      </c>
      <c r="W2783">
        <f t="shared" si="87"/>
        <v>49</v>
      </c>
    </row>
    <row r="2784" spans="1:23" x14ac:dyDescent="0.35">
      <c r="A2784" t="s">
        <v>426</v>
      </c>
      <c r="B2784" s="1">
        <v>44327</v>
      </c>
      <c r="C2784" t="s">
        <v>405</v>
      </c>
      <c r="D2784" t="s">
        <v>116</v>
      </c>
      <c r="E2784">
        <v>1</v>
      </c>
      <c r="F2784">
        <v>0</v>
      </c>
      <c r="G2784">
        <v>0</v>
      </c>
      <c r="H2784">
        <v>0</v>
      </c>
      <c r="I2784">
        <v>1</v>
      </c>
      <c r="J2784">
        <v>0</v>
      </c>
      <c r="K2784">
        <v>0</v>
      </c>
      <c r="L2784">
        <v>5</v>
      </c>
      <c r="M2784">
        <v>5</v>
      </c>
      <c r="N2784">
        <v>3</v>
      </c>
      <c r="O2784">
        <v>3</v>
      </c>
      <c r="P2784">
        <v>1</v>
      </c>
      <c r="Q2784">
        <v>3</v>
      </c>
      <c r="R2784">
        <v>4</v>
      </c>
      <c r="S2784">
        <v>0</v>
      </c>
      <c r="T2784">
        <v>0</v>
      </c>
      <c r="U2784">
        <v>0</v>
      </c>
      <c r="V2784">
        <f t="shared" si="86"/>
        <v>59</v>
      </c>
      <c r="W2784">
        <f t="shared" si="87"/>
        <v>43</v>
      </c>
    </row>
    <row r="2785" spans="1:23" x14ac:dyDescent="0.35">
      <c r="A2785" t="s">
        <v>426</v>
      </c>
      <c r="B2785" s="1">
        <v>44328</v>
      </c>
      <c r="C2785" t="s">
        <v>410</v>
      </c>
      <c r="D2785" t="s">
        <v>116</v>
      </c>
      <c r="E2785">
        <v>1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6</v>
      </c>
      <c r="M2785">
        <v>6</v>
      </c>
      <c r="N2785">
        <v>1</v>
      </c>
      <c r="O2785">
        <v>1</v>
      </c>
      <c r="P2785">
        <v>0</v>
      </c>
      <c r="Q2785">
        <v>3</v>
      </c>
      <c r="R2785">
        <v>4</v>
      </c>
      <c r="S2785">
        <v>0</v>
      </c>
      <c r="T2785">
        <v>0</v>
      </c>
      <c r="U2785">
        <v>0</v>
      </c>
      <c r="V2785">
        <f t="shared" si="86"/>
        <v>67</v>
      </c>
      <c r="W2785">
        <f t="shared" si="87"/>
        <v>59</v>
      </c>
    </row>
    <row r="2786" spans="1:23" x14ac:dyDescent="0.35">
      <c r="A2786" t="s">
        <v>426</v>
      </c>
      <c r="B2786" s="1">
        <v>44329</v>
      </c>
      <c r="C2786" t="s">
        <v>408</v>
      </c>
      <c r="D2786" t="s">
        <v>116</v>
      </c>
      <c r="E2786">
        <v>1</v>
      </c>
      <c r="F2786">
        <v>0</v>
      </c>
      <c r="G2786">
        <v>0</v>
      </c>
      <c r="H2786">
        <v>1</v>
      </c>
      <c r="I2786">
        <v>0</v>
      </c>
      <c r="J2786">
        <v>0</v>
      </c>
      <c r="K2786">
        <v>0</v>
      </c>
      <c r="L2786">
        <v>7</v>
      </c>
      <c r="M2786">
        <v>5</v>
      </c>
      <c r="N2786">
        <v>1</v>
      </c>
      <c r="O2786">
        <v>1</v>
      </c>
      <c r="P2786">
        <v>0</v>
      </c>
      <c r="Q2786">
        <v>0</v>
      </c>
      <c r="R2786">
        <v>9</v>
      </c>
      <c r="S2786">
        <v>0</v>
      </c>
      <c r="T2786">
        <v>0</v>
      </c>
      <c r="U2786">
        <v>0</v>
      </c>
      <c r="V2786">
        <f t="shared" si="86"/>
        <v>81</v>
      </c>
      <c r="W2786">
        <f t="shared" si="87"/>
        <v>78</v>
      </c>
    </row>
    <row r="2787" spans="1:23" x14ac:dyDescent="0.35">
      <c r="A2787" t="s">
        <v>426</v>
      </c>
      <c r="B2787" s="1">
        <v>44330</v>
      </c>
      <c r="C2787" t="s">
        <v>368</v>
      </c>
      <c r="D2787" t="s">
        <v>48</v>
      </c>
      <c r="E2787">
        <v>1</v>
      </c>
      <c r="F2787">
        <v>0</v>
      </c>
      <c r="G2787">
        <v>0</v>
      </c>
      <c r="H2787">
        <v>1</v>
      </c>
      <c r="I2787">
        <v>0</v>
      </c>
      <c r="J2787">
        <v>0</v>
      </c>
      <c r="K2787">
        <v>0</v>
      </c>
      <c r="L2787">
        <v>5</v>
      </c>
      <c r="M2787">
        <v>2</v>
      </c>
      <c r="N2787">
        <v>0</v>
      </c>
      <c r="O2787">
        <v>0</v>
      </c>
      <c r="P2787">
        <v>0</v>
      </c>
      <c r="Q2787">
        <v>1</v>
      </c>
      <c r="R2787">
        <v>7</v>
      </c>
      <c r="S2787">
        <v>0</v>
      </c>
      <c r="T2787">
        <v>0</v>
      </c>
      <c r="U2787">
        <v>0</v>
      </c>
      <c r="V2787">
        <f t="shared" si="86"/>
        <v>71</v>
      </c>
      <c r="W2787">
        <f t="shared" si="87"/>
        <v>71</v>
      </c>
    </row>
    <row r="2788" spans="1:23" x14ac:dyDescent="0.35">
      <c r="A2788" t="s">
        <v>426</v>
      </c>
      <c r="B2788" s="1">
        <v>44331</v>
      </c>
      <c r="C2788" t="s">
        <v>407</v>
      </c>
      <c r="D2788" t="s">
        <v>48</v>
      </c>
      <c r="E2788">
        <v>1</v>
      </c>
      <c r="F2788">
        <v>0</v>
      </c>
      <c r="G2788">
        <v>0</v>
      </c>
      <c r="H2788">
        <v>0</v>
      </c>
      <c r="I2788">
        <v>1</v>
      </c>
      <c r="J2788">
        <v>0</v>
      </c>
      <c r="K2788">
        <v>0</v>
      </c>
      <c r="L2788">
        <v>4</v>
      </c>
      <c r="M2788">
        <v>8</v>
      </c>
      <c r="N2788">
        <v>8</v>
      </c>
      <c r="O2788">
        <v>8</v>
      </c>
      <c r="P2788">
        <v>1</v>
      </c>
      <c r="Q2788">
        <v>3</v>
      </c>
      <c r="R2788">
        <v>5</v>
      </c>
      <c r="S2788">
        <v>1</v>
      </c>
      <c r="T2788">
        <v>0</v>
      </c>
      <c r="U2788">
        <v>0</v>
      </c>
      <c r="V2788">
        <f t="shared" si="86"/>
        <v>52</v>
      </c>
      <c r="W2788">
        <f t="shared" si="87"/>
        <v>17</v>
      </c>
    </row>
    <row r="2789" spans="1:23" x14ac:dyDescent="0.35">
      <c r="A2789" t="s">
        <v>426</v>
      </c>
      <c r="B2789" s="1">
        <v>44332</v>
      </c>
      <c r="C2789" t="s">
        <v>405</v>
      </c>
      <c r="D2789" t="s">
        <v>48</v>
      </c>
      <c r="E2789">
        <v>1</v>
      </c>
      <c r="F2789">
        <v>0</v>
      </c>
      <c r="G2789">
        <v>0</v>
      </c>
      <c r="H2789">
        <v>1</v>
      </c>
      <c r="I2789">
        <v>0</v>
      </c>
      <c r="J2789">
        <v>0</v>
      </c>
      <c r="K2789">
        <v>0</v>
      </c>
      <c r="L2789">
        <v>7</v>
      </c>
      <c r="M2789">
        <v>3</v>
      </c>
      <c r="N2789">
        <v>0</v>
      </c>
      <c r="O2789">
        <v>0</v>
      </c>
      <c r="P2789">
        <v>0</v>
      </c>
      <c r="Q2789">
        <v>2</v>
      </c>
      <c r="R2789">
        <v>4</v>
      </c>
      <c r="S2789">
        <v>0</v>
      </c>
      <c r="T2789">
        <v>0</v>
      </c>
      <c r="U2789">
        <v>0</v>
      </c>
      <c r="V2789">
        <f t="shared" si="86"/>
        <v>76</v>
      </c>
      <c r="W2789">
        <f t="shared" si="87"/>
        <v>76</v>
      </c>
    </row>
    <row r="2790" spans="1:23" x14ac:dyDescent="0.35">
      <c r="A2790" t="s">
        <v>426</v>
      </c>
      <c r="B2790" s="1">
        <v>44333</v>
      </c>
      <c r="C2790" t="s">
        <v>410</v>
      </c>
      <c r="D2790" t="s">
        <v>114</v>
      </c>
      <c r="E2790">
        <v>1</v>
      </c>
      <c r="F2790">
        <v>0</v>
      </c>
      <c r="G2790">
        <v>0</v>
      </c>
      <c r="H2790">
        <v>0</v>
      </c>
      <c r="I2790">
        <v>1</v>
      </c>
      <c r="J2790">
        <v>0</v>
      </c>
      <c r="K2790">
        <v>0</v>
      </c>
      <c r="L2790" s="2">
        <v>5.333333333333333</v>
      </c>
      <c r="M2790">
        <v>8</v>
      </c>
      <c r="N2790">
        <v>5</v>
      </c>
      <c r="O2790">
        <v>5</v>
      </c>
      <c r="P2790">
        <v>3</v>
      </c>
      <c r="Q2790">
        <v>0</v>
      </c>
      <c r="R2790">
        <v>4</v>
      </c>
      <c r="S2790">
        <v>0</v>
      </c>
      <c r="T2790">
        <v>0</v>
      </c>
      <c r="U2790">
        <v>0</v>
      </c>
      <c r="V2790">
        <f t="shared" si="86"/>
        <v>52.666666666666664</v>
      </c>
      <c r="W2790">
        <f t="shared" si="87"/>
        <v>27</v>
      </c>
    </row>
    <row r="2791" spans="1:23" x14ac:dyDescent="0.35">
      <c r="A2791" t="s">
        <v>426</v>
      </c>
      <c r="B2791" s="1">
        <v>44334</v>
      </c>
      <c r="C2791" t="s">
        <v>408</v>
      </c>
      <c r="D2791" t="s">
        <v>114</v>
      </c>
      <c r="E2791">
        <v>1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5</v>
      </c>
      <c r="M2791">
        <v>8</v>
      </c>
      <c r="N2791">
        <v>3</v>
      </c>
      <c r="O2791">
        <v>3</v>
      </c>
      <c r="P2791">
        <v>0</v>
      </c>
      <c r="Q2791">
        <v>2</v>
      </c>
      <c r="R2791">
        <v>4</v>
      </c>
      <c r="S2791">
        <v>0</v>
      </c>
      <c r="T2791">
        <v>0</v>
      </c>
      <c r="U2791">
        <v>0</v>
      </c>
      <c r="V2791">
        <f t="shared" si="86"/>
        <v>61</v>
      </c>
      <c r="W2791">
        <f t="shared" si="87"/>
        <v>45</v>
      </c>
    </row>
    <row r="2792" spans="1:23" x14ac:dyDescent="0.35">
      <c r="A2792" t="s">
        <v>426</v>
      </c>
      <c r="B2792" s="1">
        <v>44335</v>
      </c>
      <c r="C2792" t="s">
        <v>368</v>
      </c>
      <c r="D2792" t="s">
        <v>114</v>
      </c>
      <c r="E2792">
        <v>1</v>
      </c>
      <c r="F2792">
        <v>0</v>
      </c>
      <c r="G2792">
        <v>0</v>
      </c>
      <c r="H2792">
        <v>1</v>
      </c>
      <c r="I2792">
        <v>0</v>
      </c>
      <c r="J2792">
        <v>0</v>
      </c>
      <c r="K2792">
        <v>0</v>
      </c>
      <c r="L2792">
        <v>5</v>
      </c>
      <c r="M2792">
        <v>5</v>
      </c>
      <c r="N2792">
        <v>2</v>
      </c>
      <c r="O2792">
        <v>2</v>
      </c>
      <c r="P2792">
        <v>0</v>
      </c>
      <c r="Q2792">
        <v>4</v>
      </c>
      <c r="R2792">
        <v>8</v>
      </c>
      <c r="S2792">
        <v>0</v>
      </c>
      <c r="T2792">
        <v>0</v>
      </c>
      <c r="U2792">
        <v>0</v>
      </c>
      <c r="V2792">
        <f t="shared" si="86"/>
        <v>66</v>
      </c>
      <c r="W2792">
        <f t="shared" si="87"/>
        <v>54</v>
      </c>
    </row>
    <row r="2793" spans="1:23" x14ac:dyDescent="0.35">
      <c r="A2793" t="s">
        <v>426</v>
      </c>
      <c r="B2793" s="1">
        <v>44336</v>
      </c>
      <c r="C2793" t="s">
        <v>407</v>
      </c>
      <c r="D2793" t="s">
        <v>114</v>
      </c>
      <c r="E2793">
        <v>1</v>
      </c>
      <c r="F2793">
        <v>0</v>
      </c>
      <c r="G2793">
        <v>0</v>
      </c>
      <c r="H2793">
        <v>0</v>
      </c>
      <c r="I2793">
        <v>1</v>
      </c>
      <c r="J2793">
        <v>0</v>
      </c>
      <c r="K2793">
        <v>0</v>
      </c>
      <c r="L2793" s="2">
        <v>3.6666666666666665</v>
      </c>
      <c r="M2793">
        <v>5</v>
      </c>
      <c r="N2793">
        <v>4</v>
      </c>
      <c r="O2793">
        <v>2</v>
      </c>
      <c r="P2793">
        <v>1</v>
      </c>
      <c r="Q2793">
        <v>1</v>
      </c>
      <c r="R2793">
        <v>3</v>
      </c>
      <c r="S2793">
        <v>1</v>
      </c>
      <c r="T2793">
        <v>0</v>
      </c>
      <c r="U2793">
        <v>0</v>
      </c>
      <c r="V2793">
        <f t="shared" si="86"/>
        <v>50</v>
      </c>
      <c r="W2793">
        <f t="shared" si="87"/>
        <v>35</v>
      </c>
    </row>
    <row r="2794" spans="1:23" x14ac:dyDescent="0.35">
      <c r="A2794" t="s">
        <v>426</v>
      </c>
      <c r="B2794" s="1">
        <v>44337</v>
      </c>
      <c r="C2794" t="s">
        <v>406</v>
      </c>
      <c r="D2794" t="s">
        <v>53</v>
      </c>
      <c r="E2794">
        <v>1</v>
      </c>
      <c r="F2794">
        <v>0</v>
      </c>
      <c r="G2794">
        <v>0</v>
      </c>
      <c r="H2794">
        <v>1</v>
      </c>
      <c r="I2794">
        <v>0</v>
      </c>
      <c r="J2794">
        <v>0</v>
      </c>
      <c r="K2794">
        <v>0</v>
      </c>
      <c r="L2794" s="2">
        <v>5.333333333333333</v>
      </c>
      <c r="M2794">
        <v>1</v>
      </c>
      <c r="N2794">
        <v>0</v>
      </c>
      <c r="O2794">
        <v>0</v>
      </c>
      <c r="P2794">
        <v>0</v>
      </c>
      <c r="Q2794">
        <v>4</v>
      </c>
      <c r="R2794">
        <v>4</v>
      </c>
      <c r="S2794">
        <v>0</v>
      </c>
      <c r="T2794">
        <v>0</v>
      </c>
      <c r="U2794">
        <v>0</v>
      </c>
      <c r="V2794">
        <f t="shared" si="86"/>
        <v>67.666666666666671</v>
      </c>
      <c r="W2794">
        <f t="shared" si="87"/>
        <v>66</v>
      </c>
    </row>
    <row r="2795" spans="1:23" x14ac:dyDescent="0.35">
      <c r="A2795" t="s">
        <v>426</v>
      </c>
      <c r="B2795" s="1">
        <v>44338</v>
      </c>
      <c r="C2795" t="s">
        <v>410</v>
      </c>
      <c r="D2795" t="s">
        <v>53</v>
      </c>
      <c r="E2795">
        <v>1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4</v>
      </c>
      <c r="M2795">
        <v>5</v>
      </c>
      <c r="N2795">
        <v>6</v>
      </c>
      <c r="O2795">
        <v>6</v>
      </c>
      <c r="P2795">
        <v>1</v>
      </c>
      <c r="Q2795">
        <v>3</v>
      </c>
      <c r="R2795">
        <v>4</v>
      </c>
      <c r="S2795">
        <v>0</v>
      </c>
      <c r="T2795">
        <v>0</v>
      </c>
      <c r="U2795">
        <v>0</v>
      </c>
      <c r="V2795">
        <f t="shared" si="86"/>
        <v>54</v>
      </c>
      <c r="W2795">
        <f t="shared" si="87"/>
        <v>28</v>
      </c>
    </row>
    <row r="2796" spans="1:23" x14ac:dyDescent="0.35">
      <c r="A2796" t="s">
        <v>426</v>
      </c>
      <c r="B2796" s="1">
        <v>44339</v>
      </c>
      <c r="C2796" t="s">
        <v>408</v>
      </c>
      <c r="D2796" t="s">
        <v>53</v>
      </c>
      <c r="E2796">
        <v>1</v>
      </c>
      <c r="F2796">
        <v>0</v>
      </c>
      <c r="G2796">
        <v>0</v>
      </c>
      <c r="H2796">
        <v>1</v>
      </c>
      <c r="I2796">
        <v>0</v>
      </c>
      <c r="J2796">
        <v>0</v>
      </c>
      <c r="K2796">
        <v>0</v>
      </c>
      <c r="L2796" s="2">
        <v>5.666666666666667</v>
      </c>
      <c r="M2796">
        <v>11</v>
      </c>
      <c r="N2796">
        <v>4</v>
      </c>
      <c r="O2796">
        <v>4</v>
      </c>
      <c r="P2796">
        <v>0</v>
      </c>
      <c r="Q2796">
        <v>2</v>
      </c>
      <c r="R2796">
        <v>3</v>
      </c>
      <c r="S2796">
        <v>0</v>
      </c>
      <c r="T2796">
        <v>0</v>
      </c>
      <c r="U2796">
        <v>0</v>
      </c>
      <c r="V2796">
        <f t="shared" si="86"/>
        <v>60.333333333333336</v>
      </c>
      <c r="W2796">
        <f t="shared" si="87"/>
        <v>39</v>
      </c>
    </row>
    <row r="2797" spans="1:23" x14ac:dyDescent="0.35">
      <c r="A2797" t="s">
        <v>426</v>
      </c>
      <c r="B2797" s="1">
        <v>44341</v>
      </c>
      <c r="C2797" t="s">
        <v>368</v>
      </c>
      <c r="D2797" t="s">
        <v>87</v>
      </c>
      <c r="E2797">
        <v>1</v>
      </c>
      <c r="F2797">
        <v>0</v>
      </c>
      <c r="G2797">
        <v>0</v>
      </c>
      <c r="H2797">
        <v>0</v>
      </c>
      <c r="I2797">
        <v>1</v>
      </c>
      <c r="J2797">
        <v>0</v>
      </c>
      <c r="K2797">
        <v>0</v>
      </c>
      <c r="L2797">
        <v>7</v>
      </c>
      <c r="M2797">
        <v>5</v>
      </c>
      <c r="N2797">
        <v>2</v>
      </c>
      <c r="O2797">
        <v>2</v>
      </c>
      <c r="P2797">
        <v>2</v>
      </c>
      <c r="Q2797">
        <v>1</v>
      </c>
      <c r="R2797">
        <v>9</v>
      </c>
      <c r="S2797">
        <v>1</v>
      </c>
      <c r="T2797">
        <v>0</v>
      </c>
      <c r="U2797">
        <v>0</v>
      </c>
      <c r="V2797">
        <f t="shared" si="86"/>
        <v>72</v>
      </c>
      <c r="W2797">
        <f t="shared" si="87"/>
        <v>61</v>
      </c>
    </row>
    <row r="2798" spans="1:23" x14ac:dyDescent="0.35">
      <c r="A2798" t="s">
        <v>426</v>
      </c>
      <c r="B2798" s="1">
        <v>44342</v>
      </c>
      <c r="C2798" t="s">
        <v>407</v>
      </c>
      <c r="D2798" t="s">
        <v>87</v>
      </c>
      <c r="E2798">
        <v>1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4</v>
      </c>
      <c r="M2798">
        <v>3</v>
      </c>
      <c r="N2798">
        <v>0</v>
      </c>
      <c r="O2798">
        <v>0</v>
      </c>
      <c r="P2798">
        <v>0</v>
      </c>
      <c r="Q2798">
        <v>1</v>
      </c>
      <c r="R2798">
        <v>4</v>
      </c>
      <c r="S2798">
        <v>0</v>
      </c>
      <c r="T2798">
        <v>0</v>
      </c>
      <c r="U2798">
        <v>0</v>
      </c>
      <c r="V2798">
        <f t="shared" si="86"/>
        <v>62</v>
      </c>
      <c r="W2798">
        <f t="shared" si="87"/>
        <v>60</v>
      </c>
    </row>
    <row r="2799" spans="1:23" x14ac:dyDescent="0.35">
      <c r="A2799" t="s">
        <v>426</v>
      </c>
      <c r="B2799" s="1">
        <v>44343</v>
      </c>
      <c r="C2799" t="s">
        <v>406</v>
      </c>
      <c r="D2799" t="s">
        <v>87</v>
      </c>
      <c r="E2799">
        <v>1</v>
      </c>
      <c r="F2799">
        <v>0</v>
      </c>
      <c r="G2799">
        <v>0</v>
      </c>
      <c r="H2799">
        <v>0</v>
      </c>
      <c r="I2799">
        <v>1</v>
      </c>
      <c r="J2799">
        <v>0</v>
      </c>
      <c r="K2799">
        <v>0</v>
      </c>
      <c r="L2799">
        <v>5</v>
      </c>
      <c r="M2799">
        <v>5</v>
      </c>
      <c r="N2799">
        <v>3</v>
      </c>
      <c r="O2799">
        <v>3</v>
      </c>
      <c r="P2799">
        <v>1</v>
      </c>
      <c r="Q2799">
        <v>1</v>
      </c>
      <c r="R2799">
        <v>5</v>
      </c>
      <c r="S2799">
        <v>1</v>
      </c>
      <c r="T2799">
        <v>0</v>
      </c>
      <c r="U2799">
        <v>0</v>
      </c>
      <c r="V2799">
        <f t="shared" si="86"/>
        <v>62</v>
      </c>
      <c r="W2799">
        <f t="shared" si="87"/>
        <v>48</v>
      </c>
    </row>
    <row r="2800" spans="1:23" x14ac:dyDescent="0.35">
      <c r="A2800" t="s">
        <v>426</v>
      </c>
      <c r="B2800" t="s">
        <v>158</v>
      </c>
      <c r="C2800" t="s">
        <v>408</v>
      </c>
      <c r="D2800" t="s">
        <v>108</v>
      </c>
      <c r="E2800">
        <v>1</v>
      </c>
      <c r="F2800">
        <v>0</v>
      </c>
      <c r="G2800">
        <v>0</v>
      </c>
      <c r="H2800">
        <v>0</v>
      </c>
      <c r="I2800">
        <v>1</v>
      </c>
      <c r="J2800">
        <v>0</v>
      </c>
      <c r="K2800">
        <v>0</v>
      </c>
      <c r="L2800">
        <v>5</v>
      </c>
      <c r="M2800">
        <v>4</v>
      </c>
      <c r="N2800">
        <v>4</v>
      </c>
      <c r="O2800">
        <v>4</v>
      </c>
      <c r="P2800">
        <v>1</v>
      </c>
      <c r="Q2800">
        <v>2</v>
      </c>
      <c r="R2800">
        <v>5</v>
      </c>
      <c r="S2800">
        <v>0</v>
      </c>
      <c r="T2800">
        <v>0</v>
      </c>
      <c r="U2800">
        <v>0</v>
      </c>
      <c r="V2800">
        <f t="shared" si="86"/>
        <v>62</v>
      </c>
      <c r="W2800">
        <f t="shared" si="87"/>
        <v>45</v>
      </c>
    </row>
    <row r="2801" spans="1:23" x14ac:dyDescent="0.35">
      <c r="A2801" t="s">
        <v>426</v>
      </c>
      <c r="B2801" t="s">
        <v>159</v>
      </c>
      <c r="C2801" t="s">
        <v>410</v>
      </c>
      <c r="D2801" t="s">
        <v>108</v>
      </c>
      <c r="E2801">
        <v>1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4</v>
      </c>
      <c r="M2801">
        <v>5</v>
      </c>
      <c r="N2801">
        <v>1</v>
      </c>
      <c r="O2801">
        <v>1</v>
      </c>
      <c r="P2801">
        <v>0</v>
      </c>
      <c r="Q2801">
        <v>0</v>
      </c>
      <c r="R2801">
        <v>4</v>
      </c>
      <c r="S2801">
        <v>0</v>
      </c>
      <c r="T2801">
        <v>0</v>
      </c>
      <c r="U2801">
        <v>0</v>
      </c>
      <c r="V2801">
        <f t="shared" si="86"/>
        <v>61</v>
      </c>
      <c r="W2801">
        <f t="shared" si="87"/>
        <v>55</v>
      </c>
    </row>
    <row r="2802" spans="1:23" x14ac:dyDescent="0.35">
      <c r="A2802" t="s">
        <v>426</v>
      </c>
      <c r="B2802" s="1">
        <v>44346</v>
      </c>
      <c r="C2802" t="s">
        <v>368</v>
      </c>
      <c r="D2802" t="s">
        <v>108</v>
      </c>
      <c r="E2802">
        <v>1</v>
      </c>
      <c r="F2802">
        <v>0</v>
      </c>
      <c r="G2802">
        <v>0</v>
      </c>
      <c r="H2802">
        <v>0</v>
      </c>
      <c r="I2802">
        <v>1</v>
      </c>
      <c r="J2802">
        <v>0</v>
      </c>
      <c r="K2802">
        <v>0</v>
      </c>
      <c r="L2802">
        <v>6</v>
      </c>
      <c r="M2802">
        <v>2</v>
      </c>
      <c r="N2802">
        <v>2</v>
      </c>
      <c r="O2802">
        <v>2</v>
      </c>
      <c r="P2802">
        <v>1</v>
      </c>
      <c r="Q2802">
        <v>1</v>
      </c>
      <c r="R2802">
        <v>10</v>
      </c>
      <c r="S2802">
        <v>0</v>
      </c>
      <c r="T2802">
        <v>0</v>
      </c>
      <c r="U2802">
        <v>0</v>
      </c>
      <c r="V2802">
        <f t="shared" si="86"/>
        <v>75</v>
      </c>
      <c r="W2802">
        <f t="shared" si="87"/>
        <v>68</v>
      </c>
    </row>
    <row r="2803" spans="1:23" x14ac:dyDescent="0.35">
      <c r="A2803" t="s">
        <v>426</v>
      </c>
      <c r="B2803" s="1">
        <v>44347</v>
      </c>
      <c r="C2803" t="s">
        <v>407</v>
      </c>
      <c r="D2803" t="s">
        <v>92</v>
      </c>
      <c r="E2803">
        <v>1</v>
      </c>
      <c r="F2803">
        <v>0</v>
      </c>
      <c r="G2803">
        <v>0</v>
      </c>
      <c r="H2803">
        <v>0</v>
      </c>
      <c r="I2803">
        <v>1</v>
      </c>
      <c r="J2803">
        <v>0</v>
      </c>
      <c r="K2803">
        <v>0</v>
      </c>
      <c r="L2803">
        <v>5</v>
      </c>
      <c r="M2803">
        <v>3</v>
      </c>
      <c r="N2803">
        <v>4</v>
      </c>
      <c r="O2803">
        <v>4</v>
      </c>
      <c r="P2803">
        <v>1</v>
      </c>
      <c r="Q2803">
        <v>3</v>
      </c>
      <c r="R2803">
        <v>7</v>
      </c>
      <c r="S2803">
        <v>0</v>
      </c>
      <c r="T2803">
        <v>0</v>
      </c>
      <c r="U2803">
        <v>0</v>
      </c>
      <c r="V2803">
        <f t="shared" si="86"/>
        <v>64</v>
      </c>
      <c r="W2803">
        <f t="shared" si="87"/>
        <v>47</v>
      </c>
    </row>
    <row r="2804" spans="1:23" x14ac:dyDescent="0.35">
      <c r="A2804" t="s">
        <v>426</v>
      </c>
      <c r="B2804" s="1">
        <v>44348</v>
      </c>
      <c r="C2804" t="s">
        <v>406</v>
      </c>
      <c r="D2804" t="s">
        <v>92</v>
      </c>
      <c r="E2804">
        <v>1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 s="2">
        <v>1.3333333333333333</v>
      </c>
      <c r="M2804">
        <v>1</v>
      </c>
      <c r="N2804">
        <v>1</v>
      </c>
      <c r="O2804">
        <v>1</v>
      </c>
      <c r="P2804">
        <v>0</v>
      </c>
      <c r="Q2804">
        <v>2</v>
      </c>
      <c r="R2804">
        <v>1</v>
      </c>
      <c r="S2804">
        <v>0</v>
      </c>
      <c r="T2804">
        <v>0</v>
      </c>
      <c r="U2804">
        <v>0</v>
      </c>
      <c r="V2804">
        <f t="shared" si="86"/>
        <v>52</v>
      </c>
      <c r="W2804">
        <f t="shared" si="87"/>
        <v>40</v>
      </c>
    </row>
    <row r="2805" spans="1:23" x14ac:dyDescent="0.35">
      <c r="A2805" t="s">
        <v>426</v>
      </c>
      <c r="B2805" s="1">
        <v>44349</v>
      </c>
      <c r="C2805" t="s">
        <v>410</v>
      </c>
      <c r="D2805" t="s">
        <v>92</v>
      </c>
      <c r="E2805">
        <v>1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 s="2">
        <v>5.666666666666667</v>
      </c>
      <c r="M2805">
        <v>5</v>
      </c>
      <c r="N2805">
        <v>1</v>
      </c>
      <c r="O2805">
        <v>1</v>
      </c>
      <c r="P2805">
        <v>1</v>
      </c>
      <c r="Q2805">
        <v>2</v>
      </c>
      <c r="R2805">
        <v>3</v>
      </c>
      <c r="S2805">
        <v>0</v>
      </c>
      <c r="T2805">
        <v>0</v>
      </c>
      <c r="U2805">
        <v>0</v>
      </c>
      <c r="V2805">
        <f t="shared" si="86"/>
        <v>62.333333333333336</v>
      </c>
      <c r="W2805">
        <f t="shared" si="87"/>
        <v>54</v>
      </c>
    </row>
    <row r="2806" spans="1:23" x14ac:dyDescent="0.35">
      <c r="A2806" t="s">
        <v>426</v>
      </c>
      <c r="B2806" s="1">
        <v>44350</v>
      </c>
      <c r="C2806" t="s">
        <v>408</v>
      </c>
      <c r="D2806" t="s">
        <v>92</v>
      </c>
      <c r="E2806">
        <v>1</v>
      </c>
      <c r="F2806">
        <v>0</v>
      </c>
      <c r="G2806">
        <v>0</v>
      </c>
      <c r="H2806">
        <v>0</v>
      </c>
      <c r="I2806">
        <v>1</v>
      </c>
      <c r="J2806">
        <v>0</v>
      </c>
      <c r="K2806">
        <v>0</v>
      </c>
      <c r="L2806" s="2">
        <v>5.333333333333333</v>
      </c>
      <c r="M2806">
        <v>6</v>
      </c>
      <c r="N2806">
        <v>4</v>
      </c>
      <c r="O2806">
        <v>4</v>
      </c>
      <c r="P2806">
        <v>1</v>
      </c>
      <c r="Q2806">
        <v>2</v>
      </c>
      <c r="R2806">
        <v>4</v>
      </c>
      <c r="S2806">
        <v>0</v>
      </c>
      <c r="T2806">
        <v>0</v>
      </c>
      <c r="U2806">
        <v>0</v>
      </c>
      <c r="V2806">
        <f t="shared" si="86"/>
        <v>60.666666666666664</v>
      </c>
      <c r="W2806">
        <f t="shared" si="87"/>
        <v>42</v>
      </c>
    </row>
    <row r="2807" spans="1:23" x14ac:dyDescent="0.35">
      <c r="A2807" t="s">
        <v>426</v>
      </c>
      <c r="B2807" s="1">
        <v>44351</v>
      </c>
      <c r="C2807" t="s">
        <v>368</v>
      </c>
      <c r="D2807" t="s">
        <v>119</v>
      </c>
      <c r="E2807">
        <v>1</v>
      </c>
      <c r="F2807">
        <v>0</v>
      </c>
      <c r="G2807">
        <v>0</v>
      </c>
      <c r="H2807">
        <v>1</v>
      </c>
      <c r="I2807">
        <v>0</v>
      </c>
      <c r="J2807">
        <v>0</v>
      </c>
      <c r="K2807">
        <v>0</v>
      </c>
      <c r="L2807" s="2">
        <v>7.666666666666667</v>
      </c>
      <c r="M2807">
        <v>5</v>
      </c>
      <c r="N2807">
        <v>1</v>
      </c>
      <c r="O2807">
        <v>1</v>
      </c>
      <c r="P2807">
        <v>0</v>
      </c>
      <c r="Q2807">
        <v>1</v>
      </c>
      <c r="R2807">
        <v>9</v>
      </c>
      <c r="S2807">
        <v>1</v>
      </c>
      <c r="T2807">
        <v>0</v>
      </c>
      <c r="U2807">
        <v>0</v>
      </c>
      <c r="V2807">
        <f t="shared" si="86"/>
        <v>83.333333333333343</v>
      </c>
      <c r="W2807">
        <f t="shared" si="87"/>
        <v>80</v>
      </c>
    </row>
    <row r="2808" spans="1:23" x14ac:dyDescent="0.35">
      <c r="A2808" t="s">
        <v>426</v>
      </c>
      <c r="B2808" s="1">
        <v>44352</v>
      </c>
      <c r="C2808" t="s">
        <v>407</v>
      </c>
      <c r="D2808" t="s">
        <v>119</v>
      </c>
      <c r="E2808">
        <v>1</v>
      </c>
      <c r="F2808">
        <v>0</v>
      </c>
      <c r="G2808">
        <v>0</v>
      </c>
      <c r="H2808">
        <v>0</v>
      </c>
      <c r="I2808">
        <v>1</v>
      </c>
      <c r="J2808">
        <v>0</v>
      </c>
      <c r="K2808">
        <v>0</v>
      </c>
      <c r="L2808">
        <v>6</v>
      </c>
      <c r="M2808">
        <v>3</v>
      </c>
      <c r="N2808">
        <v>4</v>
      </c>
      <c r="O2808">
        <v>0</v>
      </c>
      <c r="P2808">
        <v>1</v>
      </c>
      <c r="Q2808">
        <v>2</v>
      </c>
      <c r="R2808">
        <v>4</v>
      </c>
      <c r="S2808">
        <v>1</v>
      </c>
      <c r="T2808">
        <v>0</v>
      </c>
      <c r="U2808">
        <v>0</v>
      </c>
      <c r="V2808">
        <f t="shared" si="86"/>
        <v>59</v>
      </c>
      <c r="W2808">
        <f t="shared" si="87"/>
        <v>52</v>
      </c>
    </row>
    <row r="2809" spans="1:23" x14ac:dyDescent="0.35">
      <c r="A2809" t="s">
        <v>426</v>
      </c>
      <c r="B2809" s="1">
        <v>44353</v>
      </c>
      <c r="C2809" t="s">
        <v>411</v>
      </c>
      <c r="D2809" t="s">
        <v>119</v>
      </c>
      <c r="E2809">
        <v>1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2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2</v>
      </c>
      <c r="S2809">
        <v>0</v>
      </c>
      <c r="T2809">
        <v>0</v>
      </c>
      <c r="U2809">
        <v>0</v>
      </c>
      <c r="V2809">
        <f t="shared" si="86"/>
        <v>58</v>
      </c>
      <c r="W2809">
        <f t="shared" si="87"/>
        <v>54</v>
      </c>
    </row>
    <row r="2810" spans="1:23" x14ac:dyDescent="0.35">
      <c r="A2810" t="s">
        <v>426</v>
      </c>
      <c r="B2810" s="1">
        <v>44355</v>
      </c>
      <c r="C2810" t="s">
        <v>410</v>
      </c>
      <c r="D2810" t="s">
        <v>51</v>
      </c>
      <c r="E2810">
        <v>1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 s="2">
        <v>3.6666666666666665</v>
      </c>
      <c r="M2810">
        <v>4</v>
      </c>
      <c r="N2810">
        <v>1</v>
      </c>
      <c r="O2810">
        <v>1</v>
      </c>
      <c r="P2810">
        <v>1</v>
      </c>
      <c r="Q2810">
        <v>4</v>
      </c>
      <c r="R2810">
        <v>2</v>
      </c>
      <c r="S2810">
        <v>0</v>
      </c>
      <c r="T2810">
        <v>0</v>
      </c>
      <c r="U2810">
        <v>0</v>
      </c>
      <c r="V2810">
        <f t="shared" si="86"/>
        <v>51</v>
      </c>
      <c r="W2810">
        <f t="shared" si="87"/>
        <v>39</v>
      </c>
    </row>
    <row r="2811" spans="1:23" x14ac:dyDescent="0.35">
      <c r="A2811" t="s">
        <v>426</v>
      </c>
      <c r="B2811" s="1">
        <v>44356</v>
      </c>
      <c r="C2811" t="s">
        <v>408</v>
      </c>
      <c r="D2811" t="s">
        <v>51</v>
      </c>
      <c r="E2811">
        <v>1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5</v>
      </c>
      <c r="M2811">
        <v>3</v>
      </c>
      <c r="N2811">
        <v>3</v>
      </c>
      <c r="O2811">
        <v>3</v>
      </c>
      <c r="P2811">
        <v>0</v>
      </c>
      <c r="Q2811">
        <v>4</v>
      </c>
      <c r="R2811">
        <v>3</v>
      </c>
      <c r="S2811">
        <v>0</v>
      </c>
      <c r="T2811">
        <v>0</v>
      </c>
      <c r="U2811">
        <v>0</v>
      </c>
      <c r="V2811">
        <f t="shared" si="86"/>
        <v>63</v>
      </c>
      <c r="W2811">
        <f t="shared" si="87"/>
        <v>50</v>
      </c>
    </row>
    <row r="2812" spans="1:23" x14ac:dyDescent="0.35">
      <c r="A2812" t="s">
        <v>426</v>
      </c>
      <c r="B2812" s="1">
        <v>44358</v>
      </c>
      <c r="C2812" t="s">
        <v>368</v>
      </c>
      <c r="D2812" t="s">
        <v>50</v>
      </c>
      <c r="E2812">
        <v>1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 s="2">
        <v>0.33333333333333331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f t="shared" si="86"/>
        <v>51</v>
      </c>
      <c r="W2812">
        <f t="shared" si="87"/>
        <v>42</v>
      </c>
    </row>
    <row r="2813" spans="1:23" x14ac:dyDescent="0.35">
      <c r="A2813" t="s">
        <v>426</v>
      </c>
      <c r="B2813" t="s">
        <v>412</v>
      </c>
      <c r="C2813" t="s">
        <v>405</v>
      </c>
      <c r="D2813" t="s">
        <v>50</v>
      </c>
      <c r="E2813">
        <v>1</v>
      </c>
      <c r="F2813">
        <v>0</v>
      </c>
      <c r="G2813">
        <v>0</v>
      </c>
      <c r="H2813">
        <v>1</v>
      </c>
      <c r="I2813">
        <v>0</v>
      </c>
      <c r="J2813">
        <v>0</v>
      </c>
      <c r="K2813">
        <v>0</v>
      </c>
      <c r="L2813">
        <v>5</v>
      </c>
      <c r="M2813">
        <v>4</v>
      </c>
      <c r="N2813">
        <v>0</v>
      </c>
      <c r="O2813">
        <v>0</v>
      </c>
      <c r="P2813">
        <v>0</v>
      </c>
      <c r="Q2813">
        <v>0</v>
      </c>
      <c r="R2813">
        <v>7</v>
      </c>
      <c r="S2813">
        <v>0</v>
      </c>
      <c r="T2813">
        <v>0</v>
      </c>
      <c r="U2813">
        <v>0</v>
      </c>
      <c r="V2813">
        <f t="shared" si="86"/>
        <v>70</v>
      </c>
      <c r="W2813">
        <f t="shared" si="87"/>
        <v>69</v>
      </c>
    </row>
    <row r="2814" spans="1:23" x14ac:dyDescent="0.35">
      <c r="A2814" t="s">
        <v>426</v>
      </c>
      <c r="B2814" t="s">
        <v>413</v>
      </c>
      <c r="C2814" t="s">
        <v>414</v>
      </c>
      <c r="D2814" t="s">
        <v>50</v>
      </c>
      <c r="E2814">
        <v>1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4</v>
      </c>
      <c r="M2814">
        <v>1</v>
      </c>
      <c r="N2814">
        <v>0</v>
      </c>
      <c r="O2814">
        <v>0</v>
      </c>
      <c r="P2814">
        <v>0</v>
      </c>
      <c r="Q2814">
        <v>3</v>
      </c>
      <c r="R2814">
        <v>2</v>
      </c>
      <c r="S2814">
        <v>0</v>
      </c>
      <c r="T2814">
        <v>0</v>
      </c>
      <c r="U2814">
        <v>1</v>
      </c>
      <c r="V2814">
        <f t="shared" si="86"/>
        <v>60</v>
      </c>
      <c r="W2814">
        <f t="shared" si="87"/>
        <v>58</v>
      </c>
    </row>
    <row r="2815" spans="1:23" x14ac:dyDescent="0.35">
      <c r="A2815" t="s">
        <v>426</v>
      </c>
      <c r="B2815" s="1">
        <v>44360</v>
      </c>
      <c r="C2815" t="s">
        <v>407</v>
      </c>
      <c r="D2815" t="s">
        <v>50</v>
      </c>
      <c r="E2815">
        <v>1</v>
      </c>
      <c r="F2815">
        <v>0</v>
      </c>
      <c r="G2815">
        <v>0</v>
      </c>
      <c r="H2815">
        <v>1</v>
      </c>
      <c r="I2815">
        <v>0</v>
      </c>
      <c r="J2815">
        <v>0</v>
      </c>
      <c r="K2815">
        <v>0</v>
      </c>
      <c r="L2815">
        <v>8</v>
      </c>
      <c r="M2815">
        <v>5</v>
      </c>
      <c r="N2815">
        <v>0</v>
      </c>
      <c r="O2815">
        <v>0</v>
      </c>
      <c r="P2815">
        <v>0</v>
      </c>
      <c r="Q2815">
        <v>0</v>
      </c>
      <c r="R2815">
        <v>9</v>
      </c>
      <c r="S2815">
        <v>0</v>
      </c>
      <c r="T2815">
        <v>0</v>
      </c>
      <c r="U2815">
        <v>0</v>
      </c>
      <c r="V2815">
        <f t="shared" si="86"/>
        <v>86</v>
      </c>
      <c r="W2815">
        <f t="shared" si="87"/>
        <v>87</v>
      </c>
    </row>
    <row r="2816" spans="1:23" x14ac:dyDescent="0.35">
      <c r="A2816" t="s">
        <v>426</v>
      </c>
      <c r="B2816" s="1">
        <v>44361</v>
      </c>
      <c r="C2816" t="s">
        <v>410</v>
      </c>
      <c r="D2816" t="s">
        <v>113</v>
      </c>
      <c r="E2816">
        <v>1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 s="2">
        <v>5.333333333333333</v>
      </c>
      <c r="M2816">
        <v>6</v>
      </c>
      <c r="N2816">
        <v>2</v>
      </c>
      <c r="O2816">
        <v>2</v>
      </c>
      <c r="P2816">
        <v>1</v>
      </c>
      <c r="Q2816">
        <v>1</v>
      </c>
      <c r="R2816">
        <v>2</v>
      </c>
      <c r="S2816">
        <v>0</v>
      </c>
      <c r="T2816">
        <v>0</v>
      </c>
      <c r="U2816">
        <v>0</v>
      </c>
      <c r="V2816">
        <f t="shared" si="86"/>
        <v>59.666666666666664</v>
      </c>
      <c r="W2816">
        <f t="shared" si="87"/>
        <v>48</v>
      </c>
    </row>
    <row r="2817" spans="1:23" x14ac:dyDescent="0.35">
      <c r="A2817" t="s">
        <v>426</v>
      </c>
      <c r="B2817" s="1">
        <v>44362</v>
      </c>
      <c r="C2817" t="s">
        <v>408</v>
      </c>
      <c r="D2817" t="s">
        <v>113</v>
      </c>
      <c r="E2817">
        <v>1</v>
      </c>
      <c r="F2817">
        <v>0</v>
      </c>
      <c r="G2817">
        <v>0</v>
      </c>
      <c r="H2817">
        <v>1</v>
      </c>
      <c r="I2817">
        <v>0</v>
      </c>
      <c r="J2817">
        <v>0</v>
      </c>
      <c r="K2817">
        <v>0</v>
      </c>
      <c r="L2817" s="2">
        <v>8.3333333333333339</v>
      </c>
      <c r="M2817">
        <v>8</v>
      </c>
      <c r="N2817">
        <v>1</v>
      </c>
      <c r="O2817">
        <v>1</v>
      </c>
      <c r="P2817">
        <v>0</v>
      </c>
      <c r="Q2817">
        <v>1</v>
      </c>
      <c r="R2817">
        <v>7</v>
      </c>
      <c r="S2817">
        <v>0</v>
      </c>
      <c r="T2817">
        <v>0</v>
      </c>
      <c r="U2817">
        <v>0</v>
      </c>
      <c r="V2817">
        <f t="shared" si="86"/>
        <v>81.666666666666671</v>
      </c>
      <c r="W2817">
        <f t="shared" si="87"/>
        <v>76</v>
      </c>
    </row>
    <row r="2818" spans="1:23" x14ac:dyDescent="0.35">
      <c r="A2818" t="s">
        <v>426</v>
      </c>
      <c r="B2818" s="1">
        <v>44363</v>
      </c>
      <c r="C2818" t="s">
        <v>409</v>
      </c>
      <c r="D2818" t="s">
        <v>113</v>
      </c>
      <c r="E2818">
        <v>1</v>
      </c>
      <c r="F2818">
        <v>0</v>
      </c>
      <c r="G2818">
        <v>0</v>
      </c>
      <c r="H2818">
        <v>1</v>
      </c>
      <c r="I2818">
        <v>0</v>
      </c>
      <c r="J2818">
        <v>0</v>
      </c>
      <c r="K2818">
        <v>0</v>
      </c>
      <c r="L2818">
        <v>5</v>
      </c>
      <c r="M2818">
        <v>3</v>
      </c>
      <c r="N2818">
        <v>0</v>
      </c>
      <c r="O2818">
        <v>0</v>
      </c>
      <c r="P2818">
        <v>0</v>
      </c>
      <c r="Q2818">
        <v>0</v>
      </c>
      <c r="R2818">
        <v>2</v>
      </c>
      <c r="S2818">
        <v>0</v>
      </c>
      <c r="T2818">
        <v>0</v>
      </c>
      <c r="U2818">
        <v>0</v>
      </c>
      <c r="V2818">
        <f t="shared" si="86"/>
        <v>66</v>
      </c>
      <c r="W2818">
        <f t="shared" si="87"/>
        <v>66</v>
      </c>
    </row>
    <row r="2819" spans="1:23" x14ac:dyDescent="0.35">
      <c r="A2819" t="s">
        <v>426</v>
      </c>
      <c r="B2819" s="1">
        <v>44365</v>
      </c>
      <c r="C2819" t="s">
        <v>405</v>
      </c>
      <c r="D2819" t="s">
        <v>104</v>
      </c>
      <c r="E2819">
        <v>1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7</v>
      </c>
      <c r="M2819">
        <v>2</v>
      </c>
      <c r="N2819">
        <v>0</v>
      </c>
      <c r="O2819">
        <v>0</v>
      </c>
      <c r="P2819">
        <v>0</v>
      </c>
      <c r="Q2819">
        <v>4</v>
      </c>
      <c r="R2819">
        <v>6</v>
      </c>
      <c r="S2819">
        <v>0</v>
      </c>
      <c r="T2819">
        <v>0</v>
      </c>
      <c r="U2819">
        <v>0</v>
      </c>
      <c r="V2819">
        <f t="shared" ref="V2819:V2882" si="88">50+L2819*3+(IF(L2819&lt;4,0,(L2819-4)*2)+R2819-M2819-4*P2819-(2*(N2819-O2819))-Q2819)</f>
        <v>77</v>
      </c>
      <c r="W2819">
        <f t="shared" ref="W2819:W2882" si="89">40+6*L2819+R2819-2*Q2819-2*M2819-3*N2819-6*P2819</f>
        <v>76</v>
      </c>
    </row>
    <row r="2820" spans="1:23" x14ac:dyDescent="0.35">
      <c r="A2820" t="s">
        <v>426</v>
      </c>
      <c r="B2820" t="s">
        <v>415</v>
      </c>
      <c r="C2820" t="s">
        <v>407</v>
      </c>
      <c r="D2820" t="s">
        <v>104</v>
      </c>
      <c r="E2820">
        <v>1</v>
      </c>
      <c r="F2820">
        <v>0</v>
      </c>
      <c r="G2820">
        <v>0</v>
      </c>
      <c r="H2820">
        <v>0</v>
      </c>
      <c r="I2820">
        <v>1</v>
      </c>
      <c r="J2820">
        <v>0</v>
      </c>
      <c r="K2820">
        <v>0</v>
      </c>
      <c r="L2820">
        <v>5</v>
      </c>
      <c r="M2820">
        <v>6</v>
      </c>
      <c r="N2820">
        <v>5</v>
      </c>
      <c r="O2820">
        <v>5</v>
      </c>
      <c r="P2820">
        <v>2</v>
      </c>
      <c r="Q2820">
        <v>0</v>
      </c>
      <c r="R2820">
        <v>5</v>
      </c>
      <c r="S2820">
        <v>1</v>
      </c>
      <c r="T2820">
        <v>0</v>
      </c>
      <c r="U2820">
        <v>0</v>
      </c>
      <c r="V2820">
        <f t="shared" si="88"/>
        <v>58</v>
      </c>
      <c r="W2820">
        <f t="shared" si="89"/>
        <v>36</v>
      </c>
    </row>
    <row r="2821" spans="1:23" x14ac:dyDescent="0.35">
      <c r="A2821" t="s">
        <v>426</v>
      </c>
      <c r="B2821" t="s">
        <v>416</v>
      </c>
      <c r="C2821" t="s">
        <v>410</v>
      </c>
      <c r="D2821" t="s">
        <v>104</v>
      </c>
      <c r="E2821">
        <v>1</v>
      </c>
      <c r="F2821">
        <v>0</v>
      </c>
      <c r="G2821">
        <v>0</v>
      </c>
      <c r="H2821">
        <v>1</v>
      </c>
      <c r="I2821">
        <v>0</v>
      </c>
      <c r="J2821">
        <v>0</v>
      </c>
      <c r="K2821">
        <v>0</v>
      </c>
      <c r="L2821">
        <v>6</v>
      </c>
      <c r="M2821">
        <v>7</v>
      </c>
      <c r="N2821">
        <v>2</v>
      </c>
      <c r="O2821">
        <v>2</v>
      </c>
      <c r="P2821">
        <v>1</v>
      </c>
      <c r="Q2821">
        <v>0</v>
      </c>
      <c r="R2821">
        <v>6</v>
      </c>
      <c r="S2821">
        <v>0</v>
      </c>
      <c r="T2821">
        <v>0</v>
      </c>
      <c r="U2821">
        <v>0</v>
      </c>
      <c r="V2821">
        <f t="shared" si="88"/>
        <v>67</v>
      </c>
      <c r="W2821">
        <f t="shared" si="89"/>
        <v>56</v>
      </c>
    </row>
    <row r="2822" spans="1:23" x14ac:dyDescent="0.35">
      <c r="A2822" t="s">
        <v>426</v>
      </c>
      <c r="B2822" s="1">
        <v>44367</v>
      </c>
      <c r="C2822" t="s">
        <v>408</v>
      </c>
      <c r="D2822" t="s">
        <v>104</v>
      </c>
      <c r="E2822">
        <v>1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0</v>
      </c>
      <c r="L2822">
        <v>6</v>
      </c>
      <c r="M2822">
        <v>4</v>
      </c>
      <c r="N2822">
        <v>2</v>
      </c>
      <c r="O2822">
        <v>2</v>
      </c>
      <c r="P2822">
        <v>2</v>
      </c>
      <c r="Q2822">
        <v>1</v>
      </c>
      <c r="R2822">
        <v>7</v>
      </c>
      <c r="S2822">
        <v>0</v>
      </c>
      <c r="T2822">
        <v>0</v>
      </c>
      <c r="U2822">
        <v>0</v>
      </c>
      <c r="V2822">
        <f t="shared" si="88"/>
        <v>66</v>
      </c>
      <c r="W2822">
        <f t="shared" si="89"/>
        <v>55</v>
      </c>
    </row>
    <row r="2823" spans="1:23" x14ac:dyDescent="0.35">
      <c r="A2823" t="s">
        <v>426</v>
      </c>
      <c r="B2823" s="1">
        <v>44369</v>
      </c>
      <c r="C2823" t="s">
        <v>368</v>
      </c>
      <c r="D2823" t="s">
        <v>119</v>
      </c>
      <c r="E2823">
        <v>1</v>
      </c>
      <c r="F2823">
        <v>0</v>
      </c>
      <c r="G2823">
        <v>0</v>
      </c>
      <c r="H2823">
        <v>1</v>
      </c>
      <c r="I2823">
        <v>0</v>
      </c>
      <c r="J2823">
        <v>0</v>
      </c>
      <c r="K2823">
        <v>0</v>
      </c>
      <c r="L2823">
        <v>5</v>
      </c>
      <c r="M2823">
        <v>2</v>
      </c>
      <c r="N2823">
        <v>1</v>
      </c>
      <c r="O2823">
        <v>1</v>
      </c>
      <c r="P2823">
        <v>1</v>
      </c>
      <c r="Q2823">
        <v>3</v>
      </c>
      <c r="R2823">
        <v>8</v>
      </c>
      <c r="S2823">
        <v>0</v>
      </c>
      <c r="T2823">
        <v>0</v>
      </c>
      <c r="U2823">
        <v>0</v>
      </c>
      <c r="V2823">
        <f t="shared" si="88"/>
        <v>66</v>
      </c>
      <c r="W2823">
        <f t="shared" si="89"/>
        <v>59</v>
      </c>
    </row>
    <row r="2824" spans="1:23" x14ac:dyDescent="0.35">
      <c r="A2824" t="s">
        <v>426</v>
      </c>
      <c r="B2824" s="1">
        <v>44370</v>
      </c>
      <c r="C2824" t="s">
        <v>405</v>
      </c>
      <c r="D2824" t="s">
        <v>119</v>
      </c>
      <c r="E2824">
        <v>1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4</v>
      </c>
      <c r="M2824">
        <v>6</v>
      </c>
      <c r="N2824">
        <v>5</v>
      </c>
      <c r="O2824">
        <v>5</v>
      </c>
      <c r="P2824">
        <v>2</v>
      </c>
      <c r="Q2824">
        <v>3</v>
      </c>
      <c r="R2824">
        <v>1</v>
      </c>
      <c r="S2824">
        <v>0</v>
      </c>
      <c r="T2824">
        <v>0</v>
      </c>
      <c r="U2824">
        <v>0</v>
      </c>
      <c r="V2824">
        <f t="shared" si="88"/>
        <v>46</v>
      </c>
      <c r="W2824">
        <f t="shared" si="89"/>
        <v>20</v>
      </c>
    </row>
    <row r="2825" spans="1:23" x14ac:dyDescent="0.35">
      <c r="A2825" t="s">
        <v>426</v>
      </c>
      <c r="B2825" s="1">
        <v>44371</v>
      </c>
      <c r="C2825" t="s">
        <v>407</v>
      </c>
      <c r="D2825" t="s">
        <v>95</v>
      </c>
      <c r="E2825">
        <v>1</v>
      </c>
      <c r="F2825">
        <v>0</v>
      </c>
      <c r="G2825">
        <v>0</v>
      </c>
      <c r="H2825">
        <v>1</v>
      </c>
      <c r="I2825">
        <v>0</v>
      </c>
      <c r="J2825">
        <v>0</v>
      </c>
      <c r="K2825">
        <v>0</v>
      </c>
      <c r="L2825">
        <v>7</v>
      </c>
      <c r="M2825">
        <v>4</v>
      </c>
      <c r="N2825">
        <v>0</v>
      </c>
      <c r="O2825">
        <v>0</v>
      </c>
      <c r="P2825">
        <v>0</v>
      </c>
      <c r="Q2825">
        <v>2</v>
      </c>
      <c r="R2825">
        <v>8</v>
      </c>
      <c r="S2825">
        <v>0</v>
      </c>
      <c r="T2825">
        <v>0</v>
      </c>
      <c r="U2825">
        <v>0</v>
      </c>
      <c r="V2825">
        <f t="shared" si="88"/>
        <v>79</v>
      </c>
      <c r="W2825">
        <f t="shared" si="89"/>
        <v>78</v>
      </c>
    </row>
    <row r="2826" spans="1:23" x14ac:dyDescent="0.35">
      <c r="A2826" t="s">
        <v>426</v>
      </c>
      <c r="B2826" s="1">
        <v>44372</v>
      </c>
      <c r="C2826" t="s">
        <v>410</v>
      </c>
      <c r="D2826" t="s">
        <v>95</v>
      </c>
      <c r="E2826">
        <v>1</v>
      </c>
      <c r="F2826">
        <v>0</v>
      </c>
      <c r="G2826">
        <v>0</v>
      </c>
      <c r="H2826">
        <v>0</v>
      </c>
      <c r="I2826">
        <v>1</v>
      </c>
      <c r="J2826">
        <v>0</v>
      </c>
      <c r="K2826">
        <v>0</v>
      </c>
      <c r="L2826" s="2">
        <v>2.3333333333333335</v>
      </c>
      <c r="M2826">
        <v>5</v>
      </c>
      <c r="N2826">
        <v>7</v>
      </c>
      <c r="O2826">
        <v>7</v>
      </c>
      <c r="P2826">
        <v>1</v>
      </c>
      <c r="Q2826">
        <v>3</v>
      </c>
      <c r="R2826">
        <v>1</v>
      </c>
      <c r="S2826">
        <v>0</v>
      </c>
      <c r="T2826">
        <v>0</v>
      </c>
      <c r="U2826">
        <v>0</v>
      </c>
      <c r="V2826">
        <f t="shared" si="88"/>
        <v>46</v>
      </c>
      <c r="W2826">
        <f t="shared" si="89"/>
        <v>12</v>
      </c>
    </row>
    <row r="2827" spans="1:23" x14ac:dyDescent="0.35">
      <c r="A2827" t="s">
        <v>426</v>
      </c>
      <c r="B2827" s="1">
        <v>44373</v>
      </c>
      <c r="C2827" t="s">
        <v>408</v>
      </c>
      <c r="D2827" t="s">
        <v>95</v>
      </c>
      <c r="E2827">
        <v>1</v>
      </c>
      <c r="F2827">
        <v>0</v>
      </c>
      <c r="G2827">
        <v>0</v>
      </c>
      <c r="H2827">
        <v>0</v>
      </c>
      <c r="I2827">
        <v>1</v>
      </c>
      <c r="J2827">
        <v>0</v>
      </c>
      <c r="K2827">
        <v>0</v>
      </c>
      <c r="L2827">
        <v>6</v>
      </c>
      <c r="M2827">
        <v>5</v>
      </c>
      <c r="N2827">
        <v>3</v>
      </c>
      <c r="O2827">
        <v>3</v>
      </c>
      <c r="P2827">
        <v>1</v>
      </c>
      <c r="Q2827">
        <v>0</v>
      </c>
      <c r="R2827">
        <v>6</v>
      </c>
      <c r="S2827">
        <v>0</v>
      </c>
      <c r="T2827">
        <v>0</v>
      </c>
      <c r="U2827">
        <v>0</v>
      </c>
      <c r="V2827">
        <f t="shared" si="88"/>
        <v>69</v>
      </c>
      <c r="W2827">
        <f t="shared" si="89"/>
        <v>57</v>
      </c>
    </row>
    <row r="2828" spans="1:23" x14ac:dyDescent="0.35">
      <c r="A2828" t="s">
        <v>426</v>
      </c>
      <c r="B2828" s="1">
        <v>44374</v>
      </c>
      <c r="C2828" t="s">
        <v>368</v>
      </c>
      <c r="D2828" t="s">
        <v>95</v>
      </c>
      <c r="E2828">
        <v>1</v>
      </c>
      <c r="F2828">
        <v>0</v>
      </c>
      <c r="G2828">
        <v>0</v>
      </c>
      <c r="H2828">
        <v>1</v>
      </c>
      <c r="I2828">
        <v>0</v>
      </c>
      <c r="J2828">
        <v>0</v>
      </c>
      <c r="K2828">
        <v>0</v>
      </c>
      <c r="L2828">
        <v>6</v>
      </c>
      <c r="M2828">
        <v>5</v>
      </c>
      <c r="N2828">
        <v>1</v>
      </c>
      <c r="O2828">
        <v>1</v>
      </c>
      <c r="P2828">
        <v>0</v>
      </c>
      <c r="Q2828">
        <v>2</v>
      </c>
      <c r="R2828">
        <v>7</v>
      </c>
      <c r="S2828">
        <v>1</v>
      </c>
      <c r="T2828">
        <v>0</v>
      </c>
      <c r="U2828">
        <v>0</v>
      </c>
      <c r="V2828">
        <f t="shared" si="88"/>
        <v>72</v>
      </c>
      <c r="W2828">
        <f t="shared" si="89"/>
        <v>66</v>
      </c>
    </row>
    <row r="2829" spans="1:23" x14ac:dyDescent="0.35">
      <c r="A2829" t="s">
        <v>426</v>
      </c>
      <c r="B2829" s="1">
        <v>44375</v>
      </c>
      <c r="C2829" t="s">
        <v>409</v>
      </c>
      <c r="D2829" t="s">
        <v>104</v>
      </c>
      <c r="E2829">
        <v>1</v>
      </c>
      <c r="F2829">
        <v>0</v>
      </c>
      <c r="G2829">
        <v>0</v>
      </c>
      <c r="H2829">
        <v>1</v>
      </c>
      <c r="I2829">
        <v>0</v>
      </c>
      <c r="J2829">
        <v>0</v>
      </c>
      <c r="K2829">
        <v>0</v>
      </c>
      <c r="L2829">
        <v>5</v>
      </c>
      <c r="M2829">
        <v>5</v>
      </c>
      <c r="N2829">
        <v>0</v>
      </c>
      <c r="O2829">
        <v>0</v>
      </c>
      <c r="P2829">
        <v>0</v>
      </c>
      <c r="Q2829">
        <v>0</v>
      </c>
      <c r="R2829">
        <v>3</v>
      </c>
      <c r="S2829">
        <v>0</v>
      </c>
      <c r="T2829">
        <v>0</v>
      </c>
      <c r="U2829">
        <v>0</v>
      </c>
      <c r="V2829">
        <f t="shared" si="88"/>
        <v>65</v>
      </c>
      <c r="W2829">
        <f t="shared" si="89"/>
        <v>63</v>
      </c>
    </row>
    <row r="2830" spans="1:23" x14ac:dyDescent="0.35">
      <c r="A2830" t="s">
        <v>426</v>
      </c>
      <c r="B2830" s="1">
        <v>44376</v>
      </c>
      <c r="C2830" t="s">
        <v>407</v>
      </c>
      <c r="D2830" t="s">
        <v>35</v>
      </c>
      <c r="E2830">
        <v>1</v>
      </c>
      <c r="F2830">
        <v>0</v>
      </c>
      <c r="G2830">
        <v>0</v>
      </c>
      <c r="H2830">
        <v>1</v>
      </c>
      <c r="I2830">
        <v>0</v>
      </c>
      <c r="J2830">
        <v>0</v>
      </c>
      <c r="K2830">
        <v>0</v>
      </c>
      <c r="L2830" s="2">
        <v>6.333333333333333</v>
      </c>
      <c r="M2830">
        <v>6</v>
      </c>
      <c r="N2830">
        <v>2</v>
      </c>
      <c r="O2830">
        <v>2</v>
      </c>
      <c r="P2830">
        <v>1</v>
      </c>
      <c r="Q2830">
        <v>2</v>
      </c>
      <c r="R2830">
        <v>7</v>
      </c>
      <c r="S2830">
        <v>0</v>
      </c>
      <c r="T2830">
        <v>0</v>
      </c>
      <c r="U2830">
        <v>0</v>
      </c>
      <c r="V2830">
        <f t="shared" si="88"/>
        <v>68.666666666666671</v>
      </c>
      <c r="W2830">
        <f t="shared" si="89"/>
        <v>57</v>
      </c>
    </row>
    <row r="2831" spans="1:23" x14ac:dyDescent="0.35">
      <c r="A2831" t="s">
        <v>426</v>
      </c>
      <c r="B2831" s="1">
        <v>44377</v>
      </c>
      <c r="C2831" t="s">
        <v>410</v>
      </c>
      <c r="D2831" t="s">
        <v>35</v>
      </c>
      <c r="E2831">
        <v>1</v>
      </c>
      <c r="F2831">
        <v>0</v>
      </c>
      <c r="G2831">
        <v>0</v>
      </c>
      <c r="H2831">
        <v>1</v>
      </c>
      <c r="I2831">
        <v>0</v>
      </c>
      <c r="J2831">
        <v>0</v>
      </c>
      <c r="K2831">
        <v>0</v>
      </c>
      <c r="L2831">
        <v>5</v>
      </c>
      <c r="M2831">
        <v>7</v>
      </c>
      <c r="N2831">
        <v>5</v>
      </c>
      <c r="O2831">
        <v>5</v>
      </c>
      <c r="P2831">
        <v>2</v>
      </c>
      <c r="Q2831">
        <v>2</v>
      </c>
      <c r="R2831">
        <v>3</v>
      </c>
      <c r="S2831">
        <v>0</v>
      </c>
      <c r="T2831">
        <v>0</v>
      </c>
      <c r="U2831">
        <v>0</v>
      </c>
      <c r="V2831">
        <f t="shared" si="88"/>
        <v>53</v>
      </c>
      <c r="W2831">
        <f t="shared" si="89"/>
        <v>28</v>
      </c>
    </row>
    <row r="2832" spans="1:23" x14ac:dyDescent="0.35">
      <c r="A2832" t="s">
        <v>426</v>
      </c>
      <c r="B2832" s="1">
        <v>44378</v>
      </c>
      <c r="C2832" t="s">
        <v>408</v>
      </c>
      <c r="D2832" t="s">
        <v>36</v>
      </c>
      <c r="E2832">
        <v>1</v>
      </c>
      <c r="F2832">
        <v>0</v>
      </c>
      <c r="G2832">
        <v>0</v>
      </c>
      <c r="H2832">
        <v>0</v>
      </c>
      <c r="I2832">
        <v>1</v>
      </c>
      <c r="J2832">
        <v>0</v>
      </c>
      <c r="K2832">
        <v>0</v>
      </c>
      <c r="L2832" s="2">
        <v>4.666666666666667</v>
      </c>
      <c r="M2832">
        <v>8</v>
      </c>
      <c r="N2832">
        <v>6</v>
      </c>
      <c r="O2832">
        <v>5</v>
      </c>
      <c r="P2832">
        <v>2</v>
      </c>
      <c r="Q2832">
        <v>1</v>
      </c>
      <c r="R2832">
        <v>2</v>
      </c>
      <c r="S2832">
        <v>0</v>
      </c>
      <c r="T2832">
        <v>0</v>
      </c>
      <c r="U2832">
        <v>0</v>
      </c>
      <c r="V2832">
        <f t="shared" si="88"/>
        <v>48.333333333333336</v>
      </c>
      <c r="W2832">
        <f t="shared" si="89"/>
        <v>22</v>
      </c>
    </row>
    <row r="2833" spans="1:23" x14ac:dyDescent="0.35">
      <c r="A2833" t="s">
        <v>426</v>
      </c>
      <c r="B2833" s="1">
        <v>44379</v>
      </c>
      <c r="C2833" t="s">
        <v>368</v>
      </c>
      <c r="D2833" t="s">
        <v>36</v>
      </c>
      <c r="E2833">
        <v>1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6</v>
      </c>
      <c r="M2833">
        <v>4</v>
      </c>
      <c r="N2833">
        <v>1</v>
      </c>
      <c r="O2833">
        <v>1</v>
      </c>
      <c r="P2833">
        <v>1</v>
      </c>
      <c r="Q2833">
        <v>1</v>
      </c>
      <c r="R2833">
        <v>8</v>
      </c>
      <c r="S2833">
        <v>0</v>
      </c>
      <c r="T2833">
        <v>0</v>
      </c>
      <c r="U2833">
        <v>0</v>
      </c>
      <c r="V2833">
        <f t="shared" si="88"/>
        <v>71</v>
      </c>
      <c r="W2833">
        <f t="shared" si="89"/>
        <v>65</v>
      </c>
    </row>
    <row r="2834" spans="1:23" x14ac:dyDescent="0.35">
      <c r="A2834" t="s">
        <v>426</v>
      </c>
      <c r="B2834" s="1">
        <v>44380</v>
      </c>
      <c r="C2834" t="s">
        <v>409</v>
      </c>
      <c r="D2834" t="s">
        <v>36</v>
      </c>
      <c r="E2834">
        <v>1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 s="2">
        <v>4.333333333333333</v>
      </c>
      <c r="M2834">
        <v>3</v>
      </c>
      <c r="N2834">
        <v>3</v>
      </c>
      <c r="O2834">
        <v>3</v>
      </c>
      <c r="P2834">
        <v>0</v>
      </c>
      <c r="Q2834">
        <v>3</v>
      </c>
      <c r="R2834">
        <v>2</v>
      </c>
      <c r="S2834">
        <v>0</v>
      </c>
      <c r="T2834">
        <v>0</v>
      </c>
      <c r="U2834">
        <v>0</v>
      </c>
      <c r="V2834">
        <f t="shared" si="88"/>
        <v>59.666666666666664</v>
      </c>
      <c r="W2834">
        <f t="shared" si="89"/>
        <v>47</v>
      </c>
    </row>
    <row r="2835" spans="1:23" x14ac:dyDescent="0.35">
      <c r="A2835" t="s">
        <v>426</v>
      </c>
      <c r="B2835" s="1">
        <v>44381</v>
      </c>
      <c r="C2835" t="s">
        <v>407</v>
      </c>
      <c r="D2835" t="s">
        <v>36</v>
      </c>
      <c r="E2835">
        <v>1</v>
      </c>
      <c r="F2835">
        <v>0</v>
      </c>
      <c r="G2835">
        <v>0</v>
      </c>
      <c r="H2835">
        <v>0</v>
      </c>
      <c r="I2835">
        <v>1</v>
      </c>
      <c r="J2835">
        <v>0</v>
      </c>
      <c r="K2835">
        <v>0</v>
      </c>
      <c r="L2835" s="2">
        <v>6.666666666666667</v>
      </c>
      <c r="M2835">
        <v>7</v>
      </c>
      <c r="N2835">
        <v>3</v>
      </c>
      <c r="O2835">
        <v>3</v>
      </c>
      <c r="P2835">
        <v>1</v>
      </c>
      <c r="Q2835">
        <v>0</v>
      </c>
      <c r="R2835">
        <v>11</v>
      </c>
      <c r="S2835">
        <v>1</v>
      </c>
      <c r="T2835">
        <v>0</v>
      </c>
      <c r="U2835">
        <v>0</v>
      </c>
      <c r="V2835">
        <f t="shared" si="88"/>
        <v>75.333333333333343</v>
      </c>
      <c r="W2835">
        <f t="shared" si="89"/>
        <v>62</v>
      </c>
    </row>
    <row r="2836" spans="1:23" x14ac:dyDescent="0.35">
      <c r="A2836" t="s">
        <v>426</v>
      </c>
      <c r="B2836" s="1">
        <v>44382</v>
      </c>
      <c r="C2836" t="s">
        <v>410</v>
      </c>
      <c r="D2836" t="s">
        <v>74</v>
      </c>
      <c r="E2836">
        <v>1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 s="2">
        <v>3.3333333333333335</v>
      </c>
      <c r="M2836">
        <v>6</v>
      </c>
      <c r="N2836">
        <v>5</v>
      </c>
      <c r="O2836">
        <v>2</v>
      </c>
      <c r="P2836">
        <v>1</v>
      </c>
      <c r="Q2836">
        <v>4</v>
      </c>
      <c r="R2836">
        <v>2</v>
      </c>
      <c r="S2836">
        <v>1</v>
      </c>
      <c r="T2836">
        <v>0</v>
      </c>
      <c r="U2836">
        <v>0</v>
      </c>
      <c r="V2836">
        <f t="shared" si="88"/>
        <v>42</v>
      </c>
      <c r="W2836">
        <f t="shared" si="89"/>
        <v>21</v>
      </c>
    </row>
    <row r="2837" spans="1:23" x14ac:dyDescent="0.35">
      <c r="A2837" t="s">
        <v>426</v>
      </c>
      <c r="B2837" s="1">
        <v>44383</v>
      </c>
      <c r="C2837" t="s">
        <v>405</v>
      </c>
      <c r="D2837" t="s">
        <v>74</v>
      </c>
      <c r="E2837">
        <v>1</v>
      </c>
      <c r="F2837">
        <v>0</v>
      </c>
      <c r="G2837">
        <v>0</v>
      </c>
      <c r="H2837">
        <v>0</v>
      </c>
      <c r="I2837">
        <v>1</v>
      </c>
      <c r="J2837">
        <v>0</v>
      </c>
      <c r="K2837">
        <v>0</v>
      </c>
      <c r="L2837" s="2">
        <v>4.333333333333333</v>
      </c>
      <c r="M2837">
        <v>8</v>
      </c>
      <c r="N2837">
        <v>6</v>
      </c>
      <c r="O2837">
        <v>6</v>
      </c>
      <c r="P2837">
        <v>1</v>
      </c>
      <c r="Q2837">
        <v>1</v>
      </c>
      <c r="R2837">
        <v>2</v>
      </c>
      <c r="S2837">
        <v>0</v>
      </c>
      <c r="T2837">
        <v>0</v>
      </c>
      <c r="U2837">
        <v>0</v>
      </c>
      <c r="V2837">
        <f t="shared" si="88"/>
        <v>52.666666666666664</v>
      </c>
      <c r="W2837">
        <f t="shared" si="89"/>
        <v>26</v>
      </c>
    </row>
    <row r="2838" spans="1:23" x14ac:dyDescent="0.35">
      <c r="A2838" t="s">
        <v>426</v>
      </c>
      <c r="B2838" s="1">
        <v>44384</v>
      </c>
      <c r="C2838" t="s">
        <v>408</v>
      </c>
      <c r="D2838" t="s">
        <v>74</v>
      </c>
      <c r="E2838">
        <v>1</v>
      </c>
      <c r="F2838">
        <v>0</v>
      </c>
      <c r="G2838">
        <v>0</v>
      </c>
      <c r="H2838">
        <v>1</v>
      </c>
      <c r="I2838">
        <v>0</v>
      </c>
      <c r="J2838">
        <v>0</v>
      </c>
      <c r="K2838">
        <v>0</v>
      </c>
      <c r="L2838">
        <v>6</v>
      </c>
      <c r="M2838">
        <v>7</v>
      </c>
      <c r="N2838">
        <v>2</v>
      </c>
      <c r="O2838">
        <v>2</v>
      </c>
      <c r="P2838">
        <v>1</v>
      </c>
      <c r="Q2838">
        <v>2</v>
      </c>
      <c r="R2838">
        <v>3</v>
      </c>
      <c r="S2838">
        <v>1</v>
      </c>
      <c r="T2838">
        <v>0</v>
      </c>
      <c r="U2838">
        <v>0</v>
      </c>
      <c r="V2838">
        <f t="shared" si="88"/>
        <v>62</v>
      </c>
      <c r="W2838">
        <f t="shared" si="89"/>
        <v>49</v>
      </c>
    </row>
    <row r="2839" spans="1:23" x14ac:dyDescent="0.35">
      <c r="A2839" t="s">
        <v>426</v>
      </c>
      <c r="B2839" s="1">
        <v>44385</v>
      </c>
      <c r="C2839" t="s">
        <v>368</v>
      </c>
      <c r="D2839" t="s">
        <v>74</v>
      </c>
      <c r="E2839">
        <v>1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 s="2">
        <v>3.6666666666666665</v>
      </c>
      <c r="M2839">
        <v>5</v>
      </c>
      <c r="N2839">
        <v>7</v>
      </c>
      <c r="O2839">
        <v>7</v>
      </c>
      <c r="P2839">
        <v>2</v>
      </c>
      <c r="Q2839">
        <v>1</v>
      </c>
      <c r="R2839">
        <v>7</v>
      </c>
      <c r="S2839">
        <v>2</v>
      </c>
      <c r="T2839">
        <v>0</v>
      </c>
      <c r="U2839">
        <v>0</v>
      </c>
      <c r="V2839">
        <f t="shared" si="88"/>
        <v>54</v>
      </c>
      <c r="W2839">
        <f t="shared" si="89"/>
        <v>24</v>
      </c>
    </row>
    <row r="2840" spans="1:23" x14ac:dyDescent="0.35">
      <c r="A2840" t="s">
        <v>426</v>
      </c>
      <c r="B2840" s="1">
        <v>44386</v>
      </c>
      <c r="C2840" t="s">
        <v>409</v>
      </c>
      <c r="D2840" t="s">
        <v>45</v>
      </c>
      <c r="E2840">
        <v>1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 s="2">
        <v>3.6666666666666665</v>
      </c>
      <c r="M2840">
        <v>6</v>
      </c>
      <c r="N2840">
        <v>3</v>
      </c>
      <c r="O2840">
        <v>3</v>
      </c>
      <c r="P2840">
        <v>1</v>
      </c>
      <c r="Q2840">
        <v>1</v>
      </c>
      <c r="R2840">
        <v>1</v>
      </c>
      <c r="S2840">
        <v>0</v>
      </c>
      <c r="T2840">
        <v>0</v>
      </c>
      <c r="U2840">
        <v>0</v>
      </c>
      <c r="V2840">
        <f t="shared" si="88"/>
        <v>51</v>
      </c>
      <c r="W2840">
        <f t="shared" si="89"/>
        <v>34</v>
      </c>
    </row>
    <row r="2841" spans="1:23" x14ac:dyDescent="0.35">
      <c r="A2841" t="s">
        <v>426</v>
      </c>
      <c r="B2841" s="1">
        <v>44387</v>
      </c>
      <c r="C2841" t="s">
        <v>410</v>
      </c>
      <c r="D2841" t="s">
        <v>45</v>
      </c>
      <c r="E2841">
        <v>1</v>
      </c>
      <c r="F2841">
        <v>0</v>
      </c>
      <c r="G2841">
        <v>0</v>
      </c>
      <c r="H2841">
        <v>0</v>
      </c>
      <c r="I2841">
        <v>1</v>
      </c>
      <c r="J2841">
        <v>0</v>
      </c>
      <c r="K2841">
        <v>0</v>
      </c>
      <c r="L2841" s="2">
        <v>2.6666666666666665</v>
      </c>
      <c r="M2841">
        <v>9</v>
      </c>
      <c r="N2841">
        <v>8</v>
      </c>
      <c r="O2841">
        <v>3</v>
      </c>
      <c r="P2841">
        <v>0</v>
      </c>
      <c r="Q2841">
        <v>2</v>
      </c>
      <c r="R2841">
        <v>1</v>
      </c>
      <c r="S2841">
        <v>0</v>
      </c>
      <c r="T2841">
        <v>0</v>
      </c>
      <c r="U2841">
        <v>0</v>
      </c>
      <c r="V2841">
        <f t="shared" si="88"/>
        <v>38</v>
      </c>
      <c r="W2841">
        <f t="shared" si="89"/>
        <v>11</v>
      </c>
    </row>
    <row r="2842" spans="1:23" x14ac:dyDescent="0.35">
      <c r="A2842" t="s">
        <v>426</v>
      </c>
      <c r="B2842" s="1">
        <v>44388</v>
      </c>
      <c r="C2842" t="s">
        <v>405</v>
      </c>
      <c r="D2842" t="s">
        <v>45</v>
      </c>
      <c r="E2842">
        <v>1</v>
      </c>
      <c r="F2842">
        <v>0</v>
      </c>
      <c r="G2842">
        <v>0</v>
      </c>
      <c r="H2842">
        <v>0</v>
      </c>
      <c r="I2842">
        <v>1</v>
      </c>
      <c r="J2842">
        <v>0</v>
      </c>
      <c r="K2842">
        <v>0</v>
      </c>
      <c r="L2842">
        <v>5</v>
      </c>
      <c r="M2842">
        <v>8</v>
      </c>
      <c r="N2842">
        <v>3</v>
      </c>
      <c r="O2842">
        <v>3</v>
      </c>
      <c r="P2842">
        <v>1</v>
      </c>
      <c r="Q2842">
        <v>3</v>
      </c>
      <c r="R2842">
        <v>7</v>
      </c>
      <c r="S2842">
        <v>0</v>
      </c>
      <c r="T2842">
        <v>0</v>
      </c>
      <c r="U2842">
        <v>0</v>
      </c>
      <c r="V2842">
        <f t="shared" si="88"/>
        <v>59</v>
      </c>
      <c r="W2842">
        <f t="shared" si="89"/>
        <v>40</v>
      </c>
    </row>
    <row r="2843" spans="1:23" x14ac:dyDescent="0.35">
      <c r="A2843" t="s">
        <v>426</v>
      </c>
      <c r="B2843" s="1">
        <v>44393</v>
      </c>
      <c r="C2843" t="s">
        <v>405</v>
      </c>
      <c r="D2843" t="s">
        <v>69</v>
      </c>
      <c r="E2843">
        <v>1</v>
      </c>
      <c r="F2843">
        <v>0</v>
      </c>
      <c r="G2843">
        <v>0</v>
      </c>
      <c r="H2843">
        <v>0</v>
      </c>
      <c r="I2843">
        <v>1</v>
      </c>
      <c r="J2843">
        <v>0</v>
      </c>
      <c r="K2843">
        <v>0</v>
      </c>
      <c r="L2843" s="2">
        <v>1.3333333333333333</v>
      </c>
      <c r="M2843">
        <v>3</v>
      </c>
      <c r="N2843">
        <v>6</v>
      </c>
      <c r="O2843">
        <v>6</v>
      </c>
      <c r="P2843">
        <v>0</v>
      </c>
      <c r="Q2843">
        <v>4</v>
      </c>
      <c r="R2843">
        <v>1</v>
      </c>
      <c r="S2843">
        <v>0</v>
      </c>
      <c r="T2843">
        <v>0</v>
      </c>
      <c r="U2843">
        <v>0</v>
      </c>
      <c r="V2843">
        <f t="shared" si="88"/>
        <v>48</v>
      </c>
      <c r="W2843">
        <f t="shared" si="89"/>
        <v>17</v>
      </c>
    </row>
    <row r="2844" spans="1:23" x14ac:dyDescent="0.35">
      <c r="A2844" t="s">
        <v>426</v>
      </c>
      <c r="B2844" s="1">
        <v>44394</v>
      </c>
      <c r="C2844" t="s">
        <v>408</v>
      </c>
      <c r="D2844" t="s">
        <v>69</v>
      </c>
      <c r="E2844">
        <v>1</v>
      </c>
      <c r="F2844">
        <v>0</v>
      </c>
      <c r="G2844">
        <v>0</v>
      </c>
      <c r="H2844">
        <v>0</v>
      </c>
      <c r="I2844">
        <v>1</v>
      </c>
      <c r="J2844">
        <v>0</v>
      </c>
      <c r="K2844">
        <v>0</v>
      </c>
      <c r="L2844" s="2">
        <v>5.333333333333333</v>
      </c>
      <c r="M2844">
        <v>10</v>
      </c>
      <c r="N2844">
        <v>6</v>
      </c>
      <c r="O2844">
        <v>6</v>
      </c>
      <c r="P2844">
        <v>0</v>
      </c>
      <c r="Q2844">
        <v>4</v>
      </c>
      <c r="R2844">
        <v>3</v>
      </c>
      <c r="S2844">
        <v>0</v>
      </c>
      <c r="T2844">
        <v>0</v>
      </c>
      <c r="U2844">
        <v>0</v>
      </c>
      <c r="V2844">
        <f t="shared" si="88"/>
        <v>57.666666666666664</v>
      </c>
      <c r="W2844">
        <f t="shared" si="89"/>
        <v>29</v>
      </c>
    </row>
    <row r="2845" spans="1:23" x14ac:dyDescent="0.35">
      <c r="A2845" t="s">
        <v>426</v>
      </c>
      <c r="B2845" s="1">
        <v>44395</v>
      </c>
      <c r="C2845" t="s">
        <v>368</v>
      </c>
      <c r="D2845" t="s">
        <v>69</v>
      </c>
      <c r="E2845">
        <v>1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7</v>
      </c>
      <c r="M2845">
        <v>4</v>
      </c>
      <c r="N2845">
        <v>4</v>
      </c>
      <c r="O2845">
        <v>4</v>
      </c>
      <c r="P2845">
        <v>2</v>
      </c>
      <c r="Q2845">
        <v>3</v>
      </c>
      <c r="R2845">
        <v>8</v>
      </c>
      <c r="S2845">
        <v>0</v>
      </c>
      <c r="T2845">
        <v>0</v>
      </c>
      <c r="U2845">
        <v>0</v>
      </c>
      <c r="V2845">
        <f t="shared" si="88"/>
        <v>70</v>
      </c>
      <c r="W2845">
        <f t="shared" si="89"/>
        <v>52</v>
      </c>
    </row>
    <row r="2846" spans="1:23" x14ac:dyDescent="0.35">
      <c r="A2846" t="s">
        <v>426</v>
      </c>
      <c r="B2846" s="1">
        <v>44396</v>
      </c>
      <c r="C2846" t="s">
        <v>410</v>
      </c>
      <c r="D2846" t="s">
        <v>97</v>
      </c>
      <c r="E2846">
        <v>1</v>
      </c>
      <c r="F2846">
        <v>0</v>
      </c>
      <c r="G2846">
        <v>0</v>
      </c>
      <c r="H2846">
        <v>1</v>
      </c>
      <c r="I2846">
        <v>0</v>
      </c>
      <c r="J2846">
        <v>0</v>
      </c>
      <c r="K2846">
        <v>0</v>
      </c>
      <c r="L2846">
        <v>7</v>
      </c>
      <c r="M2846">
        <v>6</v>
      </c>
      <c r="N2846">
        <v>0</v>
      </c>
      <c r="O2846">
        <v>0</v>
      </c>
      <c r="P2846">
        <v>0</v>
      </c>
      <c r="Q2846">
        <v>0</v>
      </c>
      <c r="R2846">
        <v>7</v>
      </c>
      <c r="S2846">
        <v>0</v>
      </c>
      <c r="T2846">
        <v>0</v>
      </c>
      <c r="U2846">
        <v>0</v>
      </c>
      <c r="V2846">
        <f t="shared" si="88"/>
        <v>78</v>
      </c>
      <c r="W2846">
        <f t="shared" si="89"/>
        <v>77</v>
      </c>
    </row>
    <row r="2847" spans="1:23" x14ac:dyDescent="0.35">
      <c r="A2847" t="s">
        <v>426</v>
      </c>
      <c r="B2847" s="1">
        <v>44397</v>
      </c>
      <c r="C2847" t="s">
        <v>409</v>
      </c>
      <c r="D2847" t="s">
        <v>97</v>
      </c>
      <c r="E2847">
        <v>1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5</v>
      </c>
      <c r="M2847">
        <v>4</v>
      </c>
      <c r="N2847">
        <v>0</v>
      </c>
      <c r="O2847">
        <v>0</v>
      </c>
      <c r="P2847">
        <v>0</v>
      </c>
      <c r="Q2847">
        <v>0</v>
      </c>
      <c r="R2847">
        <v>3</v>
      </c>
      <c r="S2847">
        <v>0</v>
      </c>
      <c r="T2847">
        <v>0</v>
      </c>
      <c r="U2847">
        <v>0</v>
      </c>
      <c r="V2847">
        <f t="shared" si="88"/>
        <v>66</v>
      </c>
      <c r="W2847">
        <f t="shared" si="89"/>
        <v>65</v>
      </c>
    </row>
    <row r="2848" spans="1:23" x14ac:dyDescent="0.35">
      <c r="A2848" t="s">
        <v>426</v>
      </c>
      <c r="B2848" s="1">
        <v>44398</v>
      </c>
      <c r="C2848" t="s">
        <v>405</v>
      </c>
      <c r="D2848" t="s">
        <v>97</v>
      </c>
      <c r="E2848">
        <v>1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6</v>
      </c>
      <c r="M2848">
        <v>4</v>
      </c>
      <c r="N2848">
        <v>1</v>
      </c>
      <c r="O2848">
        <v>0</v>
      </c>
      <c r="P2848">
        <v>0</v>
      </c>
      <c r="Q2848">
        <v>1</v>
      </c>
      <c r="R2848">
        <v>4</v>
      </c>
      <c r="S2848">
        <v>0</v>
      </c>
      <c r="T2848">
        <v>0</v>
      </c>
      <c r="U2848">
        <v>0</v>
      </c>
      <c r="V2848">
        <f t="shared" si="88"/>
        <v>69</v>
      </c>
      <c r="W2848">
        <f t="shared" si="89"/>
        <v>67</v>
      </c>
    </row>
    <row r="2849" spans="1:23" x14ac:dyDescent="0.35">
      <c r="A2849" t="s">
        <v>426</v>
      </c>
      <c r="B2849" s="1">
        <v>44400</v>
      </c>
      <c r="C2849" t="s">
        <v>408</v>
      </c>
      <c r="D2849" t="s">
        <v>67</v>
      </c>
      <c r="E2849">
        <v>1</v>
      </c>
      <c r="F2849">
        <v>0</v>
      </c>
      <c r="G2849">
        <v>0</v>
      </c>
      <c r="H2849">
        <v>0</v>
      </c>
      <c r="I2849">
        <v>1</v>
      </c>
      <c r="J2849">
        <v>0</v>
      </c>
      <c r="K2849">
        <v>0</v>
      </c>
      <c r="L2849" s="2">
        <v>5.333333333333333</v>
      </c>
      <c r="M2849">
        <v>5</v>
      </c>
      <c r="N2849">
        <v>5</v>
      </c>
      <c r="O2849">
        <v>4</v>
      </c>
      <c r="P2849">
        <v>1</v>
      </c>
      <c r="Q2849">
        <v>1</v>
      </c>
      <c r="R2849">
        <v>4</v>
      </c>
      <c r="S2849">
        <v>0</v>
      </c>
      <c r="T2849">
        <v>0</v>
      </c>
      <c r="U2849">
        <v>0</v>
      </c>
      <c r="V2849">
        <f t="shared" si="88"/>
        <v>60.666666666666664</v>
      </c>
      <c r="W2849">
        <f t="shared" si="89"/>
        <v>43</v>
      </c>
    </row>
    <row r="2850" spans="1:23" x14ac:dyDescent="0.35">
      <c r="A2850" t="s">
        <v>426</v>
      </c>
      <c r="B2850" s="1">
        <v>44401</v>
      </c>
      <c r="C2850" t="s">
        <v>410</v>
      </c>
      <c r="D2850" t="s">
        <v>67</v>
      </c>
      <c r="E2850">
        <v>1</v>
      </c>
      <c r="F2850">
        <v>0</v>
      </c>
      <c r="G2850">
        <v>0</v>
      </c>
      <c r="H2850">
        <v>0</v>
      </c>
      <c r="I2850">
        <v>1</v>
      </c>
      <c r="J2850">
        <v>0</v>
      </c>
      <c r="K2850">
        <v>0</v>
      </c>
      <c r="L2850">
        <v>5</v>
      </c>
      <c r="M2850">
        <v>3</v>
      </c>
      <c r="N2850">
        <v>3</v>
      </c>
      <c r="O2850">
        <v>3</v>
      </c>
      <c r="P2850">
        <v>2</v>
      </c>
      <c r="Q2850">
        <v>1</v>
      </c>
      <c r="R2850">
        <v>2</v>
      </c>
      <c r="S2850">
        <v>0</v>
      </c>
      <c r="T2850">
        <v>0</v>
      </c>
      <c r="U2850">
        <v>0</v>
      </c>
      <c r="V2850">
        <f t="shared" si="88"/>
        <v>57</v>
      </c>
      <c r="W2850">
        <f t="shared" si="89"/>
        <v>43</v>
      </c>
    </row>
    <row r="2851" spans="1:23" x14ac:dyDescent="0.35">
      <c r="A2851" t="s">
        <v>426</v>
      </c>
      <c r="B2851" s="1">
        <v>44402</v>
      </c>
      <c r="C2851" t="s">
        <v>409</v>
      </c>
      <c r="D2851" t="s">
        <v>67</v>
      </c>
      <c r="E2851">
        <v>1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5</v>
      </c>
      <c r="M2851">
        <v>5</v>
      </c>
      <c r="N2851">
        <v>3</v>
      </c>
      <c r="O2851">
        <v>3</v>
      </c>
      <c r="P2851">
        <v>3</v>
      </c>
      <c r="Q2851">
        <v>1</v>
      </c>
      <c r="R2851">
        <v>6</v>
      </c>
      <c r="S2851">
        <v>0</v>
      </c>
      <c r="T2851">
        <v>0</v>
      </c>
      <c r="U2851">
        <v>0</v>
      </c>
      <c r="V2851">
        <f t="shared" si="88"/>
        <v>55</v>
      </c>
      <c r="W2851">
        <f t="shared" si="89"/>
        <v>37</v>
      </c>
    </row>
    <row r="2852" spans="1:23" x14ac:dyDescent="0.35">
      <c r="A2852" t="s">
        <v>426</v>
      </c>
      <c r="B2852" s="1">
        <v>44403</v>
      </c>
      <c r="C2852" t="s">
        <v>407</v>
      </c>
      <c r="D2852" t="s">
        <v>119</v>
      </c>
      <c r="E2852">
        <v>1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5</v>
      </c>
      <c r="M2852">
        <v>3</v>
      </c>
      <c r="N2852">
        <v>0</v>
      </c>
      <c r="O2852">
        <v>0</v>
      </c>
      <c r="P2852">
        <v>0</v>
      </c>
      <c r="Q2852">
        <v>2</v>
      </c>
      <c r="R2852">
        <v>4</v>
      </c>
      <c r="S2852">
        <v>1</v>
      </c>
      <c r="T2852">
        <v>0</v>
      </c>
      <c r="U2852">
        <v>0</v>
      </c>
      <c r="V2852">
        <f t="shared" si="88"/>
        <v>66</v>
      </c>
      <c r="W2852">
        <f t="shared" si="89"/>
        <v>64</v>
      </c>
    </row>
    <row r="2853" spans="1:23" x14ac:dyDescent="0.35">
      <c r="A2853" t="s">
        <v>426</v>
      </c>
      <c r="B2853" s="1">
        <v>44404</v>
      </c>
      <c r="C2853" t="s">
        <v>405</v>
      </c>
      <c r="D2853" t="s">
        <v>119</v>
      </c>
      <c r="E2853">
        <v>1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 s="2">
        <v>4.666666666666667</v>
      </c>
      <c r="M2853">
        <v>8</v>
      </c>
      <c r="N2853">
        <v>4</v>
      </c>
      <c r="O2853">
        <v>4</v>
      </c>
      <c r="P2853">
        <v>2</v>
      </c>
      <c r="Q2853">
        <v>1</v>
      </c>
      <c r="R2853">
        <v>4</v>
      </c>
      <c r="S2853">
        <v>0</v>
      </c>
      <c r="T2853">
        <v>0</v>
      </c>
      <c r="U2853">
        <v>0</v>
      </c>
      <c r="V2853">
        <f t="shared" si="88"/>
        <v>52.333333333333336</v>
      </c>
      <c r="W2853">
        <f t="shared" si="89"/>
        <v>30</v>
      </c>
    </row>
    <row r="2854" spans="1:23" x14ac:dyDescent="0.35">
      <c r="A2854" t="s">
        <v>426</v>
      </c>
      <c r="B2854" t="s">
        <v>417</v>
      </c>
      <c r="C2854" t="s">
        <v>368</v>
      </c>
      <c r="D2854" t="s">
        <v>119</v>
      </c>
      <c r="E2854">
        <v>1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0</v>
      </c>
      <c r="L2854">
        <v>6</v>
      </c>
      <c r="M2854">
        <v>3</v>
      </c>
      <c r="N2854">
        <v>1</v>
      </c>
      <c r="O2854">
        <v>1</v>
      </c>
      <c r="P2854">
        <v>1</v>
      </c>
      <c r="Q2854">
        <v>3</v>
      </c>
      <c r="R2854">
        <v>5</v>
      </c>
      <c r="S2854">
        <v>1</v>
      </c>
      <c r="T2854">
        <v>0</v>
      </c>
      <c r="U2854">
        <v>0</v>
      </c>
      <c r="V2854">
        <f t="shared" si="88"/>
        <v>67</v>
      </c>
      <c r="W2854">
        <f t="shared" si="89"/>
        <v>60</v>
      </c>
    </row>
    <row r="2855" spans="1:23" x14ac:dyDescent="0.35">
      <c r="A2855" t="s">
        <v>426</v>
      </c>
      <c r="B2855" t="s">
        <v>418</v>
      </c>
      <c r="C2855" t="s">
        <v>408</v>
      </c>
      <c r="D2855" t="s">
        <v>119</v>
      </c>
      <c r="E2855">
        <v>1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5</v>
      </c>
      <c r="M2855">
        <v>8</v>
      </c>
      <c r="N2855">
        <v>4</v>
      </c>
      <c r="O2855">
        <v>4</v>
      </c>
      <c r="P2855">
        <v>3</v>
      </c>
      <c r="Q2855">
        <v>1</v>
      </c>
      <c r="R2855">
        <v>2</v>
      </c>
      <c r="S2855">
        <v>0</v>
      </c>
      <c r="T2855">
        <v>0</v>
      </c>
      <c r="U2855">
        <v>0</v>
      </c>
      <c r="V2855">
        <f t="shared" si="88"/>
        <v>48</v>
      </c>
      <c r="W2855">
        <f t="shared" si="89"/>
        <v>24</v>
      </c>
    </row>
    <row r="2856" spans="1:23" x14ac:dyDescent="0.35">
      <c r="A2856" t="s">
        <v>426</v>
      </c>
      <c r="B2856" s="1">
        <v>44407</v>
      </c>
      <c r="C2856" t="s">
        <v>409</v>
      </c>
      <c r="D2856" t="s">
        <v>112</v>
      </c>
      <c r="E2856">
        <v>1</v>
      </c>
      <c r="F2856">
        <v>0</v>
      </c>
      <c r="G2856">
        <v>0</v>
      </c>
      <c r="H2856">
        <v>1</v>
      </c>
      <c r="I2856">
        <v>0</v>
      </c>
      <c r="J2856">
        <v>0</v>
      </c>
      <c r="K2856">
        <v>0</v>
      </c>
      <c r="L2856" s="2">
        <v>5.333333333333333</v>
      </c>
      <c r="M2856">
        <v>4</v>
      </c>
      <c r="N2856">
        <v>1</v>
      </c>
      <c r="O2856">
        <v>1</v>
      </c>
      <c r="P2856">
        <v>0</v>
      </c>
      <c r="Q2856">
        <v>1</v>
      </c>
      <c r="R2856">
        <v>6</v>
      </c>
      <c r="S2856">
        <v>0</v>
      </c>
      <c r="T2856">
        <v>0</v>
      </c>
      <c r="U2856">
        <v>1</v>
      </c>
      <c r="V2856">
        <f t="shared" si="88"/>
        <v>69.666666666666671</v>
      </c>
      <c r="W2856">
        <f t="shared" si="89"/>
        <v>65</v>
      </c>
    </row>
    <row r="2857" spans="1:23" x14ac:dyDescent="0.35">
      <c r="A2857" t="s">
        <v>426</v>
      </c>
      <c r="B2857" s="1">
        <v>44408</v>
      </c>
      <c r="C2857" t="s">
        <v>407</v>
      </c>
      <c r="D2857" t="s">
        <v>112</v>
      </c>
      <c r="E2857">
        <v>1</v>
      </c>
      <c r="F2857">
        <v>0</v>
      </c>
      <c r="G2857">
        <v>0</v>
      </c>
      <c r="H2857">
        <v>0</v>
      </c>
      <c r="I2857">
        <v>1</v>
      </c>
      <c r="J2857">
        <v>0</v>
      </c>
      <c r="K2857">
        <v>0</v>
      </c>
      <c r="L2857" s="2">
        <v>4.333333333333333</v>
      </c>
      <c r="M2857">
        <v>7</v>
      </c>
      <c r="N2857">
        <v>5</v>
      </c>
      <c r="O2857">
        <v>4</v>
      </c>
      <c r="P2857">
        <v>1</v>
      </c>
      <c r="Q2857">
        <v>1</v>
      </c>
      <c r="R2857">
        <v>5</v>
      </c>
      <c r="S2857">
        <v>0</v>
      </c>
      <c r="T2857">
        <v>0</v>
      </c>
      <c r="U2857">
        <v>0</v>
      </c>
      <c r="V2857">
        <f t="shared" si="88"/>
        <v>54.666666666666664</v>
      </c>
      <c r="W2857">
        <f t="shared" si="89"/>
        <v>34</v>
      </c>
    </row>
    <row r="2858" spans="1:23" x14ac:dyDescent="0.35">
      <c r="A2858" t="s">
        <v>426</v>
      </c>
      <c r="B2858" s="1">
        <v>44409</v>
      </c>
      <c r="C2858" t="s">
        <v>405</v>
      </c>
      <c r="D2858" t="s">
        <v>112</v>
      </c>
      <c r="E2858">
        <v>1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6</v>
      </c>
      <c r="M2858">
        <v>4</v>
      </c>
      <c r="N2858">
        <v>3</v>
      </c>
      <c r="O2858">
        <v>3</v>
      </c>
      <c r="P2858">
        <v>2</v>
      </c>
      <c r="Q2858">
        <v>1</v>
      </c>
      <c r="R2858">
        <v>8</v>
      </c>
      <c r="S2858">
        <v>0</v>
      </c>
      <c r="T2858">
        <v>0</v>
      </c>
      <c r="U2858">
        <v>0</v>
      </c>
      <c r="V2858">
        <f t="shared" si="88"/>
        <v>67</v>
      </c>
      <c r="W2858">
        <f t="shared" si="89"/>
        <v>53</v>
      </c>
    </row>
    <row r="2859" spans="1:23" x14ac:dyDescent="0.35">
      <c r="A2859" t="s">
        <v>426</v>
      </c>
      <c r="B2859" s="1">
        <v>44410</v>
      </c>
      <c r="C2859" t="s">
        <v>366</v>
      </c>
      <c r="D2859" t="s">
        <v>116</v>
      </c>
      <c r="E2859">
        <v>1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5</v>
      </c>
      <c r="M2859">
        <v>4</v>
      </c>
      <c r="N2859">
        <v>1</v>
      </c>
      <c r="O2859">
        <v>1</v>
      </c>
      <c r="P2859">
        <v>1</v>
      </c>
      <c r="Q2859">
        <v>2</v>
      </c>
      <c r="R2859">
        <v>2</v>
      </c>
      <c r="S2859">
        <v>0</v>
      </c>
      <c r="T2859">
        <v>0</v>
      </c>
      <c r="U2859">
        <v>0</v>
      </c>
      <c r="V2859">
        <f t="shared" si="88"/>
        <v>59</v>
      </c>
      <c r="W2859">
        <f t="shared" si="89"/>
        <v>51</v>
      </c>
    </row>
    <row r="2860" spans="1:23" x14ac:dyDescent="0.35">
      <c r="A2860" t="s">
        <v>426</v>
      </c>
      <c r="B2860" s="1">
        <v>44411</v>
      </c>
      <c r="C2860" t="s">
        <v>408</v>
      </c>
      <c r="D2860" t="s">
        <v>116</v>
      </c>
      <c r="E2860">
        <v>1</v>
      </c>
      <c r="F2860">
        <v>0</v>
      </c>
      <c r="G2860">
        <v>0</v>
      </c>
      <c r="H2860">
        <v>0</v>
      </c>
      <c r="I2860">
        <v>1</v>
      </c>
      <c r="J2860">
        <v>0</v>
      </c>
      <c r="K2860">
        <v>0</v>
      </c>
      <c r="L2860">
        <v>7</v>
      </c>
      <c r="M2860">
        <v>6</v>
      </c>
      <c r="N2860">
        <v>4</v>
      </c>
      <c r="O2860">
        <v>4</v>
      </c>
      <c r="P2860">
        <v>3</v>
      </c>
      <c r="Q2860">
        <v>1</v>
      </c>
      <c r="R2860">
        <v>8</v>
      </c>
      <c r="S2860">
        <v>0</v>
      </c>
      <c r="T2860">
        <v>0</v>
      </c>
      <c r="U2860">
        <v>0</v>
      </c>
      <c r="V2860">
        <f t="shared" si="88"/>
        <v>66</v>
      </c>
      <c r="W2860">
        <f t="shared" si="89"/>
        <v>46</v>
      </c>
    </row>
    <row r="2861" spans="1:23" x14ac:dyDescent="0.35">
      <c r="A2861" t="s">
        <v>426</v>
      </c>
      <c r="B2861" s="1">
        <v>44412</v>
      </c>
      <c r="C2861" t="s">
        <v>409</v>
      </c>
      <c r="D2861" t="s">
        <v>116</v>
      </c>
      <c r="E2861">
        <v>1</v>
      </c>
      <c r="F2861">
        <v>0</v>
      </c>
      <c r="G2861">
        <v>0</v>
      </c>
      <c r="H2861">
        <v>0</v>
      </c>
      <c r="I2861">
        <v>1</v>
      </c>
      <c r="J2861">
        <v>0</v>
      </c>
      <c r="K2861">
        <v>0</v>
      </c>
      <c r="L2861">
        <v>5</v>
      </c>
      <c r="M2861">
        <v>8</v>
      </c>
      <c r="N2861">
        <v>6</v>
      </c>
      <c r="O2861">
        <v>6</v>
      </c>
      <c r="P2861">
        <v>1</v>
      </c>
      <c r="Q2861">
        <v>1</v>
      </c>
      <c r="R2861">
        <v>3</v>
      </c>
      <c r="S2861">
        <v>1</v>
      </c>
      <c r="T2861">
        <v>0</v>
      </c>
      <c r="U2861">
        <v>0</v>
      </c>
      <c r="V2861">
        <f t="shared" si="88"/>
        <v>57</v>
      </c>
      <c r="W2861">
        <f t="shared" si="89"/>
        <v>31</v>
      </c>
    </row>
    <row r="2862" spans="1:23" x14ac:dyDescent="0.35">
      <c r="A2862" t="s">
        <v>426</v>
      </c>
      <c r="B2862" s="1">
        <v>44413</v>
      </c>
      <c r="C2862" t="s">
        <v>407</v>
      </c>
      <c r="D2862" t="s">
        <v>116</v>
      </c>
      <c r="E2862">
        <v>1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 s="2">
        <v>6.333333333333333</v>
      </c>
      <c r="M2862">
        <v>5</v>
      </c>
      <c r="N2862">
        <v>3</v>
      </c>
      <c r="O2862">
        <v>3</v>
      </c>
      <c r="P2862">
        <v>1</v>
      </c>
      <c r="Q2862">
        <v>2</v>
      </c>
      <c r="R2862">
        <v>7</v>
      </c>
      <c r="S2862">
        <v>0</v>
      </c>
      <c r="T2862">
        <v>0</v>
      </c>
      <c r="U2862">
        <v>0</v>
      </c>
      <c r="V2862">
        <f t="shared" si="88"/>
        <v>69.666666666666671</v>
      </c>
      <c r="W2862">
        <f t="shared" si="89"/>
        <v>56</v>
      </c>
    </row>
    <row r="2863" spans="1:23" x14ac:dyDescent="0.35">
      <c r="A2863" t="s">
        <v>426</v>
      </c>
      <c r="B2863" s="1">
        <v>44414</v>
      </c>
      <c r="C2863" t="s">
        <v>405</v>
      </c>
      <c r="D2863" t="s">
        <v>92</v>
      </c>
      <c r="E2863">
        <v>1</v>
      </c>
      <c r="F2863">
        <v>0</v>
      </c>
      <c r="G2863">
        <v>0</v>
      </c>
      <c r="H2863">
        <v>0</v>
      </c>
      <c r="I2863">
        <v>1</v>
      </c>
      <c r="J2863">
        <v>0</v>
      </c>
      <c r="K2863">
        <v>0</v>
      </c>
      <c r="L2863" s="2">
        <v>4.666666666666667</v>
      </c>
      <c r="M2863">
        <v>8</v>
      </c>
      <c r="N2863">
        <v>5</v>
      </c>
      <c r="O2863">
        <v>4</v>
      </c>
      <c r="P2863">
        <v>0</v>
      </c>
      <c r="Q2863">
        <v>1</v>
      </c>
      <c r="R2863">
        <v>3</v>
      </c>
      <c r="S2863">
        <v>0</v>
      </c>
      <c r="T2863">
        <v>0</v>
      </c>
      <c r="U2863">
        <v>0</v>
      </c>
      <c r="V2863">
        <f t="shared" si="88"/>
        <v>57.333333333333336</v>
      </c>
      <c r="W2863">
        <f t="shared" si="89"/>
        <v>38</v>
      </c>
    </row>
    <row r="2864" spans="1:23" x14ac:dyDescent="0.35">
      <c r="A2864" t="s">
        <v>426</v>
      </c>
      <c r="B2864" s="1">
        <v>44415</v>
      </c>
      <c r="C2864" t="s">
        <v>366</v>
      </c>
      <c r="D2864" t="s">
        <v>92</v>
      </c>
      <c r="E2864">
        <v>1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5</v>
      </c>
      <c r="M2864">
        <v>4</v>
      </c>
      <c r="N2864">
        <v>2</v>
      </c>
      <c r="O2864">
        <v>1</v>
      </c>
      <c r="P2864">
        <v>1</v>
      </c>
      <c r="Q2864">
        <v>2</v>
      </c>
      <c r="R2864">
        <v>10</v>
      </c>
      <c r="S2864">
        <v>0</v>
      </c>
      <c r="T2864">
        <v>0</v>
      </c>
      <c r="U2864">
        <v>1</v>
      </c>
      <c r="V2864">
        <f t="shared" si="88"/>
        <v>65</v>
      </c>
      <c r="W2864">
        <f t="shared" si="89"/>
        <v>56</v>
      </c>
    </row>
    <row r="2865" spans="1:23" x14ac:dyDescent="0.35">
      <c r="A2865" t="s">
        <v>426</v>
      </c>
      <c r="B2865" s="1">
        <v>44416</v>
      </c>
      <c r="C2865" t="s">
        <v>408</v>
      </c>
      <c r="D2865" t="s">
        <v>92</v>
      </c>
      <c r="E2865">
        <v>1</v>
      </c>
      <c r="F2865">
        <v>0</v>
      </c>
      <c r="G2865">
        <v>0</v>
      </c>
      <c r="H2865">
        <v>0</v>
      </c>
      <c r="I2865">
        <v>1</v>
      </c>
      <c r="J2865">
        <v>0</v>
      </c>
      <c r="K2865">
        <v>0</v>
      </c>
      <c r="L2865">
        <v>6</v>
      </c>
      <c r="M2865">
        <v>5</v>
      </c>
      <c r="N2865">
        <v>5</v>
      </c>
      <c r="O2865">
        <v>5</v>
      </c>
      <c r="P2865">
        <v>2</v>
      </c>
      <c r="Q2865">
        <v>1</v>
      </c>
      <c r="R2865">
        <v>5</v>
      </c>
      <c r="S2865">
        <v>0</v>
      </c>
      <c r="T2865">
        <v>0</v>
      </c>
      <c r="U2865">
        <v>0</v>
      </c>
      <c r="V2865">
        <f t="shared" si="88"/>
        <v>63</v>
      </c>
      <c r="W2865">
        <f t="shared" si="89"/>
        <v>42</v>
      </c>
    </row>
    <row r="2866" spans="1:23" x14ac:dyDescent="0.35">
      <c r="A2866" t="s">
        <v>426</v>
      </c>
      <c r="B2866" s="1">
        <v>44418</v>
      </c>
      <c r="C2866" t="s">
        <v>409</v>
      </c>
      <c r="D2866" t="s">
        <v>96</v>
      </c>
      <c r="E2866">
        <v>1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1</v>
      </c>
      <c r="M2866">
        <v>2</v>
      </c>
      <c r="N2866">
        <v>1</v>
      </c>
      <c r="O2866">
        <v>1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f t="shared" si="88"/>
        <v>51</v>
      </c>
      <c r="W2866">
        <f t="shared" si="89"/>
        <v>39</v>
      </c>
    </row>
    <row r="2867" spans="1:23" x14ac:dyDescent="0.35">
      <c r="A2867" t="s">
        <v>426</v>
      </c>
      <c r="B2867" t="s">
        <v>419</v>
      </c>
      <c r="C2867" t="s">
        <v>420</v>
      </c>
      <c r="D2867" t="s">
        <v>96</v>
      </c>
      <c r="E2867">
        <v>1</v>
      </c>
      <c r="F2867">
        <v>0</v>
      </c>
      <c r="G2867">
        <v>0</v>
      </c>
      <c r="H2867">
        <v>0</v>
      </c>
      <c r="I2867">
        <v>1</v>
      </c>
      <c r="J2867">
        <v>0</v>
      </c>
      <c r="K2867">
        <v>0</v>
      </c>
      <c r="L2867">
        <v>3</v>
      </c>
      <c r="M2867">
        <v>8</v>
      </c>
      <c r="N2867">
        <v>4</v>
      </c>
      <c r="O2867">
        <v>4</v>
      </c>
      <c r="P2867">
        <v>1</v>
      </c>
      <c r="Q2867">
        <v>0</v>
      </c>
      <c r="R2867">
        <v>2</v>
      </c>
      <c r="S2867">
        <v>0</v>
      </c>
      <c r="T2867">
        <v>0</v>
      </c>
      <c r="U2867">
        <v>0</v>
      </c>
      <c r="V2867">
        <f t="shared" si="88"/>
        <v>49</v>
      </c>
      <c r="W2867">
        <f t="shared" si="89"/>
        <v>26</v>
      </c>
    </row>
    <row r="2868" spans="1:23" x14ac:dyDescent="0.35">
      <c r="A2868" t="s">
        <v>426</v>
      </c>
      <c r="B2868" t="s">
        <v>421</v>
      </c>
      <c r="C2868" t="s">
        <v>405</v>
      </c>
      <c r="D2868" t="s">
        <v>96</v>
      </c>
      <c r="E2868">
        <v>1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4</v>
      </c>
      <c r="M2868">
        <v>6</v>
      </c>
      <c r="N2868">
        <v>2</v>
      </c>
      <c r="O2868">
        <v>2</v>
      </c>
      <c r="P2868">
        <v>0</v>
      </c>
      <c r="Q2868">
        <v>1</v>
      </c>
      <c r="R2868">
        <v>4</v>
      </c>
      <c r="S2868">
        <v>0</v>
      </c>
      <c r="T2868">
        <v>0</v>
      </c>
      <c r="U2868">
        <v>0</v>
      </c>
      <c r="V2868">
        <f t="shared" si="88"/>
        <v>59</v>
      </c>
      <c r="W2868">
        <f t="shared" si="89"/>
        <v>48</v>
      </c>
    </row>
    <row r="2869" spans="1:23" x14ac:dyDescent="0.35">
      <c r="A2869" t="s">
        <v>426</v>
      </c>
      <c r="B2869" s="1">
        <v>44421</v>
      </c>
      <c r="C2869" t="s">
        <v>366</v>
      </c>
      <c r="D2869" t="s">
        <v>120</v>
      </c>
      <c r="E2869">
        <v>1</v>
      </c>
      <c r="F2869">
        <v>0</v>
      </c>
      <c r="G2869">
        <v>0</v>
      </c>
      <c r="H2869">
        <v>0</v>
      </c>
      <c r="I2869">
        <v>1</v>
      </c>
      <c r="J2869">
        <v>0</v>
      </c>
      <c r="K2869">
        <v>0</v>
      </c>
      <c r="L2869">
        <v>6</v>
      </c>
      <c r="M2869">
        <v>5</v>
      </c>
      <c r="N2869">
        <v>3</v>
      </c>
      <c r="O2869">
        <v>3</v>
      </c>
      <c r="P2869">
        <v>3</v>
      </c>
      <c r="Q2869">
        <v>0</v>
      </c>
      <c r="R2869">
        <v>6</v>
      </c>
      <c r="S2869">
        <v>0</v>
      </c>
      <c r="T2869">
        <v>0</v>
      </c>
      <c r="U2869">
        <v>0</v>
      </c>
      <c r="V2869">
        <f t="shared" si="88"/>
        <v>61</v>
      </c>
      <c r="W2869">
        <f t="shared" si="89"/>
        <v>45</v>
      </c>
    </row>
    <row r="2870" spans="1:23" x14ac:dyDescent="0.35">
      <c r="A2870" t="s">
        <v>426</v>
      </c>
      <c r="B2870" s="1">
        <v>44422</v>
      </c>
      <c r="C2870" t="s">
        <v>408</v>
      </c>
      <c r="D2870" t="s">
        <v>120</v>
      </c>
      <c r="E2870">
        <v>1</v>
      </c>
      <c r="F2870">
        <v>0</v>
      </c>
      <c r="G2870">
        <v>0</v>
      </c>
      <c r="H2870">
        <v>0</v>
      </c>
      <c r="I2870">
        <v>1</v>
      </c>
      <c r="J2870">
        <v>0</v>
      </c>
      <c r="K2870">
        <v>0</v>
      </c>
      <c r="L2870" s="2">
        <v>4.666666666666667</v>
      </c>
      <c r="M2870">
        <v>7</v>
      </c>
      <c r="N2870">
        <v>6</v>
      </c>
      <c r="O2870">
        <v>6</v>
      </c>
      <c r="P2870">
        <v>1</v>
      </c>
      <c r="Q2870">
        <v>2</v>
      </c>
      <c r="R2870">
        <v>5</v>
      </c>
      <c r="S2870">
        <v>0</v>
      </c>
      <c r="T2870">
        <v>0</v>
      </c>
      <c r="U2870">
        <v>0</v>
      </c>
      <c r="V2870">
        <f t="shared" si="88"/>
        <v>57.333333333333336</v>
      </c>
      <c r="W2870">
        <f t="shared" si="89"/>
        <v>31</v>
      </c>
    </row>
    <row r="2871" spans="1:23" x14ac:dyDescent="0.35">
      <c r="A2871" t="s">
        <v>426</v>
      </c>
      <c r="B2871" s="1">
        <v>44423</v>
      </c>
      <c r="C2871" t="s">
        <v>409</v>
      </c>
      <c r="D2871" t="s">
        <v>120</v>
      </c>
      <c r="E2871">
        <v>1</v>
      </c>
      <c r="F2871">
        <v>0</v>
      </c>
      <c r="G2871">
        <v>0</v>
      </c>
      <c r="H2871">
        <v>0</v>
      </c>
      <c r="I2871">
        <v>1</v>
      </c>
      <c r="J2871">
        <v>0</v>
      </c>
      <c r="K2871">
        <v>0</v>
      </c>
      <c r="L2871">
        <v>4</v>
      </c>
      <c r="M2871">
        <v>8</v>
      </c>
      <c r="N2871">
        <v>5</v>
      </c>
      <c r="O2871">
        <v>5</v>
      </c>
      <c r="P2871">
        <v>3</v>
      </c>
      <c r="Q2871">
        <v>2</v>
      </c>
      <c r="R2871">
        <v>3</v>
      </c>
      <c r="S2871">
        <v>0</v>
      </c>
      <c r="T2871">
        <v>0</v>
      </c>
      <c r="U2871">
        <v>0</v>
      </c>
      <c r="V2871">
        <f t="shared" si="88"/>
        <v>43</v>
      </c>
      <c r="W2871">
        <f t="shared" si="89"/>
        <v>14</v>
      </c>
    </row>
    <row r="2872" spans="1:23" x14ac:dyDescent="0.35">
      <c r="A2872" t="s">
        <v>426</v>
      </c>
      <c r="B2872" s="1">
        <v>44425</v>
      </c>
      <c r="C2872" t="s">
        <v>405</v>
      </c>
      <c r="D2872" t="s">
        <v>64</v>
      </c>
      <c r="E2872">
        <v>1</v>
      </c>
      <c r="F2872">
        <v>0</v>
      </c>
      <c r="G2872">
        <v>0</v>
      </c>
      <c r="H2872">
        <v>1</v>
      </c>
      <c r="I2872">
        <v>0</v>
      </c>
      <c r="J2872">
        <v>0</v>
      </c>
      <c r="K2872">
        <v>0</v>
      </c>
      <c r="L2872">
        <v>5</v>
      </c>
      <c r="M2872">
        <v>5</v>
      </c>
      <c r="N2872">
        <v>3</v>
      </c>
      <c r="O2872">
        <v>3</v>
      </c>
      <c r="P2872">
        <v>1</v>
      </c>
      <c r="Q2872">
        <v>3</v>
      </c>
      <c r="R2872">
        <v>4</v>
      </c>
      <c r="S2872">
        <v>0</v>
      </c>
      <c r="T2872">
        <v>0</v>
      </c>
      <c r="U2872">
        <v>0</v>
      </c>
      <c r="V2872">
        <f t="shared" si="88"/>
        <v>59</v>
      </c>
      <c r="W2872">
        <f t="shared" si="89"/>
        <v>43</v>
      </c>
    </row>
    <row r="2873" spans="1:23" x14ac:dyDescent="0.35">
      <c r="A2873" t="s">
        <v>426</v>
      </c>
      <c r="B2873" s="1">
        <v>44426</v>
      </c>
      <c r="C2873" t="s">
        <v>366</v>
      </c>
      <c r="D2873" t="s">
        <v>64</v>
      </c>
      <c r="E2873">
        <v>1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6</v>
      </c>
      <c r="M2873">
        <v>5</v>
      </c>
      <c r="N2873">
        <v>2</v>
      </c>
      <c r="O2873">
        <v>2</v>
      </c>
      <c r="P2873">
        <v>2</v>
      </c>
      <c r="Q2873">
        <v>1</v>
      </c>
      <c r="R2873">
        <v>4</v>
      </c>
      <c r="S2873">
        <v>1</v>
      </c>
      <c r="T2873">
        <v>0</v>
      </c>
      <c r="U2873">
        <v>0</v>
      </c>
      <c r="V2873">
        <f t="shared" si="88"/>
        <v>62</v>
      </c>
      <c r="W2873">
        <f t="shared" si="89"/>
        <v>50</v>
      </c>
    </row>
    <row r="2874" spans="1:23" x14ac:dyDescent="0.35">
      <c r="A2874" t="s">
        <v>426</v>
      </c>
      <c r="B2874" s="1">
        <v>44428</v>
      </c>
      <c r="C2874" t="s">
        <v>408</v>
      </c>
      <c r="D2874" t="s">
        <v>105</v>
      </c>
      <c r="E2874">
        <v>1</v>
      </c>
      <c r="F2874">
        <v>0</v>
      </c>
      <c r="G2874">
        <v>0</v>
      </c>
      <c r="H2874">
        <v>1</v>
      </c>
      <c r="I2874">
        <v>0</v>
      </c>
      <c r="J2874">
        <v>0</v>
      </c>
      <c r="K2874">
        <v>0</v>
      </c>
      <c r="L2874" s="2">
        <v>6.333333333333333</v>
      </c>
      <c r="M2874">
        <v>3</v>
      </c>
      <c r="N2874">
        <v>1</v>
      </c>
      <c r="O2874">
        <v>1</v>
      </c>
      <c r="P2874">
        <v>1</v>
      </c>
      <c r="Q2874">
        <v>0</v>
      </c>
      <c r="R2874">
        <v>7</v>
      </c>
      <c r="S2874">
        <v>0</v>
      </c>
      <c r="T2874">
        <v>0</v>
      </c>
      <c r="U2874">
        <v>0</v>
      </c>
      <c r="V2874">
        <f t="shared" si="88"/>
        <v>73.666666666666671</v>
      </c>
      <c r="W2874">
        <f t="shared" si="89"/>
        <v>70</v>
      </c>
    </row>
    <row r="2875" spans="1:23" x14ac:dyDescent="0.35">
      <c r="A2875" t="s">
        <v>426</v>
      </c>
      <c r="B2875" s="1">
        <v>44429</v>
      </c>
      <c r="C2875" t="s">
        <v>409</v>
      </c>
      <c r="D2875" t="s">
        <v>105</v>
      </c>
      <c r="E2875">
        <v>1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 s="2">
        <v>4.333333333333333</v>
      </c>
      <c r="M2875">
        <v>5</v>
      </c>
      <c r="N2875">
        <v>3</v>
      </c>
      <c r="O2875">
        <v>3</v>
      </c>
      <c r="P2875">
        <v>1</v>
      </c>
      <c r="Q2875">
        <v>1</v>
      </c>
      <c r="R2875">
        <v>6</v>
      </c>
      <c r="S2875">
        <v>0</v>
      </c>
      <c r="T2875">
        <v>0</v>
      </c>
      <c r="U2875">
        <v>0</v>
      </c>
      <c r="V2875">
        <f t="shared" si="88"/>
        <v>59.666666666666664</v>
      </c>
      <c r="W2875">
        <f t="shared" si="89"/>
        <v>45</v>
      </c>
    </row>
    <row r="2876" spans="1:23" x14ac:dyDescent="0.35">
      <c r="A2876" t="s">
        <v>426</v>
      </c>
      <c r="B2876" s="1">
        <v>44430</v>
      </c>
      <c r="C2876" t="s">
        <v>420</v>
      </c>
      <c r="D2876" t="s">
        <v>105</v>
      </c>
      <c r="E2876">
        <v>1</v>
      </c>
      <c r="F2876">
        <v>0</v>
      </c>
      <c r="G2876">
        <v>0</v>
      </c>
      <c r="H2876">
        <v>0</v>
      </c>
      <c r="I2876">
        <v>1</v>
      </c>
      <c r="J2876">
        <v>0</v>
      </c>
      <c r="K2876">
        <v>0</v>
      </c>
      <c r="L2876">
        <v>4</v>
      </c>
      <c r="M2876">
        <v>6</v>
      </c>
      <c r="N2876">
        <v>3</v>
      </c>
      <c r="O2876">
        <v>3</v>
      </c>
      <c r="P2876">
        <v>1</v>
      </c>
      <c r="Q2876">
        <v>3</v>
      </c>
      <c r="R2876">
        <v>5</v>
      </c>
      <c r="S2876">
        <v>0</v>
      </c>
      <c r="T2876">
        <v>0</v>
      </c>
      <c r="U2876">
        <v>0</v>
      </c>
      <c r="V2876">
        <f t="shared" si="88"/>
        <v>54</v>
      </c>
      <c r="W2876">
        <f t="shared" si="89"/>
        <v>36</v>
      </c>
    </row>
    <row r="2877" spans="1:23" x14ac:dyDescent="0.35">
      <c r="A2877" t="s">
        <v>426</v>
      </c>
      <c r="B2877" s="1">
        <v>44432</v>
      </c>
      <c r="C2877" t="s">
        <v>405</v>
      </c>
      <c r="D2877" t="s">
        <v>95</v>
      </c>
      <c r="E2877">
        <v>1</v>
      </c>
      <c r="F2877">
        <v>0</v>
      </c>
      <c r="G2877">
        <v>0</v>
      </c>
      <c r="H2877">
        <v>1</v>
      </c>
      <c r="I2877">
        <v>0</v>
      </c>
      <c r="J2877">
        <v>0</v>
      </c>
      <c r="K2877">
        <v>0</v>
      </c>
      <c r="L2877" s="2">
        <v>6.333333333333333</v>
      </c>
      <c r="M2877">
        <v>6</v>
      </c>
      <c r="N2877">
        <v>1</v>
      </c>
      <c r="O2877">
        <v>1</v>
      </c>
      <c r="P2877">
        <v>0</v>
      </c>
      <c r="Q2877">
        <v>1</v>
      </c>
      <c r="R2877">
        <v>10</v>
      </c>
      <c r="S2877">
        <v>0</v>
      </c>
      <c r="T2877">
        <v>0</v>
      </c>
      <c r="U2877">
        <v>1</v>
      </c>
      <c r="V2877">
        <f t="shared" si="88"/>
        <v>76.666666666666671</v>
      </c>
      <c r="W2877">
        <f t="shared" si="89"/>
        <v>71</v>
      </c>
    </row>
    <row r="2878" spans="1:23" x14ac:dyDescent="0.35">
      <c r="A2878" t="s">
        <v>426</v>
      </c>
      <c r="B2878" s="1">
        <v>44433</v>
      </c>
      <c r="C2878" t="s">
        <v>366</v>
      </c>
      <c r="D2878" t="s">
        <v>95</v>
      </c>
      <c r="E2878">
        <v>1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6</v>
      </c>
      <c r="M2878">
        <v>5</v>
      </c>
      <c r="N2878">
        <v>2</v>
      </c>
      <c r="O2878">
        <v>2</v>
      </c>
      <c r="P2878">
        <v>1</v>
      </c>
      <c r="Q2878">
        <v>3</v>
      </c>
      <c r="R2878">
        <v>7</v>
      </c>
      <c r="S2878">
        <v>0</v>
      </c>
      <c r="T2878">
        <v>0</v>
      </c>
      <c r="U2878">
        <v>2</v>
      </c>
      <c r="V2878">
        <f t="shared" si="88"/>
        <v>67</v>
      </c>
      <c r="W2878">
        <f t="shared" si="89"/>
        <v>55</v>
      </c>
    </row>
    <row r="2879" spans="1:23" x14ac:dyDescent="0.35">
      <c r="A2879" t="s">
        <v>426</v>
      </c>
      <c r="B2879" s="1">
        <v>44434</v>
      </c>
      <c r="C2879" t="s">
        <v>408</v>
      </c>
      <c r="D2879" t="s">
        <v>95</v>
      </c>
      <c r="E2879">
        <v>1</v>
      </c>
      <c r="F2879">
        <v>0</v>
      </c>
      <c r="G2879">
        <v>0</v>
      </c>
      <c r="H2879">
        <v>0</v>
      </c>
      <c r="I2879">
        <v>1</v>
      </c>
      <c r="J2879">
        <v>0</v>
      </c>
      <c r="K2879">
        <v>0</v>
      </c>
      <c r="L2879">
        <v>3</v>
      </c>
      <c r="M2879">
        <v>4</v>
      </c>
      <c r="N2879">
        <v>6</v>
      </c>
      <c r="O2879">
        <v>6</v>
      </c>
      <c r="P2879">
        <v>2</v>
      </c>
      <c r="Q2879">
        <v>2</v>
      </c>
      <c r="R2879">
        <v>3</v>
      </c>
      <c r="S2879">
        <v>0</v>
      </c>
      <c r="T2879">
        <v>0</v>
      </c>
      <c r="U2879">
        <v>0</v>
      </c>
      <c r="V2879">
        <f t="shared" si="88"/>
        <v>48</v>
      </c>
      <c r="W2879">
        <f t="shared" si="89"/>
        <v>19</v>
      </c>
    </row>
    <row r="2880" spans="1:23" x14ac:dyDescent="0.35">
      <c r="A2880" t="s">
        <v>426</v>
      </c>
      <c r="B2880" s="1">
        <v>44435</v>
      </c>
      <c r="C2880" t="s">
        <v>409</v>
      </c>
      <c r="D2880" t="s">
        <v>96</v>
      </c>
      <c r="E2880">
        <v>1</v>
      </c>
      <c r="F2880">
        <v>0</v>
      </c>
      <c r="G2880">
        <v>0</v>
      </c>
      <c r="H2880">
        <v>1</v>
      </c>
      <c r="I2880">
        <v>0</v>
      </c>
      <c r="J2880">
        <v>0</v>
      </c>
      <c r="K2880">
        <v>0</v>
      </c>
      <c r="L2880">
        <v>5</v>
      </c>
      <c r="M2880">
        <v>3</v>
      </c>
      <c r="N2880">
        <v>1</v>
      </c>
      <c r="O2880">
        <v>1</v>
      </c>
      <c r="P2880">
        <v>1</v>
      </c>
      <c r="Q2880">
        <v>0</v>
      </c>
      <c r="R2880">
        <v>7</v>
      </c>
      <c r="S2880">
        <v>0</v>
      </c>
      <c r="T2880">
        <v>0</v>
      </c>
      <c r="U2880">
        <v>0</v>
      </c>
      <c r="V2880">
        <f t="shared" si="88"/>
        <v>67</v>
      </c>
      <c r="W2880">
        <f t="shared" si="89"/>
        <v>62</v>
      </c>
    </row>
    <row r="2881" spans="1:23" x14ac:dyDescent="0.35">
      <c r="A2881" t="s">
        <v>426</v>
      </c>
      <c r="B2881" s="1">
        <v>44436</v>
      </c>
      <c r="C2881" t="s">
        <v>420</v>
      </c>
      <c r="D2881" t="s">
        <v>96</v>
      </c>
      <c r="E2881">
        <v>1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 s="2">
        <v>5.333333333333333</v>
      </c>
      <c r="M2881">
        <v>6</v>
      </c>
      <c r="N2881">
        <v>2</v>
      </c>
      <c r="O2881">
        <v>2</v>
      </c>
      <c r="P2881">
        <v>2</v>
      </c>
      <c r="Q2881">
        <v>0</v>
      </c>
      <c r="R2881">
        <v>6</v>
      </c>
      <c r="S2881">
        <v>0</v>
      </c>
      <c r="T2881">
        <v>0</v>
      </c>
      <c r="U2881">
        <v>0</v>
      </c>
      <c r="V2881">
        <f t="shared" si="88"/>
        <v>60.666666666666664</v>
      </c>
      <c r="W2881">
        <f t="shared" si="89"/>
        <v>48</v>
      </c>
    </row>
    <row r="2882" spans="1:23" x14ac:dyDescent="0.35">
      <c r="A2882" t="s">
        <v>426</v>
      </c>
      <c r="B2882" s="1">
        <v>44437</v>
      </c>
      <c r="C2882" t="s">
        <v>405</v>
      </c>
      <c r="D2882" t="s">
        <v>96</v>
      </c>
      <c r="E2882">
        <v>1</v>
      </c>
      <c r="F2882">
        <v>0</v>
      </c>
      <c r="G2882">
        <v>0</v>
      </c>
      <c r="H2882">
        <v>0</v>
      </c>
      <c r="I2882">
        <v>1</v>
      </c>
      <c r="J2882">
        <v>0</v>
      </c>
      <c r="K2882">
        <v>0</v>
      </c>
      <c r="L2882" s="2">
        <v>5.333333333333333</v>
      </c>
      <c r="M2882">
        <v>8</v>
      </c>
      <c r="N2882">
        <v>6</v>
      </c>
      <c r="O2882">
        <v>5</v>
      </c>
      <c r="P2882">
        <v>1</v>
      </c>
      <c r="Q2882">
        <v>1</v>
      </c>
      <c r="R2882">
        <v>6</v>
      </c>
      <c r="S2882">
        <v>2</v>
      </c>
      <c r="T2882">
        <v>1</v>
      </c>
      <c r="U2882">
        <v>0</v>
      </c>
      <c r="V2882">
        <f t="shared" si="88"/>
        <v>59.666666666666664</v>
      </c>
      <c r="W2882">
        <f t="shared" si="89"/>
        <v>36</v>
      </c>
    </row>
    <row r="2883" spans="1:23" x14ac:dyDescent="0.35">
      <c r="A2883" t="s">
        <v>426</v>
      </c>
      <c r="B2883" s="1">
        <v>44438</v>
      </c>
      <c r="C2883" t="s">
        <v>366</v>
      </c>
      <c r="D2883" t="s">
        <v>116</v>
      </c>
      <c r="E2883">
        <v>1</v>
      </c>
      <c r="F2883">
        <v>0</v>
      </c>
      <c r="G2883">
        <v>0</v>
      </c>
      <c r="H2883">
        <v>0</v>
      </c>
      <c r="I2883">
        <v>1</v>
      </c>
      <c r="J2883">
        <v>0</v>
      </c>
      <c r="K2883">
        <v>0</v>
      </c>
      <c r="L2883">
        <v>4</v>
      </c>
      <c r="M2883">
        <v>7</v>
      </c>
      <c r="N2883">
        <v>6</v>
      </c>
      <c r="O2883">
        <v>6</v>
      </c>
      <c r="P2883">
        <v>1</v>
      </c>
      <c r="Q2883">
        <v>3</v>
      </c>
      <c r="R2883">
        <v>4</v>
      </c>
      <c r="S2883">
        <v>0</v>
      </c>
      <c r="T2883">
        <v>0</v>
      </c>
      <c r="U2883">
        <v>0</v>
      </c>
      <c r="V2883">
        <f t="shared" ref="V2883:V2946" si="90">50+L2883*3+(IF(L2883&lt;4,0,(L2883-4)*2)+R2883-M2883-4*P2883-(2*(N2883-O2883))-Q2883)</f>
        <v>52</v>
      </c>
      <c r="W2883">
        <f t="shared" ref="W2883:W2946" si="91">40+6*L2883+R2883-2*Q2883-2*M2883-3*N2883-6*P2883</f>
        <v>24</v>
      </c>
    </row>
    <row r="2884" spans="1:23" x14ac:dyDescent="0.35">
      <c r="A2884" t="s">
        <v>426</v>
      </c>
      <c r="B2884" s="1">
        <v>44439</v>
      </c>
      <c r="C2884" t="s">
        <v>408</v>
      </c>
      <c r="D2884" t="s">
        <v>116</v>
      </c>
      <c r="E2884">
        <v>1</v>
      </c>
      <c r="F2884">
        <v>0</v>
      </c>
      <c r="G2884">
        <v>0</v>
      </c>
      <c r="H2884">
        <v>0</v>
      </c>
      <c r="I2884">
        <v>1</v>
      </c>
      <c r="J2884">
        <v>0</v>
      </c>
      <c r="K2884">
        <v>0</v>
      </c>
      <c r="L2884">
        <v>5</v>
      </c>
      <c r="M2884">
        <v>9</v>
      </c>
      <c r="N2884">
        <v>6</v>
      </c>
      <c r="O2884">
        <v>6</v>
      </c>
      <c r="P2884">
        <v>2</v>
      </c>
      <c r="Q2884">
        <v>4</v>
      </c>
      <c r="R2884">
        <v>4</v>
      </c>
      <c r="S2884">
        <v>0</v>
      </c>
      <c r="T2884">
        <v>0</v>
      </c>
      <c r="U2884">
        <v>0</v>
      </c>
      <c r="V2884">
        <f t="shared" si="90"/>
        <v>50</v>
      </c>
      <c r="W2884">
        <f t="shared" si="91"/>
        <v>18</v>
      </c>
    </row>
    <row r="2885" spans="1:23" x14ac:dyDescent="0.35">
      <c r="A2885" t="s">
        <v>426</v>
      </c>
      <c r="B2885" s="1">
        <v>44441</v>
      </c>
      <c r="C2885" t="s">
        <v>409</v>
      </c>
      <c r="D2885" t="s">
        <v>116</v>
      </c>
      <c r="E2885">
        <v>1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 s="2">
        <v>5.333333333333333</v>
      </c>
      <c r="M2885">
        <v>4</v>
      </c>
      <c r="N2885">
        <v>2</v>
      </c>
      <c r="O2885">
        <v>2</v>
      </c>
      <c r="P2885">
        <v>0</v>
      </c>
      <c r="Q2885">
        <v>1</v>
      </c>
      <c r="R2885">
        <v>5</v>
      </c>
      <c r="S2885">
        <v>0</v>
      </c>
      <c r="T2885">
        <v>0</v>
      </c>
      <c r="U2885">
        <v>0</v>
      </c>
      <c r="V2885">
        <f t="shared" si="90"/>
        <v>68.666666666666671</v>
      </c>
      <c r="W2885">
        <f t="shared" si="91"/>
        <v>61</v>
      </c>
    </row>
    <row r="2886" spans="1:23" x14ac:dyDescent="0.35">
      <c r="A2886" t="s">
        <v>426</v>
      </c>
      <c r="B2886" s="1">
        <v>44442</v>
      </c>
      <c r="C2886" t="s">
        <v>420</v>
      </c>
      <c r="D2886" t="s">
        <v>104</v>
      </c>
      <c r="E2886">
        <v>1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5</v>
      </c>
      <c r="M2886">
        <v>5</v>
      </c>
      <c r="N2886">
        <v>2</v>
      </c>
      <c r="O2886">
        <v>2</v>
      </c>
      <c r="P2886">
        <v>0</v>
      </c>
      <c r="Q2886">
        <v>1</v>
      </c>
      <c r="R2886">
        <v>3</v>
      </c>
      <c r="S2886">
        <v>1</v>
      </c>
      <c r="T2886">
        <v>0</v>
      </c>
      <c r="U2886">
        <v>0</v>
      </c>
      <c r="V2886">
        <f t="shared" si="90"/>
        <v>64</v>
      </c>
      <c r="W2886">
        <f t="shared" si="91"/>
        <v>55</v>
      </c>
    </row>
    <row r="2887" spans="1:23" x14ac:dyDescent="0.35">
      <c r="A2887" t="s">
        <v>426</v>
      </c>
      <c r="B2887" t="s">
        <v>422</v>
      </c>
      <c r="C2887" t="s">
        <v>405</v>
      </c>
      <c r="D2887" t="s">
        <v>104</v>
      </c>
      <c r="E2887">
        <v>1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3</v>
      </c>
      <c r="M2887">
        <v>9</v>
      </c>
      <c r="N2887">
        <v>7</v>
      </c>
      <c r="O2887">
        <v>4</v>
      </c>
      <c r="P2887">
        <v>1</v>
      </c>
      <c r="Q2887">
        <v>1</v>
      </c>
      <c r="R2887">
        <v>2</v>
      </c>
      <c r="S2887">
        <v>0</v>
      </c>
      <c r="T2887">
        <v>0</v>
      </c>
      <c r="U2887">
        <v>0</v>
      </c>
      <c r="V2887">
        <f t="shared" si="90"/>
        <v>41</v>
      </c>
      <c r="W2887">
        <f t="shared" si="91"/>
        <v>13</v>
      </c>
    </row>
    <row r="2888" spans="1:23" x14ac:dyDescent="0.35">
      <c r="A2888" t="s">
        <v>426</v>
      </c>
      <c r="B2888" t="s">
        <v>423</v>
      </c>
      <c r="C2888" t="s">
        <v>424</v>
      </c>
      <c r="D2888" t="s">
        <v>104</v>
      </c>
      <c r="E2888">
        <v>1</v>
      </c>
      <c r="F2888">
        <v>0</v>
      </c>
      <c r="G2888">
        <v>0</v>
      </c>
      <c r="H2888">
        <v>1</v>
      </c>
      <c r="I2888">
        <v>0</v>
      </c>
      <c r="J2888">
        <v>0</v>
      </c>
      <c r="K2888">
        <v>0</v>
      </c>
      <c r="L2888" s="2">
        <v>5.666666666666667</v>
      </c>
      <c r="M2888">
        <v>4</v>
      </c>
      <c r="N2888">
        <v>3</v>
      </c>
      <c r="O2888">
        <v>3</v>
      </c>
      <c r="P2888">
        <v>1</v>
      </c>
      <c r="Q2888">
        <v>3</v>
      </c>
      <c r="R2888">
        <v>5</v>
      </c>
      <c r="S2888">
        <v>0</v>
      </c>
      <c r="T2888">
        <v>0</v>
      </c>
      <c r="U2888">
        <v>0</v>
      </c>
      <c r="V2888">
        <f t="shared" si="90"/>
        <v>64.333333333333329</v>
      </c>
      <c r="W2888">
        <f t="shared" si="91"/>
        <v>50</v>
      </c>
    </row>
    <row r="2889" spans="1:23" x14ac:dyDescent="0.35">
      <c r="A2889" t="s">
        <v>426</v>
      </c>
      <c r="B2889" s="1">
        <v>44444</v>
      </c>
      <c r="C2889" t="s">
        <v>366</v>
      </c>
      <c r="D2889" t="s">
        <v>104</v>
      </c>
      <c r="E2889">
        <v>1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3</v>
      </c>
      <c r="M2889">
        <v>7</v>
      </c>
      <c r="N2889">
        <v>6</v>
      </c>
      <c r="O2889">
        <v>6</v>
      </c>
      <c r="P2889">
        <v>2</v>
      </c>
      <c r="Q2889">
        <v>1</v>
      </c>
      <c r="R2889">
        <v>2</v>
      </c>
      <c r="S2889">
        <v>0</v>
      </c>
      <c r="T2889">
        <v>0</v>
      </c>
      <c r="U2889">
        <v>0</v>
      </c>
      <c r="V2889">
        <f t="shared" si="90"/>
        <v>45</v>
      </c>
      <c r="W2889">
        <f t="shared" si="91"/>
        <v>14</v>
      </c>
    </row>
    <row r="2890" spans="1:23" x14ac:dyDescent="0.35">
      <c r="A2890" t="s">
        <v>426</v>
      </c>
      <c r="B2890" s="1">
        <v>44445</v>
      </c>
      <c r="C2890" t="s">
        <v>408</v>
      </c>
      <c r="D2890" t="s">
        <v>104</v>
      </c>
      <c r="E2890">
        <v>1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7</v>
      </c>
      <c r="M2890">
        <v>11</v>
      </c>
      <c r="N2890">
        <v>3</v>
      </c>
      <c r="O2890">
        <v>3</v>
      </c>
      <c r="P2890">
        <v>1</v>
      </c>
      <c r="Q2890">
        <v>1</v>
      </c>
      <c r="R2890">
        <v>4</v>
      </c>
      <c r="S2890">
        <v>0</v>
      </c>
      <c r="T2890">
        <v>0</v>
      </c>
      <c r="U2890">
        <v>0</v>
      </c>
      <c r="V2890">
        <f t="shared" si="90"/>
        <v>65</v>
      </c>
      <c r="W2890">
        <f t="shared" si="91"/>
        <v>47</v>
      </c>
    </row>
    <row r="2891" spans="1:23" x14ac:dyDescent="0.35">
      <c r="A2891" t="s">
        <v>426</v>
      </c>
      <c r="B2891" s="1">
        <v>44446</v>
      </c>
      <c r="C2891" t="s">
        <v>409</v>
      </c>
      <c r="D2891" t="s">
        <v>92</v>
      </c>
      <c r="E2891">
        <v>1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5</v>
      </c>
      <c r="M2891">
        <v>7</v>
      </c>
      <c r="N2891">
        <v>5</v>
      </c>
      <c r="O2891">
        <v>5</v>
      </c>
      <c r="P2891">
        <v>1</v>
      </c>
      <c r="Q2891">
        <v>2</v>
      </c>
      <c r="R2891">
        <v>7</v>
      </c>
      <c r="S2891">
        <v>0</v>
      </c>
      <c r="T2891">
        <v>0</v>
      </c>
      <c r="U2891">
        <v>0</v>
      </c>
      <c r="V2891">
        <f t="shared" si="90"/>
        <v>61</v>
      </c>
      <c r="W2891">
        <f t="shared" si="91"/>
        <v>38</v>
      </c>
    </row>
    <row r="2892" spans="1:23" x14ac:dyDescent="0.35">
      <c r="A2892" t="s">
        <v>426</v>
      </c>
      <c r="B2892" s="1">
        <v>44447</v>
      </c>
      <c r="C2892" t="s">
        <v>420</v>
      </c>
      <c r="D2892" t="s">
        <v>92</v>
      </c>
      <c r="E2892">
        <v>1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 s="2">
        <v>0.33333333333333331</v>
      </c>
      <c r="M2892">
        <v>1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1</v>
      </c>
      <c r="T2892">
        <v>0</v>
      </c>
      <c r="U2892">
        <v>0</v>
      </c>
      <c r="V2892">
        <f t="shared" si="90"/>
        <v>50</v>
      </c>
      <c r="W2892">
        <f t="shared" si="91"/>
        <v>40</v>
      </c>
    </row>
    <row r="2893" spans="1:23" x14ac:dyDescent="0.35">
      <c r="A2893" t="s">
        <v>426</v>
      </c>
      <c r="B2893" s="1">
        <v>44448</v>
      </c>
      <c r="C2893" t="s">
        <v>405</v>
      </c>
      <c r="D2893" t="s">
        <v>92</v>
      </c>
      <c r="E2893">
        <v>1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6</v>
      </c>
      <c r="M2893">
        <v>5</v>
      </c>
      <c r="N2893">
        <v>4</v>
      </c>
      <c r="O2893">
        <v>4</v>
      </c>
      <c r="P2893">
        <v>3</v>
      </c>
      <c r="Q2893">
        <v>0</v>
      </c>
      <c r="R2893">
        <v>7</v>
      </c>
      <c r="S2893">
        <v>0</v>
      </c>
      <c r="T2893">
        <v>0</v>
      </c>
      <c r="U2893">
        <v>0</v>
      </c>
      <c r="V2893">
        <f t="shared" si="90"/>
        <v>62</v>
      </c>
      <c r="W2893">
        <f t="shared" si="91"/>
        <v>43</v>
      </c>
    </row>
    <row r="2894" spans="1:23" x14ac:dyDescent="0.35">
      <c r="A2894" t="s">
        <v>426</v>
      </c>
      <c r="B2894" s="1">
        <v>44449</v>
      </c>
      <c r="C2894" t="s">
        <v>424</v>
      </c>
      <c r="D2894" t="s">
        <v>118</v>
      </c>
      <c r="E2894">
        <v>1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 s="2">
        <v>6.666666666666667</v>
      </c>
      <c r="M2894">
        <v>8</v>
      </c>
      <c r="N2894">
        <v>2</v>
      </c>
      <c r="O2894">
        <v>2</v>
      </c>
      <c r="P2894">
        <v>1</v>
      </c>
      <c r="Q2894">
        <v>1</v>
      </c>
      <c r="R2894">
        <v>1</v>
      </c>
      <c r="S2894">
        <v>0</v>
      </c>
      <c r="T2894">
        <v>0</v>
      </c>
      <c r="U2894">
        <v>0</v>
      </c>
      <c r="V2894">
        <f t="shared" si="90"/>
        <v>63.333333333333336</v>
      </c>
      <c r="W2894">
        <f t="shared" si="91"/>
        <v>51</v>
      </c>
    </row>
    <row r="2895" spans="1:23" x14ac:dyDescent="0.35">
      <c r="A2895" t="s">
        <v>426</v>
      </c>
      <c r="B2895" s="1">
        <v>44450</v>
      </c>
      <c r="C2895" t="s">
        <v>366</v>
      </c>
      <c r="D2895" t="s">
        <v>118</v>
      </c>
      <c r="E2895">
        <v>1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5</v>
      </c>
      <c r="M2895">
        <v>3</v>
      </c>
      <c r="N2895">
        <v>5</v>
      </c>
      <c r="O2895">
        <v>5</v>
      </c>
      <c r="P2895">
        <v>2</v>
      </c>
      <c r="Q2895">
        <v>6</v>
      </c>
      <c r="R2895">
        <v>4</v>
      </c>
      <c r="S2895">
        <v>0</v>
      </c>
      <c r="T2895">
        <v>0</v>
      </c>
      <c r="U2895">
        <v>0</v>
      </c>
      <c r="V2895">
        <f t="shared" si="90"/>
        <v>54</v>
      </c>
      <c r="W2895">
        <f t="shared" si="91"/>
        <v>29</v>
      </c>
    </row>
    <row r="2896" spans="1:23" x14ac:dyDescent="0.35">
      <c r="A2896" t="s">
        <v>426</v>
      </c>
      <c r="B2896" s="1">
        <v>44451</v>
      </c>
      <c r="C2896" t="s">
        <v>408</v>
      </c>
      <c r="D2896" t="s">
        <v>118</v>
      </c>
      <c r="E2896">
        <v>1</v>
      </c>
      <c r="F2896">
        <v>0</v>
      </c>
      <c r="G2896">
        <v>0</v>
      </c>
      <c r="H2896">
        <v>1</v>
      </c>
      <c r="I2896">
        <v>0</v>
      </c>
      <c r="J2896">
        <v>0</v>
      </c>
      <c r="K2896">
        <v>0</v>
      </c>
      <c r="L2896">
        <v>7</v>
      </c>
      <c r="M2896">
        <v>4</v>
      </c>
      <c r="N2896">
        <v>2</v>
      </c>
      <c r="O2896">
        <v>2</v>
      </c>
      <c r="P2896">
        <v>0</v>
      </c>
      <c r="Q2896">
        <v>2</v>
      </c>
      <c r="R2896">
        <v>4</v>
      </c>
      <c r="S2896">
        <v>0</v>
      </c>
      <c r="T2896">
        <v>0</v>
      </c>
      <c r="U2896">
        <v>0</v>
      </c>
      <c r="V2896">
        <f t="shared" si="90"/>
        <v>75</v>
      </c>
      <c r="W2896">
        <f t="shared" si="91"/>
        <v>68</v>
      </c>
    </row>
    <row r="2897" spans="1:23" x14ac:dyDescent="0.35">
      <c r="A2897" t="s">
        <v>426</v>
      </c>
      <c r="B2897" s="1">
        <v>44452</v>
      </c>
      <c r="C2897" t="s">
        <v>409</v>
      </c>
      <c r="D2897" t="s">
        <v>97</v>
      </c>
      <c r="E2897">
        <v>1</v>
      </c>
      <c r="F2897">
        <v>0</v>
      </c>
      <c r="G2897">
        <v>0</v>
      </c>
      <c r="H2897">
        <v>0</v>
      </c>
      <c r="I2897">
        <v>1</v>
      </c>
      <c r="J2897">
        <v>0</v>
      </c>
      <c r="K2897">
        <v>0</v>
      </c>
      <c r="L2897">
        <v>6</v>
      </c>
      <c r="M2897">
        <v>6</v>
      </c>
      <c r="N2897">
        <v>1</v>
      </c>
      <c r="O2897">
        <v>1</v>
      </c>
      <c r="P2897">
        <v>0</v>
      </c>
      <c r="Q2897">
        <v>3</v>
      </c>
      <c r="R2897">
        <v>6</v>
      </c>
      <c r="S2897">
        <v>0</v>
      </c>
      <c r="T2897">
        <v>0</v>
      </c>
      <c r="U2897">
        <v>0</v>
      </c>
      <c r="V2897">
        <f t="shared" si="90"/>
        <v>69</v>
      </c>
      <c r="W2897">
        <f t="shared" si="91"/>
        <v>61</v>
      </c>
    </row>
    <row r="2898" spans="1:23" x14ac:dyDescent="0.35">
      <c r="A2898" t="s">
        <v>426</v>
      </c>
      <c r="B2898" s="1">
        <v>44453</v>
      </c>
      <c r="C2898" t="s">
        <v>405</v>
      </c>
      <c r="D2898" t="s">
        <v>97</v>
      </c>
      <c r="E2898">
        <v>1</v>
      </c>
      <c r="F2898">
        <v>0</v>
      </c>
      <c r="G2898">
        <v>0</v>
      </c>
      <c r="H2898">
        <v>1</v>
      </c>
      <c r="I2898">
        <v>0</v>
      </c>
      <c r="J2898">
        <v>0</v>
      </c>
      <c r="K2898">
        <v>0</v>
      </c>
      <c r="L2898">
        <v>5</v>
      </c>
      <c r="M2898">
        <v>3</v>
      </c>
      <c r="N2898">
        <v>1</v>
      </c>
      <c r="O2898">
        <v>1</v>
      </c>
      <c r="P2898">
        <v>1</v>
      </c>
      <c r="Q2898">
        <v>0</v>
      </c>
      <c r="R2898">
        <v>8</v>
      </c>
      <c r="S2898">
        <v>0</v>
      </c>
      <c r="T2898">
        <v>0</v>
      </c>
      <c r="U2898">
        <v>0</v>
      </c>
      <c r="V2898">
        <f t="shared" si="90"/>
        <v>68</v>
      </c>
      <c r="W2898">
        <f t="shared" si="91"/>
        <v>63</v>
      </c>
    </row>
    <row r="2899" spans="1:23" x14ac:dyDescent="0.35">
      <c r="A2899" t="s">
        <v>426</v>
      </c>
      <c r="B2899" s="1">
        <v>44454</v>
      </c>
      <c r="C2899" t="s">
        <v>424</v>
      </c>
      <c r="D2899" t="s">
        <v>97</v>
      </c>
      <c r="E2899">
        <v>1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5</v>
      </c>
      <c r="M2899">
        <v>1</v>
      </c>
      <c r="N2899">
        <v>0</v>
      </c>
      <c r="O2899">
        <v>0</v>
      </c>
      <c r="P2899">
        <v>0</v>
      </c>
      <c r="Q2899">
        <v>1</v>
      </c>
      <c r="R2899">
        <v>6</v>
      </c>
      <c r="S2899">
        <v>2</v>
      </c>
      <c r="T2899">
        <v>0</v>
      </c>
      <c r="U2899">
        <v>0</v>
      </c>
      <c r="V2899">
        <f t="shared" si="90"/>
        <v>71</v>
      </c>
      <c r="W2899">
        <f t="shared" si="91"/>
        <v>72</v>
      </c>
    </row>
    <row r="2900" spans="1:23" x14ac:dyDescent="0.35">
      <c r="A2900" t="s">
        <v>426</v>
      </c>
      <c r="B2900" s="1">
        <v>44456</v>
      </c>
      <c r="C2900" t="s">
        <v>366</v>
      </c>
      <c r="D2900" t="s">
        <v>58</v>
      </c>
      <c r="E2900">
        <v>1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 s="2">
        <v>5.333333333333333</v>
      </c>
      <c r="M2900">
        <v>3</v>
      </c>
      <c r="N2900">
        <v>5</v>
      </c>
      <c r="O2900">
        <v>5</v>
      </c>
      <c r="P2900">
        <v>1</v>
      </c>
      <c r="Q2900">
        <v>4</v>
      </c>
      <c r="R2900">
        <v>5</v>
      </c>
      <c r="S2900">
        <v>0</v>
      </c>
      <c r="T2900">
        <v>0</v>
      </c>
      <c r="U2900">
        <v>1</v>
      </c>
      <c r="V2900">
        <f t="shared" si="90"/>
        <v>62.666666666666664</v>
      </c>
      <c r="W2900">
        <f t="shared" si="91"/>
        <v>42</v>
      </c>
    </row>
    <row r="2901" spans="1:23" x14ac:dyDescent="0.35">
      <c r="A2901" t="s">
        <v>426</v>
      </c>
      <c r="B2901" s="1">
        <v>44457</v>
      </c>
      <c r="C2901" t="s">
        <v>408</v>
      </c>
      <c r="D2901" t="s">
        <v>58</v>
      </c>
      <c r="E2901">
        <v>1</v>
      </c>
      <c r="F2901">
        <v>0</v>
      </c>
      <c r="G2901">
        <v>0</v>
      </c>
      <c r="H2901">
        <v>0</v>
      </c>
      <c r="I2901">
        <v>1</v>
      </c>
      <c r="J2901">
        <v>0</v>
      </c>
      <c r="K2901">
        <v>0</v>
      </c>
      <c r="L2901">
        <v>4</v>
      </c>
      <c r="M2901">
        <v>10</v>
      </c>
      <c r="N2901">
        <v>6</v>
      </c>
      <c r="O2901">
        <v>6</v>
      </c>
      <c r="P2901">
        <v>2</v>
      </c>
      <c r="Q2901">
        <v>3</v>
      </c>
      <c r="R2901">
        <v>5</v>
      </c>
      <c r="S2901">
        <v>0</v>
      </c>
      <c r="T2901">
        <v>0</v>
      </c>
      <c r="U2901">
        <v>0</v>
      </c>
      <c r="V2901">
        <f t="shared" si="90"/>
        <v>46</v>
      </c>
      <c r="W2901">
        <f t="shared" si="91"/>
        <v>13</v>
      </c>
    </row>
    <row r="2902" spans="1:23" x14ac:dyDescent="0.35">
      <c r="A2902" t="s">
        <v>426</v>
      </c>
      <c r="B2902" s="1">
        <v>44458</v>
      </c>
      <c r="C2902" t="s">
        <v>409</v>
      </c>
      <c r="D2902" t="s">
        <v>58</v>
      </c>
      <c r="E2902">
        <v>1</v>
      </c>
      <c r="F2902">
        <v>0</v>
      </c>
      <c r="G2902">
        <v>0</v>
      </c>
      <c r="H2902">
        <v>1</v>
      </c>
      <c r="I2902">
        <v>0</v>
      </c>
      <c r="J2902">
        <v>0</v>
      </c>
      <c r="K2902">
        <v>0</v>
      </c>
      <c r="L2902" s="2">
        <v>5.666666666666667</v>
      </c>
      <c r="M2902">
        <v>3</v>
      </c>
      <c r="N2902">
        <v>0</v>
      </c>
      <c r="O2902">
        <v>0</v>
      </c>
      <c r="P2902">
        <v>0</v>
      </c>
      <c r="Q2902">
        <v>3</v>
      </c>
      <c r="R2902">
        <v>7</v>
      </c>
      <c r="S2902">
        <v>0</v>
      </c>
      <c r="T2902">
        <v>0</v>
      </c>
      <c r="U2902">
        <v>0</v>
      </c>
      <c r="V2902">
        <f t="shared" si="90"/>
        <v>71.333333333333329</v>
      </c>
      <c r="W2902">
        <f t="shared" si="91"/>
        <v>69</v>
      </c>
    </row>
    <row r="2903" spans="1:23" x14ac:dyDescent="0.35">
      <c r="A2903" t="s">
        <v>426</v>
      </c>
      <c r="B2903" s="1">
        <v>44459</v>
      </c>
      <c r="C2903" t="s">
        <v>405</v>
      </c>
      <c r="D2903" t="s">
        <v>95</v>
      </c>
      <c r="E2903">
        <v>1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5</v>
      </c>
      <c r="M2903">
        <v>4</v>
      </c>
      <c r="N2903">
        <v>4</v>
      </c>
      <c r="O2903">
        <v>2</v>
      </c>
      <c r="P2903">
        <v>3</v>
      </c>
      <c r="Q2903">
        <v>0</v>
      </c>
      <c r="R2903">
        <v>5</v>
      </c>
      <c r="S2903">
        <v>0</v>
      </c>
      <c r="T2903">
        <v>0</v>
      </c>
      <c r="U2903">
        <v>0</v>
      </c>
      <c r="V2903">
        <f t="shared" si="90"/>
        <v>52</v>
      </c>
      <c r="W2903">
        <f t="shared" si="91"/>
        <v>37</v>
      </c>
    </row>
    <row r="2904" spans="1:23" x14ac:dyDescent="0.35">
      <c r="A2904" t="s">
        <v>426</v>
      </c>
      <c r="B2904" s="1">
        <v>44460</v>
      </c>
      <c r="C2904" t="s">
        <v>424</v>
      </c>
      <c r="D2904" t="s">
        <v>95</v>
      </c>
      <c r="E2904">
        <v>1</v>
      </c>
      <c r="F2904">
        <v>0</v>
      </c>
      <c r="G2904">
        <v>0</v>
      </c>
      <c r="H2904">
        <v>1</v>
      </c>
      <c r="I2904">
        <v>0</v>
      </c>
      <c r="J2904">
        <v>0</v>
      </c>
      <c r="K2904">
        <v>0</v>
      </c>
      <c r="L2904" s="2">
        <v>7.666666666666667</v>
      </c>
      <c r="M2904">
        <v>5</v>
      </c>
      <c r="N2904">
        <v>1</v>
      </c>
      <c r="O2904">
        <v>1</v>
      </c>
      <c r="P2904">
        <v>1</v>
      </c>
      <c r="Q2904">
        <v>2</v>
      </c>
      <c r="R2904">
        <v>4</v>
      </c>
      <c r="S2904">
        <v>0</v>
      </c>
      <c r="T2904">
        <v>0</v>
      </c>
      <c r="U2904">
        <v>0</v>
      </c>
      <c r="V2904">
        <f t="shared" si="90"/>
        <v>73.333333333333329</v>
      </c>
      <c r="W2904">
        <f t="shared" si="91"/>
        <v>67</v>
      </c>
    </row>
    <row r="2905" spans="1:23" x14ac:dyDescent="0.35">
      <c r="A2905" t="s">
        <v>426</v>
      </c>
      <c r="B2905" s="1">
        <v>44461</v>
      </c>
      <c r="C2905" t="s">
        <v>366</v>
      </c>
      <c r="D2905" t="s">
        <v>95</v>
      </c>
      <c r="E2905">
        <v>1</v>
      </c>
      <c r="F2905">
        <v>0</v>
      </c>
      <c r="G2905">
        <v>0</v>
      </c>
      <c r="H2905">
        <v>1</v>
      </c>
      <c r="I2905">
        <v>0</v>
      </c>
      <c r="J2905">
        <v>0</v>
      </c>
      <c r="K2905">
        <v>0</v>
      </c>
      <c r="L2905">
        <v>6</v>
      </c>
      <c r="M2905">
        <v>6</v>
      </c>
      <c r="N2905">
        <v>2</v>
      </c>
      <c r="O2905">
        <v>2</v>
      </c>
      <c r="P2905">
        <v>0</v>
      </c>
      <c r="Q2905">
        <v>1</v>
      </c>
      <c r="R2905">
        <v>8</v>
      </c>
      <c r="S2905">
        <v>0</v>
      </c>
      <c r="T2905">
        <v>0</v>
      </c>
      <c r="U2905">
        <v>0</v>
      </c>
      <c r="V2905">
        <f t="shared" si="90"/>
        <v>73</v>
      </c>
      <c r="W2905">
        <f t="shared" si="91"/>
        <v>64</v>
      </c>
    </row>
    <row r="2906" spans="1:23" x14ac:dyDescent="0.35">
      <c r="A2906" t="s">
        <v>426</v>
      </c>
      <c r="B2906" s="1">
        <v>44462</v>
      </c>
      <c r="C2906" t="s">
        <v>408</v>
      </c>
      <c r="D2906" t="s">
        <v>91</v>
      </c>
      <c r="E2906">
        <v>1</v>
      </c>
      <c r="F2906">
        <v>0</v>
      </c>
      <c r="G2906">
        <v>0</v>
      </c>
      <c r="H2906">
        <v>1</v>
      </c>
      <c r="I2906">
        <v>0</v>
      </c>
      <c r="J2906">
        <v>0</v>
      </c>
      <c r="K2906">
        <v>0</v>
      </c>
      <c r="L2906" s="2">
        <v>6.666666666666667</v>
      </c>
      <c r="M2906">
        <v>4</v>
      </c>
      <c r="N2906">
        <v>0</v>
      </c>
      <c r="O2906">
        <v>0</v>
      </c>
      <c r="P2906">
        <v>0</v>
      </c>
      <c r="Q2906">
        <v>4</v>
      </c>
      <c r="R2906">
        <v>7</v>
      </c>
      <c r="S2906">
        <v>0</v>
      </c>
      <c r="T2906">
        <v>0</v>
      </c>
      <c r="U2906">
        <v>0</v>
      </c>
      <c r="V2906">
        <f t="shared" si="90"/>
        <v>74.333333333333329</v>
      </c>
      <c r="W2906">
        <f t="shared" si="91"/>
        <v>71</v>
      </c>
    </row>
    <row r="2907" spans="1:23" x14ac:dyDescent="0.35">
      <c r="A2907" t="s">
        <v>426</v>
      </c>
      <c r="B2907" s="1">
        <v>44463</v>
      </c>
      <c r="C2907" t="s">
        <v>409</v>
      </c>
      <c r="D2907" t="s">
        <v>91</v>
      </c>
      <c r="E2907">
        <v>1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5</v>
      </c>
      <c r="M2907">
        <v>5</v>
      </c>
      <c r="N2907">
        <v>3</v>
      </c>
      <c r="O2907">
        <v>3</v>
      </c>
      <c r="P2907">
        <v>2</v>
      </c>
      <c r="Q2907">
        <v>0</v>
      </c>
      <c r="R2907">
        <v>2</v>
      </c>
      <c r="S2907">
        <v>0</v>
      </c>
      <c r="T2907">
        <v>0</v>
      </c>
      <c r="U2907">
        <v>0</v>
      </c>
      <c r="V2907">
        <f t="shared" si="90"/>
        <v>56</v>
      </c>
      <c r="W2907">
        <f t="shared" si="91"/>
        <v>41</v>
      </c>
    </row>
    <row r="2908" spans="1:23" x14ac:dyDescent="0.35">
      <c r="A2908" t="s">
        <v>426</v>
      </c>
      <c r="B2908" s="1">
        <v>44464</v>
      </c>
      <c r="C2908" t="s">
        <v>405</v>
      </c>
      <c r="D2908" t="s">
        <v>91</v>
      </c>
      <c r="E2908">
        <v>1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 s="2">
        <v>4.666666666666667</v>
      </c>
      <c r="M2908">
        <v>7</v>
      </c>
      <c r="N2908">
        <v>5</v>
      </c>
      <c r="O2908">
        <v>5</v>
      </c>
      <c r="P2908">
        <v>0</v>
      </c>
      <c r="Q2908">
        <v>3</v>
      </c>
      <c r="R2908">
        <v>1</v>
      </c>
      <c r="S2908">
        <v>1</v>
      </c>
      <c r="T2908">
        <v>0</v>
      </c>
      <c r="U2908">
        <v>0</v>
      </c>
      <c r="V2908">
        <f t="shared" si="90"/>
        <v>56.333333333333336</v>
      </c>
      <c r="W2908">
        <f t="shared" si="91"/>
        <v>34</v>
      </c>
    </row>
    <row r="2909" spans="1:23" x14ac:dyDescent="0.35">
      <c r="A2909" t="s">
        <v>426</v>
      </c>
      <c r="B2909" s="1">
        <v>44465</v>
      </c>
      <c r="C2909" t="s">
        <v>424</v>
      </c>
      <c r="D2909" t="s">
        <v>91</v>
      </c>
      <c r="E2909">
        <v>1</v>
      </c>
      <c r="F2909">
        <v>0</v>
      </c>
      <c r="G2909">
        <v>0</v>
      </c>
      <c r="H2909">
        <v>0</v>
      </c>
      <c r="I2909">
        <v>1</v>
      </c>
      <c r="J2909">
        <v>0</v>
      </c>
      <c r="K2909">
        <v>0</v>
      </c>
      <c r="L2909" s="2">
        <v>4.666666666666667</v>
      </c>
      <c r="M2909">
        <v>7</v>
      </c>
      <c r="N2909">
        <v>3</v>
      </c>
      <c r="O2909">
        <v>3</v>
      </c>
      <c r="P2909">
        <v>2</v>
      </c>
      <c r="Q2909">
        <v>4</v>
      </c>
      <c r="R2909">
        <v>3</v>
      </c>
      <c r="S2909">
        <v>0</v>
      </c>
      <c r="T2909">
        <v>0</v>
      </c>
      <c r="U2909">
        <v>0</v>
      </c>
      <c r="V2909">
        <f t="shared" si="90"/>
        <v>49.333333333333336</v>
      </c>
      <c r="W2909">
        <f t="shared" si="91"/>
        <v>28</v>
      </c>
    </row>
    <row r="2910" spans="1:23" x14ac:dyDescent="0.35">
      <c r="A2910" t="s">
        <v>426</v>
      </c>
      <c r="B2910" s="1">
        <v>44466</v>
      </c>
      <c r="C2910" t="s">
        <v>366</v>
      </c>
      <c r="D2910" t="s">
        <v>86</v>
      </c>
      <c r="E2910">
        <v>1</v>
      </c>
      <c r="F2910">
        <v>0</v>
      </c>
      <c r="G2910">
        <v>0</v>
      </c>
      <c r="H2910">
        <v>1</v>
      </c>
      <c r="I2910">
        <v>0</v>
      </c>
      <c r="J2910">
        <v>0</v>
      </c>
      <c r="K2910">
        <v>0</v>
      </c>
      <c r="L2910" s="2">
        <v>5.333333333333333</v>
      </c>
      <c r="M2910">
        <v>4</v>
      </c>
      <c r="N2910">
        <v>3</v>
      </c>
      <c r="O2910">
        <v>3</v>
      </c>
      <c r="P2910">
        <v>0</v>
      </c>
      <c r="Q2910">
        <v>3</v>
      </c>
      <c r="R2910">
        <v>4</v>
      </c>
      <c r="S2910">
        <v>1</v>
      </c>
      <c r="T2910">
        <v>0</v>
      </c>
      <c r="U2910">
        <v>1</v>
      </c>
      <c r="V2910">
        <f t="shared" si="90"/>
        <v>65.666666666666671</v>
      </c>
      <c r="W2910">
        <f t="shared" si="91"/>
        <v>53</v>
      </c>
    </row>
    <row r="2911" spans="1:23" x14ac:dyDescent="0.35">
      <c r="A2911" t="s">
        <v>426</v>
      </c>
      <c r="B2911" s="1">
        <v>44467</v>
      </c>
      <c r="C2911" t="s">
        <v>408</v>
      </c>
      <c r="D2911" t="s">
        <v>86</v>
      </c>
      <c r="E2911">
        <v>1</v>
      </c>
      <c r="F2911">
        <v>0</v>
      </c>
      <c r="G2911">
        <v>0</v>
      </c>
      <c r="H2911">
        <v>0</v>
      </c>
      <c r="I2911">
        <v>1</v>
      </c>
      <c r="J2911">
        <v>0</v>
      </c>
      <c r="K2911">
        <v>0</v>
      </c>
      <c r="L2911">
        <v>6</v>
      </c>
      <c r="M2911">
        <v>6</v>
      </c>
      <c r="N2911">
        <v>2</v>
      </c>
      <c r="O2911">
        <v>2</v>
      </c>
      <c r="P2911">
        <v>1</v>
      </c>
      <c r="Q2911">
        <v>3</v>
      </c>
      <c r="R2911">
        <v>9</v>
      </c>
      <c r="S2911">
        <v>0</v>
      </c>
      <c r="T2911">
        <v>0</v>
      </c>
      <c r="U2911">
        <v>0</v>
      </c>
      <c r="V2911">
        <f t="shared" si="90"/>
        <v>68</v>
      </c>
      <c r="W2911">
        <f t="shared" si="91"/>
        <v>55</v>
      </c>
    </row>
    <row r="2912" spans="1:23" x14ac:dyDescent="0.35">
      <c r="A2912" t="s">
        <v>426</v>
      </c>
      <c r="B2912" s="1">
        <v>44468</v>
      </c>
      <c r="C2912" t="s">
        <v>409</v>
      </c>
      <c r="D2912" t="s">
        <v>86</v>
      </c>
      <c r="E2912">
        <v>1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2</v>
      </c>
      <c r="M2912">
        <v>4</v>
      </c>
      <c r="N2912">
        <v>4</v>
      </c>
      <c r="O2912">
        <v>4</v>
      </c>
      <c r="P2912">
        <v>1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f t="shared" si="90"/>
        <v>47</v>
      </c>
      <c r="W2912">
        <f t="shared" si="91"/>
        <v>24</v>
      </c>
    </row>
    <row r="2913" spans="1:23" x14ac:dyDescent="0.35">
      <c r="A2913" t="s">
        <v>426</v>
      </c>
      <c r="B2913" s="1">
        <v>44470</v>
      </c>
      <c r="C2913" t="s">
        <v>424</v>
      </c>
      <c r="D2913" t="s">
        <v>55</v>
      </c>
      <c r="E2913">
        <v>1</v>
      </c>
      <c r="F2913">
        <v>0</v>
      </c>
      <c r="G2913">
        <v>0</v>
      </c>
      <c r="H2913">
        <v>0</v>
      </c>
      <c r="I2913">
        <v>1</v>
      </c>
      <c r="J2913">
        <v>0</v>
      </c>
      <c r="K2913">
        <v>0</v>
      </c>
      <c r="L2913">
        <v>6</v>
      </c>
      <c r="M2913">
        <v>7</v>
      </c>
      <c r="N2913">
        <v>4</v>
      </c>
      <c r="O2913">
        <v>4</v>
      </c>
      <c r="P2913">
        <v>2</v>
      </c>
      <c r="Q2913">
        <v>3</v>
      </c>
      <c r="R2913">
        <v>3</v>
      </c>
      <c r="S2913">
        <v>0</v>
      </c>
      <c r="T2913">
        <v>0</v>
      </c>
      <c r="U2913">
        <v>0</v>
      </c>
      <c r="V2913">
        <f t="shared" si="90"/>
        <v>57</v>
      </c>
      <c r="W2913">
        <f t="shared" si="91"/>
        <v>35</v>
      </c>
    </row>
    <row r="2914" spans="1:23" x14ac:dyDescent="0.35">
      <c r="A2914" t="s">
        <v>426</v>
      </c>
      <c r="B2914" s="1">
        <v>44471</v>
      </c>
      <c r="C2914" t="s">
        <v>366</v>
      </c>
      <c r="D2914" t="s">
        <v>55</v>
      </c>
      <c r="E2914">
        <v>1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6</v>
      </c>
      <c r="M2914">
        <v>3</v>
      </c>
      <c r="N2914">
        <v>1</v>
      </c>
      <c r="O2914">
        <v>1</v>
      </c>
      <c r="P2914">
        <v>1</v>
      </c>
      <c r="Q2914">
        <v>2</v>
      </c>
      <c r="R2914">
        <v>7</v>
      </c>
      <c r="S2914">
        <v>0</v>
      </c>
      <c r="T2914">
        <v>0</v>
      </c>
      <c r="U2914">
        <v>1</v>
      </c>
      <c r="V2914">
        <f t="shared" si="90"/>
        <v>70</v>
      </c>
      <c r="W2914">
        <f t="shared" si="91"/>
        <v>64</v>
      </c>
    </row>
    <row r="2915" spans="1:23" x14ac:dyDescent="0.35">
      <c r="A2915" t="s">
        <v>426</v>
      </c>
      <c r="B2915" s="1">
        <v>44472</v>
      </c>
      <c r="C2915" t="s">
        <v>425</v>
      </c>
      <c r="D2915" t="s">
        <v>55</v>
      </c>
      <c r="E2915">
        <v>1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 s="2">
        <v>5.333333333333333</v>
      </c>
      <c r="M2915">
        <v>6</v>
      </c>
      <c r="N2915">
        <v>2</v>
      </c>
      <c r="O2915">
        <v>2</v>
      </c>
      <c r="P2915">
        <v>1</v>
      </c>
      <c r="Q2915">
        <v>3</v>
      </c>
      <c r="R2915">
        <v>9</v>
      </c>
      <c r="S2915">
        <v>1</v>
      </c>
      <c r="T2915">
        <v>0</v>
      </c>
      <c r="U2915">
        <v>1</v>
      </c>
      <c r="V2915">
        <f t="shared" si="90"/>
        <v>64.666666666666671</v>
      </c>
      <c r="W2915">
        <f t="shared" si="91"/>
        <v>51</v>
      </c>
    </row>
    <row r="2916" spans="1:23" x14ac:dyDescent="0.35">
      <c r="A2916" t="s">
        <v>452</v>
      </c>
      <c r="B2916" s="1">
        <v>44291</v>
      </c>
      <c r="C2916" t="s">
        <v>427</v>
      </c>
      <c r="D2916" t="s">
        <v>119</v>
      </c>
      <c r="E2916">
        <v>1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6</v>
      </c>
      <c r="M2916">
        <v>3</v>
      </c>
      <c r="N2916">
        <v>0</v>
      </c>
      <c r="O2916">
        <v>0</v>
      </c>
      <c r="P2916">
        <v>0</v>
      </c>
      <c r="Q2916">
        <v>2</v>
      </c>
      <c r="R2916">
        <v>7</v>
      </c>
      <c r="S2916">
        <v>0</v>
      </c>
      <c r="T2916">
        <v>0</v>
      </c>
      <c r="U2916">
        <v>0</v>
      </c>
      <c r="V2916">
        <f t="shared" si="90"/>
        <v>74</v>
      </c>
      <c r="W2916">
        <f t="shared" si="91"/>
        <v>73</v>
      </c>
    </row>
    <row r="2917" spans="1:23" x14ac:dyDescent="0.35">
      <c r="A2917" t="s">
        <v>452</v>
      </c>
      <c r="B2917" s="1">
        <v>44292</v>
      </c>
      <c r="C2917" t="s">
        <v>428</v>
      </c>
      <c r="D2917" t="s">
        <v>119</v>
      </c>
      <c r="E2917">
        <v>1</v>
      </c>
      <c r="F2917">
        <v>0</v>
      </c>
      <c r="G2917">
        <v>0</v>
      </c>
      <c r="H2917">
        <v>1</v>
      </c>
      <c r="I2917">
        <v>0</v>
      </c>
      <c r="J2917">
        <v>0</v>
      </c>
      <c r="K2917">
        <v>0</v>
      </c>
      <c r="L2917">
        <v>6</v>
      </c>
      <c r="M2917">
        <v>3</v>
      </c>
      <c r="N2917">
        <v>1</v>
      </c>
      <c r="O2917">
        <v>1</v>
      </c>
      <c r="P2917">
        <v>1</v>
      </c>
      <c r="Q2917">
        <v>2</v>
      </c>
      <c r="R2917">
        <v>3</v>
      </c>
      <c r="S2917">
        <v>1</v>
      </c>
      <c r="T2917">
        <v>0</v>
      </c>
      <c r="U2917">
        <v>1</v>
      </c>
      <c r="V2917">
        <f t="shared" si="90"/>
        <v>66</v>
      </c>
      <c r="W2917">
        <f t="shared" si="91"/>
        <v>60</v>
      </c>
    </row>
    <row r="2918" spans="1:23" x14ac:dyDescent="0.35">
      <c r="A2918" t="s">
        <v>452</v>
      </c>
      <c r="B2918" s="1">
        <v>44293</v>
      </c>
      <c r="C2918" t="s">
        <v>429</v>
      </c>
      <c r="D2918" t="s">
        <v>119</v>
      </c>
      <c r="E2918">
        <v>1</v>
      </c>
      <c r="F2918">
        <v>0</v>
      </c>
      <c r="G2918">
        <v>0</v>
      </c>
      <c r="H2918">
        <v>0</v>
      </c>
      <c r="I2918">
        <v>1</v>
      </c>
      <c r="J2918">
        <v>0</v>
      </c>
      <c r="K2918">
        <v>0</v>
      </c>
      <c r="L2918">
        <v>4</v>
      </c>
      <c r="M2918">
        <v>7</v>
      </c>
      <c r="N2918">
        <v>6</v>
      </c>
      <c r="O2918">
        <v>6</v>
      </c>
      <c r="P2918">
        <v>2</v>
      </c>
      <c r="Q2918">
        <v>2</v>
      </c>
      <c r="R2918">
        <v>5</v>
      </c>
      <c r="S2918">
        <v>1</v>
      </c>
      <c r="T2918">
        <v>0</v>
      </c>
      <c r="U2918">
        <v>0</v>
      </c>
      <c r="V2918">
        <f t="shared" si="90"/>
        <v>50</v>
      </c>
      <c r="W2918">
        <f t="shared" si="91"/>
        <v>21</v>
      </c>
    </row>
    <row r="2919" spans="1:23" x14ac:dyDescent="0.35">
      <c r="A2919" t="s">
        <v>452</v>
      </c>
      <c r="B2919" s="1">
        <v>44294</v>
      </c>
      <c r="C2919" t="s">
        <v>430</v>
      </c>
      <c r="D2919" t="s">
        <v>97</v>
      </c>
      <c r="E2919">
        <v>1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6</v>
      </c>
      <c r="M2919">
        <v>4</v>
      </c>
      <c r="N2919">
        <v>2</v>
      </c>
      <c r="O2919">
        <v>2</v>
      </c>
      <c r="P2919">
        <v>0</v>
      </c>
      <c r="Q2919">
        <v>2</v>
      </c>
      <c r="R2919">
        <v>4</v>
      </c>
      <c r="S2919">
        <v>0</v>
      </c>
      <c r="T2919">
        <v>0</v>
      </c>
      <c r="U2919">
        <v>0</v>
      </c>
      <c r="V2919">
        <f t="shared" si="90"/>
        <v>70</v>
      </c>
      <c r="W2919">
        <f t="shared" si="91"/>
        <v>62</v>
      </c>
    </row>
    <row r="2920" spans="1:23" x14ac:dyDescent="0.35">
      <c r="A2920" t="s">
        <v>452</v>
      </c>
      <c r="B2920" s="1">
        <v>44296</v>
      </c>
      <c r="C2920" t="s">
        <v>427</v>
      </c>
      <c r="D2920" t="s">
        <v>97</v>
      </c>
      <c r="E2920">
        <v>1</v>
      </c>
      <c r="F2920">
        <v>0</v>
      </c>
      <c r="G2920">
        <v>0</v>
      </c>
      <c r="H2920">
        <v>0</v>
      </c>
      <c r="I2920">
        <v>1</v>
      </c>
      <c r="J2920">
        <v>0</v>
      </c>
      <c r="K2920">
        <v>0</v>
      </c>
      <c r="L2920">
        <v>8</v>
      </c>
      <c r="M2920">
        <v>5</v>
      </c>
      <c r="N2920">
        <v>1</v>
      </c>
      <c r="O2920">
        <v>1</v>
      </c>
      <c r="P2920">
        <v>1</v>
      </c>
      <c r="Q2920">
        <v>0</v>
      </c>
      <c r="R2920">
        <v>14</v>
      </c>
      <c r="S2920">
        <v>0</v>
      </c>
      <c r="T2920">
        <v>0</v>
      </c>
      <c r="U2920">
        <v>0</v>
      </c>
      <c r="V2920">
        <f t="shared" si="90"/>
        <v>87</v>
      </c>
      <c r="W2920">
        <f t="shared" si="91"/>
        <v>83</v>
      </c>
    </row>
    <row r="2921" spans="1:23" x14ac:dyDescent="0.35">
      <c r="A2921" t="s">
        <v>452</v>
      </c>
      <c r="B2921" s="1">
        <v>44297</v>
      </c>
      <c r="C2921" t="s">
        <v>428</v>
      </c>
      <c r="D2921" t="s">
        <v>97</v>
      </c>
      <c r="E2921">
        <v>1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 s="2">
        <v>0.33333333333333331</v>
      </c>
      <c r="M2921">
        <v>1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f t="shared" si="90"/>
        <v>50</v>
      </c>
      <c r="W2921">
        <f t="shared" si="91"/>
        <v>40</v>
      </c>
    </row>
    <row r="2922" spans="1:23" x14ac:dyDescent="0.35">
      <c r="A2922" t="s">
        <v>452</v>
      </c>
      <c r="B2922" t="s">
        <v>151</v>
      </c>
      <c r="C2922" t="s">
        <v>430</v>
      </c>
      <c r="D2922" t="s">
        <v>116</v>
      </c>
      <c r="E2922">
        <v>1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 s="2">
        <v>4.333333333333333</v>
      </c>
      <c r="M2922">
        <v>3</v>
      </c>
      <c r="N2922">
        <v>1</v>
      </c>
      <c r="O2922">
        <v>1</v>
      </c>
      <c r="P2922">
        <v>0</v>
      </c>
      <c r="Q2922">
        <v>3</v>
      </c>
      <c r="R2922">
        <v>8</v>
      </c>
      <c r="S2922">
        <v>0</v>
      </c>
      <c r="T2922">
        <v>0</v>
      </c>
      <c r="U2922">
        <v>0</v>
      </c>
      <c r="V2922">
        <f t="shared" si="90"/>
        <v>65.666666666666671</v>
      </c>
      <c r="W2922">
        <f t="shared" si="91"/>
        <v>59</v>
      </c>
    </row>
    <row r="2923" spans="1:23" x14ac:dyDescent="0.35">
      <c r="A2923" t="s">
        <v>452</v>
      </c>
      <c r="B2923" t="s">
        <v>152</v>
      </c>
      <c r="C2923" t="s">
        <v>428</v>
      </c>
      <c r="D2923" t="s">
        <v>116</v>
      </c>
      <c r="E2923">
        <v>1</v>
      </c>
      <c r="F2923">
        <v>0</v>
      </c>
      <c r="G2923">
        <v>0</v>
      </c>
      <c r="H2923">
        <v>1</v>
      </c>
      <c r="I2923">
        <v>0</v>
      </c>
      <c r="J2923">
        <v>0</v>
      </c>
      <c r="K2923">
        <v>0</v>
      </c>
      <c r="L2923">
        <v>6</v>
      </c>
      <c r="M2923">
        <v>4</v>
      </c>
      <c r="N2923">
        <v>0</v>
      </c>
      <c r="O2923">
        <v>0</v>
      </c>
      <c r="P2923">
        <v>0</v>
      </c>
      <c r="Q2923">
        <v>0</v>
      </c>
      <c r="R2923">
        <v>3</v>
      </c>
      <c r="S2923">
        <v>0</v>
      </c>
      <c r="T2923">
        <v>0</v>
      </c>
      <c r="U2923">
        <v>0</v>
      </c>
      <c r="V2923">
        <f t="shared" si="90"/>
        <v>71</v>
      </c>
      <c r="W2923">
        <f t="shared" si="91"/>
        <v>71</v>
      </c>
    </row>
    <row r="2924" spans="1:23" x14ac:dyDescent="0.35">
      <c r="A2924" t="s">
        <v>452</v>
      </c>
      <c r="B2924" s="1">
        <v>44300</v>
      </c>
      <c r="C2924" t="s">
        <v>429</v>
      </c>
      <c r="D2924" t="s">
        <v>116</v>
      </c>
      <c r="E2924">
        <v>1</v>
      </c>
      <c r="F2924">
        <v>0</v>
      </c>
      <c r="G2924">
        <v>0</v>
      </c>
      <c r="H2924">
        <v>1</v>
      </c>
      <c r="I2924">
        <v>0</v>
      </c>
      <c r="J2924">
        <v>0</v>
      </c>
      <c r="K2924">
        <v>0</v>
      </c>
      <c r="L2924">
        <v>6</v>
      </c>
      <c r="M2924">
        <v>3</v>
      </c>
      <c r="N2924">
        <v>1</v>
      </c>
      <c r="O2924">
        <v>1</v>
      </c>
      <c r="P2924">
        <v>1</v>
      </c>
      <c r="Q2924">
        <v>0</v>
      </c>
      <c r="R2924">
        <v>10</v>
      </c>
      <c r="S2924">
        <v>0</v>
      </c>
      <c r="T2924">
        <v>0</v>
      </c>
      <c r="U2924">
        <v>0</v>
      </c>
      <c r="V2924">
        <f t="shared" si="90"/>
        <v>75</v>
      </c>
      <c r="W2924">
        <f t="shared" si="91"/>
        <v>71</v>
      </c>
    </row>
    <row r="2925" spans="1:23" x14ac:dyDescent="0.35">
      <c r="A2925" t="s">
        <v>452</v>
      </c>
      <c r="B2925" t="s">
        <v>271</v>
      </c>
      <c r="C2925" t="s">
        <v>427</v>
      </c>
      <c r="D2925" t="s">
        <v>86</v>
      </c>
      <c r="E2925">
        <v>1</v>
      </c>
      <c r="F2925">
        <v>0</v>
      </c>
      <c r="G2925">
        <v>0</v>
      </c>
      <c r="H2925">
        <v>1</v>
      </c>
      <c r="I2925">
        <v>0</v>
      </c>
      <c r="J2925">
        <v>0</v>
      </c>
      <c r="K2925">
        <v>0</v>
      </c>
      <c r="L2925">
        <v>6</v>
      </c>
      <c r="M2925">
        <v>3</v>
      </c>
      <c r="N2925">
        <v>3</v>
      </c>
      <c r="O2925">
        <v>0</v>
      </c>
      <c r="P2925">
        <v>1</v>
      </c>
      <c r="Q2925">
        <v>1</v>
      </c>
      <c r="R2925">
        <v>14</v>
      </c>
      <c r="S2925">
        <v>0</v>
      </c>
      <c r="T2925">
        <v>0</v>
      </c>
      <c r="U2925">
        <v>0</v>
      </c>
      <c r="V2925">
        <f t="shared" si="90"/>
        <v>72</v>
      </c>
      <c r="W2925">
        <f t="shared" si="91"/>
        <v>67</v>
      </c>
    </row>
    <row r="2926" spans="1:23" x14ac:dyDescent="0.35">
      <c r="A2926" t="s">
        <v>452</v>
      </c>
      <c r="B2926" t="s">
        <v>272</v>
      </c>
      <c r="C2926" t="s">
        <v>431</v>
      </c>
      <c r="D2926" t="s">
        <v>86</v>
      </c>
      <c r="E2926">
        <v>1</v>
      </c>
      <c r="F2926">
        <v>0</v>
      </c>
      <c r="G2926">
        <v>0</v>
      </c>
      <c r="H2926">
        <v>0</v>
      </c>
      <c r="I2926">
        <v>1</v>
      </c>
      <c r="J2926">
        <v>0</v>
      </c>
      <c r="K2926">
        <v>0</v>
      </c>
      <c r="L2926">
        <v>3</v>
      </c>
      <c r="M2926">
        <v>4</v>
      </c>
      <c r="N2926">
        <v>3</v>
      </c>
      <c r="O2926">
        <v>3</v>
      </c>
      <c r="P2926">
        <v>0</v>
      </c>
      <c r="Q2926">
        <v>0</v>
      </c>
      <c r="R2926">
        <v>3</v>
      </c>
      <c r="S2926">
        <v>1</v>
      </c>
      <c r="T2926">
        <v>0</v>
      </c>
      <c r="U2926">
        <v>0</v>
      </c>
      <c r="V2926">
        <f t="shared" si="90"/>
        <v>58</v>
      </c>
      <c r="W2926">
        <f t="shared" si="91"/>
        <v>44</v>
      </c>
    </row>
    <row r="2927" spans="1:23" x14ac:dyDescent="0.35">
      <c r="A2927" t="s">
        <v>452</v>
      </c>
      <c r="B2927" s="1">
        <v>44304</v>
      </c>
      <c r="C2927" t="s">
        <v>428</v>
      </c>
      <c r="D2927" t="s">
        <v>86</v>
      </c>
      <c r="E2927">
        <v>1</v>
      </c>
      <c r="F2927">
        <v>0</v>
      </c>
      <c r="G2927">
        <v>0</v>
      </c>
      <c r="H2927">
        <v>1</v>
      </c>
      <c r="I2927">
        <v>0</v>
      </c>
      <c r="J2927">
        <v>0</v>
      </c>
      <c r="K2927">
        <v>0</v>
      </c>
      <c r="L2927">
        <v>8</v>
      </c>
      <c r="M2927">
        <v>3</v>
      </c>
      <c r="N2927">
        <v>1</v>
      </c>
      <c r="O2927">
        <v>1</v>
      </c>
      <c r="P2927">
        <v>0</v>
      </c>
      <c r="Q2927">
        <v>1</v>
      </c>
      <c r="R2927">
        <v>5</v>
      </c>
      <c r="S2927">
        <v>0</v>
      </c>
      <c r="T2927">
        <v>0</v>
      </c>
      <c r="U2927">
        <v>0</v>
      </c>
      <c r="V2927">
        <f t="shared" si="90"/>
        <v>83</v>
      </c>
      <c r="W2927">
        <f t="shared" si="91"/>
        <v>82</v>
      </c>
    </row>
    <row r="2928" spans="1:23" x14ac:dyDescent="0.35">
      <c r="A2928" t="s">
        <v>452</v>
      </c>
      <c r="B2928" s="1">
        <v>44306</v>
      </c>
      <c r="C2928" t="s">
        <v>430</v>
      </c>
      <c r="D2928" t="s">
        <v>114</v>
      </c>
      <c r="E2928">
        <v>1</v>
      </c>
      <c r="F2928">
        <v>0</v>
      </c>
      <c r="G2928">
        <v>0</v>
      </c>
      <c r="H2928">
        <v>0</v>
      </c>
      <c r="I2928">
        <v>1</v>
      </c>
      <c r="J2928">
        <v>0</v>
      </c>
      <c r="K2928">
        <v>0</v>
      </c>
      <c r="L2928" s="2">
        <v>3.6666666666666665</v>
      </c>
      <c r="M2928">
        <v>2</v>
      </c>
      <c r="N2928">
        <v>3</v>
      </c>
      <c r="O2928">
        <v>2</v>
      </c>
      <c r="P2928">
        <v>0</v>
      </c>
      <c r="Q2928">
        <v>6</v>
      </c>
      <c r="R2928">
        <v>7</v>
      </c>
      <c r="S2928">
        <v>0</v>
      </c>
      <c r="T2928">
        <v>0</v>
      </c>
      <c r="U2928">
        <v>0</v>
      </c>
      <c r="V2928">
        <f t="shared" si="90"/>
        <v>58</v>
      </c>
      <c r="W2928">
        <f t="shared" si="91"/>
        <v>44</v>
      </c>
    </row>
    <row r="2929" spans="1:23" x14ac:dyDescent="0.35">
      <c r="A2929" t="s">
        <v>452</v>
      </c>
      <c r="B2929" s="1">
        <v>44307</v>
      </c>
      <c r="C2929" t="s">
        <v>429</v>
      </c>
      <c r="D2929" t="s">
        <v>114</v>
      </c>
      <c r="E2929">
        <v>1</v>
      </c>
      <c r="F2929">
        <v>0</v>
      </c>
      <c r="G2929">
        <v>0</v>
      </c>
      <c r="H2929">
        <v>0</v>
      </c>
      <c r="I2929">
        <v>1</v>
      </c>
      <c r="J2929">
        <v>0</v>
      </c>
      <c r="K2929">
        <v>0</v>
      </c>
      <c r="L2929" s="2">
        <v>3.3333333333333335</v>
      </c>
      <c r="M2929">
        <v>4</v>
      </c>
      <c r="N2929">
        <v>6</v>
      </c>
      <c r="O2929">
        <v>3</v>
      </c>
      <c r="P2929">
        <v>0</v>
      </c>
      <c r="Q2929">
        <v>2</v>
      </c>
      <c r="R2929">
        <v>3</v>
      </c>
      <c r="S2929">
        <v>0</v>
      </c>
      <c r="T2929">
        <v>0</v>
      </c>
      <c r="U2929">
        <v>0</v>
      </c>
      <c r="V2929">
        <f t="shared" si="90"/>
        <v>51</v>
      </c>
      <c r="W2929">
        <f t="shared" si="91"/>
        <v>33</v>
      </c>
    </row>
    <row r="2930" spans="1:23" x14ac:dyDescent="0.35">
      <c r="A2930" t="s">
        <v>452</v>
      </c>
      <c r="B2930" s="1">
        <v>44308</v>
      </c>
      <c r="C2930" t="s">
        <v>431</v>
      </c>
      <c r="D2930" t="s">
        <v>114</v>
      </c>
      <c r="E2930">
        <v>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3</v>
      </c>
      <c r="M2930">
        <v>2</v>
      </c>
      <c r="N2930">
        <v>3</v>
      </c>
      <c r="O2930">
        <v>3</v>
      </c>
      <c r="P2930">
        <v>0</v>
      </c>
      <c r="Q2930">
        <v>2</v>
      </c>
      <c r="R2930">
        <v>5</v>
      </c>
      <c r="S2930">
        <v>0</v>
      </c>
      <c r="T2930">
        <v>0</v>
      </c>
      <c r="U2930">
        <v>0</v>
      </c>
      <c r="V2930">
        <f t="shared" si="90"/>
        <v>60</v>
      </c>
      <c r="W2930">
        <f t="shared" si="91"/>
        <v>46</v>
      </c>
    </row>
    <row r="2931" spans="1:23" x14ac:dyDescent="0.35">
      <c r="A2931" t="s">
        <v>452</v>
      </c>
      <c r="B2931" s="1">
        <v>44309</v>
      </c>
      <c r="C2931" t="s">
        <v>427</v>
      </c>
      <c r="D2931" t="s">
        <v>99</v>
      </c>
      <c r="E2931">
        <v>1</v>
      </c>
      <c r="F2931">
        <v>1</v>
      </c>
      <c r="G2931">
        <v>0</v>
      </c>
      <c r="H2931">
        <v>1</v>
      </c>
      <c r="I2931">
        <v>0</v>
      </c>
      <c r="J2931">
        <v>0</v>
      </c>
      <c r="K2931">
        <v>1</v>
      </c>
      <c r="L2931">
        <v>9</v>
      </c>
      <c r="M2931">
        <v>2</v>
      </c>
      <c r="N2931">
        <v>0</v>
      </c>
      <c r="O2931">
        <v>0</v>
      </c>
      <c r="P2931">
        <v>0</v>
      </c>
      <c r="Q2931">
        <v>0</v>
      </c>
      <c r="R2931">
        <v>15</v>
      </c>
      <c r="S2931">
        <v>0</v>
      </c>
      <c r="T2931">
        <v>0</v>
      </c>
      <c r="U2931">
        <v>0</v>
      </c>
      <c r="V2931">
        <f t="shared" si="90"/>
        <v>100</v>
      </c>
      <c r="W2931">
        <f t="shared" si="91"/>
        <v>105</v>
      </c>
    </row>
    <row r="2932" spans="1:23" x14ac:dyDescent="0.35">
      <c r="A2932" t="s">
        <v>452</v>
      </c>
      <c r="B2932" s="1">
        <v>44310</v>
      </c>
      <c r="C2932" t="s">
        <v>428</v>
      </c>
      <c r="D2932" t="s">
        <v>99</v>
      </c>
      <c r="E2932">
        <v>1</v>
      </c>
      <c r="F2932">
        <v>0</v>
      </c>
      <c r="G2932">
        <v>0</v>
      </c>
      <c r="H2932">
        <v>0</v>
      </c>
      <c r="I2932">
        <v>1</v>
      </c>
      <c r="J2932">
        <v>0</v>
      </c>
      <c r="K2932">
        <v>0</v>
      </c>
      <c r="L2932">
        <v>4</v>
      </c>
      <c r="M2932">
        <v>8</v>
      </c>
      <c r="N2932">
        <v>5</v>
      </c>
      <c r="O2932">
        <v>4</v>
      </c>
      <c r="P2932">
        <v>0</v>
      </c>
      <c r="Q2932">
        <v>2</v>
      </c>
      <c r="R2932">
        <v>4</v>
      </c>
      <c r="S2932">
        <v>0</v>
      </c>
      <c r="T2932">
        <v>0</v>
      </c>
      <c r="U2932">
        <v>0</v>
      </c>
      <c r="V2932">
        <f t="shared" si="90"/>
        <v>54</v>
      </c>
      <c r="W2932">
        <f t="shared" si="91"/>
        <v>33</v>
      </c>
    </row>
    <row r="2933" spans="1:23" x14ac:dyDescent="0.35">
      <c r="A2933" t="s">
        <v>452</v>
      </c>
      <c r="B2933" s="1">
        <v>44311</v>
      </c>
      <c r="C2933" t="s">
        <v>430</v>
      </c>
      <c r="D2933" t="s">
        <v>99</v>
      </c>
      <c r="E2933">
        <v>1</v>
      </c>
      <c r="F2933">
        <v>0</v>
      </c>
      <c r="G2933">
        <v>0</v>
      </c>
      <c r="H2933">
        <v>1</v>
      </c>
      <c r="I2933">
        <v>0</v>
      </c>
      <c r="J2933">
        <v>0</v>
      </c>
      <c r="K2933">
        <v>0</v>
      </c>
      <c r="L2933">
        <v>7</v>
      </c>
      <c r="M2933">
        <v>3</v>
      </c>
      <c r="N2933">
        <v>0</v>
      </c>
      <c r="O2933">
        <v>0</v>
      </c>
      <c r="P2933">
        <v>0</v>
      </c>
      <c r="Q2933">
        <v>3</v>
      </c>
      <c r="R2933">
        <v>4</v>
      </c>
      <c r="S2933">
        <v>1</v>
      </c>
      <c r="T2933">
        <v>0</v>
      </c>
      <c r="U2933">
        <v>1</v>
      </c>
      <c r="V2933">
        <f t="shared" si="90"/>
        <v>75</v>
      </c>
      <c r="W2933">
        <f t="shared" si="91"/>
        <v>74</v>
      </c>
    </row>
    <row r="2934" spans="1:23" x14ac:dyDescent="0.35">
      <c r="A2934" t="s">
        <v>452</v>
      </c>
      <c r="B2934" s="1">
        <v>44313</v>
      </c>
      <c r="C2934" t="s">
        <v>429</v>
      </c>
      <c r="D2934" t="s">
        <v>55</v>
      </c>
      <c r="E2934">
        <v>1</v>
      </c>
      <c r="F2934">
        <v>0</v>
      </c>
      <c r="G2934">
        <v>0</v>
      </c>
      <c r="H2934">
        <v>0</v>
      </c>
      <c r="I2934">
        <v>1</v>
      </c>
      <c r="J2934">
        <v>0</v>
      </c>
      <c r="K2934">
        <v>0</v>
      </c>
      <c r="L2934">
        <v>6</v>
      </c>
      <c r="M2934">
        <v>4</v>
      </c>
      <c r="N2934">
        <v>2</v>
      </c>
      <c r="O2934">
        <v>2</v>
      </c>
      <c r="P2934">
        <v>1</v>
      </c>
      <c r="Q2934">
        <v>2</v>
      </c>
      <c r="R2934">
        <v>3</v>
      </c>
      <c r="S2934">
        <v>0</v>
      </c>
      <c r="T2934">
        <v>0</v>
      </c>
      <c r="U2934">
        <v>0</v>
      </c>
      <c r="V2934">
        <f t="shared" si="90"/>
        <v>65</v>
      </c>
      <c r="W2934">
        <f t="shared" si="91"/>
        <v>55</v>
      </c>
    </row>
    <row r="2935" spans="1:23" x14ac:dyDescent="0.35">
      <c r="A2935" t="s">
        <v>452</v>
      </c>
      <c r="B2935" s="1">
        <v>44314</v>
      </c>
      <c r="C2935" t="s">
        <v>427</v>
      </c>
      <c r="D2935" t="s">
        <v>55</v>
      </c>
      <c r="E2935">
        <v>1</v>
      </c>
      <c r="F2935">
        <v>0</v>
      </c>
      <c r="G2935">
        <v>0</v>
      </c>
      <c r="H2935">
        <v>0</v>
      </c>
      <c r="I2935">
        <v>1</v>
      </c>
      <c r="J2935">
        <v>0</v>
      </c>
      <c r="K2935">
        <v>0</v>
      </c>
      <c r="L2935">
        <v>6</v>
      </c>
      <c r="M2935">
        <v>3</v>
      </c>
      <c r="N2935">
        <v>1</v>
      </c>
      <c r="O2935">
        <v>1</v>
      </c>
      <c r="P2935">
        <v>0</v>
      </c>
      <c r="Q2935">
        <v>1</v>
      </c>
      <c r="R2935">
        <v>9</v>
      </c>
      <c r="S2935">
        <v>0</v>
      </c>
      <c r="T2935">
        <v>0</v>
      </c>
      <c r="U2935">
        <v>0</v>
      </c>
      <c r="V2935">
        <f t="shared" si="90"/>
        <v>77</v>
      </c>
      <c r="W2935">
        <f t="shared" si="91"/>
        <v>74</v>
      </c>
    </row>
    <row r="2936" spans="1:23" x14ac:dyDescent="0.35">
      <c r="A2936" t="s">
        <v>452</v>
      </c>
      <c r="B2936" s="1">
        <v>44316</v>
      </c>
      <c r="C2936" t="s">
        <v>428</v>
      </c>
      <c r="D2936" t="s">
        <v>119</v>
      </c>
      <c r="E2936">
        <v>1</v>
      </c>
      <c r="F2936">
        <v>0</v>
      </c>
      <c r="G2936">
        <v>0</v>
      </c>
      <c r="H2936">
        <v>0</v>
      </c>
      <c r="I2936">
        <v>1</v>
      </c>
      <c r="J2936">
        <v>0</v>
      </c>
      <c r="K2936">
        <v>0</v>
      </c>
      <c r="L2936">
        <v>5</v>
      </c>
      <c r="M2936">
        <v>3</v>
      </c>
      <c r="N2936">
        <v>2</v>
      </c>
      <c r="O2936">
        <v>0</v>
      </c>
      <c r="P2936">
        <v>0</v>
      </c>
      <c r="Q2936">
        <v>1</v>
      </c>
      <c r="R2936">
        <v>8</v>
      </c>
      <c r="S2936">
        <v>0</v>
      </c>
      <c r="T2936">
        <v>0</v>
      </c>
      <c r="U2936">
        <v>0</v>
      </c>
      <c r="V2936">
        <f t="shared" si="90"/>
        <v>67</v>
      </c>
      <c r="W2936">
        <f t="shared" si="91"/>
        <v>64</v>
      </c>
    </row>
    <row r="2937" spans="1:23" x14ac:dyDescent="0.35">
      <c r="A2937" t="s">
        <v>452</v>
      </c>
      <c r="B2937" s="1">
        <v>44317</v>
      </c>
      <c r="C2937" t="s">
        <v>430</v>
      </c>
      <c r="D2937" t="s">
        <v>119</v>
      </c>
      <c r="E2937">
        <v>1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6</v>
      </c>
      <c r="M2937">
        <v>7</v>
      </c>
      <c r="N2937">
        <v>4</v>
      </c>
      <c r="O2937">
        <v>4</v>
      </c>
      <c r="P2937">
        <v>1</v>
      </c>
      <c r="Q2937">
        <v>1</v>
      </c>
      <c r="R2937">
        <v>4</v>
      </c>
      <c r="S2937">
        <v>0</v>
      </c>
      <c r="T2937">
        <v>0</v>
      </c>
      <c r="U2937">
        <v>0</v>
      </c>
      <c r="V2937">
        <f t="shared" si="90"/>
        <v>64</v>
      </c>
      <c r="W2937">
        <f t="shared" si="91"/>
        <v>46</v>
      </c>
    </row>
    <row r="2938" spans="1:23" x14ac:dyDescent="0.35">
      <c r="A2938" t="s">
        <v>452</v>
      </c>
      <c r="B2938" s="1">
        <v>44318</v>
      </c>
      <c r="C2938" t="s">
        <v>429</v>
      </c>
      <c r="D2938" t="s">
        <v>119</v>
      </c>
      <c r="E2938">
        <v>1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5</v>
      </c>
      <c r="M2938">
        <v>4</v>
      </c>
      <c r="N2938">
        <v>1</v>
      </c>
      <c r="O2938">
        <v>1</v>
      </c>
      <c r="P2938">
        <v>1</v>
      </c>
      <c r="Q2938">
        <v>2</v>
      </c>
      <c r="R2938">
        <v>8</v>
      </c>
      <c r="S2938">
        <v>0</v>
      </c>
      <c r="T2938">
        <v>0</v>
      </c>
      <c r="U2938">
        <v>0</v>
      </c>
      <c r="V2938">
        <f t="shared" si="90"/>
        <v>65</v>
      </c>
      <c r="W2938">
        <f t="shared" si="91"/>
        <v>57</v>
      </c>
    </row>
    <row r="2939" spans="1:23" x14ac:dyDescent="0.35">
      <c r="A2939" t="s">
        <v>452</v>
      </c>
      <c r="B2939" s="1">
        <v>44319</v>
      </c>
      <c r="C2939" t="s">
        <v>431</v>
      </c>
      <c r="D2939" t="s">
        <v>110</v>
      </c>
      <c r="E2939">
        <v>1</v>
      </c>
      <c r="F2939">
        <v>0</v>
      </c>
      <c r="G2939">
        <v>0</v>
      </c>
      <c r="H2939">
        <v>0</v>
      </c>
      <c r="I2939">
        <v>1</v>
      </c>
      <c r="J2939">
        <v>0</v>
      </c>
      <c r="K2939">
        <v>0</v>
      </c>
      <c r="L2939" s="2">
        <v>2.6666666666666665</v>
      </c>
      <c r="M2939">
        <v>7</v>
      </c>
      <c r="N2939">
        <v>6</v>
      </c>
      <c r="O2939">
        <v>6</v>
      </c>
      <c r="P2939">
        <v>2</v>
      </c>
      <c r="Q2939">
        <v>1</v>
      </c>
      <c r="R2939">
        <v>1</v>
      </c>
      <c r="S2939">
        <v>0</v>
      </c>
      <c r="T2939">
        <v>0</v>
      </c>
      <c r="U2939">
        <v>0</v>
      </c>
      <c r="V2939">
        <f t="shared" si="90"/>
        <v>43</v>
      </c>
      <c r="W2939">
        <f t="shared" si="91"/>
        <v>11</v>
      </c>
    </row>
    <row r="2940" spans="1:23" x14ac:dyDescent="0.35">
      <c r="A2940" t="s">
        <v>452</v>
      </c>
      <c r="B2940" t="s">
        <v>432</v>
      </c>
      <c r="C2940" t="s">
        <v>428</v>
      </c>
      <c r="D2940" t="s">
        <v>110</v>
      </c>
      <c r="E2940">
        <v>1</v>
      </c>
      <c r="F2940">
        <v>0</v>
      </c>
      <c r="G2940">
        <v>0</v>
      </c>
      <c r="H2940">
        <v>0</v>
      </c>
      <c r="I2940">
        <v>1</v>
      </c>
      <c r="J2940">
        <v>0</v>
      </c>
      <c r="K2940">
        <v>0</v>
      </c>
      <c r="L2940">
        <v>5</v>
      </c>
      <c r="M2940">
        <v>7</v>
      </c>
      <c r="N2940">
        <v>4</v>
      </c>
      <c r="O2940">
        <v>2</v>
      </c>
      <c r="P2940">
        <v>2</v>
      </c>
      <c r="Q2940">
        <v>1</v>
      </c>
      <c r="R2940">
        <v>6</v>
      </c>
      <c r="S2940">
        <v>0</v>
      </c>
      <c r="T2940">
        <v>0</v>
      </c>
      <c r="U2940">
        <v>1</v>
      </c>
      <c r="V2940">
        <f t="shared" si="90"/>
        <v>53</v>
      </c>
      <c r="W2940">
        <f t="shared" si="91"/>
        <v>36</v>
      </c>
    </row>
    <row r="2941" spans="1:23" x14ac:dyDescent="0.35">
      <c r="A2941" t="s">
        <v>452</v>
      </c>
      <c r="B2941" t="s">
        <v>433</v>
      </c>
      <c r="C2941" t="s">
        <v>434</v>
      </c>
      <c r="D2941" t="s">
        <v>110</v>
      </c>
      <c r="E2941">
        <v>1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1</v>
      </c>
      <c r="M2941">
        <v>1</v>
      </c>
      <c r="N2941">
        <v>0</v>
      </c>
      <c r="O2941">
        <v>0</v>
      </c>
      <c r="P2941">
        <v>0</v>
      </c>
      <c r="Q2941">
        <v>1</v>
      </c>
      <c r="R2941">
        <v>1</v>
      </c>
      <c r="S2941">
        <v>0</v>
      </c>
      <c r="T2941">
        <v>0</v>
      </c>
      <c r="U2941">
        <v>0</v>
      </c>
      <c r="V2941">
        <f t="shared" si="90"/>
        <v>52</v>
      </c>
      <c r="W2941">
        <f t="shared" si="91"/>
        <v>43</v>
      </c>
    </row>
    <row r="2942" spans="1:23" x14ac:dyDescent="0.35">
      <c r="A2942" t="s">
        <v>452</v>
      </c>
      <c r="B2942" s="1">
        <v>44322</v>
      </c>
      <c r="C2942" t="s">
        <v>430</v>
      </c>
      <c r="D2942" t="s">
        <v>110</v>
      </c>
      <c r="E2942">
        <v>1</v>
      </c>
      <c r="F2942">
        <v>0</v>
      </c>
      <c r="G2942">
        <v>0</v>
      </c>
      <c r="H2942">
        <v>1</v>
      </c>
      <c r="I2942">
        <v>0</v>
      </c>
      <c r="J2942">
        <v>0</v>
      </c>
      <c r="K2942">
        <v>0</v>
      </c>
      <c r="L2942">
        <v>7</v>
      </c>
      <c r="M2942">
        <v>1</v>
      </c>
      <c r="N2942">
        <v>1</v>
      </c>
      <c r="O2942">
        <v>0</v>
      </c>
      <c r="P2942">
        <v>0</v>
      </c>
      <c r="Q2942">
        <v>0</v>
      </c>
      <c r="R2942">
        <v>8</v>
      </c>
      <c r="S2942">
        <v>0</v>
      </c>
      <c r="T2942">
        <v>0</v>
      </c>
      <c r="U2942">
        <v>0</v>
      </c>
      <c r="V2942">
        <f t="shared" si="90"/>
        <v>82</v>
      </c>
      <c r="W2942">
        <f t="shared" si="91"/>
        <v>85</v>
      </c>
    </row>
    <row r="2943" spans="1:23" x14ac:dyDescent="0.35">
      <c r="A2943" t="s">
        <v>452</v>
      </c>
      <c r="B2943" s="1">
        <v>44323</v>
      </c>
      <c r="C2943" t="s">
        <v>429</v>
      </c>
      <c r="D2943" t="s">
        <v>131</v>
      </c>
      <c r="E2943">
        <v>1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 s="2">
        <v>1.6666666666666665</v>
      </c>
      <c r="M2943">
        <v>3</v>
      </c>
      <c r="N2943">
        <v>3</v>
      </c>
      <c r="O2943">
        <v>3</v>
      </c>
      <c r="P2943">
        <v>0</v>
      </c>
      <c r="Q2943">
        <v>3</v>
      </c>
      <c r="R2943">
        <v>3</v>
      </c>
      <c r="S2943">
        <v>1</v>
      </c>
      <c r="T2943">
        <v>0</v>
      </c>
      <c r="U2943">
        <v>0</v>
      </c>
      <c r="V2943">
        <f t="shared" si="90"/>
        <v>52</v>
      </c>
      <c r="W2943">
        <f t="shared" si="91"/>
        <v>32</v>
      </c>
    </row>
    <row r="2944" spans="1:23" x14ac:dyDescent="0.35">
      <c r="A2944" t="s">
        <v>452</v>
      </c>
      <c r="B2944" s="1">
        <v>44324</v>
      </c>
      <c r="C2944" t="s">
        <v>435</v>
      </c>
      <c r="D2944" t="s">
        <v>131</v>
      </c>
      <c r="E2944">
        <v>1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2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1</v>
      </c>
      <c r="S2944">
        <v>0</v>
      </c>
      <c r="T2944">
        <v>0</v>
      </c>
      <c r="U2944">
        <v>0</v>
      </c>
      <c r="V2944">
        <f t="shared" si="90"/>
        <v>57</v>
      </c>
      <c r="W2944">
        <f t="shared" si="91"/>
        <v>53</v>
      </c>
    </row>
    <row r="2945" spans="1:23" x14ac:dyDescent="0.35">
      <c r="A2945" t="s">
        <v>452</v>
      </c>
      <c r="B2945" s="1">
        <v>44325</v>
      </c>
      <c r="C2945" t="s">
        <v>427</v>
      </c>
      <c r="D2945" t="s">
        <v>131</v>
      </c>
      <c r="E2945">
        <v>1</v>
      </c>
      <c r="F2945">
        <v>0</v>
      </c>
      <c r="G2945">
        <v>0</v>
      </c>
      <c r="H2945">
        <v>1</v>
      </c>
      <c r="I2945">
        <v>0</v>
      </c>
      <c r="J2945">
        <v>0</v>
      </c>
      <c r="K2945">
        <v>0</v>
      </c>
      <c r="L2945">
        <v>5</v>
      </c>
      <c r="M2945">
        <v>1</v>
      </c>
      <c r="N2945">
        <v>1</v>
      </c>
      <c r="O2945">
        <v>1</v>
      </c>
      <c r="P2945">
        <v>0</v>
      </c>
      <c r="Q2945">
        <v>3</v>
      </c>
      <c r="R2945">
        <v>6</v>
      </c>
      <c r="S2945">
        <v>0</v>
      </c>
      <c r="T2945">
        <v>0</v>
      </c>
      <c r="U2945">
        <v>0</v>
      </c>
      <c r="V2945">
        <f t="shared" si="90"/>
        <v>69</v>
      </c>
      <c r="W2945">
        <f t="shared" si="91"/>
        <v>65</v>
      </c>
    </row>
    <row r="2946" spans="1:23" x14ac:dyDescent="0.35">
      <c r="A2946" t="s">
        <v>452</v>
      </c>
      <c r="B2946" s="1">
        <v>44327</v>
      </c>
      <c r="C2946" t="s">
        <v>428</v>
      </c>
      <c r="D2946" t="s">
        <v>53</v>
      </c>
      <c r="E2946">
        <v>1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 s="2">
        <v>6.333333333333333</v>
      </c>
      <c r="M2946">
        <v>5</v>
      </c>
      <c r="N2946">
        <v>1</v>
      </c>
      <c r="O2946">
        <v>1</v>
      </c>
      <c r="P2946">
        <v>0</v>
      </c>
      <c r="Q2946">
        <v>2</v>
      </c>
      <c r="R2946">
        <v>5</v>
      </c>
      <c r="S2946">
        <v>0</v>
      </c>
      <c r="T2946">
        <v>0</v>
      </c>
      <c r="U2946">
        <v>0</v>
      </c>
      <c r="V2946">
        <f t="shared" si="90"/>
        <v>71.666666666666671</v>
      </c>
      <c r="W2946">
        <f t="shared" si="91"/>
        <v>66</v>
      </c>
    </row>
    <row r="2947" spans="1:23" x14ac:dyDescent="0.35">
      <c r="A2947" t="s">
        <v>452</v>
      </c>
      <c r="B2947" s="1">
        <v>44328</v>
      </c>
      <c r="C2947" t="s">
        <v>430</v>
      </c>
      <c r="D2947" t="s">
        <v>53</v>
      </c>
      <c r="E2947">
        <v>1</v>
      </c>
      <c r="F2947">
        <v>0</v>
      </c>
      <c r="G2947">
        <v>0</v>
      </c>
      <c r="H2947">
        <v>1</v>
      </c>
      <c r="I2947">
        <v>0</v>
      </c>
      <c r="J2947">
        <v>0</v>
      </c>
      <c r="K2947">
        <v>0</v>
      </c>
      <c r="L2947">
        <v>7</v>
      </c>
      <c r="M2947">
        <v>4</v>
      </c>
      <c r="N2947">
        <v>1</v>
      </c>
      <c r="O2947">
        <v>1</v>
      </c>
      <c r="P2947">
        <v>0</v>
      </c>
      <c r="Q2947">
        <v>3</v>
      </c>
      <c r="R2947">
        <v>4</v>
      </c>
      <c r="S2947">
        <v>0</v>
      </c>
      <c r="T2947">
        <v>0</v>
      </c>
      <c r="U2947">
        <v>0</v>
      </c>
      <c r="V2947">
        <f t="shared" ref="V2947:V3010" si="92">50+L2947*3+(IF(L2947&lt;4,0,(L2947-4)*2)+R2947-M2947-4*P2947-(2*(N2947-O2947))-Q2947)</f>
        <v>74</v>
      </c>
      <c r="W2947">
        <f t="shared" ref="W2947:W3010" si="93">40+6*L2947+R2947-2*Q2947-2*M2947-3*N2947-6*P2947</f>
        <v>69</v>
      </c>
    </row>
    <row r="2948" spans="1:23" x14ac:dyDescent="0.35">
      <c r="A2948" t="s">
        <v>452</v>
      </c>
      <c r="B2948" s="1">
        <v>44330</v>
      </c>
      <c r="C2948" t="s">
        <v>429</v>
      </c>
      <c r="D2948" t="s">
        <v>51</v>
      </c>
      <c r="E2948">
        <v>1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 s="2">
        <v>7.333333333333333</v>
      </c>
      <c r="M2948">
        <v>4</v>
      </c>
      <c r="N2948">
        <v>2</v>
      </c>
      <c r="O2948">
        <v>2</v>
      </c>
      <c r="P2948">
        <v>1</v>
      </c>
      <c r="Q2948">
        <v>2</v>
      </c>
      <c r="R2948">
        <v>9</v>
      </c>
      <c r="S2948">
        <v>0</v>
      </c>
      <c r="T2948">
        <v>0</v>
      </c>
      <c r="U2948">
        <v>0</v>
      </c>
      <c r="V2948">
        <f t="shared" si="92"/>
        <v>77.666666666666671</v>
      </c>
      <c r="W2948">
        <f t="shared" si="93"/>
        <v>69</v>
      </c>
    </row>
    <row r="2949" spans="1:23" x14ac:dyDescent="0.35">
      <c r="A2949" t="s">
        <v>452</v>
      </c>
      <c r="B2949" s="1">
        <v>44331</v>
      </c>
      <c r="C2949" t="s">
        <v>436</v>
      </c>
      <c r="D2949" t="s">
        <v>51</v>
      </c>
      <c r="E2949">
        <v>1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2</v>
      </c>
      <c r="M2949">
        <v>2</v>
      </c>
      <c r="N2949">
        <v>1</v>
      </c>
      <c r="O2949">
        <v>0</v>
      </c>
      <c r="P2949">
        <v>0</v>
      </c>
      <c r="Q2949">
        <v>0</v>
      </c>
      <c r="R2949">
        <v>3</v>
      </c>
      <c r="S2949">
        <v>0</v>
      </c>
      <c r="T2949">
        <v>0</v>
      </c>
      <c r="U2949">
        <v>0</v>
      </c>
      <c r="V2949">
        <f t="shared" si="92"/>
        <v>55</v>
      </c>
      <c r="W2949">
        <f t="shared" si="93"/>
        <v>48</v>
      </c>
    </row>
    <row r="2950" spans="1:23" x14ac:dyDescent="0.35">
      <c r="A2950" t="s">
        <v>452</v>
      </c>
      <c r="B2950" s="1">
        <v>44332</v>
      </c>
      <c r="C2950" t="s">
        <v>428</v>
      </c>
      <c r="D2950" t="s">
        <v>51</v>
      </c>
      <c r="E2950">
        <v>1</v>
      </c>
      <c r="F2950">
        <v>0</v>
      </c>
      <c r="G2950">
        <v>0</v>
      </c>
      <c r="H2950">
        <v>0</v>
      </c>
      <c r="I2950">
        <v>1</v>
      </c>
      <c r="J2950">
        <v>0</v>
      </c>
      <c r="K2950">
        <v>0</v>
      </c>
      <c r="L2950">
        <v>6</v>
      </c>
      <c r="M2950">
        <v>6</v>
      </c>
      <c r="N2950">
        <v>5</v>
      </c>
      <c r="O2950">
        <v>5</v>
      </c>
      <c r="P2950">
        <v>3</v>
      </c>
      <c r="Q2950">
        <v>1</v>
      </c>
      <c r="R2950">
        <v>1</v>
      </c>
      <c r="S2950">
        <v>1</v>
      </c>
      <c r="T2950">
        <v>0</v>
      </c>
      <c r="U2950">
        <v>0</v>
      </c>
      <c r="V2950">
        <f t="shared" si="92"/>
        <v>54</v>
      </c>
      <c r="W2950">
        <f t="shared" si="93"/>
        <v>30</v>
      </c>
    </row>
    <row r="2951" spans="1:23" x14ac:dyDescent="0.35">
      <c r="A2951" t="s">
        <v>452</v>
      </c>
      <c r="B2951" s="1">
        <v>44333</v>
      </c>
      <c r="C2951" t="s">
        <v>430</v>
      </c>
      <c r="D2951" t="s">
        <v>92</v>
      </c>
      <c r="E2951">
        <v>1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3</v>
      </c>
      <c r="M2951">
        <v>1</v>
      </c>
      <c r="N2951">
        <v>0</v>
      </c>
      <c r="O2951">
        <v>0</v>
      </c>
      <c r="P2951">
        <v>0</v>
      </c>
      <c r="Q2951">
        <v>0</v>
      </c>
      <c r="R2951">
        <v>2</v>
      </c>
      <c r="S2951">
        <v>0</v>
      </c>
      <c r="T2951">
        <v>0</v>
      </c>
      <c r="U2951">
        <v>0</v>
      </c>
      <c r="V2951">
        <f t="shared" si="92"/>
        <v>60</v>
      </c>
      <c r="W2951">
        <f t="shared" si="93"/>
        <v>58</v>
      </c>
    </row>
    <row r="2952" spans="1:23" x14ac:dyDescent="0.35">
      <c r="A2952" t="s">
        <v>452</v>
      </c>
      <c r="B2952" s="1">
        <v>44334</v>
      </c>
      <c r="C2952" t="s">
        <v>434</v>
      </c>
      <c r="D2952" t="s">
        <v>92</v>
      </c>
      <c r="E2952">
        <v>1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1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1</v>
      </c>
      <c r="S2952">
        <v>0</v>
      </c>
      <c r="T2952">
        <v>0</v>
      </c>
      <c r="U2952">
        <v>0</v>
      </c>
      <c r="V2952">
        <f t="shared" si="92"/>
        <v>54</v>
      </c>
      <c r="W2952">
        <f t="shared" si="93"/>
        <v>47</v>
      </c>
    </row>
    <row r="2953" spans="1:23" x14ac:dyDescent="0.35">
      <c r="A2953" t="s">
        <v>452</v>
      </c>
      <c r="B2953" s="1">
        <v>44335</v>
      </c>
      <c r="C2953" t="s">
        <v>429</v>
      </c>
      <c r="D2953" t="s">
        <v>92</v>
      </c>
      <c r="E2953">
        <v>1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 s="2">
        <v>4.666666666666667</v>
      </c>
      <c r="M2953">
        <v>5</v>
      </c>
      <c r="N2953">
        <v>3</v>
      </c>
      <c r="O2953">
        <v>3</v>
      </c>
      <c r="P2953">
        <v>0</v>
      </c>
      <c r="Q2953">
        <v>1</v>
      </c>
      <c r="R2953">
        <v>5</v>
      </c>
      <c r="S2953">
        <v>1</v>
      </c>
      <c r="T2953">
        <v>0</v>
      </c>
      <c r="U2953">
        <v>1</v>
      </c>
      <c r="V2953">
        <f t="shared" si="92"/>
        <v>64.333333333333329</v>
      </c>
      <c r="W2953">
        <f t="shared" si="93"/>
        <v>52</v>
      </c>
    </row>
    <row r="2954" spans="1:23" x14ac:dyDescent="0.35">
      <c r="A2954" t="s">
        <v>452</v>
      </c>
      <c r="B2954" s="1">
        <v>44337</v>
      </c>
      <c r="C2954" t="s">
        <v>428</v>
      </c>
      <c r="D2954" t="s">
        <v>95</v>
      </c>
      <c r="E2954">
        <v>1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6</v>
      </c>
      <c r="M2954">
        <v>6</v>
      </c>
      <c r="N2954">
        <v>2</v>
      </c>
      <c r="O2954">
        <v>2</v>
      </c>
      <c r="P2954">
        <v>0</v>
      </c>
      <c r="Q2954">
        <v>1</v>
      </c>
      <c r="R2954">
        <v>8</v>
      </c>
      <c r="S2954">
        <v>0</v>
      </c>
      <c r="T2954">
        <v>0</v>
      </c>
      <c r="U2954">
        <v>0</v>
      </c>
      <c r="V2954">
        <f t="shared" si="92"/>
        <v>73</v>
      </c>
      <c r="W2954">
        <f t="shared" si="93"/>
        <v>64</v>
      </c>
    </row>
    <row r="2955" spans="1:23" x14ac:dyDescent="0.35">
      <c r="A2955" t="s">
        <v>452</v>
      </c>
      <c r="B2955" s="1">
        <v>44338</v>
      </c>
      <c r="C2955" t="s">
        <v>431</v>
      </c>
      <c r="D2955" t="s">
        <v>95</v>
      </c>
      <c r="E2955">
        <v>1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4</v>
      </c>
      <c r="M2955">
        <v>1</v>
      </c>
      <c r="N2955">
        <v>0</v>
      </c>
      <c r="O2955">
        <v>0</v>
      </c>
      <c r="P2955">
        <v>0</v>
      </c>
      <c r="Q2955">
        <v>0</v>
      </c>
      <c r="R2955">
        <v>8</v>
      </c>
      <c r="S2955">
        <v>0</v>
      </c>
      <c r="T2955">
        <v>0</v>
      </c>
      <c r="U2955">
        <v>0</v>
      </c>
      <c r="V2955">
        <f t="shared" si="92"/>
        <v>69</v>
      </c>
      <c r="W2955">
        <f t="shared" si="93"/>
        <v>70</v>
      </c>
    </row>
    <row r="2956" spans="1:23" x14ac:dyDescent="0.35">
      <c r="A2956" t="s">
        <v>452</v>
      </c>
      <c r="B2956" s="1">
        <v>44339</v>
      </c>
      <c r="C2956" t="s">
        <v>437</v>
      </c>
      <c r="D2956" t="s">
        <v>95</v>
      </c>
      <c r="E2956">
        <v>1</v>
      </c>
      <c r="F2956">
        <v>0</v>
      </c>
      <c r="G2956">
        <v>0</v>
      </c>
      <c r="H2956">
        <v>0</v>
      </c>
      <c r="I2956">
        <v>1</v>
      </c>
      <c r="J2956">
        <v>0</v>
      </c>
      <c r="K2956">
        <v>0</v>
      </c>
      <c r="L2956">
        <v>4</v>
      </c>
      <c r="M2956">
        <v>6</v>
      </c>
      <c r="N2956">
        <v>5</v>
      </c>
      <c r="O2956">
        <v>2</v>
      </c>
      <c r="P2956">
        <v>0</v>
      </c>
      <c r="Q2956">
        <v>2</v>
      </c>
      <c r="R2956">
        <v>2</v>
      </c>
      <c r="S2956">
        <v>1</v>
      </c>
      <c r="T2956">
        <v>0</v>
      </c>
      <c r="U2956">
        <v>0</v>
      </c>
      <c r="V2956">
        <f t="shared" si="92"/>
        <v>50</v>
      </c>
      <c r="W2956">
        <f t="shared" si="93"/>
        <v>35</v>
      </c>
    </row>
    <row r="2957" spans="1:23" x14ac:dyDescent="0.35">
      <c r="A2957" t="s">
        <v>452</v>
      </c>
      <c r="B2957" s="1">
        <v>44340</v>
      </c>
      <c r="C2957" t="s">
        <v>429</v>
      </c>
      <c r="D2957" t="s">
        <v>58</v>
      </c>
      <c r="E2957">
        <v>1</v>
      </c>
      <c r="F2957">
        <v>0</v>
      </c>
      <c r="G2957">
        <v>0</v>
      </c>
      <c r="H2957">
        <v>0</v>
      </c>
      <c r="I2957">
        <v>1</v>
      </c>
      <c r="J2957">
        <v>0</v>
      </c>
      <c r="K2957">
        <v>0</v>
      </c>
      <c r="L2957">
        <v>6</v>
      </c>
      <c r="M2957">
        <v>5</v>
      </c>
      <c r="N2957">
        <v>3</v>
      </c>
      <c r="O2957">
        <v>3</v>
      </c>
      <c r="P2957">
        <v>2</v>
      </c>
      <c r="Q2957">
        <v>3</v>
      </c>
      <c r="R2957">
        <v>3</v>
      </c>
      <c r="S2957">
        <v>0</v>
      </c>
      <c r="T2957">
        <v>0</v>
      </c>
      <c r="U2957">
        <v>0</v>
      </c>
      <c r="V2957">
        <f t="shared" si="92"/>
        <v>59</v>
      </c>
      <c r="W2957">
        <f t="shared" si="93"/>
        <v>42</v>
      </c>
    </row>
    <row r="2958" spans="1:23" x14ac:dyDescent="0.35">
      <c r="A2958" t="s">
        <v>452</v>
      </c>
      <c r="B2958" s="1">
        <v>44341</v>
      </c>
      <c r="C2958" t="s">
        <v>427</v>
      </c>
      <c r="D2958" t="s">
        <v>58</v>
      </c>
      <c r="E2958">
        <v>1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5</v>
      </c>
      <c r="M2958">
        <v>3</v>
      </c>
      <c r="N2958">
        <v>1</v>
      </c>
      <c r="O2958">
        <v>1</v>
      </c>
      <c r="P2958">
        <v>1</v>
      </c>
      <c r="Q2958">
        <v>0</v>
      </c>
      <c r="R2958">
        <v>9</v>
      </c>
      <c r="S2958">
        <v>0</v>
      </c>
      <c r="T2958">
        <v>0</v>
      </c>
      <c r="U2958">
        <v>0</v>
      </c>
      <c r="V2958">
        <f t="shared" si="92"/>
        <v>69</v>
      </c>
      <c r="W2958">
        <f t="shared" si="93"/>
        <v>64</v>
      </c>
    </row>
    <row r="2959" spans="1:23" x14ac:dyDescent="0.35">
      <c r="A2959" t="s">
        <v>452</v>
      </c>
      <c r="B2959" t="s">
        <v>278</v>
      </c>
      <c r="C2959" t="s">
        <v>428</v>
      </c>
      <c r="D2959" t="s">
        <v>58</v>
      </c>
      <c r="E2959">
        <v>1</v>
      </c>
      <c r="F2959">
        <v>0</v>
      </c>
      <c r="G2959">
        <v>0</v>
      </c>
      <c r="H2959">
        <v>1</v>
      </c>
      <c r="I2959">
        <v>0</v>
      </c>
      <c r="J2959">
        <v>0</v>
      </c>
      <c r="K2959">
        <v>0</v>
      </c>
      <c r="L2959">
        <v>6</v>
      </c>
      <c r="M2959">
        <v>3</v>
      </c>
      <c r="N2959">
        <v>0</v>
      </c>
      <c r="O2959">
        <v>0</v>
      </c>
      <c r="P2959">
        <v>0</v>
      </c>
      <c r="Q2959">
        <v>2</v>
      </c>
      <c r="R2959">
        <v>3</v>
      </c>
      <c r="S2959">
        <v>0</v>
      </c>
      <c r="T2959">
        <v>0</v>
      </c>
      <c r="U2959">
        <v>1</v>
      </c>
      <c r="V2959">
        <f t="shared" si="92"/>
        <v>70</v>
      </c>
      <c r="W2959">
        <f t="shared" si="93"/>
        <v>69</v>
      </c>
    </row>
    <row r="2960" spans="1:23" x14ac:dyDescent="0.35">
      <c r="A2960" t="s">
        <v>452</v>
      </c>
      <c r="B2960" t="s">
        <v>279</v>
      </c>
      <c r="C2960" t="s">
        <v>431</v>
      </c>
      <c r="D2960" t="s">
        <v>58</v>
      </c>
      <c r="E2960">
        <v>1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 s="2">
        <v>3.6666666666666665</v>
      </c>
      <c r="M2960">
        <v>2</v>
      </c>
      <c r="N2960">
        <v>1</v>
      </c>
      <c r="O2960">
        <v>1</v>
      </c>
      <c r="P2960">
        <v>0</v>
      </c>
      <c r="Q2960">
        <v>3</v>
      </c>
      <c r="R2960">
        <v>2</v>
      </c>
      <c r="S2960">
        <v>0</v>
      </c>
      <c r="T2960">
        <v>0</v>
      </c>
      <c r="U2960">
        <v>1</v>
      </c>
      <c r="V2960">
        <f t="shared" si="92"/>
        <v>58</v>
      </c>
      <c r="W2960">
        <f t="shared" si="93"/>
        <v>51</v>
      </c>
    </row>
    <row r="2961" spans="1:23" x14ac:dyDescent="0.35">
      <c r="A2961" t="s">
        <v>452</v>
      </c>
      <c r="B2961" s="1">
        <v>44345</v>
      </c>
      <c r="C2961" t="s">
        <v>430</v>
      </c>
      <c r="D2961" t="s">
        <v>120</v>
      </c>
      <c r="E2961">
        <v>1</v>
      </c>
      <c r="F2961">
        <v>0</v>
      </c>
      <c r="G2961">
        <v>0</v>
      </c>
      <c r="H2961">
        <v>1</v>
      </c>
      <c r="I2961">
        <v>0</v>
      </c>
      <c r="J2961">
        <v>0</v>
      </c>
      <c r="K2961">
        <v>0</v>
      </c>
      <c r="L2961">
        <v>5</v>
      </c>
      <c r="M2961">
        <v>2</v>
      </c>
      <c r="N2961">
        <v>0</v>
      </c>
      <c r="O2961">
        <v>0</v>
      </c>
      <c r="P2961">
        <v>0</v>
      </c>
      <c r="Q2961">
        <v>1</v>
      </c>
      <c r="R2961">
        <v>8</v>
      </c>
      <c r="S2961">
        <v>0</v>
      </c>
      <c r="T2961">
        <v>0</v>
      </c>
      <c r="U2961">
        <v>0</v>
      </c>
      <c r="V2961">
        <f t="shared" si="92"/>
        <v>72</v>
      </c>
      <c r="W2961">
        <f t="shared" si="93"/>
        <v>72</v>
      </c>
    </row>
    <row r="2962" spans="1:23" x14ac:dyDescent="0.35">
      <c r="A2962" t="s">
        <v>452</v>
      </c>
      <c r="B2962" s="1">
        <v>44347</v>
      </c>
      <c r="C2962" t="s">
        <v>427</v>
      </c>
      <c r="D2962" t="s">
        <v>48</v>
      </c>
      <c r="E2962">
        <v>1</v>
      </c>
      <c r="F2962">
        <v>0</v>
      </c>
      <c r="G2962">
        <v>0</v>
      </c>
      <c r="H2962">
        <v>1</v>
      </c>
      <c r="I2962">
        <v>0</v>
      </c>
      <c r="J2962">
        <v>0</v>
      </c>
      <c r="K2962">
        <v>0</v>
      </c>
      <c r="L2962">
        <v>6</v>
      </c>
      <c r="M2962">
        <v>2</v>
      </c>
      <c r="N2962">
        <v>0</v>
      </c>
      <c r="O2962">
        <v>0</v>
      </c>
      <c r="P2962">
        <v>0</v>
      </c>
      <c r="Q2962">
        <v>0</v>
      </c>
      <c r="R2962">
        <v>8</v>
      </c>
      <c r="S2962">
        <v>0</v>
      </c>
      <c r="T2962">
        <v>0</v>
      </c>
      <c r="U2962">
        <v>0</v>
      </c>
      <c r="V2962">
        <f t="shared" si="92"/>
        <v>78</v>
      </c>
      <c r="W2962">
        <f t="shared" si="93"/>
        <v>80</v>
      </c>
    </row>
    <row r="2963" spans="1:23" x14ac:dyDescent="0.35">
      <c r="A2963" t="s">
        <v>452</v>
      </c>
      <c r="B2963" s="1">
        <v>44348</v>
      </c>
      <c r="C2963" t="s">
        <v>428</v>
      </c>
      <c r="D2963" t="s">
        <v>48</v>
      </c>
      <c r="E2963">
        <v>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6</v>
      </c>
      <c r="M2963">
        <v>7</v>
      </c>
      <c r="N2963">
        <v>3</v>
      </c>
      <c r="O2963">
        <v>3</v>
      </c>
      <c r="P2963">
        <v>1</v>
      </c>
      <c r="Q2963">
        <v>0</v>
      </c>
      <c r="R2963">
        <v>6</v>
      </c>
      <c r="S2963">
        <v>0</v>
      </c>
      <c r="T2963">
        <v>0</v>
      </c>
      <c r="U2963">
        <v>1</v>
      </c>
      <c r="V2963">
        <f t="shared" si="92"/>
        <v>67</v>
      </c>
      <c r="W2963">
        <f t="shared" si="93"/>
        <v>53</v>
      </c>
    </row>
    <row r="2964" spans="1:23" x14ac:dyDescent="0.35">
      <c r="A2964" t="s">
        <v>452</v>
      </c>
      <c r="B2964" s="1">
        <v>44349</v>
      </c>
      <c r="C2964" t="s">
        <v>429</v>
      </c>
      <c r="D2964" t="s">
        <v>48</v>
      </c>
      <c r="E2964">
        <v>1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 s="2">
        <v>0.33333333333333331</v>
      </c>
      <c r="M2964">
        <v>3</v>
      </c>
      <c r="N2964">
        <v>5</v>
      </c>
      <c r="O2964">
        <v>5</v>
      </c>
      <c r="P2964">
        <v>1</v>
      </c>
      <c r="Q2964">
        <v>3</v>
      </c>
      <c r="R2964">
        <v>0</v>
      </c>
      <c r="S2964">
        <v>0</v>
      </c>
      <c r="T2964">
        <v>0</v>
      </c>
      <c r="U2964">
        <v>0</v>
      </c>
      <c r="V2964">
        <f t="shared" si="92"/>
        <v>41</v>
      </c>
      <c r="W2964">
        <f t="shared" si="93"/>
        <v>9</v>
      </c>
    </row>
    <row r="2965" spans="1:23" x14ac:dyDescent="0.35">
      <c r="A2965" t="s">
        <v>452</v>
      </c>
      <c r="B2965" s="1">
        <v>44350</v>
      </c>
      <c r="C2965" t="s">
        <v>430</v>
      </c>
      <c r="D2965" t="s">
        <v>74</v>
      </c>
      <c r="E2965">
        <v>1</v>
      </c>
      <c r="F2965">
        <v>0</v>
      </c>
      <c r="G2965">
        <v>0</v>
      </c>
      <c r="H2965">
        <v>0</v>
      </c>
      <c r="I2965">
        <v>1</v>
      </c>
      <c r="J2965">
        <v>0</v>
      </c>
      <c r="K2965">
        <v>0</v>
      </c>
      <c r="L2965">
        <v>5</v>
      </c>
      <c r="M2965">
        <v>7</v>
      </c>
      <c r="N2965">
        <v>4</v>
      </c>
      <c r="O2965">
        <v>3</v>
      </c>
      <c r="P2965">
        <v>1</v>
      </c>
      <c r="Q2965">
        <v>4</v>
      </c>
      <c r="R2965">
        <v>2</v>
      </c>
      <c r="S2965">
        <v>0</v>
      </c>
      <c r="T2965">
        <v>0</v>
      </c>
      <c r="U2965">
        <v>1</v>
      </c>
      <c r="V2965">
        <f t="shared" si="92"/>
        <v>52</v>
      </c>
      <c r="W2965">
        <f t="shared" si="93"/>
        <v>32</v>
      </c>
    </row>
    <row r="2966" spans="1:23" x14ac:dyDescent="0.35">
      <c r="A2966" t="s">
        <v>452</v>
      </c>
      <c r="B2966" s="1">
        <v>44351</v>
      </c>
      <c r="C2966" t="s">
        <v>431</v>
      </c>
      <c r="D2966" t="s">
        <v>74</v>
      </c>
      <c r="E2966">
        <v>1</v>
      </c>
      <c r="F2966">
        <v>0</v>
      </c>
      <c r="G2966">
        <v>0</v>
      </c>
      <c r="H2966">
        <v>0</v>
      </c>
      <c r="I2966">
        <v>1</v>
      </c>
      <c r="J2966">
        <v>0</v>
      </c>
      <c r="K2966">
        <v>0</v>
      </c>
      <c r="L2966" s="2">
        <v>4.666666666666667</v>
      </c>
      <c r="M2966">
        <v>4</v>
      </c>
      <c r="N2966">
        <v>1</v>
      </c>
      <c r="O2966">
        <v>1</v>
      </c>
      <c r="P2966">
        <v>1</v>
      </c>
      <c r="Q2966">
        <v>0</v>
      </c>
      <c r="R2966">
        <v>3</v>
      </c>
      <c r="S2966">
        <v>0</v>
      </c>
      <c r="T2966">
        <v>0</v>
      </c>
      <c r="U2966">
        <v>0</v>
      </c>
      <c r="V2966">
        <f t="shared" si="92"/>
        <v>60.333333333333336</v>
      </c>
      <c r="W2966">
        <f t="shared" si="93"/>
        <v>54</v>
      </c>
    </row>
    <row r="2967" spans="1:23" x14ac:dyDescent="0.35">
      <c r="A2967" t="s">
        <v>452</v>
      </c>
      <c r="B2967" s="1">
        <v>44352</v>
      </c>
      <c r="C2967" t="s">
        <v>427</v>
      </c>
      <c r="D2967" t="s">
        <v>74</v>
      </c>
      <c r="E2967">
        <v>1</v>
      </c>
      <c r="F2967">
        <v>0</v>
      </c>
      <c r="G2967">
        <v>0</v>
      </c>
      <c r="H2967">
        <v>1</v>
      </c>
      <c r="I2967">
        <v>0</v>
      </c>
      <c r="J2967">
        <v>0</v>
      </c>
      <c r="K2967">
        <v>0</v>
      </c>
      <c r="L2967">
        <v>7</v>
      </c>
      <c r="M2967">
        <v>3</v>
      </c>
      <c r="N2967">
        <v>0</v>
      </c>
      <c r="O2967">
        <v>0</v>
      </c>
      <c r="P2967">
        <v>0</v>
      </c>
      <c r="Q2967">
        <v>1</v>
      </c>
      <c r="R2967">
        <v>11</v>
      </c>
      <c r="S2967">
        <v>0</v>
      </c>
      <c r="T2967">
        <v>0</v>
      </c>
      <c r="U2967">
        <v>0</v>
      </c>
      <c r="V2967">
        <f t="shared" si="92"/>
        <v>84</v>
      </c>
      <c r="W2967">
        <f t="shared" si="93"/>
        <v>85</v>
      </c>
    </row>
    <row r="2968" spans="1:23" x14ac:dyDescent="0.35">
      <c r="A2968" t="s">
        <v>452</v>
      </c>
      <c r="B2968" s="1">
        <v>44353</v>
      </c>
      <c r="C2968" t="s">
        <v>428</v>
      </c>
      <c r="D2968" t="s">
        <v>74</v>
      </c>
      <c r="E2968">
        <v>1</v>
      </c>
      <c r="F2968">
        <v>0</v>
      </c>
      <c r="G2968">
        <v>0</v>
      </c>
      <c r="H2968">
        <v>1</v>
      </c>
      <c r="I2968">
        <v>0</v>
      </c>
      <c r="J2968">
        <v>0</v>
      </c>
      <c r="K2968">
        <v>0</v>
      </c>
      <c r="L2968" s="2">
        <v>6.666666666666667</v>
      </c>
      <c r="M2968">
        <v>4</v>
      </c>
      <c r="N2968">
        <v>1</v>
      </c>
      <c r="O2968">
        <v>0</v>
      </c>
      <c r="P2968">
        <v>0</v>
      </c>
      <c r="Q2968">
        <v>4</v>
      </c>
      <c r="R2968">
        <v>7</v>
      </c>
      <c r="S2968">
        <v>0</v>
      </c>
      <c r="T2968">
        <v>0</v>
      </c>
      <c r="U2968">
        <v>0</v>
      </c>
      <c r="V2968">
        <f t="shared" si="92"/>
        <v>72.333333333333329</v>
      </c>
      <c r="W2968">
        <f t="shared" si="93"/>
        <v>68</v>
      </c>
    </row>
    <row r="2969" spans="1:23" x14ac:dyDescent="0.35">
      <c r="A2969" t="s">
        <v>452</v>
      </c>
      <c r="B2969" s="1">
        <v>44355</v>
      </c>
      <c r="C2969" t="s">
        <v>429</v>
      </c>
      <c r="D2969" t="s">
        <v>67</v>
      </c>
      <c r="E2969">
        <v>1</v>
      </c>
      <c r="F2969">
        <v>0</v>
      </c>
      <c r="G2969">
        <v>0</v>
      </c>
      <c r="H2969">
        <v>0</v>
      </c>
      <c r="I2969">
        <v>1</v>
      </c>
      <c r="J2969">
        <v>0</v>
      </c>
      <c r="K2969">
        <v>0</v>
      </c>
      <c r="L2969" s="2">
        <v>2.6666666666666665</v>
      </c>
      <c r="M2969">
        <v>8</v>
      </c>
      <c r="N2969">
        <v>4</v>
      </c>
      <c r="O2969">
        <v>4</v>
      </c>
      <c r="P2969">
        <v>0</v>
      </c>
      <c r="Q2969">
        <v>1</v>
      </c>
      <c r="R2969">
        <v>4</v>
      </c>
      <c r="S2969">
        <v>0</v>
      </c>
      <c r="T2969">
        <v>0</v>
      </c>
      <c r="U2969">
        <v>1</v>
      </c>
      <c r="V2969">
        <f t="shared" si="92"/>
        <v>53</v>
      </c>
      <c r="W2969">
        <f t="shared" si="93"/>
        <v>30</v>
      </c>
    </row>
    <row r="2970" spans="1:23" x14ac:dyDescent="0.35">
      <c r="A2970" t="s">
        <v>452</v>
      </c>
      <c r="B2970" s="1">
        <v>44356</v>
      </c>
      <c r="C2970" t="s">
        <v>430</v>
      </c>
      <c r="D2970" t="s">
        <v>67</v>
      </c>
      <c r="E2970">
        <v>1</v>
      </c>
      <c r="F2970">
        <v>0</v>
      </c>
      <c r="G2970">
        <v>0</v>
      </c>
      <c r="H2970">
        <v>1</v>
      </c>
      <c r="I2970">
        <v>0</v>
      </c>
      <c r="J2970">
        <v>0</v>
      </c>
      <c r="K2970">
        <v>0</v>
      </c>
      <c r="L2970">
        <v>7</v>
      </c>
      <c r="M2970">
        <v>5</v>
      </c>
      <c r="N2970">
        <v>1</v>
      </c>
      <c r="O2970">
        <v>1</v>
      </c>
      <c r="P2970">
        <v>0</v>
      </c>
      <c r="Q2970">
        <v>1</v>
      </c>
      <c r="R2970">
        <v>9</v>
      </c>
      <c r="S2970">
        <v>0</v>
      </c>
      <c r="T2970">
        <v>0</v>
      </c>
      <c r="U2970">
        <v>0</v>
      </c>
      <c r="V2970">
        <f t="shared" si="92"/>
        <v>80</v>
      </c>
      <c r="W2970">
        <f t="shared" si="93"/>
        <v>76</v>
      </c>
    </row>
    <row r="2971" spans="1:23" x14ac:dyDescent="0.35">
      <c r="A2971" t="s">
        <v>452</v>
      </c>
      <c r="B2971" s="1">
        <v>44358</v>
      </c>
      <c r="C2971" t="s">
        <v>427</v>
      </c>
      <c r="D2971" t="s">
        <v>69</v>
      </c>
      <c r="E2971">
        <v>1</v>
      </c>
      <c r="F2971">
        <v>0</v>
      </c>
      <c r="G2971">
        <v>0</v>
      </c>
      <c r="H2971">
        <v>1</v>
      </c>
      <c r="I2971">
        <v>0</v>
      </c>
      <c r="J2971">
        <v>0</v>
      </c>
      <c r="K2971">
        <v>0</v>
      </c>
      <c r="L2971">
        <v>6</v>
      </c>
      <c r="M2971">
        <v>1</v>
      </c>
      <c r="N2971">
        <v>0</v>
      </c>
      <c r="O2971">
        <v>0</v>
      </c>
      <c r="P2971">
        <v>0</v>
      </c>
      <c r="Q2971">
        <v>0</v>
      </c>
      <c r="R2971">
        <v>10</v>
      </c>
      <c r="S2971">
        <v>0</v>
      </c>
      <c r="T2971">
        <v>0</v>
      </c>
      <c r="U2971">
        <v>0</v>
      </c>
      <c r="V2971">
        <f t="shared" si="92"/>
        <v>81</v>
      </c>
      <c r="W2971">
        <f t="shared" si="93"/>
        <v>84</v>
      </c>
    </row>
    <row r="2972" spans="1:23" x14ac:dyDescent="0.35">
      <c r="A2972" t="s">
        <v>452</v>
      </c>
      <c r="B2972" s="1">
        <v>44359</v>
      </c>
      <c r="C2972" t="s">
        <v>428</v>
      </c>
      <c r="D2972" t="s">
        <v>69</v>
      </c>
      <c r="E2972">
        <v>1</v>
      </c>
      <c r="F2972">
        <v>0</v>
      </c>
      <c r="G2972">
        <v>0</v>
      </c>
      <c r="H2972">
        <v>1</v>
      </c>
      <c r="I2972">
        <v>0</v>
      </c>
      <c r="J2972">
        <v>0</v>
      </c>
      <c r="K2972">
        <v>0</v>
      </c>
      <c r="L2972" s="2">
        <v>6.333333333333333</v>
      </c>
      <c r="M2972">
        <v>6</v>
      </c>
      <c r="N2972">
        <v>1</v>
      </c>
      <c r="O2972">
        <v>1</v>
      </c>
      <c r="P2972">
        <v>1</v>
      </c>
      <c r="Q2972">
        <v>1</v>
      </c>
      <c r="R2972">
        <v>8</v>
      </c>
      <c r="S2972">
        <v>0</v>
      </c>
      <c r="T2972">
        <v>0</v>
      </c>
      <c r="U2972">
        <v>0</v>
      </c>
      <c r="V2972">
        <f t="shared" si="92"/>
        <v>70.666666666666671</v>
      </c>
      <c r="W2972">
        <f t="shared" si="93"/>
        <v>63</v>
      </c>
    </row>
    <row r="2973" spans="1:23" x14ac:dyDescent="0.35">
      <c r="A2973" t="s">
        <v>452</v>
      </c>
      <c r="B2973" s="1">
        <v>44360</v>
      </c>
      <c r="C2973" t="s">
        <v>431</v>
      </c>
      <c r="D2973" t="s">
        <v>69</v>
      </c>
      <c r="E2973">
        <v>1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5</v>
      </c>
      <c r="M2973">
        <v>4</v>
      </c>
      <c r="N2973">
        <v>1</v>
      </c>
      <c r="O2973">
        <v>1</v>
      </c>
      <c r="P2973">
        <v>1</v>
      </c>
      <c r="Q2973">
        <v>1</v>
      </c>
      <c r="R2973">
        <v>6</v>
      </c>
      <c r="S2973">
        <v>0</v>
      </c>
      <c r="T2973">
        <v>0</v>
      </c>
      <c r="U2973">
        <v>0</v>
      </c>
      <c r="V2973">
        <f t="shared" si="92"/>
        <v>64</v>
      </c>
      <c r="W2973">
        <f t="shared" si="93"/>
        <v>57</v>
      </c>
    </row>
    <row r="2974" spans="1:23" x14ac:dyDescent="0.35">
      <c r="A2974" t="s">
        <v>452</v>
      </c>
      <c r="B2974" s="1">
        <v>44361</v>
      </c>
      <c r="C2974" t="s">
        <v>429</v>
      </c>
      <c r="D2974" t="s">
        <v>112</v>
      </c>
      <c r="E2974">
        <v>1</v>
      </c>
      <c r="F2974">
        <v>0</v>
      </c>
      <c r="G2974">
        <v>0</v>
      </c>
      <c r="H2974">
        <v>1</v>
      </c>
      <c r="I2974">
        <v>0</v>
      </c>
      <c r="J2974">
        <v>0</v>
      </c>
      <c r="K2974">
        <v>0</v>
      </c>
      <c r="L2974">
        <v>6</v>
      </c>
      <c r="M2974">
        <v>1</v>
      </c>
      <c r="N2974">
        <v>0</v>
      </c>
      <c r="O2974">
        <v>0</v>
      </c>
      <c r="P2974">
        <v>0</v>
      </c>
      <c r="Q2974">
        <v>2</v>
      </c>
      <c r="R2974">
        <v>3</v>
      </c>
      <c r="S2974">
        <v>0</v>
      </c>
      <c r="T2974">
        <v>0</v>
      </c>
      <c r="U2974">
        <v>0</v>
      </c>
      <c r="V2974">
        <f t="shared" si="92"/>
        <v>72</v>
      </c>
      <c r="W2974">
        <f t="shared" si="93"/>
        <v>73</v>
      </c>
    </row>
    <row r="2975" spans="1:23" x14ac:dyDescent="0.35">
      <c r="A2975" t="s">
        <v>452</v>
      </c>
      <c r="B2975" s="1">
        <v>44362</v>
      </c>
      <c r="C2975" t="s">
        <v>430</v>
      </c>
      <c r="D2975" t="s">
        <v>112</v>
      </c>
      <c r="E2975">
        <v>1</v>
      </c>
      <c r="F2975">
        <v>0</v>
      </c>
      <c r="G2975">
        <v>0</v>
      </c>
      <c r="H2975">
        <v>1</v>
      </c>
      <c r="I2975">
        <v>0</v>
      </c>
      <c r="J2975">
        <v>0</v>
      </c>
      <c r="K2975">
        <v>0</v>
      </c>
      <c r="L2975">
        <v>7</v>
      </c>
      <c r="M2975">
        <v>5</v>
      </c>
      <c r="N2975">
        <v>2</v>
      </c>
      <c r="O2975">
        <v>2</v>
      </c>
      <c r="P2975">
        <v>1</v>
      </c>
      <c r="Q2975">
        <v>0</v>
      </c>
      <c r="R2975">
        <v>12</v>
      </c>
      <c r="S2975">
        <v>1</v>
      </c>
      <c r="T2975">
        <v>0</v>
      </c>
      <c r="U2975">
        <v>0</v>
      </c>
      <c r="V2975">
        <f t="shared" si="92"/>
        <v>80</v>
      </c>
      <c r="W2975">
        <f t="shared" si="93"/>
        <v>72</v>
      </c>
    </row>
    <row r="2976" spans="1:23" x14ac:dyDescent="0.35">
      <c r="A2976" t="s">
        <v>452</v>
      </c>
      <c r="B2976" s="1">
        <v>44363</v>
      </c>
      <c r="C2976" t="s">
        <v>427</v>
      </c>
      <c r="D2976" t="s">
        <v>112</v>
      </c>
      <c r="E2976">
        <v>1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3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8</v>
      </c>
      <c r="S2976">
        <v>0</v>
      </c>
      <c r="T2976">
        <v>0</v>
      </c>
      <c r="U2976">
        <v>0</v>
      </c>
      <c r="V2976">
        <f t="shared" si="92"/>
        <v>67</v>
      </c>
      <c r="W2976">
        <f t="shared" si="93"/>
        <v>66</v>
      </c>
    </row>
    <row r="2977" spans="1:23" x14ac:dyDescent="0.35">
      <c r="A2977" t="s">
        <v>452</v>
      </c>
      <c r="B2977" s="1">
        <v>44364</v>
      </c>
      <c r="C2977" t="s">
        <v>428</v>
      </c>
      <c r="D2977" t="s">
        <v>112</v>
      </c>
      <c r="E2977">
        <v>1</v>
      </c>
      <c r="F2977">
        <v>0</v>
      </c>
      <c r="G2977">
        <v>0</v>
      </c>
      <c r="H2977">
        <v>0</v>
      </c>
      <c r="I2977">
        <v>1</v>
      </c>
      <c r="J2977">
        <v>0</v>
      </c>
      <c r="K2977">
        <v>0</v>
      </c>
      <c r="L2977">
        <v>7</v>
      </c>
      <c r="M2977">
        <v>4</v>
      </c>
      <c r="N2977">
        <v>2</v>
      </c>
      <c r="O2977">
        <v>2</v>
      </c>
      <c r="P2977">
        <v>1</v>
      </c>
      <c r="Q2977">
        <v>1</v>
      </c>
      <c r="R2977">
        <v>8</v>
      </c>
      <c r="S2977">
        <v>0</v>
      </c>
      <c r="T2977">
        <v>0</v>
      </c>
      <c r="U2977">
        <v>1</v>
      </c>
      <c r="V2977">
        <f t="shared" si="92"/>
        <v>76</v>
      </c>
      <c r="W2977">
        <f t="shared" si="93"/>
        <v>68</v>
      </c>
    </row>
    <row r="2978" spans="1:23" x14ac:dyDescent="0.35">
      <c r="A2978" t="s">
        <v>452</v>
      </c>
      <c r="B2978" s="1">
        <v>44365</v>
      </c>
      <c r="C2978" t="s">
        <v>431</v>
      </c>
      <c r="D2978" t="s">
        <v>90</v>
      </c>
      <c r="E2978">
        <v>1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 s="2">
        <v>5.333333333333333</v>
      </c>
      <c r="M2978">
        <v>4</v>
      </c>
      <c r="N2978">
        <v>0</v>
      </c>
      <c r="O2978">
        <v>0</v>
      </c>
      <c r="P2978">
        <v>0</v>
      </c>
      <c r="Q2978">
        <v>2</v>
      </c>
      <c r="R2978">
        <v>5</v>
      </c>
      <c r="S2978">
        <v>0</v>
      </c>
      <c r="T2978">
        <v>0</v>
      </c>
      <c r="U2978">
        <v>0</v>
      </c>
      <c r="V2978">
        <f t="shared" si="92"/>
        <v>67.666666666666671</v>
      </c>
      <c r="W2978">
        <f t="shared" si="93"/>
        <v>65</v>
      </c>
    </row>
    <row r="2979" spans="1:23" x14ac:dyDescent="0.35">
      <c r="A2979" t="s">
        <v>452</v>
      </c>
      <c r="B2979" t="s">
        <v>415</v>
      </c>
      <c r="C2979" t="s">
        <v>429</v>
      </c>
      <c r="D2979" t="s">
        <v>90</v>
      </c>
      <c r="E2979">
        <v>1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 s="2">
        <v>4.666666666666667</v>
      </c>
      <c r="M2979">
        <v>2</v>
      </c>
      <c r="N2979">
        <v>1</v>
      </c>
      <c r="O2979">
        <v>1</v>
      </c>
      <c r="P2979">
        <v>0</v>
      </c>
      <c r="Q2979">
        <v>3</v>
      </c>
      <c r="R2979">
        <v>6</v>
      </c>
      <c r="S2979">
        <v>1</v>
      </c>
      <c r="T2979">
        <v>0</v>
      </c>
      <c r="U2979">
        <v>2</v>
      </c>
      <c r="V2979">
        <f t="shared" si="92"/>
        <v>66.333333333333329</v>
      </c>
      <c r="W2979">
        <f t="shared" si="93"/>
        <v>61</v>
      </c>
    </row>
    <row r="2980" spans="1:23" x14ac:dyDescent="0.35">
      <c r="A2980" t="s">
        <v>452</v>
      </c>
      <c r="B2980" t="s">
        <v>416</v>
      </c>
      <c r="C2980" t="s">
        <v>438</v>
      </c>
      <c r="D2980" t="s">
        <v>90</v>
      </c>
      <c r="E2980">
        <v>1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2</v>
      </c>
      <c r="M2980">
        <v>3</v>
      </c>
      <c r="N2980">
        <v>1</v>
      </c>
      <c r="O2980">
        <v>1</v>
      </c>
      <c r="P2980">
        <v>1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f t="shared" si="92"/>
        <v>49</v>
      </c>
      <c r="W2980">
        <f t="shared" si="93"/>
        <v>37</v>
      </c>
    </row>
    <row r="2981" spans="1:23" x14ac:dyDescent="0.35">
      <c r="A2981" t="s">
        <v>452</v>
      </c>
      <c r="B2981" s="1">
        <v>44367</v>
      </c>
      <c r="C2981" t="s">
        <v>430</v>
      </c>
      <c r="D2981" t="s">
        <v>90</v>
      </c>
      <c r="E2981">
        <v>1</v>
      </c>
      <c r="F2981">
        <v>0</v>
      </c>
      <c r="G2981">
        <v>0</v>
      </c>
      <c r="H2981">
        <v>0</v>
      </c>
      <c r="I2981">
        <v>1</v>
      </c>
      <c r="J2981">
        <v>0</v>
      </c>
      <c r="K2981">
        <v>0</v>
      </c>
      <c r="L2981" s="2">
        <v>6.333333333333333</v>
      </c>
      <c r="M2981">
        <v>10</v>
      </c>
      <c r="N2981">
        <v>4</v>
      </c>
      <c r="O2981">
        <v>4</v>
      </c>
      <c r="P2981">
        <v>2</v>
      </c>
      <c r="Q2981">
        <v>0</v>
      </c>
      <c r="R2981">
        <v>5</v>
      </c>
      <c r="S2981">
        <v>0</v>
      </c>
      <c r="T2981">
        <v>0</v>
      </c>
      <c r="U2981">
        <v>1</v>
      </c>
      <c r="V2981">
        <f t="shared" si="92"/>
        <v>60.666666666666664</v>
      </c>
      <c r="W2981">
        <f t="shared" si="93"/>
        <v>39</v>
      </c>
    </row>
    <row r="2982" spans="1:23" x14ac:dyDescent="0.35">
      <c r="A2982" t="s">
        <v>452</v>
      </c>
      <c r="B2982" t="s">
        <v>135</v>
      </c>
      <c r="C2982" t="s">
        <v>427</v>
      </c>
      <c r="D2982" t="s">
        <v>120</v>
      </c>
      <c r="E2982">
        <v>1</v>
      </c>
      <c r="F2982">
        <v>0</v>
      </c>
      <c r="G2982">
        <v>0</v>
      </c>
      <c r="H2982">
        <v>1</v>
      </c>
      <c r="I2982">
        <v>0</v>
      </c>
      <c r="J2982">
        <v>0</v>
      </c>
      <c r="K2982">
        <v>0</v>
      </c>
      <c r="L2982">
        <v>5</v>
      </c>
      <c r="M2982">
        <v>1</v>
      </c>
      <c r="N2982">
        <v>0</v>
      </c>
      <c r="O2982">
        <v>0</v>
      </c>
      <c r="P2982">
        <v>0</v>
      </c>
      <c r="Q2982">
        <v>2</v>
      </c>
      <c r="R2982">
        <v>6</v>
      </c>
      <c r="S2982">
        <v>0</v>
      </c>
      <c r="T2982">
        <v>0</v>
      </c>
      <c r="U2982">
        <v>0</v>
      </c>
      <c r="V2982">
        <f t="shared" si="92"/>
        <v>70</v>
      </c>
      <c r="W2982">
        <f t="shared" si="93"/>
        <v>70</v>
      </c>
    </row>
    <row r="2983" spans="1:23" x14ac:dyDescent="0.35">
      <c r="A2983" t="s">
        <v>452</v>
      </c>
      <c r="B2983" t="s">
        <v>137</v>
      </c>
      <c r="C2983" t="s">
        <v>439</v>
      </c>
      <c r="D2983" t="s">
        <v>120</v>
      </c>
      <c r="E2983">
        <v>1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4</v>
      </c>
      <c r="M2983">
        <v>3</v>
      </c>
      <c r="N2983">
        <v>0</v>
      </c>
      <c r="O2983">
        <v>0</v>
      </c>
      <c r="P2983">
        <v>0</v>
      </c>
      <c r="Q2983">
        <v>3</v>
      </c>
      <c r="R2983">
        <v>3</v>
      </c>
      <c r="S2983">
        <v>0</v>
      </c>
      <c r="T2983">
        <v>0</v>
      </c>
      <c r="U2983">
        <v>0</v>
      </c>
      <c r="V2983">
        <f t="shared" si="92"/>
        <v>59</v>
      </c>
      <c r="W2983">
        <f t="shared" si="93"/>
        <v>55</v>
      </c>
    </row>
    <row r="2984" spans="1:23" x14ac:dyDescent="0.35">
      <c r="A2984" t="s">
        <v>452</v>
      </c>
      <c r="B2984" s="1">
        <v>44369</v>
      </c>
      <c r="C2984" t="s">
        <v>428</v>
      </c>
      <c r="D2984" t="s">
        <v>120</v>
      </c>
      <c r="E2984">
        <v>1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1</v>
      </c>
      <c r="M2984">
        <v>0</v>
      </c>
      <c r="N2984">
        <v>0</v>
      </c>
      <c r="O2984">
        <v>0</v>
      </c>
      <c r="P2984">
        <v>0</v>
      </c>
      <c r="Q2984">
        <v>2</v>
      </c>
      <c r="R2984">
        <v>0</v>
      </c>
      <c r="S2984">
        <v>0</v>
      </c>
      <c r="T2984">
        <v>0</v>
      </c>
      <c r="U2984">
        <v>0</v>
      </c>
      <c r="V2984">
        <f t="shared" si="92"/>
        <v>51</v>
      </c>
      <c r="W2984">
        <f t="shared" si="93"/>
        <v>42</v>
      </c>
    </row>
    <row r="2985" spans="1:23" x14ac:dyDescent="0.35">
      <c r="A2985" t="s">
        <v>452</v>
      </c>
      <c r="B2985" s="1">
        <v>44370</v>
      </c>
      <c r="C2985" t="s">
        <v>440</v>
      </c>
      <c r="D2985" t="s">
        <v>120</v>
      </c>
      <c r="E2985">
        <v>1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 s="2">
        <v>4.333333333333333</v>
      </c>
      <c r="M2985">
        <v>3</v>
      </c>
      <c r="N2985">
        <v>2</v>
      </c>
      <c r="O2985">
        <v>2</v>
      </c>
      <c r="P2985">
        <v>1</v>
      </c>
      <c r="Q2985">
        <v>2</v>
      </c>
      <c r="R2985">
        <v>4</v>
      </c>
      <c r="S2985">
        <v>0</v>
      </c>
      <c r="T2985">
        <v>0</v>
      </c>
      <c r="U2985">
        <v>0</v>
      </c>
      <c r="V2985">
        <f t="shared" si="92"/>
        <v>58.666666666666664</v>
      </c>
      <c r="W2985">
        <f t="shared" si="93"/>
        <v>48</v>
      </c>
    </row>
    <row r="2986" spans="1:23" x14ac:dyDescent="0.35">
      <c r="A2986" t="s">
        <v>452</v>
      </c>
      <c r="B2986" t="s">
        <v>441</v>
      </c>
      <c r="C2986" t="s">
        <v>430</v>
      </c>
      <c r="D2986" t="s">
        <v>116</v>
      </c>
      <c r="E2986">
        <v>1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5</v>
      </c>
      <c r="M2986">
        <v>3</v>
      </c>
      <c r="N2986">
        <v>1</v>
      </c>
      <c r="O2986">
        <v>1</v>
      </c>
      <c r="P2986">
        <v>0</v>
      </c>
      <c r="Q2986">
        <v>1</v>
      </c>
      <c r="R2986">
        <v>5</v>
      </c>
      <c r="S2986">
        <v>0</v>
      </c>
      <c r="T2986">
        <v>0</v>
      </c>
      <c r="U2986">
        <v>0</v>
      </c>
      <c r="V2986">
        <f t="shared" si="92"/>
        <v>68</v>
      </c>
      <c r="W2986">
        <f t="shared" si="93"/>
        <v>64</v>
      </c>
    </row>
    <row r="2987" spans="1:23" x14ac:dyDescent="0.35">
      <c r="A2987" t="s">
        <v>452</v>
      </c>
      <c r="B2987" t="s">
        <v>442</v>
      </c>
      <c r="C2987" t="s">
        <v>429</v>
      </c>
      <c r="D2987" t="s">
        <v>116</v>
      </c>
      <c r="E2987">
        <v>1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6</v>
      </c>
      <c r="M2987">
        <v>3</v>
      </c>
      <c r="N2987">
        <v>1</v>
      </c>
      <c r="O2987">
        <v>1</v>
      </c>
      <c r="P2987">
        <v>1</v>
      </c>
      <c r="Q2987">
        <v>2</v>
      </c>
      <c r="R2987">
        <v>5</v>
      </c>
      <c r="S2987">
        <v>1</v>
      </c>
      <c r="T2987">
        <v>0</v>
      </c>
      <c r="U2987">
        <v>0</v>
      </c>
      <c r="V2987">
        <f t="shared" si="92"/>
        <v>68</v>
      </c>
      <c r="W2987">
        <f t="shared" si="93"/>
        <v>62</v>
      </c>
    </row>
    <row r="2988" spans="1:23" x14ac:dyDescent="0.35">
      <c r="A2988" t="s">
        <v>452</v>
      </c>
      <c r="B2988" s="1">
        <v>44373</v>
      </c>
      <c r="C2988" t="s">
        <v>427</v>
      </c>
      <c r="D2988" t="s">
        <v>116</v>
      </c>
      <c r="E2988">
        <v>1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6</v>
      </c>
      <c r="M2988">
        <v>4</v>
      </c>
      <c r="N2988">
        <v>2</v>
      </c>
      <c r="O2988">
        <v>2</v>
      </c>
      <c r="P2988">
        <v>0</v>
      </c>
      <c r="Q2988">
        <v>1</v>
      </c>
      <c r="R2988">
        <v>5</v>
      </c>
      <c r="S2988">
        <v>1</v>
      </c>
      <c r="T2988">
        <v>0</v>
      </c>
      <c r="U2988">
        <v>0</v>
      </c>
      <c r="V2988">
        <f t="shared" si="92"/>
        <v>72</v>
      </c>
      <c r="W2988">
        <f t="shared" si="93"/>
        <v>65</v>
      </c>
    </row>
    <row r="2989" spans="1:23" x14ac:dyDescent="0.35">
      <c r="A2989" t="s">
        <v>452</v>
      </c>
      <c r="B2989" s="1">
        <v>44374</v>
      </c>
      <c r="C2989" t="s">
        <v>428</v>
      </c>
      <c r="D2989" t="s">
        <v>116</v>
      </c>
      <c r="E2989">
        <v>1</v>
      </c>
      <c r="F2989">
        <v>0</v>
      </c>
      <c r="G2989">
        <v>0</v>
      </c>
      <c r="H2989">
        <v>0</v>
      </c>
      <c r="I2989">
        <v>1</v>
      </c>
      <c r="J2989">
        <v>0</v>
      </c>
      <c r="K2989">
        <v>0</v>
      </c>
      <c r="L2989">
        <v>3</v>
      </c>
      <c r="M2989">
        <v>5</v>
      </c>
      <c r="N2989">
        <v>4</v>
      </c>
      <c r="O2989">
        <v>2</v>
      </c>
      <c r="P2989">
        <v>0</v>
      </c>
      <c r="Q2989">
        <v>3</v>
      </c>
      <c r="R2989">
        <v>3</v>
      </c>
      <c r="S2989">
        <v>0</v>
      </c>
      <c r="T2989">
        <v>0</v>
      </c>
      <c r="U2989">
        <v>0</v>
      </c>
      <c r="V2989">
        <f t="shared" si="92"/>
        <v>50</v>
      </c>
      <c r="W2989">
        <f t="shared" si="93"/>
        <v>33</v>
      </c>
    </row>
    <row r="2990" spans="1:23" x14ac:dyDescent="0.35">
      <c r="A2990" t="s">
        <v>452</v>
      </c>
      <c r="B2990" s="1">
        <v>44375</v>
      </c>
      <c r="C2990" t="s">
        <v>439</v>
      </c>
      <c r="D2990" t="s">
        <v>90</v>
      </c>
      <c r="E2990">
        <v>1</v>
      </c>
      <c r="F2990">
        <v>0</v>
      </c>
      <c r="G2990">
        <v>0</v>
      </c>
      <c r="H2990">
        <v>0</v>
      </c>
      <c r="I2990">
        <v>1</v>
      </c>
      <c r="J2990">
        <v>0</v>
      </c>
      <c r="K2990">
        <v>0</v>
      </c>
      <c r="L2990">
        <v>6</v>
      </c>
      <c r="M2990">
        <v>8</v>
      </c>
      <c r="N2990">
        <v>5</v>
      </c>
      <c r="O2990">
        <v>5</v>
      </c>
      <c r="P2990">
        <v>4</v>
      </c>
      <c r="Q2990">
        <v>1</v>
      </c>
      <c r="R2990">
        <v>3</v>
      </c>
      <c r="S2990">
        <v>0</v>
      </c>
      <c r="T2990">
        <v>0</v>
      </c>
      <c r="U2990">
        <v>0</v>
      </c>
      <c r="V2990">
        <f t="shared" si="92"/>
        <v>50</v>
      </c>
      <c r="W2990">
        <f t="shared" si="93"/>
        <v>22</v>
      </c>
    </row>
    <row r="2991" spans="1:23" x14ac:dyDescent="0.35">
      <c r="A2991" t="s">
        <v>452</v>
      </c>
      <c r="B2991" s="1">
        <v>44376</v>
      </c>
      <c r="C2991" t="s">
        <v>440</v>
      </c>
      <c r="D2991" t="s">
        <v>92</v>
      </c>
      <c r="E2991">
        <v>1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5</v>
      </c>
      <c r="M2991">
        <v>5</v>
      </c>
      <c r="N2991">
        <v>3</v>
      </c>
      <c r="O2991">
        <v>3</v>
      </c>
      <c r="P2991">
        <v>1</v>
      </c>
      <c r="Q2991">
        <v>2</v>
      </c>
      <c r="R2991">
        <v>8</v>
      </c>
      <c r="S2991">
        <v>0</v>
      </c>
      <c r="T2991">
        <v>0</v>
      </c>
      <c r="U2991">
        <v>0</v>
      </c>
      <c r="V2991">
        <f t="shared" si="92"/>
        <v>64</v>
      </c>
      <c r="W2991">
        <f t="shared" si="93"/>
        <v>49</v>
      </c>
    </row>
    <row r="2992" spans="1:23" x14ac:dyDescent="0.35">
      <c r="A2992" t="s">
        <v>452</v>
      </c>
      <c r="B2992" s="1">
        <v>44377</v>
      </c>
      <c r="C2992" t="s">
        <v>429</v>
      </c>
      <c r="D2992" t="s">
        <v>92</v>
      </c>
      <c r="E2992">
        <v>1</v>
      </c>
      <c r="F2992">
        <v>0</v>
      </c>
      <c r="G2992">
        <v>0</v>
      </c>
      <c r="H2992">
        <v>0</v>
      </c>
      <c r="I2992">
        <v>1</v>
      </c>
      <c r="J2992">
        <v>0</v>
      </c>
      <c r="K2992">
        <v>0</v>
      </c>
      <c r="L2992">
        <v>3</v>
      </c>
      <c r="M2992">
        <v>8</v>
      </c>
      <c r="N2992">
        <v>6</v>
      </c>
      <c r="O2992">
        <v>6</v>
      </c>
      <c r="P2992">
        <v>1</v>
      </c>
      <c r="Q2992">
        <v>1</v>
      </c>
      <c r="R2992">
        <v>2</v>
      </c>
      <c r="S2992">
        <v>0</v>
      </c>
      <c r="T2992">
        <v>0</v>
      </c>
      <c r="U2992">
        <v>2</v>
      </c>
      <c r="V2992">
        <f t="shared" si="92"/>
        <v>48</v>
      </c>
      <c r="W2992">
        <f t="shared" si="93"/>
        <v>18</v>
      </c>
    </row>
    <row r="2993" spans="1:23" x14ac:dyDescent="0.35">
      <c r="A2993" t="s">
        <v>452</v>
      </c>
      <c r="B2993" s="1">
        <v>44378</v>
      </c>
      <c r="C2993" t="s">
        <v>427</v>
      </c>
      <c r="D2993" t="s">
        <v>92</v>
      </c>
      <c r="E2993">
        <v>1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7</v>
      </c>
      <c r="M2993">
        <v>5</v>
      </c>
      <c r="N2993">
        <v>3</v>
      </c>
      <c r="O2993">
        <v>3</v>
      </c>
      <c r="P2993">
        <v>1</v>
      </c>
      <c r="Q2993">
        <v>0</v>
      </c>
      <c r="R2993">
        <v>14</v>
      </c>
      <c r="S2993">
        <v>0</v>
      </c>
      <c r="T2993">
        <v>0</v>
      </c>
      <c r="U2993">
        <v>0</v>
      </c>
      <c r="V2993">
        <f t="shared" si="92"/>
        <v>82</v>
      </c>
      <c r="W2993">
        <f t="shared" si="93"/>
        <v>71</v>
      </c>
    </row>
    <row r="2994" spans="1:23" x14ac:dyDescent="0.35">
      <c r="A2994" t="s">
        <v>452</v>
      </c>
      <c r="B2994" s="1">
        <v>44380</v>
      </c>
      <c r="C2994" t="s">
        <v>430</v>
      </c>
      <c r="D2994" t="s">
        <v>52</v>
      </c>
      <c r="E2994">
        <v>1</v>
      </c>
      <c r="F2994">
        <v>0</v>
      </c>
      <c r="G2994">
        <v>0</v>
      </c>
      <c r="H2994">
        <v>1</v>
      </c>
      <c r="I2994">
        <v>0</v>
      </c>
      <c r="J2994">
        <v>0</v>
      </c>
      <c r="K2994">
        <v>0</v>
      </c>
      <c r="L2994" s="2">
        <v>5.666666666666667</v>
      </c>
      <c r="M2994">
        <v>2</v>
      </c>
      <c r="N2994">
        <v>2</v>
      </c>
      <c r="O2994">
        <v>2</v>
      </c>
      <c r="P2994">
        <v>1</v>
      </c>
      <c r="Q2994">
        <v>2</v>
      </c>
      <c r="R2994">
        <v>5</v>
      </c>
      <c r="S2994">
        <v>0</v>
      </c>
      <c r="T2994">
        <v>0</v>
      </c>
      <c r="U2994">
        <v>0</v>
      </c>
      <c r="V2994">
        <f t="shared" si="92"/>
        <v>67.333333333333329</v>
      </c>
      <c r="W2994">
        <f t="shared" si="93"/>
        <v>59</v>
      </c>
    </row>
    <row r="2995" spans="1:23" x14ac:dyDescent="0.35">
      <c r="A2995" t="s">
        <v>452</v>
      </c>
      <c r="B2995" t="s">
        <v>443</v>
      </c>
      <c r="C2995" t="s">
        <v>428</v>
      </c>
      <c r="D2995" t="s">
        <v>52</v>
      </c>
      <c r="E2995">
        <v>1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5</v>
      </c>
      <c r="M2995">
        <v>6</v>
      </c>
      <c r="N2995">
        <v>5</v>
      </c>
      <c r="O2995">
        <v>3</v>
      </c>
      <c r="P2995">
        <v>0</v>
      </c>
      <c r="Q2995">
        <v>1</v>
      </c>
      <c r="R2995">
        <v>0</v>
      </c>
      <c r="S2995">
        <v>1</v>
      </c>
      <c r="T2995">
        <v>0</v>
      </c>
      <c r="U2995">
        <v>1</v>
      </c>
      <c r="V2995">
        <f t="shared" si="92"/>
        <v>56</v>
      </c>
      <c r="W2995">
        <f t="shared" si="93"/>
        <v>41</v>
      </c>
    </row>
    <row r="2996" spans="1:23" x14ac:dyDescent="0.35">
      <c r="A2996" t="s">
        <v>452</v>
      </c>
      <c r="B2996" t="s">
        <v>444</v>
      </c>
      <c r="C2996" t="s">
        <v>445</v>
      </c>
      <c r="D2996" t="s">
        <v>52</v>
      </c>
      <c r="E2996">
        <v>1</v>
      </c>
      <c r="F2996">
        <v>0</v>
      </c>
      <c r="G2996">
        <v>0</v>
      </c>
      <c r="H2996">
        <v>0</v>
      </c>
      <c r="I2996">
        <v>1</v>
      </c>
      <c r="J2996">
        <v>0</v>
      </c>
      <c r="K2996">
        <v>0</v>
      </c>
      <c r="L2996">
        <v>4</v>
      </c>
      <c r="M2996">
        <v>4</v>
      </c>
      <c r="N2996">
        <v>3</v>
      </c>
      <c r="O2996">
        <v>3</v>
      </c>
      <c r="P2996">
        <v>1</v>
      </c>
      <c r="Q2996">
        <v>1</v>
      </c>
      <c r="R2996">
        <v>4</v>
      </c>
      <c r="S2996">
        <v>0</v>
      </c>
      <c r="T2996">
        <v>0</v>
      </c>
      <c r="U2996">
        <v>0</v>
      </c>
      <c r="V2996">
        <f t="shared" si="92"/>
        <v>57</v>
      </c>
      <c r="W2996">
        <f t="shared" si="93"/>
        <v>43</v>
      </c>
    </row>
    <row r="2997" spans="1:23" x14ac:dyDescent="0.35">
      <c r="A2997" t="s">
        <v>452</v>
      </c>
      <c r="B2997" s="1">
        <v>44382</v>
      </c>
      <c r="C2997" t="s">
        <v>440</v>
      </c>
      <c r="D2997" t="s">
        <v>108</v>
      </c>
      <c r="E2997">
        <v>1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5</v>
      </c>
      <c r="M2997">
        <v>2</v>
      </c>
      <c r="N2997">
        <v>1</v>
      </c>
      <c r="O2997">
        <v>1</v>
      </c>
      <c r="P2997">
        <v>1</v>
      </c>
      <c r="Q2997">
        <v>2</v>
      </c>
      <c r="R2997">
        <v>7</v>
      </c>
      <c r="S2997">
        <v>1</v>
      </c>
      <c r="T2997">
        <v>0</v>
      </c>
      <c r="U2997">
        <v>0</v>
      </c>
      <c r="V2997">
        <f t="shared" si="92"/>
        <v>66</v>
      </c>
      <c r="W2997">
        <f t="shared" si="93"/>
        <v>60</v>
      </c>
    </row>
    <row r="2998" spans="1:23" x14ac:dyDescent="0.35">
      <c r="A2998" t="s">
        <v>452</v>
      </c>
      <c r="B2998" t="s">
        <v>258</v>
      </c>
      <c r="C2998" t="s">
        <v>427</v>
      </c>
      <c r="D2998" t="s">
        <v>108</v>
      </c>
      <c r="E2998">
        <v>1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7</v>
      </c>
      <c r="M2998">
        <v>4</v>
      </c>
      <c r="N2998">
        <v>2</v>
      </c>
      <c r="O2998">
        <v>2</v>
      </c>
      <c r="P2998">
        <v>2</v>
      </c>
      <c r="Q2998">
        <v>0</v>
      </c>
      <c r="R2998">
        <v>10</v>
      </c>
      <c r="S2998">
        <v>0</v>
      </c>
      <c r="T2998">
        <v>0</v>
      </c>
      <c r="U2998">
        <v>0</v>
      </c>
      <c r="V2998">
        <f t="shared" si="92"/>
        <v>75</v>
      </c>
      <c r="W2998">
        <f t="shared" si="93"/>
        <v>66</v>
      </c>
    </row>
    <row r="2999" spans="1:23" x14ac:dyDescent="0.35">
      <c r="A2999" t="s">
        <v>452</v>
      </c>
      <c r="B2999" t="s">
        <v>259</v>
      </c>
      <c r="C2999" t="s">
        <v>202</v>
      </c>
      <c r="D2999" t="s">
        <v>108</v>
      </c>
      <c r="E2999">
        <v>1</v>
      </c>
      <c r="F2999">
        <v>0</v>
      </c>
      <c r="G2999">
        <v>0</v>
      </c>
      <c r="H2999">
        <v>0</v>
      </c>
      <c r="I2999">
        <v>1</v>
      </c>
      <c r="J2999">
        <v>0</v>
      </c>
      <c r="K2999">
        <v>0</v>
      </c>
      <c r="L2999">
        <v>4</v>
      </c>
      <c r="M2999">
        <v>4</v>
      </c>
      <c r="N2999">
        <v>2</v>
      </c>
      <c r="O2999">
        <v>2</v>
      </c>
      <c r="P2999">
        <v>1</v>
      </c>
      <c r="Q2999">
        <v>2</v>
      </c>
      <c r="R2999">
        <v>5</v>
      </c>
      <c r="S2999">
        <v>0</v>
      </c>
      <c r="T2999">
        <v>0</v>
      </c>
      <c r="U2999">
        <v>0</v>
      </c>
      <c r="V2999">
        <f t="shared" si="92"/>
        <v>57</v>
      </c>
      <c r="W2999">
        <f t="shared" si="93"/>
        <v>45</v>
      </c>
    </row>
    <row r="3000" spans="1:23" x14ac:dyDescent="0.35">
      <c r="A3000" t="s">
        <v>452</v>
      </c>
      <c r="B3000" s="1">
        <v>44386</v>
      </c>
      <c r="C3000" t="s">
        <v>430</v>
      </c>
      <c r="D3000" t="s">
        <v>113</v>
      </c>
      <c r="E3000">
        <v>1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5</v>
      </c>
      <c r="M3000">
        <v>4</v>
      </c>
      <c r="N3000">
        <v>2</v>
      </c>
      <c r="O3000">
        <v>2</v>
      </c>
      <c r="P3000">
        <v>0</v>
      </c>
      <c r="Q3000">
        <v>3</v>
      </c>
      <c r="R3000">
        <v>2</v>
      </c>
      <c r="S3000">
        <v>1</v>
      </c>
      <c r="T3000">
        <v>0</v>
      </c>
      <c r="U3000">
        <v>0</v>
      </c>
      <c r="V3000">
        <f t="shared" si="92"/>
        <v>62</v>
      </c>
      <c r="W3000">
        <f t="shared" si="93"/>
        <v>52</v>
      </c>
    </row>
    <row r="3001" spans="1:23" x14ac:dyDescent="0.35">
      <c r="A3001" t="s">
        <v>452</v>
      </c>
      <c r="B3001" t="s">
        <v>446</v>
      </c>
      <c r="C3001" t="s">
        <v>428</v>
      </c>
      <c r="D3001" t="s">
        <v>113</v>
      </c>
      <c r="E3001">
        <v>1</v>
      </c>
      <c r="F3001">
        <v>0</v>
      </c>
      <c r="G3001">
        <v>0</v>
      </c>
      <c r="H3001">
        <v>0</v>
      </c>
      <c r="I3001">
        <v>1</v>
      </c>
      <c r="J3001">
        <v>0</v>
      </c>
      <c r="K3001">
        <v>0</v>
      </c>
      <c r="L3001">
        <v>5</v>
      </c>
      <c r="M3001">
        <v>5</v>
      </c>
      <c r="N3001">
        <v>3</v>
      </c>
      <c r="O3001">
        <v>3</v>
      </c>
      <c r="P3001">
        <v>1</v>
      </c>
      <c r="Q3001">
        <v>0</v>
      </c>
      <c r="R3001">
        <v>5</v>
      </c>
      <c r="S3001">
        <v>0</v>
      </c>
      <c r="T3001">
        <v>0</v>
      </c>
      <c r="U3001">
        <v>0</v>
      </c>
      <c r="V3001">
        <f t="shared" si="92"/>
        <v>63</v>
      </c>
      <c r="W3001">
        <f t="shared" si="93"/>
        <v>50</v>
      </c>
    </row>
    <row r="3002" spans="1:23" x14ac:dyDescent="0.35">
      <c r="A3002" t="s">
        <v>452</v>
      </c>
      <c r="B3002" t="s">
        <v>447</v>
      </c>
      <c r="C3002" t="s">
        <v>440</v>
      </c>
      <c r="D3002" t="s">
        <v>113</v>
      </c>
      <c r="E3002">
        <v>1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 s="2">
        <v>3.6666666666666665</v>
      </c>
      <c r="M3002">
        <v>4</v>
      </c>
      <c r="N3002">
        <v>1</v>
      </c>
      <c r="O3002">
        <v>1</v>
      </c>
      <c r="P3002">
        <v>0</v>
      </c>
      <c r="Q3002">
        <v>3</v>
      </c>
      <c r="R3002">
        <v>7</v>
      </c>
      <c r="S3002">
        <v>0</v>
      </c>
      <c r="T3002">
        <v>0</v>
      </c>
      <c r="U3002">
        <v>0</v>
      </c>
      <c r="V3002">
        <f t="shared" si="92"/>
        <v>61</v>
      </c>
      <c r="W3002">
        <f t="shared" si="93"/>
        <v>52</v>
      </c>
    </row>
    <row r="3003" spans="1:23" x14ac:dyDescent="0.35">
      <c r="A3003" t="s">
        <v>452</v>
      </c>
      <c r="B3003" s="1">
        <v>44388</v>
      </c>
      <c r="C3003" t="s">
        <v>448</v>
      </c>
      <c r="D3003" t="s">
        <v>113</v>
      </c>
      <c r="E3003">
        <v>1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2</v>
      </c>
      <c r="M3003">
        <v>2</v>
      </c>
      <c r="N3003">
        <v>0</v>
      </c>
      <c r="O3003">
        <v>0</v>
      </c>
      <c r="P3003">
        <v>0</v>
      </c>
      <c r="Q3003">
        <v>0</v>
      </c>
      <c r="R3003">
        <v>2</v>
      </c>
      <c r="S3003">
        <v>0</v>
      </c>
      <c r="T3003">
        <v>0</v>
      </c>
      <c r="U3003">
        <v>0</v>
      </c>
      <c r="V3003">
        <f t="shared" si="92"/>
        <v>56</v>
      </c>
      <c r="W3003">
        <f t="shared" si="93"/>
        <v>50</v>
      </c>
    </row>
    <row r="3004" spans="1:23" x14ac:dyDescent="0.35">
      <c r="A3004" t="s">
        <v>452</v>
      </c>
      <c r="B3004" s="1">
        <v>44393</v>
      </c>
      <c r="C3004" t="s">
        <v>428</v>
      </c>
      <c r="D3004" t="s">
        <v>118</v>
      </c>
      <c r="E3004">
        <v>1</v>
      </c>
      <c r="F3004">
        <v>0</v>
      </c>
      <c r="G3004">
        <v>0</v>
      </c>
      <c r="H3004">
        <v>0</v>
      </c>
      <c r="I3004">
        <v>1</v>
      </c>
      <c r="J3004">
        <v>0</v>
      </c>
      <c r="K3004">
        <v>0</v>
      </c>
      <c r="L3004">
        <v>5</v>
      </c>
      <c r="M3004">
        <v>8</v>
      </c>
      <c r="N3004">
        <v>2</v>
      </c>
      <c r="O3004">
        <v>2</v>
      </c>
      <c r="P3004">
        <v>0</v>
      </c>
      <c r="Q3004">
        <v>0</v>
      </c>
      <c r="R3004">
        <v>3</v>
      </c>
      <c r="S3004">
        <v>1</v>
      </c>
      <c r="T3004">
        <v>0</v>
      </c>
      <c r="U3004">
        <v>0</v>
      </c>
      <c r="V3004">
        <f t="shared" si="92"/>
        <v>62</v>
      </c>
      <c r="W3004">
        <f t="shared" si="93"/>
        <v>51</v>
      </c>
    </row>
    <row r="3005" spans="1:23" x14ac:dyDescent="0.35">
      <c r="A3005" t="s">
        <v>452</v>
      </c>
      <c r="B3005" s="1">
        <v>44394</v>
      </c>
      <c r="C3005" t="s">
        <v>440</v>
      </c>
      <c r="D3005" t="s">
        <v>118</v>
      </c>
      <c r="E3005">
        <v>1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6</v>
      </c>
      <c r="M3005">
        <v>7</v>
      </c>
      <c r="N3005">
        <v>0</v>
      </c>
      <c r="O3005">
        <v>0</v>
      </c>
      <c r="P3005">
        <v>0</v>
      </c>
      <c r="Q3005">
        <v>0</v>
      </c>
      <c r="R3005">
        <v>2</v>
      </c>
      <c r="S3005">
        <v>0</v>
      </c>
      <c r="T3005">
        <v>0</v>
      </c>
      <c r="U3005">
        <v>0</v>
      </c>
      <c r="V3005">
        <f t="shared" si="92"/>
        <v>67</v>
      </c>
      <c r="W3005">
        <f t="shared" si="93"/>
        <v>64</v>
      </c>
    </row>
    <row r="3006" spans="1:23" x14ac:dyDescent="0.35">
      <c r="A3006" t="s">
        <v>452</v>
      </c>
      <c r="B3006" s="1">
        <v>44395</v>
      </c>
      <c r="C3006" t="s">
        <v>430</v>
      </c>
      <c r="D3006" t="s">
        <v>118</v>
      </c>
      <c r="E3006">
        <v>1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 s="2">
        <v>0.33333333333333331</v>
      </c>
      <c r="M3006">
        <v>4</v>
      </c>
      <c r="N3006">
        <v>6</v>
      </c>
      <c r="O3006">
        <v>5</v>
      </c>
      <c r="P3006">
        <v>0</v>
      </c>
      <c r="Q3006">
        <v>4</v>
      </c>
      <c r="R3006">
        <v>0</v>
      </c>
      <c r="S3006">
        <v>0</v>
      </c>
      <c r="T3006">
        <v>0</v>
      </c>
      <c r="U3006">
        <v>0</v>
      </c>
      <c r="V3006">
        <f t="shared" si="92"/>
        <v>41</v>
      </c>
      <c r="W3006">
        <f t="shared" si="93"/>
        <v>8</v>
      </c>
    </row>
    <row r="3007" spans="1:23" x14ac:dyDescent="0.35">
      <c r="A3007" t="s">
        <v>452</v>
      </c>
      <c r="B3007" s="1">
        <v>44396</v>
      </c>
      <c r="C3007" t="s">
        <v>439</v>
      </c>
      <c r="D3007" t="s">
        <v>91</v>
      </c>
      <c r="E3007">
        <v>1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 s="2">
        <v>3.6666666666666665</v>
      </c>
      <c r="M3007">
        <v>6</v>
      </c>
      <c r="N3007">
        <v>7</v>
      </c>
      <c r="O3007">
        <v>2</v>
      </c>
      <c r="P3007">
        <v>0</v>
      </c>
      <c r="Q3007">
        <v>1</v>
      </c>
      <c r="R3007">
        <v>3</v>
      </c>
      <c r="S3007">
        <v>2</v>
      </c>
      <c r="T3007">
        <v>0</v>
      </c>
      <c r="U3007">
        <v>0</v>
      </c>
      <c r="V3007">
        <f t="shared" si="92"/>
        <v>47</v>
      </c>
      <c r="W3007">
        <f t="shared" si="93"/>
        <v>30</v>
      </c>
    </row>
    <row r="3008" spans="1:23" x14ac:dyDescent="0.35">
      <c r="A3008" t="s">
        <v>452</v>
      </c>
      <c r="B3008" s="1">
        <v>44397</v>
      </c>
      <c r="C3008" t="s">
        <v>202</v>
      </c>
      <c r="D3008" t="s">
        <v>91</v>
      </c>
      <c r="E3008">
        <v>1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1</v>
      </c>
      <c r="M3008">
        <v>2</v>
      </c>
      <c r="N3008">
        <v>1</v>
      </c>
      <c r="O3008">
        <v>1</v>
      </c>
      <c r="P3008">
        <v>1</v>
      </c>
      <c r="Q3008">
        <v>1</v>
      </c>
      <c r="R3008">
        <v>1</v>
      </c>
      <c r="S3008">
        <v>0</v>
      </c>
      <c r="T3008">
        <v>0</v>
      </c>
      <c r="U3008">
        <v>0</v>
      </c>
      <c r="V3008">
        <f t="shared" si="92"/>
        <v>47</v>
      </c>
      <c r="W3008">
        <f t="shared" si="93"/>
        <v>32</v>
      </c>
    </row>
    <row r="3009" spans="1:23" x14ac:dyDescent="0.35">
      <c r="A3009" t="s">
        <v>452</v>
      </c>
      <c r="B3009" s="1">
        <v>44398</v>
      </c>
      <c r="C3009" t="s">
        <v>428</v>
      </c>
      <c r="D3009" t="s">
        <v>91</v>
      </c>
      <c r="E3009">
        <v>1</v>
      </c>
      <c r="F3009">
        <v>0</v>
      </c>
      <c r="G3009">
        <v>0</v>
      </c>
      <c r="H3009">
        <v>1</v>
      </c>
      <c r="I3009">
        <v>0</v>
      </c>
      <c r="J3009">
        <v>0</v>
      </c>
      <c r="K3009">
        <v>0</v>
      </c>
      <c r="L3009">
        <v>8</v>
      </c>
      <c r="M3009">
        <v>1</v>
      </c>
      <c r="N3009">
        <v>0</v>
      </c>
      <c r="O3009">
        <v>0</v>
      </c>
      <c r="P3009">
        <v>0</v>
      </c>
      <c r="Q3009">
        <v>1</v>
      </c>
      <c r="R3009">
        <v>7</v>
      </c>
      <c r="S3009">
        <v>1</v>
      </c>
      <c r="T3009">
        <v>0</v>
      </c>
      <c r="U3009">
        <v>0</v>
      </c>
      <c r="V3009">
        <f t="shared" si="92"/>
        <v>87</v>
      </c>
      <c r="W3009">
        <f t="shared" si="93"/>
        <v>91</v>
      </c>
    </row>
    <row r="3010" spans="1:23" x14ac:dyDescent="0.35">
      <c r="A3010" t="s">
        <v>452</v>
      </c>
      <c r="B3010" s="1">
        <v>44400</v>
      </c>
      <c r="C3010" t="s">
        <v>440</v>
      </c>
      <c r="D3010" t="s">
        <v>64</v>
      </c>
      <c r="E3010">
        <v>1</v>
      </c>
      <c r="F3010">
        <v>0</v>
      </c>
      <c r="G3010">
        <v>0</v>
      </c>
      <c r="H3010">
        <v>1</v>
      </c>
      <c r="I3010">
        <v>0</v>
      </c>
      <c r="J3010">
        <v>0</v>
      </c>
      <c r="K3010">
        <v>0</v>
      </c>
      <c r="L3010">
        <v>6</v>
      </c>
      <c r="M3010">
        <v>2</v>
      </c>
      <c r="N3010">
        <v>0</v>
      </c>
      <c r="O3010">
        <v>0</v>
      </c>
      <c r="P3010">
        <v>0</v>
      </c>
      <c r="Q3010">
        <v>1</v>
      </c>
      <c r="R3010">
        <v>5</v>
      </c>
      <c r="S3010">
        <v>0</v>
      </c>
      <c r="T3010">
        <v>0</v>
      </c>
      <c r="U3010">
        <v>0</v>
      </c>
      <c r="V3010">
        <f t="shared" si="92"/>
        <v>74</v>
      </c>
      <c r="W3010">
        <f t="shared" si="93"/>
        <v>75</v>
      </c>
    </row>
    <row r="3011" spans="1:23" x14ac:dyDescent="0.35">
      <c r="A3011" t="s">
        <v>452</v>
      </c>
      <c r="B3011" s="1">
        <v>44401</v>
      </c>
      <c r="C3011" t="s">
        <v>430</v>
      </c>
      <c r="D3011" t="s">
        <v>64</v>
      </c>
      <c r="E3011">
        <v>1</v>
      </c>
      <c r="F3011">
        <v>0</v>
      </c>
      <c r="G3011">
        <v>0</v>
      </c>
      <c r="H3011">
        <v>0</v>
      </c>
      <c r="I3011">
        <v>1</v>
      </c>
      <c r="J3011">
        <v>0</v>
      </c>
      <c r="K3011">
        <v>0</v>
      </c>
      <c r="L3011">
        <v>4</v>
      </c>
      <c r="M3011">
        <v>8</v>
      </c>
      <c r="N3011">
        <v>6</v>
      </c>
      <c r="O3011">
        <v>6</v>
      </c>
      <c r="P3011">
        <v>3</v>
      </c>
      <c r="Q3011">
        <v>2</v>
      </c>
      <c r="R3011">
        <v>1</v>
      </c>
      <c r="S3011">
        <v>0</v>
      </c>
      <c r="T3011">
        <v>0</v>
      </c>
      <c r="U3011">
        <v>0</v>
      </c>
      <c r="V3011">
        <f t="shared" ref="V3011:V3074" si="94">50+L3011*3+(IF(L3011&lt;4,0,(L3011-4)*2)+R3011-M3011-4*P3011-(2*(N3011-O3011))-Q3011)</f>
        <v>41</v>
      </c>
      <c r="W3011">
        <f t="shared" ref="W3011:W3074" si="95">40+6*L3011+R3011-2*Q3011-2*M3011-3*N3011-6*P3011</f>
        <v>9</v>
      </c>
    </row>
    <row r="3012" spans="1:23" x14ac:dyDescent="0.35">
      <c r="A3012" t="s">
        <v>452</v>
      </c>
      <c r="B3012" s="1">
        <v>44402</v>
      </c>
      <c r="C3012" t="s">
        <v>449</v>
      </c>
      <c r="D3012" t="s">
        <v>64</v>
      </c>
      <c r="E3012">
        <v>1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5</v>
      </c>
      <c r="M3012">
        <v>5</v>
      </c>
      <c r="N3012">
        <v>3</v>
      </c>
      <c r="O3012">
        <v>3</v>
      </c>
      <c r="P3012">
        <v>0</v>
      </c>
      <c r="Q3012">
        <v>2</v>
      </c>
      <c r="R3012">
        <v>1</v>
      </c>
      <c r="S3012">
        <v>1</v>
      </c>
      <c r="T3012">
        <v>0</v>
      </c>
      <c r="U3012">
        <v>0</v>
      </c>
      <c r="V3012">
        <f t="shared" si="94"/>
        <v>61</v>
      </c>
      <c r="W3012">
        <f t="shared" si="95"/>
        <v>48</v>
      </c>
    </row>
    <row r="3013" spans="1:23" x14ac:dyDescent="0.35">
      <c r="A3013" t="s">
        <v>452</v>
      </c>
      <c r="B3013" t="s">
        <v>142</v>
      </c>
      <c r="C3013" t="s">
        <v>428</v>
      </c>
      <c r="D3013" t="s">
        <v>120</v>
      </c>
      <c r="E3013">
        <v>1</v>
      </c>
      <c r="F3013">
        <v>0</v>
      </c>
      <c r="G3013">
        <v>0</v>
      </c>
      <c r="H3013">
        <v>0</v>
      </c>
      <c r="I3013">
        <v>1</v>
      </c>
      <c r="J3013">
        <v>0</v>
      </c>
      <c r="K3013">
        <v>0</v>
      </c>
      <c r="L3013">
        <v>5</v>
      </c>
      <c r="M3013">
        <v>8</v>
      </c>
      <c r="N3013">
        <v>2</v>
      </c>
      <c r="O3013">
        <v>2</v>
      </c>
      <c r="P3013">
        <v>0</v>
      </c>
      <c r="Q3013">
        <v>1</v>
      </c>
      <c r="R3013">
        <v>4</v>
      </c>
      <c r="S3013">
        <v>0</v>
      </c>
      <c r="T3013">
        <v>0</v>
      </c>
      <c r="U3013">
        <v>0</v>
      </c>
      <c r="V3013">
        <f t="shared" si="94"/>
        <v>62</v>
      </c>
      <c r="W3013">
        <f t="shared" si="95"/>
        <v>50</v>
      </c>
    </row>
    <row r="3014" spans="1:23" x14ac:dyDescent="0.35">
      <c r="A3014" t="s">
        <v>452</v>
      </c>
      <c r="B3014" t="s">
        <v>143</v>
      </c>
      <c r="C3014" t="s">
        <v>448</v>
      </c>
      <c r="D3014" t="s">
        <v>120</v>
      </c>
      <c r="E3014">
        <v>1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1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1</v>
      </c>
      <c r="S3014">
        <v>0</v>
      </c>
      <c r="T3014">
        <v>0</v>
      </c>
      <c r="U3014">
        <v>0</v>
      </c>
      <c r="V3014">
        <f t="shared" si="94"/>
        <v>54</v>
      </c>
      <c r="W3014">
        <f t="shared" si="95"/>
        <v>47</v>
      </c>
    </row>
    <row r="3015" spans="1:23" x14ac:dyDescent="0.35">
      <c r="A3015" t="s">
        <v>452</v>
      </c>
      <c r="B3015" s="1">
        <v>44404</v>
      </c>
      <c r="C3015" t="s">
        <v>439</v>
      </c>
      <c r="D3015" t="s">
        <v>120</v>
      </c>
      <c r="E3015">
        <v>1</v>
      </c>
      <c r="F3015">
        <v>0</v>
      </c>
      <c r="G3015">
        <v>0</v>
      </c>
      <c r="H3015">
        <v>0</v>
      </c>
      <c r="I3015">
        <v>1</v>
      </c>
      <c r="J3015">
        <v>0</v>
      </c>
      <c r="K3015">
        <v>0</v>
      </c>
      <c r="L3015" s="2">
        <v>3.3333333333333335</v>
      </c>
      <c r="M3015">
        <v>7</v>
      </c>
      <c r="N3015">
        <v>10</v>
      </c>
      <c r="O3015">
        <v>10</v>
      </c>
      <c r="P3015">
        <v>3</v>
      </c>
      <c r="Q3015">
        <v>5</v>
      </c>
      <c r="R3015">
        <v>4</v>
      </c>
      <c r="S3015">
        <v>1</v>
      </c>
      <c r="T3015">
        <v>0</v>
      </c>
      <c r="U3015">
        <v>0</v>
      </c>
      <c r="V3015">
        <f t="shared" si="94"/>
        <v>40</v>
      </c>
      <c r="W3015">
        <f t="shared" si="95"/>
        <v>-8</v>
      </c>
    </row>
    <row r="3016" spans="1:23" x14ac:dyDescent="0.35">
      <c r="A3016" t="s">
        <v>452</v>
      </c>
      <c r="B3016" s="1">
        <v>44405</v>
      </c>
      <c r="C3016" t="s">
        <v>440</v>
      </c>
      <c r="D3016" t="s">
        <v>120</v>
      </c>
      <c r="E3016">
        <v>1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 s="2">
        <v>5.333333333333333</v>
      </c>
      <c r="M3016">
        <v>5</v>
      </c>
      <c r="N3016">
        <v>1</v>
      </c>
      <c r="O3016">
        <v>1</v>
      </c>
      <c r="P3016">
        <v>1</v>
      </c>
      <c r="Q3016">
        <v>1</v>
      </c>
      <c r="R3016">
        <v>6</v>
      </c>
      <c r="S3016">
        <v>0</v>
      </c>
      <c r="T3016">
        <v>0</v>
      </c>
      <c r="U3016">
        <v>0</v>
      </c>
      <c r="V3016">
        <f t="shared" si="94"/>
        <v>64.666666666666671</v>
      </c>
      <c r="W3016">
        <f t="shared" si="95"/>
        <v>57</v>
      </c>
    </row>
    <row r="3017" spans="1:23" x14ac:dyDescent="0.35">
      <c r="A3017" t="s">
        <v>452</v>
      </c>
      <c r="B3017" s="1">
        <v>44406</v>
      </c>
      <c r="C3017" t="s">
        <v>430</v>
      </c>
      <c r="D3017" t="s">
        <v>120</v>
      </c>
      <c r="E3017">
        <v>1</v>
      </c>
      <c r="F3017">
        <v>0</v>
      </c>
      <c r="G3017">
        <v>0</v>
      </c>
      <c r="H3017">
        <v>0</v>
      </c>
      <c r="I3017">
        <v>1</v>
      </c>
      <c r="J3017">
        <v>0</v>
      </c>
      <c r="K3017">
        <v>0</v>
      </c>
      <c r="L3017">
        <v>5</v>
      </c>
      <c r="M3017">
        <v>6</v>
      </c>
      <c r="N3017">
        <v>5</v>
      </c>
      <c r="O3017">
        <v>5</v>
      </c>
      <c r="P3017">
        <v>2</v>
      </c>
      <c r="Q3017">
        <v>2</v>
      </c>
      <c r="R3017">
        <v>7</v>
      </c>
      <c r="S3017">
        <v>0</v>
      </c>
      <c r="T3017">
        <v>0</v>
      </c>
      <c r="U3017">
        <v>0</v>
      </c>
      <c r="V3017">
        <f t="shared" si="94"/>
        <v>58</v>
      </c>
      <c r="W3017">
        <f t="shared" si="95"/>
        <v>34</v>
      </c>
    </row>
    <row r="3018" spans="1:23" x14ac:dyDescent="0.35">
      <c r="A3018" t="s">
        <v>452</v>
      </c>
      <c r="B3018" s="1">
        <v>44407</v>
      </c>
      <c r="C3018" t="s">
        <v>450</v>
      </c>
      <c r="D3018" t="s">
        <v>87</v>
      </c>
      <c r="E3018">
        <v>1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4</v>
      </c>
      <c r="M3018">
        <v>3</v>
      </c>
      <c r="N3018">
        <v>1</v>
      </c>
      <c r="O3018">
        <v>1</v>
      </c>
      <c r="P3018">
        <v>1</v>
      </c>
      <c r="Q3018">
        <v>1</v>
      </c>
      <c r="R3018">
        <v>4</v>
      </c>
      <c r="S3018">
        <v>0</v>
      </c>
      <c r="T3018">
        <v>0</v>
      </c>
      <c r="U3018">
        <v>0</v>
      </c>
      <c r="V3018">
        <f t="shared" si="94"/>
        <v>58</v>
      </c>
      <c r="W3018">
        <f t="shared" si="95"/>
        <v>51</v>
      </c>
    </row>
    <row r="3019" spans="1:23" x14ac:dyDescent="0.35">
      <c r="A3019" t="s">
        <v>452</v>
      </c>
      <c r="B3019" s="1">
        <v>44408</v>
      </c>
      <c r="C3019" t="s">
        <v>449</v>
      </c>
      <c r="D3019" t="s">
        <v>87</v>
      </c>
      <c r="E3019">
        <v>1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5</v>
      </c>
      <c r="M3019">
        <v>5</v>
      </c>
      <c r="N3019">
        <v>4</v>
      </c>
      <c r="O3019">
        <v>4</v>
      </c>
      <c r="P3019">
        <v>2</v>
      </c>
      <c r="Q3019">
        <v>1</v>
      </c>
      <c r="R3019">
        <v>4</v>
      </c>
      <c r="S3019">
        <v>2</v>
      </c>
      <c r="T3019">
        <v>0</v>
      </c>
      <c r="U3019">
        <v>0</v>
      </c>
      <c r="V3019">
        <f t="shared" si="94"/>
        <v>57</v>
      </c>
      <c r="W3019">
        <f t="shared" si="95"/>
        <v>38</v>
      </c>
    </row>
    <row r="3020" spans="1:23" x14ac:dyDescent="0.35">
      <c r="A3020" t="s">
        <v>452</v>
      </c>
      <c r="B3020" s="1">
        <v>44409</v>
      </c>
      <c r="C3020" t="s">
        <v>428</v>
      </c>
      <c r="D3020" t="s">
        <v>87</v>
      </c>
      <c r="E3020">
        <v>1</v>
      </c>
      <c r="F3020">
        <v>0</v>
      </c>
      <c r="G3020">
        <v>0</v>
      </c>
      <c r="H3020">
        <v>0</v>
      </c>
      <c r="I3020">
        <v>1</v>
      </c>
      <c r="J3020">
        <v>0</v>
      </c>
      <c r="K3020">
        <v>0</v>
      </c>
      <c r="L3020" s="2">
        <v>5.666666666666667</v>
      </c>
      <c r="M3020">
        <v>8</v>
      </c>
      <c r="N3020">
        <v>4</v>
      </c>
      <c r="O3020">
        <v>4</v>
      </c>
      <c r="P3020">
        <v>1</v>
      </c>
      <c r="Q3020">
        <v>1</v>
      </c>
      <c r="R3020">
        <v>4</v>
      </c>
      <c r="S3020">
        <v>0</v>
      </c>
      <c r="T3020">
        <v>0</v>
      </c>
      <c r="U3020">
        <v>1</v>
      </c>
      <c r="V3020">
        <f t="shared" si="94"/>
        <v>61.333333333333336</v>
      </c>
      <c r="W3020">
        <f t="shared" si="95"/>
        <v>42</v>
      </c>
    </row>
    <row r="3021" spans="1:23" x14ac:dyDescent="0.35">
      <c r="A3021" t="s">
        <v>452</v>
      </c>
      <c r="B3021" s="1">
        <v>44410</v>
      </c>
      <c r="C3021" t="s">
        <v>440</v>
      </c>
      <c r="D3021" t="s">
        <v>95</v>
      </c>
      <c r="E3021">
        <v>1</v>
      </c>
      <c r="F3021">
        <v>0</v>
      </c>
      <c r="G3021">
        <v>0</v>
      </c>
      <c r="H3021">
        <v>0</v>
      </c>
      <c r="I3021">
        <v>1</v>
      </c>
      <c r="J3021">
        <v>0</v>
      </c>
      <c r="K3021">
        <v>0</v>
      </c>
      <c r="L3021">
        <v>5</v>
      </c>
      <c r="M3021">
        <v>6</v>
      </c>
      <c r="N3021">
        <v>5</v>
      </c>
      <c r="O3021">
        <v>4</v>
      </c>
      <c r="P3021">
        <v>1</v>
      </c>
      <c r="Q3021">
        <v>0</v>
      </c>
      <c r="R3021">
        <v>4</v>
      </c>
      <c r="S3021">
        <v>0</v>
      </c>
      <c r="T3021">
        <v>0</v>
      </c>
      <c r="U3021">
        <v>0</v>
      </c>
      <c r="V3021">
        <f t="shared" si="94"/>
        <v>59</v>
      </c>
      <c r="W3021">
        <f t="shared" si="95"/>
        <v>41</v>
      </c>
    </row>
    <row r="3022" spans="1:23" x14ac:dyDescent="0.35">
      <c r="A3022" t="s">
        <v>452</v>
      </c>
      <c r="B3022" s="1">
        <v>44411</v>
      </c>
      <c r="C3022" t="s">
        <v>430</v>
      </c>
      <c r="D3022" t="s">
        <v>95</v>
      </c>
      <c r="E3022">
        <v>1</v>
      </c>
      <c r="F3022">
        <v>0</v>
      </c>
      <c r="G3022">
        <v>0</v>
      </c>
      <c r="H3022">
        <v>0</v>
      </c>
      <c r="I3022">
        <v>1</v>
      </c>
      <c r="J3022">
        <v>0</v>
      </c>
      <c r="K3022">
        <v>0</v>
      </c>
      <c r="L3022" s="2">
        <v>5.666666666666667</v>
      </c>
      <c r="M3022">
        <v>8</v>
      </c>
      <c r="N3022">
        <v>4</v>
      </c>
      <c r="O3022">
        <v>4</v>
      </c>
      <c r="P3022">
        <v>2</v>
      </c>
      <c r="Q3022">
        <v>2</v>
      </c>
      <c r="R3022">
        <v>4</v>
      </c>
      <c r="S3022">
        <v>0</v>
      </c>
      <c r="T3022">
        <v>0</v>
      </c>
      <c r="U3022">
        <v>0</v>
      </c>
      <c r="V3022">
        <f t="shared" si="94"/>
        <v>56.333333333333336</v>
      </c>
      <c r="W3022">
        <f t="shared" si="95"/>
        <v>34</v>
      </c>
    </row>
    <row r="3023" spans="1:23" x14ac:dyDescent="0.35">
      <c r="A3023" t="s">
        <v>452</v>
      </c>
      <c r="B3023" s="1">
        <v>44412</v>
      </c>
      <c r="C3023" t="s">
        <v>450</v>
      </c>
      <c r="D3023" t="s">
        <v>95</v>
      </c>
      <c r="E3023">
        <v>1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 s="2">
        <v>4.333333333333333</v>
      </c>
      <c r="M3023">
        <v>5</v>
      </c>
      <c r="N3023">
        <v>2</v>
      </c>
      <c r="O3023">
        <v>2</v>
      </c>
      <c r="P3023">
        <v>0</v>
      </c>
      <c r="Q3023">
        <v>0</v>
      </c>
      <c r="R3023">
        <v>5</v>
      </c>
      <c r="S3023">
        <v>0</v>
      </c>
      <c r="T3023">
        <v>0</v>
      </c>
      <c r="U3023">
        <v>0</v>
      </c>
      <c r="V3023">
        <f t="shared" si="94"/>
        <v>63.666666666666664</v>
      </c>
      <c r="W3023">
        <f t="shared" si="95"/>
        <v>55</v>
      </c>
    </row>
    <row r="3024" spans="1:23" x14ac:dyDescent="0.35">
      <c r="A3024" t="s">
        <v>452</v>
      </c>
      <c r="B3024" s="1">
        <v>44413</v>
      </c>
      <c r="C3024" t="s">
        <v>449</v>
      </c>
      <c r="D3024" t="s">
        <v>95</v>
      </c>
      <c r="E3024">
        <v>1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5</v>
      </c>
      <c r="M3024">
        <v>3</v>
      </c>
      <c r="N3024">
        <v>1</v>
      </c>
      <c r="O3024">
        <v>0</v>
      </c>
      <c r="P3024">
        <v>0</v>
      </c>
      <c r="Q3024">
        <v>1</v>
      </c>
      <c r="R3024">
        <v>3</v>
      </c>
      <c r="S3024">
        <v>1</v>
      </c>
      <c r="T3024">
        <v>0</v>
      </c>
      <c r="U3024">
        <v>0</v>
      </c>
      <c r="V3024">
        <f t="shared" si="94"/>
        <v>64</v>
      </c>
      <c r="W3024">
        <f t="shared" si="95"/>
        <v>62</v>
      </c>
    </row>
    <row r="3025" spans="1:23" x14ac:dyDescent="0.35">
      <c r="A3025" t="s">
        <v>452</v>
      </c>
      <c r="B3025" s="1">
        <v>44414</v>
      </c>
      <c r="C3025" t="s">
        <v>428</v>
      </c>
      <c r="D3025" t="s">
        <v>119</v>
      </c>
      <c r="E3025">
        <v>1</v>
      </c>
      <c r="F3025">
        <v>0</v>
      </c>
      <c r="G3025">
        <v>0</v>
      </c>
      <c r="H3025">
        <v>0</v>
      </c>
      <c r="I3025">
        <v>1</v>
      </c>
      <c r="J3025">
        <v>0</v>
      </c>
      <c r="K3025">
        <v>0</v>
      </c>
      <c r="L3025">
        <v>5</v>
      </c>
      <c r="M3025">
        <v>5</v>
      </c>
      <c r="N3025">
        <v>2</v>
      </c>
      <c r="O3025">
        <v>2</v>
      </c>
      <c r="P3025">
        <v>1</v>
      </c>
      <c r="Q3025">
        <v>1</v>
      </c>
      <c r="R3025">
        <v>5</v>
      </c>
      <c r="S3025">
        <v>0</v>
      </c>
      <c r="T3025">
        <v>0</v>
      </c>
      <c r="U3025">
        <v>0</v>
      </c>
      <c r="V3025">
        <f t="shared" si="94"/>
        <v>62</v>
      </c>
      <c r="W3025">
        <f t="shared" si="95"/>
        <v>51</v>
      </c>
    </row>
    <row r="3026" spans="1:23" x14ac:dyDescent="0.35">
      <c r="A3026" t="s">
        <v>452</v>
      </c>
      <c r="B3026" s="1">
        <v>44415</v>
      </c>
      <c r="C3026" t="s">
        <v>440</v>
      </c>
      <c r="D3026" t="s">
        <v>119</v>
      </c>
      <c r="E3026">
        <v>1</v>
      </c>
      <c r="F3026">
        <v>0</v>
      </c>
      <c r="G3026">
        <v>0</v>
      </c>
      <c r="H3026">
        <v>0</v>
      </c>
      <c r="I3026">
        <v>1</v>
      </c>
      <c r="J3026">
        <v>0</v>
      </c>
      <c r="K3026">
        <v>0</v>
      </c>
      <c r="L3026" s="2">
        <v>4.666666666666667</v>
      </c>
      <c r="M3026">
        <v>5</v>
      </c>
      <c r="N3026">
        <v>4</v>
      </c>
      <c r="O3026">
        <v>4</v>
      </c>
      <c r="P3026">
        <v>2</v>
      </c>
      <c r="Q3026">
        <v>1</v>
      </c>
      <c r="R3026">
        <v>5</v>
      </c>
      <c r="S3026">
        <v>0</v>
      </c>
      <c r="T3026">
        <v>0</v>
      </c>
      <c r="U3026">
        <v>0</v>
      </c>
      <c r="V3026">
        <f t="shared" si="94"/>
        <v>56.333333333333336</v>
      </c>
      <c r="W3026">
        <f t="shared" si="95"/>
        <v>37</v>
      </c>
    </row>
    <row r="3027" spans="1:23" x14ac:dyDescent="0.35">
      <c r="A3027" t="s">
        <v>452</v>
      </c>
      <c r="B3027" s="1">
        <v>44416</v>
      </c>
      <c r="C3027" t="s">
        <v>430</v>
      </c>
      <c r="D3027" t="s">
        <v>119</v>
      </c>
      <c r="E3027">
        <v>1</v>
      </c>
      <c r="F3027">
        <v>0</v>
      </c>
      <c r="G3027">
        <v>0</v>
      </c>
      <c r="H3027">
        <v>0</v>
      </c>
      <c r="I3027">
        <v>1</v>
      </c>
      <c r="J3027">
        <v>0</v>
      </c>
      <c r="K3027">
        <v>0</v>
      </c>
      <c r="L3027">
        <v>6</v>
      </c>
      <c r="M3027">
        <v>4</v>
      </c>
      <c r="N3027">
        <v>3</v>
      </c>
      <c r="O3027">
        <v>3</v>
      </c>
      <c r="P3027">
        <v>3</v>
      </c>
      <c r="Q3027">
        <v>1</v>
      </c>
      <c r="R3027">
        <v>1</v>
      </c>
      <c r="S3027">
        <v>0</v>
      </c>
      <c r="T3027">
        <v>0</v>
      </c>
      <c r="U3027">
        <v>0</v>
      </c>
      <c r="V3027">
        <f t="shared" si="94"/>
        <v>56</v>
      </c>
      <c r="W3027">
        <f t="shared" si="95"/>
        <v>40</v>
      </c>
    </row>
    <row r="3028" spans="1:23" x14ac:dyDescent="0.35">
      <c r="A3028" t="s">
        <v>452</v>
      </c>
      <c r="B3028" s="1">
        <v>44418</v>
      </c>
      <c r="C3028" t="s">
        <v>450</v>
      </c>
      <c r="D3028" t="s">
        <v>99</v>
      </c>
      <c r="E3028">
        <v>1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1</v>
      </c>
      <c r="M3028">
        <v>4</v>
      </c>
      <c r="N3028">
        <v>4</v>
      </c>
      <c r="O3028">
        <v>4</v>
      </c>
      <c r="P3028">
        <v>1</v>
      </c>
      <c r="Q3028">
        <v>1</v>
      </c>
      <c r="R3028">
        <v>0</v>
      </c>
      <c r="S3028">
        <v>0</v>
      </c>
      <c r="T3028">
        <v>0</v>
      </c>
      <c r="U3028">
        <v>0</v>
      </c>
      <c r="V3028">
        <f t="shared" si="94"/>
        <v>44</v>
      </c>
      <c r="W3028">
        <f t="shared" si="95"/>
        <v>18</v>
      </c>
    </row>
    <row r="3029" spans="1:23" x14ac:dyDescent="0.35">
      <c r="A3029" t="s">
        <v>452</v>
      </c>
      <c r="B3029" t="s">
        <v>419</v>
      </c>
      <c r="C3029" t="s">
        <v>428</v>
      </c>
      <c r="D3029" t="s">
        <v>99</v>
      </c>
      <c r="E3029">
        <v>1</v>
      </c>
      <c r="F3029">
        <v>0</v>
      </c>
      <c r="G3029">
        <v>0</v>
      </c>
      <c r="H3029">
        <v>1</v>
      </c>
      <c r="I3029">
        <v>0</v>
      </c>
      <c r="J3029">
        <v>0</v>
      </c>
      <c r="K3029">
        <v>0</v>
      </c>
      <c r="L3029" s="2">
        <v>5.333333333333333</v>
      </c>
      <c r="M3029">
        <v>3</v>
      </c>
      <c r="N3029">
        <v>1</v>
      </c>
      <c r="O3029">
        <v>1</v>
      </c>
      <c r="P3029">
        <v>0</v>
      </c>
      <c r="Q3029">
        <v>2</v>
      </c>
      <c r="R3029">
        <v>8</v>
      </c>
      <c r="S3029">
        <v>0</v>
      </c>
      <c r="T3029">
        <v>0</v>
      </c>
      <c r="U3029">
        <v>0</v>
      </c>
      <c r="V3029">
        <f t="shared" si="94"/>
        <v>71.666666666666671</v>
      </c>
      <c r="W3029">
        <f t="shared" si="95"/>
        <v>67</v>
      </c>
    </row>
    <row r="3030" spans="1:23" x14ac:dyDescent="0.35">
      <c r="A3030" t="s">
        <v>452</v>
      </c>
      <c r="B3030" t="s">
        <v>421</v>
      </c>
      <c r="C3030" t="s">
        <v>195</v>
      </c>
      <c r="D3030" t="s">
        <v>99</v>
      </c>
      <c r="E3030">
        <v>1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 s="2">
        <v>4.333333333333333</v>
      </c>
      <c r="M3030">
        <v>3</v>
      </c>
      <c r="N3030">
        <v>1</v>
      </c>
      <c r="O3030">
        <v>1</v>
      </c>
      <c r="P3030">
        <v>0</v>
      </c>
      <c r="Q3030">
        <v>2</v>
      </c>
      <c r="R3030">
        <v>2</v>
      </c>
      <c r="S3030">
        <v>0</v>
      </c>
      <c r="T3030">
        <v>0</v>
      </c>
      <c r="U3030">
        <v>0</v>
      </c>
      <c r="V3030">
        <f t="shared" si="94"/>
        <v>60.666666666666664</v>
      </c>
      <c r="W3030">
        <f t="shared" si="95"/>
        <v>55</v>
      </c>
    </row>
    <row r="3031" spans="1:23" x14ac:dyDescent="0.35">
      <c r="A3031" t="s">
        <v>452</v>
      </c>
      <c r="B3031" s="1">
        <v>44421</v>
      </c>
      <c r="C3031" t="s">
        <v>440</v>
      </c>
      <c r="D3031" t="s">
        <v>36</v>
      </c>
      <c r="E3031">
        <v>1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5</v>
      </c>
      <c r="M3031">
        <v>6</v>
      </c>
      <c r="N3031">
        <v>3</v>
      </c>
      <c r="O3031">
        <v>3</v>
      </c>
      <c r="P3031">
        <v>0</v>
      </c>
      <c r="Q3031">
        <v>1</v>
      </c>
      <c r="R3031">
        <v>6</v>
      </c>
      <c r="S3031">
        <v>1</v>
      </c>
      <c r="T3031">
        <v>0</v>
      </c>
      <c r="U3031">
        <v>0</v>
      </c>
      <c r="V3031">
        <f t="shared" si="94"/>
        <v>66</v>
      </c>
      <c r="W3031">
        <f t="shared" si="95"/>
        <v>53</v>
      </c>
    </row>
    <row r="3032" spans="1:23" x14ac:dyDescent="0.35">
      <c r="A3032" t="s">
        <v>452</v>
      </c>
      <c r="B3032" s="1">
        <v>44422</v>
      </c>
      <c r="C3032" t="s">
        <v>430</v>
      </c>
      <c r="D3032" t="s">
        <v>36</v>
      </c>
      <c r="E3032">
        <v>1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 s="2">
        <v>6.666666666666667</v>
      </c>
      <c r="M3032">
        <v>2</v>
      </c>
      <c r="N3032">
        <v>1</v>
      </c>
      <c r="O3032">
        <v>1</v>
      </c>
      <c r="P3032">
        <v>1</v>
      </c>
      <c r="Q3032">
        <v>3</v>
      </c>
      <c r="R3032">
        <v>8</v>
      </c>
      <c r="S3032">
        <v>0</v>
      </c>
      <c r="T3032">
        <v>0</v>
      </c>
      <c r="U3032">
        <v>1</v>
      </c>
      <c r="V3032">
        <f t="shared" si="94"/>
        <v>74.333333333333329</v>
      </c>
      <c r="W3032">
        <f t="shared" si="95"/>
        <v>69</v>
      </c>
    </row>
    <row r="3033" spans="1:23" x14ac:dyDescent="0.35">
      <c r="A3033" t="s">
        <v>452</v>
      </c>
      <c r="B3033" s="1">
        <v>44423</v>
      </c>
      <c r="C3033" t="s">
        <v>450</v>
      </c>
      <c r="D3033" t="s">
        <v>36</v>
      </c>
      <c r="E3033">
        <v>1</v>
      </c>
      <c r="F3033">
        <v>0</v>
      </c>
      <c r="G3033">
        <v>0</v>
      </c>
      <c r="H3033">
        <v>0</v>
      </c>
      <c r="I3033">
        <v>1</v>
      </c>
      <c r="J3033">
        <v>0</v>
      </c>
      <c r="K3033">
        <v>0</v>
      </c>
      <c r="L3033">
        <v>2</v>
      </c>
      <c r="M3033">
        <v>6</v>
      </c>
      <c r="N3033">
        <v>6</v>
      </c>
      <c r="O3033">
        <v>6</v>
      </c>
      <c r="P3033">
        <v>3</v>
      </c>
      <c r="Q3033">
        <v>1</v>
      </c>
      <c r="R3033">
        <v>3</v>
      </c>
      <c r="S3033">
        <v>0</v>
      </c>
      <c r="T3033">
        <v>0</v>
      </c>
      <c r="U3033">
        <v>0</v>
      </c>
      <c r="V3033">
        <f t="shared" si="94"/>
        <v>40</v>
      </c>
      <c r="W3033">
        <f t="shared" si="95"/>
        <v>5</v>
      </c>
    </row>
    <row r="3034" spans="1:23" x14ac:dyDescent="0.35">
      <c r="A3034" t="s">
        <v>452</v>
      </c>
      <c r="B3034" s="1">
        <v>44424</v>
      </c>
      <c r="C3034" t="s">
        <v>449</v>
      </c>
      <c r="D3034" t="s">
        <v>45</v>
      </c>
      <c r="E3034">
        <v>1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 s="2">
        <v>3.6666666666666665</v>
      </c>
      <c r="M3034">
        <v>6</v>
      </c>
      <c r="N3034">
        <v>2</v>
      </c>
      <c r="O3034">
        <v>2</v>
      </c>
      <c r="P3034">
        <v>0</v>
      </c>
      <c r="Q3034">
        <v>0</v>
      </c>
      <c r="R3034">
        <v>2</v>
      </c>
      <c r="S3034">
        <v>0</v>
      </c>
      <c r="T3034">
        <v>0</v>
      </c>
      <c r="U3034">
        <v>0</v>
      </c>
      <c r="V3034">
        <f t="shared" si="94"/>
        <v>57</v>
      </c>
      <c r="W3034">
        <f t="shared" si="95"/>
        <v>46</v>
      </c>
    </row>
    <row r="3035" spans="1:23" x14ac:dyDescent="0.35">
      <c r="A3035" t="s">
        <v>452</v>
      </c>
      <c r="B3035" s="1">
        <v>44425</v>
      </c>
      <c r="C3035" t="s">
        <v>428</v>
      </c>
      <c r="D3035" t="s">
        <v>45</v>
      </c>
      <c r="E3035">
        <v>1</v>
      </c>
      <c r="F3035">
        <v>0</v>
      </c>
      <c r="G3035">
        <v>0</v>
      </c>
      <c r="H3035">
        <v>0</v>
      </c>
      <c r="I3035">
        <v>1</v>
      </c>
      <c r="J3035">
        <v>0</v>
      </c>
      <c r="K3035">
        <v>0</v>
      </c>
      <c r="L3035">
        <v>7</v>
      </c>
      <c r="M3035">
        <v>5</v>
      </c>
      <c r="N3035">
        <v>3</v>
      </c>
      <c r="O3035">
        <v>3</v>
      </c>
      <c r="P3035">
        <v>2</v>
      </c>
      <c r="Q3035">
        <v>2</v>
      </c>
      <c r="R3035">
        <v>9</v>
      </c>
      <c r="S3035">
        <v>0</v>
      </c>
      <c r="T3035">
        <v>0</v>
      </c>
      <c r="U3035">
        <v>0</v>
      </c>
      <c r="V3035">
        <f t="shared" si="94"/>
        <v>71</v>
      </c>
      <c r="W3035">
        <f t="shared" si="95"/>
        <v>56</v>
      </c>
    </row>
    <row r="3036" spans="1:23" x14ac:dyDescent="0.35">
      <c r="A3036" t="s">
        <v>452</v>
      </c>
      <c r="B3036" s="1">
        <v>44426</v>
      </c>
      <c r="C3036" t="s">
        <v>440</v>
      </c>
      <c r="D3036" t="s">
        <v>45</v>
      </c>
      <c r="E3036">
        <v>1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6</v>
      </c>
      <c r="M3036">
        <v>5</v>
      </c>
      <c r="N3036">
        <v>1</v>
      </c>
      <c r="O3036">
        <v>1</v>
      </c>
      <c r="P3036">
        <v>0</v>
      </c>
      <c r="Q3036">
        <v>2</v>
      </c>
      <c r="R3036">
        <v>6</v>
      </c>
      <c r="S3036">
        <v>0</v>
      </c>
      <c r="T3036">
        <v>0</v>
      </c>
      <c r="U3036">
        <v>1</v>
      </c>
      <c r="V3036">
        <f t="shared" si="94"/>
        <v>71</v>
      </c>
      <c r="W3036">
        <f t="shared" si="95"/>
        <v>65</v>
      </c>
    </row>
    <row r="3037" spans="1:23" x14ac:dyDescent="0.35">
      <c r="A3037" t="s">
        <v>452</v>
      </c>
      <c r="B3037" s="1">
        <v>44427</v>
      </c>
      <c r="C3037" t="s">
        <v>430</v>
      </c>
      <c r="D3037" t="s">
        <v>61</v>
      </c>
      <c r="E3037">
        <v>1</v>
      </c>
      <c r="F3037">
        <v>0</v>
      </c>
      <c r="G3037">
        <v>0</v>
      </c>
      <c r="H3037">
        <v>0</v>
      </c>
      <c r="I3037">
        <v>1</v>
      </c>
      <c r="J3037">
        <v>0</v>
      </c>
      <c r="K3037">
        <v>0</v>
      </c>
      <c r="L3037">
        <v>6</v>
      </c>
      <c r="M3037">
        <v>6</v>
      </c>
      <c r="N3037">
        <v>4</v>
      </c>
      <c r="O3037">
        <v>4</v>
      </c>
      <c r="P3037">
        <v>0</v>
      </c>
      <c r="Q3037">
        <v>1</v>
      </c>
      <c r="R3037">
        <v>4</v>
      </c>
      <c r="S3037">
        <v>0</v>
      </c>
      <c r="T3037">
        <v>0</v>
      </c>
      <c r="U3037">
        <v>0</v>
      </c>
      <c r="V3037">
        <f t="shared" si="94"/>
        <v>69</v>
      </c>
      <c r="W3037">
        <f t="shared" si="95"/>
        <v>54</v>
      </c>
    </row>
    <row r="3038" spans="1:23" x14ac:dyDescent="0.35">
      <c r="A3038" t="s">
        <v>452</v>
      </c>
      <c r="B3038" s="1">
        <v>44428</v>
      </c>
      <c r="C3038" t="s">
        <v>450</v>
      </c>
      <c r="D3038" t="s">
        <v>61</v>
      </c>
      <c r="E3038">
        <v>1</v>
      </c>
      <c r="F3038">
        <v>0</v>
      </c>
      <c r="G3038">
        <v>0</v>
      </c>
      <c r="H3038">
        <v>0</v>
      </c>
      <c r="I3038">
        <v>1</v>
      </c>
      <c r="J3038">
        <v>0</v>
      </c>
      <c r="K3038">
        <v>0</v>
      </c>
      <c r="L3038">
        <v>5</v>
      </c>
      <c r="M3038">
        <v>5</v>
      </c>
      <c r="N3038">
        <v>3</v>
      </c>
      <c r="O3038">
        <v>3</v>
      </c>
      <c r="P3038">
        <v>0</v>
      </c>
      <c r="Q3038">
        <v>1</v>
      </c>
      <c r="R3038">
        <v>6</v>
      </c>
      <c r="S3038">
        <v>0</v>
      </c>
      <c r="T3038">
        <v>0</v>
      </c>
      <c r="U3038">
        <v>0</v>
      </c>
      <c r="V3038">
        <f t="shared" si="94"/>
        <v>67</v>
      </c>
      <c r="W3038">
        <f t="shared" si="95"/>
        <v>55</v>
      </c>
    </row>
    <row r="3039" spans="1:23" x14ac:dyDescent="0.35">
      <c r="A3039" t="s">
        <v>452</v>
      </c>
      <c r="B3039" s="1">
        <v>44429</v>
      </c>
      <c r="C3039" t="s">
        <v>449</v>
      </c>
      <c r="D3039" t="s">
        <v>61</v>
      </c>
      <c r="E3039">
        <v>1</v>
      </c>
      <c r="F3039">
        <v>0</v>
      </c>
      <c r="G3039">
        <v>0</v>
      </c>
      <c r="H3039">
        <v>0</v>
      </c>
      <c r="I3039">
        <v>1</v>
      </c>
      <c r="J3039">
        <v>0</v>
      </c>
      <c r="K3039">
        <v>0</v>
      </c>
      <c r="L3039">
        <v>5</v>
      </c>
      <c r="M3039">
        <v>6</v>
      </c>
      <c r="N3039">
        <v>3</v>
      </c>
      <c r="O3039">
        <v>3</v>
      </c>
      <c r="P3039">
        <v>3</v>
      </c>
      <c r="Q3039">
        <v>0</v>
      </c>
      <c r="R3039">
        <v>2</v>
      </c>
      <c r="S3039">
        <v>0</v>
      </c>
      <c r="T3039">
        <v>0</v>
      </c>
      <c r="U3039">
        <v>0</v>
      </c>
      <c r="V3039">
        <f t="shared" si="94"/>
        <v>51</v>
      </c>
      <c r="W3039">
        <f t="shared" si="95"/>
        <v>33</v>
      </c>
    </row>
    <row r="3040" spans="1:23" x14ac:dyDescent="0.35">
      <c r="A3040" t="s">
        <v>452</v>
      </c>
      <c r="B3040" s="1">
        <v>44430</v>
      </c>
      <c r="C3040" t="s">
        <v>428</v>
      </c>
      <c r="D3040" t="s">
        <v>61</v>
      </c>
      <c r="E3040">
        <v>1</v>
      </c>
      <c r="F3040">
        <v>0</v>
      </c>
      <c r="G3040">
        <v>0</v>
      </c>
      <c r="H3040">
        <v>1</v>
      </c>
      <c r="I3040">
        <v>0</v>
      </c>
      <c r="J3040">
        <v>0</v>
      </c>
      <c r="K3040">
        <v>0</v>
      </c>
      <c r="L3040">
        <v>6</v>
      </c>
      <c r="M3040">
        <v>4</v>
      </c>
      <c r="N3040">
        <v>2</v>
      </c>
      <c r="O3040">
        <v>2</v>
      </c>
      <c r="P3040">
        <v>0</v>
      </c>
      <c r="Q3040">
        <v>2</v>
      </c>
      <c r="R3040">
        <v>6</v>
      </c>
      <c r="S3040">
        <v>0</v>
      </c>
      <c r="T3040">
        <v>0</v>
      </c>
      <c r="U3040">
        <v>0</v>
      </c>
      <c r="V3040">
        <f t="shared" si="94"/>
        <v>72</v>
      </c>
      <c r="W3040">
        <f t="shared" si="95"/>
        <v>64</v>
      </c>
    </row>
    <row r="3041" spans="1:23" x14ac:dyDescent="0.35">
      <c r="A3041" t="s">
        <v>452</v>
      </c>
      <c r="B3041" s="1">
        <v>44432</v>
      </c>
      <c r="C3041" t="s">
        <v>440</v>
      </c>
      <c r="D3041" t="s">
        <v>50</v>
      </c>
      <c r="E3041">
        <v>1</v>
      </c>
      <c r="F3041">
        <v>0</v>
      </c>
      <c r="G3041">
        <v>0</v>
      </c>
      <c r="H3041">
        <v>0</v>
      </c>
      <c r="I3041">
        <v>1</v>
      </c>
      <c r="J3041">
        <v>0</v>
      </c>
      <c r="K3041">
        <v>0</v>
      </c>
      <c r="L3041" s="2">
        <v>3.6666666666666665</v>
      </c>
      <c r="M3041">
        <v>11</v>
      </c>
      <c r="N3041">
        <v>7</v>
      </c>
      <c r="O3041">
        <v>7</v>
      </c>
      <c r="P3041">
        <v>4</v>
      </c>
      <c r="Q3041">
        <v>0</v>
      </c>
      <c r="R3041">
        <v>5</v>
      </c>
      <c r="S3041">
        <v>0</v>
      </c>
      <c r="T3041">
        <v>0</v>
      </c>
      <c r="U3041">
        <v>0</v>
      </c>
      <c r="V3041">
        <f t="shared" si="94"/>
        <v>39</v>
      </c>
      <c r="W3041">
        <f t="shared" si="95"/>
        <v>0</v>
      </c>
    </row>
    <row r="3042" spans="1:23" x14ac:dyDescent="0.35">
      <c r="A3042" t="s">
        <v>452</v>
      </c>
      <c r="B3042" s="1">
        <v>44433</v>
      </c>
      <c r="C3042" t="s">
        <v>430</v>
      </c>
      <c r="D3042" t="s">
        <v>50</v>
      </c>
      <c r="E3042">
        <v>1</v>
      </c>
      <c r="F3042">
        <v>0</v>
      </c>
      <c r="G3042">
        <v>0</v>
      </c>
      <c r="H3042">
        <v>0</v>
      </c>
      <c r="I3042">
        <v>1</v>
      </c>
      <c r="J3042">
        <v>0</v>
      </c>
      <c r="K3042">
        <v>0</v>
      </c>
      <c r="L3042">
        <v>6</v>
      </c>
      <c r="M3042">
        <v>2</v>
      </c>
      <c r="N3042">
        <v>3</v>
      </c>
      <c r="O3042">
        <v>2</v>
      </c>
      <c r="P3042">
        <v>1</v>
      </c>
      <c r="Q3042">
        <v>1</v>
      </c>
      <c r="R3042">
        <v>3</v>
      </c>
      <c r="S3042">
        <v>0</v>
      </c>
      <c r="T3042">
        <v>0</v>
      </c>
      <c r="U3042">
        <v>0</v>
      </c>
      <c r="V3042">
        <f t="shared" si="94"/>
        <v>66</v>
      </c>
      <c r="W3042">
        <f t="shared" si="95"/>
        <v>58</v>
      </c>
    </row>
    <row r="3043" spans="1:23" x14ac:dyDescent="0.35">
      <c r="A3043" t="s">
        <v>452</v>
      </c>
      <c r="B3043" s="1">
        <v>44434</v>
      </c>
      <c r="C3043" t="s">
        <v>450</v>
      </c>
      <c r="D3043" t="s">
        <v>50</v>
      </c>
      <c r="E3043">
        <v>1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7</v>
      </c>
      <c r="M3043">
        <v>3</v>
      </c>
      <c r="N3043">
        <v>2</v>
      </c>
      <c r="O3043">
        <v>2</v>
      </c>
      <c r="P3043">
        <v>1</v>
      </c>
      <c r="Q3043">
        <v>0</v>
      </c>
      <c r="R3043">
        <v>5</v>
      </c>
      <c r="S3043">
        <v>0</v>
      </c>
      <c r="T3043">
        <v>0</v>
      </c>
      <c r="U3043">
        <v>0</v>
      </c>
      <c r="V3043">
        <f t="shared" si="94"/>
        <v>75</v>
      </c>
      <c r="W3043">
        <f t="shared" si="95"/>
        <v>69</v>
      </c>
    </row>
    <row r="3044" spans="1:23" x14ac:dyDescent="0.35">
      <c r="A3044" t="s">
        <v>452</v>
      </c>
      <c r="B3044" s="1">
        <v>44435</v>
      </c>
      <c r="C3044" t="s">
        <v>449</v>
      </c>
      <c r="D3044" t="s">
        <v>99</v>
      </c>
      <c r="E3044">
        <v>1</v>
      </c>
      <c r="F3044">
        <v>0</v>
      </c>
      <c r="G3044">
        <v>0</v>
      </c>
      <c r="H3044">
        <v>0</v>
      </c>
      <c r="I3044">
        <v>1</v>
      </c>
      <c r="J3044">
        <v>0</v>
      </c>
      <c r="K3044">
        <v>0</v>
      </c>
      <c r="L3044">
        <v>5</v>
      </c>
      <c r="M3044">
        <v>5</v>
      </c>
      <c r="N3044">
        <v>2</v>
      </c>
      <c r="O3044">
        <v>2</v>
      </c>
      <c r="P3044">
        <v>0</v>
      </c>
      <c r="Q3044">
        <v>0</v>
      </c>
      <c r="R3044">
        <v>8</v>
      </c>
      <c r="S3044">
        <v>1</v>
      </c>
      <c r="T3044">
        <v>0</v>
      </c>
      <c r="U3044">
        <v>0</v>
      </c>
      <c r="V3044">
        <f t="shared" si="94"/>
        <v>70</v>
      </c>
      <c r="W3044">
        <f t="shared" si="95"/>
        <v>62</v>
      </c>
    </row>
    <row r="3045" spans="1:23" x14ac:dyDescent="0.35">
      <c r="A3045" t="s">
        <v>452</v>
      </c>
      <c r="B3045" s="1">
        <v>44436</v>
      </c>
      <c r="C3045" t="s">
        <v>428</v>
      </c>
      <c r="D3045" t="s">
        <v>99</v>
      </c>
      <c r="E3045">
        <v>1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6</v>
      </c>
      <c r="M3045">
        <v>7</v>
      </c>
      <c r="N3045">
        <v>2</v>
      </c>
      <c r="O3045">
        <v>2</v>
      </c>
      <c r="P3045">
        <v>0</v>
      </c>
      <c r="Q3045">
        <v>1</v>
      </c>
      <c r="R3045">
        <v>5</v>
      </c>
      <c r="S3045">
        <v>0</v>
      </c>
      <c r="T3045">
        <v>0</v>
      </c>
      <c r="U3045">
        <v>0</v>
      </c>
      <c r="V3045">
        <f t="shared" si="94"/>
        <v>69</v>
      </c>
      <c r="W3045">
        <f t="shared" si="95"/>
        <v>59</v>
      </c>
    </row>
    <row r="3046" spans="1:23" x14ac:dyDescent="0.35">
      <c r="A3046" t="s">
        <v>452</v>
      </c>
      <c r="B3046" s="1">
        <v>44437</v>
      </c>
      <c r="C3046" t="s">
        <v>440</v>
      </c>
      <c r="D3046" t="s">
        <v>99</v>
      </c>
      <c r="E3046">
        <v>1</v>
      </c>
      <c r="F3046">
        <v>0</v>
      </c>
      <c r="G3046">
        <v>0</v>
      </c>
      <c r="H3046">
        <v>1</v>
      </c>
      <c r="I3046">
        <v>0</v>
      </c>
      <c r="J3046">
        <v>0</v>
      </c>
      <c r="K3046">
        <v>0</v>
      </c>
      <c r="L3046">
        <v>5</v>
      </c>
      <c r="M3046">
        <v>1</v>
      </c>
      <c r="N3046">
        <v>2</v>
      </c>
      <c r="O3046">
        <v>2</v>
      </c>
      <c r="P3046">
        <v>1</v>
      </c>
      <c r="Q3046">
        <v>3</v>
      </c>
      <c r="R3046">
        <v>5</v>
      </c>
      <c r="S3046">
        <v>0</v>
      </c>
      <c r="T3046">
        <v>0</v>
      </c>
      <c r="U3046">
        <v>0</v>
      </c>
      <c r="V3046">
        <f t="shared" si="94"/>
        <v>64</v>
      </c>
      <c r="W3046">
        <f t="shared" si="95"/>
        <v>55</v>
      </c>
    </row>
    <row r="3047" spans="1:23" x14ac:dyDescent="0.35">
      <c r="A3047" t="s">
        <v>452</v>
      </c>
      <c r="B3047" s="1">
        <v>44439</v>
      </c>
      <c r="C3047" t="s">
        <v>195</v>
      </c>
      <c r="D3047" t="s">
        <v>97</v>
      </c>
      <c r="E3047">
        <v>1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 s="2">
        <v>4.333333333333333</v>
      </c>
      <c r="M3047">
        <v>4</v>
      </c>
      <c r="N3047">
        <v>1</v>
      </c>
      <c r="O3047">
        <v>0</v>
      </c>
      <c r="P3047">
        <v>0</v>
      </c>
      <c r="Q3047">
        <v>0</v>
      </c>
      <c r="R3047">
        <v>4</v>
      </c>
      <c r="S3047">
        <v>0</v>
      </c>
      <c r="T3047">
        <v>0</v>
      </c>
      <c r="U3047">
        <v>0</v>
      </c>
      <c r="V3047">
        <f t="shared" si="94"/>
        <v>61.666666666666664</v>
      </c>
      <c r="W3047">
        <f t="shared" si="95"/>
        <v>59</v>
      </c>
    </row>
    <row r="3048" spans="1:23" x14ac:dyDescent="0.35">
      <c r="A3048" t="s">
        <v>452</v>
      </c>
      <c r="B3048" s="1">
        <v>44441</v>
      </c>
      <c r="C3048" t="s">
        <v>450</v>
      </c>
      <c r="D3048" t="s">
        <v>97</v>
      </c>
      <c r="E3048">
        <v>1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 s="2">
        <v>5.333333333333333</v>
      </c>
      <c r="M3048">
        <v>4</v>
      </c>
      <c r="N3048">
        <v>3</v>
      </c>
      <c r="O3048">
        <v>3</v>
      </c>
      <c r="P3048">
        <v>1</v>
      </c>
      <c r="Q3048">
        <v>1</v>
      </c>
      <c r="R3048">
        <v>5</v>
      </c>
      <c r="S3048">
        <v>0</v>
      </c>
      <c r="T3048">
        <v>0</v>
      </c>
      <c r="U3048">
        <v>1</v>
      </c>
      <c r="V3048">
        <f t="shared" si="94"/>
        <v>64.666666666666671</v>
      </c>
      <c r="W3048">
        <f t="shared" si="95"/>
        <v>52</v>
      </c>
    </row>
    <row r="3049" spans="1:23" x14ac:dyDescent="0.35">
      <c r="A3049" t="s">
        <v>452</v>
      </c>
      <c r="B3049" s="1">
        <v>44442</v>
      </c>
      <c r="C3049" t="s">
        <v>449</v>
      </c>
      <c r="D3049" t="s">
        <v>90</v>
      </c>
      <c r="E3049">
        <v>1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6</v>
      </c>
      <c r="M3049">
        <v>3</v>
      </c>
      <c r="N3049">
        <v>0</v>
      </c>
      <c r="O3049">
        <v>0</v>
      </c>
      <c r="P3049">
        <v>0</v>
      </c>
      <c r="Q3049">
        <v>2</v>
      </c>
      <c r="R3049">
        <v>4</v>
      </c>
      <c r="S3049">
        <v>1</v>
      </c>
      <c r="T3049">
        <v>0</v>
      </c>
      <c r="U3049">
        <v>0</v>
      </c>
      <c r="V3049">
        <f t="shared" si="94"/>
        <v>71</v>
      </c>
      <c r="W3049">
        <f t="shared" si="95"/>
        <v>70</v>
      </c>
    </row>
    <row r="3050" spans="1:23" x14ac:dyDescent="0.35">
      <c r="A3050" t="s">
        <v>452</v>
      </c>
      <c r="B3050" t="s">
        <v>422</v>
      </c>
      <c r="C3050" t="s">
        <v>428</v>
      </c>
      <c r="D3050" t="s">
        <v>90</v>
      </c>
      <c r="E3050">
        <v>1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5</v>
      </c>
      <c r="M3050">
        <v>6</v>
      </c>
      <c r="N3050">
        <v>3</v>
      </c>
      <c r="O3050">
        <v>3</v>
      </c>
      <c r="P3050">
        <v>0</v>
      </c>
      <c r="Q3050">
        <v>3</v>
      </c>
      <c r="R3050">
        <v>2</v>
      </c>
      <c r="S3050">
        <v>0</v>
      </c>
      <c r="T3050">
        <v>0</v>
      </c>
      <c r="U3050">
        <v>0</v>
      </c>
      <c r="V3050">
        <f t="shared" si="94"/>
        <v>60</v>
      </c>
      <c r="W3050">
        <f t="shared" si="95"/>
        <v>45</v>
      </c>
    </row>
    <row r="3051" spans="1:23" x14ac:dyDescent="0.35">
      <c r="A3051" t="s">
        <v>452</v>
      </c>
      <c r="B3051" t="s">
        <v>423</v>
      </c>
      <c r="C3051" t="s">
        <v>440</v>
      </c>
      <c r="D3051" t="s">
        <v>90</v>
      </c>
      <c r="E3051">
        <v>1</v>
      </c>
      <c r="F3051">
        <v>1</v>
      </c>
      <c r="G3051">
        <v>0</v>
      </c>
      <c r="H3051">
        <v>0</v>
      </c>
      <c r="I3051">
        <v>1</v>
      </c>
      <c r="J3051">
        <v>0</v>
      </c>
      <c r="K3051">
        <v>0</v>
      </c>
      <c r="L3051">
        <v>6</v>
      </c>
      <c r="M3051">
        <v>7</v>
      </c>
      <c r="N3051">
        <v>4</v>
      </c>
      <c r="O3051">
        <v>4</v>
      </c>
      <c r="P3051">
        <v>2</v>
      </c>
      <c r="Q3051">
        <v>1</v>
      </c>
      <c r="R3051">
        <v>8</v>
      </c>
      <c r="S3051">
        <v>0</v>
      </c>
      <c r="T3051">
        <v>0</v>
      </c>
      <c r="U3051">
        <v>0</v>
      </c>
      <c r="V3051">
        <f t="shared" si="94"/>
        <v>64</v>
      </c>
      <c r="W3051">
        <f t="shared" si="95"/>
        <v>44</v>
      </c>
    </row>
    <row r="3052" spans="1:23" x14ac:dyDescent="0.35">
      <c r="A3052" t="s">
        <v>452</v>
      </c>
      <c r="B3052" s="1">
        <v>44444</v>
      </c>
      <c r="C3052" t="s">
        <v>430</v>
      </c>
      <c r="D3052" t="s">
        <v>90</v>
      </c>
      <c r="E3052">
        <v>1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 s="2">
        <v>4.333333333333333</v>
      </c>
      <c r="M3052">
        <v>6</v>
      </c>
      <c r="N3052">
        <v>6</v>
      </c>
      <c r="O3052">
        <v>6</v>
      </c>
      <c r="P3052">
        <v>2</v>
      </c>
      <c r="Q3052">
        <v>3</v>
      </c>
      <c r="R3052">
        <v>6</v>
      </c>
      <c r="S3052">
        <v>0</v>
      </c>
      <c r="T3052">
        <v>0</v>
      </c>
      <c r="U3052">
        <v>1</v>
      </c>
      <c r="V3052">
        <f t="shared" si="94"/>
        <v>52.666666666666664</v>
      </c>
      <c r="W3052">
        <f t="shared" si="95"/>
        <v>24</v>
      </c>
    </row>
    <row r="3053" spans="1:23" x14ac:dyDescent="0.35">
      <c r="A3053" t="s">
        <v>452</v>
      </c>
      <c r="B3053" s="1">
        <v>44445</v>
      </c>
      <c r="C3053" t="s">
        <v>195</v>
      </c>
      <c r="D3053" t="s">
        <v>90</v>
      </c>
      <c r="E3053">
        <v>1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5</v>
      </c>
      <c r="M3053">
        <v>10</v>
      </c>
      <c r="N3053">
        <v>2</v>
      </c>
      <c r="O3053">
        <v>2</v>
      </c>
      <c r="P3053">
        <v>0</v>
      </c>
      <c r="Q3053">
        <v>2</v>
      </c>
      <c r="R3053">
        <v>3</v>
      </c>
      <c r="S3053">
        <v>0</v>
      </c>
      <c r="T3053">
        <v>0</v>
      </c>
      <c r="U3053">
        <v>0</v>
      </c>
      <c r="V3053">
        <f t="shared" si="94"/>
        <v>58</v>
      </c>
      <c r="W3053">
        <f t="shared" si="95"/>
        <v>43</v>
      </c>
    </row>
    <row r="3054" spans="1:23" x14ac:dyDescent="0.35">
      <c r="A3054" t="s">
        <v>452</v>
      </c>
      <c r="B3054" s="1">
        <v>44446</v>
      </c>
      <c r="C3054" t="s">
        <v>450</v>
      </c>
      <c r="D3054" t="s">
        <v>95</v>
      </c>
      <c r="E3054">
        <v>1</v>
      </c>
      <c r="F3054">
        <v>0</v>
      </c>
      <c r="G3054">
        <v>0</v>
      </c>
      <c r="H3054">
        <v>1</v>
      </c>
      <c r="I3054">
        <v>0</v>
      </c>
      <c r="J3054">
        <v>0</v>
      </c>
      <c r="K3054">
        <v>0</v>
      </c>
      <c r="L3054">
        <v>5</v>
      </c>
      <c r="M3054">
        <v>7</v>
      </c>
      <c r="N3054">
        <v>4</v>
      </c>
      <c r="O3054">
        <v>1</v>
      </c>
      <c r="P3054">
        <v>0</v>
      </c>
      <c r="Q3054">
        <v>1</v>
      </c>
      <c r="R3054">
        <v>4</v>
      </c>
      <c r="S3054">
        <v>0</v>
      </c>
      <c r="T3054">
        <v>0</v>
      </c>
      <c r="U3054">
        <v>0</v>
      </c>
      <c r="V3054">
        <f t="shared" si="94"/>
        <v>57</v>
      </c>
      <c r="W3054">
        <f t="shared" si="95"/>
        <v>46</v>
      </c>
    </row>
    <row r="3055" spans="1:23" x14ac:dyDescent="0.35">
      <c r="A3055" t="s">
        <v>452</v>
      </c>
      <c r="B3055" s="1">
        <v>44447</v>
      </c>
      <c r="C3055" t="s">
        <v>449</v>
      </c>
      <c r="D3055" t="s">
        <v>95</v>
      </c>
      <c r="E3055">
        <v>1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6</v>
      </c>
      <c r="M3055">
        <v>5</v>
      </c>
      <c r="N3055">
        <v>1</v>
      </c>
      <c r="O3055">
        <v>1</v>
      </c>
      <c r="P3055">
        <v>0</v>
      </c>
      <c r="Q3055">
        <v>0</v>
      </c>
      <c r="R3055">
        <v>8</v>
      </c>
      <c r="S3055">
        <v>1</v>
      </c>
      <c r="T3055">
        <v>0</v>
      </c>
      <c r="U3055">
        <v>0</v>
      </c>
      <c r="V3055">
        <f t="shared" si="94"/>
        <v>75</v>
      </c>
      <c r="W3055">
        <f t="shared" si="95"/>
        <v>71</v>
      </c>
    </row>
    <row r="3056" spans="1:23" x14ac:dyDescent="0.35">
      <c r="A3056" t="s">
        <v>452</v>
      </c>
      <c r="B3056" s="1">
        <v>44448</v>
      </c>
      <c r="C3056" t="s">
        <v>428</v>
      </c>
      <c r="D3056" t="s">
        <v>95</v>
      </c>
      <c r="E3056">
        <v>1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 s="2">
        <v>6.333333333333333</v>
      </c>
      <c r="M3056">
        <v>4</v>
      </c>
      <c r="N3056">
        <v>1</v>
      </c>
      <c r="O3056">
        <v>1</v>
      </c>
      <c r="P3056">
        <v>0</v>
      </c>
      <c r="Q3056">
        <v>0</v>
      </c>
      <c r="R3056">
        <v>7</v>
      </c>
      <c r="S3056">
        <v>1</v>
      </c>
      <c r="T3056">
        <v>0</v>
      </c>
      <c r="U3056">
        <v>0</v>
      </c>
      <c r="V3056">
        <f t="shared" si="94"/>
        <v>76.666666666666671</v>
      </c>
      <c r="W3056">
        <f t="shared" si="95"/>
        <v>74</v>
      </c>
    </row>
    <row r="3057" spans="1:23" x14ac:dyDescent="0.35">
      <c r="A3057" t="s">
        <v>452</v>
      </c>
      <c r="B3057" s="1">
        <v>44449</v>
      </c>
      <c r="C3057" t="s">
        <v>440</v>
      </c>
      <c r="D3057" t="s">
        <v>71</v>
      </c>
      <c r="E3057">
        <v>1</v>
      </c>
      <c r="F3057">
        <v>0</v>
      </c>
      <c r="G3057">
        <v>0</v>
      </c>
      <c r="H3057">
        <v>1</v>
      </c>
      <c r="I3057">
        <v>0</v>
      </c>
      <c r="J3057">
        <v>0</v>
      </c>
      <c r="K3057">
        <v>0</v>
      </c>
      <c r="L3057">
        <v>7</v>
      </c>
      <c r="M3057">
        <v>4</v>
      </c>
      <c r="N3057">
        <v>2</v>
      </c>
      <c r="O3057">
        <v>2</v>
      </c>
      <c r="P3057">
        <v>1</v>
      </c>
      <c r="Q3057">
        <v>1</v>
      </c>
      <c r="R3057">
        <v>10</v>
      </c>
      <c r="S3057">
        <v>0</v>
      </c>
      <c r="T3057">
        <v>0</v>
      </c>
      <c r="U3057">
        <v>0</v>
      </c>
      <c r="V3057">
        <f t="shared" si="94"/>
        <v>78</v>
      </c>
      <c r="W3057">
        <f t="shared" si="95"/>
        <v>70</v>
      </c>
    </row>
    <row r="3058" spans="1:23" x14ac:dyDescent="0.35">
      <c r="A3058" t="s">
        <v>452</v>
      </c>
      <c r="B3058" s="1">
        <v>44450</v>
      </c>
      <c r="C3058" t="s">
        <v>430</v>
      </c>
      <c r="D3058" t="s">
        <v>71</v>
      </c>
      <c r="E3058">
        <v>1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6</v>
      </c>
      <c r="M3058">
        <v>6</v>
      </c>
      <c r="N3058">
        <v>5</v>
      </c>
      <c r="O3058">
        <v>5</v>
      </c>
      <c r="P3058">
        <v>3</v>
      </c>
      <c r="Q3058">
        <v>1</v>
      </c>
      <c r="R3058">
        <v>8</v>
      </c>
      <c r="S3058">
        <v>0</v>
      </c>
      <c r="T3058">
        <v>0</v>
      </c>
      <c r="U3058">
        <v>0</v>
      </c>
      <c r="V3058">
        <f t="shared" si="94"/>
        <v>61</v>
      </c>
      <c r="W3058">
        <f t="shared" si="95"/>
        <v>37</v>
      </c>
    </row>
    <row r="3059" spans="1:23" x14ac:dyDescent="0.35">
      <c r="A3059" t="s">
        <v>452</v>
      </c>
      <c r="B3059" s="1">
        <v>44451</v>
      </c>
      <c r="C3059" t="s">
        <v>450</v>
      </c>
      <c r="D3059" t="s">
        <v>71</v>
      </c>
      <c r="E3059">
        <v>1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5</v>
      </c>
      <c r="M3059">
        <v>3</v>
      </c>
      <c r="N3059">
        <v>2</v>
      </c>
      <c r="O3059">
        <v>2</v>
      </c>
      <c r="P3059">
        <v>0</v>
      </c>
      <c r="Q3059">
        <v>4</v>
      </c>
      <c r="R3059">
        <v>5</v>
      </c>
      <c r="S3059">
        <v>0</v>
      </c>
      <c r="T3059">
        <v>0</v>
      </c>
      <c r="U3059">
        <v>0</v>
      </c>
      <c r="V3059">
        <f t="shared" si="94"/>
        <v>65</v>
      </c>
      <c r="W3059">
        <f t="shared" si="95"/>
        <v>55</v>
      </c>
    </row>
    <row r="3060" spans="1:23" x14ac:dyDescent="0.35">
      <c r="A3060" t="s">
        <v>452</v>
      </c>
      <c r="B3060" s="1">
        <v>44452</v>
      </c>
      <c r="C3060" t="s">
        <v>449</v>
      </c>
      <c r="D3060" t="s">
        <v>103</v>
      </c>
      <c r="E3060">
        <v>1</v>
      </c>
      <c r="F3060">
        <v>0</v>
      </c>
      <c r="G3060">
        <v>0</v>
      </c>
      <c r="H3060">
        <v>0</v>
      </c>
      <c r="I3060">
        <v>1</v>
      </c>
      <c r="J3060">
        <v>0</v>
      </c>
      <c r="K3060">
        <v>0</v>
      </c>
      <c r="L3060">
        <v>5</v>
      </c>
      <c r="M3060">
        <v>6</v>
      </c>
      <c r="N3060">
        <v>3</v>
      </c>
      <c r="O3060">
        <v>3</v>
      </c>
      <c r="P3060">
        <v>1</v>
      </c>
      <c r="Q3060">
        <v>2</v>
      </c>
      <c r="R3060">
        <v>4</v>
      </c>
      <c r="S3060">
        <v>0</v>
      </c>
      <c r="T3060">
        <v>0</v>
      </c>
      <c r="U3060">
        <v>0</v>
      </c>
      <c r="V3060">
        <f t="shared" si="94"/>
        <v>59</v>
      </c>
      <c r="W3060">
        <f t="shared" si="95"/>
        <v>43</v>
      </c>
    </row>
    <row r="3061" spans="1:23" x14ac:dyDescent="0.35">
      <c r="A3061" t="s">
        <v>452</v>
      </c>
      <c r="B3061" s="1">
        <v>44453</v>
      </c>
      <c r="C3061" t="s">
        <v>428</v>
      </c>
      <c r="D3061" t="s">
        <v>103</v>
      </c>
      <c r="E3061">
        <v>1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6</v>
      </c>
      <c r="M3061">
        <v>4</v>
      </c>
      <c r="N3061">
        <v>2</v>
      </c>
      <c r="O3061">
        <v>2</v>
      </c>
      <c r="P3061">
        <v>0</v>
      </c>
      <c r="Q3061">
        <v>1</v>
      </c>
      <c r="R3061">
        <v>8</v>
      </c>
      <c r="S3061">
        <v>0</v>
      </c>
      <c r="T3061">
        <v>0</v>
      </c>
      <c r="U3061">
        <v>0</v>
      </c>
      <c r="V3061">
        <f t="shared" si="94"/>
        <v>75</v>
      </c>
      <c r="W3061">
        <f t="shared" si="95"/>
        <v>68</v>
      </c>
    </row>
    <row r="3062" spans="1:23" x14ac:dyDescent="0.35">
      <c r="A3062" t="s">
        <v>452</v>
      </c>
      <c r="B3062" s="1">
        <v>44454</v>
      </c>
      <c r="C3062" t="s">
        <v>440</v>
      </c>
      <c r="D3062" t="s">
        <v>103</v>
      </c>
      <c r="E3062">
        <v>1</v>
      </c>
      <c r="F3062">
        <v>0</v>
      </c>
      <c r="G3062">
        <v>0</v>
      </c>
      <c r="H3062">
        <v>0</v>
      </c>
      <c r="I3062">
        <v>1</v>
      </c>
      <c r="J3062">
        <v>0</v>
      </c>
      <c r="K3062">
        <v>0</v>
      </c>
      <c r="L3062">
        <v>3</v>
      </c>
      <c r="M3062">
        <v>9</v>
      </c>
      <c r="N3062">
        <v>6</v>
      </c>
      <c r="O3062">
        <v>6</v>
      </c>
      <c r="P3062">
        <v>1</v>
      </c>
      <c r="Q3062">
        <v>2</v>
      </c>
      <c r="R3062">
        <v>3</v>
      </c>
      <c r="S3062">
        <v>0</v>
      </c>
      <c r="T3062">
        <v>0</v>
      </c>
      <c r="U3062">
        <v>0</v>
      </c>
      <c r="V3062">
        <f t="shared" si="94"/>
        <v>47</v>
      </c>
      <c r="W3062">
        <f t="shared" si="95"/>
        <v>15</v>
      </c>
    </row>
    <row r="3063" spans="1:23" x14ac:dyDescent="0.35">
      <c r="A3063" t="s">
        <v>452</v>
      </c>
      <c r="B3063" s="1">
        <v>44456</v>
      </c>
      <c r="C3063" t="s">
        <v>430</v>
      </c>
      <c r="D3063" t="s">
        <v>116</v>
      </c>
      <c r="E3063">
        <v>1</v>
      </c>
      <c r="F3063">
        <v>0</v>
      </c>
      <c r="G3063">
        <v>0</v>
      </c>
      <c r="H3063">
        <v>0</v>
      </c>
      <c r="I3063">
        <v>1</v>
      </c>
      <c r="J3063">
        <v>0</v>
      </c>
      <c r="K3063">
        <v>0</v>
      </c>
      <c r="L3063">
        <v>5</v>
      </c>
      <c r="M3063">
        <v>3</v>
      </c>
      <c r="N3063">
        <v>2</v>
      </c>
      <c r="O3063">
        <v>2</v>
      </c>
      <c r="P3063">
        <v>1</v>
      </c>
      <c r="Q3063">
        <v>0</v>
      </c>
      <c r="R3063">
        <v>3</v>
      </c>
      <c r="S3063">
        <v>0</v>
      </c>
      <c r="T3063">
        <v>0</v>
      </c>
      <c r="U3063">
        <v>0</v>
      </c>
      <c r="V3063">
        <f t="shared" si="94"/>
        <v>63</v>
      </c>
      <c r="W3063">
        <f t="shared" si="95"/>
        <v>55</v>
      </c>
    </row>
    <row r="3064" spans="1:23" x14ac:dyDescent="0.35">
      <c r="A3064" t="s">
        <v>452</v>
      </c>
      <c r="B3064" s="1">
        <v>44457</v>
      </c>
      <c r="C3064" t="s">
        <v>450</v>
      </c>
      <c r="D3064" t="s">
        <v>116</v>
      </c>
      <c r="E3064">
        <v>1</v>
      </c>
      <c r="F3064">
        <v>0</v>
      </c>
      <c r="G3064">
        <v>0</v>
      </c>
      <c r="H3064">
        <v>0</v>
      </c>
      <c r="I3064">
        <v>1</v>
      </c>
      <c r="J3064">
        <v>0</v>
      </c>
      <c r="K3064">
        <v>0</v>
      </c>
      <c r="L3064">
        <v>6</v>
      </c>
      <c r="M3064">
        <v>5</v>
      </c>
      <c r="N3064">
        <v>2</v>
      </c>
      <c r="O3064">
        <v>2</v>
      </c>
      <c r="P3064">
        <v>2</v>
      </c>
      <c r="Q3064">
        <v>2</v>
      </c>
      <c r="R3064">
        <v>5</v>
      </c>
      <c r="S3064">
        <v>0</v>
      </c>
      <c r="T3064">
        <v>0</v>
      </c>
      <c r="U3064">
        <v>0</v>
      </c>
      <c r="V3064">
        <f t="shared" si="94"/>
        <v>62</v>
      </c>
      <c r="W3064">
        <f t="shared" si="95"/>
        <v>49</v>
      </c>
    </row>
    <row r="3065" spans="1:23" x14ac:dyDescent="0.35">
      <c r="A3065" t="s">
        <v>452</v>
      </c>
      <c r="B3065" s="1">
        <v>44458</v>
      </c>
      <c r="C3065" t="s">
        <v>449</v>
      </c>
      <c r="D3065" t="s">
        <v>116</v>
      </c>
      <c r="E3065">
        <v>1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 s="2">
        <v>4.666666666666667</v>
      </c>
      <c r="M3065">
        <v>6</v>
      </c>
      <c r="N3065">
        <v>2</v>
      </c>
      <c r="O3065">
        <v>2</v>
      </c>
      <c r="P3065">
        <v>0</v>
      </c>
      <c r="Q3065">
        <v>1</v>
      </c>
      <c r="R3065">
        <v>7</v>
      </c>
      <c r="S3065">
        <v>0</v>
      </c>
      <c r="T3065">
        <v>0</v>
      </c>
      <c r="U3065">
        <v>0</v>
      </c>
      <c r="V3065">
        <f t="shared" si="94"/>
        <v>65.333333333333329</v>
      </c>
      <c r="W3065">
        <f t="shared" si="95"/>
        <v>55</v>
      </c>
    </row>
    <row r="3066" spans="1:23" x14ac:dyDescent="0.35">
      <c r="A3066" t="s">
        <v>452</v>
      </c>
      <c r="B3066" s="1">
        <v>44460</v>
      </c>
      <c r="C3066" t="s">
        <v>428</v>
      </c>
      <c r="D3066" t="s">
        <v>38</v>
      </c>
      <c r="E3066">
        <v>1</v>
      </c>
      <c r="F3066">
        <v>0</v>
      </c>
      <c r="G3066">
        <v>0</v>
      </c>
      <c r="H3066">
        <v>0</v>
      </c>
      <c r="I3066">
        <v>1</v>
      </c>
      <c r="J3066">
        <v>0</v>
      </c>
      <c r="K3066">
        <v>0</v>
      </c>
      <c r="L3066">
        <v>5</v>
      </c>
      <c r="M3066">
        <v>7</v>
      </c>
      <c r="N3066">
        <v>4</v>
      </c>
      <c r="O3066">
        <v>4</v>
      </c>
      <c r="P3066">
        <v>2</v>
      </c>
      <c r="Q3066">
        <v>2</v>
      </c>
      <c r="R3066">
        <v>3</v>
      </c>
      <c r="S3066">
        <v>1</v>
      </c>
      <c r="T3066">
        <v>0</v>
      </c>
      <c r="U3066">
        <v>0</v>
      </c>
      <c r="V3066">
        <f t="shared" si="94"/>
        <v>53</v>
      </c>
      <c r="W3066">
        <f t="shared" si="95"/>
        <v>31</v>
      </c>
    </row>
    <row r="3067" spans="1:23" x14ac:dyDescent="0.35">
      <c r="A3067" t="s">
        <v>452</v>
      </c>
      <c r="B3067" s="1">
        <v>44461</v>
      </c>
      <c r="C3067" t="s">
        <v>430</v>
      </c>
      <c r="D3067" t="s">
        <v>38</v>
      </c>
      <c r="E3067">
        <v>1</v>
      </c>
      <c r="F3067">
        <v>0</v>
      </c>
      <c r="G3067">
        <v>0</v>
      </c>
      <c r="H3067">
        <v>0</v>
      </c>
      <c r="I3067">
        <v>1</v>
      </c>
      <c r="J3067">
        <v>0</v>
      </c>
      <c r="K3067">
        <v>0</v>
      </c>
      <c r="L3067">
        <v>2</v>
      </c>
      <c r="M3067">
        <v>6</v>
      </c>
      <c r="N3067">
        <v>6</v>
      </c>
      <c r="O3067">
        <v>6</v>
      </c>
      <c r="P3067">
        <v>2</v>
      </c>
      <c r="Q3067">
        <v>2</v>
      </c>
      <c r="R3067">
        <v>1</v>
      </c>
      <c r="S3067">
        <v>0</v>
      </c>
      <c r="T3067">
        <v>0</v>
      </c>
      <c r="U3067">
        <v>0</v>
      </c>
      <c r="V3067">
        <f t="shared" si="94"/>
        <v>41</v>
      </c>
      <c r="W3067">
        <f t="shared" si="95"/>
        <v>7</v>
      </c>
    </row>
    <row r="3068" spans="1:23" x14ac:dyDescent="0.35">
      <c r="A3068" t="s">
        <v>452</v>
      </c>
      <c r="B3068" s="1">
        <v>44463</v>
      </c>
      <c r="C3068" t="s">
        <v>440</v>
      </c>
      <c r="D3068" t="s">
        <v>105</v>
      </c>
      <c r="E3068">
        <v>1</v>
      </c>
      <c r="F3068">
        <v>0</v>
      </c>
      <c r="G3068">
        <v>0</v>
      </c>
      <c r="H3068">
        <v>0</v>
      </c>
      <c r="I3068">
        <v>1</v>
      </c>
      <c r="J3068">
        <v>0</v>
      </c>
      <c r="K3068">
        <v>0</v>
      </c>
      <c r="L3068">
        <v>4</v>
      </c>
      <c r="M3068">
        <v>5</v>
      </c>
      <c r="N3068">
        <v>4</v>
      </c>
      <c r="O3068">
        <v>4</v>
      </c>
      <c r="P3068">
        <v>3</v>
      </c>
      <c r="Q3068">
        <v>4</v>
      </c>
      <c r="R3068">
        <v>2</v>
      </c>
      <c r="S3068">
        <v>0</v>
      </c>
      <c r="T3068">
        <v>0</v>
      </c>
      <c r="U3068">
        <v>0</v>
      </c>
      <c r="V3068">
        <f t="shared" si="94"/>
        <v>43</v>
      </c>
      <c r="W3068">
        <f t="shared" si="95"/>
        <v>18</v>
      </c>
    </row>
    <row r="3069" spans="1:23" x14ac:dyDescent="0.35">
      <c r="A3069" t="s">
        <v>452</v>
      </c>
      <c r="B3069" s="1">
        <v>44464</v>
      </c>
      <c r="C3069" t="s">
        <v>449</v>
      </c>
      <c r="D3069" t="s">
        <v>105</v>
      </c>
      <c r="E3069">
        <v>1</v>
      </c>
      <c r="F3069">
        <v>0</v>
      </c>
      <c r="G3069">
        <v>0</v>
      </c>
      <c r="H3069">
        <v>0</v>
      </c>
      <c r="I3069">
        <v>1</v>
      </c>
      <c r="J3069">
        <v>0</v>
      </c>
      <c r="K3069">
        <v>0</v>
      </c>
      <c r="L3069">
        <v>5</v>
      </c>
      <c r="M3069">
        <v>2</v>
      </c>
      <c r="N3069">
        <v>2</v>
      </c>
      <c r="O3069">
        <v>2</v>
      </c>
      <c r="P3069">
        <v>0</v>
      </c>
      <c r="Q3069">
        <v>4</v>
      </c>
      <c r="R3069">
        <v>6</v>
      </c>
      <c r="S3069">
        <v>1</v>
      </c>
      <c r="T3069">
        <v>0</v>
      </c>
      <c r="U3069">
        <v>0</v>
      </c>
      <c r="V3069">
        <f t="shared" si="94"/>
        <v>67</v>
      </c>
      <c r="W3069">
        <f t="shared" si="95"/>
        <v>58</v>
      </c>
    </row>
    <row r="3070" spans="1:23" x14ac:dyDescent="0.35">
      <c r="A3070" t="s">
        <v>452</v>
      </c>
      <c r="B3070" s="1">
        <v>44465</v>
      </c>
      <c r="C3070" t="s">
        <v>450</v>
      </c>
      <c r="D3070" t="s">
        <v>105</v>
      </c>
      <c r="E3070">
        <v>1</v>
      </c>
      <c r="F3070">
        <v>0</v>
      </c>
      <c r="G3070">
        <v>0</v>
      </c>
      <c r="H3070">
        <v>0</v>
      </c>
      <c r="I3070">
        <v>1</v>
      </c>
      <c r="J3070">
        <v>0</v>
      </c>
      <c r="K3070">
        <v>0</v>
      </c>
      <c r="L3070">
        <v>4</v>
      </c>
      <c r="M3070">
        <v>7</v>
      </c>
      <c r="N3070">
        <v>5</v>
      </c>
      <c r="O3070">
        <v>5</v>
      </c>
      <c r="P3070">
        <v>1</v>
      </c>
      <c r="Q3070">
        <v>4</v>
      </c>
      <c r="R3070">
        <v>3</v>
      </c>
      <c r="S3070">
        <v>0</v>
      </c>
      <c r="T3070">
        <v>0</v>
      </c>
      <c r="U3070">
        <v>0</v>
      </c>
      <c r="V3070">
        <f t="shared" si="94"/>
        <v>50</v>
      </c>
      <c r="W3070">
        <f t="shared" si="95"/>
        <v>24</v>
      </c>
    </row>
    <row r="3071" spans="1:23" x14ac:dyDescent="0.35">
      <c r="A3071" t="s">
        <v>452</v>
      </c>
      <c r="B3071" t="s">
        <v>325</v>
      </c>
      <c r="C3071" t="s">
        <v>428</v>
      </c>
      <c r="D3071" t="s">
        <v>97</v>
      </c>
      <c r="E3071">
        <v>1</v>
      </c>
      <c r="F3071">
        <v>0</v>
      </c>
      <c r="G3071">
        <v>0</v>
      </c>
      <c r="H3071">
        <v>1</v>
      </c>
      <c r="I3071">
        <v>0</v>
      </c>
      <c r="J3071">
        <v>0</v>
      </c>
      <c r="K3071">
        <v>0</v>
      </c>
      <c r="L3071">
        <v>5</v>
      </c>
      <c r="M3071">
        <v>5</v>
      </c>
      <c r="N3071">
        <v>2</v>
      </c>
      <c r="O3071">
        <v>2</v>
      </c>
      <c r="P3071">
        <v>1</v>
      </c>
      <c r="Q3071">
        <v>2</v>
      </c>
      <c r="R3071">
        <v>4</v>
      </c>
      <c r="S3071">
        <v>0</v>
      </c>
      <c r="T3071">
        <v>0</v>
      </c>
      <c r="U3071">
        <v>0</v>
      </c>
      <c r="V3071">
        <f t="shared" si="94"/>
        <v>60</v>
      </c>
      <c r="W3071">
        <f t="shared" si="95"/>
        <v>48</v>
      </c>
    </row>
    <row r="3072" spans="1:23" x14ac:dyDescent="0.35">
      <c r="A3072" t="s">
        <v>452</v>
      </c>
      <c r="B3072" t="s">
        <v>326</v>
      </c>
      <c r="C3072" t="s">
        <v>451</v>
      </c>
      <c r="D3072" t="s">
        <v>97</v>
      </c>
      <c r="E3072">
        <v>1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1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2</v>
      </c>
      <c r="S3072">
        <v>0</v>
      </c>
      <c r="T3072">
        <v>0</v>
      </c>
      <c r="U3072">
        <v>0</v>
      </c>
      <c r="V3072">
        <f t="shared" si="94"/>
        <v>55</v>
      </c>
      <c r="W3072">
        <f t="shared" si="95"/>
        <v>48</v>
      </c>
    </row>
    <row r="3073" spans="1:23" x14ac:dyDescent="0.35">
      <c r="A3073" t="s">
        <v>452</v>
      </c>
      <c r="B3073" s="1">
        <v>44468</v>
      </c>
      <c r="C3073" t="s">
        <v>430</v>
      </c>
      <c r="D3073" t="s">
        <v>97</v>
      </c>
      <c r="E3073">
        <v>1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 s="2">
        <v>7.333333333333333</v>
      </c>
      <c r="M3073">
        <v>2</v>
      </c>
      <c r="N3073">
        <v>2</v>
      </c>
      <c r="O3073">
        <v>2</v>
      </c>
      <c r="P3073">
        <v>0</v>
      </c>
      <c r="Q3073">
        <v>3</v>
      </c>
      <c r="R3073">
        <v>5</v>
      </c>
      <c r="S3073">
        <v>0</v>
      </c>
      <c r="T3073">
        <v>0</v>
      </c>
      <c r="U3073">
        <v>0</v>
      </c>
      <c r="V3073">
        <f t="shared" si="94"/>
        <v>78.666666666666671</v>
      </c>
      <c r="W3073">
        <f t="shared" si="95"/>
        <v>73</v>
      </c>
    </row>
    <row r="3074" spans="1:23" x14ac:dyDescent="0.35">
      <c r="A3074" t="s">
        <v>452</v>
      </c>
      <c r="B3074" s="1">
        <v>44469</v>
      </c>
      <c r="C3074" t="s">
        <v>449</v>
      </c>
      <c r="D3074" t="s">
        <v>97</v>
      </c>
      <c r="E3074">
        <v>1</v>
      </c>
      <c r="F3074">
        <v>0</v>
      </c>
      <c r="G3074">
        <v>0</v>
      </c>
      <c r="H3074">
        <v>1</v>
      </c>
      <c r="I3074">
        <v>0</v>
      </c>
      <c r="J3074">
        <v>0</v>
      </c>
      <c r="K3074">
        <v>0</v>
      </c>
      <c r="L3074">
        <v>5</v>
      </c>
      <c r="M3074">
        <v>6</v>
      </c>
      <c r="N3074">
        <v>3</v>
      </c>
      <c r="O3074">
        <v>2</v>
      </c>
      <c r="P3074">
        <v>1</v>
      </c>
      <c r="Q3074">
        <v>3</v>
      </c>
      <c r="R3074">
        <v>6</v>
      </c>
      <c r="S3074">
        <v>0</v>
      </c>
      <c r="T3074">
        <v>0</v>
      </c>
      <c r="U3074">
        <v>0</v>
      </c>
      <c r="V3074">
        <f t="shared" si="94"/>
        <v>58</v>
      </c>
      <c r="W3074">
        <f t="shared" si="95"/>
        <v>43</v>
      </c>
    </row>
    <row r="3075" spans="1:23" x14ac:dyDescent="0.35">
      <c r="A3075" t="s">
        <v>452</v>
      </c>
      <c r="B3075" s="1">
        <v>44470</v>
      </c>
      <c r="C3075" t="s">
        <v>440</v>
      </c>
      <c r="D3075" t="s">
        <v>92</v>
      </c>
      <c r="E3075">
        <v>1</v>
      </c>
      <c r="F3075">
        <v>0</v>
      </c>
      <c r="G3075">
        <v>0</v>
      </c>
      <c r="H3075">
        <v>1</v>
      </c>
      <c r="I3075">
        <v>0</v>
      </c>
      <c r="J3075">
        <v>0</v>
      </c>
      <c r="K3075">
        <v>0</v>
      </c>
      <c r="L3075">
        <v>5</v>
      </c>
      <c r="M3075">
        <v>1</v>
      </c>
      <c r="N3075">
        <v>0</v>
      </c>
      <c r="O3075">
        <v>0</v>
      </c>
      <c r="P3075">
        <v>0</v>
      </c>
      <c r="Q3075">
        <v>1</v>
      </c>
      <c r="R3075">
        <v>6</v>
      </c>
      <c r="S3075">
        <v>0</v>
      </c>
      <c r="T3075">
        <v>0</v>
      </c>
      <c r="U3075">
        <v>0</v>
      </c>
      <c r="V3075">
        <f t="shared" ref="V3075:V3138" si="96">50+L3075*3+(IF(L3075&lt;4,0,(L3075-4)*2)+R3075-M3075-4*P3075-(2*(N3075-O3075))-Q3075)</f>
        <v>71</v>
      </c>
      <c r="W3075">
        <f t="shared" ref="W3075:W3138" si="97">40+6*L3075+R3075-2*Q3075-2*M3075-3*N3075-6*P3075</f>
        <v>72</v>
      </c>
    </row>
    <row r="3076" spans="1:23" x14ac:dyDescent="0.35">
      <c r="A3076" t="s">
        <v>452</v>
      </c>
      <c r="B3076" s="1">
        <v>44471</v>
      </c>
      <c r="C3076" t="s">
        <v>450</v>
      </c>
      <c r="D3076" t="s">
        <v>92</v>
      </c>
      <c r="E3076">
        <v>1</v>
      </c>
      <c r="F3076">
        <v>0</v>
      </c>
      <c r="G3076">
        <v>0</v>
      </c>
      <c r="H3076">
        <v>0</v>
      </c>
      <c r="I3076">
        <v>1</v>
      </c>
      <c r="J3076">
        <v>0</v>
      </c>
      <c r="K3076">
        <v>0</v>
      </c>
      <c r="L3076">
        <v>5</v>
      </c>
      <c r="M3076">
        <v>7</v>
      </c>
      <c r="N3076">
        <v>5</v>
      </c>
      <c r="O3076">
        <v>5</v>
      </c>
      <c r="P3076">
        <v>2</v>
      </c>
      <c r="Q3076">
        <v>2</v>
      </c>
      <c r="R3076">
        <v>5</v>
      </c>
      <c r="S3076">
        <v>0</v>
      </c>
      <c r="T3076">
        <v>0</v>
      </c>
      <c r="U3076">
        <v>0</v>
      </c>
      <c r="V3076">
        <f t="shared" si="96"/>
        <v>55</v>
      </c>
      <c r="W3076">
        <f t="shared" si="97"/>
        <v>30</v>
      </c>
    </row>
    <row r="3077" spans="1:23" x14ac:dyDescent="0.35">
      <c r="A3077" t="s">
        <v>452</v>
      </c>
      <c r="B3077" s="1">
        <v>44472</v>
      </c>
      <c r="C3077" t="s">
        <v>451</v>
      </c>
      <c r="D3077" t="s">
        <v>92</v>
      </c>
      <c r="E3077">
        <v>1</v>
      </c>
      <c r="F3077">
        <v>0</v>
      </c>
      <c r="G3077">
        <v>0</v>
      </c>
      <c r="H3077">
        <v>0</v>
      </c>
      <c r="I3077">
        <v>1</v>
      </c>
      <c r="J3077">
        <v>0</v>
      </c>
      <c r="K3077">
        <v>0</v>
      </c>
      <c r="L3077">
        <v>1</v>
      </c>
      <c r="M3077">
        <v>3</v>
      </c>
      <c r="N3077">
        <v>2</v>
      </c>
      <c r="O3077">
        <v>2</v>
      </c>
      <c r="P3077">
        <v>1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f t="shared" si="96"/>
        <v>46</v>
      </c>
      <c r="W3077">
        <f t="shared" si="97"/>
        <v>28</v>
      </c>
    </row>
    <row r="3078" spans="1:23" x14ac:dyDescent="0.35">
      <c r="A3078" t="s">
        <v>467</v>
      </c>
      <c r="B3078" s="1">
        <v>44287</v>
      </c>
      <c r="C3078" t="s">
        <v>453</v>
      </c>
      <c r="D3078" t="s">
        <v>64</v>
      </c>
      <c r="E3078">
        <v>1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 s="2">
        <v>5.333333333333333</v>
      </c>
      <c r="M3078">
        <v>5</v>
      </c>
      <c r="N3078">
        <v>2</v>
      </c>
      <c r="O3078">
        <v>2</v>
      </c>
      <c r="P3078">
        <v>1</v>
      </c>
      <c r="Q3078">
        <v>2</v>
      </c>
      <c r="R3078">
        <v>8</v>
      </c>
      <c r="S3078">
        <v>0</v>
      </c>
      <c r="T3078">
        <v>0</v>
      </c>
      <c r="U3078">
        <v>0</v>
      </c>
      <c r="V3078">
        <f t="shared" si="96"/>
        <v>65.666666666666671</v>
      </c>
      <c r="W3078">
        <f t="shared" si="97"/>
        <v>54</v>
      </c>
    </row>
    <row r="3079" spans="1:23" x14ac:dyDescent="0.35">
      <c r="A3079" t="s">
        <v>467</v>
      </c>
      <c r="B3079" s="1">
        <v>44289</v>
      </c>
      <c r="C3079" t="s">
        <v>454</v>
      </c>
      <c r="D3079" t="s">
        <v>64</v>
      </c>
      <c r="E3079">
        <v>1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4</v>
      </c>
      <c r="M3079">
        <v>5</v>
      </c>
      <c r="N3079">
        <v>2</v>
      </c>
      <c r="O3079">
        <v>1</v>
      </c>
      <c r="P3079">
        <v>1</v>
      </c>
      <c r="Q3079">
        <v>3</v>
      </c>
      <c r="R3079">
        <v>5</v>
      </c>
      <c r="S3079">
        <v>1</v>
      </c>
      <c r="T3079">
        <v>0</v>
      </c>
      <c r="U3079">
        <v>1</v>
      </c>
      <c r="V3079">
        <f t="shared" si="96"/>
        <v>53</v>
      </c>
      <c r="W3079">
        <f t="shared" si="97"/>
        <v>41</v>
      </c>
    </row>
    <row r="3080" spans="1:23" x14ac:dyDescent="0.35">
      <c r="A3080" t="s">
        <v>467</v>
      </c>
      <c r="B3080" s="1">
        <v>44290</v>
      </c>
      <c r="C3080" t="s">
        <v>455</v>
      </c>
      <c r="D3080" t="s">
        <v>64</v>
      </c>
      <c r="E3080">
        <v>1</v>
      </c>
      <c r="F3080">
        <v>0</v>
      </c>
      <c r="G3080">
        <v>0</v>
      </c>
      <c r="H3080">
        <v>0</v>
      </c>
      <c r="I3080">
        <v>1</v>
      </c>
      <c r="J3080">
        <v>0</v>
      </c>
      <c r="K3080">
        <v>0</v>
      </c>
      <c r="L3080">
        <v>3</v>
      </c>
      <c r="M3080">
        <v>4</v>
      </c>
      <c r="N3080">
        <v>3</v>
      </c>
      <c r="O3080">
        <v>3</v>
      </c>
      <c r="P3080">
        <v>2</v>
      </c>
      <c r="Q3080">
        <v>1</v>
      </c>
      <c r="R3080">
        <v>2</v>
      </c>
      <c r="S3080">
        <v>0</v>
      </c>
      <c r="T3080">
        <v>0</v>
      </c>
      <c r="U3080">
        <v>1</v>
      </c>
      <c r="V3080">
        <f t="shared" si="96"/>
        <v>48</v>
      </c>
      <c r="W3080">
        <f t="shared" si="97"/>
        <v>29</v>
      </c>
    </row>
    <row r="3081" spans="1:23" x14ac:dyDescent="0.35">
      <c r="A3081" t="s">
        <v>467</v>
      </c>
      <c r="B3081" s="1">
        <v>44291</v>
      </c>
      <c r="C3081" t="s">
        <v>456</v>
      </c>
      <c r="D3081" t="s">
        <v>53</v>
      </c>
      <c r="E3081">
        <v>1</v>
      </c>
      <c r="F3081">
        <v>0</v>
      </c>
      <c r="G3081">
        <v>0</v>
      </c>
      <c r="H3081">
        <v>1</v>
      </c>
      <c r="I3081">
        <v>0</v>
      </c>
      <c r="J3081">
        <v>0</v>
      </c>
      <c r="K3081">
        <v>0</v>
      </c>
      <c r="L3081">
        <v>6</v>
      </c>
      <c r="M3081">
        <v>4</v>
      </c>
      <c r="N3081">
        <v>0</v>
      </c>
      <c r="O3081">
        <v>0</v>
      </c>
      <c r="P3081">
        <v>0</v>
      </c>
      <c r="Q3081">
        <v>0</v>
      </c>
      <c r="R3081">
        <v>7</v>
      </c>
      <c r="S3081">
        <v>0</v>
      </c>
      <c r="T3081">
        <v>0</v>
      </c>
      <c r="U3081">
        <v>0</v>
      </c>
      <c r="V3081">
        <f t="shared" si="96"/>
        <v>75</v>
      </c>
      <c r="W3081">
        <f t="shared" si="97"/>
        <v>75</v>
      </c>
    </row>
    <row r="3082" spans="1:23" x14ac:dyDescent="0.35">
      <c r="A3082" t="s">
        <v>467</v>
      </c>
      <c r="B3082" s="1">
        <v>44292</v>
      </c>
      <c r="C3082" t="s">
        <v>453</v>
      </c>
      <c r="D3082" t="s">
        <v>53</v>
      </c>
      <c r="E3082">
        <v>1</v>
      </c>
      <c r="F3082">
        <v>0</v>
      </c>
      <c r="G3082">
        <v>0</v>
      </c>
      <c r="H3082">
        <v>1</v>
      </c>
      <c r="I3082">
        <v>0</v>
      </c>
      <c r="J3082">
        <v>0</v>
      </c>
      <c r="K3082">
        <v>0</v>
      </c>
      <c r="L3082">
        <v>7</v>
      </c>
      <c r="M3082">
        <v>4</v>
      </c>
      <c r="N3082">
        <v>0</v>
      </c>
      <c r="O3082">
        <v>0</v>
      </c>
      <c r="P3082">
        <v>0</v>
      </c>
      <c r="Q3082">
        <v>0</v>
      </c>
      <c r="R3082">
        <v>13</v>
      </c>
      <c r="S3082">
        <v>0</v>
      </c>
      <c r="T3082">
        <v>0</v>
      </c>
      <c r="U3082">
        <v>1</v>
      </c>
      <c r="V3082">
        <f t="shared" si="96"/>
        <v>86</v>
      </c>
      <c r="W3082">
        <f t="shared" si="97"/>
        <v>87</v>
      </c>
    </row>
    <row r="3083" spans="1:23" x14ac:dyDescent="0.35">
      <c r="A3083" t="s">
        <v>467</v>
      </c>
      <c r="B3083" s="1">
        <v>44293</v>
      </c>
      <c r="C3083" t="s">
        <v>457</v>
      </c>
      <c r="D3083" t="s">
        <v>53</v>
      </c>
      <c r="E3083">
        <v>1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 s="2">
        <v>4.666666666666667</v>
      </c>
      <c r="M3083">
        <v>3</v>
      </c>
      <c r="N3083">
        <v>2</v>
      </c>
      <c r="O3083">
        <v>2</v>
      </c>
      <c r="P3083">
        <v>2</v>
      </c>
      <c r="Q3083">
        <v>0</v>
      </c>
      <c r="R3083">
        <v>7</v>
      </c>
      <c r="S3083">
        <v>0</v>
      </c>
      <c r="T3083">
        <v>0</v>
      </c>
      <c r="U3083">
        <v>0</v>
      </c>
      <c r="V3083">
        <f t="shared" si="96"/>
        <v>61.333333333333336</v>
      </c>
      <c r="W3083">
        <f t="shared" si="97"/>
        <v>51</v>
      </c>
    </row>
    <row r="3084" spans="1:23" x14ac:dyDescent="0.35">
      <c r="A3084" t="s">
        <v>467</v>
      </c>
      <c r="B3084" s="1">
        <v>44295</v>
      </c>
      <c r="C3084" t="s">
        <v>454</v>
      </c>
      <c r="D3084" t="s">
        <v>51</v>
      </c>
      <c r="E3084">
        <v>1</v>
      </c>
      <c r="F3084">
        <v>0</v>
      </c>
      <c r="G3084">
        <v>0</v>
      </c>
      <c r="H3084">
        <v>0</v>
      </c>
      <c r="I3084">
        <v>1</v>
      </c>
      <c r="J3084">
        <v>0</v>
      </c>
      <c r="K3084">
        <v>0</v>
      </c>
      <c r="L3084" s="2">
        <v>2.3333333333333335</v>
      </c>
      <c r="M3084">
        <v>5</v>
      </c>
      <c r="N3084">
        <v>5</v>
      </c>
      <c r="O3084">
        <v>3</v>
      </c>
      <c r="P3084">
        <v>0</v>
      </c>
      <c r="Q3084">
        <v>2</v>
      </c>
      <c r="R3084">
        <v>3</v>
      </c>
      <c r="S3084">
        <v>0</v>
      </c>
      <c r="T3084">
        <v>0</v>
      </c>
      <c r="U3084">
        <v>0</v>
      </c>
      <c r="V3084">
        <f t="shared" si="96"/>
        <v>49</v>
      </c>
      <c r="W3084">
        <f t="shared" si="97"/>
        <v>28</v>
      </c>
    </row>
    <row r="3085" spans="1:23" x14ac:dyDescent="0.35">
      <c r="A3085" t="s">
        <v>467</v>
      </c>
      <c r="B3085" s="1">
        <v>44296</v>
      </c>
      <c r="C3085" t="s">
        <v>455</v>
      </c>
      <c r="D3085" t="s">
        <v>51</v>
      </c>
      <c r="E3085">
        <v>1</v>
      </c>
      <c r="F3085">
        <v>0</v>
      </c>
      <c r="G3085">
        <v>0</v>
      </c>
      <c r="H3085">
        <v>0</v>
      </c>
      <c r="I3085">
        <v>1</v>
      </c>
      <c r="J3085">
        <v>0</v>
      </c>
      <c r="K3085">
        <v>0</v>
      </c>
      <c r="L3085">
        <v>4</v>
      </c>
      <c r="M3085">
        <v>8</v>
      </c>
      <c r="N3085">
        <v>4</v>
      </c>
      <c r="O3085">
        <v>4</v>
      </c>
      <c r="P3085">
        <v>2</v>
      </c>
      <c r="Q3085">
        <v>1</v>
      </c>
      <c r="R3085">
        <v>5</v>
      </c>
      <c r="S3085">
        <v>0</v>
      </c>
      <c r="T3085">
        <v>0</v>
      </c>
      <c r="U3085">
        <v>0</v>
      </c>
      <c r="V3085">
        <f t="shared" si="96"/>
        <v>50</v>
      </c>
      <c r="W3085">
        <f t="shared" si="97"/>
        <v>27</v>
      </c>
    </row>
    <row r="3086" spans="1:23" x14ac:dyDescent="0.35">
      <c r="A3086" t="s">
        <v>467</v>
      </c>
      <c r="B3086" s="1">
        <v>44297</v>
      </c>
      <c r="C3086" t="s">
        <v>456</v>
      </c>
      <c r="D3086" t="s">
        <v>51</v>
      </c>
      <c r="E3086">
        <v>1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5</v>
      </c>
      <c r="M3086">
        <v>5</v>
      </c>
      <c r="N3086">
        <v>4</v>
      </c>
      <c r="O3086">
        <v>4</v>
      </c>
      <c r="P3086">
        <v>2</v>
      </c>
      <c r="Q3086">
        <v>2</v>
      </c>
      <c r="R3086">
        <v>4</v>
      </c>
      <c r="S3086">
        <v>2</v>
      </c>
      <c r="T3086">
        <v>0</v>
      </c>
      <c r="U3086">
        <v>0</v>
      </c>
      <c r="V3086">
        <f t="shared" si="96"/>
        <v>56</v>
      </c>
      <c r="W3086">
        <f t="shared" si="97"/>
        <v>36</v>
      </c>
    </row>
    <row r="3087" spans="1:23" x14ac:dyDescent="0.35">
      <c r="A3087" t="s">
        <v>467</v>
      </c>
      <c r="B3087" s="1">
        <v>44298</v>
      </c>
      <c r="C3087" t="s">
        <v>453</v>
      </c>
      <c r="D3087" t="s">
        <v>28</v>
      </c>
      <c r="E3087">
        <v>1</v>
      </c>
      <c r="F3087">
        <v>0</v>
      </c>
      <c r="G3087">
        <v>0</v>
      </c>
      <c r="H3087">
        <v>1</v>
      </c>
      <c r="I3087">
        <v>0</v>
      </c>
      <c r="J3087">
        <v>0</v>
      </c>
      <c r="K3087">
        <v>0</v>
      </c>
      <c r="L3087">
        <v>6</v>
      </c>
      <c r="M3087">
        <v>3</v>
      </c>
      <c r="N3087">
        <v>1</v>
      </c>
      <c r="O3087">
        <v>1</v>
      </c>
      <c r="P3087">
        <v>0</v>
      </c>
      <c r="Q3087">
        <v>1</v>
      </c>
      <c r="R3087">
        <v>8</v>
      </c>
      <c r="S3087">
        <v>0</v>
      </c>
      <c r="T3087">
        <v>0</v>
      </c>
      <c r="U3087">
        <v>1</v>
      </c>
      <c r="V3087">
        <f t="shared" si="96"/>
        <v>76</v>
      </c>
      <c r="W3087">
        <f t="shared" si="97"/>
        <v>73</v>
      </c>
    </row>
    <row r="3088" spans="1:23" x14ac:dyDescent="0.35">
      <c r="A3088" t="s">
        <v>467</v>
      </c>
      <c r="B3088" s="1">
        <v>44299</v>
      </c>
      <c r="C3088" t="s">
        <v>457</v>
      </c>
      <c r="D3088" t="s">
        <v>28</v>
      </c>
      <c r="E3088">
        <v>1</v>
      </c>
      <c r="F3088">
        <v>0</v>
      </c>
      <c r="G3088">
        <v>0</v>
      </c>
      <c r="H3088">
        <v>0</v>
      </c>
      <c r="I3088">
        <v>1</v>
      </c>
      <c r="J3088">
        <v>0</v>
      </c>
      <c r="K3088">
        <v>0</v>
      </c>
      <c r="L3088" s="2">
        <v>3.6666666666666665</v>
      </c>
      <c r="M3088">
        <v>8</v>
      </c>
      <c r="N3088">
        <v>5</v>
      </c>
      <c r="O3088">
        <v>5</v>
      </c>
      <c r="P3088">
        <v>1</v>
      </c>
      <c r="Q3088">
        <v>1</v>
      </c>
      <c r="R3088">
        <v>3</v>
      </c>
      <c r="S3088">
        <v>1</v>
      </c>
      <c r="T3088">
        <v>0</v>
      </c>
      <c r="U3088">
        <v>1</v>
      </c>
      <c r="V3088">
        <f t="shared" si="96"/>
        <v>51</v>
      </c>
      <c r="W3088">
        <f t="shared" si="97"/>
        <v>26</v>
      </c>
    </row>
    <row r="3089" spans="1:23" x14ac:dyDescent="0.35">
      <c r="A3089" t="s">
        <v>467</v>
      </c>
      <c r="B3089" s="1">
        <v>44300</v>
      </c>
      <c r="C3089" t="s">
        <v>454</v>
      </c>
      <c r="D3089" t="s">
        <v>28</v>
      </c>
      <c r="E3089">
        <v>1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4</v>
      </c>
      <c r="M3089">
        <v>6</v>
      </c>
      <c r="N3089">
        <v>3</v>
      </c>
      <c r="O3089">
        <v>3</v>
      </c>
      <c r="P3089">
        <v>2</v>
      </c>
      <c r="Q3089">
        <v>2</v>
      </c>
      <c r="R3089">
        <v>4</v>
      </c>
      <c r="S3089">
        <v>1</v>
      </c>
      <c r="T3089">
        <v>0</v>
      </c>
      <c r="U3089">
        <v>0</v>
      </c>
      <c r="V3089">
        <f t="shared" si="96"/>
        <v>50</v>
      </c>
      <c r="W3089">
        <f t="shared" si="97"/>
        <v>31</v>
      </c>
    </row>
    <row r="3090" spans="1:23" x14ac:dyDescent="0.35">
      <c r="A3090" t="s">
        <v>467</v>
      </c>
      <c r="B3090" s="1">
        <v>44302</v>
      </c>
      <c r="C3090" t="s">
        <v>458</v>
      </c>
      <c r="D3090" t="s">
        <v>35</v>
      </c>
      <c r="E3090">
        <v>1</v>
      </c>
      <c r="F3090">
        <v>0</v>
      </c>
      <c r="G3090">
        <v>0</v>
      </c>
      <c r="H3090">
        <v>0</v>
      </c>
      <c r="I3090">
        <v>1</v>
      </c>
      <c r="J3090">
        <v>0</v>
      </c>
      <c r="K3090">
        <v>0</v>
      </c>
      <c r="L3090">
        <v>1</v>
      </c>
      <c r="M3090">
        <v>2</v>
      </c>
      <c r="N3090">
        <v>2</v>
      </c>
      <c r="O3090">
        <v>2</v>
      </c>
      <c r="P3090">
        <v>0</v>
      </c>
      <c r="Q3090">
        <v>2</v>
      </c>
      <c r="R3090">
        <v>2</v>
      </c>
      <c r="S3090">
        <v>0</v>
      </c>
      <c r="T3090">
        <v>0</v>
      </c>
      <c r="U3090">
        <v>0</v>
      </c>
      <c r="V3090">
        <f t="shared" si="96"/>
        <v>51</v>
      </c>
      <c r="W3090">
        <f t="shared" si="97"/>
        <v>34</v>
      </c>
    </row>
    <row r="3091" spans="1:23" x14ac:dyDescent="0.35">
      <c r="A3091" t="s">
        <v>467</v>
      </c>
      <c r="B3091" s="1">
        <v>44303</v>
      </c>
      <c r="C3091" t="s">
        <v>456</v>
      </c>
      <c r="D3091" t="s">
        <v>35</v>
      </c>
      <c r="E3091">
        <v>1</v>
      </c>
      <c r="F3091">
        <v>0</v>
      </c>
      <c r="G3091">
        <v>0</v>
      </c>
      <c r="H3091">
        <v>0</v>
      </c>
      <c r="I3091">
        <v>1</v>
      </c>
      <c r="J3091">
        <v>0</v>
      </c>
      <c r="K3091">
        <v>0</v>
      </c>
      <c r="L3091">
        <v>6</v>
      </c>
      <c r="M3091">
        <v>2</v>
      </c>
      <c r="N3091">
        <v>4</v>
      </c>
      <c r="O3091">
        <v>4</v>
      </c>
      <c r="P3091">
        <v>2</v>
      </c>
      <c r="Q3091">
        <v>2</v>
      </c>
      <c r="R3091">
        <v>7</v>
      </c>
      <c r="S3091">
        <v>0</v>
      </c>
      <c r="T3091">
        <v>0</v>
      </c>
      <c r="U3091">
        <v>0</v>
      </c>
      <c r="V3091">
        <f t="shared" si="96"/>
        <v>67</v>
      </c>
      <c r="W3091">
        <f t="shared" si="97"/>
        <v>51</v>
      </c>
    </row>
    <row r="3092" spans="1:23" x14ac:dyDescent="0.35">
      <c r="A3092" t="s">
        <v>467</v>
      </c>
      <c r="B3092" s="1">
        <v>44304</v>
      </c>
      <c r="C3092" t="s">
        <v>453</v>
      </c>
      <c r="D3092" t="s">
        <v>35</v>
      </c>
      <c r="E3092">
        <v>1</v>
      </c>
      <c r="F3092">
        <v>0</v>
      </c>
      <c r="G3092">
        <v>0</v>
      </c>
      <c r="H3092">
        <v>0</v>
      </c>
      <c r="I3092">
        <v>1</v>
      </c>
      <c r="J3092">
        <v>0</v>
      </c>
      <c r="K3092">
        <v>0</v>
      </c>
      <c r="L3092" s="2">
        <v>6.333333333333333</v>
      </c>
      <c r="M3092">
        <v>5</v>
      </c>
      <c r="N3092">
        <v>3</v>
      </c>
      <c r="O3092">
        <v>2</v>
      </c>
      <c r="P3092">
        <v>0</v>
      </c>
      <c r="Q3092">
        <v>0</v>
      </c>
      <c r="R3092">
        <v>10</v>
      </c>
      <c r="S3092">
        <v>1</v>
      </c>
      <c r="T3092">
        <v>0</v>
      </c>
      <c r="U3092">
        <v>0</v>
      </c>
      <c r="V3092">
        <f t="shared" si="96"/>
        <v>76.666666666666671</v>
      </c>
      <c r="W3092">
        <f t="shared" si="97"/>
        <v>69</v>
      </c>
    </row>
    <row r="3093" spans="1:23" x14ac:dyDescent="0.35">
      <c r="A3093" t="s">
        <v>467</v>
      </c>
      <c r="B3093" s="1">
        <v>44306</v>
      </c>
      <c r="C3093" t="s">
        <v>457</v>
      </c>
      <c r="D3093" t="s">
        <v>120</v>
      </c>
      <c r="E3093">
        <v>1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5</v>
      </c>
      <c r="M3093">
        <v>4</v>
      </c>
      <c r="N3093">
        <v>1</v>
      </c>
      <c r="O3093">
        <v>1</v>
      </c>
      <c r="P3093">
        <v>0</v>
      </c>
      <c r="Q3093">
        <v>1</v>
      </c>
      <c r="R3093">
        <v>5</v>
      </c>
      <c r="S3093">
        <v>0</v>
      </c>
      <c r="T3093">
        <v>0</v>
      </c>
      <c r="U3093">
        <v>0</v>
      </c>
      <c r="V3093">
        <f t="shared" si="96"/>
        <v>67</v>
      </c>
      <c r="W3093">
        <f t="shared" si="97"/>
        <v>62</v>
      </c>
    </row>
    <row r="3094" spans="1:23" x14ac:dyDescent="0.35">
      <c r="A3094" t="s">
        <v>467</v>
      </c>
      <c r="B3094" s="1">
        <v>44307</v>
      </c>
      <c r="C3094" t="s">
        <v>454</v>
      </c>
      <c r="D3094" t="s">
        <v>120</v>
      </c>
      <c r="E3094">
        <v>1</v>
      </c>
      <c r="F3094">
        <v>0</v>
      </c>
      <c r="G3094">
        <v>0</v>
      </c>
      <c r="H3094">
        <v>0</v>
      </c>
      <c r="I3094">
        <v>1</v>
      </c>
      <c r="J3094">
        <v>0</v>
      </c>
      <c r="K3094">
        <v>0</v>
      </c>
      <c r="L3094" s="2">
        <v>4.666666666666667</v>
      </c>
      <c r="M3094">
        <v>2</v>
      </c>
      <c r="N3094">
        <v>2</v>
      </c>
      <c r="O3094">
        <v>2</v>
      </c>
      <c r="P3094">
        <v>0</v>
      </c>
      <c r="Q3094">
        <v>4</v>
      </c>
      <c r="R3094">
        <v>2</v>
      </c>
      <c r="S3094">
        <v>0</v>
      </c>
      <c r="T3094">
        <v>0</v>
      </c>
      <c r="U3094">
        <v>1</v>
      </c>
      <c r="V3094">
        <f t="shared" si="96"/>
        <v>61.333333333333336</v>
      </c>
      <c r="W3094">
        <f t="shared" si="97"/>
        <v>52</v>
      </c>
    </row>
    <row r="3095" spans="1:23" x14ac:dyDescent="0.35">
      <c r="A3095" t="s">
        <v>467</v>
      </c>
      <c r="B3095" s="1">
        <v>44308</v>
      </c>
      <c r="C3095" t="s">
        <v>455</v>
      </c>
      <c r="D3095" t="s">
        <v>66</v>
      </c>
      <c r="E3095">
        <v>1</v>
      </c>
      <c r="F3095">
        <v>0</v>
      </c>
      <c r="G3095">
        <v>0</v>
      </c>
      <c r="H3095">
        <v>1</v>
      </c>
      <c r="I3095">
        <v>0</v>
      </c>
      <c r="J3095">
        <v>0</v>
      </c>
      <c r="K3095">
        <v>0</v>
      </c>
      <c r="L3095">
        <v>6</v>
      </c>
      <c r="M3095">
        <v>7</v>
      </c>
      <c r="N3095">
        <v>3</v>
      </c>
      <c r="O3095">
        <v>2</v>
      </c>
      <c r="P3095">
        <v>0</v>
      </c>
      <c r="Q3095">
        <v>1</v>
      </c>
      <c r="R3095">
        <v>6</v>
      </c>
      <c r="S3095">
        <v>0</v>
      </c>
      <c r="T3095">
        <v>0</v>
      </c>
      <c r="U3095">
        <v>0</v>
      </c>
      <c r="V3095">
        <f t="shared" si="96"/>
        <v>68</v>
      </c>
      <c r="W3095">
        <f t="shared" si="97"/>
        <v>57</v>
      </c>
    </row>
    <row r="3096" spans="1:23" x14ac:dyDescent="0.35">
      <c r="A3096" t="s">
        <v>467</v>
      </c>
      <c r="B3096" s="1">
        <v>44309</v>
      </c>
      <c r="C3096" t="s">
        <v>456</v>
      </c>
      <c r="D3096" t="s">
        <v>66</v>
      </c>
      <c r="E3096">
        <v>1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 s="2">
        <v>4.666666666666667</v>
      </c>
      <c r="M3096">
        <v>4</v>
      </c>
      <c r="N3096">
        <v>3</v>
      </c>
      <c r="O3096">
        <v>3</v>
      </c>
      <c r="P3096">
        <v>0</v>
      </c>
      <c r="Q3096">
        <v>3</v>
      </c>
      <c r="R3096">
        <v>5</v>
      </c>
      <c r="S3096">
        <v>0</v>
      </c>
      <c r="T3096">
        <v>0</v>
      </c>
      <c r="U3096">
        <v>0</v>
      </c>
      <c r="V3096">
        <f t="shared" si="96"/>
        <v>63.333333333333336</v>
      </c>
      <c r="W3096">
        <f t="shared" si="97"/>
        <v>50</v>
      </c>
    </row>
    <row r="3097" spans="1:23" x14ac:dyDescent="0.35">
      <c r="A3097" t="s">
        <v>467</v>
      </c>
      <c r="B3097" s="1">
        <v>44310</v>
      </c>
      <c r="C3097" t="s">
        <v>453</v>
      </c>
      <c r="D3097" t="s">
        <v>66</v>
      </c>
      <c r="E3097">
        <v>1</v>
      </c>
      <c r="F3097">
        <v>0</v>
      </c>
      <c r="G3097">
        <v>0</v>
      </c>
      <c r="H3097">
        <v>1</v>
      </c>
      <c r="I3097">
        <v>0</v>
      </c>
      <c r="J3097">
        <v>0</v>
      </c>
      <c r="K3097">
        <v>0</v>
      </c>
      <c r="L3097">
        <v>7</v>
      </c>
      <c r="M3097">
        <v>3</v>
      </c>
      <c r="N3097">
        <v>1</v>
      </c>
      <c r="O3097">
        <v>1</v>
      </c>
      <c r="P3097">
        <v>0</v>
      </c>
      <c r="Q3097">
        <v>0</v>
      </c>
      <c r="R3097">
        <v>11</v>
      </c>
      <c r="S3097">
        <v>0</v>
      </c>
      <c r="T3097">
        <v>0</v>
      </c>
      <c r="U3097">
        <v>0</v>
      </c>
      <c r="V3097">
        <f t="shared" si="96"/>
        <v>85</v>
      </c>
      <c r="W3097">
        <f t="shared" si="97"/>
        <v>84</v>
      </c>
    </row>
    <row r="3098" spans="1:23" x14ac:dyDescent="0.35">
      <c r="A3098" t="s">
        <v>467</v>
      </c>
      <c r="B3098" s="1">
        <v>44311</v>
      </c>
      <c r="C3098" t="s">
        <v>457</v>
      </c>
      <c r="D3098" t="s">
        <v>66</v>
      </c>
      <c r="E3098">
        <v>1</v>
      </c>
      <c r="F3098">
        <v>0</v>
      </c>
      <c r="G3098">
        <v>0</v>
      </c>
      <c r="H3098">
        <v>0</v>
      </c>
      <c r="I3098">
        <v>1</v>
      </c>
      <c r="J3098">
        <v>0</v>
      </c>
      <c r="K3098">
        <v>0</v>
      </c>
      <c r="L3098">
        <v>4</v>
      </c>
      <c r="M3098">
        <v>5</v>
      </c>
      <c r="N3098">
        <v>4</v>
      </c>
      <c r="O3098">
        <v>4</v>
      </c>
      <c r="P3098">
        <v>1</v>
      </c>
      <c r="Q3098">
        <v>0</v>
      </c>
      <c r="R3098">
        <v>6</v>
      </c>
      <c r="S3098">
        <v>0</v>
      </c>
      <c r="T3098">
        <v>0</v>
      </c>
      <c r="U3098">
        <v>0</v>
      </c>
      <c r="V3098">
        <f t="shared" si="96"/>
        <v>59</v>
      </c>
      <c r="W3098">
        <f t="shared" si="97"/>
        <v>42</v>
      </c>
    </row>
    <row r="3099" spans="1:23" x14ac:dyDescent="0.35">
      <c r="A3099" t="s">
        <v>467</v>
      </c>
      <c r="B3099" s="1">
        <v>44312</v>
      </c>
      <c r="C3099" t="s">
        <v>459</v>
      </c>
      <c r="D3099" t="s">
        <v>67</v>
      </c>
      <c r="E3099">
        <v>1</v>
      </c>
      <c r="F3099">
        <v>0</v>
      </c>
      <c r="G3099">
        <v>0</v>
      </c>
      <c r="H3099">
        <v>0</v>
      </c>
      <c r="I3099">
        <v>1</v>
      </c>
      <c r="J3099">
        <v>0</v>
      </c>
      <c r="K3099">
        <v>0</v>
      </c>
      <c r="L3099">
        <v>4</v>
      </c>
      <c r="M3099">
        <v>3</v>
      </c>
      <c r="N3099">
        <v>2</v>
      </c>
      <c r="O3099">
        <v>2</v>
      </c>
      <c r="P3099">
        <v>1</v>
      </c>
      <c r="Q3099">
        <v>3</v>
      </c>
      <c r="R3099">
        <v>4</v>
      </c>
      <c r="S3099">
        <v>0</v>
      </c>
      <c r="T3099">
        <v>0</v>
      </c>
      <c r="U3099">
        <v>0</v>
      </c>
      <c r="V3099">
        <f t="shared" si="96"/>
        <v>56</v>
      </c>
      <c r="W3099">
        <f t="shared" si="97"/>
        <v>44</v>
      </c>
    </row>
    <row r="3100" spans="1:23" x14ac:dyDescent="0.35">
      <c r="A3100" t="s">
        <v>467</v>
      </c>
      <c r="B3100" s="1">
        <v>44313</v>
      </c>
      <c r="C3100" t="s">
        <v>454</v>
      </c>
      <c r="D3100" t="s">
        <v>67</v>
      </c>
      <c r="E3100">
        <v>1</v>
      </c>
      <c r="F3100">
        <v>0</v>
      </c>
      <c r="G3100">
        <v>0</v>
      </c>
      <c r="H3100">
        <v>1</v>
      </c>
      <c r="I3100">
        <v>0</v>
      </c>
      <c r="J3100">
        <v>0</v>
      </c>
      <c r="K3100">
        <v>0</v>
      </c>
      <c r="L3100" s="2">
        <v>6.666666666666667</v>
      </c>
      <c r="M3100">
        <v>6</v>
      </c>
      <c r="N3100">
        <v>1</v>
      </c>
      <c r="O3100">
        <v>1</v>
      </c>
      <c r="P3100">
        <v>0</v>
      </c>
      <c r="Q3100">
        <v>2</v>
      </c>
      <c r="R3100">
        <v>5</v>
      </c>
      <c r="S3100">
        <v>1</v>
      </c>
      <c r="T3100">
        <v>0</v>
      </c>
      <c r="U3100">
        <v>0</v>
      </c>
      <c r="V3100">
        <f t="shared" si="96"/>
        <v>72.333333333333329</v>
      </c>
      <c r="W3100">
        <f t="shared" si="97"/>
        <v>66</v>
      </c>
    </row>
    <row r="3101" spans="1:23" x14ac:dyDescent="0.35">
      <c r="A3101" t="s">
        <v>467</v>
      </c>
      <c r="B3101" s="1">
        <v>44314</v>
      </c>
      <c r="C3101" t="s">
        <v>455</v>
      </c>
      <c r="D3101" t="s">
        <v>67</v>
      </c>
      <c r="E3101">
        <v>1</v>
      </c>
      <c r="F3101">
        <v>0</v>
      </c>
      <c r="G3101">
        <v>0</v>
      </c>
      <c r="H3101">
        <v>1</v>
      </c>
      <c r="I3101">
        <v>0</v>
      </c>
      <c r="J3101">
        <v>0</v>
      </c>
      <c r="K3101">
        <v>0</v>
      </c>
      <c r="L3101">
        <v>7</v>
      </c>
      <c r="M3101">
        <v>3</v>
      </c>
      <c r="N3101">
        <v>0</v>
      </c>
      <c r="O3101">
        <v>0</v>
      </c>
      <c r="P3101">
        <v>0</v>
      </c>
      <c r="Q3101">
        <v>1</v>
      </c>
      <c r="R3101">
        <v>6</v>
      </c>
      <c r="S3101">
        <v>0</v>
      </c>
      <c r="T3101">
        <v>0</v>
      </c>
      <c r="U3101">
        <v>0</v>
      </c>
      <c r="V3101">
        <f t="shared" si="96"/>
        <v>79</v>
      </c>
      <c r="W3101">
        <f t="shared" si="97"/>
        <v>80</v>
      </c>
    </row>
    <row r="3102" spans="1:23" x14ac:dyDescent="0.35">
      <c r="A3102" t="s">
        <v>467</v>
      </c>
      <c r="B3102" s="1">
        <v>44315</v>
      </c>
      <c r="C3102" t="s">
        <v>456</v>
      </c>
      <c r="D3102" t="s">
        <v>67</v>
      </c>
      <c r="E3102">
        <v>1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5</v>
      </c>
      <c r="M3102">
        <v>6</v>
      </c>
      <c r="N3102">
        <v>2</v>
      </c>
      <c r="O3102">
        <v>2</v>
      </c>
      <c r="P3102">
        <v>1</v>
      </c>
      <c r="Q3102">
        <v>1</v>
      </c>
      <c r="R3102">
        <v>1</v>
      </c>
      <c r="S3102">
        <v>0</v>
      </c>
      <c r="T3102">
        <v>0</v>
      </c>
      <c r="U3102">
        <v>0</v>
      </c>
      <c r="V3102">
        <f t="shared" si="96"/>
        <v>57</v>
      </c>
      <c r="W3102">
        <f t="shared" si="97"/>
        <v>45</v>
      </c>
    </row>
    <row r="3103" spans="1:23" x14ac:dyDescent="0.35">
      <c r="A3103" t="s">
        <v>467</v>
      </c>
      <c r="B3103" s="1">
        <v>44316</v>
      </c>
      <c r="C3103" t="s">
        <v>453</v>
      </c>
      <c r="D3103" t="s">
        <v>49</v>
      </c>
      <c r="E3103">
        <v>1</v>
      </c>
      <c r="F3103">
        <v>0</v>
      </c>
      <c r="G3103">
        <v>0</v>
      </c>
      <c r="H3103">
        <v>1</v>
      </c>
      <c r="I3103">
        <v>0</v>
      </c>
      <c r="J3103">
        <v>0</v>
      </c>
      <c r="K3103">
        <v>0</v>
      </c>
      <c r="L3103">
        <v>6</v>
      </c>
      <c r="M3103">
        <v>4</v>
      </c>
      <c r="N3103">
        <v>0</v>
      </c>
      <c r="O3103">
        <v>0</v>
      </c>
      <c r="P3103">
        <v>0</v>
      </c>
      <c r="Q3103">
        <v>0</v>
      </c>
      <c r="R3103">
        <v>12</v>
      </c>
      <c r="S3103">
        <v>0</v>
      </c>
      <c r="T3103">
        <v>0</v>
      </c>
      <c r="U3103">
        <v>0</v>
      </c>
      <c r="V3103">
        <f t="shared" si="96"/>
        <v>80</v>
      </c>
      <c r="W3103">
        <f t="shared" si="97"/>
        <v>80</v>
      </c>
    </row>
    <row r="3104" spans="1:23" x14ac:dyDescent="0.35">
      <c r="A3104" t="s">
        <v>467</v>
      </c>
      <c r="B3104" s="1">
        <v>44317</v>
      </c>
      <c r="C3104" t="s">
        <v>457</v>
      </c>
      <c r="D3104" t="s">
        <v>49</v>
      </c>
      <c r="E3104">
        <v>1</v>
      </c>
      <c r="F3104">
        <v>0</v>
      </c>
      <c r="G3104">
        <v>0</v>
      </c>
      <c r="H3104">
        <v>1</v>
      </c>
      <c r="I3104">
        <v>0</v>
      </c>
      <c r="J3104">
        <v>0</v>
      </c>
      <c r="K3104">
        <v>0</v>
      </c>
      <c r="L3104">
        <v>5</v>
      </c>
      <c r="M3104">
        <v>3</v>
      </c>
      <c r="N3104">
        <v>1</v>
      </c>
      <c r="O3104">
        <v>1</v>
      </c>
      <c r="P3104">
        <v>1</v>
      </c>
      <c r="Q3104">
        <v>3</v>
      </c>
      <c r="R3104">
        <v>8</v>
      </c>
      <c r="S3104">
        <v>0</v>
      </c>
      <c r="T3104">
        <v>0</v>
      </c>
      <c r="U3104">
        <v>0</v>
      </c>
      <c r="V3104">
        <f t="shared" si="96"/>
        <v>65</v>
      </c>
      <c r="W3104">
        <f t="shared" si="97"/>
        <v>57</v>
      </c>
    </row>
    <row r="3105" spans="1:23" x14ac:dyDescent="0.35">
      <c r="A3105" t="s">
        <v>467</v>
      </c>
      <c r="B3105" s="1">
        <v>44318</v>
      </c>
      <c r="C3105" t="s">
        <v>454</v>
      </c>
      <c r="D3105" t="s">
        <v>49</v>
      </c>
      <c r="E3105">
        <v>1</v>
      </c>
      <c r="F3105">
        <v>0</v>
      </c>
      <c r="G3105">
        <v>0</v>
      </c>
      <c r="H3105">
        <v>1</v>
      </c>
      <c r="I3105">
        <v>0</v>
      </c>
      <c r="J3105">
        <v>0</v>
      </c>
      <c r="K3105">
        <v>0</v>
      </c>
      <c r="L3105">
        <v>8</v>
      </c>
      <c r="M3105">
        <v>2</v>
      </c>
      <c r="N3105">
        <v>0</v>
      </c>
      <c r="O3105">
        <v>0</v>
      </c>
      <c r="P3105">
        <v>0</v>
      </c>
      <c r="Q3105">
        <v>1</v>
      </c>
      <c r="R3105">
        <v>10</v>
      </c>
      <c r="S3105">
        <v>0</v>
      </c>
      <c r="T3105">
        <v>0</v>
      </c>
      <c r="U3105">
        <v>1</v>
      </c>
      <c r="V3105">
        <f t="shared" si="96"/>
        <v>89</v>
      </c>
      <c r="W3105">
        <f t="shared" si="97"/>
        <v>92</v>
      </c>
    </row>
    <row r="3106" spans="1:23" x14ac:dyDescent="0.35">
      <c r="A3106" t="s">
        <v>467</v>
      </c>
      <c r="B3106" s="1">
        <v>44320</v>
      </c>
      <c r="C3106" t="s">
        <v>455</v>
      </c>
      <c r="D3106" t="s">
        <v>26</v>
      </c>
      <c r="E3106">
        <v>1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5</v>
      </c>
      <c r="M3106">
        <v>4</v>
      </c>
      <c r="N3106">
        <v>3</v>
      </c>
      <c r="O3106">
        <v>3</v>
      </c>
      <c r="P3106">
        <v>2</v>
      </c>
      <c r="Q3106">
        <v>1</v>
      </c>
      <c r="R3106">
        <v>6</v>
      </c>
      <c r="S3106">
        <v>0</v>
      </c>
      <c r="T3106">
        <v>0</v>
      </c>
      <c r="U3106">
        <v>0</v>
      </c>
      <c r="V3106">
        <f t="shared" si="96"/>
        <v>60</v>
      </c>
      <c r="W3106">
        <f t="shared" si="97"/>
        <v>45</v>
      </c>
    </row>
    <row r="3107" spans="1:23" x14ac:dyDescent="0.35">
      <c r="A3107" t="s">
        <v>467</v>
      </c>
      <c r="B3107" s="1">
        <v>44321</v>
      </c>
      <c r="C3107" t="s">
        <v>456</v>
      </c>
      <c r="D3107" t="s">
        <v>26</v>
      </c>
      <c r="E3107">
        <v>1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6</v>
      </c>
      <c r="M3107">
        <v>8</v>
      </c>
      <c r="N3107">
        <v>3</v>
      </c>
      <c r="O3107">
        <v>3</v>
      </c>
      <c r="P3107">
        <v>0</v>
      </c>
      <c r="Q3107">
        <v>0</v>
      </c>
      <c r="R3107">
        <v>4</v>
      </c>
      <c r="S3107">
        <v>0</v>
      </c>
      <c r="T3107">
        <v>0</v>
      </c>
      <c r="U3107">
        <v>0</v>
      </c>
      <c r="V3107">
        <f t="shared" si="96"/>
        <v>68</v>
      </c>
      <c r="W3107">
        <f t="shared" si="97"/>
        <v>55</v>
      </c>
    </row>
    <row r="3108" spans="1:23" x14ac:dyDescent="0.35">
      <c r="A3108" t="s">
        <v>467</v>
      </c>
      <c r="B3108" s="1">
        <v>44322</v>
      </c>
      <c r="C3108" t="s">
        <v>453</v>
      </c>
      <c r="D3108" t="s">
        <v>26</v>
      </c>
      <c r="E3108">
        <v>1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7</v>
      </c>
      <c r="M3108">
        <v>5</v>
      </c>
      <c r="N3108">
        <v>2</v>
      </c>
      <c r="O3108">
        <v>2</v>
      </c>
      <c r="P3108">
        <v>2</v>
      </c>
      <c r="Q3108">
        <v>0</v>
      </c>
      <c r="R3108">
        <v>4</v>
      </c>
      <c r="S3108">
        <v>0</v>
      </c>
      <c r="T3108">
        <v>0</v>
      </c>
      <c r="U3108">
        <v>0</v>
      </c>
      <c r="V3108">
        <f t="shared" si="96"/>
        <v>68</v>
      </c>
      <c r="W3108">
        <f t="shared" si="97"/>
        <v>58</v>
      </c>
    </row>
    <row r="3109" spans="1:23" x14ac:dyDescent="0.35">
      <c r="A3109" t="s">
        <v>467</v>
      </c>
      <c r="B3109" s="1">
        <v>44323</v>
      </c>
      <c r="C3109" t="s">
        <v>457</v>
      </c>
      <c r="D3109" t="s">
        <v>99</v>
      </c>
      <c r="E3109">
        <v>1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 s="2">
        <v>6.333333333333333</v>
      </c>
      <c r="M3109">
        <v>3</v>
      </c>
      <c r="N3109">
        <v>3</v>
      </c>
      <c r="O3109">
        <v>3</v>
      </c>
      <c r="P3109">
        <v>2</v>
      </c>
      <c r="Q3109">
        <v>1</v>
      </c>
      <c r="R3109">
        <v>5</v>
      </c>
      <c r="S3109">
        <v>0</v>
      </c>
      <c r="T3109">
        <v>0</v>
      </c>
      <c r="U3109">
        <v>0</v>
      </c>
      <c r="V3109">
        <f t="shared" si="96"/>
        <v>66.666666666666671</v>
      </c>
      <c r="W3109">
        <f t="shared" si="97"/>
        <v>54</v>
      </c>
    </row>
    <row r="3110" spans="1:23" x14ac:dyDescent="0.35">
      <c r="A3110" t="s">
        <v>467</v>
      </c>
      <c r="B3110" s="1">
        <v>44324</v>
      </c>
      <c r="C3110" t="s">
        <v>454</v>
      </c>
      <c r="D3110" t="s">
        <v>99</v>
      </c>
      <c r="E3110">
        <v>1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 s="2">
        <v>5.666666666666667</v>
      </c>
      <c r="M3110">
        <v>6</v>
      </c>
      <c r="N3110">
        <v>2</v>
      </c>
      <c r="O3110">
        <v>2</v>
      </c>
      <c r="P3110">
        <v>0</v>
      </c>
      <c r="Q3110">
        <v>3</v>
      </c>
      <c r="R3110">
        <v>6</v>
      </c>
      <c r="S3110">
        <v>0</v>
      </c>
      <c r="T3110">
        <v>0</v>
      </c>
      <c r="U3110">
        <v>0</v>
      </c>
      <c r="V3110">
        <f t="shared" si="96"/>
        <v>67.333333333333329</v>
      </c>
      <c r="W3110">
        <f t="shared" si="97"/>
        <v>56</v>
      </c>
    </row>
    <row r="3111" spans="1:23" x14ac:dyDescent="0.35">
      <c r="A3111" t="s">
        <v>467</v>
      </c>
      <c r="B3111" s="1">
        <v>44325</v>
      </c>
      <c r="C3111" t="s">
        <v>455</v>
      </c>
      <c r="D3111" t="s">
        <v>99</v>
      </c>
      <c r="E3111">
        <v>1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 s="2">
        <v>6.333333333333333</v>
      </c>
      <c r="M3111">
        <v>5</v>
      </c>
      <c r="N3111">
        <v>2</v>
      </c>
      <c r="O3111">
        <v>2</v>
      </c>
      <c r="P3111">
        <v>1</v>
      </c>
      <c r="Q3111">
        <v>1</v>
      </c>
      <c r="R3111">
        <v>6</v>
      </c>
      <c r="S3111">
        <v>0</v>
      </c>
      <c r="T3111">
        <v>0</v>
      </c>
      <c r="U3111">
        <v>0</v>
      </c>
      <c r="V3111">
        <f t="shared" si="96"/>
        <v>69.666666666666671</v>
      </c>
      <c r="W3111">
        <f t="shared" si="97"/>
        <v>60</v>
      </c>
    </row>
    <row r="3112" spans="1:23" x14ac:dyDescent="0.35">
      <c r="A3112" t="s">
        <v>467</v>
      </c>
      <c r="B3112" s="1">
        <v>44327</v>
      </c>
      <c r="C3112" t="s">
        <v>456</v>
      </c>
      <c r="D3112" t="s">
        <v>51</v>
      </c>
      <c r="E3112">
        <v>1</v>
      </c>
      <c r="F3112">
        <v>0</v>
      </c>
      <c r="G3112">
        <v>0</v>
      </c>
      <c r="H3112">
        <v>1</v>
      </c>
      <c r="I3112">
        <v>0</v>
      </c>
      <c r="J3112">
        <v>0</v>
      </c>
      <c r="K3112">
        <v>0</v>
      </c>
      <c r="L3112">
        <v>6</v>
      </c>
      <c r="M3112">
        <v>2</v>
      </c>
      <c r="N3112">
        <v>1</v>
      </c>
      <c r="O3112">
        <v>1</v>
      </c>
      <c r="P3112">
        <v>1</v>
      </c>
      <c r="Q3112">
        <v>1</v>
      </c>
      <c r="R3112">
        <v>9</v>
      </c>
      <c r="S3112">
        <v>0</v>
      </c>
      <c r="T3112">
        <v>0</v>
      </c>
      <c r="U3112">
        <v>0</v>
      </c>
      <c r="V3112">
        <f t="shared" si="96"/>
        <v>74</v>
      </c>
      <c r="W3112">
        <f t="shared" si="97"/>
        <v>70</v>
      </c>
    </row>
    <row r="3113" spans="1:23" x14ac:dyDescent="0.35">
      <c r="A3113" t="s">
        <v>467</v>
      </c>
      <c r="B3113" s="1">
        <v>44328</v>
      </c>
      <c r="C3113" t="s">
        <v>453</v>
      </c>
      <c r="D3113" t="s">
        <v>51</v>
      </c>
      <c r="E3113">
        <v>1</v>
      </c>
      <c r="F3113">
        <v>0</v>
      </c>
      <c r="G3113">
        <v>0</v>
      </c>
      <c r="H3113">
        <v>1</v>
      </c>
      <c r="I3113">
        <v>0</v>
      </c>
      <c r="J3113">
        <v>0</v>
      </c>
      <c r="K3113">
        <v>0</v>
      </c>
      <c r="L3113">
        <v>8</v>
      </c>
      <c r="M3113">
        <v>4</v>
      </c>
      <c r="N3113">
        <v>0</v>
      </c>
      <c r="O3113">
        <v>0</v>
      </c>
      <c r="P3113">
        <v>0</v>
      </c>
      <c r="Q3113">
        <v>0</v>
      </c>
      <c r="R3113">
        <v>12</v>
      </c>
      <c r="S3113">
        <v>0</v>
      </c>
      <c r="T3113">
        <v>0</v>
      </c>
      <c r="U3113">
        <v>0</v>
      </c>
      <c r="V3113">
        <f t="shared" si="96"/>
        <v>90</v>
      </c>
      <c r="W3113">
        <f t="shared" si="97"/>
        <v>92</v>
      </c>
    </row>
    <row r="3114" spans="1:23" x14ac:dyDescent="0.35">
      <c r="A3114" t="s">
        <v>467</v>
      </c>
      <c r="B3114" s="1">
        <v>44329</v>
      </c>
      <c r="C3114" t="s">
        <v>457</v>
      </c>
      <c r="D3114" t="s">
        <v>51</v>
      </c>
      <c r="E3114">
        <v>1</v>
      </c>
      <c r="F3114">
        <v>0</v>
      </c>
      <c r="G3114">
        <v>0</v>
      </c>
      <c r="H3114">
        <v>0</v>
      </c>
      <c r="I3114">
        <v>1</v>
      </c>
      <c r="J3114">
        <v>0</v>
      </c>
      <c r="K3114">
        <v>0</v>
      </c>
      <c r="L3114" s="2">
        <v>4.666666666666667</v>
      </c>
      <c r="M3114">
        <v>6</v>
      </c>
      <c r="N3114">
        <v>4</v>
      </c>
      <c r="O3114">
        <v>4</v>
      </c>
      <c r="P3114">
        <v>1</v>
      </c>
      <c r="Q3114">
        <v>2</v>
      </c>
      <c r="R3114">
        <v>9</v>
      </c>
      <c r="S3114">
        <v>0</v>
      </c>
      <c r="T3114">
        <v>0</v>
      </c>
      <c r="U3114">
        <v>1</v>
      </c>
      <c r="V3114">
        <f t="shared" si="96"/>
        <v>62.333333333333336</v>
      </c>
      <c r="W3114">
        <f t="shared" si="97"/>
        <v>43</v>
      </c>
    </row>
    <row r="3115" spans="1:23" x14ac:dyDescent="0.35">
      <c r="A3115" t="s">
        <v>467</v>
      </c>
      <c r="B3115" s="1">
        <v>44330</v>
      </c>
      <c r="C3115" t="s">
        <v>454</v>
      </c>
      <c r="D3115" t="s">
        <v>67</v>
      </c>
      <c r="E3115">
        <v>1</v>
      </c>
      <c r="F3115">
        <v>0</v>
      </c>
      <c r="G3115">
        <v>0</v>
      </c>
      <c r="H3115">
        <v>1</v>
      </c>
      <c r="I3115">
        <v>0</v>
      </c>
      <c r="J3115">
        <v>0</v>
      </c>
      <c r="K3115">
        <v>0</v>
      </c>
      <c r="L3115">
        <v>6</v>
      </c>
      <c r="M3115">
        <v>7</v>
      </c>
      <c r="N3115">
        <v>4</v>
      </c>
      <c r="O3115">
        <v>4</v>
      </c>
      <c r="P3115">
        <v>1</v>
      </c>
      <c r="Q3115">
        <v>2</v>
      </c>
      <c r="R3115">
        <v>6</v>
      </c>
      <c r="S3115">
        <v>0</v>
      </c>
      <c r="T3115">
        <v>0</v>
      </c>
      <c r="U3115">
        <v>0</v>
      </c>
      <c r="V3115">
        <f t="shared" si="96"/>
        <v>65</v>
      </c>
      <c r="W3115">
        <f t="shared" si="97"/>
        <v>46</v>
      </c>
    </row>
    <row r="3116" spans="1:23" x14ac:dyDescent="0.35">
      <c r="A3116" t="s">
        <v>467</v>
      </c>
      <c r="B3116" s="1">
        <v>44331</v>
      </c>
      <c r="C3116" t="s">
        <v>455</v>
      </c>
      <c r="D3116" t="s">
        <v>67</v>
      </c>
      <c r="E3116">
        <v>1</v>
      </c>
      <c r="F3116">
        <v>0</v>
      </c>
      <c r="G3116">
        <v>0</v>
      </c>
      <c r="H3116">
        <v>1</v>
      </c>
      <c r="I3116">
        <v>0</v>
      </c>
      <c r="J3116">
        <v>0</v>
      </c>
      <c r="K3116">
        <v>0</v>
      </c>
      <c r="L3116">
        <v>6</v>
      </c>
      <c r="M3116">
        <v>4</v>
      </c>
      <c r="N3116">
        <v>1</v>
      </c>
      <c r="O3116">
        <v>1</v>
      </c>
      <c r="P3116">
        <v>0</v>
      </c>
      <c r="Q3116">
        <v>2</v>
      </c>
      <c r="R3116">
        <v>6</v>
      </c>
      <c r="S3116">
        <v>0</v>
      </c>
      <c r="T3116">
        <v>0</v>
      </c>
      <c r="U3116">
        <v>0</v>
      </c>
      <c r="V3116">
        <f t="shared" si="96"/>
        <v>72</v>
      </c>
      <c r="W3116">
        <f t="shared" si="97"/>
        <v>67</v>
      </c>
    </row>
    <row r="3117" spans="1:23" x14ac:dyDescent="0.35">
      <c r="A3117" t="s">
        <v>467</v>
      </c>
      <c r="B3117" s="1">
        <v>44332</v>
      </c>
      <c r="C3117" t="s">
        <v>456</v>
      </c>
      <c r="D3117" t="s">
        <v>67</v>
      </c>
      <c r="E3117">
        <v>1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3</v>
      </c>
      <c r="M3117">
        <v>6</v>
      </c>
      <c r="N3117">
        <v>5</v>
      </c>
      <c r="O3117">
        <v>5</v>
      </c>
      <c r="P3117">
        <v>0</v>
      </c>
      <c r="Q3117">
        <v>2</v>
      </c>
      <c r="R3117">
        <v>4</v>
      </c>
      <c r="S3117">
        <v>0</v>
      </c>
      <c r="T3117">
        <v>0</v>
      </c>
      <c r="U3117">
        <v>2</v>
      </c>
      <c r="V3117">
        <f t="shared" si="96"/>
        <v>55</v>
      </c>
      <c r="W3117">
        <f t="shared" si="97"/>
        <v>31</v>
      </c>
    </row>
    <row r="3118" spans="1:23" x14ac:dyDescent="0.35">
      <c r="A3118" t="s">
        <v>467</v>
      </c>
      <c r="B3118" s="1">
        <v>44333</v>
      </c>
      <c r="C3118" t="s">
        <v>453</v>
      </c>
      <c r="D3118" t="s">
        <v>33</v>
      </c>
      <c r="E3118">
        <v>1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0</v>
      </c>
      <c r="L3118">
        <v>5</v>
      </c>
      <c r="M3118">
        <v>7</v>
      </c>
      <c r="N3118">
        <v>5</v>
      </c>
      <c r="O3118">
        <v>5</v>
      </c>
      <c r="P3118">
        <v>2</v>
      </c>
      <c r="Q3118">
        <v>2</v>
      </c>
      <c r="R3118">
        <v>7</v>
      </c>
      <c r="S3118">
        <v>0</v>
      </c>
      <c r="T3118">
        <v>0</v>
      </c>
      <c r="U3118">
        <v>1</v>
      </c>
      <c r="V3118">
        <f t="shared" si="96"/>
        <v>57</v>
      </c>
      <c r="W3118">
        <f t="shared" si="97"/>
        <v>32</v>
      </c>
    </row>
    <row r="3119" spans="1:23" x14ac:dyDescent="0.35">
      <c r="A3119" t="s">
        <v>467</v>
      </c>
      <c r="B3119" s="1">
        <v>44334</v>
      </c>
      <c r="C3119" t="s">
        <v>457</v>
      </c>
      <c r="D3119" t="s">
        <v>33</v>
      </c>
      <c r="E3119">
        <v>1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 s="2">
        <v>4.333333333333333</v>
      </c>
      <c r="M3119">
        <v>6</v>
      </c>
      <c r="N3119">
        <v>4</v>
      </c>
      <c r="O3119">
        <v>4</v>
      </c>
      <c r="P3119">
        <v>1</v>
      </c>
      <c r="Q3119">
        <v>2</v>
      </c>
      <c r="R3119">
        <v>3</v>
      </c>
      <c r="S3119">
        <v>0</v>
      </c>
      <c r="T3119">
        <v>0</v>
      </c>
      <c r="U3119">
        <v>0</v>
      </c>
      <c r="V3119">
        <f t="shared" si="96"/>
        <v>54.666666666666664</v>
      </c>
      <c r="W3119">
        <f t="shared" si="97"/>
        <v>35</v>
      </c>
    </row>
    <row r="3120" spans="1:23" x14ac:dyDescent="0.35">
      <c r="A3120" t="s">
        <v>467</v>
      </c>
      <c r="B3120" s="1">
        <v>44335</v>
      </c>
      <c r="C3120" t="s">
        <v>454</v>
      </c>
      <c r="D3120" t="s">
        <v>33</v>
      </c>
      <c r="E3120">
        <v>1</v>
      </c>
      <c r="F3120">
        <v>1</v>
      </c>
      <c r="G3120">
        <v>0</v>
      </c>
      <c r="H3120">
        <v>1</v>
      </c>
      <c r="I3120">
        <v>0</v>
      </c>
      <c r="J3120">
        <v>0</v>
      </c>
      <c r="K3120">
        <v>1</v>
      </c>
      <c r="L3120">
        <v>9</v>
      </c>
      <c r="M3120">
        <v>0</v>
      </c>
      <c r="N3120">
        <v>0</v>
      </c>
      <c r="O3120">
        <v>0</v>
      </c>
      <c r="P3120">
        <v>0</v>
      </c>
      <c r="Q3120">
        <v>1</v>
      </c>
      <c r="R3120">
        <v>9</v>
      </c>
      <c r="S3120">
        <v>0</v>
      </c>
      <c r="T3120">
        <v>0</v>
      </c>
      <c r="U3120">
        <v>0</v>
      </c>
      <c r="V3120">
        <f t="shared" si="96"/>
        <v>95</v>
      </c>
      <c r="W3120">
        <f t="shared" si="97"/>
        <v>101</v>
      </c>
    </row>
    <row r="3121" spans="1:23" x14ac:dyDescent="0.35">
      <c r="A3121" t="s">
        <v>467</v>
      </c>
      <c r="B3121" s="1">
        <v>44336</v>
      </c>
      <c r="C3121" t="s">
        <v>455</v>
      </c>
      <c r="D3121" t="s">
        <v>33</v>
      </c>
      <c r="E3121">
        <v>1</v>
      </c>
      <c r="F3121">
        <v>0</v>
      </c>
      <c r="G3121">
        <v>0</v>
      </c>
      <c r="H3121">
        <v>1</v>
      </c>
      <c r="I3121">
        <v>0</v>
      </c>
      <c r="J3121">
        <v>0</v>
      </c>
      <c r="K3121">
        <v>0</v>
      </c>
      <c r="L3121">
        <v>7</v>
      </c>
      <c r="M3121">
        <v>6</v>
      </c>
      <c r="N3121">
        <v>0</v>
      </c>
      <c r="O3121">
        <v>0</v>
      </c>
      <c r="P3121">
        <v>0</v>
      </c>
      <c r="Q3121">
        <v>0</v>
      </c>
      <c r="R3121">
        <v>5</v>
      </c>
      <c r="S3121">
        <v>0</v>
      </c>
      <c r="T3121">
        <v>0</v>
      </c>
      <c r="U3121">
        <v>0</v>
      </c>
      <c r="V3121">
        <f t="shared" si="96"/>
        <v>76</v>
      </c>
      <c r="W3121">
        <f t="shared" si="97"/>
        <v>75</v>
      </c>
    </row>
    <row r="3122" spans="1:23" x14ac:dyDescent="0.35">
      <c r="A3122" t="s">
        <v>467</v>
      </c>
      <c r="B3122" s="1">
        <v>44337</v>
      </c>
      <c r="C3122" t="s">
        <v>456</v>
      </c>
      <c r="D3122" t="s">
        <v>21</v>
      </c>
      <c r="E3122">
        <v>1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7</v>
      </c>
      <c r="M3122">
        <v>5</v>
      </c>
      <c r="N3122">
        <v>0</v>
      </c>
      <c r="O3122">
        <v>0</v>
      </c>
      <c r="P3122">
        <v>0</v>
      </c>
      <c r="Q3122">
        <v>0</v>
      </c>
      <c r="R3122">
        <v>11</v>
      </c>
      <c r="S3122">
        <v>0</v>
      </c>
      <c r="T3122">
        <v>0</v>
      </c>
      <c r="U3122">
        <v>0</v>
      </c>
      <c r="V3122">
        <f t="shared" si="96"/>
        <v>83</v>
      </c>
      <c r="W3122">
        <f t="shared" si="97"/>
        <v>83</v>
      </c>
    </row>
    <row r="3123" spans="1:23" x14ac:dyDescent="0.35">
      <c r="A3123" t="s">
        <v>467</v>
      </c>
      <c r="B3123" s="1">
        <v>44338</v>
      </c>
      <c r="C3123" t="s">
        <v>453</v>
      </c>
      <c r="D3123" t="s">
        <v>21</v>
      </c>
      <c r="E3123">
        <v>1</v>
      </c>
      <c r="F3123">
        <v>0</v>
      </c>
      <c r="G3123">
        <v>0</v>
      </c>
      <c r="H3123">
        <v>1</v>
      </c>
      <c r="I3123">
        <v>0</v>
      </c>
      <c r="J3123">
        <v>0</v>
      </c>
      <c r="K3123">
        <v>0</v>
      </c>
      <c r="L3123">
        <v>7</v>
      </c>
      <c r="M3123">
        <v>4</v>
      </c>
      <c r="N3123">
        <v>0</v>
      </c>
      <c r="O3123">
        <v>0</v>
      </c>
      <c r="P3123">
        <v>0</v>
      </c>
      <c r="Q3123">
        <v>3</v>
      </c>
      <c r="R3123">
        <v>7</v>
      </c>
      <c r="S3123">
        <v>0</v>
      </c>
      <c r="T3123">
        <v>0</v>
      </c>
      <c r="U3123">
        <v>0</v>
      </c>
      <c r="V3123">
        <f t="shared" si="96"/>
        <v>77</v>
      </c>
      <c r="W3123">
        <f t="shared" si="97"/>
        <v>75</v>
      </c>
    </row>
    <row r="3124" spans="1:23" x14ac:dyDescent="0.35">
      <c r="A3124" t="s">
        <v>467</v>
      </c>
      <c r="B3124" s="1">
        <v>44339</v>
      </c>
      <c r="C3124" t="s">
        <v>457</v>
      </c>
      <c r="D3124" t="s">
        <v>21</v>
      </c>
      <c r="E3124">
        <v>1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5</v>
      </c>
      <c r="M3124">
        <v>2</v>
      </c>
      <c r="N3124">
        <v>0</v>
      </c>
      <c r="O3124">
        <v>0</v>
      </c>
      <c r="P3124">
        <v>0</v>
      </c>
      <c r="Q3124">
        <v>2</v>
      </c>
      <c r="R3124">
        <v>4</v>
      </c>
      <c r="S3124">
        <v>1</v>
      </c>
      <c r="T3124">
        <v>0</v>
      </c>
      <c r="U3124">
        <v>0</v>
      </c>
      <c r="V3124">
        <f t="shared" si="96"/>
        <v>67</v>
      </c>
      <c r="W3124">
        <f t="shared" si="97"/>
        <v>66</v>
      </c>
    </row>
    <row r="3125" spans="1:23" x14ac:dyDescent="0.35">
      <c r="A3125" t="s">
        <v>467</v>
      </c>
      <c r="B3125" s="1">
        <v>44341</v>
      </c>
      <c r="C3125" t="s">
        <v>454</v>
      </c>
      <c r="D3125" t="s">
        <v>64</v>
      </c>
      <c r="E3125">
        <v>1</v>
      </c>
      <c r="F3125">
        <v>0</v>
      </c>
      <c r="G3125">
        <v>0</v>
      </c>
      <c r="H3125">
        <v>0</v>
      </c>
      <c r="I3125">
        <v>1</v>
      </c>
      <c r="J3125">
        <v>0</v>
      </c>
      <c r="K3125">
        <v>0</v>
      </c>
      <c r="L3125">
        <v>3</v>
      </c>
      <c r="M3125">
        <v>2</v>
      </c>
      <c r="N3125">
        <v>2</v>
      </c>
      <c r="O3125">
        <v>2</v>
      </c>
      <c r="P3125">
        <v>1</v>
      </c>
      <c r="Q3125">
        <v>3</v>
      </c>
      <c r="R3125">
        <v>5</v>
      </c>
      <c r="S3125">
        <v>0</v>
      </c>
      <c r="T3125">
        <v>0</v>
      </c>
      <c r="U3125">
        <v>0</v>
      </c>
      <c r="V3125">
        <f t="shared" si="96"/>
        <v>55</v>
      </c>
      <c r="W3125">
        <f t="shared" si="97"/>
        <v>41</v>
      </c>
    </row>
    <row r="3126" spans="1:23" x14ac:dyDescent="0.35">
      <c r="A3126" t="s">
        <v>467</v>
      </c>
      <c r="B3126" t="s">
        <v>278</v>
      </c>
      <c r="C3126" t="s">
        <v>455</v>
      </c>
      <c r="D3126" t="s">
        <v>64</v>
      </c>
      <c r="E3126">
        <v>1</v>
      </c>
      <c r="F3126">
        <v>0</v>
      </c>
      <c r="G3126">
        <v>0</v>
      </c>
      <c r="H3126">
        <v>0</v>
      </c>
      <c r="I3126">
        <v>1</v>
      </c>
      <c r="J3126">
        <v>0</v>
      </c>
      <c r="K3126">
        <v>0</v>
      </c>
      <c r="L3126" s="2">
        <v>5.666666666666667</v>
      </c>
      <c r="M3126">
        <v>3</v>
      </c>
      <c r="N3126">
        <v>2</v>
      </c>
      <c r="O3126">
        <v>2</v>
      </c>
      <c r="P3126">
        <v>2</v>
      </c>
      <c r="Q3126">
        <v>2</v>
      </c>
      <c r="R3126">
        <v>5</v>
      </c>
      <c r="S3126">
        <v>1</v>
      </c>
      <c r="T3126">
        <v>0</v>
      </c>
      <c r="U3126">
        <v>0</v>
      </c>
      <c r="V3126">
        <f t="shared" si="96"/>
        <v>62.333333333333336</v>
      </c>
      <c r="W3126">
        <f t="shared" si="97"/>
        <v>51</v>
      </c>
    </row>
    <row r="3127" spans="1:23" x14ac:dyDescent="0.35">
      <c r="A3127" t="s">
        <v>467</v>
      </c>
      <c r="B3127" t="s">
        <v>279</v>
      </c>
      <c r="C3127" t="s">
        <v>456</v>
      </c>
      <c r="D3127" t="s">
        <v>64</v>
      </c>
      <c r="E3127">
        <v>1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 s="2">
        <v>4.666666666666667</v>
      </c>
      <c r="M3127">
        <v>5</v>
      </c>
      <c r="N3127">
        <v>3</v>
      </c>
      <c r="O3127">
        <v>3</v>
      </c>
      <c r="P3127">
        <v>1</v>
      </c>
      <c r="Q3127">
        <v>2</v>
      </c>
      <c r="R3127">
        <v>1</v>
      </c>
      <c r="S3127">
        <v>0</v>
      </c>
      <c r="T3127">
        <v>0</v>
      </c>
      <c r="U3127">
        <v>0</v>
      </c>
      <c r="V3127">
        <f t="shared" si="96"/>
        <v>55.333333333333336</v>
      </c>
      <c r="W3127">
        <f t="shared" si="97"/>
        <v>40</v>
      </c>
    </row>
    <row r="3128" spans="1:23" x14ac:dyDescent="0.35">
      <c r="A3128" t="s">
        <v>467</v>
      </c>
      <c r="B3128" s="1">
        <v>44344</v>
      </c>
      <c r="C3128" t="s">
        <v>453</v>
      </c>
      <c r="D3128" t="s">
        <v>65</v>
      </c>
      <c r="E3128">
        <v>1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6</v>
      </c>
      <c r="M3128">
        <v>6</v>
      </c>
      <c r="N3128">
        <v>1</v>
      </c>
      <c r="O3128">
        <v>1</v>
      </c>
      <c r="P3128">
        <v>0</v>
      </c>
      <c r="Q3128">
        <v>1</v>
      </c>
      <c r="R3128">
        <v>5</v>
      </c>
      <c r="S3128">
        <v>0</v>
      </c>
      <c r="T3128">
        <v>0</v>
      </c>
      <c r="U3128">
        <v>1</v>
      </c>
      <c r="V3128">
        <f t="shared" si="96"/>
        <v>70</v>
      </c>
      <c r="W3128">
        <f t="shared" si="97"/>
        <v>64</v>
      </c>
    </row>
    <row r="3129" spans="1:23" x14ac:dyDescent="0.35">
      <c r="A3129" t="s">
        <v>467</v>
      </c>
      <c r="B3129" s="1">
        <v>44345</v>
      </c>
      <c r="C3129" t="s">
        <v>459</v>
      </c>
      <c r="D3129" t="s">
        <v>65</v>
      </c>
      <c r="E3129">
        <v>1</v>
      </c>
      <c r="F3129">
        <v>0</v>
      </c>
      <c r="G3129">
        <v>0</v>
      </c>
      <c r="H3129">
        <v>0</v>
      </c>
      <c r="I3129">
        <v>1</v>
      </c>
      <c r="J3129">
        <v>0</v>
      </c>
      <c r="K3129">
        <v>0</v>
      </c>
      <c r="L3129" s="2">
        <v>4.333333333333333</v>
      </c>
      <c r="M3129">
        <v>5</v>
      </c>
      <c r="N3129">
        <v>5</v>
      </c>
      <c r="O3129">
        <v>4</v>
      </c>
      <c r="P3129">
        <v>0</v>
      </c>
      <c r="Q3129">
        <v>1</v>
      </c>
      <c r="R3129">
        <v>3</v>
      </c>
      <c r="S3129">
        <v>1</v>
      </c>
      <c r="T3129">
        <v>0</v>
      </c>
      <c r="U3129">
        <v>0</v>
      </c>
      <c r="V3129">
        <f t="shared" si="96"/>
        <v>58.666666666666664</v>
      </c>
      <c r="W3129">
        <f t="shared" si="97"/>
        <v>42</v>
      </c>
    </row>
    <row r="3130" spans="1:23" x14ac:dyDescent="0.35">
      <c r="A3130" t="s">
        <v>467</v>
      </c>
      <c r="B3130" s="1">
        <v>44346</v>
      </c>
      <c r="C3130" t="s">
        <v>460</v>
      </c>
      <c r="D3130" t="s">
        <v>65</v>
      </c>
      <c r="E3130">
        <v>1</v>
      </c>
      <c r="F3130">
        <v>0</v>
      </c>
      <c r="G3130">
        <v>0</v>
      </c>
      <c r="H3130">
        <v>0</v>
      </c>
      <c r="I3130">
        <v>1</v>
      </c>
      <c r="J3130">
        <v>0</v>
      </c>
      <c r="K3130">
        <v>0</v>
      </c>
      <c r="L3130" s="2">
        <v>2.3333333333333335</v>
      </c>
      <c r="M3130">
        <v>3</v>
      </c>
      <c r="N3130">
        <v>4</v>
      </c>
      <c r="O3130">
        <v>2</v>
      </c>
      <c r="P3130">
        <v>0</v>
      </c>
      <c r="Q3130">
        <v>2</v>
      </c>
      <c r="R3130">
        <v>2</v>
      </c>
      <c r="S3130">
        <v>2</v>
      </c>
      <c r="T3130">
        <v>0</v>
      </c>
      <c r="U3130">
        <v>0</v>
      </c>
      <c r="V3130">
        <f t="shared" si="96"/>
        <v>50</v>
      </c>
      <c r="W3130">
        <f t="shared" si="97"/>
        <v>34</v>
      </c>
    </row>
    <row r="3131" spans="1:23" x14ac:dyDescent="0.35">
      <c r="A3131" t="s">
        <v>467</v>
      </c>
      <c r="B3131" s="1">
        <v>44347</v>
      </c>
      <c r="C3131" t="s">
        <v>457</v>
      </c>
      <c r="D3131" t="s">
        <v>35</v>
      </c>
      <c r="E3131">
        <v>1</v>
      </c>
      <c r="F3131">
        <v>0</v>
      </c>
      <c r="G3131">
        <v>0</v>
      </c>
      <c r="H3131">
        <v>0</v>
      </c>
      <c r="I3131">
        <v>1</v>
      </c>
      <c r="J3131">
        <v>0</v>
      </c>
      <c r="K3131">
        <v>0</v>
      </c>
      <c r="L3131">
        <v>5</v>
      </c>
      <c r="M3131">
        <v>5</v>
      </c>
      <c r="N3131">
        <v>3</v>
      </c>
      <c r="O3131">
        <v>3</v>
      </c>
      <c r="P3131">
        <v>1</v>
      </c>
      <c r="Q3131">
        <v>3</v>
      </c>
      <c r="R3131">
        <v>5</v>
      </c>
      <c r="S3131">
        <v>0</v>
      </c>
      <c r="T3131">
        <v>0</v>
      </c>
      <c r="U3131">
        <v>0</v>
      </c>
      <c r="V3131">
        <f t="shared" si="96"/>
        <v>60</v>
      </c>
      <c r="W3131">
        <f t="shared" si="97"/>
        <v>44</v>
      </c>
    </row>
    <row r="3132" spans="1:23" x14ac:dyDescent="0.35">
      <c r="A3132" t="s">
        <v>467</v>
      </c>
      <c r="B3132" s="1">
        <v>44348</v>
      </c>
      <c r="C3132" t="s">
        <v>455</v>
      </c>
      <c r="D3132" t="s">
        <v>35</v>
      </c>
      <c r="E3132">
        <v>1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5</v>
      </c>
      <c r="M3132">
        <v>3</v>
      </c>
      <c r="N3132">
        <v>3</v>
      </c>
      <c r="O3132">
        <v>3</v>
      </c>
      <c r="P3132">
        <v>2</v>
      </c>
      <c r="Q3132">
        <v>0</v>
      </c>
      <c r="R3132">
        <v>5</v>
      </c>
      <c r="S3132">
        <v>0</v>
      </c>
      <c r="T3132">
        <v>0</v>
      </c>
      <c r="U3132">
        <v>0</v>
      </c>
      <c r="V3132">
        <f t="shared" si="96"/>
        <v>61</v>
      </c>
      <c r="W3132">
        <f t="shared" si="97"/>
        <v>48</v>
      </c>
    </row>
    <row r="3133" spans="1:23" x14ac:dyDescent="0.35">
      <c r="A3133" t="s">
        <v>467</v>
      </c>
      <c r="B3133" s="1">
        <v>44349</v>
      </c>
      <c r="C3133" t="s">
        <v>456</v>
      </c>
      <c r="D3133" t="s">
        <v>35</v>
      </c>
      <c r="E3133">
        <v>1</v>
      </c>
      <c r="F3133">
        <v>0</v>
      </c>
      <c r="G3133">
        <v>0</v>
      </c>
      <c r="H3133">
        <v>1</v>
      </c>
      <c r="I3133">
        <v>0</v>
      </c>
      <c r="J3133">
        <v>0</v>
      </c>
      <c r="K3133">
        <v>0</v>
      </c>
      <c r="L3133" s="2">
        <v>6.333333333333333</v>
      </c>
      <c r="M3133">
        <v>5</v>
      </c>
      <c r="N3133">
        <v>3</v>
      </c>
      <c r="O3133">
        <v>1</v>
      </c>
      <c r="P3133">
        <v>0</v>
      </c>
      <c r="Q3133">
        <v>2</v>
      </c>
      <c r="R3133">
        <v>6</v>
      </c>
      <c r="S3133">
        <v>0</v>
      </c>
      <c r="T3133">
        <v>0</v>
      </c>
      <c r="U3133">
        <v>0</v>
      </c>
      <c r="V3133">
        <f t="shared" si="96"/>
        <v>68.666666666666671</v>
      </c>
      <c r="W3133">
        <f t="shared" si="97"/>
        <v>61</v>
      </c>
    </row>
    <row r="3134" spans="1:23" x14ac:dyDescent="0.35">
      <c r="A3134" t="s">
        <v>467</v>
      </c>
      <c r="B3134" s="1">
        <v>44350</v>
      </c>
      <c r="C3134" t="s">
        <v>453</v>
      </c>
      <c r="D3134" t="s">
        <v>35</v>
      </c>
      <c r="E3134">
        <v>1</v>
      </c>
      <c r="F3134">
        <v>0</v>
      </c>
      <c r="G3134">
        <v>0</v>
      </c>
      <c r="H3134">
        <v>0</v>
      </c>
      <c r="I3134">
        <v>1</v>
      </c>
      <c r="J3134">
        <v>0</v>
      </c>
      <c r="K3134">
        <v>0</v>
      </c>
      <c r="L3134">
        <v>5</v>
      </c>
      <c r="M3134">
        <v>5</v>
      </c>
      <c r="N3134">
        <v>5</v>
      </c>
      <c r="O3134">
        <v>5</v>
      </c>
      <c r="P3134">
        <v>1</v>
      </c>
      <c r="Q3134">
        <v>2</v>
      </c>
      <c r="R3134">
        <v>7</v>
      </c>
      <c r="S3134">
        <v>0</v>
      </c>
      <c r="T3134">
        <v>0</v>
      </c>
      <c r="U3134">
        <v>0</v>
      </c>
      <c r="V3134">
        <f t="shared" si="96"/>
        <v>63</v>
      </c>
      <c r="W3134">
        <f t="shared" si="97"/>
        <v>42</v>
      </c>
    </row>
    <row r="3135" spans="1:23" x14ac:dyDescent="0.35">
      <c r="A3135" t="s">
        <v>467</v>
      </c>
      <c r="B3135" s="1">
        <v>44351</v>
      </c>
      <c r="C3135" t="s">
        <v>460</v>
      </c>
      <c r="D3135" t="s">
        <v>55</v>
      </c>
      <c r="E3135">
        <v>1</v>
      </c>
      <c r="F3135">
        <v>0</v>
      </c>
      <c r="G3135">
        <v>0</v>
      </c>
      <c r="H3135">
        <v>0</v>
      </c>
      <c r="I3135">
        <v>1</v>
      </c>
      <c r="J3135">
        <v>0</v>
      </c>
      <c r="K3135">
        <v>0</v>
      </c>
      <c r="L3135" s="2">
        <v>5.333333333333333</v>
      </c>
      <c r="M3135">
        <v>6</v>
      </c>
      <c r="N3135">
        <v>4</v>
      </c>
      <c r="O3135">
        <v>4</v>
      </c>
      <c r="P3135">
        <v>1</v>
      </c>
      <c r="Q3135">
        <v>0</v>
      </c>
      <c r="R3135">
        <v>5</v>
      </c>
      <c r="S3135">
        <v>0</v>
      </c>
      <c r="T3135">
        <v>0</v>
      </c>
      <c r="U3135">
        <v>0</v>
      </c>
      <c r="V3135">
        <f t="shared" si="96"/>
        <v>63.666666666666664</v>
      </c>
      <c r="W3135">
        <f t="shared" si="97"/>
        <v>47</v>
      </c>
    </row>
    <row r="3136" spans="1:23" x14ac:dyDescent="0.35">
      <c r="A3136" t="s">
        <v>467</v>
      </c>
      <c r="B3136" s="1">
        <v>44352</v>
      </c>
      <c r="C3136" t="s">
        <v>457</v>
      </c>
      <c r="D3136" t="s">
        <v>55</v>
      </c>
      <c r="E3136">
        <v>1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 s="2">
        <v>5.333333333333333</v>
      </c>
      <c r="M3136">
        <v>6</v>
      </c>
      <c r="N3136">
        <v>3</v>
      </c>
      <c r="O3136">
        <v>3</v>
      </c>
      <c r="P3136">
        <v>0</v>
      </c>
      <c r="Q3136">
        <v>1</v>
      </c>
      <c r="R3136">
        <v>3</v>
      </c>
      <c r="S3136">
        <v>0</v>
      </c>
      <c r="T3136">
        <v>0</v>
      </c>
      <c r="U3136">
        <v>0</v>
      </c>
      <c r="V3136">
        <f t="shared" si="96"/>
        <v>64.666666666666671</v>
      </c>
      <c r="W3136">
        <f t="shared" si="97"/>
        <v>52</v>
      </c>
    </row>
    <row r="3137" spans="1:23" x14ac:dyDescent="0.35">
      <c r="A3137" t="s">
        <v>467</v>
      </c>
      <c r="B3137" s="1">
        <v>44353</v>
      </c>
      <c r="C3137" t="s">
        <v>455</v>
      </c>
      <c r="D3137" t="s">
        <v>55</v>
      </c>
      <c r="E3137">
        <v>1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 s="2">
        <v>5.666666666666667</v>
      </c>
      <c r="M3137">
        <v>3</v>
      </c>
      <c r="N3137">
        <v>1</v>
      </c>
      <c r="O3137">
        <v>1</v>
      </c>
      <c r="P3137">
        <v>1</v>
      </c>
      <c r="Q3137">
        <v>2</v>
      </c>
      <c r="R3137">
        <v>3</v>
      </c>
      <c r="S3137">
        <v>0</v>
      </c>
      <c r="T3137">
        <v>0</v>
      </c>
      <c r="U3137">
        <v>0</v>
      </c>
      <c r="V3137">
        <f t="shared" si="96"/>
        <v>64.333333333333329</v>
      </c>
      <c r="W3137">
        <f t="shared" si="97"/>
        <v>58</v>
      </c>
    </row>
    <row r="3138" spans="1:23" x14ac:dyDescent="0.35">
      <c r="A3138" t="s">
        <v>467</v>
      </c>
      <c r="B3138" s="1">
        <v>44355</v>
      </c>
      <c r="C3138" t="s">
        <v>456</v>
      </c>
      <c r="D3138" t="s">
        <v>56</v>
      </c>
      <c r="E3138">
        <v>1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 s="2">
        <v>5.666666666666667</v>
      </c>
      <c r="M3138">
        <v>8</v>
      </c>
      <c r="N3138">
        <v>3</v>
      </c>
      <c r="O3138">
        <v>3</v>
      </c>
      <c r="P3138">
        <v>0</v>
      </c>
      <c r="Q3138">
        <v>0</v>
      </c>
      <c r="R3138">
        <v>6</v>
      </c>
      <c r="S3138">
        <v>0</v>
      </c>
      <c r="T3138">
        <v>0</v>
      </c>
      <c r="U3138">
        <v>1</v>
      </c>
      <c r="V3138">
        <f t="shared" si="96"/>
        <v>68.333333333333329</v>
      </c>
      <c r="W3138">
        <f t="shared" si="97"/>
        <v>55</v>
      </c>
    </row>
    <row r="3139" spans="1:23" x14ac:dyDescent="0.35">
      <c r="A3139" t="s">
        <v>467</v>
      </c>
      <c r="B3139" s="1">
        <v>44356</v>
      </c>
      <c r="C3139" t="s">
        <v>453</v>
      </c>
      <c r="D3139" t="s">
        <v>56</v>
      </c>
      <c r="E3139">
        <v>1</v>
      </c>
      <c r="F3139">
        <v>0</v>
      </c>
      <c r="G3139">
        <v>0</v>
      </c>
      <c r="H3139">
        <v>1</v>
      </c>
      <c r="I3139">
        <v>0</v>
      </c>
      <c r="J3139">
        <v>0</v>
      </c>
      <c r="K3139">
        <v>0</v>
      </c>
      <c r="L3139">
        <v>6</v>
      </c>
      <c r="M3139">
        <v>5</v>
      </c>
      <c r="N3139">
        <v>2</v>
      </c>
      <c r="O3139">
        <v>2</v>
      </c>
      <c r="P3139">
        <v>2</v>
      </c>
      <c r="Q3139">
        <v>0</v>
      </c>
      <c r="R3139">
        <v>9</v>
      </c>
      <c r="S3139">
        <v>0</v>
      </c>
      <c r="T3139">
        <v>0</v>
      </c>
      <c r="U3139">
        <v>0</v>
      </c>
      <c r="V3139">
        <f t="shared" ref="V3139:V3202" si="98">50+L3139*3+(IF(L3139&lt;4,0,(L3139-4)*2)+R3139-M3139-4*P3139-(2*(N3139-O3139))-Q3139)</f>
        <v>68</v>
      </c>
      <c r="W3139">
        <f t="shared" ref="W3139:W3202" si="99">40+6*L3139+R3139-2*Q3139-2*M3139-3*N3139-6*P3139</f>
        <v>57</v>
      </c>
    </row>
    <row r="3140" spans="1:23" x14ac:dyDescent="0.35">
      <c r="A3140" t="s">
        <v>467</v>
      </c>
      <c r="B3140" s="1">
        <v>44357</v>
      </c>
      <c r="C3140" t="s">
        <v>460</v>
      </c>
      <c r="D3140" t="s">
        <v>56</v>
      </c>
      <c r="E3140">
        <v>1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 s="2">
        <v>3.6666666666666665</v>
      </c>
      <c r="M3140">
        <v>4</v>
      </c>
      <c r="N3140">
        <v>2</v>
      </c>
      <c r="O3140">
        <v>2</v>
      </c>
      <c r="P3140">
        <v>0</v>
      </c>
      <c r="Q3140">
        <v>3</v>
      </c>
      <c r="R3140">
        <v>3</v>
      </c>
      <c r="S3140">
        <v>0</v>
      </c>
      <c r="T3140">
        <v>0</v>
      </c>
      <c r="U3140">
        <v>0</v>
      </c>
      <c r="V3140">
        <f t="shared" si="98"/>
        <v>57</v>
      </c>
      <c r="W3140">
        <f t="shared" si="99"/>
        <v>45</v>
      </c>
    </row>
    <row r="3141" spans="1:23" x14ac:dyDescent="0.35">
      <c r="A3141" t="s">
        <v>467</v>
      </c>
      <c r="B3141" s="1">
        <v>44359</v>
      </c>
      <c r="C3141" t="s">
        <v>457</v>
      </c>
      <c r="D3141" t="s">
        <v>119</v>
      </c>
      <c r="E3141">
        <v>1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 s="2">
        <v>0.33333333333333331</v>
      </c>
      <c r="M3141">
        <v>5</v>
      </c>
      <c r="N3141">
        <v>4</v>
      </c>
      <c r="O3141">
        <v>4</v>
      </c>
      <c r="P3141">
        <v>0</v>
      </c>
      <c r="Q3141">
        <v>1</v>
      </c>
      <c r="R3141">
        <v>0</v>
      </c>
      <c r="S3141">
        <v>0</v>
      </c>
      <c r="T3141">
        <v>0</v>
      </c>
      <c r="U3141">
        <v>0</v>
      </c>
      <c r="V3141">
        <f t="shared" si="98"/>
        <v>45</v>
      </c>
      <c r="W3141">
        <f t="shared" si="99"/>
        <v>18</v>
      </c>
    </row>
    <row r="3142" spans="1:23" x14ac:dyDescent="0.35">
      <c r="A3142" t="s">
        <v>467</v>
      </c>
      <c r="B3142" s="1">
        <v>44360</v>
      </c>
      <c r="C3142" t="s">
        <v>455</v>
      </c>
      <c r="D3142" t="s">
        <v>119</v>
      </c>
      <c r="E3142">
        <v>1</v>
      </c>
      <c r="F3142">
        <v>0</v>
      </c>
      <c r="G3142">
        <v>0</v>
      </c>
      <c r="H3142">
        <v>0</v>
      </c>
      <c r="I3142">
        <v>1</v>
      </c>
      <c r="J3142">
        <v>0</v>
      </c>
      <c r="K3142">
        <v>0</v>
      </c>
      <c r="L3142" s="2">
        <v>4.333333333333333</v>
      </c>
      <c r="M3142">
        <v>10</v>
      </c>
      <c r="N3142">
        <v>7</v>
      </c>
      <c r="O3142">
        <v>7</v>
      </c>
      <c r="P3142">
        <v>0</v>
      </c>
      <c r="Q3142">
        <v>1</v>
      </c>
      <c r="R3142">
        <v>2</v>
      </c>
      <c r="S3142">
        <v>0</v>
      </c>
      <c r="T3142">
        <v>0</v>
      </c>
      <c r="U3142">
        <v>0</v>
      </c>
      <c r="V3142">
        <f t="shared" si="98"/>
        <v>54.666666666666664</v>
      </c>
      <c r="W3142">
        <f t="shared" si="99"/>
        <v>25</v>
      </c>
    </row>
    <row r="3143" spans="1:23" x14ac:dyDescent="0.35">
      <c r="A3143" t="s">
        <v>467</v>
      </c>
      <c r="B3143" s="1">
        <v>44362</v>
      </c>
      <c r="C3143" t="s">
        <v>456</v>
      </c>
      <c r="D3143" t="s">
        <v>28</v>
      </c>
      <c r="E3143">
        <v>1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 s="2">
        <v>5.333333333333333</v>
      </c>
      <c r="M3143">
        <v>5</v>
      </c>
      <c r="N3143">
        <v>5</v>
      </c>
      <c r="O3143">
        <v>4</v>
      </c>
      <c r="P3143">
        <v>1</v>
      </c>
      <c r="Q3143">
        <v>4</v>
      </c>
      <c r="R3143">
        <v>4</v>
      </c>
      <c r="S3143">
        <v>0</v>
      </c>
      <c r="T3143">
        <v>0</v>
      </c>
      <c r="U3143">
        <v>0</v>
      </c>
      <c r="V3143">
        <f t="shared" si="98"/>
        <v>57.666666666666664</v>
      </c>
      <c r="W3143">
        <f t="shared" si="99"/>
        <v>37</v>
      </c>
    </row>
    <row r="3144" spans="1:23" x14ac:dyDescent="0.35">
      <c r="A3144" t="s">
        <v>467</v>
      </c>
      <c r="B3144" s="1">
        <v>44363</v>
      </c>
      <c r="C3144" t="s">
        <v>453</v>
      </c>
      <c r="D3144" t="s">
        <v>28</v>
      </c>
      <c r="E3144">
        <v>1</v>
      </c>
      <c r="F3144">
        <v>0</v>
      </c>
      <c r="G3144">
        <v>0</v>
      </c>
      <c r="H3144">
        <v>1</v>
      </c>
      <c r="I3144">
        <v>0</v>
      </c>
      <c r="J3144">
        <v>0</v>
      </c>
      <c r="K3144">
        <v>0</v>
      </c>
      <c r="L3144">
        <v>8</v>
      </c>
      <c r="M3144">
        <v>4</v>
      </c>
      <c r="N3144">
        <v>2</v>
      </c>
      <c r="O3144">
        <v>2</v>
      </c>
      <c r="P3144">
        <v>2</v>
      </c>
      <c r="Q3144">
        <v>1</v>
      </c>
      <c r="R3144">
        <v>4</v>
      </c>
      <c r="S3144">
        <v>0</v>
      </c>
      <c r="T3144">
        <v>0</v>
      </c>
      <c r="U3144">
        <v>0</v>
      </c>
      <c r="V3144">
        <f t="shared" si="98"/>
        <v>73</v>
      </c>
      <c r="W3144">
        <f t="shared" si="99"/>
        <v>64</v>
      </c>
    </row>
    <row r="3145" spans="1:23" x14ac:dyDescent="0.35">
      <c r="A3145" t="s">
        <v>467</v>
      </c>
      <c r="B3145" s="1">
        <v>44364</v>
      </c>
      <c r="C3145" t="s">
        <v>460</v>
      </c>
      <c r="D3145" t="s">
        <v>28</v>
      </c>
      <c r="E3145">
        <v>1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 s="2">
        <v>4.333333333333333</v>
      </c>
      <c r="M3145">
        <v>5</v>
      </c>
      <c r="N3145">
        <v>3</v>
      </c>
      <c r="O3145">
        <v>3</v>
      </c>
      <c r="P3145">
        <v>0</v>
      </c>
      <c r="Q3145">
        <v>2</v>
      </c>
      <c r="R3145">
        <v>1</v>
      </c>
      <c r="S3145">
        <v>0</v>
      </c>
      <c r="T3145">
        <v>0</v>
      </c>
      <c r="U3145">
        <v>1</v>
      </c>
      <c r="V3145">
        <f t="shared" si="98"/>
        <v>57.666666666666664</v>
      </c>
      <c r="W3145">
        <f t="shared" si="99"/>
        <v>44</v>
      </c>
    </row>
    <row r="3146" spans="1:23" x14ac:dyDescent="0.35">
      <c r="A3146" t="s">
        <v>467</v>
      </c>
      <c r="B3146" s="1">
        <v>44365</v>
      </c>
      <c r="C3146" t="s">
        <v>457</v>
      </c>
      <c r="D3146" t="s">
        <v>43</v>
      </c>
      <c r="E3146">
        <v>1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 s="2">
        <v>4.666666666666667</v>
      </c>
      <c r="M3146">
        <v>4</v>
      </c>
      <c r="N3146">
        <v>2</v>
      </c>
      <c r="O3146">
        <v>2</v>
      </c>
      <c r="P3146">
        <v>1</v>
      </c>
      <c r="Q3146">
        <v>1</v>
      </c>
      <c r="R3146">
        <v>5</v>
      </c>
      <c r="S3146">
        <v>1</v>
      </c>
      <c r="T3146">
        <v>0</v>
      </c>
      <c r="U3146">
        <v>0</v>
      </c>
      <c r="V3146">
        <f t="shared" si="98"/>
        <v>61.333333333333336</v>
      </c>
      <c r="W3146">
        <f t="shared" si="99"/>
        <v>51</v>
      </c>
    </row>
    <row r="3147" spans="1:23" x14ac:dyDescent="0.35">
      <c r="A3147" t="s">
        <v>467</v>
      </c>
      <c r="B3147" s="1">
        <v>44366</v>
      </c>
      <c r="C3147" t="s">
        <v>455</v>
      </c>
      <c r="D3147" t="s">
        <v>43</v>
      </c>
      <c r="E3147">
        <v>1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4</v>
      </c>
      <c r="M3147">
        <v>7</v>
      </c>
      <c r="N3147">
        <v>4</v>
      </c>
      <c r="O3147">
        <v>4</v>
      </c>
      <c r="P3147">
        <v>2</v>
      </c>
      <c r="Q3147">
        <v>2</v>
      </c>
      <c r="R3147">
        <v>6</v>
      </c>
      <c r="S3147">
        <v>0</v>
      </c>
      <c r="T3147">
        <v>0</v>
      </c>
      <c r="U3147">
        <v>0</v>
      </c>
      <c r="V3147">
        <f t="shared" si="98"/>
        <v>51</v>
      </c>
      <c r="W3147">
        <f t="shared" si="99"/>
        <v>28</v>
      </c>
    </row>
    <row r="3148" spans="1:23" x14ac:dyDescent="0.35">
      <c r="A3148" t="s">
        <v>467</v>
      </c>
      <c r="B3148" s="1">
        <v>44367</v>
      </c>
      <c r="C3148" t="s">
        <v>456</v>
      </c>
      <c r="D3148" t="s">
        <v>43</v>
      </c>
      <c r="E3148">
        <v>1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 s="2">
        <v>5.333333333333333</v>
      </c>
      <c r="M3148">
        <v>3</v>
      </c>
      <c r="N3148">
        <v>1</v>
      </c>
      <c r="O3148">
        <v>1</v>
      </c>
      <c r="P3148">
        <v>1</v>
      </c>
      <c r="Q3148">
        <v>2</v>
      </c>
      <c r="R3148">
        <v>6</v>
      </c>
      <c r="S3148">
        <v>0</v>
      </c>
      <c r="T3148">
        <v>0</v>
      </c>
      <c r="U3148">
        <v>0</v>
      </c>
      <c r="V3148">
        <f t="shared" si="98"/>
        <v>65.666666666666671</v>
      </c>
      <c r="W3148">
        <f t="shared" si="99"/>
        <v>59</v>
      </c>
    </row>
    <row r="3149" spans="1:23" x14ac:dyDescent="0.35">
      <c r="A3149" t="s">
        <v>467</v>
      </c>
      <c r="B3149" s="1">
        <v>44369</v>
      </c>
      <c r="C3149" t="s">
        <v>453</v>
      </c>
      <c r="D3149" t="s">
        <v>47</v>
      </c>
      <c r="E3149">
        <v>1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7</v>
      </c>
      <c r="M3149">
        <v>3</v>
      </c>
      <c r="N3149">
        <v>2</v>
      </c>
      <c r="O3149">
        <v>2</v>
      </c>
      <c r="P3149">
        <v>1</v>
      </c>
      <c r="Q3149">
        <v>3</v>
      </c>
      <c r="R3149">
        <v>6</v>
      </c>
      <c r="S3149">
        <v>0</v>
      </c>
      <c r="T3149">
        <v>0</v>
      </c>
      <c r="U3149">
        <v>0</v>
      </c>
      <c r="V3149">
        <f t="shared" si="98"/>
        <v>73</v>
      </c>
      <c r="W3149">
        <f t="shared" si="99"/>
        <v>64</v>
      </c>
    </row>
    <row r="3150" spans="1:23" x14ac:dyDescent="0.35">
      <c r="A3150" t="s">
        <v>467</v>
      </c>
      <c r="B3150" s="1">
        <v>44370</v>
      </c>
      <c r="C3150" t="s">
        <v>460</v>
      </c>
      <c r="D3150" t="s">
        <v>47</v>
      </c>
      <c r="E3150">
        <v>1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 s="2">
        <v>4.666666666666667</v>
      </c>
      <c r="M3150">
        <v>3</v>
      </c>
      <c r="N3150">
        <v>2</v>
      </c>
      <c r="O3150">
        <v>2</v>
      </c>
      <c r="P3150">
        <v>1</v>
      </c>
      <c r="Q3150">
        <v>3</v>
      </c>
      <c r="R3150">
        <v>5</v>
      </c>
      <c r="S3150">
        <v>1</v>
      </c>
      <c r="T3150">
        <v>0</v>
      </c>
      <c r="U3150">
        <v>1</v>
      </c>
      <c r="V3150">
        <f t="shared" si="98"/>
        <v>60.333333333333336</v>
      </c>
      <c r="W3150">
        <f t="shared" si="99"/>
        <v>49</v>
      </c>
    </row>
    <row r="3151" spans="1:23" x14ac:dyDescent="0.35">
      <c r="A3151" t="s">
        <v>467</v>
      </c>
      <c r="B3151" s="1">
        <v>44371</v>
      </c>
      <c r="C3151" t="s">
        <v>457</v>
      </c>
      <c r="D3151" t="s">
        <v>47</v>
      </c>
      <c r="E3151">
        <v>1</v>
      </c>
      <c r="F3151">
        <v>0</v>
      </c>
      <c r="G3151">
        <v>0</v>
      </c>
      <c r="H3151">
        <v>1</v>
      </c>
      <c r="I3151">
        <v>0</v>
      </c>
      <c r="J3151">
        <v>0</v>
      </c>
      <c r="K3151">
        <v>0</v>
      </c>
      <c r="L3151" s="2">
        <v>6.333333333333333</v>
      </c>
      <c r="M3151">
        <v>5</v>
      </c>
      <c r="N3151">
        <v>1</v>
      </c>
      <c r="O3151">
        <v>1</v>
      </c>
      <c r="P3151">
        <v>0</v>
      </c>
      <c r="Q3151">
        <v>2</v>
      </c>
      <c r="R3151">
        <v>6</v>
      </c>
      <c r="S3151">
        <v>1</v>
      </c>
      <c r="T3151">
        <v>0</v>
      </c>
      <c r="U3151">
        <v>0</v>
      </c>
      <c r="V3151">
        <f t="shared" si="98"/>
        <v>72.666666666666671</v>
      </c>
      <c r="W3151">
        <f t="shared" si="99"/>
        <v>67</v>
      </c>
    </row>
    <row r="3152" spans="1:23" x14ac:dyDescent="0.35">
      <c r="A3152" t="s">
        <v>467</v>
      </c>
      <c r="B3152" s="1">
        <v>44372</v>
      </c>
      <c r="C3152" t="s">
        <v>455</v>
      </c>
      <c r="D3152" t="s">
        <v>38</v>
      </c>
      <c r="E3152">
        <v>1</v>
      </c>
      <c r="F3152">
        <v>0</v>
      </c>
      <c r="G3152">
        <v>0</v>
      </c>
      <c r="H3152">
        <v>0</v>
      </c>
      <c r="I3152">
        <v>1</v>
      </c>
      <c r="J3152">
        <v>0</v>
      </c>
      <c r="K3152">
        <v>0</v>
      </c>
      <c r="L3152">
        <v>4</v>
      </c>
      <c r="M3152">
        <v>5</v>
      </c>
      <c r="N3152">
        <v>4</v>
      </c>
      <c r="O3152">
        <v>3</v>
      </c>
      <c r="P3152">
        <v>0</v>
      </c>
      <c r="Q3152">
        <v>1</v>
      </c>
      <c r="R3152">
        <v>3</v>
      </c>
      <c r="S3152">
        <v>0</v>
      </c>
      <c r="T3152">
        <v>0</v>
      </c>
      <c r="U3152">
        <v>1</v>
      </c>
      <c r="V3152">
        <f t="shared" si="98"/>
        <v>57</v>
      </c>
      <c r="W3152">
        <f t="shared" si="99"/>
        <v>43</v>
      </c>
    </row>
    <row r="3153" spans="1:23" x14ac:dyDescent="0.35">
      <c r="A3153" t="s">
        <v>467</v>
      </c>
      <c r="B3153" s="1">
        <v>44373</v>
      </c>
      <c r="C3153" t="s">
        <v>456</v>
      </c>
      <c r="D3153" t="s">
        <v>38</v>
      </c>
      <c r="E3153">
        <v>1</v>
      </c>
      <c r="F3153">
        <v>0</v>
      </c>
      <c r="G3153">
        <v>0</v>
      </c>
      <c r="H3153">
        <v>0</v>
      </c>
      <c r="I3153">
        <v>1</v>
      </c>
      <c r="J3153">
        <v>0</v>
      </c>
      <c r="K3153">
        <v>0</v>
      </c>
      <c r="L3153">
        <v>6</v>
      </c>
      <c r="M3153">
        <v>8</v>
      </c>
      <c r="N3153">
        <v>3</v>
      </c>
      <c r="O3153">
        <v>3</v>
      </c>
      <c r="P3153">
        <v>0</v>
      </c>
      <c r="Q3153">
        <v>2</v>
      </c>
      <c r="R3153">
        <v>5</v>
      </c>
      <c r="S3153">
        <v>0</v>
      </c>
      <c r="T3153">
        <v>0</v>
      </c>
      <c r="U3153">
        <v>1</v>
      </c>
      <c r="V3153">
        <f t="shared" si="98"/>
        <v>67</v>
      </c>
      <c r="W3153">
        <f t="shared" si="99"/>
        <v>52</v>
      </c>
    </row>
    <row r="3154" spans="1:23" x14ac:dyDescent="0.35">
      <c r="A3154" t="s">
        <v>467</v>
      </c>
      <c r="B3154" s="1">
        <v>44374</v>
      </c>
      <c r="C3154" t="s">
        <v>453</v>
      </c>
      <c r="D3154" t="s">
        <v>38</v>
      </c>
      <c r="E3154">
        <v>1</v>
      </c>
      <c r="F3154">
        <v>0</v>
      </c>
      <c r="G3154">
        <v>0</v>
      </c>
      <c r="H3154">
        <v>0</v>
      </c>
      <c r="I3154">
        <v>1</v>
      </c>
      <c r="J3154">
        <v>0</v>
      </c>
      <c r="K3154">
        <v>0</v>
      </c>
      <c r="L3154">
        <v>5</v>
      </c>
      <c r="M3154">
        <v>8</v>
      </c>
      <c r="N3154">
        <v>6</v>
      </c>
      <c r="O3154">
        <v>5</v>
      </c>
      <c r="P3154">
        <v>3</v>
      </c>
      <c r="Q3154">
        <v>2</v>
      </c>
      <c r="R3154">
        <v>6</v>
      </c>
      <c r="S3154">
        <v>0</v>
      </c>
      <c r="T3154">
        <v>0</v>
      </c>
      <c r="U3154">
        <v>1</v>
      </c>
      <c r="V3154">
        <f t="shared" si="98"/>
        <v>49</v>
      </c>
      <c r="W3154">
        <f t="shared" si="99"/>
        <v>20</v>
      </c>
    </row>
    <row r="3155" spans="1:23" x14ac:dyDescent="0.35">
      <c r="A3155" t="s">
        <v>467</v>
      </c>
      <c r="B3155" s="1">
        <v>44375</v>
      </c>
      <c r="C3155" t="s">
        <v>460</v>
      </c>
      <c r="D3155" t="s">
        <v>106</v>
      </c>
      <c r="E3155">
        <v>1</v>
      </c>
      <c r="F3155">
        <v>0</v>
      </c>
      <c r="G3155">
        <v>0</v>
      </c>
      <c r="H3155">
        <v>0</v>
      </c>
      <c r="I3155">
        <v>1</v>
      </c>
      <c r="J3155">
        <v>0</v>
      </c>
      <c r="K3155">
        <v>0</v>
      </c>
      <c r="L3155" s="2">
        <v>4.333333333333333</v>
      </c>
      <c r="M3155">
        <v>6</v>
      </c>
      <c r="N3155">
        <v>3</v>
      </c>
      <c r="O3155">
        <v>2</v>
      </c>
      <c r="P3155">
        <v>1</v>
      </c>
      <c r="Q3155">
        <v>2</v>
      </c>
      <c r="R3155">
        <v>4</v>
      </c>
      <c r="S3155">
        <v>0</v>
      </c>
      <c r="T3155">
        <v>0</v>
      </c>
      <c r="U3155">
        <v>0</v>
      </c>
      <c r="V3155">
        <f t="shared" si="98"/>
        <v>53.666666666666664</v>
      </c>
      <c r="W3155">
        <f t="shared" si="99"/>
        <v>39</v>
      </c>
    </row>
    <row r="3156" spans="1:23" x14ac:dyDescent="0.35">
      <c r="A3156" t="s">
        <v>467</v>
      </c>
      <c r="B3156" s="1">
        <v>44376</v>
      </c>
      <c r="C3156" t="s">
        <v>457</v>
      </c>
      <c r="D3156" t="s">
        <v>106</v>
      </c>
      <c r="E3156">
        <v>1</v>
      </c>
      <c r="F3156">
        <v>0</v>
      </c>
      <c r="G3156">
        <v>0</v>
      </c>
      <c r="H3156">
        <v>1</v>
      </c>
      <c r="I3156">
        <v>0</v>
      </c>
      <c r="J3156">
        <v>0</v>
      </c>
      <c r="K3156">
        <v>0</v>
      </c>
      <c r="L3156" s="2">
        <v>5.333333333333333</v>
      </c>
      <c r="M3156">
        <v>9</v>
      </c>
      <c r="N3156">
        <v>5</v>
      </c>
      <c r="O3156">
        <v>5</v>
      </c>
      <c r="P3156">
        <v>3</v>
      </c>
      <c r="Q3156">
        <v>1</v>
      </c>
      <c r="R3156">
        <v>4</v>
      </c>
      <c r="S3156">
        <v>0</v>
      </c>
      <c r="T3156">
        <v>0</v>
      </c>
      <c r="U3156">
        <v>1</v>
      </c>
      <c r="V3156">
        <f t="shared" si="98"/>
        <v>50.666666666666664</v>
      </c>
      <c r="W3156">
        <f t="shared" si="99"/>
        <v>23</v>
      </c>
    </row>
    <row r="3157" spans="1:23" x14ac:dyDescent="0.35">
      <c r="A3157" t="s">
        <v>467</v>
      </c>
      <c r="B3157" s="1">
        <v>44377</v>
      </c>
      <c r="C3157" t="s">
        <v>455</v>
      </c>
      <c r="D3157" t="s">
        <v>106</v>
      </c>
      <c r="E3157">
        <v>1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3</v>
      </c>
      <c r="M3157">
        <v>3</v>
      </c>
      <c r="N3157">
        <v>3</v>
      </c>
      <c r="O3157">
        <v>3</v>
      </c>
      <c r="P3157">
        <v>1</v>
      </c>
      <c r="Q3157">
        <v>3</v>
      </c>
      <c r="R3157">
        <v>2</v>
      </c>
      <c r="S3157">
        <v>1</v>
      </c>
      <c r="T3157">
        <v>0</v>
      </c>
      <c r="U3157">
        <v>0</v>
      </c>
      <c r="V3157">
        <f t="shared" si="98"/>
        <v>51</v>
      </c>
      <c r="W3157">
        <f t="shared" si="99"/>
        <v>33</v>
      </c>
    </row>
    <row r="3158" spans="1:23" x14ac:dyDescent="0.35">
      <c r="A3158" t="s">
        <v>467</v>
      </c>
      <c r="B3158" s="1">
        <v>44380</v>
      </c>
      <c r="C3158" t="s">
        <v>456</v>
      </c>
      <c r="D3158" t="s">
        <v>104</v>
      </c>
      <c r="E3158">
        <v>1</v>
      </c>
      <c r="F3158">
        <v>0</v>
      </c>
      <c r="G3158">
        <v>0</v>
      </c>
      <c r="H3158">
        <v>0</v>
      </c>
      <c r="I3158">
        <v>1</v>
      </c>
      <c r="J3158">
        <v>0</v>
      </c>
      <c r="K3158">
        <v>0</v>
      </c>
      <c r="L3158" s="2">
        <v>4.333333333333333</v>
      </c>
      <c r="M3158">
        <v>6</v>
      </c>
      <c r="N3158">
        <v>3</v>
      </c>
      <c r="O3158">
        <v>3</v>
      </c>
      <c r="P3158">
        <v>0</v>
      </c>
      <c r="Q3158">
        <v>3</v>
      </c>
      <c r="R3158">
        <v>6</v>
      </c>
      <c r="S3158">
        <v>0</v>
      </c>
      <c r="T3158">
        <v>0</v>
      </c>
      <c r="U3158">
        <v>0</v>
      </c>
      <c r="V3158">
        <f t="shared" si="98"/>
        <v>60.666666666666664</v>
      </c>
      <c r="W3158">
        <f t="shared" si="99"/>
        <v>45</v>
      </c>
    </row>
    <row r="3159" spans="1:23" x14ac:dyDescent="0.35">
      <c r="A3159" t="s">
        <v>467</v>
      </c>
      <c r="B3159" t="s">
        <v>443</v>
      </c>
      <c r="C3159" t="s">
        <v>453</v>
      </c>
      <c r="D3159" t="s">
        <v>104</v>
      </c>
      <c r="E3159">
        <v>1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 s="2">
        <v>3.3333333333333335</v>
      </c>
      <c r="M3159">
        <v>6</v>
      </c>
      <c r="N3159">
        <v>4</v>
      </c>
      <c r="O3159">
        <v>4</v>
      </c>
      <c r="P3159">
        <v>1</v>
      </c>
      <c r="Q3159">
        <v>3</v>
      </c>
      <c r="R3159">
        <v>6</v>
      </c>
      <c r="S3159">
        <v>0</v>
      </c>
      <c r="T3159">
        <v>0</v>
      </c>
      <c r="U3159">
        <v>0</v>
      </c>
      <c r="V3159">
        <f t="shared" si="98"/>
        <v>53</v>
      </c>
      <c r="W3159">
        <f t="shared" si="99"/>
        <v>30</v>
      </c>
    </row>
    <row r="3160" spans="1:23" x14ac:dyDescent="0.35">
      <c r="A3160" t="s">
        <v>467</v>
      </c>
      <c r="B3160" t="s">
        <v>444</v>
      </c>
      <c r="C3160" t="s">
        <v>461</v>
      </c>
      <c r="D3160" t="s">
        <v>104</v>
      </c>
      <c r="E3160">
        <v>1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 s="2">
        <v>3.3333333333333335</v>
      </c>
      <c r="M3160">
        <v>2</v>
      </c>
      <c r="N3160">
        <v>1</v>
      </c>
      <c r="O3160">
        <v>1</v>
      </c>
      <c r="P3160">
        <v>0</v>
      </c>
      <c r="Q3160">
        <v>0</v>
      </c>
      <c r="R3160">
        <v>4</v>
      </c>
      <c r="S3160">
        <v>0</v>
      </c>
      <c r="T3160">
        <v>0</v>
      </c>
      <c r="U3160">
        <v>0</v>
      </c>
      <c r="V3160">
        <f t="shared" si="98"/>
        <v>62</v>
      </c>
      <c r="W3160">
        <f t="shared" si="99"/>
        <v>57</v>
      </c>
    </row>
    <row r="3161" spans="1:23" x14ac:dyDescent="0.35">
      <c r="A3161" t="s">
        <v>467</v>
      </c>
      <c r="B3161" s="1">
        <v>44383</v>
      </c>
      <c r="C3161" t="s">
        <v>457</v>
      </c>
      <c r="D3161" t="s">
        <v>34</v>
      </c>
      <c r="E3161">
        <v>1</v>
      </c>
      <c r="F3161">
        <v>0</v>
      </c>
      <c r="G3161">
        <v>0</v>
      </c>
      <c r="H3161">
        <v>1</v>
      </c>
      <c r="I3161">
        <v>0</v>
      </c>
      <c r="J3161">
        <v>0</v>
      </c>
      <c r="K3161">
        <v>0</v>
      </c>
      <c r="L3161">
        <v>7</v>
      </c>
      <c r="M3161">
        <v>4</v>
      </c>
      <c r="N3161">
        <v>1</v>
      </c>
      <c r="O3161">
        <v>1</v>
      </c>
      <c r="P3161">
        <v>0</v>
      </c>
      <c r="Q3161">
        <v>1</v>
      </c>
      <c r="R3161">
        <v>9</v>
      </c>
      <c r="S3161">
        <v>0</v>
      </c>
      <c r="T3161">
        <v>0</v>
      </c>
      <c r="U3161">
        <v>0</v>
      </c>
      <c r="V3161">
        <f t="shared" si="98"/>
        <v>81</v>
      </c>
      <c r="W3161">
        <f t="shared" si="99"/>
        <v>78</v>
      </c>
    </row>
    <row r="3162" spans="1:23" x14ac:dyDescent="0.35">
      <c r="A3162" t="s">
        <v>467</v>
      </c>
      <c r="B3162" s="1">
        <v>44384</v>
      </c>
      <c r="C3162" t="s">
        <v>458</v>
      </c>
      <c r="D3162" t="s">
        <v>34</v>
      </c>
      <c r="E3162">
        <v>1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 s="2">
        <v>0.66666666666666663</v>
      </c>
      <c r="M3162">
        <v>0</v>
      </c>
      <c r="N3162">
        <v>1</v>
      </c>
      <c r="O3162">
        <v>1</v>
      </c>
      <c r="P3162">
        <v>0</v>
      </c>
      <c r="Q3162">
        <v>3</v>
      </c>
      <c r="R3162">
        <v>1</v>
      </c>
      <c r="S3162">
        <v>1</v>
      </c>
      <c r="T3162">
        <v>0</v>
      </c>
      <c r="U3162">
        <v>1</v>
      </c>
      <c r="V3162">
        <f t="shared" si="98"/>
        <v>50</v>
      </c>
      <c r="W3162">
        <f t="shared" si="99"/>
        <v>36</v>
      </c>
    </row>
    <row r="3163" spans="1:23" x14ac:dyDescent="0.35">
      <c r="A3163" t="s">
        <v>467</v>
      </c>
      <c r="B3163" s="1">
        <v>44385</v>
      </c>
      <c r="C3163" t="s">
        <v>456</v>
      </c>
      <c r="D3163" t="s">
        <v>34</v>
      </c>
      <c r="E3163">
        <v>1</v>
      </c>
      <c r="F3163">
        <v>0</v>
      </c>
      <c r="G3163">
        <v>0</v>
      </c>
      <c r="H3163">
        <v>0</v>
      </c>
      <c r="I3163">
        <v>1</v>
      </c>
      <c r="J3163">
        <v>0</v>
      </c>
      <c r="K3163">
        <v>0</v>
      </c>
      <c r="L3163" s="2">
        <v>6.666666666666667</v>
      </c>
      <c r="M3163">
        <v>4</v>
      </c>
      <c r="N3163">
        <v>3</v>
      </c>
      <c r="O3163">
        <v>3</v>
      </c>
      <c r="P3163">
        <v>2</v>
      </c>
      <c r="Q3163">
        <v>2</v>
      </c>
      <c r="R3163">
        <v>9</v>
      </c>
      <c r="S3163">
        <v>0</v>
      </c>
      <c r="T3163">
        <v>0</v>
      </c>
      <c r="U3163">
        <v>1</v>
      </c>
      <c r="V3163">
        <f t="shared" si="98"/>
        <v>70.333333333333329</v>
      </c>
      <c r="W3163">
        <f t="shared" si="99"/>
        <v>56</v>
      </c>
    </row>
    <row r="3164" spans="1:23" x14ac:dyDescent="0.35">
      <c r="A3164" t="s">
        <v>467</v>
      </c>
      <c r="B3164" s="1">
        <v>44386</v>
      </c>
      <c r="C3164" t="s">
        <v>461</v>
      </c>
      <c r="D3164" t="s">
        <v>32</v>
      </c>
      <c r="E3164">
        <v>1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 s="2">
        <v>4.666666666666667</v>
      </c>
      <c r="M3164">
        <v>2</v>
      </c>
      <c r="N3164">
        <v>0</v>
      </c>
      <c r="O3164">
        <v>0</v>
      </c>
      <c r="P3164">
        <v>0</v>
      </c>
      <c r="Q3164">
        <v>2</v>
      </c>
      <c r="R3164">
        <v>2</v>
      </c>
      <c r="S3164">
        <v>0</v>
      </c>
      <c r="T3164">
        <v>0</v>
      </c>
      <c r="U3164">
        <v>0</v>
      </c>
      <c r="V3164">
        <f t="shared" si="98"/>
        <v>63.333333333333336</v>
      </c>
      <c r="W3164">
        <f t="shared" si="99"/>
        <v>62</v>
      </c>
    </row>
    <row r="3165" spans="1:23" x14ac:dyDescent="0.35">
      <c r="A3165" t="s">
        <v>467</v>
      </c>
      <c r="B3165" s="1">
        <v>44387</v>
      </c>
      <c r="C3165" t="s">
        <v>453</v>
      </c>
      <c r="D3165" t="s">
        <v>32</v>
      </c>
      <c r="E3165">
        <v>1</v>
      </c>
      <c r="F3165">
        <v>1</v>
      </c>
      <c r="G3165">
        <v>0</v>
      </c>
      <c r="H3165">
        <v>1</v>
      </c>
      <c r="I3165">
        <v>0</v>
      </c>
      <c r="J3165">
        <v>0</v>
      </c>
      <c r="K3165">
        <v>1</v>
      </c>
      <c r="L3165">
        <v>9</v>
      </c>
      <c r="M3165">
        <v>3</v>
      </c>
      <c r="N3165">
        <v>0</v>
      </c>
      <c r="O3165">
        <v>0</v>
      </c>
      <c r="P3165">
        <v>0</v>
      </c>
      <c r="Q3165">
        <v>2</v>
      </c>
      <c r="R3165">
        <v>12</v>
      </c>
      <c r="S3165">
        <v>0</v>
      </c>
      <c r="T3165">
        <v>0</v>
      </c>
      <c r="U3165">
        <v>0</v>
      </c>
      <c r="V3165">
        <f t="shared" si="98"/>
        <v>94</v>
      </c>
      <c r="W3165">
        <f t="shared" si="99"/>
        <v>96</v>
      </c>
    </row>
    <row r="3166" spans="1:23" x14ac:dyDescent="0.35">
      <c r="A3166" t="s">
        <v>467</v>
      </c>
      <c r="B3166" s="1">
        <v>44388</v>
      </c>
      <c r="C3166" t="s">
        <v>457</v>
      </c>
      <c r="D3166" t="s">
        <v>32</v>
      </c>
      <c r="E3166">
        <v>1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6</v>
      </c>
      <c r="M3166">
        <v>3</v>
      </c>
      <c r="N3166">
        <v>2</v>
      </c>
      <c r="O3166">
        <v>2</v>
      </c>
      <c r="P3166">
        <v>2</v>
      </c>
      <c r="Q3166">
        <v>2</v>
      </c>
      <c r="R3166">
        <v>4</v>
      </c>
      <c r="S3166">
        <v>1</v>
      </c>
      <c r="T3166">
        <v>0</v>
      </c>
      <c r="U3166">
        <v>0</v>
      </c>
      <c r="V3166">
        <f t="shared" si="98"/>
        <v>63</v>
      </c>
      <c r="W3166">
        <f t="shared" si="99"/>
        <v>52</v>
      </c>
    </row>
    <row r="3167" spans="1:23" x14ac:dyDescent="0.35">
      <c r="A3167" t="s">
        <v>467</v>
      </c>
      <c r="B3167" s="1">
        <v>44393</v>
      </c>
      <c r="C3167" t="s">
        <v>456</v>
      </c>
      <c r="D3167" t="s">
        <v>55</v>
      </c>
      <c r="E3167">
        <v>1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6</v>
      </c>
      <c r="M3167">
        <v>3</v>
      </c>
      <c r="N3167">
        <v>3</v>
      </c>
      <c r="O3167">
        <v>3</v>
      </c>
      <c r="P3167">
        <v>1</v>
      </c>
      <c r="Q3167">
        <v>2</v>
      </c>
      <c r="R3167">
        <v>4</v>
      </c>
      <c r="S3167">
        <v>0</v>
      </c>
      <c r="T3167">
        <v>0</v>
      </c>
      <c r="U3167">
        <v>0</v>
      </c>
      <c r="V3167">
        <f t="shared" si="98"/>
        <v>67</v>
      </c>
      <c r="W3167">
        <f t="shared" si="99"/>
        <v>55</v>
      </c>
    </row>
    <row r="3168" spans="1:23" x14ac:dyDescent="0.35">
      <c r="A3168" t="s">
        <v>467</v>
      </c>
      <c r="B3168" s="1">
        <v>44394</v>
      </c>
      <c r="C3168" t="s">
        <v>453</v>
      </c>
      <c r="D3168" t="s">
        <v>55</v>
      </c>
      <c r="E3168">
        <v>1</v>
      </c>
      <c r="F3168">
        <v>1</v>
      </c>
      <c r="G3168">
        <v>0</v>
      </c>
      <c r="H3168">
        <v>1</v>
      </c>
      <c r="I3168">
        <v>0</v>
      </c>
      <c r="J3168">
        <v>0</v>
      </c>
      <c r="K3168">
        <v>0</v>
      </c>
      <c r="L3168">
        <v>6</v>
      </c>
      <c r="M3168">
        <v>5</v>
      </c>
      <c r="N3168">
        <v>1</v>
      </c>
      <c r="O3168">
        <v>1</v>
      </c>
      <c r="P3168">
        <v>0</v>
      </c>
      <c r="Q3168">
        <v>2</v>
      </c>
      <c r="R3168">
        <v>11</v>
      </c>
      <c r="S3168">
        <v>0</v>
      </c>
      <c r="T3168">
        <v>0</v>
      </c>
      <c r="U3168">
        <v>0</v>
      </c>
      <c r="V3168">
        <f t="shared" si="98"/>
        <v>76</v>
      </c>
      <c r="W3168">
        <f t="shared" si="99"/>
        <v>70</v>
      </c>
    </row>
    <row r="3169" spans="1:23" x14ac:dyDescent="0.35">
      <c r="A3169" t="s">
        <v>467</v>
      </c>
      <c r="B3169" s="1">
        <v>44395</v>
      </c>
      <c r="C3169" t="s">
        <v>457</v>
      </c>
      <c r="D3169" t="s">
        <v>55</v>
      </c>
      <c r="E3169">
        <v>1</v>
      </c>
      <c r="F3169">
        <v>0</v>
      </c>
      <c r="G3169">
        <v>0</v>
      </c>
      <c r="H3169">
        <v>1</v>
      </c>
      <c r="I3169">
        <v>0</v>
      </c>
      <c r="J3169">
        <v>0</v>
      </c>
      <c r="K3169">
        <v>0</v>
      </c>
      <c r="L3169" s="2">
        <v>5.333333333333333</v>
      </c>
      <c r="M3169">
        <v>4</v>
      </c>
      <c r="N3169">
        <v>0</v>
      </c>
      <c r="O3169">
        <v>0</v>
      </c>
      <c r="P3169">
        <v>0</v>
      </c>
      <c r="Q3169">
        <v>2</v>
      </c>
      <c r="R3169">
        <v>3</v>
      </c>
      <c r="S3169">
        <v>0</v>
      </c>
      <c r="T3169">
        <v>0</v>
      </c>
      <c r="U3169">
        <v>0</v>
      </c>
      <c r="V3169">
        <f t="shared" si="98"/>
        <v>65.666666666666671</v>
      </c>
      <c r="W3169">
        <f t="shared" si="99"/>
        <v>63</v>
      </c>
    </row>
    <row r="3170" spans="1:23" x14ac:dyDescent="0.35">
      <c r="A3170" t="s">
        <v>467</v>
      </c>
      <c r="B3170" s="1">
        <v>44397</v>
      </c>
      <c r="C3170" t="s">
        <v>455</v>
      </c>
      <c r="D3170" t="s">
        <v>116</v>
      </c>
      <c r="E3170">
        <v>1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4</v>
      </c>
      <c r="M3170">
        <v>3</v>
      </c>
      <c r="N3170">
        <v>2</v>
      </c>
      <c r="O3170">
        <v>2</v>
      </c>
      <c r="P3170">
        <v>1</v>
      </c>
      <c r="Q3170">
        <v>3</v>
      </c>
      <c r="R3170">
        <v>5</v>
      </c>
      <c r="S3170">
        <v>0</v>
      </c>
      <c r="T3170">
        <v>1</v>
      </c>
      <c r="U3170">
        <v>0</v>
      </c>
      <c r="V3170">
        <f t="shared" si="98"/>
        <v>57</v>
      </c>
      <c r="W3170">
        <f t="shared" si="99"/>
        <v>45</v>
      </c>
    </row>
    <row r="3171" spans="1:23" x14ac:dyDescent="0.35">
      <c r="A3171" t="s">
        <v>467</v>
      </c>
      <c r="B3171" s="1">
        <v>44398</v>
      </c>
      <c r="C3171" t="s">
        <v>462</v>
      </c>
      <c r="D3171" t="s">
        <v>116</v>
      </c>
      <c r="E3171">
        <v>1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4</v>
      </c>
      <c r="M3171">
        <v>3</v>
      </c>
      <c r="N3171">
        <v>2</v>
      </c>
      <c r="O3171">
        <v>2</v>
      </c>
      <c r="P3171">
        <v>1</v>
      </c>
      <c r="Q3171">
        <v>3</v>
      </c>
      <c r="R3171">
        <v>4</v>
      </c>
      <c r="S3171">
        <v>1</v>
      </c>
      <c r="T3171">
        <v>0</v>
      </c>
      <c r="U3171">
        <v>0</v>
      </c>
      <c r="V3171">
        <f t="shared" si="98"/>
        <v>56</v>
      </c>
      <c r="W3171">
        <f t="shared" si="99"/>
        <v>44</v>
      </c>
    </row>
    <row r="3172" spans="1:23" x14ac:dyDescent="0.35">
      <c r="A3172" t="s">
        <v>467</v>
      </c>
      <c r="B3172" s="1">
        <v>44399</v>
      </c>
      <c r="C3172" t="s">
        <v>456</v>
      </c>
      <c r="D3172" t="s">
        <v>38</v>
      </c>
      <c r="E3172">
        <v>1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 s="2">
        <v>5.666666666666667</v>
      </c>
      <c r="M3172">
        <v>3</v>
      </c>
      <c r="N3172">
        <v>0</v>
      </c>
      <c r="O3172">
        <v>0</v>
      </c>
      <c r="P3172">
        <v>0</v>
      </c>
      <c r="Q3172">
        <v>1</v>
      </c>
      <c r="R3172">
        <v>6</v>
      </c>
      <c r="S3172">
        <v>0</v>
      </c>
      <c r="T3172">
        <v>0</v>
      </c>
      <c r="U3172">
        <v>1</v>
      </c>
      <c r="V3172">
        <f t="shared" si="98"/>
        <v>72.333333333333329</v>
      </c>
      <c r="W3172">
        <f t="shared" si="99"/>
        <v>72</v>
      </c>
    </row>
    <row r="3173" spans="1:23" x14ac:dyDescent="0.35">
      <c r="A3173" t="s">
        <v>467</v>
      </c>
      <c r="B3173" s="1">
        <v>44400</v>
      </c>
      <c r="C3173" t="s">
        <v>453</v>
      </c>
      <c r="D3173" t="s">
        <v>38</v>
      </c>
      <c r="E3173">
        <v>1</v>
      </c>
      <c r="F3173">
        <v>0</v>
      </c>
      <c r="G3173">
        <v>0</v>
      </c>
      <c r="H3173">
        <v>0</v>
      </c>
      <c r="I3173">
        <v>1</v>
      </c>
      <c r="J3173">
        <v>0</v>
      </c>
      <c r="K3173">
        <v>0</v>
      </c>
      <c r="L3173">
        <v>5</v>
      </c>
      <c r="M3173">
        <v>6</v>
      </c>
      <c r="N3173">
        <v>3</v>
      </c>
      <c r="O3173">
        <v>3</v>
      </c>
      <c r="P3173">
        <v>1</v>
      </c>
      <c r="Q3173">
        <v>2</v>
      </c>
      <c r="R3173">
        <v>8</v>
      </c>
      <c r="S3173">
        <v>0</v>
      </c>
      <c r="T3173">
        <v>0</v>
      </c>
      <c r="U3173">
        <v>0</v>
      </c>
      <c r="V3173">
        <f t="shared" si="98"/>
        <v>63</v>
      </c>
      <c r="W3173">
        <f t="shared" si="99"/>
        <v>47</v>
      </c>
    </row>
    <row r="3174" spans="1:23" x14ac:dyDescent="0.35">
      <c r="A3174" t="s">
        <v>467</v>
      </c>
      <c r="B3174" s="1">
        <v>44401</v>
      </c>
      <c r="C3174" t="s">
        <v>457</v>
      </c>
      <c r="D3174" t="s">
        <v>38</v>
      </c>
      <c r="E3174">
        <v>1</v>
      </c>
      <c r="F3174">
        <v>0</v>
      </c>
      <c r="G3174">
        <v>0</v>
      </c>
      <c r="H3174">
        <v>1</v>
      </c>
      <c r="I3174">
        <v>0</v>
      </c>
      <c r="J3174">
        <v>0</v>
      </c>
      <c r="K3174">
        <v>0</v>
      </c>
      <c r="L3174">
        <v>7</v>
      </c>
      <c r="M3174">
        <v>4</v>
      </c>
      <c r="N3174">
        <v>3</v>
      </c>
      <c r="O3174">
        <v>1</v>
      </c>
      <c r="P3174">
        <v>0</v>
      </c>
      <c r="Q3174">
        <v>3</v>
      </c>
      <c r="R3174">
        <v>4</v>
      </c>
      <c r="S3174">
        <v>0</v>
      </c>
      <c r="T3174">
        <v>0</v>
      </c>
      <c r="U3174">
        <v>0</v>
      </c>
      <c r="V3174">
        <f t="shared" si="98"/>
        <v>70</v>
      </c>
      <c r="W3174">
        <f t="shared" si="99"/>
        <v>63</v>
      </c>
    </row>
    <row r="3175" spans="1:23" x14ac:dyDescent="0.35">
      <c r="A3175" t="s">
        <v>467</v>
      </c>
      <c r="B3175" s="1">
        <v>44402</v>
      </c>
      <c r="C3175" t="s">
        <v>455</v>
      </c>
      <c r="D3175" t="s">
        <v>38</v>
      </c>
      <c r="E3175">
        <v>1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7</v>
      </c>
      <c r="M3175">
        <v>1</v>
      </c>
      <c r="N3175">
        <v>1</v>
      </c>
      <c r="O3175">
        <v>1</v>
      </c>
      <c r="P3175">
        <v>0</v>
      </c>
      <c r="Q3175">
        <v>1</v>
      </c>
      <c r="R3175">
        <v>10</v>
      </c>
      <c r="S3175">
        <v>0</v>
      </c>
      <c r="T3175">
        <v>0</v>
      </c>
      <c r="U3175">
        <v>0</v>
      </c>
      <c r="V3175">
        <f t="shared" si="98"/>
        <v>85</v>
      </c>
      <c r="W3175">
        <f t="shared" si="99"/>
        <v>85</v>
      </c>
    </row>
    <row r="3176" spans="1:23" x14ac:dyDescent="0.35">
      <c r="A3176" t="s">
        <v>467</v>
      </c>
      <c r="B3176" s="1">
        <v>44404</v>
      </c>
      <c r="C3176" t="s">
        <v>456</v>
      </c>
      <c r="D3176" t="s">
        <v>51</v>
      </c>
      <c r="E3176">
        <v>1</v>
      </c>
      <c r="F3176">
        <v>0</v>
      </c>
      <c r="G3176">
        <v>0</v>
      </c>
      <c r="H3176">
        <v>1</v>
      </c>
      <c r="I3176">
        <v>0</v>
      </c>
      <c r="J3176">
        <v>0</v>
      </c>
      <c r="K3176">
        <v>0</v>
      </c>
      <c r="L3176">
        <v>5</v>
      </c>
      <c r="M3176">
        <v>5</v>
      </c>
      <c r="N3176">
        <v>0</v>
      </c>
      <c r="O3176">
        <v>0</v>
      </c>
      <c r="P3176">
        <v>0</v>
      </c>
      <c r="Q3176">
        <v>3</v>
      </c>
      <c r="R3176">
        <v>5</v>
      </c>
      <c r="S3176">
        <v>0</v>
      </c>
      <c r="T3176">
        <v>1</v>
      </c>
      <c r="U3176">
        <v>1</v>
      </c>
      <c r="V3176">
        <f t="shared" si="98"/>
        <v>64</v>
      </c>
      <c r="W3176">
        <f t="shared" si="99"/>
        <v>59</v>
      </c>
    </row>
    <row r="3177" spans="1:23" x14ac:dyDescent="0.35">
      <c r="A3177" t="s">
        <v>467</v>
      </c>
      <c r="B3177" s="1">
        <v>44405</v>
      </c>
      <c r="C3177" t="s">
        <v>461</v>
      </c>
      <c r="D3177" t="s">
        <v>51</v>
      </c>
      <c r="E3177">
        <v>1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5</v>
      </c>
      <c r="M3177">
        <v>3</v>
      </c>
      <c r="N3177">
        <v>1</v>
      </c>
      <c r="O3177">
        <v>1</v>
      </c>
      <c r="P3177">
        <v>0</v>
      </c>
      <c r="Q3177">
        <v>0</v>
      </c>
      <c r="R3177">
        <v>5</v>
      </c>
      <c r="S3177">
        <v>1</v>
      </c>
      <c r="T3177">
        <v>0</v>
      </c>
      <c r="U3177">
        <v>0</v>
      </c>
      <c r="V3177">
        <f t="shared" si="98"/>
        <v>69</v>
      </c>
      <c r="W3177">
        <f t="shared" si="99"/>
        <v>66</v>
      </c>
    </row>
    <row r="3178" spans="1:23" x14ac:dyDescent="0.35">
      <c r="A3178" t="s">
        <v>467</v>
      </c>
      <c r="B3178" s="1">
        <v>44406</v>
      </c>
      <c r="C3178" t="s">
        <v>453</v>
      </c>
      <c r="D3178" t="s">
        <v>51</v>
      </c>
      <c r="E3178">
        <v>1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 s="2">
        <v>5.333333333333333</v>
      </c>
      <c r="M3178">
        <v>6</v>
      </c>
      <c r="N3178">
        <v>8</v>
      </c>
      <c r="O3178">
        <v>7</v>
      </c>
      <c r="P3178">
        <v>1</v>
      </c>
      <c r="Q3178">
        <v>2</v>
      </c>
      <c r="R3178">
        <v>10</v>
      </c>
      <c r="S3178">
        <v>0</v>
      </c>
      <c r="T3178">
        <v>0</v>
      </c>
      <c r="U3178">
        <v>0</v>
      </c>
      <c r="V3178">
        <f t="shared" si="98"/>
        <v>64.666666666666671</v>
      </c>
      <c r="W3178">
        <f t="shared" si="99"/>
        <v>36</v>
      </c>
    </row>
    <row r="3179" spans="1:23" x14ac:dyDescent="0.35">
      <c r="A3179" t="s">
        <v>467</v>
      </c>
      <c r="B3179" s="1">
        <v>44407</v>
      </c>
      <c r="C3179" t="s">
        <v>457</v>
      </c>
      <c r="D3179" t="s">
        <v>95</v>
      </c>
      <c r="E3179">
        <v>1</v>
      </c>
      <c r="F3179">
        <v>0</v>
      </c>
      <c r="G3179">
        <v>0</v>
      </c>
      <c r="H3179">
        <v>1</v>
      </c>
      <c r="I3179">
        <v>0</v>
      </c>
      <c r="J3179">
        <v>0</v>
      </c>
      <c r="K3179">
        <v>0</v>
      </c>
      <c r="L3179" s="2">
        <v>5.666666666666667</v>
      </c>
      <c r="M3179">
        <v>5</v>
      </c>
      <c r="N3179">
        <v>0</v>
      </c>
      <c r="O3179">
        <v>0</v>
      </c>
      <c r="P3179">
        <v>0</v>
      </c>
      <c r="Q3179">
        <v>2</v>
      </c>
      <c r="R3179">
        <v>5</v>
      </c>
      <c r="S3179">
        <v>0</v>
      </c>
      <c r="T3179">
        <v>0</v>
      </c>
      <c r="U3179">
        <v>1</v>
      </c>
      <c r="V3179">
        <f t="shared" si="98"/>
        <v>68.333333333333329</v>
      </c>
      <c r="W3179">
        <f t="shared" si="99"/>
        <v>65</v>
      </c>
    </row>
    <row r="3180" spans="1:23" x14ac:dyDescent="0.35">
      <c r="A3180" t="s">
        <v>467</v>
      </c>
      <c r="B3180" s="1">
        <v>44408</v>
      </c>
      <c r="C3180" t="s">
        <v>455</v>
      </c>
      <c r="D3180" t="s">
        <v>95</v>
      </c>
      <c r="E3180">
        <v>1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4</v>
      </c>
      <c r="M3180">
        <v>2</v>
      </c>
      <c r="N3180">
        <v>2</v>
      </c>
      <c r="O3180">
        <v>2</v>
      </c>
      <c r="P3180">
        <v>0</v>
      </c>
      <c r="Q3180">
        <v>2</v>
      </c>
      <c r="R3180">
        <v>5</v>
      </c>
      <c r="S3180">
        <v>0</v>
      </c>
      <c r="T3180">
        <v>0</v>
      </c>
      <c r="U3180">
        <v>1</v>
      </c>
      <c r="V3180">
        <f t="shared" si="98"/>
        <v>63</v>
      </c>
      <c r="W3180">
        <f t="shared" si="99"/>
        <v>55</v>
      </c>
    </row>
    <row r="3181" spans="1:23" x14ac:dyDescent="0.35">
      <c r="A3181" t="s">
        <v>467</v>
      </c>
      <c r="B3181" s="1">
        <v>44409</v>
      </c>
      <c r="C3181" t="s">
        <v>456</v>
      </c>
      <c r="D3181" t="s">
        <v>95</v>
      </c>
      <c r="E3181">
        <v>1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5</v>
      </c>
      <c r="M3181">
        <v>4</v>
      </c>
      <c r="N3181">
        <v>1</v>
      </c>
      <c r="O3181">
        <v>1</v>
      </c>
      <c r="P3181">
        <v>0</v>
      </c>
      <c r="Q3181">
        <v>1</v>
      </c>
      <c r="R3181">
        <v>5</v>
      </c>
      <c r="S3181">
        <v>0</v>
      </c>
      <c r="T3181">
        <v>0</v>
      </c>
      <c r="U3181">
        <v>0</v>
      </c>
      <c r="V3181">
        <f t="shared" si="98"/>
        <v>67</v>
      </c>
      <c r="W3181">
        <f t="shared" si="99"/>
        <v>62</v>
      </c>
    </row>
    <row r="3182" spans="1:23" x14ac:dyDescent="0.35">
      <c r="A3182" t="s">
        <v>467</v>
      </c>
      <c r="B3182" s="1">
        <v>44410</v>
      </c>
      <c r="C3182" t="s">
        <v>22</v>
      </c>
      <c r="D3182" t="s">
        <v>53</v>
      </c>
      <c r="E3182">
        <v>1</v>
      </c>
      <c r="F3182">
        <v>0</v>
      </c>
      <c r="G3182">
        <v>0</v>
      </c>
      <c r="H3182">
        <v>0</v>
      </c>
      <c r="I3182">
        <v>1</v>
      </c>
      <c r="J3182">
        <v>0</v>
      </c>
      <c r="K3182">
        <v>0</v>
      </c>
      <c r="L3182">
        <v>4</v>
      </c>
      <c r="M3182">
        <v>6</v>
      </c>
      <c r="N3182">
        <v>4</v>
      </c>
      <c r="O3182">
        <v>4</v>
      </c>
      <c r="P3182">
        <v>4</v>
      </c>
      <c r="Q3182">
        <v>0</v>
      </c>
      <c r="R3182">
        <v>4</v>
      </c>
      <c r="S3182">
        <v>0</v>
      </c>
      <c r="T3182">
        <v>0</v>
      </c>
      <c r="U3182">
        <v>0</v>
      </c>
      <c r="V3182">
        <f t="shared" si="98"/>
        <v>44</v>
      </c>
      <c r="W3182">
        <f t="shared" si="99"/>
        <v>20</v>
      </c>
    </row>
    <row r="3183" spans="1:23" x14ac:dyDescent="0.35">
      <c r="A3183" t="s">
        <v>467</v>
      </c>
      <c r="B3183" s="1">
        <v>44411</v>
      </c>
      <c r="C3183" t="s">
        <v>463</v>
      </c>
      <c r="D3183" t="s">
        <v>53</v>
      </c>
      <c r="E3183">
        <v>1</v>
      </c>
      <c r="F3183">
        <v>0</v>
      </c>
      <c r="G3183">
        <v>0</v>
      </c>
      <c r="H3183">
        <v>1</v>
      </c>
      <c r="I3183">
        <v>0</v>
      </c>
      <c r="J3183">
        <v>0</v>
      </c>
      <c r="K3183">
        <v>0</v>
      </c>
      <c r="L3183">
        <v>6</v>
      </c>
      <c r="M3183">
        <v>4</v>
      </c>
      <c r="N3183">
        <v>0</v>
      </c>
      <c r="O3183">
        <v>0</v>
      </c>
      <c r="P3183">
        <v>0</v>
      </c>
      <c r="Q3183">
        <v>1</v>
      </c>
      <c r="R3183">
        <v>6</v>
      </c>
      <c r="S3183">
        <v>0</v>
      </c>
      <c r="T3183">
        <v>0</v>
      </c>
      <c r="U3183">
        <v>0</v>
      </c>
      <c r="V3183">
        <f t="shared" si="98"/>
        <v>73</v>
      </c>
      <c r="W3183">
        <f t="shared" si="99"/>
        <v>72</v>
      </c>
    </row>
    <row r="3184" spans="1:23" x14ac:dyDescent="0.35">
      <c r="A3184" t="s">
        <v>467</v>
      </c>
      <c r="B3184" s="1">
        <v>44412</v>
      </c>
      <c r="C3184" t="s">
        <v>457</v>
      </c>
      <c r="D3184" t="s">
        <v>53</v>
      </c>
      <c r="E3184">
        <v>1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 s="2">
        <v>6.333333333333333</v>
      </c>
      <c r="M3184">
        <v>4</v>
      </c>
      <c r="N3184">
        <v>3</v>
      </c>
      <c r="O3184">
        <v>2</v>
      </c>
      <c r="P3184">
        <v>1</v>
      </c>
      <c r="Q3184">
        <v>1</v>
      </c>
      <c r="R3184">
        <v>10</v>
      </c>
      <c r="S3184">
        <v>0</v>
      </c>
      <c r="T3184">
        <v>0</v>
      </c>
      <c r="U3184">
        <v>0</v>
      </c>
      <c r="V3184">
        <f t="shared" si="98"/>
        <v>72.666666666666671</v>
      </c>
      <c r="W3184">
        <f t="shared" si="99"/>
        <v>63</v>
      </c>
    </row>
    <row r="3185" spans="1:23" x14ac:dyDescent="0.35">
      <c r="A3185" t="s">
        <v>467</v>
      </c>
      <c r="B3185" s="1">
        <v>44413</v>
      </c>
      <c r="C3185" t="s">
        <v>461</v>
      </c>
      <c r="D3185" t="s">
        <v>46</v>
      </c>
      <c r="E3185">
        <v>1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5</v>
      </c>
      <c r="M3185">
        <v>5</v>
      </c>
      <c r="N3185">
        <v>2</v>
      </c>
      <c r="O3185">
        <v>2</v>
      </c>
      <c r="P3185">
        <v>1</v>
      </c>
      <c r="Q3185">
        <v>3</v>
      </c>
      <c r="R3185">
        <v>2</v>
      </c>
      <c r="S3185">
        <v>0</v>
      </c>
      <c r="T3185">
        <v>0</v>
      </c>
      <c r="U3185">
        <v>0</v>
      </c>
      <c r="V3185">
        <f t="shared" si="98"/>
        <v>57</v>
      </c>
      <c r="W3185">
        <f t="shared" si="99"/>
        <v>44</v>
      </c>
    </row>
    <row r="3186" spans="1:23" x14ac:dyDescent="0.35">
      <c r="A3186" t="s">
        <v>467</v>
      </c>
      <c r="B3186" s="1">
        <v>44414</v>
      </c>
      <c r="C3186" t="s">
        <v>464</v>
      </c>
      <c r="D3186" t="s">
        <v>46</v>
      </c>
      <c r="E3186">
        <v>1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 s="2">
        <v>1.6666666666666665</v>
      </c>
      <c r="M3186">
        <v>2</v>
      </c>
      <c r="N3186">
        <v>0</v>
      </c>
      <c r="O3186">
        <v>0</v>
      </c>
      <c r="P3186">
        <v>0</v>
      </c>
      <c r="Q3186">
        <v>0</v>
      </c>
      <c r="R3186">
        <v>2</v>
      </c>
      <c r="S3186">
        <v>0</v>
      </c>
      <c r="T3186">
        <v>0</v>
      </c>
      <c r="U3186">
        <v>0</v>
      </c>
      <c r="V3186">
        <f t="shared" si="98"/>
        <v>55</v>
      </c>
      <c r="W3186">
        <f t="shared" si="99"/>
        <v>48</v>
      </c>
    </row>
    <row r="3187" spans="1:23" x14ac:dyDescent="0.35">
      <c r="A3187" t="s">
        <v>467</v>
      </c>
      <c r="B3187" s="1">
        <v>44415</v>
      </c>
      <c r="C3187" t="s">
        <v>22</v>
      </c>
      <c r="D3187" t="s">
        <v>46</v>
      </c>
      <c r="E3187">
        <v>1</v>
      </c>
      <c r="F3187">
        <v>0</v>
      </c>
      <c r="G3187">
        <v>0</v>
      </c>
      <c r="H3187">
        <v>1</v>
      </c>
      <c r="I3187">
        <v>0</v>
      </c>
      <c r="J3187">
        <v>0</v>
      </c>
      <c r="K3187">
        <v>0</v>
      </c>
      <c r="L3187">
        <v>6</v>
      </c>
      <c r="M3187">
        <v>4</v>
      </c>
      <c r="N3187">
        <v>4</v>
      </c>
      <c r="O3187">
        <v>4</v>
      </c>
      <c r="P3187">
        <v>1</v>
      </c>
      <c r="Q3187">
        <v>3</v>
      </c>
      <c r="R3187">
        <v>9</v>
      </c>
      <c r="S3187">
        <v>1</v>
      </c>
      <c r="T3187">
        <v>0</v>
      </c>
      <c r="U3187">
        <v>0</v>
      </c>
      <c r="V3187">
        <f t="shared" si="98"/>
        <v>70</v>
      </c>
      <c r="W3187">
        <f t="shared" si="99"/>
        <v>53</v>
      </c>
    </row>
    <row r="3188" spans="1:23" x14ac:dyDescent="0.35">
      <c r="A3188" t="s">
        <v>467</v>
      </c>
      <c r="B3188" s="1">
        <v>44416</v>
      </c>
      <c r="C3188" t="s">
        <v>463</v>
      </c>
      <c r="D3188" t="s">
        <v>46</v>
      </c>
      <c r="E3188">
        <v>1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5</v>
      </c>
      <c r="M3188">
        <v>2</v>
      </c>
      <c r="N3188">
        <v>0</v>
      </c>
      <c r="O3188">
        <v>0</v>
      </c>
      <c r="P3188">
        <v>0</v>
      </c>
      <c r="Q3188">
        <v>2</v>
      </c>
      <c r="R3188">
        <v>8</v>
      </c>
      <c r="S3188">
        <v>0</v>
      </c>
      <c r="T3188">
        <v>0</v>
      </c>
      <c r="U3188">
        <v>0</v>
      </c>
      <c r="V3188">
        <f t="shared" si="98"/>
        <v>71</v>
      </c>
      <c r="W3188">
        <f t="shared" si="99"/>
        <v>70</v>
      </c>
    </row>
    <row r="3189" spans="1:23" x14ac:dyDescent="0.35">
      <c r="A3189" t="s">
        <v>467</v>
      </c>
      <c r="B3189" s="1">
        <v>44417</v>
      </c>
      <c r="C3189" t="s">
        <v>457</v>
      </c>
      <c r="D3189" t="s">
        <v>29</v>
      </c>
      <c r="E3189">
        <v>1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6</v>
      </c>
      <c r="M3189">
        <v>4</v>
      </c>
      <c r="N3189">
        <v>1</v>
      </c>
      <c r="O3189">
        <v>0</v>
      </c>
      <c r="P3189">
        <v>0</v>
      </c>
      <c r="Q3189">
        <v>2</v>
      </c>
      <c r="R3189">
        <v>4</v>
      </c>
      <c r="S3189">
        <v>1</v>
      </c>
      <c r="T3189">
        <v>0</v>
      </c>
      <c r="U3189">
        <v>0</v>
      </c>
      <c r="V3189">
        <f t="shared" si="98"/>
        <v>68</v>
      </c>
      <c r="W3189">
        <f t="shared" si="99"/>
        <v>65</v>
      </c>
    </row>
    <row r="3190" spans="1:23" x14ac:dyDescent="0.35">
      <c r="A3190" t="s">
        <v>467</v>
      </c>
      <c r="B3190" s="1">
        <v>44418</v>
      </c>
      <c r="C3190" t="s">
        <v>461</v>
      </c>
      <c r="D3190" t="s">
        <v>29</v>
      </c>
      <c r="E3190">
        <v>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0</v>
      </c>
      <c r="L3190" s="2">
        <v>5.666666666666667</v>
      </c>
      <c r="M3190">
        <v>7</v>
      </c>
      <c r="N3190">
        <v>5</v>
      </c>
      <c r="O3190">
        <v>4</v>
      </c>
      <c r="P3190">
        <v>2</v>
      </c>
      <c r="Q3190">
        <v>0</v>
      </c>
      <c r="R3190">
        <v>5</v>
      </c>
      <c r="S3190">
        <v>0</v>
      </c>
      <c r="T3190">
        <v>0</v>
      </c>
      <c r="U3190">
        <v>0</v>
      </c>
      <c r="V3190">
        <f t="shared" si="98"/>
        <v>58.333333333333336</v>
      </c>
      <c r="W3190">
        <f t="shared" si="99"/>
        <v>38</v>
      </c>
    </row>
    <row r="3191" spans="1:23" x14ac:dyDescent="0.35">
      <c r="A3191" t="s">
        <v>467</v>
      </c>
      <c r="B3191" s="1">
        <v>44419</v>
      </c>
      <c r="C3191" t="s">
        <v>465</v>
      </c>
      <c r="D3191" t="s">
        <v>29</v>
      </c>
      <c r="E3191">
        <v>1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2</v>
      </c>
      <c r="M3191">
        <v>2</v>
      </c>
      <c r="N3191">
        <v>1</v>
      </c>
      <c r="O3191">
        <v>1</v>
      </c>
      <c r="P3191">
        <v>0</v>
      </c>
      <c r="Q3191">
        <v>0</v>
      </c>
      <c r="R3191">
        <v>1</v>
      </c>
      <c r="S3191">
        <v>0</v>
      </c>
      <c r="T3191">
        <v>0</v>
      </c>
      <c r="U3191">
        <v>1</v>
      </c>
      <c r="V3191">
        <f t="shared" si="98"/>
        <v>55</v>
      </c>
      <c r="W3191">
        <f t="shared" si="99"/>
        <v>46</v>
      </c>
    </row>
    <row r="3192" spans="1:23" x14ac:dyDescent="0.35">
      <c r="A3192" t="s">
        <v>467</v>
      </c>
      <c r="B3192" s="1">
        <v>44420</v>
      </c>
      <c r="C3192" t="s">
        <v>22</v>
      </c>
      <c r="D3192" t="s">
        <v>75</v>
      </c>
      <c r="E3192">
        <v>1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5</v>
      </c>
      <c r="M3192">
        <v>5</v>
      </c>
      <c r="N3192">
        <v>7</v>
      </c>
      <c r="O3192">
        <v>7</v>
      </c>
      <c r="P3192">
        <v>3</v>
      </c>
      <c r="Q3192">
        <v>3</v>
      </c>
      <c r="R3192">
        <v>5</v>
      </c>
      <c r="S3192">
        <v>0</v>
      </c>
      <c r="T3192">
        <v>0</v>
      </c>
      <c r="U3192">
        <v>0</v>
      </c>
      <c r="V3192">
        <f t="shared" si="98"/>
        <v>52</v>
      </c>
      <c r="W3192">
        <f t="shared" si="99"/>
        <v>20</v>
      </c>
    </row>
    <row r="3193" spans="1:23" x14ac:dyDescent="0.35">
      <c r="A3193" t="s">
        <v>467</v>
      </c>
      <c r="B3193" s="1">
        <v>44422</v>
      </c>
      <c r="C3193" t="s">
        <v>457</v>
      </c>
      <c r="D3193" t="s">
        <v>75</v>
      </c>
      <c r="E3193">
        <v>1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5</v>
      </c>
      <c r="M3193">
        <v>7</v>
      </c>
      <c r="N3193">
        <v>3</v>
      </c>
      <c r="O3193">
        <v>3</v>
      </c>
      <c r="P3193">
        <v>1</v>
      </c>
      <c r="Q3193">
        <v>1</v>
      </c>
      <c r="R3193">
        <v>4</v>
      </c>
      <c r="S3193">
        <v>0</v>
      </c>
      <c r="T3193">
        <v>0</v>
      </c>
      <c r="U3193">
        <v>0</v>
      </c>
      <c r="V3193">
        <f t="shared" si="98"/>
        <v>59</v>
      </c>
      <c r="W3193">
        <f t="shared" si="99"/>
        <v>43</v>
      </c>
    </row>
    <row r="3194" spans="1:23" x14ac:dyDescent="0.35">
      <c r="A3194" t="s">
        <v>467</v>
      </c>
      <c r="B3194" s="1">
        <v>44423</v>
      </c>
      <c r="C3194" t="s">
        <v>461</v>
      </c>
      <c r="D3194" t="s">
        <v>75</v>
      </c>
      <c r="E3194">
        <v>1</v>
      </c>
      <c r="F3194">
        <v>0</v>
      </c>
      <c r="G3194">
        <v>0</v>
      </c>
      <c r="H3194">
        <v>1</v>
      </c>
      <c r="I3194">
        <v>0</v>
      </c>
      <c r="J3194">
        <v>0</v>
      </c>
      <c r="K3194">
        <v>0</v>
      </c>
      <c r="L3194">
        <v>6</v>
      </c>
      <c r="M3194">
        <v>7</v>
      </c>
      <c r="N3194">
        <v>1</v>
      </c>
      <c r="O3194">
        <v>1</v>
      </c>
      <c r="P3194">
        <v>1</v>
      </c>
      <c r="Q3194">
        <v>1</v>
      </c>
      <c r="R3194">
        <v>7</v>
      </c>
      <c r="S3194">
        <v>0</v>
      </c>
      <c r="T3194">
        <v>0</v>
      </c>
      <c r="U3194">
        <v>0</v>
      </c>
      <c r="V3194">
        <f t="shared" si="98"/>
        <v>67</v>
      </c>
      <c r="W3194">
        <f t="shared" si="99"/>
        <v>58</v>
      </c>
    </row>
    <row r="3195" spans="1:23" x14ac:dyDescent="0.35">
      <c r="A3195" t="s">
        <v>467</v>
      </c>
      <c r="B3195" s="1">
        <v>44424</v>
      </c>
      <c r="C3195" t="s">
        <v>453</v>
      </c>
      <c r="D3195" t="s">
        <v>106</v>
      </c>
      <c r="E3195">
        <v>1</v>
      </c>
      <c r="F3195">
        <v>0</v>
      </c>
      <c r="G3195">
        <v>0</v>
      </c>
      <c r="H3195">
        <v>1</v>
      </c>
      <c r="I3195">
        <v>0</v>
      </c>
      <c r="J3195">
        <v>0</v>
      </c>
      <c r="K3195">
        <v>0</v>
      </c>
      <c r="L3195" s="2">
        <v>5.666666666666667</v>
      </c>
      <c r="M3195">
        <v>2</v>
      </c>
      <c r="N3195">
        <v>1</v>
      </c>
      <c r="O3195">
        <v>1</v>
      </c>
      <c r="P3195">
        <v>1</v>
      </c>
      <c r="Q3195">
        <v>1</v>
      </c>
      <c r="R3195">
        <v>9</v>
      </c>
      <c r="S3195">
        <v>0</v>
      </c>
      <c r="T3195">
        <v>0</v>
      </c>
      <c r="U3195">
        <v>0</v>
      </c>
      <c r="V3195">
        <f t="shared" si="98"/>
        <v>72.333333333333329</v>
      </c>
      <c r="W3195">
        <f t="shared" si="99"/>
        <v>68</v>
      </c>
    </row>
    <row r="3196" spans="1:23" x14ac:dyDescent="0.35">
      <c r="A3196" t="s">
        <v>467</v>
      </c>
      <c r="B3196" t="s">
        <v>186</v>
      </c>
      <c r="C3196" t="s">
        <v>456</v>
      </c>
      <c r="D3196" t="s">
        <v>55</v>
      </c>
      <c r="E3196">
        <v>1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 s="2">
        <v>4.666666666666667</v>
      </c>
      <c r="M3196">
        <v>5</v>
      </c>
      <c r="N3196">
        <v>3</v>
      </c>
      <c r="O3196">
        <v>3</v>
      </c>
      <c r="P3196">
        <v>1</v>
      </c>
      <c r="Q3196">
        <v>2</v>
      </c>
      <c r="R3196">
        <v>6</v>
      </c>
      <c r="S3196">
        <v>0</v>
      </c>
      <c r="T3196">
        <v>0</v>
      </c>
      <c r="U3196">
        <v>0</v>
      </c>
      <c r="V3196">
        <f t="shared" si="98"/>
        <v>60.333333333333336</v>
      </c>
      <c r="W3196">
        <f t="shared" si="99"/>
        <v>45</v>
      </c>
    </row>
    <row r="3197" spans="1:23" x14ac:dyDescent="0.35">
      <c r="A3197" t="s">
        <v>467</v>
      </c>
      <c r="B3197" t="s">
        <v>187</v>
      </c>
      <c r="C3197" t="s">
        <v>463</v>
      </c>
      <c r="D3197" t="s">
        <v>55</v>
      </c>
      <c r="E3197">
        <v>1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 s="2">
        <v>4.666666666666667</v>
      </c>
      <c r="M3197">
        <v>3</v>
      </c>
      <c r="N3197">
        <v>0</v>
      </c>
      <c r="O3197">
        <v>0</v>
      </c>
      <c r="P3197">
        <v>0</v>
      </c>
      <c r="Q3197">
        <v>4</v>
      </c>
      <c r="R3197">
        <v>4</v>
      </c>
      <c r="S3197">
        <v>0</v>
      </c>
      <c r="T3197">
        <v>0</v>
      </c>
      <c r="U3197">
        <v>0</v>
      </c>
      <c r="V3197">
        <f t="shared" si="98"/>
        <v>62.333333333333336</v>
      </c>
      <c r="W3197">
        <f t="shared" si="99"/>
        <v>58</v>
      </c>
    </row>
    <row r="3198" spans="1:23" x14ac:dyDescent="0.35">
      <c r="A3198" t="s">
        <v>467</v>
      </c>
      <c r="B3198" s="1">
        <v>44426</v>
      </c>
      <c r="C3198" t="s">
        <v>22</v>
      </c>
      <c r="D3198" t="s">
        <v>55</v>
      </c>
      <c r="E3198">
        <v>1</v>
      </c>
      <c r="F3198">
        <v>0</v>
      </c>
      <c r="G3198">
        <v>0</v>
      </c>
      <c r="H3198">
        <v>1</v>
      </c>
      <c r="I3198">
        <v>0</v>
      </c>
      <c r="J3198">
        <v>0</v>
      </c>
      <c r="K3198">
        <v>0</v>
      </c>
      <c r="L3198">
        <v>7</v>
      </c>
      <c r="M3198">
        <v>2</v>
      </c>
      <c r="N3198">
        <v>1</v>
      </c>
      <c r="O3198">
        <v>1</v>
      </c>
      <c r="P3198">
        <v>1</v>
      </c>
      <c r="Q3198">
        <v>2</v>
      </c>
      <c r="R3198">
        <v>4</v>
      </c>
      <c r="S3198">
        <v>0</v>
      </c>
      <c r="T3198">
        <v>0</v>
      </c>
      <c r="U3198">
        <v>1</v>
      </c>
      <c r="V3198">
        <f t="shared" si="98"/>
        <v>73</v>
      </c>
      <c r="W3198">
        <f t="shared" si="99"/>
        <v>69</v>
      </c>
    </row>
    <row r="3199" spans="1:23" x14ac:dyDescent="0.35">
      <c r="A3199" t="s">
        <v>467</v>
      </c>
      <c r="B3199" s="1">
        <v>44427</v>
      </c>
      <c r="C3199" t="s">
        <v>457</v>
      </c>
      <c r="D3199" t="s">
        <v>30</v>
      </c>
      <c r="E3199">
        <v>1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0</v>
      </c>
      <c r="L3199" s="2">
        <v>5.333333333333333</v>
      </c>
      <c r="M3199">
        <v>5</v>
      </c>
      <c r="N3199">
        <v>3</v>
      </c>
      <c r="O3199">
        <v>3</v>
      </c>
      <c r="P3199">
        <v>1</v>
      </c>
      <c r="Q3199">
        <v>0</v>
      </c>
      <c r="R3199">
        <v>5</v>
      </c>
      <c r="S3199">
        <v>0</v>
      </c>
      <c r="T3199">
        <v>0</v>
      </c>
      <c r="U3199">
        <v>0</v>
      </c>
      <c r="V3199">
        <f t="shared" si="98"/>
        <v>64.666666666666671</v>
      </c>
      <c r="W3199">
        <f t="shared" si="99"/>
        <v>52</v>
      </c>
    </row>
    <row r="3200" spans="1:23" x14ac:dyDescent="0.35">
      <c r="A3200" t="s">
        <v>467</v>
      </c>
      <c r="B3200" s="1">
        <v>44428</v>
      </c>
      <c r="C3200" t="s">
        <v>461</v>
      </c>
      <c r="D3200" t="s">
        <v>30</v>
      </c>
      <c r="E3200">
        <v>1</v>
      </c>
      <c r="F3200">
        <v>0</v>
      </c>
      <c r="G3200">
        <v>0</v>
      </c>
      <c r="H3200">
        <v>1</v>
      </c>
      <c r="I3200">
        <v>0</v>
      </c>
      <c r="J3200">
        <v>0</v>
      </c>
      <c r="K3200">
        <v>0</v>
      </c>
      <c r="L3200">
        <v>7</v>
      </c>
      <c r="M3200">
        <v>4</v>
      </c>
      <c r="N3200">
        <v>2</v>
      </c>
      <c r="O3200">
        <v>2</v>
      </c>
      <c r="P3200">
        <v>1</v>
      </c>
      <c r="Q3200">
        <v>2</v>
      </c>
      <c r="R3200">
        <v>7</v>
      </c>
      <c r="S3200">
        <v>1</v>
      </c>
      <c r="T3200">
        <v>0</v>
      </c>
      <c r="U3200">
        <v>0</v>
      </c>
      <c r="V3200">
        <f t="shared" si="98"/>
        <v>74</v>
      </c>
      <c r="W3200">
        <f t="shared" si="99"/>
        <v>65</v>
      </c>
    </row>
    <row r="3201" spans="1:23" x14ac:dyDescent="0.35">
      <c r="A3201" t="s">
        <v>467</v>
      </c>
      <c r="B3201" s="1">
        <v>44429</v>
      </c>
      <c r="C3201" t="s">
        <v>453</v>
      </c>
      <c r="D3201" t="s">
        <v>30</v>
      </c>
      <c r="E3201">
        <v>1</v>
      </c>
      <c r="F3201">
        <v>0</v>
      </c>
      <c r="G3201">
        <v>0</v>
      </c>
      <c r="H3201">
        <v>1</v>
      </c>
      <c r="I3201">
        <v>0</v>
      </c>
      <c r="J3201">
        <v>0</v>
      </c>
      <c r="K3201">
        <v>0</v>
      </c>
      <c r="L3201">
        <v>6</v>
      </c>
      <c r="M3201">
        <v>5</v>
      </c>
      <c r="N3201">
        <v>0</v>
      </c>
      <c r="O3201">
        <v>0</v>
      </c>
      <c r="P3201">
        <v>0</v>
      </c>
      <c r="Q3201">
        <v>1</v>
      </c>
      <c r="R3201">
        <v>6</v>
      </c>
      <c r="S3201">
        <v>0</v>
      </c>
      <c r="T3201">
        <v>0</v>
      </c>
      <c r="U3201">
        <v>0</v>
      </c>
      <c r="V3201">
        <f t="shared" si="98"/>
        <v>72</v>
      </c>
      <c r="W3201">
        <f t="shared" si="99"/>
        <v>70</v>
      </c>
    </row>
    <row r="3202" spans="1:23" x14ac:dyDescent="0.35">
      <c r="A3202" t="s">
        <v>467</v>
      </c>
      <c r="B3202" s="1">
        <v>44431</v>
      </c>
      <c r="C3202" t="s">
        <v>456</v>
      </c>
      <c r="D3202" t="s">
        <v>92</v>
      </c>
      <c r="E3202">
        <v>1</v>
      </c>
      <c r="F3202">
        <v>0</v>
      </c>
      <c r="G3202">
        <v>0</v>
      </c>
      <c r="H3202">
        <v>1</v>
      </c>
      <c r="I3202">
        <v>0</v>
      </c>
      <c r="J3202">
        <v>0</v>
      </c>
      <c r="K3202">
        <v>0</v>
      </c>
      <c r="L3202">
        <v>5</v>
      </c>
      <c r="M3202">
        <v>2</v>
      </c>
      <c r="N3202">
        <v>1</v>
      </c>
      <c r="O3202">
        <v>1</v>
      </c>
      <c r="P3202">
        <v>1</v>
      </c>
      <c r="Q3202">
        <v>4</v>
      </c>
      <c r="R3202">
        <v>2</v>
      </c>
      <c r="S3202">
        <v>0</v>
      </c>
      <c r="T3202">
        <v>0</v>
      </c>
      <c r="U3202">
        <v>0</v>
      </c>
      <c r="V3202">
        <f t="shared" si="98"/>
        <v>59</v>
      </c>
      <c r="W3202">
        <f t="shared" si="99"/>
        <v>51</v>
      </c>
    </row>
    <row r="3203" spans="1:23" x14ac:dyDescent="0.35">
      <c r="A3203" t="s">
        <v>467</v>
      </c>
      <c r="B3203" s="1">
        <v>44432</v>
      </c>
      <c r="C3203" t="s">
        <v>22</v>
      </c>
      <c r="D3203" t="s">
        <v>92</v>
      </c>
      <c r="E3203">
        <v>1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4</v>
      </c>
      <c r="M3203">
        <v>3</v>
      </c>
      <c r="N3203">
        <v>2</v>
      </c>
      <c r="O3203">
        <v>2</v>
      </c>
      <c r="P3203">
        <v>0</v>
      </c>
      <c r="Q3203">
        <v>1</v>
      </c>
      <c r="R3203">
        <v>5</v>
      </c>
      <c r="S3203">
        <v>1</v>
      </c>
      <c r="T3203">
        <v>0</v>
      </c>
      <c r="U3203">
        <v>0</v>
      </c>
      <c r="V3203">
        <f t="shared" ref="V3203:V3266" si="100">50+L3203*3+(IF(L3203&lt;4,0,(L3203-4)*2)+R3203-M3203-4*P3203-(2*(N3203-O3203))-Q3203)</f>
        <v>63</v>
      </c>
      <c r="W3203">
        <f t="shared" ref="W3203:W3266" si="101">40+6*L3203+R3203-2*Q3203-2*M3203-3*N3203-6*P3203</f>
        <v>55</v>
      </c>
    </row>
    <row r="3204" spans="1:23" x14ac:dyDescent="0.35">
      <c r="A3204" t="s">
        <v>467</v>
      </c>
      <c r="B3204" s="1">
        <v>44434</v>
      </c>
      <c r="C3204" t="s">
        <v>457</v>
      </c>
      <c r="D3204" t="s">
        <v>44</v>
      </c>
      <c r="E3204">
        <v>1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 s="2">
        <v>3.6666666666666665</v>
      </c>
      <c r="M3204">
        <v>4</v>
      </c>
      <c r="N3204">
        <v>5</v>
      </c>
      <c r="O3204">
        <v>5</v>
      </c>
      <c r="P3204">
        <v>2</v>
      </c>
      <c r="Q3204">
        <v>3</v>
      </c>
      <c r="R3204">
        <v>4</v>
      </c>
      <c r="S3204">
        <v>0</v>
      </c>
      <c r="T3204">
        <v>0</v>
      </c>
      <c r="U3204">
        <v>0</v>
      </c>
      <c r="V3204">
        <f t="shared" si="100"/>
        <v>50</v>
      </c>
      <c r="W3204">
        <f t="shared" si="101"/>
        <v>25</v>
      </c>
    </row>
    <row r="3205" spans="1:23" x14ac:dyDescent="0.35">
      <c r="A3205" t="s">
        <v>467</v>
      </c>
      <c r="B3205" s="1">
        <v>44435</v>
      </c>
      <c r="C3205" t="s">
        <v>453</v>
      </c>
      <c r="D3205" t="s">
        <v>44</v>
      </c>
      <c r="E3205">
        <v>1</v>
      </c>
      <c r="F3205">
        <v>0</v>
      </c>
      <c r="G3205">
        <v>0</v>
      </c>
      <c r="H3205">
        <v>1</v>
      </c>
      <c r="I3205">
        <v>0</v>
      </c>
      <c r="J3205">
        <v>0</v>
      </c>
      <c r="K3205">
        <v>0</v>
      </c>
      <c r="L3205">
        <v>6</v>
      </c>
      <c r="M3205">
        <v>6</v>
      </c>
      <c r="N3205">
        <v>0</v>
      </c>
      <c r="O3205">
        <v>0</v>
      </c>
      <c r="P3205">
        <v>0</v>
      </c>
      <c r="Q3205">
        <v>2</v>
      </c>
      <c r="R3205">
        <v>9</v>
      </c>
      <c r="S3205">
        <v>0</v>
      </c>
      <c r="T3205">
        <v>0</v>
      </c>
      <c r="U3205">
        <v>0</v>
      </c>
      <c r="V3205">
        <f t="shared" si="100"/>
        <v>73</v>
      </c>
      <c r="W3205">
        <f t="shared" si="101"/>
        <v>69</v>
      </c>
    </row>
    <row r="3206" spans="1:23" x14ac:dyDescent="0.35">
      <c r="A3206" t="s">
        <v>467</v>
      </c>
      <c r="B3206" s="1">
        <v>44436</v>
      </c>
      <c r="C3206" t="s">
        <v>461</v>
      </c>
      <c r="D3206" t="s">
        <v>44</v>
      </c>
      <c r="E3206">
        <v>1</v>
      </c>
      <c r="F3206">
        <v>0</v>
      </c>
      <c r="G3206">
        <v>0</v>
      </c>
      <c r="H3206">
        <v>0</v>
      </c>
      <c r="I3206">
        <v>1</v>
      </c>
      <c r="J3206">
        <v>0</v>
      </c>
      <c r="K3206">
        <v>0</v>
      </c>
      <c r="L3206" s="2">
        <v>5.333333333333333</v>
      </c>
      <c r="M3206">
        <v>4</v>
      </c>
      <c r="N3206">
        <v>3</v>
      </c>
      <c r="O3206">
        <v>3</v>
      </c>
      <c r="P3206">
        <v>1</v>
      </c>
      <c r="Q3206">
        <v>3</v>
      </c>
      <c r="R3206">
        <v>4</v>
      </c>
      <c r="S3206">
        <v>0</v>
      </c>
      <c r="T3206">
        <v>1</v>
      </c>
      <c r="U3206">
        <v>0</v>
      </c>
      <c r="V3206">
        <f t="shared" si="100"/>
        <v>61.666666666666664</v>
      </c>
      <c r="W3206">
        <f t="shared" si="101"/>
        <v>47</v>
      </c>
    </row>
    <row r="3207" spans="1:23" x14ac:dyDescent="0.35">
      <c r="A3207" t="s">
        <v>467</v>
      </c>
      <c r="B3207" s="1">
        <v>44437</v>
      </c>
      <c r="C3207" t="s">
        <v>456</v>
      </c>
      <c r="D3207" t="s">
        <v>44</v>
      </c>
      <c r="E3207">
        <v>1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6</v>
      </c>
      <c r="M3207">
        <v>6</v>
      </c>
      <c r="N3207">
        <v>1</v>
      </c>
      <c r="O3207">
        <v>0</v>
      </c>
      <c r="P3207">
        <v>0</v>
      </c>
      <c r="Q3207">
        <v>0</v>
      </c>
      <c r="R3207">
        <v>3</v>
      </c>
      <c r="S3207">
        <v>0</v>
      </c>
      <c r="T3207">
        <v>0</v>
      </c>
      <c r="U3207">
        <v>0</v>
      </c>
      <c r="V3207">
        <f t="shared" si="100"/>
        <v>67</v>
      </c>
      <c r="W3207">
        <f t="shared" si="101"/>
        <v>64</v>
      </c>
    </row>
    <row r="3208" spans="1:23" x14ac:dyDescent="0.35">
      <c r="A3208" t="s">
        <v>467</v>
      </c>
      <c r="B3208" s="1">
        <v>44438</v>
      </c>
      <c r="C3208" t="s">
        <v>454</v>
      </c>
      <c r="D3208" t="s">
        <v>163</v>
      </c>
      <c r="E3208">
        <v>1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4</v>
      </c>
      <c r="M3208">
        <v>5</v>
      </c>
      <c r="N3208">
        <v>5</v>
      </c>
      <c r="O3208">
        <v>5</v>
      </c>
      <c r="P3208">
        <v>1</v>
      </c>
      <c r="Q3208">
        <v>2</v>
      </c>
      <c r="R3208">
        <v>6</v>
      </c>
      <c r="S3208">
        <v>0</v>
      </c>
      <c r="T3208">
        <v>0</v>
      </c>
      <c r="U3208">
        <v>0</v>
      </c>
      <c r="V3208">
        <f t="shared" si="100"/>
        <v>57</v>
      </c>
      <c r="W3208">
        <f t="shared" si="101"/>
        <v>35</v>
      </c>
    </row>
    <row r="3209" spans="1:23" x14ac:dyDescent="0.35">
      <c r="A3209" t="s">
        <v>467</v>
      </c>
      <c r="B3209" s="1">
        <v>44439</v>
      </c>
      <c r="C3209" t="s">
        <v>457</v>
      </c>
      <c r="D3209" t="s">
        <v>163</v>
      </c>
      <c r="E3209">
        <v>1</v>
      </c>
      <c r="F3209">
        <v>0</v>
      </c>
      <c r="G3209">
        <v>0</v>
      </c>
      <c r="H3209">
        <v>0</v>
      </c>
      <c r="I3209">
        <v>1</v>
      </c>
      <c r="J3209">
        <v>0</v>
      </c>
      <c r="K3209">
        <v>0</v>
      </c>
      <c r="L3209" s="2">
        <v>4.666666666666667</v>
      </c>
      <c r="M3209">
        <v>5</v>
      </c>
      <c r="N3209">
        <v>6</v>
      </c>
      <c r="O3209">
        <v>6</v>
      </c>
      <c r="P3209">
        <v>1</v>
      </c>
      <c r="Q3209">
        <v>2</v>
      </c>
      <c r="R3209">
        <v>6</v>
      </c>
      <c r="S3209">
        <v>0</v>
      </c>
      <c r="T3209">
        <v>0</v>
      </c>
      <c r="U3209">
        <v>0</v>
      </c>
      <c r="V3209">
        <f t="shared" si="100"/>
        <v>60.333333333333336</v>
      </c>
      <c r="W3209">
        <f t="shared" si="101"/>
        <v>36</v>
      </c>
    </row>
    <row r="3210" spans="1:23" x14ac:dyDescent="0.35">
      <c r="A3210" t="s">
        <v>467</v>
      </c>
      <c r="B3210" s="1">
        <v>44440</v>
      </c>
      <c r="C3210" t="s">
        <v>453</v>
      </c>
      <c r="D3210" t="s">
        <v>163</v>
      </c>
      <c r="E3210">
        <v>1</v>
      </c>
      <c r="F3210">
        <v>0</v>
      </c>
      <c r="G3210">
        <v>0</v>
      </c>
      <c r="H3210">
        <v>1</v>
      </c>
      <c r="I3210">
        <v>0</v>
      </c>
      <c r="J3210">
        <v>0</v>
      </c>
      <c r="K3210">
        <v>0</v>
      </c>
      <c r="L3210">
        <v>7</v>
      </c>
      <c r="M3210">
        <v>4</v>
      </c>
      <c r="N3210">
        <v>1</v>
      </c>
      <c r="O3210">
        <v>1</v>
      </c>
      <c r="P3210">
        <v>0</v>
      </c>
      <c r="Q3210">
        <v>0</v>
      </c>
      <c r="R3210">
        <v>15</v>
      </c>
      <c r="S3210">
        <v>0</v>
      </c>
      <c r="T3210">
        <v>0</v>
      </c>
      <c r="U3210">
        <v>0</v>
      </c>
      <c r="V3210">
        <f t="shared" si="100"/>
        <v>88</v>
      </c>
      <c r="W3210">
        <f t="shared" si="101"/>
        <v>86</v>
      </c>
    </row>
    <row r="3211" spans="1:23" x14ac:dyDescent="0.35">
      <c r="A3211" t="s">
        <v>467</v>
      </c>
      <c r="B3211" s="1">
        <v>44442</v>
      </c>
      <c r="C3211" t="s">
        <v>461</v>
      </c>
      <c r="D3211" t="s">
        <v>53</v>
      </c>
      <c r="E3211">
        <v>1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 s="2">
        <v>5.666666666666667</v>
      </c>
      <c r="M3211">
        <v>4</v>
      </c>
      <c r="N3211">
        <v>1</v>
      </c>
      <c r="O3211">
        <v>1</v>
      </c>
      <c r="P3211">
        <v>1</v>
      </c>
      <c r="Q3211">
        <v>2</v>
      </c>
      <c r="R3211">
        <v>7</v>
      </c>
      <c r="S3211">
        <v>0</v>
      </c>
      <c r="T3211">
        <v>0</v>
      </c>
      <c r="U3211">
        <v>0</v>
      </c>
      <c r="V3211">
        <f t="shared" si="100"/>
        <v>67.333333333333329</v>
      </c>
      <c r="W3211">
        <f t="shared" si="101"/>
        <v>60</v>
      </c>
    </row>
    <row r="3212" spans="1:23" x14ac:dyDescent="0.35">
      <c r="A3212" t="s">
        <v>467</v>
      </c>
      <c r="B3212" s="1">
        <v>44443</v>
      </c>
      <c r="C3212" t="s">
        <v>456</v>
      </c>
      <c r="D3212" t="s">
        <v>53</v>
      </c>
      <c r="E3212">
        <v>1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 s="2">
        <v>4.666666666666667</v>
      </c>
      <c r="M3212">
        <v>6</v>
      </c>
      <c r="N3212">
        <v>1</v>
      </c>
      <c r="O3212">
        <v>1</v>
      </c>
      <c r="P3212">
        <v>0</v>
      </c>
      <c r="Q3212">
        <v>2</v>
      </c>
      <c r="R3212">
        <v>5</v>
      </c>
      <c r="S3212">
        <v>0</v>
      </c>
      <c r="T3212">
        <v>0</v>
      </c>
      <c r="U3212">
        <v>1</v>
      </c>
      <c r="V3212">
        <f t="shared" si="100"/>
        <v>62.333333333333336</v>
      </c>
      <c r="W3212">
        <f t="shared" si="101"/>
        <v>54</v>
      </c>
    </row>
    <row r="3213" spans="1:23" x14ac:dyDescent="0.35">
      <c r="A3213" t="s">
        <v>467</v>
      </c>
      <c r="B3213" s="1">
        <v>44444</v>
      </c>
      <c r="C3213" t="s">
        <v>454</v>
      </c>
      <c r="D3213" t="s">
        <v>53</v>
      </c>
      <c r="E3213">
        <v>1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 s="2">
        <v>3.6666666666666665</v>
      </c>
      <c r="M3213">
        <v>4</v>
      </c>
      <c r="N3213">
        <v>2</v>
      </c>
      <c r="O3213">
        <v>2</v>
      </c>
      <c r="P3213">
        <v>1</v>
      </c>
      <c r="Q3213">
        <v>3</v>
      </c>
      <c r="R3213">
        <v>5</v>
      </c>
      <c r="S3213">
        <v>1</v>
      </c>
      <c r="T3213">
        <v>0</v>
      </c>
      <c r="U3213">
        <v>0</v>
      </c>
      <c r="V3213">
        <f t="shared" si="100"/>
        <v>55</v>
      </c>
      <c r="W3213">
        <f t="shared" si="101"/>
        <v>41</v>
      </c>
    </row>
    <row r="3214" spans="1:23" x14ac:dyDescent="0.35">
      <c r="A3214" t="s">
        <v>467</v>
      </c>
      <c r="B3214" s="1">
        <v>44445</v>
      </c>
      <c r="C3214" t="s">
        <v>457</v>
      </c>
      <c r="D3214" t="s">
        <v>64</v>
      </c>
      <c r="E3214">
        <v>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0</v>
      </c>
      <c r="L3214">
        <v>7</v>
      </c>
      <c r="M3214">
        <v>4</v>
      </c>
      <c r="N3214">
        <v>3</v>
      </c>
      <c r="O3214">
        <v>3</v>
      </c>
      <c r="P3214">
        <v>2</v>
      </c>
      <c r="Q3214">
        <v>2</v>
      </c>
      <c r="R3214">
        <v>5</v>
      </c>
      <c r="S3214">
        <v>0</v>
      </c>
      <c r="T3214">
        <v>0</v>
      </c>
      <c r="U3214">
        <v>0</v>
      </c>
      <c r="V3214">
        <f t="shared" si="100"/>
        <v>68</v>
      </c>
      <c r="W3214">
        <f t="shared" si="101"/>
        <v>54</v>
      </c>
    </row>
    <row r="3215" spans="1:23" x14ac:dyDescent="0.35">
      <c r="A3215" t="s">
        <v>467</v>
      </c>
      <c r="B3215" s="1">
        <v>44446</v>
      </c>
      <c r="C3215" t="s">
        <v>453</v>
      </c>
      <c r="D3215" t="s">
        <v>64</v>
      </c>
      <c r="E3215">
        <v>1</v>
      </c>
      <c r="F3215">
        <v>0</v>
      </c>
      <c r="G3215">
        <v>0</v>
      </c>
      <c r="H3215">
        <v>0</v>
      </c>
      <c r="I3215">
        <v>1</v>
      </c>
      <c r="J3215">
        <v>0</v>
      </c>
      <c r="K3215">
        <v>0</v>
      </c>
      <c r="L3215" s="2">
        <v>3.6666666666666665</v>
      </c>
      <c r="M3215">
        <v>5</v>
      </c>
      <c r="N3215">
        <v>3</v>
      </c>
      <c r="O3215">
        <v>2</v>
      </c>
      <c r="P3215">
        <v>1</v>
      </c>
      <c r="Q3215">
        <v>2</v>
      </c>
      <c r="R3215">
        <v>2</v>
      </c>
      <c r="S3215">
        <v>0</v>
      </c>
      <c r="T3215">
        <v>1</v>
      </c>
      <c r="U3215">
        <v>0</v>
      </c>
      <c r="V3215">
        <f t="shared" si="100"/>
        <v>50</v>
      </c>
      <c r="W3215">
        <f t="shared" si="101"/>
        <v>35</v>
      </c>
    </row>
    <row r="3216" spans="1:23" x14ac:dyDescent="0.35">
      <c r="A3216" t="s">
        <v>467</v>
      </c>
      <c r="B3216" s="1">
        <v>44447</v>
      </c>
      <c r="C3216" t="s">
        <v>463</v>
      </c>
      <c r="D3216" t="s">
        <v>64</v>
      </c>
      <c r="E3216">
        <v>1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 s="2">
        <v>3.3333333333333335</v>
      </c>
      <c r="M3216">
        <v>1</v>
      </c>
      <c r="N3216">
        <v>3</v>
      </c>
      <c r="O3216">
        <v>3</v>
      </c>
      <c r="P3216">
        <v>0</v>
      </c>
      <c r="Q3216">
        <v>7</v>
      </c>
      <c r="R3216">
        <v>6</v>
      </c>
      <c r="S3216">
        <v>0</v>
      </c>
      <c r="T3216">
        <v>0</v>
      </c>
      <c r="U3216">
        <v>1</v>
      </c>
      <c r="V3216">
        <f t="shared" si="100"/>
        <v>58</v>
      </c>
      <c r="W3216">
        <f t="shared" si="101"/>
        <v>41</v>
      </c>
    </row>
    <row r="3217" spans="1:23" x14ac:dyDescent="0.35">
      <c r="A3217" t="s">
        <v>467</v>
      </c>
      <c r="B3217" s="1">
        <v>44448</v>
      </c>
      <c r="C3217" t="s">
        <v>461</v>
      </c>
      <c r="D3217" t="s">
        <v>64</v>
      </c>
      <c r="E3217">
        <v>1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6</v>
      </c>
      <c r="M3217">
        <v>6</v>
      </c>
      <c r="N3217">
        <v>2</v>
      </c>
      <c r="O3217">
        <v>2</v>
      </c>
      <c r="P3217">
        <v>2</v>
      </c>
      <c r="Q3217">
        <v>0</v>
      </c>
      <c r="R3217">
        <v>5</v>
      </c>
      <c r="S3217">
        <v>0</v>
      </c>
      <c r="T3217">
        <v>0</v>
      </c>
      <c r="U3217">
        <v>0</v>
      </c>
      <c r="V3217">
        <f t="shared" si="100"/>
        <v>63</v>
      </c>
      <c r="W3217">
        <f t="shared" si="101"/>
        <v>51</v>
      </c>
    </row>
    <row r="3218" spans="1:23" x14ac:dyDescent="0.35">
      <c r="A3218" t="s">
        <v>467</v>
      </c>
      <c r="B3218" s="1">
        <v>44449</v>
      </c>
      <c r="C3218" t="s">
        <v>456</v>
      </c>
      <c r="D3218" t="s">
        <v>96</v>
      </c>
      <c r="E3218">
        <v>1</v>
      </c>
      <c r="F3218">
        <v>0</v>
      </c>
      <c r="G3218">
        <v>0</v>
      </c>
      <c r="H3218">
        <v>0</v>
      </c>
      <c r="I3218">
        <v>1</v>
      </c>
      <c r="J3218">
        <v>0</v>
      </c>
      <c r="K3218">
        <v>0</v>
      </c>
      <c r="L3218" s="2">
        <v>3.3333333333333335</v>
      </c>
      <c r="M3218">
        <v>7</v>
      </c>
      <c r="N3218">
        <v>7</v>
      </c>
      <c r="O3218">
        <v>5</v>
      </c>
      <c r="P3218">
        <v>1</v>
      </c>
      <c r="Q3218">
        <v>3</v>
      </c>
      <c r="R3218">
        <v>6</v>
      </c>
      <c r="S3218">
        <v>0</v>
      </c>
      <c r="T3218">
        <v>0</v>
      </c>
      <c r="U3218">
        <v>1</v>
      </c>
      <c r="V3218">
        <f t="shared" si="100"/>
        <v>48</v>
      </c>
      <c r="W3218">
        <f t="shared" si="101"/>
        <v>19</v>
      </c>
    </row>
    <row r="3219" spans="1:23" x14ac:dyDescent="0.35">
      <c r="A3219" t="s">
        <v>467</v>
      </c>
      <c r="B3219" s="1">
        <v>44450</v>
      </c>
      <c r="C3219" t="s">
        <v>454</v>
      </c>
      <c r="D3219" t="s">
        <v>96</v>
      </c>
      <c r="E3219">
        <v>1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4</v>
      </c>
      <c r="M3219">
        <v>5</v>
      </c>
      <c r="N3219">
        <v>4</v>
      </c>
      <c r="O3219">
        <v>4</v>
      </c>
      <c r="P3219">
        <v>1</v>
      </c>
      <c r="Q3219">
        <v>2</v>
      </c>
      <c r="R3219">
        <v>6</v>
      </c>
      <c r="S3219">
        <v>0</v>
      </c>
      <c r="T3219">
        <v>0</v>
      </c>
      <c r="U3219">
        <v>0</v>
      </c>
      <c r="V3219">
        <f t="shared" si="100"/>
        <v>57</v>
      </c>
      <c r="W3219">
        <f t="shared" si="101"/>
        <v>38</v>
      </c>
    </row>
    <row r="3220" spans="1:23" x14ac:dyDescent="0.35">
      <c r="A3220" t="s">
        <v>467</v>
      </c>
      <c r="B3220" s="1">
        <v>44451</v>
      </c>
      <c r="C3220" t="s">
        <v>466</v>
      </c>
      <c r="D3220" t="s">
        <v>96</v>
      </c>
      <c r="E3220">
        <v>1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 s="2">
        <v>4.333333333333333</v>
      </c>
      <c r="M3220">
        <v>7</v>
      </c>
      <c r="N3220">
        <v>5</v>
      </c>
      <c r="O3220">
        <v>2</v>
      </c>
      <c r="P3220">
        <v>1</v>
      </c>
      <c r="Q3220">
        <v>3</v>
      </c>
      <c r="R3220">
        <v>2</v>
      </c>
      <c r="S3220">
        <v>1</v>
      </c>
      <c r="T3220">
        <v>0</v>
      </c>
      <c r="U3220">
        <v>0</v>
      </c>
      <c r="V3220">
        <f t="shared" si="100"/>
        <v>45.666666666666664</v>
      </c>
      <c r="W3220">
        <f t="shared" si="101"/>
        <v>27</v>
      </c>
    </row>
    <row r="3221" spans="1:23" x14ac:dyDescent="0.35">
      <c r="A3221" t="s">
        <v>467</v>
      </c>
      <c r="B3221" s="1">
        <v>44452</v>
      </c>
      <c r="C3221" t="s">
        <v>463</v>
      </c>
      <c r="D3221" t="s">
        <v>30</v>
      </c>
      <c r="E3221">
        <v>1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6</v>
      </c>
      <c r="M3221">
        <v>7</v>
      </c>
      <c r="N3221">
        <v>5</v>
      </c>
      <c r="O3221">
        <v>5</v>
      </c>
      <c r="P3221">
        <v>3</v>
      </c>
      <c r="Q3221">
        <v>1</v>
      </c>
      <c r="R3221">
        <v>8</v>
      </c>
      <c r="S3221">
        <v>0</v>
      </c>
      <c r="T3221">
        <v>0</v>
      </c>
      <c r="U3221">
        <v>0</v>
      </c>
      <c r="V3221">
        <f t="shared" si="100"/>
        <v>60</v>
      </c>
      <c r="W3221">
        <f t="shared" si="101"/>
        <v>35</v>
      </c>
    </row>
    <row r="3222" spans="1:23" x14ac:dyDescent="0.35">
      <c r="A3222" t="s">
        <v>467</v>
      </c>
      <c r="B3222" s="1">
        <v>44453</v>
      </c>
      <c r="C3222" t="s">
        <v>453</v>
      </c>
      <c r="D3222" t="s">
        <v>67</v>
      </c>
      <c r="E3222">
        <v>1</v>
      </c>
      <c r="F3222">
        <v>0</v>
      </c>
      <c r="G3222">
        <v>0</v>
      </c>
      <c r="H3222">
        <v>1</v>
      </c>
      <c r="I3222">
        <v>0</v>
      </c>
      <c r="J3222">
        <v>0</v>
      </c>
      <c r="K3222">
        <v>0</v>
      </c>
      <c r="L3222">
        <v>5</v>
      </c>
      <c r="M3222">
        <v>4</v>
      </c>
      <c r="N3222">
        <v>1</v>
      </c>
      <c r="O3222">
        <v>1</v>
      </c>
      <c r="P3222">
        <v>0</v>
      </c>
      <c r="Q3222">
        <v>3</v>
      </c>
      <c r="R3222">
        <v>7</v>
      </c>
      <c r="S3222">
        <v>0</v>
      </c>
      <c r="T3222">
        <v>0</v>
      </c>
      <c r="U3222">
        <v>0</v>
      </c>
      <c r="V3222">
        <f t="shared" si="100"/>
        <v>67</v>
      </c>
      <c r="W3222">
        <f t="shared" si="101"/>
        <v>60</v>
      </c>
    </row>
    <row r="3223" spans="1:23" x14ac:dyDescent="0.35">
      <c r="A3223" t="s">
        <v>467</v>
      </c>
      <c r="B3223" s="1">
        <v>44454</v>
      </c>
      <c r="C3223" t="s">
        <v>461</v>
      </c>
      <c r="D3223" t="s">
        <v>67</v>
      </c>
      <c r="E3223">
        <v>1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 s="2">
        <v>6.333333333333333</v>
      </c>
      <c r="M3223">
        <v>3</v>
      </c>
      <c r="N3223">
        <v>1</v>
      </c>
      <c r="O3223">
        <v>1</v>
      </c>
      <c r="P3223">
        <v>1</v>
      </c>
      <c r="Q3223">
        <v>2</v>
      </c>
      <c r="R3223">
        <v>11</v>
      </c>
      <c r="S3223">
        <v>0</v>
      </c>
      <c r="T3223">
        <v>0</v>
      </c>
      <c r="U3223">
        <v>0</v>
      </c>
      <c r="V3223">
        <f t="shared" si="100"/>
        <v>75.666666666666671</v>
      </c>
      <c r="W3223">
        <f t="shared" si="101"/>
        <v>70</v>
      </c>
    </row>
    <row r="3224" spans="1:23" x14ac:dyDescent="0.35">
      <c r="A3224" t="s">
        <v>467</v>
      </c>
      <c r="B3224" s="1">
        <v>44455</v>
      </c>
      <c r="C3224" t="s">
        <v>456</v>
      </c>
      <c r="D3224" t="s">
        <v>67</v>
      </c>
      <c r="E3224">
        <v>1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 s="2">
        <v>5.666666666666667</v>
      </c>
      <c r="M3224">
        <v>6</v>
      </c>
      <c r="N3224">
        <v>1</v>
      </c>
      <c r="O3224">
        <v>1</v>
      </c>
      <c r="P3224">
        <v>1</v>
      </c>
      <c r="Q3224">
        <v>1</v>
      </c>
      <c r="R3224">
        <v>12</v>
      </c>
      <c r="S3224">
        <v>0</v>
      </c>
      <c r="T3224">
        <v>0</v>
      </c>
      <c r="U3224">
        <v>2</v>
      </c>
      <c r="V3224">
        <f t="shared" si="100"/>
        <v>71.333333333333329</v>
      </c>
      <c r="W3224">
        <f t="shared" si="101"/>
        <v>63</v>
      </c>
    </row>
    <row r="3225" spans="1:23" x14ac:dyDescent="0.35">
      <c r="A3225" t="s">
        <v>467</v>
      </c>
      <c r="B3225" s="1">
        <v>44456</v>
      </c>
      <c r="C3225" t="s">
        <v>454</v>
      </c>
      <c r="D3225" t="s">
        <v>40</v>
      </c>
      <c r="E3225">
        <v>1</v>
      </c>
      <c r="F3225">
        <v>0</v>
      </c>
      <c r="G3225">
        <v>0</v>
      </c>
      <c r="H3225">
        <v>1</v>
      </c>
      <c r="I3225">
        <v>0</v>
      </c>
      <c r="J3225">
        <v>0</v>
      </c>
      <c r="K3225">
        <v>0</v>
      </c>
      <c r="L3225">
        <v>6</v>
      </c>
      <c r="M3225">
        <v>4</v>
      </c>
      <c r="N3225">
        <v>0</v>
      </c>
      <c r="O3225">
        <v>0</v>
      </c>
      <c r="P3225">
        <v>0</v>
      </c>
      <c r="Q3225">
        <v>2</v>
      </c>
      <c r="R3225">
        <v>4</v>
      </c>
      <c r="S3225">
        <v>1</v>
      </c>
      <c r="T3225">
        <v>0</v>
      </c>
      <c r="U3225">
        <v>0</v>
      </c>
      <c r="V3225">
        <f t="shared" si="100"/>
        <v>70</v>
      </c>
      <c r="W3225">
        <f t="shared" si="101"/>
        <v>68</v>
      </c>
    </row>
    <row r="3226" spans="1:23" x14ac:dyDescent="0.35">
      <c r="A3226" t="s">
        <v>467</v>
      </c>
      <c r="B3226" s="1">
        <v>44457</v>
      </c>
      <c r="C3226" t="s">
        <v>463</v>
      </c>
      <c r="D3226" t="s">
        <v>40</v>
      </c>
      <c r="E3226">
        <v>1</v>
      </c>
      <c r="F3226">
        <v>0</v>
      </c>
      <c r="G3226">
        <v>0</v>
      </c>
      <c r="H3226">
        <v>0</v>
      </c>
      <c r="I3226">
        <v>1</v>
      </c>
      <c r="J3226">
        <v>0</v>
      </c>
      <c r="K3226">
        <v>0</v>
      </c>
      <c r="L3226" s="2">
        <v>4.333333333333333</v>
      </c>
      <c r="M3226">
        <v>3</v>
      </c>
      <c r="N3226">
        <v>3</v>
      </c>
      <c r="O3226">
        <v>2</v>
      </c>
      <c r="P3226">
        <v>1</v>
      </c>
      <c r="Q3226">
        <v>4</v>
      </c>
      <c r="R3226">
        <v>6</v>
      </c>
      <c r="S3226">
        <v>1</v>
      </c>
      <c r="T3226">
        <v>0</v>
      </c>
      <c r="U3226">
        <v>0</v>
      </c>
      <c r="V3226">
        <f t="shared" si="100"/>
        <v>56.666666666666664</v>
      </c>
      <c r="W3226">
        <f t="shared" si="101"/>
        <v>43</v>
      </c>
    </row>
    <row r="3227" spans="1:23" x14ac:dyDescent="0.35">
      <c r="A3227" t="s">
        <v>467</v>
      </c>
      <c r="B3227" s="1">
        <v>44458</v>
      </c>
      <c r="C3227" t="s">
        <v>453</v>
      </c>
      <c r="D3227" t="s">
        <v>40</v>
      </c>
      <c r="E3227">
        <v>1</v>
      </c>
      <c r="F3227">
        <v>0</v>
      </c>
      <c r="G3227">
        <v>0</v>
      </c>
      <c r="H3227">
        <v>0</v>
      </c>
      <c r="I3227">
        <v>1</v>
      </c>
      <c r="J3227">
        <v>0</v>
      </c>
      <c r="K3227">
        <v>0</v>
      </c>
      <c r="L3227" s="2">
        <v>5.666666666666667</v>
      </c>
      <c r="M3227">
        <v>10</v>
      </c>
      <c r="N3227">
        <v>7</v>
      </c>
      <c r="O3227">
        <v>7</v>
      </c>
      <c r="P3227">
        <v>2</v>
      </c>
      <c r="Q3227">
        <v>1</v>
      </c>
      <c r="R3227">
        <v>7</v>
      </c>
      <c r="S3227">
        <v>1</v>
      </c>
      <c r="T3227">
        <v>0</v>
      </c>
      <c r="U3227">
        <v>0</v>
      </c>
      <c r="V3227">
        <f t="shared" si="100"/>
        <v>58.333333333333336</v>
      </c>
      <c r="W3227">
        <f t="shared" si="101"/>
        <v>26</v>
      </c>
    </row>
    <row r="3228" spans="1:23" x14ac:dyDescent="0.35">
      <c r="A3228" t="s">
        <v>467</v>
      </c>
      <c r="B3228" s="1">
        <v>44459</v>
      </c>
      <c r="C3228" t="s">
        <v>461</v>
      </c>
      <c r="D3228" t="s">
        <v>31</v>
      </c>
      <c r="E3228">
        <v>1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 s="2">
        <v>4.333333333333333</v>
      </c>
      <c r="M3228">
        <v>5</v>
      </c>
      <c r="N3228">
        <v>3</v>
      </c>
      <c r="O3228">
        <v>3</v>
      </c>
      <c r="P3228">
        <v>1</v>
      </c>
      <c r="Q3228">
        <v>2</v>
      </c>
      <c r="R3228">
        <v>7</v>
      </c>
      <c r="S3228">
        <v>0</v>
      </c>
      <c r="T3228">
        <v>0</v>
      </c>
      <c r="U3228">
        <v>1</v>
      </c>
      <c r="V3228">
        <f t="shared" si="100"/>
        <v>59.666666666666664</v>
      </c>
      <c r="W3228">
        <f t="shared" si="101"/>
        <v>44</v>
      </c>
    </row>
    <row r="3229" spans="1:23" x14ac:dyDescent="0.35">
      <c r="A3229" t="s">
        <v>467</v>
      </c>
      <c r="B3229" s="1">
        <v>44460</v>
      </c>
      <c r="C3229" t="s">
        <v>456</v>
      </c>
      <c r="D3229" t="s">
        <v>31</v>
      </c>
      <c r="E3229">
        <v>1</v>
      </c>
      <c r="F3229">
        <v>0</v>
      </c>
      <c r="G3229">
        <v>0</v>
      </c>
      <c r="H3229">
        <v>1</v>
      </c>
      <c r="I3229">
        <v>0</v>
      </c>
      <c r="J3229">
        <v>0</v>
      </c>
      <c r="K3229">
        <v>0</v>
      </c>
      <c r="L3229" s="2">
        <v>5.666666666666667</v>
      </c>
      <c r="M3229">
        <v>4</v>
      </c>
      <c r="N3229">
        <v>1</v>
      </c>
      <c r="O3229">
        <v>1</v>
      </c>
      <c r="P3229">
        <v>0</v>
      </c>
      <c r="Q3229">
        <v>1</v>
      </c>
      <c r="R3229">
        <v>6</v>
      </c>
      <c r="S3229">
        <v>0</v>
      </c>
      <c r="T3229">
        <v>0</v>
      </c>
      <c r="U3229">
        <v>1</v>
      </c>
      <c r="V3229">
        <f t="shared" si="100"/>
        <v>71.333333333333329</v>
      </c>
      <c r="W3229">
        <f t="shared" si="101"/>
        <v>67</v>
      </c>
    </row>
    <row r="3230" spans="1:23" x14ac:dyDescent="0.35">
      <c r="A3230" t="s">
        <v>467</v>
      </c>
      <c r="B3230" s="1">
        <v>44461</v>
      </c>
      <c r="C3230" t="s">
        <v>454</v>
      </c>
      <c r="D3230" t="s">
        <v>31</v>
      </c>
      <c r="E3230">
        <v>1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 s="2">
        <v>4.333333333333333</v>
      </c>
      <c r="M3230">
        <v>8</v>
      </c>
      <c r="N3230">
        <v>3</v>
      </c>
      <c r="O3230">
        <v>3</v>
      </c>
      <c r="P3230">
        <v>0</v>
      </c>
      <c r="Q3230">
        <v>0</v>
      </c>
      <c r="R3230">
        <v>4</v>
      </c>
      <c r="S3230">
        <v>0</v>
      </c>
      <c r="T3230">
        <v>0</v>
      </c>
      <c r="U3230">
        <v>0</v>
      </c>
      <c r="V3230">
        <f t="shared" si="100"/>
        <v>59.666666666666664</v>
      </c>
      <c r="W3230">
        <f t="shared" si="101"/>
        <v>45</v>
      </c>
    </row>
    <row r="3231" spans="1:23" x14ac:dyDescent="0.35">
      <c r="A3231" t="s">
        <v>467</v>
      </c>
      <c r="B3231" s="1">
        <v>44463</v>
      </c>
      <c r="C3231" t="s">
        <v>453</v>
      </c>
      <c r="D3231" t="s">
        <v>38</v>
      </c>
      <c r="E3231">
        <v>1</v>
      </c>
      <c r="F3231">
        <v>0</v>
      </c>
      <c r="G3231">
        <v>0</v>
      </c>
      <c r="H3231">
        <v>1</v>
      </c>
      <c r="I3231">
        <v>0</v>
      </c>
      <c r="J3231">
        <v>0</v>
      </c>
      <c r="K3231">
        <v>0</v>
      </c>
      <c r="L3231">
        <v>6</v>
      </c>
      <c r="M3231">
        <v>5</v>
      </c>
      <c r="N3231">
        <v>3</v>
      </c>
      <c r="O3231">
        <v>3</v>
      </c>
      <c r="P3231">
        <v>1</v>
      </c>
      <c r="Q3231">
        <v>3</v>
      </c>
      <c r="R3231">
        <v>6</v>
      </c>
      <c r="S3231">
        <v>0</v>
      </c>
      <c r="T3231">
        <v>0</v>
      </c>
      <c r="U3231">
        <v>0</v>
      </c>
      <c r="V3231">
        <f t="shared" si="100"/>
        <v>66</v>
      </c>
      <c r="W3231">
        <f t="shared" si="101"/>
        <v>51</v>
      </c>
    </row>
    <row r="3232" spans="1:23" x14ac:dyDescent="0.35">
      <c r="A3232" t="s">
        <v>467</v>
      </c>
      <c r="B3232" s="1">
        <v>44464</v>
      </c>
      <c r="C3232" t="s">
        <v>461</v>
      </c>
      <c r="D3232" t="s">
        <v>38</v>
      </c>
      <c r="E3232">
        <v>1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 s="2">
        <v>4.333333333333333</v>
      </c>
      <c r="M3232">
        <v>4</v>
      </c>
      <c r="N3232">
        <v>2</v>
      </c>
      <c r="O3232">
        <v>2</v>
      </c>
      <c r="P3232">
        <v>1</v>
      </c>
      <c r="Q3232">
        <v>0</v>
      </c>
      <c r="R3232">
        <v>4</v>
      </c>
      <c r="S3232">
        <v>0</v>
      </c>
      <c r="T3232">
        <v>0</v>
      </c>
      <c r="U3232">
        <v>0</v>
      </c>
      <c r="V3232">
        <f t="shared" si="100"/>
        <v>59.666666666666664</v>
      </c>
      <c r="W3232">
        <f t="shared" si="101"/>
        <v>50</v>
      </c>
    </row>
    <row r="3233" spans="1:23" x14ac:dyDescent="0.35">
      <c r="A3233" t="s">
        <v>467</v>
      </c>
      <c r="B3233" s="1">
        <v>44465</v>
      </c>
      <c r="C3233" t="s">
        <v>456</v>
      </c>
      <c r="D3233" t="s">
        <v>38</v>
      </c>
      <c r="E3233">
        <v>1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5</v>
      </c>
      <c r="M3233">
        <v>7</v>
      </c>
      <c r="N3233">
        <v>1</v>
      </c>
      <c r="O3233">
        <v>1</v>
      </c>
      <c r="P3233">
        <v>0</v>
      </c>
      <c r="Q3233">
        <v>0</v>
      </c>
      <c r="R3233">
        <v>4</v>
      </c>
      <c r="S3233">
        <v>0</v>
      </c>
      <c r="T3233">
        <v>0</v>
      </c>
      <c r="U3233">
        <v>0</v>
      </c>
      <c r="V3233">
        <f t="shared" si="100"/>
        <v>64</v>
      </c>
      <c r="W3233">
        <f t="shared" si="101"/>
        <v>57</v>
      </c>
    </row>
    <row r="3234" spans="1:23" x14ac:dyDescent="0.35">
      <c r="A3234" t="s">
        <v>467</v>
      </c>
      <c r="B3234" s="1">
        <v>44467</v>
      </c>
      <c r="C3234" t="s">
        <v>457</v>
      </c>
      <c r="D3234" t="s">
        <v>28</v>
      </c>
      <c r="E3234">
        <v>1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 s="2">
        <v>2.3333333333333335</v>
      </c>
      <c r="M3234">
        <v>1</v>
      </c>
      <c r="N3234">
        <v>1</v>
      </c>
      <c r="O3234">
        <v>1</v>
      </c>
      <c r="P3234">
        <v>0</v>
      </c>
      <c r="Q3234">
        <v>1</v>
      </c>
      <c r="R3234">
        <v>2</v>
      </c>
      <c r="S3234">
        <v>0</v>
      </c>
      <c r="T3234">
        <v>0</v>
      </c>
      <c r="U3234">
        <v>0</v>
      </c>
      <c r="V3234">
        <f t="shared" si="100"/>
        <v>57</v>
      </c>
      <c r="W3234">
        <f t="shared" si="101"/>
        <v>49</v>
      </c>
    </row>
    <row r="3235" spans="1:23" x14ac:dyDescent="0.35">
      <c r="A3235" t="s">
        <v>467</v>
      </c>
      <c r="B3235" s="1">
        <v>44468</v>
      </c>
      <c r="C3235" t="s">
        <v>453</v>
      </c>
      <c r="D3235" t="s">
        <v>28</v>
      </c>
      <c r="E3235">
        <v>1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6</v>
      </c>
      <c r="M3235">
        <v>9</v>
      </c>
      <c r="N3235">
        <v>5</v>
      </c>
      <c r="O3235">
        <v>5</v>
      </c>
      <c r="P3235">
        <v>2</v>
      </c>
      <c r="Q3235">
        <v>0</v>
      </c>
      <c r="R3235">
        <v>6</v>
      </c>
      <c r="S3235">
        <v>0</v>
      </c>
      <c r="T3235">
        <v>0</v>
      </c>
      <c r="U3235">
        <v>0</v>
      </c>
      <c r="V3235">
        <f t="shared" si="100"/>
        <v>61</v>
      </c>
      <c r="W3235">
        <f t="shared" si="101"/>
        <v>37</v>
      </c>
    </row>
    <row r="3236" spans="1:23" x14ac:dyDescent="0.35">
      <c r="A3236" t="s">
        <v>467</v>
      </c>
      <c r="B3236" s="1">
        <v>44469</v>
      </c>
      <c r="C3236" t="s">
        <v>454</v>
      </c>
      <c r="D3236" t="s">
        <v>28</v>
      </c>
      <c r="E3236">
        <v>1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 s="2">
        <v>4.666666666666667</v>
      </c>
      <c r="M3236">
        <v>7</v>
      </c>
      <c r="N3236">
        <v>2</v>
      </c>
      <c r="O3236">
        <v>2</v>
      </c>
      <c r="P3236">
        <v>0</v>
      </c>
      <c r="Q3236">
        <v>1</v>
      </c>
      <c r="R3236">
        <v>2</v>
      </c>
      <c r="S3236">
        <v>0</v>
      </c>
      <c r="T3236">
        <v>0</v>
      </c>
      <c r="U3236">
        <v>0</v>
      </c>
      <c r="V3236">
        <f t="shared" si="100"/>
        <v>59.333333333333336</v>
      </c>
      <c r="W3236">
        <f t="shared" si="101"/>
        <v>48</v>
      </c>
    </row>
    <row r="3237" spans="1:23" x14ac:dyDescent="0.35">
      <c r="A3237" t="s">
        <v>467</v>
      </c>
      <c r="B3237" s="1">
        <v>44470</v>
      </c>
      <c r="C3237" t="s">
        <v>461</v>
      </c>
      <c r="D3237" t="s">
        <v>35</v>
      </c>
      <c r="E3237">
        <v>1</v>
      </c>
      <c r="F3237">
        <v>0</v>
      </c>
      <c r="G3237">
        <v>0</v>
      </c>
      <c r="H3237">
        <v>0</v>
      </c>
      <c r="I3237">
        <v>1</v>
      </c>
      <c r="J3237">
        <v>0</v>
      </c>
      <c r="K3237">
        <v>0</v>
      </c>
      <c r="L3237" s="2">
        <v>4.666666666666667</v>
      </c>
      <c r="M3237">
        <v>5</v>
      </c>
      <c r="N3237">
        <v>2</v>
      </c>
      <c r="O3237">
        <v>2</v>
      </c>
      <c r="P3237">
        <v>1</v>
      </c>
      <c r="Q3237">
        <v>0</v>
      </c>
      <c r="R3237">
        <v>5</v>
      </c>
      <c r="S3237">
        <v>0</v>
      </c>
      <c r="T3237">
        <v>0</v>
      </c>
      <c r="U3237">
        <v>0</v>
      </c>
      <c r="V3237">
        <f t="shared" si="100"/>
        <v>61.333333333333336</v>
      </c>
      <c r="W3237">
        <f t="shared" si="101"/>
        <v>51</v>
      </c>
    </row>
    <row r="3238" spans="1:23" x14ac:dyDescent="0.35">
      <c r="A3238" t="s">
        <v>467</v>
      </c>
      <c r="B3238" s="1">
        <v>44471</v>
      </c>
      <c r="C3238" t="s">
        <v>456</v>
      </c>
      <c r="D3238" t="s">
        <v>35</v>
      </c>
      <c r="E3238">
        <v>1</v>
      </c>
      <c r="F3238">
        <v>0</v>
      </c>
      <c r="G3238">
        <v>0</v>
      </c>
      <c r="H3238">
        <v>0</v>
      </c>
      <c r="I3238">
        <v>1</v>
      </c>
      <c r="J3238">
        <v>0</v>
      </c>
      <c r="K3238">
        <v>0</v>
      </c>
      <c r="L3238" s="2">
        <v>2.6666666666666665</v>
      </c>
      <c r="M3238">
        <v>6</v>
      </c>
      <c r="N3238">
        <v>7</v>
      </c>
      <c r="O3238">
        <v>7</v>
      </c>
      <c r="P3238">
        <v>3</v>
      </c>
      <c r="Q3238">
        <v>3</v>
      </c>
      <c r="R3238">
        <v>3</v>
      </c>
      <c r="S3238">
        <v>0</v>
      </c>
      <c r="T3238">
        <v>0</v>
      </c>
      <c r="U3238">
        <v>0</v>
      </c>
      <c r="V3238">
        <f t="shared" si="100"/>
        <v>40</v>
      </c>
      <c r="W3238">
        <f t="shared" si="101"/>
        <v>2</v>
      </c>
    </row>
    <row r="3239" spans="1:23" x14ac:dyDescent="0.35">
      <c r="A3239" t="s">
        <v>467</v>
      </c>
      <c r="B3239" s="1">
        <v>44472</v>
      </c>
      <c r="C3239" t="s">
        <v>457</v>
      </c>
      <c r="D3239" t="s">
        <v>35</v>
      </c>
      <c r="E3239">
        <v>1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 s="2">
        <v>3.3333333333333335</v>
      </c>
      <c r="M3239">
        <v>2</v>
      </c>
      <c r="N3239">
        <v>0</v>
      </c>
      <c r="O3239">
        <v>0</v>
      </c>
      <c r="P3239">
        <v>0</v>
      </c>
      <c r="Q3239">
        <v>1</v>
      </c>
      <c r="R3239">
        <v>2</v>
      </c>
      <c r="S3239">
        <v>0</v>
      </c>
      <c r="T3239">
        <v>0</v>
      </c>
      <c r="U3239">
        <v>0</v>
      </c>
      <c r="V3239">
        <f t="shared" si="100"/>
        <v>59</v>
      </c>
      <c r="W3239">
        <f t="shared" si="101"/>
        <v>56</v>
      </c>
    </row>
    <row r="3240" spans="1:23" x14ac:dyDescent="0.35">
      <c r="A3240" t="s">
        <v>476</v>
      </c>
      <c r="B3240" s="1">
        <v>44287</v>
      </c>
      <c r="C3240" t="s">
        <v>468</v>
      </c>
      <c r="D3240" t="s">
        <v>26</v>
      </c>
      <c r="E3240">
        <v>1</v>
      </c>
      <c r="F3240">
        <v>0</v>
      </c>
      <c r="G3240">
        <v>0</v>
      </c>
      <c r="H3240">
        <v>0</v>
      </c>
      <c r="I3240">
        <v>1</v>
      </c>
      <c r="J3240">
        <v>0</v>
      </c>
      <c r="K3240">
        <v>0</v>
      </c>
      <c r="L3240" s="2">
        <v>5.333333333333333</v>
      </c>
      <c r="M3240">
        <v>4</v>
      </c>
      <c r="N3240">
        <v>3</v>
      </c>
      <c r="O3240">
        <v>3</v>
      </c>
      <c r="P3240">
        <v>0</v>
      </c>
      <c r="Q3240">
        <v>2</v>
      </c>
      <c r="R3240">
        <v>3</v>
      </c>
      <c r="S3240">
        <v>1</v>
      </c>
      <c r="T3240">
        <v>0</v>
      </c>
      <c r="U3240">
        <v>0</v>
      </c>
      <c r="V3240">
        <f t="shared" si="100"/>
        <v>65.666666666666671</v>
      </c>
      <c r="W3240">
        <f t="shared" si="101"/>
        <v>54</v>
      </c>
    </row>
    <row r="3241" spans="1:23" x14ac:dyDescent="0.35">
      <c r="A3241" t="s">
        <v>476</v>
      </c>
      <c r="B3241" s="1">
        <v>44288</v>
      </c>
      <c r="C3241" t="s">
        <v>322</v>
      </c>
      <c r="D3241" t="s">
        <v>26</v>
      </c>
      <c r="E3241">
        <v>1</v>
      </c>
      <c r="F3241">
        <v>0</v>
      </c>
      <c r="G3241">
        <v>0</v>
      </c>
      <c r="H3241">
        <v>0</v>
      </c>
      <c r="I3241">
        <v>1</v>
      </c>
      <c r="J3241">
        <v>0</v>
      </c>
      <c r="K3241">
        <v>0</v>
      </c>
      <c r="L3241">
        <v>5</v>
      </c>
      <c r="M3241">
        <v>8</v>
      </c>
      <c r="N3241">
        <v>5</v>
      </c>
      <c r="O3241">
        <v>5</v>
      </c>
      <c r="P3241">
        <v>2</v>
      </c>
      <c r="Q3241">
        <v>1</v>
      </c>
      <c r="R3241">
        <v>8</v>
      </c>
      <c r="S3241">
        <v>0</v>
      </c>
      <c r="T3241">
        <v>0</v>
      </c>
      <c r="U3241">
        <v>0</v>
      </c>
      <c r="V3241">
        <f t="shared" si="100"/>
        <v>58</v>
      </c>
      <c r="W3241">
        <f t="shared" si="101"/>
        <v>33</v>
      </c>
    </row>
    <row r="3242" spans="1:23" x14ac:dyDescent="0.35">
      <c r="A3242" t="s">
        <v>476</v>
      </c>
      <c r="B3242" s="1">
        <v>44289</v>
      </c>
      <c r="C3242" t="s">
        <v>469</v>
      </c>
      <c r="D3242" t="s">
        <v>26</v>
      </c>
      <c r="E3242">
        <v>1</v>
      </c>
      <c r="F3242">
        <v>0</v>
      </c>
      <c r="G3242">
        <v>0</v>
      </c>
      <c r="H3242">
        <v>0</v>
      </c>
      <c r="I3242">
        <v>1</v>
      </c>
      <c r="J3242">
        <v>0</v>
      </c>
      <c r="K3242">
        <v>0</v>
      </c>
      <c r="L3242" s="2">
        <v>4.333333333333333</v>
      </c>
      <c r="M3242">
        <v>7</v>
      </c>
      <c r="N3242">
        <v>4</v>
      </c>
      <c r="O3242">
        <v>4</v>
      </c>
      <c r="P3242">
        <v>0</v>
      </c>
      <c r="Q3242">
        <v>1</v>
      </c>
      <c r="R3242">
        <v>2</v>
      </c>
      <c r="S3242">
        <v>2</v>
      </c>
      <c r="T3242">
        <v>0</v>
      </c>
      <c r="U3242">
        <v>1</v>
      </c>
      <c r="V3242">
        <f t="shared" si="100"/>
        <v>57.666666666666664</v>
      </c>
      <c r="W3242">
        <f t="shared" si="101"/>
        <v>40</v>
      </c>
    </row>
    <row r="3243" spans="1:23" x14ac:dyDescent="0.35">
      <c r="A3243" t="s">
        <v>476</v>
      </c>
      <c r="B3243" s="1">
        <v>44290</v>
      </c>
      <c r="C3243" t="s">
        <v>470</v>
      </c>
      <c r="D3243" t="s">
        <v>26</v>
      </c>
      <c r="E3243">
        <v>1</v>
      </c>
      <c r="F3243">
        <v>0</v>
      </c>
      <c r="G3243">
        <v>0</v>
      </c>
      <c r="H3243">
        <v>0</v>
      </c>
      <c r="I3243">
        <v>1</v>
      </c>
      <c r="J3243">
        <v>0</v>
      </c>
      <c r="K3243">
        <v>0</v>
      </c>
      <c r="L3243" s="2">
        <v>4.666666666666667</v>
      </c>
      <c r="M3243">
        <v>6</v>
      </c>
      <c r="N3243">
        <v>5</v>
      </c>
      <c r="O3243">
        <v>5</v>
      </c>
      <c r="P3243">
        <v>2</v>
      </c>
      <c r="Q3243">
        <v>3</v>
      </c>
      <c r="R3243">
        <v>4</v>
      </c>
      <c r="S3243">
        <v>0</v>
      </c>
      <c r="T3243">
        <v>0</v>
      </c>
      <c r="U3243">
        <v>0</v>
      </c>
      <c r="V3243">
        <f t="shared" si="100"/>
        <v>52.333333333333336</v>
      </c>
      <c r="W3243">
        <f t="shared" si="101"/>
        <v>27</v>
      </c>
    </row>
    <row r="3244" spans="1:23" x14ac:dyDescent="0.35">
      <c r="A3244" t="s">
        <v>476</v>
      </c>
      <c r="B3244" s="1">
        <v>44291</v>
      </c>
      <c r="C3244" t="s">
        <v>471</v>
      </c>
      <c r="D3244" t="s">
        <v>36</v>
      </c>
      <c r="E3244">
        <v>1</v>
      </c>
      <c r="F3244">
        <v>0</v>
      </c>
      <c r="G3244">
        <v>0</v>
      </c>
      <c r="H3244">
        <v>0</v>
      </c>
      <c r="I3244">
        <v>1</v>
      </c>
      <c r="J3244">
        <v>0</v>
      </c>
      <c r="K3244">
        <v>0</v>
      </c>
      <c r="L3244" s="2">
        <v>2.6666666666666665</v>
      </c>
      <c r="M3244">
        <v>7</v>
      </c>
      <c r="N3244">
        <v>7</v>
      </c>
      <c r="O3244">
        <v>7</v>
      </c>
      <c r="P3244">
        <v>1</v>
      </c>
      <c r="Q3244">
        <v>3</v>
      </c>
      <c r="R3244">
        <v>4</v>
      </c>
      <c r="S3244">
        <v>1</v>
      </c>
      <c r="T3244">
        <v>0</v>
      </c>
      <c r="U3244">
        <v>1</v>
      </c>
      <c r="V3244">
        <f t="shared" si="100"/>
        <v>48</v>
      </c>
      <c r="W3244">
        <f t="shared" si="101"/>
        <v>13</v>
      </c>
    </row>
    <row r="3245" spans="1:23" x14ac:dyDescent="0.35">
      <c r="A3245" t="s">
        <v>476</v>
      </c>
      <c r="B3245" s="1">
        <v>44292</v>
      </c>
      <c r="C3245" t="s">
        <v>468</v>
      </c>
      <c r="D3245" t="s">
        <v>36</v>
      </c>
      <c r="E3245">
        <v>1</v>
      </c>
      <c r="F3245">
        <v>0</v>
      </c>
      <c r="G3245">
        <v>0</v>
      </c>
      <c r="H3245">
        <v>0</v>
      </c>
      <c r="I3245">
        <v>1</v>
      </c>
      <c r="J3245">
        <v>0</v>
      </c>
      <c r="K3245">
        <v>0</v>
      </c>
      <c r="L3245">
        <v>6</v>
      </c>
      <c r="M3245">
        <v>9</v>
      </c>
      <c r="N3245">
        <v>4</v>
      </c>
      <c r="O3245">
        <v>4</v>
      </c>
      <c r="P3245">
        <v>2</v>
      </c>
      <c r="Q3245">
        <v>1</v>
      </c>
      <c r="R3245">
        <v>4</v>
      </c>
      <c r="S3245">
        <v>1</v>
      </c>
      <c r="T3245">
        <v>0</v>
      </c>
      <c r="U3245">
        <v>0</v>
      </c>
      <c r="V3245">
        <f t="shared" si="100"/>
        <v>58</v>
      </c>
      <c r="W3245">
        <f t="shared" si="101"/>
        <v>36</v>
      </c>
    </row>
    <row r="3246" spans="1:23" x14ac:dyDescent="0.35">
      <c r="A3246" t="s">
        <v>476</v>
      </c>
      <c r="B3246" s="1">
        <v>44293</v>
      </c>
      <c r="C3246" t="s">
        <v>322</v>
      </c>
      <c r="D3246" t="s">
        <v>36</v>
      </c>
      <c r="E3246">
        <v>1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 s="2">
        <v>5.333333333333333</v>
      </c>
      <c r="M3246">
        <v>5</v>
      </c>
      <c r="N3246">
        <v>2</v>
      </c>
      <c r="O3246">
        <v>2</v>
      </c>
      <c r="P3246">
        <v>0</v>
      </c>
      <c r="Q3246">
        <v>4</v>
      </c>
      <c r="R3246">
        <v>6</v>
      </c>
      <c r="S3246">
        <v>0</v>
      </c>
      <c r="T3246">
        <v>0</v>
      </c>
      <c r="U3246">
        <v>0</v>
      </c>
      <c r="V3246">
        <f t="shared" si="100"/>
        <v>65.666666666666671</v>
      </c>
      <c r="W3246">
        <f t="shared" si="101"/>
        <v>54</v>
      </c>
    </row>
    <row r="3247" spans="1:23" x14ac:dyDescent="0.35">
      <c r="A3247" t="s">
        <v>476</v>
      </c>
      <c r="B3247" s="1">
        <v>44294</v>
      </c>
      <c r="C3247" t="s">
        <v>469</v>
      </c>
      <c r="D3247" t="s">
        <v>32</v>
      </c>
      <c r="E3247">
        <v>1</v>
      </c>
      <c r="F3247">
        <v>0</v>
      </c>
      <c r="G3247">
        <v>0</v>
      </c>
      <c r="H3247">
        <v>0</v>
      </c>
      <c r="I3247">
        <v>1</v>
      </c>
      <c r="J3247">
        <v>0</v>
      </c>
      <c r="K3247">
        <v>0</v>
      </c>
      <c r="L3247" s="2">
        <v>5.333333333333333</v>
      </c>
      <c r="M3247">
        <v>5</v>
      </c>
      <c r="N3247">
        <v>4</v>
      </c>
      <c r="O3247">
        <v>4</v>
      </c>
      <c r="P3247">
        <v>2</v>
      </c>
      <c r="Q3247">
        <v>1</v>
      </c>
      <c r="R3247">
        <v>3</v>
      </c>
      <c r="S3247">
        <v>0</v>
      </c>
      <c r="T3247">
        <v>0</v>
      </c>
      <c r="U3247">
        <v>0</v>
      </c>
      <c r="V3247">
        <f t="shared" si="100"/>
        <v>57.666666666666664</v>
      </c>
      <c r="W3247">
        <f t="shared" si="101"/>
        <v>39</v>
      </c>
    </row>
    <row r="3248" spans="1:23" x14ac:dyDescent="0.35">
      <c r="A3248" t="s">
        <v>476</v>
      </c>
      <c r="B3248" s="1">
        <v>44295</v>
      </c>
      <c r="C3248" t="s">
        <v>470</v>
      </c>
      <c r="D3248" t="s">
        <v>32</v>
      </c>
      <c r="E3248">
        <v>1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6</v>
      </c>
      <c r="M3248">
        <v>6</v>
      </c>
      <c r="N3248">
        <v>1</v>
      </c>
      <c r="O3248">
        <v>1</v>
      </c>
      <c r="P3248">
        <v>0</v>
      </c>
      <c r="Q3248">
        <v>1</v>
      </c>
      <c r="R3248">
        <v>4</v>
      </c>
      <c r="S3248">
        <v>0</v>
      </c>
      <c r="T3248">
        <v>0</v>
      </c>
      <c r="U3248">
        <v>0</v>
      </c>
      <c r="V3248">
        <f t="shared" si="100"/>
        <v>69</v>
      </c>
      <c r="W3248">
        <f t="shared" si="101"/>
        <v>63</v>
      </c>
    </row>
    <row r="3249" spans="1:23" x14ac:dyDescent="0.35">
      <c r="A3249" t="s">
        <v>476</v>
      </c>
      <c r="B3249" s="1">
        <v>44296</v>
      </c>
      <c r="C3249" t="s">
        <v>471</v>
      </c>
      <c r="D3249" t="s">
        <v>32</v>
      </c>
      <c r="E3249">
        <v>1</v>
      </c>
      <c r="F3249">
        <v>0</v>
      </c>
      <c r="G3249">
        <v>0</v>
      </c>
      <c r="H3249">
        <v>1</v>
      </c>
      <c r="I3249">
        <v>0</v>
      </c>
      <c r="J3249">
        <v>0</v>
      </c>
      <c r="K3249">
        <v>0</v>
      </c>
      <c r="L3249">
        <v>6</v>
      </c>
      <c r="M3249">
        <v>6</v>
      </c>
      <c r="N3249">
        <v>1</v>
      </c>
      <c r="O3249">
        <v>1</v>
      </c>
      <c r="P3249">
        <v>1</v>
      </c>
      <c r="Q3249">
        <v>1</v>
      </c>
      <c r="R3249">
        <v>5</v>
      </c>
      <c r="S3249">
        <v>0</v>
      </c>
      <c r="T3249">
        <v>0</v>
      </c>
      <c r="U3249">
        <v>0</v>
      </c>
      <c r="V3249">
        <f t="shared" si="100"/>
        <v>66</v>
      </c>
      <c r="W3249">
        <f t="shared" si="101"/>
        <v>58</v>
      </c>
    </row>
    <row r="3250" spans="1:23" x14ac:dyDescent="0.35">
      <c r="A3250" t="s">
        <v>476</v>
      </c>
      <c r="B3250" s="1">
        <v>44298</v>
      </c>
      <c r="C3250" t="s">
        <v>468</v>
      </c>
      <c r="D3250" t="s">
        <v>48</v>
      </c>
      <c r="E3250">
        <v>1</v>
      </c>
      <c r="F3250">
        <v>0</v>
      </c>
      <c r="G3250">
        <v>0</v>
      </c>
      <c r="H3250">
        <v>1</v>
      </c>
      <c r="I3250">
        <v>0</v>
      </c>
      <c r="J3250">
        <v>0</v>
      </c>
      <c r="K3250">
        <v>0</v>
      </c>
      <c r="L3250">
        <v>5</v>
      </c>
      <c r="M3250">
        <v>2</v>
      </c>
      <c r="N3250">
        <v>2</v>
      </c>
      <c r="O3250">
        <v>2</v>
      </c>
      <c r="P3250">
        <v>0</v>
      </c>
      <c r="Q3250">
        <v>5</v>
      </c>
      <c r="R3250">
        <v>4</v>
      </c>
      <c r="S3250">
        <v>0</v>
      </c>
      <c r="T3250">
        <v>0</v>
      </c>
      <c r="U3250">
        <v>0</v>
      </c>
      <c r="V3250">
        <f t="shared" si="100"/>
        <v>64</v>
      </c>
      <c r="W3250">
        <f t="shared" si="101"/>
        <v>54</v>
      </c>
    </row>
    <row r="3251" spans="1:23" x14ac:dyDescent="0.35">
      <c r="A3251" t="s">
        <v>476</v>
      </c>
      <c r="B3251" s="1">
        <v>44299</v>
      </c>
      <c r="C3251" t="s">
        <v>322</v>
      </c>
      <c r="D3251" t="s">
        <v>48</v>
      </c>
      <c r="E3251">
        <v>1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 s="2">
        <v>2.6666666666666665</v>
      </c>
      <c r="M3251">
        <v>6</v>
      </c>
      <c r="N3251">
        <v>5</v>
      </c>
      <c r="O3251">
        <v>5</v>
      </c>
      <c r="P3251">
        <v>1</v>
      </c>
      <c r="Q3251">
        <v>2</v>
      </c>
      <c r="R3251">
        <v>1</v>
      </c>
      <c r="S3251">
        <v>0</v>
      </c>
      <c r="T3251">
        <v>0</v>
      </c>
      <c r="U3251">
        <v>0</v>
      </c>
      <c r="V3251">
        <f t="shared" si="100"/>
        <v>47</v>
      </c>
      <c r="W3251">
        <f t="shared" si="101"/>
        <v>20</v>
      </c>
    </row>
    <row r="3252" spans="1:23" x14ac:dyDescent="0.35">
      <c r="A3252" t="s">
        <v>476</v>
      </c>
      <c r="B3252" s="1">
        <v>44301</v>
      </c>
      <c r="C3252" t="s">
        <v>470</v>
      </c>
      <c r="D3252" t="s">
        <v>49</v>
      </c>
      <c r="E3252">
        <v>1</v>
      </c>
      <c r="F3252">
        <v>0</v>
      </c>
      <c r="G3252">
        <v>0</v>
      </c>
      <c r="H3252">
        <v>1</v>
      </c>
      <c r="I3252">
        <v>0</v>
      </c>
      <c r="J3252">
        <v>0</v>
      </c>
      <c r="K3252">
        <v>0</v>
      </c>
      <c r="L3252">
        <v>6</v>
      </c>
      <c r="M3252">
        <v>5</v>
      </c>
      <c r="N3252">
        <v>2</v>
      </c>
      <c r="O3252">
        <v>2</v>
      </c>
      <c r="P3252">
        <v>1</v>
      </c>
      <c r="Q3252">
        <v>0</v>
      </c>
      <c r="R3252">
        <v>7</v>
      </c>
      <c r="S3252">
        <v>0</v>
      </c>
      <c r="T3252">
        <v>0</v>
      </c>
      <c r="U3252">
        <v>0</v>
      </c>
      <c r="V3252">
        <f t="shared" si="100"/>
        <v>70</v>
      </c>
      <c r="W3252">
        <f t="shared" si="101"/>
        <v>61</v>
      </c>
    </row>
    <row r="3253" spans="1:23" x14ac:dyDescent="0.35">
      <c r="A3253" t="s">
        <v>476</v>
      </c>
      <c r="B3253" s="1">
        <v>44302</v>
      </c>
      <c r="C3253" t="s">
        <v>471</v>
      </c>
      <c r="D3253" t="s">
        <v>49</v>
      </c>
      <c r="E3253">
        <v>1</v>
      </c>
      <c r="F3253">
        <v>0</v>
      </c>
      <c r="G3253">
        <v>0</v>
      </c>
      <c r="H3253">
        <v>1</v>
      </c>
      <c r="I3253">
        <v>0</v>
      </c>
      <c r="J3253">
        <v>0</v>
      </c>
      <c r="K3253">
        <v>0</v>
      </c>
      <c r="L3253">
        <v>6</v>
      </c>
      <c r="M3253">
        <v>2</v>
      </c>
      <c r="N3253">
        <v>0</v>
      </c>
      <c r="O3253">
        <v>0</v>
      </c>
      <c r="P3253">
        <v>0</v>
      </c>
      <c r="Q3253">
        <v>1</v>
      </c>
      <c r="R3253">
        <v>7</v>
      </c>
      <c r="S3253">
        <v>0</v>
      </c>
      <c r="T3253">
        <v>0</v>
      </c>
      <c r="U3253">
        <v>0</v>
      </c>
      <c r="V3253">
        <f t="shared" si="100"/>
        <v>76</v>
      </c>
      <c r="W3253">
        <f t="shared" si="101"/>
        <v>77</v>
      </c>
    </row>
    <row r="3254" spans="1:23" x14ac:dyDescent="0.35">
      <c r="A3254" t="s">
        <v>476</v>
      </c>
      <c r="B3254" s="1">
        <v>44303</v>
      </c>
      <c r="C3254" t="s">
        <v>469</v>
      </c>
      <c r="D3254" t="s">
        <v>49</v>
      </c>
      <c r="E3254">
        <v>1</v>
      </c>
      <c r="F3254">
        <v>0</v>
      </c>
      <c r="G3254">
        <v>0</v>
      </c>
      <c r="H3254">
        <v>1</v>
      </c>
      <c r="I3254">
        <v>0</v>
      </c>
      <c r="J3254">
        <v>0</v>
      </c>
      <c r="K3254">
        <v>0</v>
      </c>
      <c r="L3254">
        <v>6</v>
      </c>
      <c r="M3254">
        <v>4</v>
      </c>
      <c r="N3254">
        <v>0</v>
      </c>
      <c r="O3254">
        <v>0</v>
      </c>
      <c r="P3254">
        <v>0</v>
      </c>
      <c r="Q3254">
        <v>0</v>
      </c>
      <c r="R3254">
        <v>6</v>
      </c>
      <c r="S3254">
        <v>1</v>
      </c>
      <c r="T3254">
        <v>0</v>
      </c>
      <c r="U3254">
        <v>1</v>
      </c>
      <c r="V3254">
        <f t="shared" si="100"/>
        <v>74</v>
      </c>
      <c r="W3254">
        <f t="shared" si="101"/>
        <v>74</v>
      </c>
    </row>
    <row r="3255" spans="1:23" x14ac:dyDescent="0.35">
      <c r="A3255" t="s">
        <v>476</v>
      </c>
      <c r="B3255" s="1">
        <v>44304</v>
      </c>
      <c r="C3255" t="s">
        <v>468</v>
      </c>
      <c r="D3255" t="s">
        <v>49</v>
      </c>
      <c r="E3255">
        <v>1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6</v>
      </c>
      <c r="M3255">
        <v>5</v>
      </c>
      <c r="N3255">
        <v>2</v>
      </c>
      <c r="O3255">
        <v>2</v>
      </c>
      <c r="P3255">
        <v>0</v>
      </c>
      <c r="Q3255">
        <v>2</v>
      </c>
      <c r="R3255">
        <v>8</v>
      </c>
      <c r="S3255">
        <v>0</v>
      </c>
      <c r="T3255">
        <v>0</v>
      </c>
      <c r="U3255">
        <v>0</v>
      </c>
      <c r="V3255">
        <f t="shared" si="100"/>
        <v>73</v>
      </c>
      <c r="W3255">
        <f t="shared" si="101"/>
        <v>64</v>
      </c>
    </row>
    <row r="3256" spans="1:23" x14ac:dyDescent="0.35">
      <c r="A3256" t="s">
        <v>476</v>
      </c>
      <c r="B3256" t="s">
        <v>392</v>
      </c>
      <c r="C3256" t="s">
        <v>470</v>
      </c>
      <c r="D3256" t="s">
        <v>30</v>
      </c>
      <c r="E3256">
        <v>1</v>
      </c>
      <c r="F3256">
        <v>1</v>
      </c>
      <c r="G3256">
        <v>0</v>
      </c>
      <c r="H3256">
        <v>1</v>
      </c>
      <c r="I3256">
        <v>0</v>
      </c>
      <c r="J3256">
        <v>0</v>
      </c>
      <c r="K3256">
        <v>1</v>
      </c>
      <c r="L3256">
        <v>7</v>
      </c>
      <c r="M3256">
        <v>6</v>
      </c>
      <c r="N3256">
        <v>0</v>
      </c>
      <c r="O3256">
        <v>0</v>
      </c>
      <c r="P3256">
        <v>0</v>
      </c>
      <c r="Q3256">
        <v>1</v>
      </c>
      <c r="R3256">
        <v>7</v>
      </c>
      <c r="S3256">
        <v>0</v>
      </c>
      <c r="T3256">
        <v>0</v>
      </c>
      <c r="U3256">
        <v>0</v>
      </c>
      <c r="V3256">
        <f t="shared" si="100"/>
        <v>77</v>
      </c>
      <c r="W3256">
        <f t="shared" si="101"/>
        <v>75</v>
      </c>
    </row>
    <row r="3257" spans="1:23" x14ac:dyDescent="0.35">
      <c r="A3257" t="s">
        <v>476</v>
      </c>
      <c r="B3257" t="s">
        <v>393</v>
      </c>
      <c r="C3257" t="s">
        <v>322</v>
      </c>
      <c r="D3257" t="s">
        <v>30</v>
      </c>
      <c r="E3257">
        <v>1</v>
      </c>
      <c r="F3257">
        <v>0</v>
      </c>
      <c r="G3257">
        <v>0</v>
      </c>
      <c r="H3257">
        <v>1</v>
      </c>
      <c r="I3257">
        <v>0</v>
      </c>
      <c r="J3257">
        <v>0</v>
      </c>
      <c r="K3257">
        <v>0</v>
      </c>
      <c r="L3257" s="2">
        <v>5.333333333333333</v>
      </c>
      <c r="M3257">
        <v>2</v>
      </c>
      <c r="N3257">
        <v>0</v>
      </c>
      <c r="O3257">
        <v>0</v>
      </c>
      <c r="P3257">
        <v>0</v>
      </c>
      <c r="Q3257">
        <v>1</v>
      </c>
      <c r="R3257">
        <v>6</v>
      </c>
      <c r="S3257">
        <v>0</v>
      </c>
      <c r="T3257">
        <v>0</v>
      </c>
      <c r="U3257">
        <v>0</v>
      </c>
      <c r="V3257">
        <f t="shared" si="100"/>
        <v>71.666666666666671</v>
      </c>
      <c r="W3257">
        <f t="shared" si="101"/>
        <v>72</v>
      </c>
    </row>
    <row r="3258" spans="1:23" x14ac:dyDescent="0.35">
      <c r="A3258" t="s">
        <v>476</v>
      </c>
      <c r="B3258" s="1">
        <v>44307</v>
      </c>
      <c r="C3258" t="s">
        <v>471</v>
      </c>
      <c r="D3258" t="s">
        <v>30</v>
      </c>
      <c r="E3258">
        <v>1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4</v>
      </c>
      <c r="M3258">
        <v>9</v>
      </c>
      <c r="N3258">
        <v>6</v>
      </c>
      <c r="O3258">
        <v>6</v>
      </c>
      <c r="P3258">
        <v>3</v>
      </c>
      <c r="Q3258">
        <v>0</v>
      </c>
      <c r="R3258">
        <v>4</v>
      </c>
      <c r="S3258">
        <v>0</v>
      </c>
      <c r="T3258">
        <v>0</v>
      </c>
      <c r="U3258">
        <v>1</v>
      </c>
      <c r="V3258">
        <f t="shared" si="100"/>
        <v>45</v>
      </c>
      <c r="W3258">
        <f t="shared" si="101"/>
        <v>14</v>
      </c>
    </row>
    <row r="3259" spans="1:23" x14ac:dyDescent="0.35">
      <c r="A3259" t="s">
        <v>476</v>
      </c>
      <c r="B3259" s="1">
        <v>44309</v>
      </c>
      <c r="C3259" t="s">
        <v>469</v>
      </c>
      <c r="D3259" t="s">
        <v>67</v>
      </c>
      <c r="E3259">
        <v>1</v>
      </c>
      <c r="F3259">
        <v>0</v>
      </c>
      <c r="G3259">
        <v>0</v>
      </c>
      <c r="H3259">
        <v>1</v>
      </c>
      <c r="I3259">
        <v>0</v>
      </c>
      <c r="J3259">
        <v>0</v>
      </c>
      <c r="K3259">
        <v>0</v>
      </c>
      <c r="L3259" s="2">
        <v>5.333333333333333</v>
      </c>
      <c r="M3259">
        <v>8</v>
      </c>
      <c r="N3259">
        <v>1</v>
      </c>
      <c r="O3259">
        <v>1</v>
      </c>
      <c r="P3259">
        <v>0</v>
      </c>
      <c r="Q3259">
        <v>1</v>
      </c>
      <c r="R3259">
        <v>6</v>
      </c>
      <c r="S3259">
        <v>0</v>
      </c>
      <c r="T3259">
        <v>0</v>
      </c>
      <c r="U3259">
        <v>0</v>
      </c>
      <c r="V3259">
        <f t="shared" si="100"/>
        <v>65.666666666666671</v>
      </c>
      <c r="W3259">
        <f t="shared" si="101"/>
        <v>57</v>
      </c>
    </row>
    <row r="3260" spans="1:23" x14ac:dyDescent="0.35">
      <c r="A3260" t="s">
        <v>476</v>
      </c>
      <c r="B3260" s="1">
        <v>44310</v>
      </c>
      <c r="C3260" t="s">
        <v>468</v>
      </c>
      <c r="D3260" t="s">
        <v>67</v>
      </c>
      <c r="E3260">
        <v>1</v>
      </c>
      <c r="F3260">
        <v>0</v>
      </c>
      <c r="G3260">
        <v>0</v>
      </c>
      <c r="H3260">
        <v>1</v>
      </c>
      <c r="I3260">
        <v>0</v>
      </c>
      <c r="J3260">
        <v>0</v>
      </c>
      <c r="K3260">
        <v>0</v>
      </c>
      <c r="L3260">
        <v>6</v>
      </c>
      <c r="M3260">
        <v>8</v>
      </c>
      <c r="N3260">
        <v>2</v>
      </c>
      <c r="O3260">
        <v>2</v>
      </c>
      <c r="P3260">
        <v>0</v>
      </c>
      <c r="Q3260">
        <v>1</v>
      </c>
      <c r="R3260">
        <v>8</v>
      </c>
      <c r="S3260">
        <v>0</v>
      </c>
      <c r="T3260">
        <v>0</v>
      </c>
      <c r="U3260">
        <v>0</v>
      </c>
      <c r="V3260">
        <f t="shared" si="100"/>
        <v>71</v>
      </c>
      <c r="W3260">
        <f t="shared" si="101"/>
        <v>60</v>
      </c>
    </row>
    <row r="3261" spans="1:23" x14ac:dyDescent="0.35">
      <c r="A3261" t="s">
        <v>476</v>
      </c>
      <c r="B3261" s="1">
        <v>44311</v>
      </c>
      <c r="C3261" t="s">
        <v>322</v>
      </c>
      <c r="D3261" t="s">
        <v>67</v>
      </c>
      <c r="E3261">
        <v>1</v>
      </c>
      <c r="F3261">
        <v>0</v>
      </c>
      <c r="G3261">
        <v>0</v>
      </c>
      <c r="H3261">
        <v>0</v>
      </c>
      <c r="I3261">
        <v>1</v>
      </c>
      <c r="J3261">
        <v>0</v>
      </c>
      <c r="K3261">
        <v>0</v>
      </c>
      <c r="L3261" s="2">
        <v>6.666666666666667</v>
      </c>
      <c r="M3261">
        <v>7</v>
      </c>
      <c r="N3261">
        <v>3</v>
      </c>
      <c r="O3261">
        <v>3</v>
      </c>
      <c r="P3261">
        <v>2</v>
      </c>
      <c r="Q3261">
        <v>2</v>
      </c>
      <c r="R3261">
        <v>8</v>
      </c>
      <c r="S3261">
        <v>0</v>
      </c>
      <c r="T3261">
        <v>0</v>
      </c>
      <c r="U3261">
        <v>0</v>
      </c>
      <c r="V3261">
        <f t="shared" si="100"/>
        <v>66.333333333333329</v>
      </c>
      <c r="W3261">
        <f t="shared" si="101"/>
        <v>49</v>
      </c>
    </row>
    <row r="3262" spans="1:23" x14ac:dyDescent="0.35">
      <c r="A3262" t="s">
        <v>476</v>
      </c>
      <c r="B3262" s="1">
        <v>44312</v>
      </c>
      <c r="C3262" t="s">
        <v>470</v>
      </c>
      <c r="D3262" t="s">
        <v>51</v>
      </c>
      <c r="E3262">
        <v>1</v>
      </c>
      <c r="F3262">
        <v>0</v>
      </c>
      <c r="G3262">
        <v>0</v>
      </c>
      <c r="H3262">
        <v>1</v>
      </c>
      <c r="I3262">
        <v>0</v>
      </c>
      <c r="J3262">
        <v>0</v>
      </c>
      <c r="K3262">
        <v>0</v>
      </c>
      <c r="L3262">
        <v>5</v>
      </c>
      <c r="M3262">
        <v>4</v>
      </c>
      <c r="N3262">
        <v>1</v>
      </c>
      <c r="O3262">
        <v>1</v>
      </c>
      <c r="P3262">
        <v>0</v>
      </c>
      <c r="Q3262">
        <v>2</v>
      </c>
      <c r="R3262">
        <v>6</v>
      </c>
      <c r="S3262">
        <v>0</v>
      </c>
      <c r="T3262">
        <v>0</v>
      </c>
      <c r="U3262">
        <v>0</v>
      </c>
      <c r="V3262">
        <f t="shared" si="100"/>
        <v>67</v>
      </c>
      <c r="W3262">
        <f t="shared" si="101"/>
        <v>61</v>
      </c>
    </row>
    <row r="3263" spans="1:23" x14ac:dyDescent="0.35">
      <c r="A3263" t="s">
        <v>476</v>
      </c>
      <c r="B3263" s="1">
        <v>44313</v>
      </c>
      <c r="C3263" t="s">
        <v>471</v>
      </c>
      <c r="D3263" t="s">
        <v>51</v>
      </c>
      <c r="E3263">
        <v>1</v>
      </c>
      <c r="F3263">
        <v>0</v>
      </c>
      <c r="G3263">
        <v>0</v>
      </c>
      <c r="H3263">
        <v>0</v>
      </c>
      <c r="I3263">
        <v>1</v>
      </c>
      <c r="J3263">
        <v>0</v>
      </c>
      <c r="K3263">
        <v>0</v>
      </c>
      <c r="L3263">
        <v>6</v>
      </c>
      <c r="M3263">
        <v>6</v>
      </c>
      <c r="N3263">
        <v>3</v>
      </c>
      <c r="O3263">
        <v>3</v>
      </c>
      <c r="P3263">
        <v>1</v>
      </c>
      <c r="Q3263">
        <v>2</v>
      </c>
      <c r="R3263">
        <v>5</v>
      </c>
      <c r="S3263">
        <v>0</v>
      </c>
      <c r="T3263">
        <v>0</v>
      </c>
      <c r="U3263">
        <v>0</v>
      </c>
      <c r="V3263">
        <f t="shared" si="100"/>
        <v>65</v>
      </c>
      <c r="W3263">
        <f t="shared" si="101"/>
        <v>50</v>
      </c>
    </row>
    <row r="3264" spans="1:23" x14ac:dyDescent="0.35">
      <c r="A3264" t="s">
        <v>476</v>
      </c>
      <c r="B3264" s="1">
        <v>44314</v>
      </c>
      <c r="C3264" t="s">
        <v>469</v>
      </c>
      <c r="D3264" t="s">
        <v>51</v>
      </c>
      <c r="E3264">
        <v>1</v>
      </c>
      <c r="F3264">
        <v>0</v>
      </c>
      <c r="G3264">
        <v>0</v>
      </c>
      <c r="H3264">
        <v>0</v>
      </c>
      <c r="I3264">
        <v>1</v>
      </c>
      <c r="J3264">
        <v>0</v>
      </c>
      <c r="K3264">
        <v>0</v>
      </c>
      <c r="L3264">
        <v>6</v>
      </c>
      <c r="M3264">
        <v>7</v>
      </c>
      <c r="N3264">
        <v>2</v>
      </c>
      <c r="O3264">
        <v>2</v>
      </c>
      <c r="P3264">
        <v>1</v>
      </c>
      <c r="Q3264">
        <v>1</v>
      </c>
      <c r="R3264">
        <v>8</v>
      </c>
      <c r="S3264">
        <v>0</v>
      </c>
      <c r="T3264">
        <v>0</v>
      </c>
      <c r="U3264">
        <v>0</v>
      </c>
      <c r="V3264">
        <f t="shared" si="100"/>
        <v>68</v>
      </c>
      <c r="W3264">
        <f t="shared" si="101"/>
        <v>56</v>
      </c>
    </row>
    <row r="3265" spans="1:23" x14ac:dyDescent="0.35">
      <c r="A3265" t="s">
        <v>476</v>
      </c>
      <c r="B3265" s="1">
        <v>44315</v>
      </c>
      <c r="C3265" t="s">
        <v>468</v>
      </c>
      <c r="D3265" t="s">
        <v>51</v>
      </c>
      <c r="E3265">
        <v>1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6</v>
      </c>
      <c r="M3265">
        <v>4</v>
      </c>
      <c r="N3265">
        <v>2</v>
      </c>
      <c r="O3265">
        <v>2</v>
      </c>
      <c r="P3265">
        <v>1</v>
      </c>
      <c r="Q3265">
        <v>1</v>
      </c>
      <c r="R3265">
        <v>9</v>
      </c>
      <c r="S3265">
        <v>3</v>
      </c>
      <c r="T3265">
        <v>0</v>
      </c>
      <c r="U3265">
        <v>0</v>
      </c>
      <c r="V3265">
        <f t="shared" si="100"/>
        <v>72</v>
      </c>
      <c r="W3265">
        <f t="shared" si="101"/>
        <v>63</v>
      </c>
    </row>
    <row r="3266" spans="1:23" x14ac:dyDescent="0.35">
      <c r="A3266" t="s">
        <v>476</v>
      </c>
      <c r="B3266" s="1">
        <v>44316</v>
      </c>
      <c r="C3266" t="s">
        <v>472</v>
      </c>
      <c r="D3266" t="s">
        <v>53</v>
      </c>
      <c r="E3266">
        <v>1</v>
      </c>
      <c r="F3266">
        <v>0</v>
      </c>
      <c r="G3266">
        <v>0</v>
      </c>
      <c r="H3266">
        <v>0</v>
      </c>
      <c r="I3266">
        <v>1</v>
      </c>
      <c r="J3266">
        <v>0</v>
      </c>
      <c r="K3266">
        <v>0</v>
      </c>
      <c r="L3266">
        <v>6</v>
      </c>
      <c r="M3266">
        <v>6</v>
      </c>
      <c r="N3266">
        <v>3</v>
      </c>
      <c r="O3266">
        <v>3</v>
      </c>
      <c r="P3266">
        <v>2</v>
      </c>
      <c r="Q3266">
        <v>2</v>
      </c>
      <c r="R3266">
        <v>3</v>
      </c>
      <c r="S3266">
        <v>0</v>
      </c>
      <c r="T3266">
        <v>0</v>
      </c>
      <c r="U3266">
        <v>0</v>
      </c>
      <c r="V3266">
        <f t="shared" si="100"/>
        <v>59</v>
      </c>
      <c r="W3266">
        <f t="shared" si="101"/>
        <v>42</v>
      </c>
    </row>
    <row r="3267" spans="1:23" x14ac:dyDescent="0.35">
      <c r="A3267" t="s">
        <v>476</v>
      </c>
      <c r="B3267" s="1">
        <v>44317</v>
      </c>
      <c r="C3267" t="s">
        <v>322</v>
      </c>
      <c r="D3267" t="s">
        <v>53</v>
      </c>
      <c r="E3267">
        <v>1</v>
      </c>
      <c r="F3267">
        <v>0</v>
      </c>
      <c r="G3267">
        <v>0</v>
      </c>
      <c r="H3267">
        <v>0</v>
      </c>
      <c r="I3267">
        <v>1</v>
      </c>
      <c r="J3267">
        <v>0</v>
      </c>
      <c r="K3267">
        <v>0</v>
      </c>
      <c r="L3267">
        <v>3</v>
      </c>
      <c r="M3267">
        <v>5</v>
      </c>
      <c r="N3267">
        <v>6</v>
      </c>
      <c r="O3267">
        <v>3</v>
      </c>
      <c r="P3267">
        <v>0</v>
      </c>
      <c r="Q3267">
        <v>2</v>
      </c>
      <c r="R3267">
        <v>1</v>
      </c>
      <c r="S3267">
        <v>0</v>
      </c>
      <c r="T3267">
        <v>0</v>
      </c>
      <c r="U3267">
        <v>2</v>
      </c>
      <c r="V3267">
        <f t="shared" ref="V3267:V3330" si="102">50+L3267*3+(IF(L3267&lt;4,0,(L3267-4)*2)+R3267-M3267-4*P3267-(2*(N3267-O3267))-Q3267)</f>
        <v>47</v>
      </c>
      <c r="W3267">
        <f t="shared" ref="W3267:W3330" si="103">40+6*L3267+R3267-2*Q3267-2*M3267-3*N3267-6*P3267</f>
        <v>27</v>
      </c>
    </row>
    <row r="3268" spans="1:23" x14ac:dyDescent="0.35">
      <c r="A3268" t="s">
        <v>476</v>
      </c>
      <c r="B3268" s="1">
        <v>44318</v>
      </c>
      <c r="C3268" t="s">
        <v>470</v>
      </c>
      <c r="D3268" t="s">
        <v>53</v>
      </c>
      <c r="E3268">
        <v>1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5</v>
      </c>
      <c r="M3268">
        <v>7</v>
      </c>
      <c r="N3268">
        <v>4</v>
      </c>
      <c r="O3268">
        <v>4</v>
      </c>
      <c r="P3268">
        <v>1</v>
      </c>
      <c r="Q3268">
        <v>0</v>
      </c>
      <c r="R3268">
        <v>5</v>
      </c>
      <c r="S3268">
        <v>0</v>
      </c>
      <c r="T3268">
        <v>0</v>
      </c>
      <c r="U3268">
        <v>2</v>
      </c>
      <c r="V3268">
        <f t="shared" si="102"/>
        <v>61</v>
      </c>
      <c r="W3268">
        <f t="shared" si="103"/>
        <v>43</v>
      </c>
    </row>
    <row r="3269" spans="1:23" x14ac:dyDescent="0.35">
      <c r="A3269" t="s">
        <v>476</v>
      </c>
      <c r="B3269" s="1">
        <v>44319</v>
      </c>
      <c r="C3269" t="s">
        <v>471</v>
      </c>
      <c r="D3269" t="s">
        <v>64</v>
      </c>
      <c r="E3269">
        <v>1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6</v>
      </c>
      <c r="M3269">
        <v>7</v>
      </c>
      <c r="N3269">
        <v>3</v>
      </c>
      <c r="O3269">
        <v>3</v>
      </c>
      <c r="P3269">
        <v>0</v>
      </c>
      <c r="Q3269">
        <v>1</v>
      </c>
      <c r="R3269">
        <v>4</v>
      </c>
      <c r="S3269">
        <v>0</v>
      </c>
      <c r="T3269">
        <v>0</v>
      </c>
      <c r="U3269">
        <v>0</v>
      </c>
      <c r="V3269">
        <f t="shared" si="102"/>
        <v>68</v>
      </c>
      <c r="W3269">
        <f t="shared" si="103"/>
        <v>55</v>
      </c>
    </row>
    <row r="3270" spans="1:23" x14ac:dyDescent="0.35">
      <c r="A3270" t="s">
        <v>476</v>
      </c>
      <c r="B3270" s="1">
        <v>44320</v>
      </c>
      <c r="C3270" t="s">
        <v>469</v>
      </c>
      <c r="D3270" t="s">
        <v>64</v>
      </c>
      <c r="E3270">
        <v>1</v>
      </c>
      <c r="F3270">
        <v>0</v>
      </c>
      <c r="G3270">
        <v>0</v>
      </c>
      <c r="H3270">
        <v>1</v>
      </c>
      <c r="I3270">
        <v>0</v>
      </c>
      <c r="J3270">
        <v>0</v>
      </c>
      <c r="K3270">
        <v>0</v>
      </c>
      <c r="L3270">
        <v>8</v>
      </c>
      <c r="M3270">
        <v>3</v>
      </c>
      <c r="N3270">
        <v>1</v>
      </c>
      <c r="O3270">
        <v>1</v>
      </c>
      <c r="P3270">
        <v>0</v>
      </c>
      <c r="Q3270">
        <v>1</v>
      </c>
      <c r="R3270">
        <v>9</v>
      </c>
      <c r="S3270">
        <v>0</v>
      </c>
      <c r="T3270">
        <v>0</v>
      </c>
      <c r="U3270">
        <v>0</v>
      </c>
      <c r="V3270">
        <f t="shared" si="102"/>
        <v>87</v>
      </c>
      <c r="W3270">
        <f t="shared" si="103"/>
        <v>86</v>
      </c>
    </row>
    <row r="3271" spans="1:23" x14ac:dyDescent="0.35">
      <c r="A3271" t="s">
        <v>476</v>
      </c>
      <c r="B3271" s="1">
        <v>44321</v>
      </c>
      <c r="C3271" t="s">
        <v>468</v>
      </c>
      <c r="D3271" t="s">
        <v>64</v>
      </c>
      <c r="E3271">
        <v>1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7</v>
      </c>
      <c r="M3271">
        <v>6</v>
      </c>
      <c r="N3271">
        <v>2</v>
      </c>
      <c r="O3271">
        <v>2</v>
      </c>
      <c r="P3271">
        <v>0</v>
      </c>
      <c r="Q3271">
        <v>0</v>
      </c>
      <c r="R3271">
        <v>7</v>
      </c>
      <c r="S3271">
        <v>0</v>
      </c>
      <c r="T3271">
        <v>0</v>
      </c>
      <c r="U3271">
        <v>0</v>
      </c>
      <c r="V3271">
        <f t="shared" si="102"/>
        <v>78</v>
      </c>
      <c r="W3271">
        <f t="shared" si="103"/>
        <v>71</v>
      </c>
    </row>
    <row r="3272" spans="1:23" x14ac:dyDescent="0.35">
      <c r="A3272" t="s">
        <v>476</v>
      </c>
      <c r="B3272" s="1">
        <v>44322</v>
      </c>
      <c r="C3272" t="s">
        <v>472</v>
      </c>
      <c r="D3272" t="s">
        <v>64</v>
      </c>
      <c r="E3272">
        <v>1</v>
      </c>
      <c r="F3272">
        <v>0</v>
      </c>
      <c r="G3272">
        <v>0</v>
      </c>
      <c r="H3272">
        <v>0</v>
      </c>
      <c r="I3272">
        <v>1</v>
      </c>
      <c r="J3272">
        <v>0</v>
      </c>
      <c r="K3272">
        <v>0</v>
      </c>
      <c r="L3272" s="2">
        <v>3.3333333333333335</v>
      </c>
      <c r="M3272">
        <v>9</v>
      </c>
      <c r="N3272">
        <v>5</v>
      </c>
      <c r="O3272">
        <v>5</v>
      </c>
      <c r="P3272">
        <v>2</v>
      </c>
      <c r="Q3272">
        <v>2</v>
      </c>
      <c r="R3272">
        <v>2</v>
      </c>
      <c r="S3272">
        <v>0</v>
      </c>
      <c r="T3272">
        <v>0</v>
      </c>
      <c r="U3272">
        <v>0</v>
      </c>
      <c r="V3272">
        <f t="shared" si="102"/>
        <v>43</v>
      </c>
      <c r="W3272">
        <f t="shared" si="103"/>
        <v>13</v>
      </c>
    </row>
    <row r="3273" spans="1:23" x14ac:dyDescent="0.35">
      <c r="A3273" t="s">
        <v>476</v>
      </c>
      <c r="B3273" s="1">
        <v>44323</v>
      </c>
      <c r="C3273" t="s">
        <v>470</v>
      </c>
      <c r="D3273" t="s">
        <v>35</v>
      </c>
      <c r="E3273">
        <v>1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 s="2">
        <v>7.333333333333333</v>
      </c>
      <c r="M3273">
        <v>2</v>
      </c>
      <c r="N3273">
        <v>1</v>
      </c>
      <c r="O3273">
        <v>1</v>
      </c>
      <c r="P3273">
        <v>0</v>
      </c>
      <c r="Q3273">
        <v>1</v>
      </c>
      <c r="R3273">
        <v>10</v>
      </c>
      <c r="S3273">
        <v>0</v>
      </c>
      <c r="T3273">
        <v>0</v>
      </c>
      <c r="U3273">
        <v>0</v>
      </c>
      <c r="V3273">
        <f t="shared" si="102"/>
        <v>85.666666666666657</v>
      </c>
      <c r="W3273">
        <f t="shared" si="103"/>
        <v>85</v>
      </c>
    </row>
    <row r="3274" spans="1:23" x14ac:dyDescent="0.35">
      <c r="A3274" t="s">
        <v>476</v>
      </c>
      <c r="B3274" s="1">
        <v>44324</v>
      </c>
      <c r="C3274" t="s">
        <v>471</v>
      </c>
      <c r="D3274" t="s">
        <v>35</v>
      </c>
      <c r="E3274">
        <v>1</v>
      </c>
      <c r="F3274">
        <v>0</v>
      </c>
      <c r="G3274">
        <v>0</v>
      </c>
      <c r="H3274">
        <v>1</v>
      </c>
      <c r="I3274">
        <v>0</v>
      </c>
      <c r="J3274">
        <v>0</v>
      </c>
      <c r="K3274">
        <v>0</v>
      </c>
      <c r="L3274" s="2">
        <v>5.333333333333333</v>
      </c>
      <c r="M3274">
        <v>5</v>
      </c>
      <c r="N3274">
        <v>2</v>
      </c>
      <c r="O3274">
        <v>2</v>
      </c>
      <c r="P3274">
        <v>1</v>
      </c>
      <c r="Q3274">
        <v>2</v>
      </c>
      <c r="R3274">
        <v>6</v>
      </c>
      <c r="S3274">
        <v>0</v>
      </c>
      <c r="T3274">
        <v>0</v>
      </c>
      <c r="U3274">
        <v>0</v>
      </c>
      <c r="V3274">
        <f t="shared" si="102"/>
        <v>63.666666666666664</v>
      </c>
      <c r="W3274">
        <f t="shared" si="103"/>
        <v>52</v>
      </c>
    </row>
    <row r="3275" spans="1:23" x14ac:dyDescent="0.35">
      <c r="A3275" t="s">
        <v>476</v>
      </c>
      <c r="B3275" s="1">
        <v>44325</v>
      </c>
      <c r="C3275" t="s">
        <v>469</v>
      </c>
      <c r="D3275" t="s">
        <v>35</v>
      </c>
      <c r="E3275">
        <v>1</v>
      </c>
      <c r="F3275">
        <v>0</v>
      </c>
      <c r="G3275">
        <v>0</v>
      </c>
      <c r="H3275">
        <v>0</v>
      </c>
      <c r="I3275">
        <v>1</v>
      </c>
      <c r="J3275">
        <v>0</v>
      </c>
      <c r="K3275">
        <v>0</v>
      </c>
      <c r="L3275">
        <v>6</v>
      </c>
      <c r="M3275">
        <v>4</v>
      </c>
      <c r="N3275">
        <v>4</v>
      </c>
      <c r="O3275">
        <v>3</v>
      </c>
      <c r="P3275">
        <v>2</v>
      </c>
      <c r="Q3275">
        <v>1</v>
      </c>
      <c r="R3275">
        <v>3</v>
      </c>
      <c r="S3275">
        <v>0</v>
      </c>
      <c r="T3275">
        <v>0</v>
      </c>
      <c r="U3275">
        <v>0</v>
      </c>
      <c r="V3275">
        <f t="shared" si="102"/>
        <v>60</v>
      </c>
      <c r="W3275">
        <f t="shared" si="103"/>
        <v>45</v>
      </c>
    </row>
    <row r="3276" spans="1:23" x14ac:dyDescent="0.35">
      <c r="A3276" t="s">
        <v>476</v>
      </c>
      <c r="B3276" s="1">
        <v>44327</v>
      </c>
      <c r="C3276" t="s">
        <v>468</v>
      </c>
      <c r="D3276" t="s">
        <v>38</v>
      </c>
      <c r="E3276">
        <v>1</v>
      </c>
      <c r="F3276">
        <v>0</v>
      </c>
      <c r="G3276">
        <v>0</v>
      </c>
      <c r="H3276">
        <v>1</v>
      </c>
      <c r="I3276">
        <v>0</v>
      </c>
      <c r="J3276">
        <v>0</v>
      </c>
      <c r="K3276">
        <v>0</v>
      </c>
      <c r="L3276">
        <v>7</v>
      </c>
      <c r="M3276">
        <v>3</v>
      </c>
      <c r="N3276">
        <v>2</v>
      </c>
      <c r="O3276">
        <v>2</v>
      </c>
      <c r="P3276">
        <v>1</v>
      </c>
      <c r="Q3276">
        <v>0</v>
      </c>
      <c r="R3276">
        <v>10</v>
      </c>
      <c r="S3276">
        <v>0</v>
      </c>
      <c r="T3276">
        <v>0</v>
      </c>
      <c r="U3276">
        <v>2</v>
      </c>
      <c r="V3276">
        <f t="shared" si="102"/>
        <v>80</v>
      </c>
      <c r="W3276">
        <f t="shared" si="103"/>
        <v>74</v>
      </c>
    </row>
    <row r="3277" spans="1:23" x14ac:dyDescent="0.35">
      <c r="A3277" t="s">
        <v>476</v>
      </c>
      <c r="B3277" s="1">
        <v>44328</v>
      </c>
      <c r="C3277" t="s">
        <v>473</v>
      </c>
      <c r="D3277" t="s">
        <v>38</v>
      </c>
      <c r="E3277">
        <v>1</v>
      </c>
      <c r="F3277">
        <v>0</v>
      </c>
      <c r="G3277">
        <v>0</v>
      </c>
      <c r="H3277">
        <v>1</v>
      </c>
      <c r="I3277">
        <v>0</v>
      </c>
      <c r="J3277">
        <v>0</v>
      </c>
      <c r="K3277">
        <v>0</v>
      </c>
      <c r="L3277">
        <v>5</v>
      </c>
      <c r="M3277">
        <v>4</v>
      </c>
      <c r="N3277">
        <v>1</v>
      </c>
      <c r="O3277">
        <v>1</v>
      </c>
      <c r="P3277">
        <v>0</v>
      </c>
      <c r="Q3277">
        <v>3</v>
      </c>
      <c r="R3277">
        <v>6</v>
      </c>
      <c r="S3277">
        <v>0</v>
      </c>
      <c r="T3277">
        <v>0</v>
      </c>
      <c r="U3277">
        <v>0</v>
      </c>
      <c r="V3277">
        <f t="shared" si="102"/>
        <v>66</v>
      </c>
      <c r="W3277">
        <f t="shared" si="103"/>
        <v>59</v>
      </c>
    </row>
    <row r="3278" spans="1:23" x14ac:dyDescent="0.35">
      <c r="A3278" t="s">
        <v>476</v>
      </c>
      <c r="B3278" s="1">
        <v>44329</v>
      </c>
      <c r="C3278" t="s">
        <v>470</v>
      </c>
      <c r="D3278" t="s">
        <v>38</v>
      </c>
      <c r="E3278">
        <v>1</v>
      </c>
      <c r="F3278">
        <v>0</v>
      </c>
      <c r="G3278">
        <v>0</v>
      </c>
      <c r="H3278">
        <v>0</v>
      </c>
      <c r="I3278">
        <v>1</v>
      </c>
      <c r="J3278">
        <v>0</v>
      </c>
      <c r="K3278">
        <v>0</v>
      </c>
      <c r="L3278">
        <v>2</v>
      </c>
      <c r="M3278">
        <v>10</v>
      </c>
      <c r="N3278">
        <v>7</v>
      </c>
      <c r="O3278">
        <v>7</v>
      </c>
      <c r="P3278">
        <v>2</v>
      </c>
      <c r="Q3278">
        <v>1</v>
      </c>
      <c r="R3278">
        <v>2</v>
      </c>
      <c r="S3278">
        <v>0</v>
      </c>
      <c r="T3278">
        <v>0</v>
      </c>
      <c r="U3278">
        <v>0</v>
      </c>
      <c r="V3278">
        <f t="shared" si="102"/>
        <v>39</v>
      </c>
      <c r="W3278">
        <f t="shared" si="103"/>
        <v>-1</v>
      </c>
    </row>
    <row r="3279" spans="1:23" x14ac:dyDescent="0.35">
      <c r="A3279" t="s">
        <v>476</v>
      </c>
      <c r="B3279" s="1">
        <v>44330</v>
      </c>
      <c r="C3279" t="s">
        <v>471</v>
      </c>
      <c r="D3279" t="s">
        <v>56</v>
      </c>
      <c r="E3279">
        <v>1</v>
      </c>
      <c r="F3279">
        <v>0</v>
      </c>
      <c r="G3279">
        <v>0</v>
      </c>
      <c r="H3279">
        <v>1</v>
      </c>
      <c r="I3279">
        <v>0</v>
      </c>
      <c r="J3279">
        <v>0</v>
      </c>
      <c r="K3279">
        <v>0</v>
      </c>
      <c r="L3279">
        <v>6</v>
      </c>
      <c r="M3279">
        <v>5</v>
      </c>
      <c r="N3279">
        <v>1</v>
      </c>
      <c r="O3279">
        <v>1</v>
      </c>
      <c r="P3279">
        <v>1</v>
      </c>
      <c r="Q3279">
        <v>1</v>
      </c>
      <c r="R3279">
        <v>4</v>
      </c>
      <c r="S3279">
        <v>0</v>
      </c>
      <c r="T3279">
        <v>0</v>
      </c>
      <c r="U3279">
        <v>0</v>
      </c>
      <c r="V3279">
        <f t="shared" si="102"/>
        <v>66</v>
      </c>
      <c r="W3279">
        <f t="shared" si="103"/>
        <v>59</v>
      </c>
    </row>
    <row r="3280" spans="1:23" x14ac:dyDescent="0.35">
      <c r="A3280" t="s">
        <v>476</v>
      </c>
      <c r="B3280" s="1">
        <v>44331</v>
      </c>
      <c r="C3280" t="s">
        <v>469</v>
      </c>
      <c r="D3280" t="s">
        <v>56</v>
      </c>
      <c r="E3280">
        <v>1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 s="2">
        <v>6.666666666666667</v>
      </c>
      <c r="M3280">
        <v>5</v>
      </c>
      <c r="N3280">
        <v>1</v>
      </c>
      <c r="O3280">
        <v>1</v>
      </c>
      <c r="P3280">
        <v>0</v>
      </c>
      <c r="Q3280">
        <v>2</v>
      </c>
      <c r="R3280">
        <v>2</v>
      </c>
      <c r="S3280">
        <v>0</v>
      </c>
      <c r="T3280">
        <v>0</v>
      </c>
      <c r="U3280">
        <v>0</v>
      </c>
      <c r="V3280">
        <f t="shared" si="102"/>
        <v>70.333333333333329</v>
      </c>
      <c r="W3280">
        <f t="shared" si="103"/>
        <v>65</v>
      </c>
    </row>
    <row r="3281" spans="1:23" x14ac:dyDescent="0.35">
      <c r="A3281" t="s">
        <v>476</v>
      </c>
      <c r="B3281" s="1">
        <v>44332</v>
      </c>
      <c r="C3281" t="s">
        <v>468</v>
      </c>
      <c r="D3281" t="s">
        <v>56</v>
      </c>
      <c r="E3281">
        <v>1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5</v>
      </c>
      <c r="M3281">
        <v>6</v>
      </c>
      <c r="N3281">
        <v>4</v>
      </c>
      <c r="O3281">
        <v>4</v>
      </c>
      <c r="P3281">
        <v>1</v>
      </c>
      <c r="Q3281">
        <v>2</v>
      </c>
      <c r="R3281">
        <v>4</v>
      </c>
      <c r="S3281">
        <v>2</v>
      </c>
      <c r="T3281">
        <v>0</v>
      </c>
      <c r="U3281">
        <v>0</v>
      </c>
      <c r="V3281">
        <f t="shared" si="102"/>
        <v>59</v>
      </c>
      <c r="W3281">
        <f t="shared" si="103"/>
        <v>40</v>
      </c>
    </row>
    <row r="3282" spans="1:23" x14ac:dyDescent="0.35">
      <c r="A3282" t="s">
        <v>476</v>
      </c>
      <c r="B3282" s="1">
        <v>44334</v>
      </c>
      <c r="C3282" t="s">
        <v>470</v>
      </c>
      <c r="D3282" t="s">
        <v>26</v>
      </c>
      <c r="E3282">
        <v>1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6</v>
      </c>
      <c r="M3282">
        <v>10</v>
      </c>
      <c r="N3282">
        <v>3</v>
      </c>
      <c r="O3282">
        <v>3</v>
      </c>
      <c r="P3282">
        <v>1</v>
      </c>
      <c r="Q3282">
        <v>0</v>
      </c>
      <c r="R3282">
        <v>3</v>
      </c>
      <c r="S3282">
        <v>0</v>
      </c>
      <c r="T3282">
        <v>0</v>
      </c>
      <c r="U3282">
        <v>1</v>
      </c>
      <c r="V3282">
        <f t="shared" si="102"/>
        <v>61</v>
      </c>
      <c r="W3282">
        <f t="shared" si="103"/>
        <v>44</v>
      </c>
    </row>
    <row r="3283" spans="1:23" x14ac:dyDescent="0.35">
      <c r="A3283" t="s">
        <v>476</v>
      </c>
      <c r="B3283" s="1">
        <v>44335</v>
      </c>
      <c r="C3283" t="s">
        <v>471</v>
      </c>
      <c r="D3283" t="s">
        <v>26</v>
      </c>
      <c r="E3283">
        <v>1</v>
      </c>
      <c r="F3283">
        <v>0</v>
      </c>
      <c r="G3283">
        <v>0</v>
      </c>
      <c r="H3283">
        <v>0</v>
      </c>
      <c r="I3283">
        <v>1</v>
      </c>
      <c r="J3283">
        <v>0</v>
      </c>
      <c r="K3283">
        <v>0</v>
      </c>
      <c r="L3283">
        <v>5</v>
      </c>
      <c r="M3283">
        <v>7</v>
      </c>
      <c r="N3283">
        <v>2</v>
      </c>
      <c r="O3283">
        <v>2</v>
      </c>
      <c r="P3283">
        <v>1</v>
      </c>
      <c r="Q3283">
        <v>2</v>
      </c>
      <c r="R3283">
        <v>6</v>
      </c>
      <c r="S3283">
        <v>0</v>
      </c>
      <c r="T3283">
        <v>0</v>
      </c>
      <c r="U3283">
        <v>0</v>
      </c>
      <c r="V3283">
        <f t="shared" si="102"/>
        <v>60</v>
      </c>
      <c r="W3283">
        <f t="shared" si="103"/>
        <v>46</v>
      </c>
    </row>
    <row r="3284" spans="1:23" x14ac:dyDescent="0.35">
      <c r="A3284" t="s">
        <v>476</v>
      </c>
      <c r="B3284" s="1">
        <v>44336</v>
      </c>
      <c r="C3284" t="s">
        <v>469</v>
      </c>
      <c r="D3284" t="s">
        <v>26</v>
      </c>
      <c r="E3284">
        <v>1</v>
      </c>
      <c r="F3284">
        <v>0</v>
      </c>
      <c r="G3284">
        <v>0</v>
      </c>
      <c r="H3284">
        <v>0</v>
      </c>
      <c r="I3284">
        <v>1</v>
      </c>
      <c r="J3284">
        <v>0</v>
      </c>
      <c r="K3284">
        <v>0</v>
      </c>
      <c r="L3284">
        <v>5</v>
      </c>
      <c r="M3284">
        <v>8</v>
      </c>
      <c r="N3284">
        <v>5</v>
      </c>
      <c r="O3284">
        <v>5</v>
      </c>
      <c r="P3284">
        <v>1</v>
      </c>
      <c r="Q3284">
        <v>2</v>
      </c>
      <c r="R3284">
        <v>1</v>
      </c>
      <c r="S3284">
        <v>0</v>
      </c>
      <c r="T3284">
        <v>0</v>
      </c>
      <c r="U3284">
        <v>0</v>
      </c>
      <c r="V3284">
        <f t="shared" si="102"/>
        <v>54</v>
      </c>
      <c r="W3284">
        <f t="shared" si="103"/>
        <v>30</v>
      </c>
    </row>
    <row r="3285" spans="1:23" x14ac:dyDescent="0.35">
      <c r="A3285" t="s">
        <v>476</v>
      </c>
      <c r="B3285" s="1">
        <v>44337</v>
      </c>
      <c r="C3285" t="s">
        <v>473</v>
      </c>
      <c r="D3285" t="s">
        <v>163</v>
      </c>
      <c r="E3285">
        <v>1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 s="2">
        <v>5.666666666666667</v>
      </c>
      <c r="M3285">
        <v>4</v>
      </c>
      <c r="N3285">
        <v>2</v>
      </c>
      <c r="O3285">
        <v>2</v>
      </c>
      <c r="P3285">
        <v>2</v>
      </c>
      <c r="Q3285">
        <v>1</v>
      </c>
      <c r="R3285">
        <v>9</v>
      </c>
      <c r="S3285">
        <v>0</v>
      </c>
      <c r="T3285">
        <v>0</v>
      </c>
      <c r="U3285">
        <v>0</v>
      </c>
      <c r="V3285">
        <f t="shared" si="102"/>
        <v>66.333333333333329</v>
      </c>
      <c r="W3285">
        <f t="shared" si="103"/>
        <v>55</v>
      </c>
    </row>
    <row r="3286" spans="1:23" x14ac:dyDescent="0.35">
      <c r="A3286" t="s">
        <v>476</v>
      </c>
      <c r="B3286" s="1">
        <v>44338</v>
      </c>
      <c r="C3286" t="s">
        <v>468</v>
      </c>
      <c r="D3286" t="s">
        <v>163</v>
      </c>
      <c r="E3286">
        <v>1</v>
      </c>
      <c r="F3286">
        <v>0</v>
      </c>
      <c r="G3286">
        <v>0</v>
      </c>
      <c r="H3286">
        <v>1</v>
      </c>
      <c r="I3286">
        <v>0</v>
      </c>
      <c r="J3286">
        <v>0</v>
      </c>
      <c r="K3286">
        <v>0</v>
      </c>
      <c r="L3286" s="2">
        <v>7.666666666666667</v>
      </c>
      <c r="M3286">
        <v>5</v>
      </c>
      <c r="N3286">
        <v>2</v>
      </c>
      <c r="O3286">
        <v>2</v>
      </c>
      <c r="P3286">
        <v>0</v>
      </c>
      <c r="Q3286">
        <v>1</v>
      </c>
      <c r="R3286">
        <v>8</v>
      </c>
      <c r="S3286">
        <v>0</v>
      </c>
      <c r="T3286">
        <v>0</v>
      </c>
      <c r="U3286">
        <v>0</v>
      </c>
      <c r="V3286">
        <f t="shared" si="102"/>
        <v>82.333333333333329</v>
      </c>
      <c r="W3286">
        <f t="shared" si="103"/>
        <v>76</v>
      </c>
    </row>
    <row r="3287" spans="1:23" x14ac:dyDescent="0.35">
      <c r="A3287" t="s">
        <v>476</v>
      </c>
      <c r="B3287" s="1">
        <v>44339</v>
      </c>
      <c r="C3287" t="s">
        <v>470</v>
      </c>
      <c r="D3287" t="s">
        <v>163</v>
      </c>
      <c r="E3287">
        <v>1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5</v>
      </c>
      <c r="M3287">
        <v>4</v>
      </c>
      <c r="N3287">
        <v>1</v>
      </c>
      <c r="O3287">
        <v>1</v>
      </c>
      <c r="P3287">
        <v>0</v>
      </c>
      <c r="Q3287">
        <v>2</v>
      </c>
      <c r="R3287">
        <v>6</v>
      </c>
      <c r="S3287">
        <v>1</v>
      </c>
      <c r="T3287">
        <v>0</v>
      </c>
      <c r="U3287">
        <v>0</v>
      </c>
      <c r="V3287">
        <f t="shared" si="102"/>
        <v>67</v>
      </c>
      <c r="W3287">
        <f t="shared" si="103"/>
        <v>61</v>
      </c>
    </row>
    <row r="3288" spans="1:23" x14ac:dyDescent="0.35">
      <c r="A3288" t="s">
        <v>476</v>
      </c>
      <c r="B3288" s="1">
        <v>44340</v>
      </c>
      <c r="C3288" t="s">
        <v>471</v>
      </c>
      <c r="D3288" t="s">
        <v>46</v>
      </c>
      <c r="E3288">
        <v>1</v>
      </c>
      <c r="F3288">
        <v>0</v>
      </c>
      <c r="G3288">
        <v>0</v>
      </c>
      <c r="H3288">
        <v>0</v>
      </c>
      <c r="I3288">
        <v>1</v>
      </c>
      <c r="J3288">
        <v>0</v>
      </c>
      <c r="K3288">
        <v>0</v>
      </c>
      <c r="L3288">
        <v>6</v>
      </c>
      <c r="M3288">
        <v>6</v>
      </c>
      <c r="N3288">
        <v>4</v>
      </c>
      <c r="O3288">
        <v>4</v>
      </c>
      <c r="P3288">
        <v>2</v>
      </c>
      <c r="Q3288">
        <v>3</v>
      </c>
      <c r="R3288">
        <v>11</v>
      </c>
      <c r="S3288">
        <v>0</v>
      </c>
      <c r="T3288">
        <v>0</v>
      </c>
      <c r="U3288">
        <v>1</v>
      </c>
      <c r="V3288">
        <f t="shared" si="102"/>
        <v>66</v>
      </c>
      <c r="W3288">
        <f t="shared" si="103"/>
        <v>45</v>
      </c>
    </row>
    <row r="3289" spans="1:23" x14ac:dyDescent="0.35">
      <c r="A3289" t="s">
        <v>476</v>
      </c>
      <c r="B3289" s="1">
        <v>44341</v>
      </c>
      <c r="C3289" t="s">
        <v>469</v>
      </c>
      <c r="D3289" t="s">
        <v>46</v>
      </c>
      <c r="E3289">
        <v>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0</v>
      </c>
      <c r="L3289" s="2">
        <v>4.666666666666667</v>
      </c>
      <c r="M3289">
        <v>10</v>
      </c>
      <c r="N3289">
        <v>4</v>
      </c>
      <c r="O3289">
        <v>4</v>
      </c>
      <c r="P3289">
        <v>0</v>
      </c>
      <c r="Q3289">
        <v>1</v>
      </c>
      <c r="R3289">
        <v>2</v>
      </c>
      <c r="S3289">
        <v>0</v>
      </c>
      <c r="T3289">
        <v>0</v>
      </c>
      <c r="U3289">
        <v>0</v>
      </c>
      <c r="V3289">
        <f t="shared" si="102"/>
        <v>56.333333333333336</v>
      </c>
      <c r="W3289">
        <f t="shared" si="103"/>
        <v>36</v>
      </c>
    </row>
    <row r="3290" spans="1:23" x14ac:dyDescent="0.35">
      <c r="A3290" t="s">
        <v>476</v>
      </c>
      <c r="B3290" s="1">
        <v>44342</v>
      </c>
      <c r="C3290" t="s">
        <v>473</v>
      </c>
      <c r="D3290" t="s">
        <v>46</v>
      </c>
      <c r="E3290">
        <v>1</v>
      </c>
      <c r="F3290">
        <v>0</v>
      </c>
      <c r="G3290">
        <v>0</v>
      </c>
      <c r="H3290">
        <v>1</v>
      </c>
      <c r="I3290">
        <v>0</v>
      </c>
      <c r="J3290">
        <v>0</v>
      </c>
      <c r="K3290">
        <v>0</v>
      </c>
      <c r="L3290">
        <v>7</v>
      </c>
      <c r="M3290">
        <v>2</v>
      </c>
      <c r="N3290">
        <v>0</v>
      </c>
      <c r="O3290">
        <v>0</v>
      </c>
      <c r="P3290">
        <v>0</v>
      </c>
      <c r="Q3290">
        <v>2</v>
      </c>
      <c r="R3290">
        <v>4</v>
      </c>
      <c r="S3290">
        <v>0</v>
      </c>
      <c r="T3290">
        <v>0</v>
      </c>
      <c r="U3290">
        <v>0</v>
      </c>
      <c r="V3290">
        <f t="shared" si="102"/>
        <v>77</v>
      </c>
      <c r="W3290">
        <f t="shared" si="103"/>
        <v>78</v>
      </c>
    </row>
    <row r="3291" spans="1:23" x14ac:dyDescent="0.35">
      <c r="A3291" t="s">
        <v>476</v>
      </c>
      <c r="B3291" s="1">
        <v>44343</v>
      </c>
      <c r="C3291" t="s">
        <v>468</v>
      </c>
      <c r="D3291" t="s">
        <v>106</v>
      </c>
      <c r="E3291">
        <v>1</v>
      </c>
      <c r="F3291">
        <v>1</v>
      </c>
      <c r="G3291">
        <v>0</v>
      </c>
      <c r="H3291">
        <v>1</v>
      </c>
      <c r="I3291">
        <v>0</v>
      </c>
      <c r="J3291">
        <v>0</v>
      </c>
      <c r="K3291">
        <v>1</v>
      </c>
      <c r="L3291">
        <v>9</v>
      </c>
      <c r="M3291">
        <v>2</v>
      </c>
      <c r="N3291">
        <v>0</v>
      </c>
      <c r="O3291">
        <v>0</v>
      </c>
      <c r="P3291">
        <v>0</v>
      </c>
      <c r="Q3291">
        <v>1</v>
      </c>
      <c r="R3291">
        <v>9</v>
      </c>
      <c r="S3291">
        <v>0</v>
      </c>
      <c r="T3291">
        <v>0</v>
      </c>
      <c r="U3291">
        <v>0</v>
      </c>
      <c r="V3291">
        <f t="shared" si="102"/>
        <v>93</v>
      </c>
      <c r="W3291">
        <f t="shared" si="103"/>
        <v>97</v>
      </c>
    </row>
    <row r="3292" spans="1:23" x14ac:dyDescent="0.35">
      <c r="A3292" t="s">
        <v>476</v>
      </c>
      <c r="B3292" s="1">
        <v>44344</v>
      </c>
      <c r="C3292" t="s">
        <v>470</v>
      </c>
      <c r="D3292" t="s">
        <v>106</v>
      </c>
      <c r="E3292">
        <v>1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 s="2">
        <v>6.666666666666667</v>
      </c>
      <c r="M3292">
        <v>6</v>
      </c>
      <c r="N3292">
        <v>1</v>
      </c>
      <c r="O3292">
        <v>1</v>
      </c>
      <c r="P3292">
        <v>0</v>
      </c>
      <c r="Q3292">
        <v>3</v>
      </c>
      <c r="R3292">
        <v>8</v>
      </c>
      <c r="S3292">
        <v>0</v>
      </c>
      <c r="T3292">
        <v>0</v>
      </c>
      <c r="U3292">
        <v>0</v>
      </c>
      <c r="V3292">
        <f t="shared" si="102"/>
        <v>74.333333333333329</v>
      </c>
      <c r="W3292">
        <f t="shared" si="103"/>
        <v>67</v>
      </c>
    </row>
    <row r="3293" spans="1:23" x14ac:dyDescent="0.35">
      <c r="A3293" t="s">
        <v>476</v>
      </c>
      <c r="B3293" s="1">
        <v>44345</v>
      </c>
      <c r="C3293" t="s">
        <v>471</v>
      </c>
      <c r="D3293" t="s">
        <v>106</v>
      </c>
      <c r="E3293">
        <v>1</v>
      </c>
      <c r="F3293">
        <v>0</v>
      </c>
      <c r="G3293">
        <v>0</v>
      </c>
      <c r="H3293">
        <v>0</v>
      </c>
      <c r="I3293">
        <v>1</v>
      </c>
      <c r="J3293">
        <v>0</v>
      </c>
      <c r="K3293">
        <v>0</v>
      </c>
      <c r="L3293" s="2">
        <v>5.666666666666667</v>
      </c>
      <c r="M3293">
        <v>6</v>
      </c>
      <c r="N3293">
        <v>4</v>
      </c>
      <c r="O3293">
        <v>0</v>
      </c>
      <c r="P3293">
        <v>0</v>
      </c>
      <c r="Q3293">
        <v>1</v>
      </c>
      <c r="R3293">
        <v>7</v>
      </c>
      <c r="S3293">
        <v>0</v>
      </c>
      <c r="T3293">
        <v>0</v>
      </c>
      <c r="U3293">
        <v>2</v>
      </c>
      <c r="V3293">
        <f t="shared" si="102"/>
        <v>62.333333333333336</v>
      </c>
      <c r="W3293">
        <f t="shared" si="103"/>
        <v>55</v>
      </c>
    </row>
    <row r="3294" spans="1:23" x14ac:dyDescent="0.35">
      <c r="A3294" t="s">
        <v>476</v>
      </c>
      <c r="B3294" s="1">
        <v>44346</v>
      </c>
      <c r="C3294" t="s">
        <v>469</v>
      </c>
      <c r="D3294" t="s">
        <v>106</v>
      </c>
      <c r="E3294">
        <v>1</v>
      </c>
      <c r="F3294">
        <v>0</v>
      </c>
      <c r="G3294">
        <v>0</v>
      </c>
      <c r="H3294">
        <v>0</v>
      </c>
      <c r="I3294">
        <v>1</v>
      </c>
      <c r="J3294">
        <v>0</v>
      </c>
      <c r="K3294">
        <v>0</v>
      </c>
      <c r="L3294">
        <v>6</v>
      </c>
      <c r="M3294">
        <v>6</v>
      </c>
      <c r="N3294">
        <v>4</v>
      </c>
      <c r="O3294">
        <v>4</v>
      </c>
      <c r="P3294">
        <v>1</v>
      </c>
      <c r="Q3294">
        <v>0</v>
      </c>
      <c r="R3294">
        <v>3</v>
      </c>
      <c r="S3294">
        <v>0</v>
      </c>
      <c r="T3294">
        <v>0</v>
      </c>
      <c r="U3294">
        <v>0</v>
      </c>
      <c r="V3294">
        <f t="shared" si="102"/>
        <v>65</v>
      </c>
      <c r="W3294">
        <f t="shared" si="103"/>
        <v>49</v>
      </c>
    </row>
    <row r="3295" spans="1:23" x14ac:dyDescent="0.35">
      <c r="A3295" t="s">
        <v>476</v>
      </c>
      <c r="B3295" s="1">
        <v>44347</v>
      </c>
      <c r="C3295" t="s">
        <v>473</v>
      </c>
      <c r="D3295" t="s">
        <v>34</v>
      </c>
      <c r="E3295">
        <v>1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 s="2">
        <v>3.6666666666666665</v>
      </c>
      <c r="M3295">
        <v>5</v>
      </c>
      <c r="N3295">
        <v>4</v>
      </c>
      <c r="O3295">
        <v>4</v>
      </c>
      <c r="P3295">
        <v>1</v>
      </c>
      <c r="Q3295">
        <v>3</v>
      </c>
      <c r="R3295">
        <v>3</v>
      </c>
      <c r="S3295">
        <v>2</v>
      </c>
      <c r="T3295">
        <v>0</v>
      </c>
      <c r="U3295">
        <v>0</v>
      </c>
      <c r="V3295">
        <f t="shared" si="102"/>
        <v>52</v>
      </c>
      <c r="W3295">
        <f t="shared" si="103"/>
        <v>31</v>
      </c>
    </row>
    <row r="3296" spans="1:23" x14ac:dyDescent="0.35">
      <c r="A3296" t="s">
        <v>476</v>
      </c>
      <c r="B3296" s="1">
        <v>44348</v>
      </c>
      <c r="C3296" t="s">
        <v>468</v>
      </c>
      <c r="D3296" t="s">
        <v>34</v>
      </c>
      <c r="E3296">
        <v>1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4</v>
      </c>
      <c r="M3296">
        <v>6</v>
      </c>
      <c r="N3296">
        <v>4</v>
      </c>
      <c r="O3296">
        <v>4</v>
      </c>
      <c r="P3296">
        <v>1</v>
      </c>
      <c r="Q3296">
        <v>1</v>
      </c>
      <c r="R3296">
        <v>6</v>
      </c>
      <c r="S3296">
        <v>0</v>
      </c>
      <c r="T3296">
        <v>0</v>
      </c>
      <c r="U3296">
        <v>0</v>
      </c>
      <c r="V3296">
        <f t="shared" si="102"/>
        <v>57</v>
      </c>
      <c r="W3296">
        <f t="shared" si="103"/>
        <v>38</v>
      </c>
    </row>
    <row r="3297" spans="1:23" x14ac:dyDescent="0.35">
      <c r="A3297" t="s">
        <v>476</v>
      </c>
      <c r="B3297" s="1">
        <v>44349</v>
      </c>
      <c r="C3297" t="s">
        <v>470</v>
      </c>
      <c r="D3297" t="s">
        <v>34</v>
      </c>
      <c r="E3297">
        <v>1</v>
      </c>
      <c r="F3297">
        <v>1</v>
      </c>
      <c r="G3297">
        <v>0</v>
      </c>
      <c r="H3297">
        <v>1</v>
      </c>
      <c r="I3297">
        <v>0</v>
      </c>
      <c r="J3297">
        <v>0</v>
      </c>
      <c r="K3297">
        <v>1</v>
      </c>
      <c r="L3297">
        <v>9</v>
      </c>
      <c r="M3297">
        <v>4</v>
      </c>
      <c r="N3297">
        <v>0</v>
      </c>
      <c r="O3297">
        <v>0</v>
      </c>
      <c r="P3297">
        <v>0</v>
      </c>
      <c r="Q3297">
        <v>2</v>
      </c>
      <c r="R3297">
        <v>8</v>
      </c>
      <c r="S3297">
        <v>0</v>
      </c>
      <c r="T3297">
        <v>0</v>
      </c>
      <c r="U3297">
        <v>0</v>
      </c>
      <c r="V3297">
        <f t="shared" si="102"/>
        <v>89</v>
      </c>
      <c r="W3297">
        <f t="shared" si="103"/>
        <v>90</v>
      </c>
    </row>
    <row r="3298" spans="1:23" x14ac:dyDescent="0.35">
      <c r="A3298" t="s">
        <v>476</v>
      </c>
      <c r="B3298" s="1">
        <v>44351</v>
      </c>
      <c r="C3298" t="s">
        <v>471</v>
      </c>
      <c r="D3298" t="s">
        <v>86</v>
      </c>
      <c r="E3298">
        <v>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5</v>
      </c>
      <c r="M3298">
        <v>6</v>
      </c>
      <c r="N3298">
        <v>3</v>
      </c>
      <c r="O3298">
        <v>3</v>
      </c>
      <c r="P3298">
        <v>0</v>
      </c>
      <c r="Q3298">
        <v>1</v>
      </c>
      <c r="R3298">
        <v>2</v>
      </c>
      <c r="S3298">
        <v>0</v>
      </c>
      <c r="T3298">
        <v>0</v>
      </c>
      <c r="U3298">
        <v>0</v>
      </c>
      <c r="V3298">
        <f t="shared" si="102"/>
        <v>62</v>
      </c>
      <c r="W3298">
        <f t="shared" si="103"/>
        <v>49</v>
      </c>
    </row>
    <row r="3299" spans="1:23" x14ac:dyDescent="0.35">
      <c r="A3299" t="s">
        <v>476</v>
      </c>
      <c r="B3299" s="1">
        <v>44352</v>
      </c>
      <c r="C3299" t="s">
        <v>469</v>
      </c>
      <c r="D3299" t="s">
        <v>86</v>
      </c>
      <c r="E3299">
        <v>1</v>
      </c>
      <c r="F3299">
        <v>0</v>
      </c>
      <c r="G3299">
        <v>0</v>
      </c>
      <c r="H3299">
        <v>1</v>
      </c>
      <c r="I3299">
        <v>0</v>
      </c>
      <c r="J3299">
        <v>0</v>
      </c>
      <c r="K3299">
        <v>0</v>
      </c>
      <c r="L3299">
        <v>6</v>
      </c>
      <c r="M3299">
        <v>6</v>
      </c>
      <c r="N3299">
        <v>1</v>
      </c>
      <c r="O3299">
        <v>1</v>
      </c>
      <c r="P3299">
        <v>0</v>
      </c>
      <c r="Q3299">
        <v>1</v>
      </c>
      <c r="R3299">
        <v>5</v>
      </c>
      <c r="S3299">
        <v>0</v>
      </c>
      <c r="T3299">
        <v>0</v>
      </c>
      <c r="U3299">
        <v>0</v>
      </c>
      <c r="V3299">
        <f t="shared" si="102"/>
        <v>70</v>
      </c>
      <c r="W3299">
        <f t="shared" si="103"/>
        <v>64</v>
      </c>
    </row>
    <row r="3300" spans="1:23" x14ac:dyDescent="0.35">
      <c r="A3300" t="s">
        <v>476</v>
      </c>
      <c r="B3300" s="1">
        <v>44353</v>
      </c>
      <c r="C3300" t="s">
        <v>473</v>
      </c>
      <c r="D3300" t="s">
        <v>86</v>
      </c>
      <c r="E3300">
        <v>1</v>
      </c>
      <c r="F3300">
        <v>0</v>
      </c>
      <c r="G3300">
        <v>0</v>
      </c>
      <c r="H3300">
        <v>0</v>
      </c>
      <c r="I3300">
        <v>1</v>
      </c>
      <c r="J3300">
        <v>0</v>
      </c>
      <c r="K3300">
        <v>0</v>
      </c>
      <c r="L3300">
        <v>5</v>
      </c>
      <c r="M3300">
        <v>5</v>
      </c>
      <c r="N3300">
        <v>2</v>
      </c>
      <c r="O3300">
        <v>2</v>
      </c>
      <c r="P3300">
        <v>0</v>
      </c>
      <c r="Q3300">
        <v>3</v>
      </c>
      <c r="R3300">
        <v>6</v>
      </c>
      <c r="S3300">
        <v>0</v>
      </c>
      <c r="T3300">
        <v>0</v>
      </c>
      <c r="U3300">
        <v>0</v>
      </c>
      <c r="V3300">
        <f t="shared" si="102"/>
        <v>65</v>
      </c>
      <c r="W3300">
        <f t="shared" si="103"/>
        <v>54</v>
      </c>
    </row>
    <row r="3301" spans="1:23" x14ac:dyDescent="0.35">
      <c r="A3301" t="s">
        <v>476</v>
      </c>
      <c r="B3301" s="1">
        <v>44355</v>
      </c>
      <c r="C3301" t="s">
        <v>468</v>
      </c>
      <c r="D3301" t="s">
        <v>131</v>
      </c>
      <c r="E3301">
        <v>1</v>
      </c>
      <c r="F3301">
        <v>0</v>
      </c>
      <c r="G3301">
        <v>0</v>
      </c>
      <c r="H3301">
        <v>1</v>
      </c>
      <c r="I3301">
        <v>0</v>
      </c>
      <c r="J3301">
        <v>0</v>
      </c>
      <c r="K3301">
        <v>0</v>
      </c>
      <c r="L3301">
        <v>7</v>
      </c>
      <c r="M3301">
        <v>4</v>
      </c>
      <c r="N3301">
        <v>2</v>
      </c>
      <c r="O3301">
        <v>2</v>
      </c>
      <c r="P3301">
        <v>1</v>
      </c>
      <c r="Q3301">
        <v>1</v>
      </c>
      <c r="R3301">
        <v>6</v>
      </c>
      <c r="S3301">
        <v>0</v>
      </c>
      <c r="T3301">
        <v>0</v>
      </c>
      <c r="U3301">
        <v>1</v>
      </c>
      <c r="V3301">
        <f t="shared" si="102"/>
        <v>74</v>
      </c>
      <c r="W3301">
        <f t="shared" si="103"/>
        <v>66</v>
      </c>
    </row>
    <row r="3302" spans="1:23" x14ac:dyDescent="0.35">
      <c r="A3302" t="s">
        <v>476</v>
      </c>
      <c r="B3302" s="1">
        <v>44356</v>
      </c>
      <c r="C3302" t="s">
        <v>470</v>
      </c>
      <c r="D3302" t="s">
        <v>131</v>
      </c>
      <c r="E3302">
        <v>1</v>
      </c>
      <c r="F3302">
        <v>0</v>
      </c>
      <c r="G3302">
        <v>0</v>
      </c>
      <c r="H3302">
        <v>1</v>
      </c>
      <c r="I3302">
        <v>0</v>
      </c>
      <c r="J3302">
        <v>0</v>
      </c>
      <c r="K3302">
        <v>0</v>
      </c>
      <c r="L3302">
        <v>6</v>
      </c>
      <c r="M3302">
        <v>2</v>
      </c>
      <c r="N3302">
        <v>0</v>
      </c>
      <c r="O3302">
        <v>0</v>
      </c>
      <c r="P3302">
        <v>0</v>
      </c>
      <c r="Q3302">
        <v>2</v>
      </c>
      <c r="R3302">
        <v>3</v>
      </c>
      <c r="S3302">
        <v>0</v>
      </c>
      <c r="T3302">
        <v>0</v>
      </c>
      <c r="U3302">
        <v>0</v>
      </c>
      <c r="V3302">
        <f t="shared" si="102"/>
        <v>71</v>
      </c>
      <c r="W3302">
        <f t="shared" si="103"/>
        <v>71</v>
      </c>
    </row>
    <row r="3303" spans="1:23" x14ac:dyDescent="0.35">
      <c r="A3303" t="s">
        <v>476</v>
      </c>
      <c r="B3303" s="1">
        <v>44357</v>
      </c>
      <c r="C3303" t="s">
        <v>471</v>
      </c>
      <c r="D3303" t="s">
        <v>47</v>
      </c>
      <c r="E3303">
        <v>1</v>
      </c>
      <c r="F3303">
        <v>0</v>
      </c>
      <c r="G3303">
        <v>0</v>
      </c>
      <c r="H3303">
        <v>0</v>
      </c>
      <c r="I3303">
        <v>1</v>
      </c>
      <c r="J3303">
        <v>0</v>
      </c>
      <c r="K3303">
        <v>0</v>
      </c>
      <c r="L3303" s="2">
        <v>6.333333333333333</v>
      </c>
      <c r="M3303">
        <v>5</v>
      </c>
      <c r="N3303">
        <v>3</v>
      </c>
      <c r="O3303">
        <v>2</v>
      </c>
      <c r="P3303">
        <v>0</v>
      </c>
      <c r="Q3303">
        <v>0</v>
      </c>
      <c r="R3303">
        <v>8</v>
      </c>
      <c r="S3303">
        <v>0</v>
      </c>
      <c r="T3303">
        <v>0</v>
      </c>
      <c r="U3303">
        <v>0</v>
      </c>
      <c r="V3303">
        <f t="shared" si="102"/>
        <v>74.666666666666671</v>
      </c>
      <c r="W3303">
        <f t="shared" si="103"/>
        <v>67</v>
      </c>
    </row>
    <row r="3304" spans="1:23" x14ac:dyDescent="0.35">
      <c r="A3304" t="s">
        <v>476</v>
      </c>
      <c r="B3304" s="1">
        <v>44358</v>
      </c>
      <c r="C3304" t="s">
        <v>469</v>
      </c>
      <c r="D3304" t="s">
        <v>47</v>
      </c>
      <c r="E3304">
        <v>1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6</v>
      </c>
      <c r="M3304">
        <v>6</v>
      </c>
      <c r="N3304">
        <v>2</v>
      </c>
      <c r="O3304">
        <v>1</v>
      </c>
      <c r="P3304">
        <v>1</v>
      </c>
      <c r="Q3304">
        <v>0</v>
      </c>
      <c r="R3304">
        <v>4</v>
      </c>
      <c r="S3304">
        <v>0</v>
      </c>
      <c r="T3304">
        <v>0</v>
      </c>
      <c r="U3304">
        <v>0</v>
      </c>
      <c r="V3304">
        <f t="shared" si="102"/>
        <v>64</v>
      </c>
      <c r="W3304">
        <f t="shared" si="103"/>
        <v>56</v>
      </c>
    </row>
    <row r="3305" spans="1:23" x14ac:dyDescent="0.35">
      <c r="A3305" t="s">
        <v>476</v>
      </c>
      <c r="B3305" s="1">
        <v>44359</v>
      </c>
      <c r="C3305" t="s">
        <v>473</v>
      </c>
      <c r="D3305" t="s">
        <v>47</v>
      </c>
      <c r="E3305">
        <v>1</v>
      </c>
      <c r="F3305">
        <v>0</v>
      </c>
      <c r="G3305">
        <v>0</v>
      </c>
      <c r="H3305">
        <v>1</v>
      </c>
      <c r="I3305">
        <v>0</v>
      </c>
      <c r="J3305">
        <v>0</v>
      </c>
      <c r="K3305">
        <v>0</v>
      </c>
      <c r="L3305">
        <v>6</v>
      </c>
      <c r="M3305">
        <v>2</v>
      </c>
      <c r="N3305">
        <v>0</v>
      </c>
      <c r="O3305">
        <v>0</v>
      </c>
      <c r="P3305">
        <v>0</v>
      </c>
      <c r="Q3305">
        <v>4</v>
      </c>
      <c r="R3305">
        <v>7</v>
      </c>
      <c r="S3305">
        <v>0</v>
      </c>
      <c r="T3305">
        <v>0</v>
      </c>
      <c r="U3305">
        <v>0</v>
      </c>
      <c r="V3305">
        <f t="shared" si="102"/>
        <v>73</v>
      </c>
      <c r="W3305">
        <f t="shared" si="103"/>
        <v>71</v>
      </c>
    </row>
    <row r="3306" spans="1:23" x14ac:dyDescent="0.35">
      <c r="A3306" t="s">
        <v>476</v>
      </c>
      <c r="B3306" s="1">
        <v>44360</v>
      </c>
      <c r="C3306" t="s">
        <v>468</v>
      </c>
      <c r="D3306" t="s">
        <v>47</v>
      </c>
      <c r="E3306">
        <v>1</v>
      </c>
      <c r="F3306">
        <v>0</v>
      </c>
      <c r="G3306">
        <v>0</v>
      </c>
      <c r="H3306">
        <v>1</v>
      </c>
      <c r="I3306">
        <v>0</v>
      </c>
      <c r="J3306">
        <v>0</v>
      </c>
      <c r="K3306">
        <v>0</v>
      </c>
      <c r="L3306" s="2">
        <v>5.666666666666667</v>
      </c>
      <c r="M3306">
        <v>5</v>
      </c>
      <c r="N3306">
        <v>2</v>
      </c>
      <c r="O3306">
        <v>2</v>
      </c>
      <c r="P3306">
        <v>1</v>
      </c>
      <c r="Q3306">
        <v>3</v>
      </c>
      <c r="R3306">
        <v>5</v>
      </c>
      <c r="S3306">
        <v>2</v>
      </c>
      <c r="T3306">
        <v>0</v>
      </c>
      <c r="U3306">
        <v>0</v>
      </c>
      <c r="V3306">
        <f t="shared" si="102"/>
        <v>63.333333333333336</v>
      </c>
      <c r="W3306">
        <f t="shared" si="103"/>
        <v>51</v>
      </c>
    </row>
    <row r="3307" spans="1:23" x14ac:dyDescent="0.35">
      <c r="A3307" t="s">
        <v>476</v>
      </c>
      <c r="B3307" s="1">
        <v>44361</v>
      </c>
      <c r="C3307" t="s">
        <v>470</v>
      </c>
      <c r="D3307" t="s">
        <v>106</v>
      </c>
      <c r="E3307">
        <v>1</v>
      </c>
      <c r="F3307">
        <v>0</v>
      </c>
      <c r="G3307">
        <v>0</v>
      </c>
      <c r="H3307">
        <v>1</v>
      </c>
      <c r="I3307">
        <v>0</v>
      </c>
      <c r="J3307">
        <v>0</v>
      </c>
      <c r="K3307">
        <v>0</v>
      </c>
      <c r="L3307" s="2">
        <v>5.666666666666667</v>
      </c>
      <c r="M3307">
        <v>9</v>
      </c>
      <c r="N3307">
        <v>1</v>
      </c>
      <c r="O3307">
        <v>1</v>
      </c>
      <c r="P3307">
        <v>1</v>
      </c>
      <c r="Q3307">
        <v>1</v>
      </c>
      <c r="R3307">
        <v>5</v>
      </c>
      <c r="S3307">
        <v>0</v>
      </c>
      <c r="T3307">
        <v>0</v>
      </c>
      <c r="U3307">
        <v>0</v>
      </c>
      <c r="V3307">
        <f t="shared" si="102"/>
        <v>61.333333333333336</v>
      </c>
      <c r="W3307">
        <f t="shared" si="103"/>
        <v>50</v>
      </c>
    </row>
    <row r="3308" spans="1:23" x14ac:dyDescent="0.35">
      <c r="A3308" t="s">
        <v>476</v>
      </c>
      <c r="B3308" s="1">
        <v>44362</v>
      </c>
      <c r="C3308" t="s">
        <v>471</v>
      </c>
      <c r="D3308" t="s">
        <v>106</v>
      </c>
      <c r="E3308">
        <v>1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7</v>
      </c>
      <c r="M3308">
        <v>5</v>
      </c>
      <c r="N3308">
        <v>2</v>
      </c>
      <c r="O3308">
        <v>2</v>
      </c>
      <c r="P3308">
        <v>0</v>
      </c>
      <c r="Q3308">
        <v>1</v>
      </c>
      <c r="R3308">
        <v>8</v>
      </c>
      <c r="S3308">
        <v>0</v>
      </c>
      <c r="T3308">
        <v>0</v>
      </c>
      <c r="U3308">
        <v>0</v>
      </c>
      <c r="V3308">
        <f t="shared" si="102"/>
        <v>79</v>
      </c>
      <c r="W3308">
        <f t="shared" si="103"/>
        <v>72</v>
      </c>
    </row>
    <row r="3309" spans="1:23" x14ac:dyDescent="0.35">
      <c r="A3309" t="s">
        <v>476</v>
      </c>
      <c r="B3309" s="1">
        <v>44363</v>
      </c>
      <c r="C3309" t="s">
        <v>469</v>
      </c>
      <c r="D3309" t="s">
        <v>106</v>
      </c>
      <c r="E3309">
        <v>1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 s="2">
        <v>5.666666666666667</v>
      </c>
      <c r="M3309">
        <v>9</v>
      </c>
      <c r="N3309">
        <v>4</v>
      </c>
      <c r="O3309">
        <v>4</v>
      </c>
      <c r="P3309">
        <v>1</v>
      </c>
      <c r="Q3309">
        <v>2</v>
      </c>
      <c r="R3309">
        <v>2</v>
      </c>
      <c r="S3309">
        <v>0</v>
      </c>
      <c r="T3309">
        <v>0</v>
      </c>
      <c r="U3309">
        <v>0</v>
      </c>
      <c r="V3309">
        <f t="shared" si="102"/>
        <v>57.333333333333336</v>
      </c>
      <c r="W3309">
        <f t="shared" si="103"/>
        <v>36</v>
      </c>
    </row>
    <row r="3310" spans="1:23" x14ac:dyDescent="0.35">
      <c r="A3310" t="s">
        <v>476</v>
      </c>
      <c r="B3310" s="1">
        <v>44365</v>
      </c>
      <c r="C3310" t="s">
        <v>473</v>
      </c>
      <c r="D3310" t="s">
        <v>52</v>
      </c>
      <c r="E3310">
        <v>1</v>
      </c>
      <c r="F3310">
        <v>0</v>
      </c>
      <c r="G3310">
        <v>0</v>
      </c>
      <c r="H3310">
        <v>1</v>
      </c>
      <c r="I3310">
        <v>0</v>
      </c>
      <c r="J3310">
        <v>0</v>
      </c>
      <c r="K3310">
        <v>0</v>
      </c>
      <c r="L3310" s="2">
        <v>5.666666666666667</v>
      </c>
      <c r="M3310">
        <v>3</v>
      </c>
      <c r="N3310">
        <v>3</v>
      </c>
      <c r="O3310">
        <v>3</v>
      </c>
      <c r="P3310">
        <v>2</v>
      </c>
      <c r="Q3310">
        <v>1</v>
      </c>
      <c r="R3310">
        <v>7</v>
      </c>
      <c r="S3310">
        <v>0</v>
      </c>
      <c r="T3310">
        <v>0</v>
      </c>
      <c r="U3310">
        <v>1</v>
      </c>
      <c r="V3310">
        <f t="shared" si="102"/>
        <v>65.333333333333329</v>
      </c>
      <c r="W3310">
        <f t="shared" si="103"/>
        <v>52</v>
      </c>
    </row>
    <row r="3311" spans="1:23" x14ac:dyDescent="0.35">
      <c r="A3311" t="s">
        <v>476</v>
      </c>
      <c r="B3311" s="1">
        <v>44366</v>
      </c>
      <c r="C3311" t="s">
        <v>468</v>
      </c>
      <c r="D3311" t="s">
        <v>52</v>
      </c>
      <c r="E3311">
        <v>1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6</v>
      </c>
      <c r="M3311">
        <v>6</v>
      </c>
      <c r="N3311">
        <v>2</v>
      </c>
      <c r="O3311">
        <v>2</v>
      </c>
      <c r="P3311">
        <v>1</v>
      </c>
      <c r="Q3311">
        <v>2</v>
      </c>
      <c r="R3311">
        <v>7</v>
      </c>
      <c r="S3311">
        <v>0</v>
      </c>
      <c r="T3311">
        <v>0</v>
      </c>
      <c r="U3311">
        <v>1</v>
      </c>
      <c r="V3311">
        <f t="shared" si="102"/>
        <v>67</v>
      </c>
      <c r="W3311">
        <f t="shared" si="103"/>
        <v>55</v>
      </c>
    </row>
    <row r="3312" spans="1:23" x14ac:dyDescent="0.35">
      <c r="A3312" t="s">
        <v>476</v>
      </c>
      <c r="B3312" s="1">
        <v>44367</v>
      </c>
      <c r="C3312" t="s">
        <v>470</v>
      </c>
      <c r="D3312" t="s">
        <v>52</v>
      </c>
      <c r="E3312">
        <v>1</v>
      </c>
      <c r="F3312">
        <v>0</v>
      </c>
      <c r="G3312">
        <v>0</v>
      </c>
      <c r="H3312">
        <v>0</v>
      </c>
      <c r="I3312">
        <v>1</v>
      </c>
      <c r="J3312">
        <v>0</v>
      </c>
      <c r="K3312">
        <v>0</v>
      </c>
      <c r="L3312" s="2">
        <v>5.333333333333333</v>
      </c>
      <c r="M3312">
        <v>3</v>
      </c>
      <c r="N3312">
        <v>2</v>
      </c>
      <c r="O3312">
        <v>2</v>
      </c>
      <c r="P3312">
        <v>0</v>
      </c>
      <c r="Q3312">
        <v>2</v>
      </c>
      <c r="R3312">
        <v>11</v>
      </c>
      <c r="S3312">
        <v>0</v>
      </c>
      <c r="T3312">
        <v>1</v>
      </c>
      <c r="U3312">
        <v>0</v>
      </c>
      <c r="V3312">
        <f t="shared" si="102"/>
        <v>74.666666666666671</v>
      </c>
      <c r="W3312">
        <f t="shared" si="103"/>
        <v>67</v>
      </c>
    </row>
    <row r="3313" spans="1:23" x14ac:dyDescent="0.35">
      <c r="A3313" t="s">
        <v>476</v>
      </c>
      <c r="B3313" s="1">
        <v>44368</v>
      </c>
      <c r="C3313" t="s">
        <v>471</v>
      </c>
      <c r="D3313" t="s">
        <v>33</v>
      </c>
      <c r="E3313">
        <v>1</v>
      </c>
      <c r="F3313">
        <v>0</v>
      </c>
      <c r="G3313">
        <v>0</v>
      </c>
      <c r="H3313">
        <v>0</v>
      </c>
      <c r="I3313">
        <v>1</v>
      </c>
      <c r="J3313">
        <v>0</v>
      </c>
      <c r="K3313">
        <v>0</v>
      </c>
      <c r="L3313" s="2">
        <v>5.666666666666667</v>
      </c>
      <c r="M3313">
        <v>9</v>
      </c>
      <c r="N3313">
        <v>8</v>
      </c>
      <c r="O3313">
        <v>8</v>
      </c>
      <c r="P3313">
        <v>2</v>
      </c>
      <c r="Q3313">
        <v>2</v>
      </c>
      <c r="R3313">
        <v>6</v>
      </c>
      <c r="S3313">
        <v>1</v>
      </c>
      <c r="T3313">
        <v>0</v>
      </c>
      <c r="U3313">
        <v>0</v>
      </c>
      <c r="V3313">
        <f t="shared" si="102"/>
        <v>57.333333333333336</v>
      </c>
      <c r="W3313">
        <f t="shared" si="103"/>
        <v>22</v>
      </c>
    </row>
    <row r="3314" spans="1:23" x14ac:dyDescent="0.35">
      <c r="A3314" t="s">
        <v>476</v>
      </c>
      <c r="B3314" s="1">
        <v>44369</v>
      </c>
      <c r="C3314" t="s">
        <v>469</v>
      </c>
      <c r="D3314" t="s">
        <v>33</v>
      </c>
      <c r="E3314">
        <v>1</v>
      </c>
      <c r="F3314">
        <v>0</v>
      </c>
      <c r="G3314">
        <v>0</v>
      </c>
      <c r="H3314">
        <v>1</v>
      </c>
      <c r="I3314">
        <v>0</v>
      </c>
      <c r="J3314">
        <v>0</v>
      </c>
      <c r="K3314">
        <v>0</v>
      </c>
      <c r="L3314">
        <v>5</v>
      </c>
      <c r="M3314">
        <v>7</v>
      </c>
      <c r="N3314">
        <v>4</v>
      </c>
      <c r="O3314">
        <v>3</v>
      </c>
      <c r="P3314">
        <v>0</v>
      </c>
      <c r="Q3314">
        <v>1</v>
      </c>
      <c r="R3314">
        <v>4</v>
      </c>
      <c r="S3314">
        <v>1</v>
      </c>
      <c r="T3314">
        <v>0</v>
      </c>
      <c r="U3314">
        <v>0</v>
      </c>
      <c r="V3314">
        <f t="shared" si="102"/>
        <v>61</v>
      </c>
      <c r="W3314">
        <f t="shared" si="103"/>
        <v>46</v>
      </c>
    </row>
    <row r="3315" spans="1:23" x14ac:dyDescent="0.35">
      <c r="A3315" t="s">
        <v>476</v>
      </c>
      <c r="B3315" s="1">
        <v>44370</v>
      </c>
      <c r="C3315" t="s">
        <v>473</v>
      </c>
      <c r="D3315" t="s">
        <v>33</v>
      </c>
      <c r="E3315">
        <v>1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6</v>
      </c>
      <c r="M3315">
        <v>5</v>
      </c>
      <c r="N3315">
        <v>2</v>
      </c>
      <c r="O3315">
        <v>2</v>
      </c>
      <c r="P3315">
        <v>1</v>
      </c>
      <c r="Q3315">
        <v>2</v>
      </c>
      <c r="R3315">
        <v>4</v>
      </c>
      <c r="S3315">
        <v>0</v>
      </c>
      <c r="T3315">
        <v>0</v>
      </c>
      <c r="U3315">
        <v>0</v>
      </c>
      <c r="V3315">
        <f t="shared" si="102"/>
        <v>65</v>
      </c>
      <c r="W3315">
        <f t="shared" si="103"/>
        <v>54</v>
      </c>
    </row>
    <row r="3316" spans="1:23" x14ac:dyDescent="0.35">
      <c r="A3316" t="s">
        <v>476</v>
      </c>
      <c r="B3316" s="1">
        <v>44371</v>
      </c>
      <c r="C3316" t="s">
        <v>468</v>
      </c>
      <c r="D3316" t="s">
        <v>33</v>
      </c>
      <c r="E3316">
        <v>1</v>
      </c>
      <c r="F3316">
        <v>0</v>
      </c>
      <c r="G3316">
        <v>0</v>
      </c>
      <c r="H3316">
        <v>1</v>
      </c>
      <c r="I3316">
        <v>0</v>
      </c>
      <c r="J3316">
        <v>0</v>
      </c>
      <c r="K3316">
        <v>0</v>
      </c>
      <c r="L3316">
        <v>7</v>
      </c>
      <c r="M3316">
        <v>5</v>
      </c>
      <c r="N3316">
        <v>1</v>
      </c>
      <c r="O3316">
        <v>1</v>
      </c>
      <c r="P3316">
        <v>0</v>
      </c>
      <c r="Q3316">
        <v>3</v>
      </c>
      <c r="R3316">
        <v>4</v>
      </c>
      <c r="S3316">
        <v>1</v>
      </c>
      <c r="T3316">
        <v>0</v>
      </c>
      <c r="U3316">
        <v>1</v>
      </c>
      <c r="V3316">
        <f t="shared" si="102"/>
        <v>73</v>
      </c>
      <c r="W3316">
        <f t="shared" si="103"/>
        <v>67</v>
      </c>
    </row>
    <row r="3317" spans="1:23" x14ac:dyDescent="0.35">
      <c r="A3317" t="s">
        <v>476</v>
      </c>
      <c r="B3317" s="1">
        <v>44372</v>
      </c>
      <c r="C3317" t="s">
        <v>470</v>
      </c>
      <c r="D3317" t="s">
        <v>45</v>
      </c>
      <c r="E3317">
        <v>1</v>
      </c>
      <c r="F3317">
        <v>0</v>
      </c>
      <c r="G3317">
        <v>0</v>
      </c>
      <c r="H3317">
        <v>0</v>
      </c>
      <c r="I3317">
        <v>1</v>
      </c>
      <c r="J3317">
        <v>0</v>
      </c>
      <c r="K3317">
        <v>0</v>
      </c>
      <c r="L3317">
        <v>6</v>
      </c>
      <c r="M3317">
        <v>3</v>
      </c>
      <c r="N3317">
        <v>1</v>
      </c>
      <c r="O3317">
        <v>1</v>
      </c>
      <c r="P3317">
        <v>0</v>
      </c>
      <c r="Q3317">
        <v>3</v>
      </c>
      <c r="R3317">
        <v>7</v>
      </c>
      <c r="S3317">
        <v>0</v>
      </c>
      <c r="T3317">
        <v>0</v>
      </c>
      <c r="U3317">
        <v>0</v>
      </c>
      <c r="V3317">
        <f t="shared" si="102"/>
        <v>73</v>
      </c>
      <c r="W3317">
        <f t="shared" si="103"/>
        <v>68</v>
      </c>
    </row>
    <row r="3318" spans="1:23" x14ac:dyDescent="0.35">
      <c r="A3318" t="s">
        <v>476</v>
      </c>
      <c r="B3318" s="1">
        <v>44373</v>
      </c>
      <c r="C3318" t="s">
        <v>471</v>
      </c>
      <c r="D3318" t="s">
        <v>45</v>
      </c>
      <c r="E3318">
        <v>1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5</v>
      </c>
      <c r="M3318">
        <v>2</v>
      </c>
      <c r="N3318">
        <v>2</v>
      </c>
      <c r="O3318">
        <v>2</v>
      </c>
      <c r="P3318">
        <v>1</v>
      </c>
      <c r="Q3318">
        <v>3</v>
      </c>
      <c r="R3318">
        <v>5</v>
      </c>
      <c r="S3318">
        <v>0</v>
      </c>
      <c r="T3318">
        <v>0</v>
      </c>
      <c r="U3318">
        <v>1</v>
      </c>
      <c r="V3318">
        <f t="shared" si="102"/>
        <v>63</v>
      </c>
      <c r="W3318">
        <f t="shared" si="103"/>
        <v>53</v>
      </c>
    </row>
    <row r="3319" spans="1:23" x14ac:dyDescent="0.35">
      <c r="A3319" t="s">
        <v>476</v>
      </c>
      <c r="B3319" s="1">
        <v>44374</v>
      </c>
      <c r="C3319" t="s">
        <v>469</v>
      </c>
      <c r="D3319" t="s">
        <v>45</v>
      </c>
      <c r="E3319">
        <v>1</v>
      </c>
      <c r="F3319">
        <v>0</v>
      </c>
      <c r="G3319">
        <v>0</v>
      </c>
      <c r="H3319">
        <v>1</v>
      </c>
      <c r="I3319">
        <v>0</v>
      </c>
      <c r="J3319">
        <v>0</v>
      </c>
      <c r="K3319">
        <v>0</v>
      </c>
      <c r="L3319">
        <v>8</v>
      </c>
      <c r="M3319">
        <v>3</v>
      </c>
      <c r="N3319">
        <v>0</v>
      </c>
      <c r="O3319">
        <v>0</v>
      </c>
      <c r="P3319">
        <v>0</v>
      </c>
      <c r="Q3319">
        <v>2</v>
      </c>
      <c r="R3319">
        <v>8</v>
      </c>
      <c r="S3319">
        <v>1</v>
      </c>
      <c r="T3319">
        <v>0</v>
      </c>
      <c r="U3319">
        <v>0</v>
      </c>
      <c r="V3319">
        <f t="shared" si="102"/>
        <v>85</v>
      </c>
      <c r="W3319">
        <f t="shared" si="103"/>
        <v>86</v>
      </c>
    </row>
    <row r="3320" spans="1:23" x14ac:dyDescent="0.35">
      <c r="A3320" t="s">
        <v>476</v>
      </c>
      <c r="B3320" s="1">
        <v>44376</v>
      </c>
      <c r="C3320" t="s">
        <v>473</v>
      </c>
      <c r="D3320" t="s">
        <v>31</v>
      </c>
      <c r="E3320">
        <v>1</v>
      </c>
      <c r="F3320">
        <v>0</v>
      </c>
      <c r="G3320">
        <v>0</v>
      </c>
      <c r="H3320">
        <v>0</v>
      </c>
      <c r="I3320">
        <v>1</v>
      </c>
      <c r="J3320">
        <v>0</v>
      </c>
      <c r="K3320">
        <v>0</v>
      </c>
      <c r="L3320">
        <v>6</v>
      </c>
      <c r="M3320">
        <v>6</v>
      </c>
      <c r="N3320">
        <v>3</v>
      </c>
      <c r="O3320">
        <v>3</v>
      </c>
      <c r="P3320">
        <v>2</v>
      </c>
      <c r="Q3320">
        <v>0</v>
      </c>
      <c r="R3320">
        <v>6</v>
      </c>
      <c r="S3320">
        <v>0</v>
      </c>
      <c r="T3320">
        <v>0</v>
      </c>
      <c r="U3320">
        <v>0</v>
      </c>
      <c r="V3320">
        <f t="shared" si="102"/>
        <v>64</v>
      </c>
      <c r="W3320">
        <f t="shared" si="103"/>
        <v>49</v>
      </c>
    </row>
    <row r="3321" spans="1:23" x14ac:dyDescent="0.35">
      <c r="A3321" t="s">
        <v>476</v>
      </c>
      <c r="B3321" s="1">
        <v>44377</v>
      </c>
      <c r="C3321" t="s">
        <v>468</v>
      </c>
      <c r="D3321" t="s">
        <v>31</v>
      </c>
      <c r="E3321">
        <v>1</v>
      </c>
      <c r="F3321">
        <v>0</v>
      </c>
      <c r="G3321">
        <v>0</v>
      </c>
      <c r="H3321">
        <v>1</v>
      </c>
      <c r="I3321">
        <v>0</v>
      </c>
      <c r="J3321">
        <v>0</v>
      </c>
      <c r="K3321">
        <v>0</v>
      </c>
      <c r="L3321">
        <v>7</v>
      </c>
      <c r="M3321">
        <v>3</v>
      </c>
      <c r="N3321">
        <v>0</v>
      </c>
      <c r="O3321">
        <v>0</v>
      </c>
      <c r="P3321">
        <v>0</v>
      </c>
      <c r="Q3321">
        <v>1</v>
      </c>
      <c r="R3321">
        <v>7</v>
      </c>
      <c r="S3321">
        <v>0</v>
      </c>
      <c r="T3321">
        <v>0</v>
      </c>
      <c r="U3321">
        <v>0</v>
      </c>
      <c r="V3321">
        <f t="shared" si="102"/>
        <v>80</v>
      </c>
      <c r="W3321">
        <f t="shared" si="103"/>
        <v>81</v>
      </c>
    </row>
    <row r="3322" spans="1:23" x14ac:dyDescent="0.35">
      <c r="A3322" t="s">
        <v>476</v>
      </c>
      <c r="B3322" s="1">
        <v>44378</v>
      </c>
      <c r="C3322" t="s">
        <v>470</v>
      </c>
      <c r="D3322" t="s">
        <v>31</v>
      </c>
      <c r="E3322">
        <v>1</v>
      </c>
      <c r="F3322">
        <v>0</v>
      </c>
      <c r="G3322">
        <v>0</v>
      </c>
      <c r="H3322">
        <v>0</v>
      </c>
      <c r="I3322">
        <v>1</v>
      </c>
      <c r="J3322">
        <v>0</v>
      </c>
      <c r="K3322">
        <v>0</v>
      </c>
      <c r="L3322">
        <v>5</v>
      </c>
      <c r="M3322">
        <v>9</v>
      </c>
      <c r="N3322">
        <v>4</v>
      </c>
      <c r="O3322">
        <v>4</v>
      </c>
      <c r="P3322">
        <v>2</v>
      </c>
      <c r="Q3322">
        <v>1</v>
      </c>
      <c r="R3322">
        <v>6</v>
      </c>
      <c r="S3322">
        <v>0</v>
      </c>
      <c r="T3322">
        <v>0</v>
      </c>
      <c r="U3322">
        <v>1</v>
      </c>
      <c r="V3322">
        <f t="shared" si="102"/>
        <v>55</v>
      </c>
      <c r="W3322">
        <f t="shared" si="103"/>
        <v>32</v>
      </c>
    </row>
    <row r="3323" spans="1:23" x14ac:dyDescent="0.35">
      <c r="A3323" t="s">
        <v>476</v>
      </c>
      <c r="B3323" s="1">
        <v>44379</v>
      </c>
      <c r="C3323" t="s">
        <v>471</v>
      </c>
      <c r="D3323" t="s">
        <v>55</v>
      </c>
      <c r="E3323">
        <v>1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 s="2">
        <v>5.666666666666667</v>
      </c>
      <c r="M3323">
        <v>5</v>
      </c>
      <c r="N3323">
        <v>2</v>
      </c>
      <c r="O3323">
        <v>2</v>
      </c>
      <c r="P3323">
        <v>0</v>
      </c>
      <c r="Q3323">
        <v>3</v>
      </c>
      <c r="R3323">
        <v>3</v>
      </c>
      <c r="S3323">
        <v>2</v>
      </c>
      <c r="T3323">
        <v>0</v>
      </c>
      <c r="U3323">
        <v>1</v>
      </c>
      <c r="V3323">
        <f t="shared" si="102"/>
        <v>65.333333333333329</v>
      </c>
      <c r="W3323">
        <f t="shared" si="103"/>
        <v>55</v>
      </c>
    </row>
    <row r="3324" spans="1:23" x14ac:dyDescent="0.35">
      <c r="A3324" t="s">
        <v>476</v>
      </c>
      <c r="B3324" s="1">
        <v>44380</v>
      </c>
      <c r="C3324" t="s">
        <v>469</v>
      </c>
      <c r="D3324" t="s">
        <v>55</v>
      </c>
      <c r="E3324">
        <v>1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7</v>
      </c>
      <c r="M3324">
        <v>5</v>
      </c>
      <c r="N3324">
        <v>4</v>
      </c>
      <c r="O3324">
        <v>2</v>
      </c>
      <c r="P3324">
        <v>1</v>
      </c>
      <c r="Q3324">
        <v>2</v>
      </c>
      <c r="R3324">
        <v>5</v>
      </c>
      <c r="S3324">
        <v>0</v>
      </c>
      <c r="T3324">
        <v>0</v>
      </c>
      <c r="U3324">
        <v>0</v>
      </c>
      <c r="V3324">
        <f t="shared" si="102"/>
        <v>67</v>
      </c>
      <c r="W3324">
        <f t="shared" si="103"/>
        <v>55</v>
      </c>
    </row>
    <row r="3325" spans="1:23" x14ac:dyDescent="0.35">
      <c r="A3325" t="s">
        <v>476</v>
      </c>
      <c r="B3325" s="1">
        <v>44381</v>
      </c>
      <c r="C3325" t="s">
        <v>473</v>
      </c>
      <c r="D3325" t="s">
        <v>55</v>
      </c>
      <c r="E3325">
        <v>1</v>
      </c>
      <c r="F3325">
        <v>0</v>
      </c>
      <c r="G3325">
        <v>0</v>
      </c>
      <c r="H3325">
        <v>0</v>
      </c>
      <c r="I3325">
        <v>1</v>
      </c>
      <c r="J3325">
        <v>0</v>
      </c>
      <c r="K3325">
        <v>0</v>
      </c>
      <c r="L3325">
        <v>7</v>
      </c>
      <c r="M3325">
        <v>5</v>
      </c>
      <c r="N3325">
        <v>1</v>
      </c>
      <c r="O3325">
        <v>1</v>
      </c>
      <c r="P3325">
        <v>0</v>
      </c>
      <c r="Q3325">
        <v>1</v>
      </c>
      <c r="R3325">
        <v>10</v>
      </c>
      <c r="S3325">
        <v>0</v>
      </c>
      <c r="T3325">
        <v>0</v>
      </c>
      <c r="U3325">
        <v>0</v>
      </c>
      <c r="V3325">
        <f t="shared" si="102"/>
        <v>81</v>
      </c>
      <c r="W3325">
        <f t="shared" si="103"/>
        <v>77</v>
      </c>
    </row>
    <row r="3326" spans="1:23" x14ac:dyDescent="0.35">
      <c r="A3326" t="s">
        <v>476</v>
      </c>
      <c r="B3326" s="1">
        <v>44383</v>
      </c>
      <c r="C3326" t="s">
        <v>468</v>
      </c>
      <c r="D3326" t="s">
        <v>32</v>
      </c>
      <c r="E3326">
        <v>1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 s="2">
        <v>4.333333333333333</v>
      </c>
      <c r="M3326">
        <v>8</v>
      </c>
      <c r="N3326">
        <v>6</v>
      </c>
      <c r="O3326">
        <v>6</v>
      </c>
      <c r="P3326">
        <v>2</v>
      </c>
      <c r="Q3326">
        <v>1</v>
      </c>
      <c r="R3326">
        <v>6</v>
      </c>
      <c r="S3326">
        <v>0</v>
      </c>
      <c r="T3326">
        <v>1</v>
      </c>
      <c r="U3326">
        <v>0</v>
      </c>
      <c r="V3326">
        <f t="shared" si="102"/>
        <v>52.666666666666664</v>
      </c>
      <c r="W3326">
        <f t="shared" si="103"/>
        <v>24</v>
      </c>
    </row>
    <row r="3327" spans="1:23" x14ac:dyDescent="0.35">
      <c r="A3327" t="s">
        <v>476</v>
      </c>
      <c r="B3327" s="1">
        <v>44384</v>
      </c>
      <c r="C3327" t="s">
        <v>470</v>
      </c>
      <c r="D3327" t="s">
        <v>32</v>
      </c>
      <c r="E3327">
        <v>1</v>
      </c>
      <c r="F3327">
        <v>0</v>
      </c>
      <c r="G3327">
        <v>0</v>
      </c>
      <c r="H3327">
        <v>0</v>
      </c>
      <c r="I3327">
        <v>1</v>
      </c>
      <c r="J3327">
        <v>0</v>
      </c>
      <c r="K3327">
        <v>0</v>
      </c>
      <c r="L3327" s="2">
        <v>6.666666666666667</v>
      </c>
      <c r="M3327">
        <v>4</v>
      </c>
      <c r="N3327">
        <v>4</v>
      </c>
      <c r="O3327">
        <v>3</v>
      </c>
      <c r="P3327">
        <v>2</v>
      </c>
      <c r="Q3327">
        <v>0</v>
      </c>
      <c r="R3327">
        <v>6</v>
      </c>
      <c r="S3327">
        <v>0</v>
      </c>
      <c r="T3327">
        <v>0</v>
      </c>
      <c r="U3327">
        <v>0</v>
      </c>
      <c r="V3327">
        <f t="shared" si="102"/>
        <v>67.333333333333329</v>
      </c>
      <c r="W3327">
        <f t="shared" si="103"/>
        <v>54</v>
      </c>
    </row>
    <row r="3328" spans="1:23" x14ac:dyDescent="0.35">
      <c r="A3328" t="s">
        <v>476</v>
      </c>
      <c r="B3328" s="1">
        <v>44385</v>
      </c>
      <c r="C3328" t="s">
        <v>471</v>
      </c>
      <c r="D3328" t="s">
        <v>32</v>
      </c>
      <c r="E3328">
        <v>1</v>
      </c>
      <c r="F3328">
        <v>0</v>
      </c>
      <c r="G3328">
        <v>0</v>
      </c>
      <c r="H3328">
        <v>1</v>
      </c>
      <c r="I3328">
        <v>0</v>
      </c>
      <c r="J3328">
        <v>0</v>
      </c>
      <c r="K3328">
        <v>0</v>
      </c>
      <c r="L3328" s="2">
        <v>6.666666666666667</v>
      </c>
      <c r="M3328">
        <v>5</v>
      </c>
      <c r="N3328">
        <v>1</v>
      </c>
      <c r="O3328">
        <v>1</v>
      </c>
      <c r="P3328">
        <v>0</v>
      </c>
      <c r="Q3328">
        <v>1</v>
      </c>
      <c r="R3328">
        <v>10</v>
      </c>
      <c r="S3328">
        <v>0</v>
      </c>
      <c r="T3328">
        <v>0</v>
      </c>
      <c r="U3328">
        <v>1</v>
      </c>
      <c r="V3328">
        <f t="shared" si="102"/>
        <v>79.333333333333329</v>
      </c>
      <c r="W3328">
        <f t="shared" si="103"/>
        <v>75</v>
      </c>
    </row>
    <row r="3329" spans="1:23" x14ac:dyDescent="0.35">
      <c r="A3329" t="s">
        <v>476</v>
      </c>
      <c r="B3329" s="1">
        <v>44386</v>
      </c>
      <c r="C3329" t="s">
        <v>469</v>
      </c>
      <c r="D3329" t="s">
        <v>33</v>
      </c>
      <c r="E3329">
        <v>1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0</v>
      </c>
      <c r="L3329">
        <v>5</v>
      </c>
      <c r="M3329">
        <v>3</v>
      </c>
      <c r="N3329">
        <v>3</v>
      </c>
      <c r="O3329">
        <v>3</v>
      </c>
      <c r="P3329">
        <v>0</v>
      </c>
      <c r="Q3329">
        <v>0</v>
      </c>
      <c r="R3329">
        <v>5</v>
      </c>
      <c r="S3329">
        <v>3</v>
      </c>
      <c r="T3329">
        <v>0</v>
      </c>
      <c r="U3329">
        <v>0</v>
      </c>
      <c r="V3329">
        <f t="shared" si="102"/>
        <v>69</v>
      </c>
      <c r="W3329">
        <f t="shared" si="103"/>
        <v>60</v>
      </c>
    </row>
    <row r="3330" spans="1:23" x14ac:dyDescent="0.35">
      <c r="A3330" t="s">
        <v>476</v>
      </c>
      <c r="B3330" s="1">
        <v>44387</v>
      </c>
      <c r="C3330" t="s">
        <v>473</v>
      </c>
      <c r="D3330" t="s">
        <v>33</v>
      </c>
      <c r="E3330">
        <v>1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5</v>
      </c>
      <c r="M3330">
        <v>4</v>
      </c>
      <c r="N3330">
        <v>2</v>
      </c>
      <c r="O3330">
        <v>2</v>
      </c>
      <c r="P3330">
        <v>2</v>
      </c>
      <c r="Q3330">
        <v>4</v>
      </c>
      <c r="R3330">
        <v>4</v>
      </c>
      <c r="S3330">
        <v>0</v>
      </c>
      <c r="T3330">
        <v>0</v>
      </c>
      <c r="U3330">
        <v>0</v>
      </c>
      <c r="V3330">
        <f t="shared" si="102"/>
        <v>55</v>
      </c>
      <c r="W3330">
        <f t="shared" si="103"/>
        <v>40</v>
      </c>
    </row>
    <row r="3331" spans="1:23" x14ac:dyDescent="0.35">
      <c r="A3331" t="s">
        <v>476</v>
      </c>
      <c r="B3331" s="1">
        <v>44388</v>
      </c>
      <c r="C3331" t="s">
        <v>468</v>
      </c>
      <c r="D3331" t="s">
        <v>33</v>
      </c>
      <c r="E3331">
        <v>1</v>
      </c>
      <c r="F3331">
        <v>0</v>
      </c>
      <c r="G3331">
        <v>0</v>
      </c>
      <c r="H3331">
        <v>1</v>
      </c>
      <c r="I3331">
        <v>0</v>
      </c>
      <c r="J3331">
        <v>0</v>
      </c>
      <c r="K3331">
        <v>0</v>
      </c>
      <c r="L3331">
        <v>7</v>
      </c>
      <c r="M3331">
        <v>4</v>
      </c>
      <c r="N3331">
        <v>1</v>
      </c>
      <c r="O3331">
        <v>1</v>
      </c>
      <c r="P3331">
        <v>0</v>
      </c>
      <c r="Q3331">
        <v>1</v>
      </c>
      <c r="R3331">
        <v>3</v>
      </c>
      <c r="S3331">
        <v>1</v>
      </c>
      <c r="T3331">
        <v>0</v>
      </c>
      <c r="U3331">
        <v>0</v>
      </c>
      <c r="V3331">
        <f t="shared" ref="V3331:V3394" si="104">50+L3331*3+(IF(L3331&lt;4,0,(L3331-4)*2)+R3331-M3331-4*P3331-(2*(N3331-O3331))-Q3331)</f>
        <v>75</v>
      </c>
      <c r="W3331">
        <f t="shared" ref="W3331:W3394" si="105">40+6*L3331+R3331-2*Q3331-2*M3331-3*N3331-6*P3331</f>
        <v>72</v>
      </c>
    </row>
    <row r="3332" spans="1:23" x14ac:dyDescent="0.35">
      <c r="A3332" t="s">
        <v>476</v>
      </c>
      <c r="B3332" s="1">
        <v>44393</v>
      </c>
      <c r="C3332" t="s">
        <v>470</v>
      </c>
      <c r="D3332" t="s">
        <v>40</v>
      </c>
      <c r="E3332">
        <v>1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 s="2">
        <v>5.333333333333333</v>
      </c>
      <c r="M3332">
        <v>7</v>
      </c>
      <c r="N3332">
        <v>3</v>
      </c>
      <c r="O3332">
        <v>3</v>
      </c>
      <c r="P3332">
        <v>1</v>
      </c>
      <c r="Q3332">
        <v>0</v>
      </c>
      <c r="R3332">
        <v>7</v>
      </c>
      <c r="S3332">
        <v>1</v>
      </c>
      <c r="T3332">
        <v>0</v>
      </c>
      <c r="U3332">
        <v>1</v>
      </c>
      <c r="V3332">
        <f t="shared" si="104"/>
        <v>64.666666666666671</v>
      </c>
      <c r="W3332">
        <f t="shared" si="105"/>
        <v>50</v>
      </c>
    </row>
    <row r="3333" spans="1:23" x14ac:dyDescent="0.35">
      <c r="A3333" t="s">
        <v>476</v>
      </c>
      <c r="B3333" s="1">
        <v>44394</v>
      </c>
      <c r="C3333" t="s">
        <v>471</v>
      </c>
      <c r="D3333" t="s">
        <v>40</v>
      </c>
      <c r="E3333">
        <v>1</v>
      </c>
      <c r="F3333">
        <v>0</v>
      </c>
      <c r="G3333">
        <v>0</v>
      </c>
      <c r="H3333">
        <v>0</v>
      </c>
      <c r="I3333">
        <v>1</v>
      </c>
      <c r="J3333">
        <v>0</v>
      </c>
      <c r="K3333">
        <v>0</v>
      </c>
      <c r="L3333">
        <v>6</v>
      </c>
      <c r="M3333">
        <v>6</v>
      </c>
      <c r="N3333">
        <v>2</v>
      </c>
      <c r="O3333">
        <v>2</v>
      </c>
      <c r="P3333">
        <v>0</v>
      </c>
      <c r="Q3333">
        <v>1</v>
      </c>
      <c r="R3333">
        <v>7</v>
      </c>
      <c r="S3333">
        <v>1</v>
      </c>
      <c r="T3333">
        <v>0</v>
      </c>
      <c r="U3333">
        <v>0</v>
      </c>
      <c r="V3333">
        <f t="shared" si="104"/>
        <v>72</v>
      </c>
      <c r="W3333">
        <f t="shared" si="105"/>
        <v>63</v>
      </c>
    </row>
    <row r="3334" spans="1:23" x14ac:dyDescent="0.35">
      <c r="A3334" t="s">
        <v>476</v>
      </c>
      <c r="B3334" s="1">
        <v>44395</v>
      </c>
      <c r="C3334" t="s">
        <v>468</v>
      </c>
      <c r="D3334" t="s">
        <v>40</v>
      </c>
      <c r="E3334">
        <v>1</v>
      </c>
      <c r="F3334">
        <v>0</v>
      </c>
      <c r="G3334">
        <v>0</v>
      </c>
      <c r="H3334">
        <v>0</v>
      </c>
      <c r="I3334">
        <v>1</v>
      </c>
      <c r="J3334">
        <v>0</v>
      </c>
      <c r="K3334">
        <v>0</v>
      </c>
      <c r="L3334">
        <v>7</v>
      </c>
      <c r="M3334">
        <v>6</v>
      </c>
      <c r="N3334">
        <v>3</v>
      </c>
      <c r="O3334">
        <v>3</v>
      </c>
      <c r="P3334">
        <v>2</v>
      </c>
      <c r="Q3334">
        <v>0</v>
      </c>
      <c r="R3334">
        <v>8</v>
      </c>
      <c r="S3334">
        <v>0</v>
      </c>
      <c r="T3334">
        <v>0</v>
      </c>
      <c r="U3334">
        <v>0</v>
      </c>
      <c r="V3334">
        <f t="shared" si="104"/>
        <v>71</v>
      </c>
      <c r="W3334">
        <f t="shared" si="105"/>
        <v>57</v>
      </c>
    </row>
    <row r="3335" spans="1:23" x14ac:dyDescent="0.35">
      <c r="A3335" t="s">
        <v>476</v>
      </c>
      <c r="B3335" s="1">
        <v>44396</v>
      </c>
      <c r="C3335" t="s">
        <v>469</v>
      </c>
      <c r="D3335" t="s">
        <v>106</v>
      </c>
      <c r="E3335">
        <v>1</v>
      </c>
      <c r="F3335">
        <v>0</v>
      </c>
      <c r="G3335">
        <v>0</v>
      </c>
      <c r="H3335">
        <v>1</v>
      </c>
      <c r="I3335">
        <v>0</v>
      </c>
      <c r="J3335">
        <v>0</v>
      </c>
      <c r="K3335">
        <v>0</v>
      </c>
      <c r="L3335">
        <v>7</v>
      </c>
      <c r="M3335">
        <v>7</v>
      </c>
      <c r="N3335">
        <v>0</v>
      </c>
      <c r="O3335">
        <v>0</v>
      </c>
      <c r="P3335">
        <v>0</v>
      </c>
      <c r="Q3335">
        <v>1</v>
      </c>
      <c r="R3335">
        <v>3</v>
      </c>
      <c r="S3335">
        <v>0</v>
      </c>
      <c r="T3335">
        <v>0</v>
      </c>
      <c r="U3335">
        <v>0</v>
      </c>
      <c r="V3335">
        <f t="shared" si="104"/>
        <v>72</v>
      </c>
      <c r="W3335">
        <f t="shared" si="105"/>
        <v>69</v>
      </c>
    </row>
    <row r="3336" spans="1:23" x14ac:dyDescent="0.35">
      <c r="A3336" t="s">
        <v>476</v>
      </c>
      <c r="B3336" s="1">
        <v>44397</v>
      </c>
      <c r="C3336" t="s">
        <v>473</v>
      </c>
      <c r="D3336" t="s">
        <v>106</v>
      </c>
      <c r="E3336">
        <v>1</v>
      </c>
      <c r="F3336">
        <v>0</v>
      </c>
      <c r="G3336">
        <v>0</v>
      </c>
      <c r="H3336">
        <v>1</v>
      </c>
      <c r="I3336">
        <v>0</v>
      </c>
      <c r="J3336">
        <v>0</v>
      </c>
      <c r="K3336">
        <v>0</v>
      </c>
      <c r="L3336">
        <v>6</v>
      </c>
      <c r="M3336">
        <v>5</v>
      </c>
      <c r="N3336">
        <v>0</v>
      </c>
      <c r="O3336">
        <v>0</v>
      </c>
      <c r="P3336">
        <v>0</v>
      </c>
      <c r="Q3336">
        <v>2</v>
      </c>
      <c r="R3336">
        <v>7</v>
      </c>
      <c r="S3336">
        <v>0</v>
      </c>
      <c r="T3336">
        <v>0</v>
      </c>
      <c r="U3336">
        <v>0</v>
      </c>
      <c r="V3336">
        <f t="shared" si="104"/>
        <v>72</v>
      </c>
      <c r="W3336">
        <f t="shared" si="105"/>
        <v>69</v>
      </c>
    </row>
    <row r="3337" spans="1:23" x14ac:dyDescent="0.35">
      <c r="A3337" t="s">
        <v>476</v>
      </c>
      <c r="B3337" s="1">
        <v>44399</v>
      </c>
      <c r="C3337" t="s">
        <v>470</v>
      </c>
      <c r="D3337" t="s">
        <v>34</v>
      </c>
      <c r="E3337">
        <v>1</v>
      </c>
      <c r="F3337">
        <v>0</v>
      </c>
      <c r="G3337">
        <v>0</v>
      </c>
      <c r="H3337">
        <v>1</v>
      </c>
      <c r="I3337">
        <v>0</v>
      </c>
      <c r="J3337">
        <v>0</v>
      </c>
      <c r="K3337">
        <v>0</v>
      </c>
      <c r="L3337">
        <v>7</v>
      </c>
      <c r="M3337">
        <v>3</v>
      </c>
      <c r="N3337">
        <v>1</v>
      </c>
      <c r="O3337">
        <v>1</v>
      </c>
      <c r="P3337">
        <v>1</v>
      </c>
      <c r="Q3337">
        <v>3</v>
      </c>
      <c r="R3337">
        <v>13</v>
      </c>
      <c r="S3337">
        <v>1</v>
      </c>
      <c r="T3337">
        <v>0</v>
      </c>
      <c r="U3337">
        <v>0</v>
      </c>
      <c r="V3337">
        <f t="shared" si="104"/>
        <v>80</v>
      </c>
      <c r="W3337">
        <f t="shared" si="105"/>
        <v>74</v>
      </c>
    </row>
    <row r="3338" spans="1:23" x14ac:dyDescent="0.35">
      <c r="A3338" t="s">
        <v>476</v>
      </c>
      <c r="B3338" s="1">
        <v>44400</v>
      </c>
      <c r="C3338" t="s">
        <v>471</v>
      </c>
      <c r="D3338" t="s">
        <v>34</v>
      </c>
      <c r="E3338">
        <v>1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6</v>
      </c>
      <c r="M3338">
        <v>4</v>
      </c>
      <c r="N3338">
        <v>3</v>
      </c>
      <c r="O3338">
        <v>3</v>
      </c>
      <c r="P3338">
        <v>2</v>
      </c>
      <c r="Q3338">
        <v>1</v>
      </c>
      <c r="R3338">
        <v>10</v>
      </c>
      <c r="S3338">
        <v>0</v>
      </c>
      <c r="T3338">
        <v>0</v>
      </c>
      <c r="U3338">
        <v>1</v>
      </c>
      <c r="V3338">
        <f t="shared" si="104"/>
        <v>69</v>
      </c>
      <c r="W3338">
        <f t="shared" si="105"/>
        <v>55</v>
      </c>
    </row>
    <row r="3339" spans="1:23" x14ac:dyDescent="0.35">
      <c r="A3339" t="s">
        <v>476</v>
      </c>
      <c r="B3339" s="1">
        <v>44401</v>
      </c>
      <c r="C3339" t="s">
        <v>468</v>
      </c>
      <c r="D3339" t="s">
        <v>34</v>
      </c>
      <c r="E3339">
        <v>1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5</v>
      </c>
      <c r="M3339">
        <v>5</v>
      </c>
      <c r="N3339">
        <v>4</v>
      </c>
      <c r="O3339">
        <v>4</v>
      </c>
      <c r="P3339">
        <v>2</v>
      </c>
      <c r="Q3339">
        <v>3</v>
      </c>
      <c r="R3339">
        <v>6</v>
      </c>
      <c r="S3339">
        <v>0</v>
      </c>
      <c r="T3339">
        <v>0</v>
      </c>
      <c r="U3339">
        <v>0</v>
      </c>
      <c r="V3339">
        <f t="shared" si="104"/>
        <v>57</v>
      </c>
      <c r="W3339">
        <f t="shared" si="105"/>
        <v>36</v>
      </c>
    </row>
    <row r="3340" spans="1:23" x14ac:dyDescent="0.35">
      <c r="A3340" t="s">
        <v>476</v>
      </c>
      <c r="B3340" s="1">
        <v>44402</v>
      </c>
      <c r="C3340" t="s">
        <v>469</v>
      </c>
      <c r="D3340" t="s">
        <v>34</v>
      </c>
      <c r="E3340">
        <v>1</v>
      </c>
      <c r="F3340">
        <v>0</v>
      </c>
      <c r="G3340">
        <v>0</v>
      </c>
      <c r="H3340">
        <v>0</v>
      </c>
      <c r="I3340">
        <v>1</v>
      </c>
      <c r="J3340">
        <v>0</v>
      </c>
      <c r="K3340">
        <v>0</v>
      </c>
      <c r="L3340">
        <v>4</v>
      </c>
      <c r="M3340">
        <v>5</v>
      </c>
      <c r="N3340">
        <v>4</v>
      </c>
      <c r="O3340">
        <v>4</v>
      </c>
      <c r="P3340">
        <v>0</v>
      </c>
      <c r="Q3340">
        <v>1</v>
      </c>
      <c r="R3340">
        <v>3</v>
      </c>
      <c r="S3340">
        <v>1</v>
      </c>
      <c r="T3340">
        <v>0</v>
      </c>
      <c r="U3340">
        <v>0</v>
      </c>
      <c r="V3340">
        <f t="shared" si="104"/>
        <v>59</v>
      </c>
      <c r="W3340">
        <f t="shared" si="105"/>
        <v>43</v>
      </c>
    </row>
    <row r="3341" spans="1:23" x14ac:dyDescent="0.35">
      <c r="A3341" t="s">
        <v>476</v>
      </c>
      <c r="B3341" s="1">
        <v>44404</v>
      </c>
      <c r="C3341" t="s">
        <v>473</v>
      </c>
      <c r="D3341" t="s">
        <v>74</v>
      </c>
      <c r="E3341">
        <v>1</v>
      </c>
      <c r="F3341">
        <v>0</v>
      </c>
      <c r="G3341">
        <v>0</v>
      </c>
      <c r="H3341">
        <v>0</v>
      </c>
      <c r="I3341">
        <v>1</v>
      </c>
      <c r="J3341">
        <v>0</v>
      </c>
      <c r="K3341">
        <v>0</v>
      </c>
      <c r="L3341" s="2">
        <v>4.333333333333333</v>
      </c>
      <c r="M3341">
        <v>7</v>
      </c>
      <c r="N3341">
        <v>6</v>
      </c>
      <c r="O3341">
        <v>6</v>
      </c>
      <c r="P3341">
        <v>1</v>
      </c>
      <c r="Q3341">
        <v>1</v>
      </c>
      <c r="R3341">
        <v>6</v>
      </c>
      <c r="S3341">
        <v>0</v>
      </c>
      <c r="T3341">
        <v>0</v>
      </c>
      <c r="U3341">
        <v>0</v>
      </c>
      <c r="V3341">
        <f t="shared" si="104"/>
        <v>57.666666666666664</v>
      </c>
      <c r="W3341">
        <f t="shared" si="105"/>
        <v>32</v>
      </c>
    </row>
    <row r="3342" spans="1:23" x14ac:dyDescent="0.35">
      <c r="A3342" t="s">
        <v>476</v>
      </c>
      <c r="B3342" s="1">
        <v>44405</v>
      </c>
      <c r="C3342" t="s">
        <v>470</v>
      </c>
      <c r="D3342" t="s">
        <v>74</v>
      </c>
      <c r="E3342">
        <v>1</v>
      </c>
      <c r="F3342">
        <v>0</v>
      </c>
      <c r="G3342">
        <v>0</v>
      </c>
      <c r="H3342">
        <v>1</v>
      </c>
      <c r="I3342">
        <v>0</v>
      </c>
      <c r="J3342">
        <v>0</v>
      </c>
      <c r="K3342">
        <v>0</v>
      </c>
      <c r="L3342">
        <v>6</v>
      </c>
      <c r="M3342">
        <v>1</v>
      </c>
      <c r="N3342">
        <v>0</v>
      </c>
      <c r="O3342">
        <v>0</v>
      </c>
      <c r="P3342">
        <v>0</v>
      </c>
      <c r="Q3342">
        <v>1</v>
      </c>
      <c r="R3342">
        <v>9</v>
      </c>
      <c r="S3342">
        <v>0</v>
      </c>
      <c r="T3342">
        <v>0</v>
      </c>
      <c r="U3342">
        <v>0</v>
      </c>
      <c r="V3342">
        <f t="shared" si="104"/>
        <v>79</v>
      </c>
      <c r="W3342">
        <f t="shared" si="105"/>
        <v>81</v>
      </c>
    </row>
    <row r="3343" spans="1:23" x14ac:dyDescent="0.35">
      <c r="A3343" t="s">
        <v>476</v>
      </c>
      <c r="B3343" s="1">
        <v>44406</v>
      </c>
      <c r="C3343" t="s">
        <v>471</v>
      </c>
      <c r="D3343" t="s">
        <v>163</v>
      </c>
      <c r="E3343">
        <v>1</v>
      </c>
      <c r="F3343">
        <v>0</v>
      </c>
      <c r="G3343">
        <v>0</v>
      </c>
      <c r="H3343">
        <v>1</v>
      </c>
      <c r="I3343">
        <v>0</v>
      </c>
      <c r="J3343">
        <v>0</v>
      </c>
      <c r="K3343">
        <v>0</v>
      </c>
      <c r="L3343">
        <v>7</v>
      </c>
      <c r="M3343">
        <v>3</v>
      </c>
      <c r="N3343">
        <v>0</v>
      </c>
      <c r="O3343">
        <v>0</v>
      </c>
      <c r="P3343">
        <v>0</v>
      </c>
      <c r="Q3343">
        <v>3</v>
      </c>
      <c r="R3343">
        <v>10</v>
      </c>
      <c r="S3343">
        <v>0</v>
      </c>
      <c r="T3343">
        <v>0</v>
      </c>
      <c r="U3343">
        <v>0</v>
      </c>
      <c r="V3343">
        <f t="shared" si="104"/>
        <v>81</v>
      </c>
      <c r="W3343">
        <f t="shared" si="105"/>
        <v>80</v>
      </c>
    </row>
    <row r="3344" spans="1:23" x14ac:dyDescent="0.35">
      <c r="A3344" t="s">
        <v>476</v>
      </c>
      <c r="B3344" s="1">
        <v>44407</v>
      </c>
      <c r="C3344" t="s">
        <v>468</v>
      </c>
      <c r="D3344" t="s">
        <v>163</v>
      </c>
      <c r="E3344">
        <v>1</v>
      </c>
      <c r="F3344">
        <v>0</v>
      </c>
      <c r="G3344">
        <v>0</v>
      </c>
      <c r="H3344">
        <v>1</v>
      </c>
      <c r="I3344">
        <v>0</v>
      </c>
      <c r="J3344">
        <v>0</v>
      </c>
      <c r="K3344">
        <v>0</v>
      </c>
      <c r="L3344">
        <v>7</v>
      </c>
      <c r="M3344">
        <v>6</v>
      </c>
      <c r="N3344">
        <v>0</v>
      </c>
      <c r="O3344">
        <v>0</v>
      </c>
      <c r="P3344">
        <v>0</v>
      </c>
      <c r="Q3344">
        <v>1</v>
      </c>
      <c r="R3344">
        <v>7</v>
      </c>
      <c r="S3344">
        <v>0</v>
      </c>
      <c r="T3344">
        <v>0</v>
      </c>
      <c r="U3344">
        <v>0</v>
      </c>
      <c r="V3344">
        <f t="shared" si="104"/>
        <v>77</v>
      </c>
      <c r="W3344">
        <f t="shared" si="105"/>
        <v>75</v>
      </c>
    </row>
    <row r="3345" spans="1:23" x14ac:dyDescent="0.35">
      <c r="A3345" t="s">
        <v>476</v>
      </c>
      <c r="B3345" s="1">
        <v>44408</v>
      </c>
      <c r="C3345" t="s">
        <v>469</v>
      </c>
      <c r="D3345" t="s">
        <v>163</v>
      </c>
      <c r="E3345">
        <v>1</v>
      </c>
      <c r="F3345">
        <v>0</v>
      </c>
      <c r="G3345">
        <v>0</v>
      </c>
      <c r="H3345">
        <v>0</v>
      </c>
      <c r="I3345">
        <v>1</v>
      </c>
      <c r="J3345">
        <v>0</v>
      </c>
      <c r="K3345">
        <v>0</v>
      </c>
      <c r="L3345" s="2">
        <v>6.333333333333333</v>
      </c>
      <c r="M3345">
        <v>5</v>
      </c>
      <c r="N3345">
        <v>1</v>
      </c>
      <c r="O3345">
        <v>1</v>
      </c>
      <c r="P3345">
        <v>0</v>
      </c>
      <c r="Q3345">
        <v>1</v>
      </c>
      <c r="R3345">
        <v>6</v>
      </c>
      <c r="S3345">
        <v>0</v>
      </c>
      <c r="T3345">
        <v>0</v>
      </c>
      <c r="U3345">
        <v>0</v>
      </c>
      <c r="V3345">
        <f t="shared" si="104"/>
        <v>73.666666666666671</v>
      </c>
      <c r="W3345">
        <f t="shared" si="105"/>
        <v>69</v>
      </c>
    </row>
    <row r="3346" spans="1:23" x14ac:dyDescent="0.35">
      <c r="A3346" t="s">
        <v>476</v>
      </c>
      <c r="B3346" s="1">
        <v>44409</v>
      </c>
      <c r="C3346" t="s">
        <v>474</v>
      </c>
      <c r="D3346" t="s">
        <v>163</v>
      </c>
      <c r="E3346">
        <v>1</v>
      </c>
      <c r="F3346">
        <v>0</v>
      </c>
      <c r="G3346">
        <v>0</v>
      </c>
      <c r="H3346">
        <v>1</v>
      </c>
      <c r="I3346">
        <v>0</v>
      </c>
      <c r="J3346">
        <v>0</v>
      </c>
      <c r="K3346">
        <v>0</v>
      </c>
      <c r="L3346">
        <v>5</v>
      </c>
      <c r="M3346">
        <v>3</v>
      </c>
      <c r="N3346">
        <v>3</v>
      </c>
      <c r="O3346">
        <v>3</v>
      </c>
      <c r="P3346">
        <v>1</v>
      </c>
      <c r="Q3346">
        <v>3</v>
      </c>
      <c r="R3346">
        <v>3</v>
      </c>
      <c r="S3346">
        <v>0</v>
      </c>
      <c r="T3346">
        <v>0</v>
      </c>
      <c r="U3346">
        <v>0</v>
      </c>
      <c r="V3346">
        <f t="shared" si="104"/>
        <v>60</v>
      </c>
      <c r="W3346">
        <f t="shared" si="105"/>
        <v>46</v>
      </c>
    </row>
    <row r="3347" spans="1:23" x14ac:dyDescent="0.35">
      <c r="A3347" t="s">
        <v>476</v>
      </c>
      <c r="B3347" s="1">
        <v>44411</v>
      </c>
      <c r="C3347" t="s">
        <v>470</v>
      </c>
      <c r="D3347" t="s">
        <v>69</v>
      </c>
      <c r="E3347">
        <v>1</v>
      </c>
      <c r="F3347">
        <v>0</v>
      </c>
      <c r="G3347">
        <v>0</v>
      </c>
      <c r="H3347">
        <v>0</v>
      </c>
      <c r="I3347">
        <v>1</v>
      </c>
      <c r="J3347">
        <v>0</v>
      </c>
      <c r="K3347">
        <v>0</v>
      </c>
      <c r="L3347" s="2">
        <v>4.333333333333333</v>
      </c>
      <c r="M3347">
        <v>8</v>
      </c>
      <c r="N3347">
        <v>5</v>
      </c>
      <c r="O3347">
        <v>5</v>
      </c>
      <c r="P3347">
        <v>1</v>
      </c>
      <c r="Q3347">
        <v>0</v>
      </c>
      <c r="R3347">
        <v>4</v>
      </c>
      <c r="S3347">
        <v>0</v>
      </c>
      <c r="T3347">
        <v>0</v>
      </c>
      <c r="U3347">
        <v>0</v>
      </c>
      <c r="V3347">
        <f t="shared" si="104"/>
        <v>55.666666666666664</v>
      </c>
      <c r="W3347">
        <f t="shared" si="105"/>
        <v>33</v>
      </c>
    </row>
    <row r="3348" spans="1:23" x14ac:dyDescent="0.35">
      <c r="A3348" t="s">
        <v>476</v>
      </c>
      <c r="B3348" s="1">
        <v>44412</v>
      </c>
      <c r="C3348" t="s">
        <v>471</v>
      </c>
      <c r="D3348" t="s">
        <v>69</v>
      </c>
      <c r="E3348">
        <v>1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6</v>
      </c>
      <c r="M3348">
        <v>8</v>
      </c>
      <c r="N3348">
        <v>3</v>
      </c>
      <c r="O3348">
        <v>3</v>
      </c>
      <c r="P3348">
        <v>0</v>
      </c>
      <c r="Q3348">
        <v>0</v>
      </c>
      <c r="R3348">
        <v>8</v>
      </c>
      <c r="S3348">
        <v>0</v>
      </c>
      <c r="T3348">
        <v>0</v>
      </c>
      <c r="U3348">
        <v>0</v>
      </c>
      <c r="V3348">
        <f t="shared" si="104"/>
        <v>72</v>
      </c>
      <c r="W3348">
        <f t="shared" si="105"/>
        <v>59</v>
      </c>
    </row>
    <row r="3349" spans="1:23" x14ac:dyDescent="0.35">
      <c r="A3349" t="s">
        <v>476</v>
      </c>
      <c r="B3349" s="1">
        <v>44414</v>
      </c>
      <c r="C3349" t="s">
        <v>468</v>
      </c>
      <c r="D3349" t="s">
        <v>31</v>
      </c>
      <c r="E3349">
        <v>1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7</v>
      </c>
      <c r="M3349">
        <v>5</v>
      </c>
      <c r="N3349">
        <v>1</v>
      </c>
      <c r="O3349">
        <v>1</v>
      </c>
      <c r="P3349">
        <v>0</v>
      </c>
      <c r="Q3349">
        <v>0</v>
      </c>
      <c r="R3349">
        <v>8</v>
      </c>
      <c r="S3349">
        <v>0</v>
      </c>
      <c r="T3349">
        <v>0</v>
      </c>
      <c r="U3349">
        <v>0</v>
      </c>
      <c r="V3349">
        <f t="shared" si="104"/>
        <v>80</v>
      </c>
      <c r="W3349">
        <f t="shared" si="105"/>
        <v>77</v>
      </c>
    </row>
    <row r="3350" spans="1:23" x14ac:dyDescent="0.35">
      <c r="A3350" t="s">
        <v>476</v>
      </c>
      <c r="B3350" s="1">
        <v>44415</v>
      </c>
      <c r="C3350" t="s">
        <v>469</v>
      </c>
      <c r="D3350" t="s">
        <v>31</v>
      </c>
      <c r="E3350">
        <v>1</v>
      </c>
      <c r="F3350">
        <v>0</v>
      </c>
      <c r="G3350">
        <v>0</v>
      </c>
      <c r="H3350">
        <v>1</v>
      </c>
      <c r="I3350">
        <v>0</v>
      </c>
      <c r="J3350">
        <v>0</v>
      </c>
      <c r="K3350">
        <v>0</v>
      </c>
      <c r="L3350">
        <v>7</v>
      </c>
      <c r="M3350">
        <v>4</v>
      </c>
      <c r="N3350">
        <v>2</v>
      </c>
      <c r="O3350">
        <v>2</v>
      </c>
      <c r="P3350">
        <v>1</v>
      </c>
      <c r="Q3350">
        <v>2</v>
      </c>
      <c r="R3350">
        <v>4</v>
      </c>
      <c r="S3350">
        <v>0</v>
      </c>
      <c r="T3350">
        <v>0</v>
      </c>
      <c r="U3350">
        <v>0</v>
      </c>
      <c r="V3350">
        <f t="shared" si="104"/>
        <v>71</v>
      </c>
      <c r="W3350">
        <f t="shared" si="105"/>
        <v>62</v>
      </c>
    </row>
    <row r="3351" spans="1:23" x14ac:dyDescent="0.35">
      <c r="A3351" t="s">
        <v>476</v>
      </c>
      <c r="B3351" s="1">
        <v>44416</v>
      </c>
      <c r="C3351" t="s">
        <v>473</v>
      </c>
      <c r="D3351" t="s">
        <v>31</v>
      </c>
      <c r="E3351">
        <v>1</v>
      </c>
      <c r="F3351">
        <v>0</v>
      </c>
      <c r="G3351">
        <v>0</v>
      </c>
      <c r="H3351">
        <v>1</v>
      </c>
      <c r="I3351">
        <v>0</v>
      </c>
      <c r="J3351">
        <v>0</v>
      </c>
      <c r="K3351">
        <v>0</v>
      </c>
      <c r="L3351">
        <v>6</v>
      </c>
      <c r="M3351">
        <v>3</v>
      </c>
      <c r="N3351">
        <v>2</v>
      </c>
      <c r="O3351">
        <v>2</v>
      </c>
      <c r="P3351">
        <v>0</v>
      </c>
      <c r="Q3351">
        <v>2</v>
      </c>
      <c r="R3351">
        <v>4</v>
      </c>
      <c r="S3351">
        <v>0</v>
      </c>
      <c r="T3351">
        <v>0</v>
      </c>
      <c r="U3351">
        <v>0</v>
      </c>
      <c r="V3351">
        <f t="shared" si="104"/>
        <v>71</v>
      </c>
      <c r="W3351">
        <f t="shared" si="105"/>
        <v>64</v>
      </c>
    </row>
    <row r="3352" spans="1:23" x14ac:dyDescent="0.35">
      <c r="A3352" t="s">
        <v>476</v>
      </c>
      <c r="B3352" s="1">
        <v>44418</v>
      </c>
      <c r="C3352" t="s">
        <v>470</v>
      </c>
      <c r="D3352" t="s">
        <v>66</v>
      </c>
      <c r="E3352">
        <v>1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 s="2">
        <v>1.6666666666666665</v>
      </c>
      <c r="M3352">
        <v>5</v>
      </c>
      <c r="N3352">
        <v>3</v>
      </c>
      <c r="O3352">
        <v>3</v>
      </c>
      <c r="P3352">
        <v>0</v>
      </c>
      <c r="Q3352">
        <v>3</v>
      </c>
      <c r="R3352">
        <v>2</v>
      </c>
      <c r="S3352">
        <v>0</v>
      </c>
      <c r="T3352">
        <v>0</v>
      </c>
      <c r="U3352">
        <v>0</v>
      </c>
      <c r="V3352">
        <f t="shared" si="104"/>
        <v>49</v>
      </c>
      <c r="W3352">
        <f t="shared" si="105"/>
        <v>27</v>
      </c>
    </row>
    <row r="3353" spans="1:23" x14ac:dyDescent="0.35">
      <c r="A3353" t="s">
        <v>476</v>
      </c>
      <c r="B3353" s="1">
        <v>44419</v>
      </c>
      <c r="C3353" t="s">
        <v>471</v>
      </c>
      <c r="D3353" t="s">
        <v>66</v>
      </c>
      <c r="E3353">
        <v>1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6</v>
      </c>
      <c r="M3353">
        <v>2</v>
      </c>
      <c r="N3353">
        <v>2</v>
      </c>
      <c r="O3353">
        <v>1</v>
      </c>
      <c r="P3353">
        <v>0</v>
      </c>
      <c r="Q3353">
        <v>3</v>
      </c>
      <c r="R3353">
        <v>6</v>
      </c>
      <c r="S3353">
        <v>0</v>
      </c>
      <c r="T3353">
        <v>0</v>
      </c>
      <c r="U3353">
        <v>0</v>
      </c>
      <c r="V3353">
        <f t="shared" si="104"/>
        <v>71</v>
      </c>
      <c r="W3353">
        <f t="shared" si="105"/>
        <v>66</v>
      </c>
    </row>
    <row r="3354" spans="1:23" x14ac:dyDescent="0.35">
      <c r="A3354" t="s">
        <v>476</v>
      </c>
      <c r="B3354" s="1">
        <v>44420</v>
      </c>
      <c r="C3354" t="s">
        <v>468</v>
      </c>
      <c r="D3354" t="s">
        <v>66</v>
      </c>
      <c r="E3354">
        <v>1</v>
      </c>
      <c r="F3354">
        <v>0</v>
      </c>
      <c r="G3354">
        <v>0</v>
      </c>
      <c r="H3354">
        <v>1</v>
      </c>
      <c r="I3354">
        <v>0</v>
      </c>
      <c r="J3354">
        <v>0</v>
      </c>
      <c r="K3354">
        <v>0</v>
      </c>
      <c r="L3354">
        <v>6</v>
      </c>
      <c r="M3354">
        <v>3</v>
      </c>
      <c r="N3354">
        <v>0</v>
      </c>
      <c r="O3354">
        <v>0</v>
      </c>
      <c r="P3354">
        <v>0</v>
      </c>
      <c r="Q3354">
        <v>2</v>
      </c>
      <c r="R3354">
        <v>6</v>
      </c>
      <c r="S3354">
        <v>0</v>
      </c>
      <c r="T3354">
        <v>0</v>
      </c>
      <c r="U3354">
        <v>0</v>
      </c>
      <c r="V3354">
        <f t="shared" si="104"/>
        <v>73</v>
      </c>
      <c r="W3354">
        <f t="shared" si="105"/>
        <v>72</v>
      </c>
    </row>
    <row r="3355" spans="1:23" x14ac:dyDescent="0.35">
      <c r="A3355" t="s">
        <v>476</v>
      </c>
      <c r="B3355" s="1">
        <v>44421</v>
      </c>
      <c r="C3355" t="s">
        <v>469</v>
      </c>
      <c r="D3355" t="s">
        <v>33</v>
      </c>
      <c r="E3355">
        <v>1</v>
      </c>
      <c r="F3355">
        <v>0</v>
      </c>
      <c r="G3355">
        <v>0</v>
      </c>
      <c r="H3355">
        <v>0</v>
      </c>
      <c r="I3355">
        <v>1</v>
      </c>
      <c r="J3355">
        <v>0</v>
      </c>
      <c r="K3355">
        <v>0</v>
      </c>
      <c r="L3355">
        <v>5</v>
      </c>
      <c r="M3355">
        <v>8</v>
      </c>
      <c r="N3355">
        <v>5</v>
      </c>
      <c r="O3355">
        <v>3</v>
      </c>
      <c r="P3355">
        <v>0</v>
      </c>
      <c r="Q3355">
        <v>1</v>
      </c>
      <c r="R3355">
        <v>2</v>
      </c>
      <c r="S3355">
        <v>0</v>
      </c>
      <c r="T3355">
        <v>0</v>
      </c>
      <c r="U3355">
        <v>0</v>
      </c>
      <c r="V3355">
        <f t="shared" si="104"/>
        <v>56</v>
      </c>
      <c r="W3355">
        <f t="shared" si="105"/>
        <v>39</v>
      </c>
    </row>
    <row r="3356" spans="1:23" x14ac:dyDescent="0.35">
      <c r="A3356" t="s">
        <v>476</v>
      </c>
      <c r="B3356" s="1">
        <v>44422</v>
      </c>
      <c r="C3356" t="s">
        <v>473</v>
      </c>
      <c r="D3356" t="s">
        <v>33</v>
      </c>
      <c r="E3356">
        <v>1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 s="2">
        <v>5.333333333333333</v>
      </c>
      <c r="M3356">
        <v>8</v>
      </c>
      <c r="N3356">
        <v>3</v>
      </c>
      <c r="O3356">
        <v>3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f t="shared" si="104"/>
        <v>60.666666666666664</v>
      </c>
      <c r="W3356">
        <f t="shared" si="105"/>
        <v>47</v>
      </c>
    </row>
    <row r="3357" spans="1:23" x14ac:dyDescent="0.35">
      <c r="A3357" t="s">
        <v>476</v>
      </c>
      <c r="B3357" s="1">
        <v>44423</v>
      </c>
      <c r="C3357" t="s">
        <v>470</v>
      </c>
      <c r="D3357" t="s">
        <v>33</v>
      </c>
      <c r="E3357">
        <v>1</v>
      </c>
      <c r="F3357">
        <v>0</v>
      </c>
      <c r="G3357">
        <v>0</v>
      </c>
      <c r="H3357">
        <v>0</v>
      </c>
      <c r="I3357">
        <v>1</v>
      </c>
      <c r="J3357">
        <v>0</v>
      </c>
      <c r="K3357">
        <v>0</v>
      </c>
      <c r="L3357">
        <v>5</v>
      </c>
      <c r="M3357">
        <v>7</v>
      </c>
      <c r="N3357">
        <v>7</v>
      </c>
      <c r="O3357">
        <v>7</v>
      </c>
      <c r="P3357">
        <v>3</v>
      </c>
      <c r="Q3357">
        <v>1</v>
      </c>
      <c r="R3357">
        <v>5</v>
      </c>
      <c r="S3357">
        <v>0</v>
      </c>
      <c r="T3357">
        <v>0</v>
      </c>
      <c r="U3357">
        <v>0</v>
      </c>
      <c r="V3357">
        <f t="shared" si="104"/>
        <v>52</v>
      </c>
      <c r="W3357">
        <f t="shared" si="105"/>
        <v>20</v>
      </c>
    </row>
    <row r="3358" spans="1:23" x14ac:dyDescent="0.35">
      <c r="A3358" t="s">
        <v>476</v>
      </c>
      <c r="B3358" s="1">
        <v>44424</v>
      </c>
      <c r="C3358" t="s">
        <v>471</v>
      </c>
      <c r="D3358" t="s">
        <v>75</v>
      </c>
      <c r="E3358">
        <v>1</v>
      </c>
      <c r="F3358">
        <v>0</v>
      </c>
      <c r="G3358">
        <v>0</v>
      </c>
      <c r="H3358">
        <v>0</v>
      </c>
      <c r="I3358">
        <v>1</v>
      </c>
      <c r="J3358">
        <v>0</v>
      </c>
      <c r="K3358">
        <v>0</v>
      </c>
      <c r="L3358">
        <v>5</v>
      </c>
      <c r="M3358">
        <v>8</v>
      </c>
      <c r="N3358">
        <v>3</v>
      </c>
      <c r="O3358">
        <v>3</v>
      </c>
      <c r="P3358">
        <v>0</v>
      </c>
      <c r="Q3358">
        <v>3</v>
      </c>
      <c r="R3358">
        <v>6</v>
      </c>
      <c r="S3358">
        <v>0</v>
      </c>
      <c r="T3358">
        <v>0</v>
      </c>
      <c r="U3358">
        <v>0</v>
      </c>
      <c r="V3358">
        <f t="shared" si="104"/>
        <v>62</v>
      </c>
      <c r="W3358">
        <f t="shared" si="105"/>
        <v>45</v>
      </c>
    </row>
    <row r="3359" spans="1:23" x14ac:dyDescent="0.35">
      <c r="A3359" t="s">
        <v>476</v>
      </c>
      <c r="B3359" s="1">
        <v>44425</v>
      </c>
      <c r="C3359" t="s">
        <v>468</v>
      </c>
      <c r="D3359" t="s">
        <v>75</v>
      </c>
      <c r="E3359">
        <v>1</v>
      </c>
      <c r="F3359">
        <v>0</v>
      </c>
      <c r="G3359">
        <v>0</v>
      </c>
      <c r="H3359">
        <v>0</v>
      </c>
      <c r="I3359">
        <v>1</v>
      </c>
      <c r="J3359">
        <v>0</v>
      </c>
      <c r="K3359">
        <v>0</v>
      </c>
      <c r="L3359">
        <v>1</v>
      </c>
      <c r="M3359">
        <v>3</v>
      </c>
      <c r="N3359">
        <v>3</v>
      </c>
      <c r="O3359">
        <v>3</v>
      </c>
      <c r="P3359">
        <v>0</v>
      </c>
      <c r="Q3359">
        <v>0</v>
      </c>
      <c r="R3359">
        <v>1</v>
      </c>
      <c r="S3359">
        <v>0</v>
      </c>
      <c r="T3359">
        <v>0</v>
      </c>
      <c r="U3359">
        <v>0</v>
      </c>
      <c r="V3359">
        <f t="shared" si="104"/>
        <v>51</v>
      </c>
      <c r="W3359">
        <f t="shared" si="105"/>
        <v>32</v>
      </c>
    </row>
    <row r="3360" spans="1:23" x14ac:dyDescent="0.35">
      <c r="A3360" t="s">
        <v>476</v>
      </c>
      <c r="B3360" s="1">
        <v>44426</v>
      </c>
      <c r="C3360" t="s">
        <v>475</v>
      </c>
      <c r="D3360" t="s">
        <v>75</v>
      </c>
      <c r="E3360">
        <v>1</v>
      </c>
      <c r="F3360">
        <v>0</v>
      </c>
      <c r="G3360">
        <v>0</v>
      </c>
      <c r="H3360">
        <v>0</v>
      </c>
      <c r="I3360">
        <v>1</v>
      </c>
      <c r="J3360">
        <v>0</v>
      </c>
      <c r="K3360">
        <v>0</v>
      </c>
      <c r="L3360" s="2">
        <v>5.333333333333333</v>
      </c>
      <c r="M3360">
        <v>5</v>
      </c>
      <c r="N3360">
        <v>3</v>
      </c>
      <c r="O3360">
        <v>3</v>
      </c>
      <c r="P3360">
        <v>0</v>
      </c>
      <c r="Q3360">
        <v>3</v>
      </c>
      <c r="R3360">
        <v>3</v>
      </c>
      <c r="S3360">
        <v>0</v>
      </c>
      <c r="T3360">
        <v>0</v>
      </c>
      <c r="U3360">
        <v>0</v>
      </c>
      <c r="V3360">
        <f t="shared" si="104"/>
        <v>63.666666666666664</v>
      </c>
      <c r="W3360">
        <f t="shared" si="105"/>
        <v>50</v>
      </c>
    </row>
    <row r="3361" spans="1:23" x14ac:dyDescent="0.35">
      <c r="A3361" t="s">
        <v>476</v>
      </c>
      <c r="B3361" s="1">
        <v>44427</v>
      </c>
      <c r="C3361" t="s">
        <v>469</v>
      </c>
      <c r="D3361" t="s">
        <v>75</v>
      </c>
      <c r="E3361">
        <v>1</v>
      </c>
      <c r="F3361">
        <v>0</v>
      </c>
      <c r="G3361">
        <v>0</v>
      </c>
      <c r="H3361">
        <v>1</v>
      </c>
      <c r="I3361">
        <v>0</v>
      </c>
      <c r="J3361">
        <v>0</v>
      </c>
      <c r="K3361">
        <v>0</v>
      </c>
      <c r="L3361">
        <v>6</v>
      </c>
      <c r="M3361">
        <v>7</v>
      </c>
      <c r="N3361">
        <v>3</v>
      </c>
      <c r="O3361">
        <v>3</v>
      </c>
      <c r="P3361">
        <v>1</v>
      </c>
      <c r="Q3361">
        <v>4</v>
      </c>
      <c r="R3361">
        <v>1</v>
      </c>
      <c r="S3361">
        <v>0</v>
      </c>
      <c r="T3361">
        <v>0</v>
      </c>
      <c r="U3361">
        <v>0</v>
      </c>
      <c r="V3361">
        <f t="shared" si="104"/>
        <v>58</v>
      </c>
      <c r="W3361">
        <f t="shared" si="105"/>
        <v>40</v>
      </c>
    </row>
    <row r="3362" spans="1:23" x14ac:dyDescent="0.35">
      <c r="A3362" t="s">
        <v>476</v>
      </c>
      <c r="B3362" s="1">
        <v>44428</v>
      </c>
      <c r="C3362" t="s">
        <v>473</v>
      </c>
      <c r="D3362" t="s">
        <v>50</v>
      </c>
      <c r="E3362">
        <v>1</v>
      </c>
      <c r="F3362">
        <v>0</v>
      </c>
      <c r="G3362">
        <v>0</v>
      </c>
      <c r="H3362">
        <v>1</v>
      </c>
      <c r="I3362">
        <v>0</v>
      </c>
      <c r="J3362">
        <v>0</v>
      </c>
      <c r="K3362">
        <v>0</v>
      </c>
      <c r="L3362">
        <v>5</v>
      </c>
      <c r="M3362">
        <v>3</v>
      </c>
      <c r="N3362">
        <v>1</v>
      </c>
      <c r="O3362">
        <v>1</v>
      </c>
      <c r="P3362">
        <v>1</v>
      </c>
      <c r="Q3362">
        <v>4</v>
      </c>
      <c r="R3362">
        <v>4</v>
      </c>
      <c r="S3362">
        <v>0</v>
      </c>
      <c r="T3362">
        <v>0</v>
      </c>
      <c r="U3362">
        <v>0</v>
      </c>
      <c r="V3362">
        <f t="shared" si="104"/>
        <v>60</v>
      </c>
      <c r="W3362">
        <f t="shared" si="105"/>
        <v>51</v>
      </c>
    </row>
    <row r="3363" spans="1:23" x14ac:dyDescent="0.35">
      <c r="A3363" t="s">
        <v>476</v>
      </c>
      <c r="B3363" s="1">
        <v>44429</v>
      </c>
      <c r="C3363" t="s">
        <v>470</v>
      </c>
      <c r="D3363" t="s">
        <v>50</v>
      </c>
      <c r="E3363">
        <v>1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 s="2">
        <v>4.666666666666667</v>
      </c>
      <c r="M3363">
        <v>4</v>
      </c>
      <c r="N3363">
        <v>2</v>
      </c>
      <c r="O3363">
        <v>2</v>
      </c>
      <c r="P3363">
        <v>1</v>
      </c>
      <c r="Q3363">
        <v>3</v>
      </c>
      <c r="R3363">
        <v>3</v>
      </c>
      <c r="S3363">
        <v>2</v>
      </c>
      <c r="T3363">
        <v>0</v>
      </c>
      <c r="U3363">
        <v>0</v>
      </c>
      <c r="V3363">
        <f t="shared" si="104"/>
        <v>57.333333333333336</v>
      </c>
      <c r="W3363">
        <f t="shared" si="105"/>
        <v>45</v>
      </c>
    </row>
    <row r="3364" spans="1:23" x14ac:dyDescent="0.35">
      <c r="A3364" t="s">
        <v>476</v>
      </c>
      <c r="B3364" s="1">
        <v>44430</v>
      </c>
      <c r="C3364" t="s">
        <v>471</v>
      </c>
      <c r="D3364" t="s">
        <v>50</v>
      </c>
      <c r="E3364">
        <v>1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7</v>
      </c>
      <c r="M3364">
        <v>2</v>
      </c>
      <c r="N3364">
        <v>0</v>
      </c>
      <c r="O3364">
        <v>0</v>
      </c>
      <c r="P3364">
        <v>0</v>
      </c>
      <c r="Q3364">
        <v>2</v>
      </c>
      <c r="R3364">
        <v>9</v>
      </c>
      <c r="S3364">
        <v>0</v>
      </c>
      <c r="T3364">
        <v>0</v>
      </c>
      <c r="U3364">
        <v>1</v>
      </c>
      <c r="V3364">
        <f t="shared" si="104"/>
        <v>82</v>
      </c>
      <c r="W3364">
        <f t="shared" si="105"/>
        <v>83</v>
      </c>
    </row>
    <row r="3365" spans="1:23" x14ac:dyDescent="0.35">
      <c r="A3365" t="s">
        <v>476</v>
      </c>
      <c r="B3365" s="1">
        <v>44431</v>
      </c>
      <c r="C3365" t="s">
        <v>475</v>
      </c>
      <c r="D3365" t="s">
        <v>46</v>
      </c>
      <c r="E3365">
        <v>1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 s="2">
        <v>5.666666666666667</v>
      </c>
      <c r="M3365">
        <v>5</v>
      </c>
      <c r="N3365">
        <v>2</v>
      </c>
      <c r="O3365">
        <v>2</v>
      </c>
      <c r="P3365">
        <v>1</v>
      </c>
      <c r="Q3365">
        <v>0</v>
      </c>
      <c r="R3365">
        <v>5</v>
      </c>
      <c r="S3365">
        <v>0</v>
      </c>
      <c r="T3365">
        <v>0</v>
      </c>
      <c r="U3365">
        <v>1</v>
      </c>
      <c r="V3365">
        <f t="shared" si="104"/>
        <v>66.333333333333329</v>
      </c>
      <c r="W3365">
        <f t="shared" si="105"/>
        <v>57</v>
      </c>
    </row>
    <row r="3366" spans="1:23" x14ac:dyDescent="0.35">
      <c r="A3366" t="s">
        <v>476</v>
      </c>
      <c r="B3366" s="1">
        <v>44432</v>
      </c>
      <c r="C3366" t="s">
        <v>469</v>
      </c>
      <c r="D3366" t="s">
        <v>46</v>
      </c>
      <c r="E3366">
        <v>1</v>
      </c>
      <c r="F3366">
        <v>0</v>
      </c>
      <c r="G3366">
        <v>0</v>
      </c>
      <c r="H3366">
        <v>0</v>
      </c>
      <c r="I3366">
        <v>1</v>
      </c>
      <c r="J3366">
        <v>0</v>
      </c>
      <c r="K3366">
        <v>0</v>
      </c>
      <c r="L3366">
        <v>3</v>
      </c>
      <c r="M3366">
        <v>7</v>
      </c>
      <c r="N3366">
        <v>3</v>
      </c>
      <c r="O3366">
        <v>3</v>
      </c>
      <c r="P3366">
        <v>0</v>
      </c>
      <c r="Q3366">
        <v>2</v>
      </c>
      <c r="R3366">
        <v>0</v>
      </c>
      <c r="S3366">
        <v>0</v>
      </c>
      <c r="T3366">
        <v>0</v>
      </c>
      <c r="U3366">
        <v>0</v>
      </c>
      <c r="V3366">
        <f t="shared" si="104"/>
        <v>50</v>
      </c>
      <c r="W3366">
        <f t="shared" si="105"/>
        <v>31</v>
      </c>
    </row>
    <row r="3367" spans="1:23" x14ac:dyDescent="0.35">
      <c r="A3367" t="s">
        <v>476</v>
      </c>
      <c r="B3367" s="1">
        <v>44434</v>
      </c>
      <c r="C3367" t="s">
        <v>473</v>
      </c>
      <c r="D3367" t="s">
        <v>71</v>
      </c>
      <c r="E3367">
        <v>1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5</v>
      </c>
      <c r="M3367">
        <v>6</v>
      </c>
      <c r="N3367">
        <v>6</v>
      </c>
      <c r="O3367">
        <v>6</v>
      </c>
      <c r="P3367">
        <v>3</v>
      </c>
      <c r="Q3367">
        <v>1</v>
      </c>
      <c r="R3367">
        <v>8</v>
      </c>
      <c r="S3367">
        <v>0</v>
      </c>
      <c r="T3367">
        <v>0</v>
      </c>
      <c r="U3367">
        <v>0</v>
      </c>
      <c r="V3367">
        <f t="shared" si="104"/>
        <v>56</v>
      </c>
      <c r="W3367">
        <f t="shared" si="105"/>
        <v>28</v>
      </c>
    </row>
    <row r="3368" spans="1:23" x14ac:dyDescent="0.35">
      <c r="A3368" t="s">
        <v>476</v>
      </c>
      <c r="B3368" s="1">
        <v>44435</v>
      </c>
      <c r="C3368" t="s">
        <v>470</v>
      </c>
      <c r="D3368" t="s">
        <v>71</v>
      </c>
      <c r="E3368">
        <v>1</v>
      </c>
      <c r="F3368">
        <v>0</v>
      </c>
      <c r="G3368">
        <v>0</v>
      </c>
      <c r="H3368">
        <v>0</v>
      </c>
      <c r="I3368">
        <v>1</v>
      </c>
      <c r="J3368">
        <v>0</v>
      </c>
      <c r="K3368">
        <v>0</v>
      </c>
      <c r="L3368" s="2">
        <v>4.333333333333333</v>
      </c>
      <c r="M3368">
        <v>7</v>
      </c>
      <c r="N3368">
        <v>5</v>
      </c>
      <c r="O3368">
        <v>5</v>
      </c>
      <c r="P3368">
        <v>3</v>
      </c>
      <c r="Q3368">
        <v>0</v>
      </c>
      <c r="R3368">
        <v>5</v>
      </c>
      <c r="S3368">
        <v>1</v>
      </c>
      <c r="T3368">
        <v>0</v>
      </c>
      <c r="U3368">
        <v>0</v>
      </c>
      <c r="V3368">
        <f t="shared" si="104"/>
        <v>49.666666666666664</v>
      </c>
      <c r="W3368">
        <f t="shared" si="105"/>
        <v>24</v>
      </c>
    </row>
    <row r="3369" spans="1:23" x14ac:dyDescent="0.35">
      <c r="A3369" t="s">
        <v>476</v>
      </c>
      <c r="B3369" s="1">
        <v>44436</v>
      </c>
      <c r="C3369" t="s">
        <v>471</v>
      </c>
      <c r="D3369" t="s">
        <v>71</v>
      </c>
      <c r="E3369">
        <v>1</v>
      </c>
      <c r="F3369">
        <v>0</v>
      </c>
      <c r="G3369">
        <v>0</v>
      </c>
      <c r="H3369">
        <v>1</v>
      </c>
      <c r="I3369">
        <v>0</v>
      </c>
      <c r="J3369">
        <v>0</v>
      </c>
      <c r="K3369">
        <v>0</v>
      </c>
      <c r="L3369">
        <v>7</v>
      </c>
      <c r="M3369">
        <v>2</v>
      </c>
      <c r="N3369">
        <v>0</v>
      </c>
      <c r="O3369">
        <v>0</v>
      </c>
      <c r="P3369">
        <v>0</v>
      </c>
      <c r="Q3369">
        <v>1</v>
      </c>
      <c r="R3369">
        <v>6</v>
      </c>
      <c r="S3369">
        <v>0</v>
      </c>
      <c r="T3369">
        <v>0</v>
      </c>
      <c r="U3369">
        <v>0</v>
      </c>
      <c r="V3369">
        <f t="shared" si="104"/>
        <v>80</v>
      </c>
      <c r="W3369">
        <f t="shared" si="105"/>
        <v>82</v>
      </c>
    </row>
    <row r="3370" spans="1:23" x14ac:dyDescent="0.35">
      <c r="A3370" t="s">
        <v>476</v>
      </c>
      <c r="B3370" s="1">
        <v>44437</v>
      </c>
      <c r="C3370" t="s">
        <v>475</v>
      </c>
      <c r="D3370" t="s">
        <v>71</v>
      </c>
      <c r="E3370">
        <v>1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5</v>
      </c>
      <c r="M3370">
        <v>5</v>
      </c>
      <c r="N3370">
        <v>0</v>
      </c>
      <c r="O3370">
        <v>0</v>
      </c>
      <c r="P3370">
        <v>0</v>
      </c>
      <c r="Q3370">
        <v>1</v>
      </c>
      <c r="R3370">
        <v>1</v>
      </c>
      <c r="S3370">
        <v>1</v>
      </c>
      <c r="T3370">
        <v>0</v>
      </c>
      <c r="U3370">
        <v>0</v>
      </c>
      <c r="V3370">
        <f t="shared" si="104"/>
        <v>62</v>
      </c>
      <c r="W3370">
        <f t="shared" si="105"/>
        <v>59</v>
      </c>
    </row>
    <row r="3371" spans="1:23" x14ac:dyDescent="0.35">
      <c r="A3371" t="s">
        <v>476</v>
      </c>
      <c r="B3371" s="1">
        <v>44439</v>
      </c>
      <c r="C3371" t="s">
        <v>469</v>
      </c>
      <c r="D3371" t="s">
        <v>65</v>
      </c>
      <c r="E3371">
        <v>1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 s="2">
        <v>4.666666666666667</v>
      </c>
      <c r="M3371">
        <v>7</v>
      </c>
      <c r="N3371">
        <v>3</v>
      </c>
      <c r="O3371">
        <v>3</v>
      </c>
      <c r="P3371">
        <v>3</v>
      </c>
      <c r="Q3371">
        <v>2</v>
      </c>
      <c r="R3371">
        <v>2</v>
      </c>
      <c r="S3371">
        <v>0</v>
      </c>
      <c r="T3371">
        <v>0</v>
      </c>
      <c r="U3371">
        <v>0</v>
      </c>
      <c r="V3371">
        <f t="shared" si="104"/>
        <v>46.333333333333336</v>
      </c>
      <c r="W3371">
        <f t="shared" si="105"/>
        <v>25</v>
      </c>
    </row>
    <row r="3372" spans="1:23" x14ac:dyDescent="0.35">
      <c r="A3372" t="s">
        <v>476</v>
      </c>
      <c r="B3372" s="1">
        <v>44440</v>
      </c>
      <c r="C3372" t="s">
        <v>473</v>
      </c>
      <c r="D3372" t="s">
        <v>65</v>
      </c>
      <c r="E3372">
        <v>1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4</v>
      </c>
      <c r="M3372">
        <v>4</v>
      </c>
      <c r="N3372">
        <v>4</v>
      </c>
      <c r="O3372">
        <v>4</v>
      </c>
      <c r="P3372">
        <v>2</v>
      </c>
      <c r="Q3372">
        <v>3</v>
      </c>
      <c r="R3372">
        <v>4</v>
      </c>
      <c r="S3372">
        <v>0</v>
      </c>
      <c r="T3372">
        <v>0</v>
      </c>
      <c r="U3372">
        <v>0</v>
      </c>
      <c r="V3372">
        <f t="shared" si="104"/>
        <v>51</v>
      </c>
      <c r="W3372">
        <f t="shared" si="105"/>
        <v>30</v>
      </c>
    </row>
    <row r="3373" spans="1:23" x14ac:dyDescent="0.35">
      <c r="A3373" t="s">
        <v>476</v>
      </c>
      <c r="B3373" s="1">
        <v>44441</v>
      </c>
      <c r="C3373" t="s">
        <v>471</v>
      </c>
      <c r="D3373" t="s">
        <v>65</v>
      </c>
      <c r="E3373">
        <v>1</v>
      </c>
      <c r="F3373">
        <v>0</v>
      </c>
      <c r="G3373">
        <v>0</v>
      </c>
      <c r="H3373">
        <v>1</v>
      </c>
      <c r="I3373">
        <v>0</v>
      </c>
      <c r="J3373">
        <v>0</v>
      </c>
      <c r="K3373">
        <v>0</v>
      </c>
      <c r="L3373" s="2">
        <v>6.666666666666667</v>
      </c>
      <c r="M3373">
        <v>5</v>
      </c>
      <c r="N3373">
        <v>3</v>
      </c>
      <c r="O3373">
        <v>3</v>
      </c>
      <c r="P3373">
        <v>2</v>
      </c>
      <c r="Q3373">
        <v>3</v>
      </c>
      <c r="R3373">
        <v>7</v>
      </c>
      <c r="S3373">
        <v>0</v>
      </c>
      <c r="T3373">
        <v>0</v>
      </c>
      <c r="U3373">
        <v>0</v>
      </c>
      <c r="V3373">
        <f t="shared" si="104"/>
        <v>66.333333333333329</v>
      </c>
      <c r="W3373">
        <f t="shared" si="105"/>
        <v>50</v>
      </c>
    </row>
    <row r="3374" spans="1:23" x14ac:dyDescent="0.35">
      <c r="A3374" t="s">
        <v>476</v>
      </c>
      <c r="B3374" s="1">
        <v>44442</v>
      </c>
      <c r="C3374" t="s">
        <v>470</v>
      </c>
      <c r="D3374" t="s">
        <v>28</v>
      </c>
      <c r="E3374">
        <v>1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7</v>
      </c>
      <c r="M3374">
        <v>5</v>
      </c>
      <c r="N3374">
        <v>2</v>
      </c>
      <c r="O3374">
        <v>2</v>
      </c>
      <c r="P3374">
        <v>1</v>
      </c>
      <c r="Q3374">
        <v>0</v>
      </c>
      <c r="R3374">
        <v>9</v>
      </c>
      <c r="S3374">
        <v>0</v>
      </c>
      <c r="T3374">
        <v>0</v>
      </c>
      <c r="U3374">
        <v>0</v>
      </c>
      <c r="V3374">
        <f t="shared" si="104"/>
        <v>77</v>
      </c>
      <c r="W3374">
        <f t="shared" si="105"/>
        <v>69</v>
      </c>
    </row>
    <row r="3375" spans="1:23" x14ac:dyDescent="0.35">
      <c r="A3375" t="s">
        <v>476</v>
      </c>
      <c r="B3375" s="1">
        <v>44443</v>
      </c>
      <c r="C3375" t="s">
        <v>475</v>
      </c>
      <c r="D3375" t="s">
        <v>28</v>
      </c>
      <c r="E3375">
        <v>1</v>
      </c>
      <c r="F3375">
        <v>0</v>
      </c>
      <c r="G3375">
        <v>0</v>
      </c>
      <c r="H3375">
        <v>0</v>
      </c>
      <c r="I3375">
        <v>1</v>
      </c>
      <c r="J3375">
        <v>0</v>
      </c>
      <c r="K3375">
        <v>0</v>
      </c>
      <c r="L3375" s="2">
        <v>3.6666666666666665</v>
      </c>
      <c r="M3375">
        <v>9</v>
      </c>
      <c r="N3375">
        <v>4</v>
      </c>
      <c r="O3375">
        <v>4</v>
      </c>
      <c r="P3375">
        <v>3</v>
      </c>
      <c r="Q3375">
        <v>0</v>
      </c>
      <c r="R3375">
        <v>3</v>
      </c>
      <c r="S3375">
        <v>0</v>
      </c>
      <c r="T3375">
        <v>0</v>
      </c>
      <c r="U3375">
        <v>0</v>
      </c>
      <c r="V3375">
        <f t="shared" si="104"/>
        <v>43</v>
      </c>
      <c r="W3375">
        <f t="shared" si="105"/>
        <v>17</v>
      </c>
    </row>
    <row r="3376" spans="1:23" x14ac:dyDescent="0.35">
      <c r="A3376" t="s">
        <v>476</v>
      </c>
      <c r="B3376" s="1">
        <v>44444</v>
      </c>
      <c r="C3376" t="s">
        <v>469</v>
      </c>
      <c r="D3376" t="s">
        <v>28</v>
      </c>
      <c r="E3376">
        <v>1</v>
      </c>
      <c r="F3376">
        <v>0</v>
      </c>
      <c r="G3376">
        <v>0</v>
      </c>
      <c r="H3376">
        <v>0</v>
      </c>
      <c r="I3376">
        <v>1</v>
      </c>
      <c r="J3376">
        <v>0</v>
      </c>
      <c r="K3376">
        <v>0</v>
      </c>
      <c r="L3376" s="2">
        <v>2.3333333333333335</v>
      </c>
      <c r="M3376">
        <v>8</v>
      </c>
      <c r="N3376">
        <v>7</v>
      </c>
      <c r="O3376">
        <v>7</v>
      </c>
      <c r="P3376">
        <v>2</v>
      </c>
      <c r="Q3376">
        <v>0</v>
      </c>
      <c r="R3376">
        <v>2</v>
      </c>
      <c r="S3376">
        <v>0</v>
      </c>
      <c r="T3376">
        <v>0</v>
      </c>
      <c r="U3376">
        <v>0</v>
      </c>
      <c r="V3376">
        <f t="shared" si="104"/>
        <v>43</v>
      </c>
      <c r="W3376">
        <f t="shared" si="105"/>
        <v>7</v>
      </c>
    </row>
    <row r="3377" spans="1:23" x14ac:dyDescent="0.35">
      <c r="A3377" t="s">
        <v>476</v>
      </c>
      <c r="B3377" s="1">
        <v>44446</v>
      </c>
      <c r="C3377" t="s">
        <v>473</v>
      </c>
      <c r="D3377" t="s">
        <v>21</v>
      </c>
      <c r="E3377">
        <v>1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4</v>
      </c>
      <c r="M3377">
        <v>5</v>
      </c>
      <c r="N3377">
        <v>1</v>
      </c>
      <c r="O3377">
        <v>1</v>
      </c>
      <c r="P3377">
        <v>0</v>
      </c>
      <c r="Q3377">
        <v>2</v>
      </c>
      <c r="R3377">
        <v>4</v>
      </c>
      <c r="S3377">
        <v>2</v>
      </c>
      <c r="T3377">
        <v>0</v>
      </c>
      <c r="U3377">
        <v>0</v>
      </c>
      <c r="V3377">
        <f t="shared" si="104"/>
        <v>59</v>
      </c>
      <c r="W3377">
        <f t="shared" si="105"/>
        <v>51</v>
      </c>
    </row>
    <row r="3378" spans="1:23" x14ac:dyDescent="0.35">
      <c r="A3378" t="s">
        <v>476</v>
      </c>
      <c r="B3378" s="1">
        <v>44447</v>
      </c>
      <c r="C3378" t="s">
        <v>471</v>
      </c>
      <c r="D3378" t="s">
        <v>21</v>
      </c>
      <c r="E3378">
        <v>1</v>
      </c>
      <c r="F3378">
        <v>0</v>
      </c>
      <c r="G3378">
        <v>0</v>
      </c>
      <c r="H3378">
        <v>1</v>
      </c>
      <c r="I3378">
        <v>0</v>
      </c>
      <c r="J3378">
        <v>0</v>
      </c>
      <c r="K3378">
        <v>0</v>
      </c>
      <c r="L3378">
        <v>7</v>
      </c>
      <c r="M3378">
        <v>6</v>
      </c>
      <c r="N3378">
        <v>1</v>
      </c>
      <c r="O3378">
        <v>1</v>
      </c>
      <c r="P3378">
        <v>0</v>
      </c>
      <c r="Q3378">
        <v>2</v>
      </c>
      <c r="R3378">
        <v>7</v>
      </c>
      <c r="S3378">
        <v>0</v>
      </c>
      <c r="T3378">
        <v>0</v>
      </c>
      <c r="U3378">
        <v>1</v>
      </c>
      <c r="V3378">
        <f t="shared" si="104"/>
        <v>76</v>
      </c>
      <c r="W3378">
        <f t="shared" si="105"/>
        <v>70</v>
      </c>
    </row>
    <row r="3379" spans="1:23" x14ac:dyDescent="0.35">
      <c r="A3379" t="s">
        <v>476</v>
      </c>
      <c r="B3379" s="1">
        <v>44448</v>
      </c>
      <c r="C3379" t="s">
        <v>470</v>
      </c>
      <c r="D3379" t="s">
        <v>21</v>
      </c>
      <c r="E3379">
        <v>1</v>
      </c>
      <c r="F3379">
        <v>0</v>
      </c>
      <c r="G3379">
        <v>0</v>
      </c>
      <c r="H3379">
        <v>1</v>
      </c>
      <c r="I3379">
        <v>0</v>
      </c>
      <c r="J3379">
        <v>0</v>
      </c>
      <c r="K3379">
        <v>0</v>
      </c>
      <c r="L3379">
        <v>7</v>
      </c>
      <c r="M3379">
        <v>5</v>
      </c>
      <c r="N3379">
        <v>1</v>
      </c>
      <c r="O3379">
        <v>1</v>
      </c>
      <c r="P3379">
        <v>0</v>
      </c>
      <c r="Q3379">
        <v>1</v>
      </c>
      <c r="R3379">
        <v>9</v>
      </c>
      <c r="S3379">
        <v>0</v>
      </c>
      <c r="T3379">
        <v>0</v>
      </c>
      <c r="U3379">
        <v>0</v>
      </c>
      <c r="V3379">
        <f t="shared" si="104"/>
        <v>80</v>
      </c>
      <c r="W3379">
        <f t="shared" si="105"/>
        <v>76</v>
      </c>
    </row>
    <row r="3380" spans="1:23" x14ac:dyDescent="0.35">
      <c r="A3380" t="s">
        <v>476</v>
      </c>
      <c r="B3380" s="1">
        <v>44449</v>
      </c>
      <c r="C3380" t="s">
        <v>475</v>
      </c>
      <c r="D3380" t="s">
        <v>31</v>
      </c>
      <c r="E3380">
        <v>1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 s="2">
        <v>2.6666666666666665</v>
      </c>
      <c r="M3380">
        <v>6</v>
      </c>
      <c r="N3380">
        <v>4</v>
      </c>
      <c r="O3380">
        <v>4</v>
      </c>
      <c r="P3380">
        <v>0</v>
      </c>
      <c r="Q3380">
        <v>1</v>
      </c>
      <c r="R3380">
        <v>3</v>
      </c>
      <c r="S3380">
        <v>0</v>
      </c>
      <c r="T3380">
        <v>0</v>
      </c>
      <c r="U3380">
        <v>0</v>
      </c>
      <c r="V3380">
        <f t="shared" si="104"/>
        <v>54</v>
      </c>
      <c r="W3380">
        <f t="shared" si="105"/>
        <v>33</v>
      </c>
    </row>
    <row r="3381" spans="1:23" x14ac:dyDescent="0.35">
      <c r="A3381" t="s">
        <v>476</v>
      </c>
      <c r="B3381" s="1">
        <v>44450</v>
      </c>
      <c r="C3381" t="s">
        <v>469</v>
      </c>
      <c r="D3381" t="s">
        <v>31</v>
      </c>
      <c r="E3381">
        <v>1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7</v>
      </c>
      <c r="M3381">
        <v>6</v>
      </c>
      <c r="N3381">
        <v>2</v>
      </c>
      <c r="O3381">
        <v>2</v>
      </c>
      <c r="P3381">
        <v>0</v>
      </c>
      <c r="Q3381">
        <v>1</v>
      </c>
      <c r="R3381">
        <v>8</v>
      </c>
      <c r="S3381">
        <v>0</v>
      </c>
      <c r="T3381">
        <v>0</v>
      </c>
      <c r="U3381">
        <v>0</v>
      </c>
      <c r="V3381">
        <f t="shared" si="104"/>
        <v>78</v>
      </c>
      <c r="W3381">
        <f t="shared" si="105"/>
        <v>70</v>
      </c>
    </row>
    <row r="3382" spans="1:23" x14ac:dyDescent="0.35">
      <c r="A3382" t="s">
        <v>476</v>
      </c>
      <c r="B3382" s="1">
        <v>44451</v>
      </c>
      <c r="C3382" t="s">
        <v>473</v>
      </c>
      <c r="D3382" t="s">
        <v>31</v>
      </c>
      <c r="E3382">
        <v>1</v>
      </c>
      <c r="F3382">
        <v>0</v>
      </c>
      <c r="G3382">
        <v>0</v>
      </c>
      <c r="H3382">
        <v>0</v>
      </c>
      <c r="I3382">
        <v>1</v>
      </c>
      <c r="J3382">
        <v>0</v>
      </c>
      <c r="K3382">
        <v>0</v>
      </c>
      <c r="L3382" s="2">
        <v>3.6666666666666665</v>
      </c>
      <c r="M3382">
        <v>8</v>
      </c>
      <c r="N3382">
        <v>4</v>
      </c>
      <c r="O3382">
        <v>4</v>
      </c>
      <c r="P3382">
        <v>0</v>
      </c>
      <c r="Q3382">
        <v>1</v>
      </c>
      <c r="R3382">
        <v>5</v>
      </c>
      <c r="S3382">
        <v>0</v>
      </c>
      <c r="T3382">
        <v>0</v>
      </c>
      <c r="U3382">
        <v>0</v>
      </c>
      <c r="V3382">
        <f t="shared" si="104"/>
        <v>57</v>
      </c>
      <c r="W3382">
        <f t="shared" si="105"/>
        <v>37</v>
      </c>
    </row>
    <row r="3383" spans="1:23" x14ac:dyDescent="0.35">
      <c r="A3383" t="s">
        <v>476</v>
      </c>
      <c r="B3383" s="1">
        <v>44453</v>
      </c>
      <c r="C3383" t="s">
        <v>471</v>
      </c>
      <c r="D3383" t="s">
        <v>29</v>
      </c>
      <c r="E3383">
        <v>1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 s="2">
        <v>3.3333333333333335</v>
      </c>
      <c r="M3383">
        <v>8</v>
      </c>
      <c r="N3383">
        <v>4</v>
      </c>
      <c r="O3383">
        <v>4</v>
      </c>
      <c r="P3383">
        <v>1</v>
      </c>
      <c r="Q3383">
        <v>2</v>
      </c>
      <c r="R3383">
        <v>4</v>
      </c>
      <c r="S3383">
        <v>0</v>
      </c>
      <c r="T3383">
        <v>0</v>
      </c>
      <c r="U3383">
        <v>0</v>
      </c>
      <c r="V3383">
        <f t="shared" si="104"/>
        <v>50</v>
      </c>
      <c r="W3383">
        <f t="shared" si="105"/>
        <v>26</v>
      </c>
    </row>
    <row r="3384" spans="1:23" x14ac:dyDescent="0.35">
      <c r="A3384" t="s">
        <v>476</v>
      </c>
      <c r="B3384" s="1">
        <v>44454</v>
      </c>
      <c r="C3384" t="s">
        <v>470</v>
      </c>
      <c r="D3384" t="s">
        <v>29</v>
      </c>
      <c r="E3384">
        <v>1</v>
      </c>
      <c r="F3384">
        <v>0</v>
      </c>
      <c r="G3384">
        <v>0</v>
      </c>
      <c r="H3384">
        <v>1</v>
      </c>
      <c r="I3384">
        <v>0</v>
      </c>
      <c r="J3384">
        <v>0</v>
      </c>
      <c r="K3384">
        <v>0</v>
      </c>
      <c r="L3384">
        <v>5</v>
      </c>
      <c r="M3384">
        <v>9</v>
      </c>
      <c r="N3384">
        <v>5</v>
      </c>
      <c r="O3384">
        <v>5</v>
      </c>
      <c r="P3384">
        <v>1</v>
      </c>
      <c r="Q3384">
        <v>1</v>
      </c>
      <c r="R3384">
        <v>3</v>
      </c>
      <c r="S3384">
        <v>1</v>
      </c>
      <c r="T3384">
        <v>0</v>
      </c>
      <c r="U3384">
        <v>0</v>
      </c>
      <c r="V3384">
        <f t="shared" si="104"/>
        <v>56</v>
      </c>
      <c r="W3384">
        <f t="shared" si="105"/>
        <v>32</v>
      </c>
    </row>
    <row r="3385" spans="1:23" x14ac:dyDescent="0.35">
      <c r="A3385" t="s">
        <v>476</v>
      </c>
      <c r="B3385" s="1">
        <v>44455</v>
      </c>
      <c r="C3385" t="s">
        <v>475</v>
      </c>
      <c r="D3385" t="s">
        <v>29</v>
      </c>
      <c r="E3385">
        <v>1</v>
      </c>
      <c r="F3385">
        <v>0</v>
      </c>
      <c r="G3385">
        <v>0</v>
      </c>
      <c r="H3385">
        <v>1</v>
      </c>
      <c r="I3385">
        <v>0</v>
      </c>
      <c r="J3385">
        <v>0</v>
      </c>
      <c r="K3385">
        <v>0</v>
      </c>
      <c r="L3385">
        <v>5</v>
      </c>
      <c r="M3385">
        <v>6</v>
      </c>
      <c r="N3385">
        <v>2</v>
      </c>
      <c r="O3385">
        <v>2</v>
      </c>
      <c r="P3385">
        <v>1</v>
      </c>
      <c r="Q3385">
        <v>2</v>
      </c>
      <c r="R3385">
        <v>3</v>
      </c>
      <c r="S3385">
        <v>0</v>
      </c>
      <c r="T3385">
        <v>0</v>
      </c>
      <c r="U3385">
        <v>0</v>
      </c>
      <c r="V3385">
        <f t="shared" si="104"/>
        <v>58</v>
      </c>
      <c r="W3385">
        <f t="shared" si="105"/>
        <v>45</v>
      </c>
    </row>
    <row r="3386" spans="1:23" x14ac:dyDescent="0.35">
      <c r="A3386" t="s">
        <v>476</v>
      </c>
      <c r="B3386" s="1">
        <v>44456</v>
      </c>
      <c r="C3386" t="s">
        <v>469</v>
      </c>
      <c r="D3386" t="s">
        <v>163</v>
      </c>
      <c r="E3386">
        <v>1</v>
      </c>
      <c r="F3386">
        <v>0</v>
      </c>
      <c r="G3386">
        <v>0</v>
      </c>
      <c r="H3386">
        <v>1</v>
      </c>
      <c r="I3386">
        <v>0</v>
      </c>
      <c r="J3386">
        <v>0</v>
      </c>
      <c r="K3386">
        <v>0</v>
      </c>
      <c r="L3386">
        <v>6</v>
      </c>
      <c r="M3386">
        <v>7</v>
      </c>
      <c r="N3386">
        <v>4</v>
      </c>
      <c r="O3386">
        <v>1</v>
      </c>
      <c r="P3386">
        <v>1</v>
      </c>
      <c r="Q3386">
        <v>1</v>
      </c>
      <c r="R3386">
        <v>3</v>
      </c>
      <c r="S3386">
        <v>0</v>
      </c>
      <c r="T3386">
        <v>0</v>
      </c>
      <c r="U3386">
        <v>0</v>
      </c>
      <c r="V3386">
        <f t="shared" si="104"/>
        <v>57</v>
      </c>
      <c r="W3386">
        <f t="shared" si="105"/>
        <v>45</v>
      </c>
    </row>
    <row r="3387" spans="1:23" x14ac:dyDescent="0.35">
      <c r="A3387" t="s">
        <v>476</v>
      </c>
      <c r="B3387" s="1">
        <v>44457</v>
      </c>
      <c r="C3387" t="s">
        <v>473</v>
      </c>
      <c r="D3387" t="s">
        <v>163</v>
      </c>
      <c r="E3387">
        <v>1</v>
      </c>
      <c r="F3387">
        <v>0</v>
      </c>
      <c r="G3387">
        <v>0</v>
      </c>
      <c r="H3387">
        <v>1</v>
      </c>
      <c r="I3387">
        <v>0</v>
      </c>
      <c r="J3387">
        <v>0</v>
      </c>
      <c r="K3387">
        <v>0</v>
      </c>
      <c r="L3387">
        <v>6</v>
      </c>
      <c r="M3387">
        <v>2</v>
      </c>
      <c r="N3387">
        <v>0</v>
      </c>
      <c r="O3387">
        <v>0</v>
      </c>
      <c r="P3387">
        <v>0</v>
      </c>
      <c r="Q3387">
        <v>0</v>
      </c>
      <c r="R3387">
        <v>5</v>
      </c>
      <c r="S3387">
        <v>0</v>
      </c>
      <c r="T3387">
        <v>0</v>
      </c>
      <c r="U3387">
        <v>0</v>
      </c>
      <c r="V3387">
        <f t="shared" si="104"/>
        <v>75</v>
      </c>
      <c r="W3387">
        <f t="shared" si="105"/>
        <v>77</v>
      </c>
    </row>
    <row r="3388" spans="1:23" x14ac:dyDescent="0.35">
      <c r="A3388" t="s">
        <v>476</v>
      </c>
      <c r="B3388" s="1">
        <v>44458</v>
      </c>
      <c r="C3388" t="s">
        <v>471</v>
      </c>
      <c r="D3388" t="s">
        <v>163</v>
      </c>
      <c r="E3388">
        <v>1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7</v>
      </c>
      <c r="M3388">
        <v>1</v>
      </c>
      <c r="N3388">
        <v>0</v>
      </c>
      <c r="O3388">
        <v>0</v>
      </c>
      <c r="P3388">
        <v>0</v>
      </c>
      <c r="Q3388">
        <v>4</v>
      </c>
      <c r="R3388">
        <v>7</v>
      </c>
      <c r="S3388">
        <v>0</v>
      </c>
      <c r="T3388">
        <v>0</v>
      </c>
      <c r="U3388">
        <v>0</v>
      </c>
      <c r="V3388">
        <f t="shared" si="104"/>
        <v>79</v>
      </c>
      <c r="W3388">
        <f t="shared" si="105"/>
        <v>79</v>
      </c>
    </row>
    <row r="3389" spans="1:23" x14ac:dyDescent="0.35">
      <c r="A3389" t="s">
        <v>476</v>
      </c>
      <c r="B3389" s="1">
        <v>44459</v>
      </c>
      <c r="C3389" t="s">
        <v>470</v>
      </c>
      <c r="D3389" t="s">
        <v>46</v>
      </c>
      <c r="E3389">
        <v>1</v>
      </c>
      <c r="F3389">
        <v>0</v>
      </c>
      <c r="G3389">
        <v>0</v>
      </c>
      <c r="H3389">
        <v>0</v>
      </c>
      <c r="I3389">
        <v>1</v>
      </c>
      <c r="J3389">
        <v>0</v>
      </c>
      <c r="K3389">
        <v>0</v>
      </c>
      <c r="L3389">
        <v>5</v>
      </c>
      <c r="M3389">
        <v>8</v>
      </c>
      <c r="N3389">
        <v>4</v>
      </c>
      <c r="O3389">
        <v>4</v>
      </c>
      <c r="P3389">
        <v>0</v>
      </c>
      <c r="Q3389">
        <v>1</v>
      </c>
      <c r="R3389">
        <v>3</v>
      </c>
      <c r="S3389">
        <v>0</v>
      </c>
      <c r="T3389">
        <v>0</v>
      </c>
      <c r="U3389">
        <v>0</v>
      </c>
      <c r="V3389">
        <f t="shared" si="104"/>
        <v>61</v>
      </c>
      <c r="W3389">
        <f t="shared" si="105"/>
        <v>43</v>
      </c>
    </row>
    <row r="3390" spans="1:23" x14ac:dyDescent="0.35">
      <c r="A3390" t="s">
        <v>476</v>
      </c>
      <c r="B3390" s="1">
        <v>44460</v>
      </c>
      <c r="C3390" t="s">
        <v>475</v>
      </c>
      <c r="D3390" t="s">
        <v>46</v>
      </c>
      <c r="E3390">
        <v>1</v>
      </c>
      <c r="F3390">
        <v>0</v>
      </c>
      <c r="G3390">
        <v>0</v>
      </c>
      <c r="H3390">
        <v>0</v>
      </c>
      <c r="I3390">
        <v>1</v>
      </c>
      <c r="J3390">
        <v>0</v>
      </c>
      <c r="K3390">
        <v>0</v>
      </c>
      <c r="L3390">
        <v>4</v>
      </c>
      <c r="M3390">
        <v>6</v>
      </c>
      <c r="N3390">
        <v>4</v>
      </c>
      <c r="O3390">
        <v>3</v>
      </c>
      <c r="P3390">
        <v>0</v>
      </c>
      <c r="Q3390">
        <v>1</v>
      </c>
      <c r="R3390">
        <v>5</v>
      </c>
      <c r="S3390">
        <v>1</v>
      </c>
      <c r="T3390">
        <v>0</v>
      </c>
      <c r="U3390">
        <v>0</v>
      </c>
      <c r="V3390">
        <f t="shared" si="104"/>
        <v>58</v>
      </c>
      <c r="W3390">
        <f t="shared" si="105"/>
        <v>43</v>
      </c>
    </row>
    <row r="3391" spans="1:23" x14ac:dyDescent="0.35">
      <c r="A3391" t="s">
        <v>476</v>
      </c>
      <c r="B3391" s="1">
        <v>44461</v>
      </c>
      <c r="C3391" t="s">
        <v>469</v>
      </c>
      <c r="D3391" t="s">
        <v>46</v>
      </c>
      <c r="E3391">
        <v>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0</v>
      </c>
      <c r="L3391">
        <v>5</v>
      </c>
      <c r="M3391">
        <v>7</v>
      </c>
      <c r="N3391">
        <v>3</v>
      </c>
      <c r="O3391">
        <v>3</v>
      </c>
      <c r="P3391">
        <v>2</v>
      </c>
      <c r="Q3391">
        <v>3</v>
      </c>
      <c r="R3391">
        <v>5</v>
      </c>
      <c r="S3391">
        <v>0</v>
      </c>
      <c r="T3391">
        <v>0</v>
      </c>
      <c r="U3391">
        <v>1</v>
      </c>
      <c r="V3391">
        <f t="shared" si="104"/>
        <v>54</v>
      </c>
      <c r="W3391">
        <f t="shared" si="105"/>
        <v>34</v>
      </c>
    </row>
    <row r="3392" spans="1:23" x14ac:dyDescent="0.35">
      <c r="A3392" t="s">
        <v>476</v>
      </c>
      <c r="B3392" s="1">
        <v>44462</v>
      </c>
      <c r="C3392" t="s">
        <v>468</v>
      </c>
      <c r="D3392" t="s">
        <v>46</v>
      </c>
      <c r="E3392">
        <v>1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3</v>
      </c>
      <c r="M3392">
        <v>1</v>
      </c>
      <c r="N3392">
        <v>0</v>
      </c>
      <c r="O3392">
        <v>0</v>
      </c>
      <c r="P3392">
        <v>0</v>
      </c>
      <c r="Q3392">
        <v>1</v>
      </c>
      <c r="R3392">
        <v>4</v>
      </c>
      <c r="S3392">
        <v>0</v>
      </c>
      <c r="T3392">
        <v>0</v>
      </c>
      <c r="U3392">
        <v>0</v>
      </c>
      <c r="V3392">
        <f t="shared" si="104"/>
        <v>61</v>
      </c>
      <c r="W3392">
        <f t="shared" si="105"/>
        <v>58</v>
      </c>
    </row>
    <row r="3393" spans="1:23" x14ac:dyDescent="0.35">
      <c r="A3393" t="s">
        <v>476</v>
      </c>
      <c r="B3393" s="1">
        <v>44463</v>
      </c>
      <c r="C3393" t="s">
        <v>471</v>
      </c>
      <c r="D3393" t="s">
        <v>26</v>
      </c>
      <c r="E3393">
        <v>1</v>
      </c>
      <c r="F3393">
        <v>0</v>
      </c>
      <c r="G3393">
        <v>0</v>
      </c>
      <c r="H3393">
        <v>1</v>
      </c>
      <c r="I3393">
        <v>0</v>
      </c>
      <c r="J3393">
        <v>0</v>
      </c>
      <c r="K3393">
        <v>0</v>
      </c>
      <c r="L3393">
        <v>7</v>
      </c>
      <c r="M3393">
        <v>2</v>
      </c>
      <c r="N3393">
        <v>2</v>
      </c>
      <c r="O3393">
        <v>1</v>
      </c>
      <c r="P3393">
        <v>1</v>
      </c>
      <c r="Q3393">
        <v>3</v>
      </c>
      <c r="R3393">
        <v>8</v>
      </c>
      <c r="S3393">
        <v>2</v>
      </c>
      <c r="T3393">
        <v>0</v>
      </c>
      <c r="U3393">
        <v>0</v>
      </c>
      <c r="V3393">
        <f t="shared" si="104"/>
        <v>74</v>
      </c>
      <c r="W3393">
        <f t="shared" si="105"/>
        <v>68</v>
      </c>
    </row>
    <row r="3394" spans="1:23" x14ac:dyDescent="0.35">
      <c r="A3394" t="s">
        <v>476</v>
      </c>
      <c r="B3394" s="1">
        <v>44464</v>
      </c>
      <c r="C3394" t="s">
        <v>470</v>
      </c>
      <c r="D3394" t="s">
        <v>26</v>
      </c>
      <c r="E3394">
        <v>1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7</v>
      </c>
      <c r="M3394">
        <v>3</v>
      </c>
      <c r="N3394">
        <v>1</v>
      </c>
      <c r="O3394">
        <v>1</v>
      </c>
      <c r="P3394">
        <v>1</v>
      </c>
      <c r="Q3394">
        <v>1</v>
      </c>
      <c r="R3394">
        <v>8</v>
      </c>
      <c r="S3394">
        <v>1</v>
      </c>
      <c r="T3394">
        <v>0</v>
      </c>
      <c r="U3394">
        <v>0</v>
      </c>
      <c r="V3394">
        <f t="shared" si="104"/>
        <v>77</v>
      </c>
      <c r="W3394">
        <f t="shared" si="105"/>
        <v>73</v>
      </c>
    </row>
    <row r="3395" spans="1:23" x14ac:dyDescent="0.35">
      <c r="A3395" t="s">
        <v>476</v>
      </c>
      <c r="B3395" s="1">
        <v>44465</v>
      </c>
      <c r="C3395" t="s">
        <v>475</v>
      </c>
      <c r="D3395" t="s">
        <v>26</v>
      </c>
      <c r="E3395">
        <v>1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5</v>
      </c>
      <c r="M3395">
        <v>3</v>
      </c>
      <c r="N3395">
        <v>1</v>
      </c>
      <c r="O3395">
        <v>1</v>
      </c>
      <c r="P3395">
        <v>0</v>
      </c>
      <c r="Q3395">
        <v>1</v>
      </c>
      <c r="R3395">
        <v>1</v>
      </c>
      <c r="S3395">
        <v>0</v>
      </c>
      <c r="T3395">
        <v>0</v>
      </c>
      <c r="U3395">
        <v>0</v>
      </c>
      <c r="V3395">
        <f t="shared" ref="V3395:V3458" si="106">50+L3395*3+(IF(L3395&lt;4,0,(L3395-4)*2)+R3395-M3395-4*P3395-(2*(N3395-O3395))-Q3395)</f>
        <v>64</v>
      </c>
      <c r="W3395">
        <f t="shared" ref="W3395:W3458" si="107">40+6*L3395+R3395-2*Q3395-2*M3395-3*N3395-6*P3395</f>
        <v>60</v>
      </c>
    </row>
    <row r="3396" spans="1:23" x14ac:dyDescent="0.35">
      <c r="A3396" t="s">
        <v>476</v>
      </c>
      <c r="B3396" s="1">
        <v>44466</v>
      </c>
      <c r="C3396" t="s">
        <v>469</v>
      </c>
      <c r="D3396" t="s">
        <v>34</v>
      </c>
      <c r="E3396">
        <v>1</v>
      </c>
      <c r="F3396">
        <v>0</v>
      </c>
      <c r="G3396">
        <v>0</v>
      </c>
      <c r="H3396">
        <v>0</v>
      </c>
      <c r="I3396">
        <v>1</v>
      </c>
      <c r="J3396">
        <v>0</v>
      </c>
      <c r="K3396">
        <v>0</v>
      </c>
      <c r="L3396">
        <v>3</v>
      </c>
      <c r="M3396">
        <v>6</v>
      </c>
      <c r="N3396">
        <v>5</v>
      </c>
      <c r="O3396">
        <v>5</v>
      </c>
      <c r="P3396">
        <v>0</v>
      </c>
      <c r="Q3396">
        <v>3</v>
      </c>
      <c r="R3396">
        <v>4</v>
      </c>
      <c r="S3396">
        <v>0</v>
      </c>
      <c r="T3396">
        <v>0</v>
      </c>
      <c r="U3396">
        <v>0</v>
      </c>
      <c r="V3396">
        <f t="shared" si="106"/>
        <v>54</v>
      </c>
      <c r="W3396">
        <f t="shared" si="107"/>
        <v>29</v>
      </c>
    </row>
    <row r="3397" spans="1:23" x14ac:dyDescent="0.35">
      <c r="A3397" t="s">
        <v>476</v>
      </c>
      <c r="B3397" s="1">
        <v>44467</v>
      </c>
      <c r="C3397" t="s">
        <v>468</v>
      </c>
      <c r="D3397" t="s">
        <v>34</v>
      </c>
      <c r="E3397">
        <v>1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 s="2">
        <v>3.3333333333333335</v>
      </c>
      <c r="M3397">
        <v>3</v>
      </c>
      <c r="N3397">
        <v>1</v>
      </c>
      <c r="O3397">
        <v>1</v>
      </c>
      <c r="P3397">
        <v>0</v>
      </c>
      <c r="Q3397">
        <v>3</v>
      </c>
      <c r="R3397">
        <v>1</v>
      </c>
      <c r="S3397">
        <v>0</v>
      </c>
      <c r="T3397">
        <v>0</v>
      </c>
      <c r="U3397">
        <v>0</v>
      </c>
      <c r="V3397">
        <f t="shared" si="106"/>
        <v>55</v>
      </c>
      <c r="W3397">
        <f t="shared" si="107"/>
        <v>46</v>
      </c>
    </row>
    <row r="3398" spans="1:23" x14ac:dyDescent="0.35">
      <c r="A3398" t="s">
        <v>476</v>
      </c>
      <c r="B3398" s="1">
        <v>44468</v>
      </c>
      <c r="C3398" t="s">
        <v>471</v>
      </c>
      <c r="D3398" t="s">
        <v>34</v>
      </c>
      <c r="E3398">
        <v>1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6</v>
      </c>
      <c r="M3398">
        <v>4</v>
      </c>
      <c r="N3398">
        <v>2</v>
      </c>
      <c r="O3398">
        <v>0</v>
      </c>
      <c r="P3398">
        <v>0</v>
      </c>
      <c r="Q3398">
        <v>1</v>
      </c>
      <c r="R3398">
        <v>7</v>
      </c>
      <c r="S3398">
        <v>0</v>
      </c>
      <c r="T3398">
        <v>0</v>
      </c>
      <c r="U3398">
        <v>0</v>
      </c>
      <c r="V3398">
        <f t="shared" si="106"/>
        <v>70</v>
      </c>
      <c r="W3398">
        <f t="shared" si="107"/>
        <v>67</v>
      </c>
    </row>
    <row r="3399" spans="1:23" x14ac:dyDescent="0.35">
      <c r="A3399" t="s">
        <v>476</v>
      </c>
      <c r="B3399" s="1">
        <v>44470</v>
      </c>
      <c r="C3399" t="s">
        <v>470</v>
      </c>
      <c r="D3399" t="s">
        <v>32</v>
      </c>
      <c r="E3399">
        <v>1</v>
      </c>
      <c r="F3399">
        <v>0</v>
      </c>
      <c r="G3399">
        <v>0</v>
      </c>
      <c r="H3399">
        <v>1</v>
      </c>
      <c r="I3399">
        <v>0</v>
      </c>
      <c r="J3399">
        <v>0</v>
      </c>
      <c r="K3399">
        <v>0</v>
      </c>
      <c r="L3399" s="2">
        <v>5.666666666666667</v>
      </c>
      <c r="M3399">
        <v>7</v>
      </c>
      <c r="N3399">
        <v>2</v>
      </c>
      <c r="O3399">
        <v>2</v>
      </c>
      <c r="P3399">
        <v>0</v>
      </c>
      <c r="Q3399">
        <v>1</v>
      </c>
      <c r="R3399">
        <v>6</v>
      </c>
      <c r="S3399">
        <v>1</v>
      </c>
      <c r="T3399">
        <v>0</v>
      </c>
      <c r="U3399">
        <v>0</v>
      </c>
      <c r="V3399">
        <f t="shared" si="106"/>
        <v>68.333333333333329</v>
      </c>
      <c r="W3399">
        <f t="shared" si="107"/>
        <v>58</v>
      </c>
    </row>
    <row r="3400" spans="1:23" x14ac:dyDescent="0.35">
      <c r="A3400" t="s">
        <v>476</v>
      </c>
      <c r="B3400" s="1">
        <v>44471</v>
      </c>
      <c r="C3400" t="s">
        <v>475</v>
      </c>
      <c r="D3400" t="s">
        <v>32</v>
      </c>
      <c r="E3400">
        <v>1</v>
      </c>
      <c r="F3400">
        <v>0</v>
      </c>
      <c r="G3400">
        <v>0</v>
      </c>
      <c r="H3400">
        <v>0</v>
      </c>
      <c r="I3400">
        <v>1</v>
      </c>
      <c r="J3400">
        <v>0</v>
      </c>
      <c r="K3400">
        <v>0</v>
      </c>
      <c r="L3400">
        <v>2</v>
      </c>
      <c r="M3400">
        <v>7</v>
      </c>
      <c r="N3400">
        <v>6</v>
      </c>
      <c r="O3400">
        <v>6</v>
      </c>
      <c r="P3400">
        <v>3</v>
      </c>
      <c r="Q3400">
        <v>1</v>
      </c>
      <c r="R3400">
        <v>2</v>
      </c>
      <c r="S3400">
        <v>0</v>
      </c>
      <c r="T3400">
        <v>0</v>
      </c>
      <c r="U3400">
        <v>0</v>
      </c>
      <c r="V3400">
        <f t="shared" si="106"/>
        <v>38</v>
      </c>
      <c r="W3400">
        <f t="shared" si="107"/>
        <v>2</v>
      </c>
    </row>
    <row r="3401" spans="1:23" x14ac:dyDescent="0.35">
      <c r="A3401" t="s">
        <v>476</v>
      </c>
      <c r="B3401" s="1">
        <v>44472</v>
      </c>
      <c r="C3401" t="s">
        <v>469</v>
      </c>
      <c r="D3401" t="s">
        <v>32</v>
      </c>
      <c r="E3401">
        <v>1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6</v>
      </c>
      <c r="M3401">
        <v>5</v>
      </c>
      <c r="N3401">
        <v>4</v>
      </c>
      <c r="O3401">
        <v>4</v>
      </c>
      <c r="P3401">
        <v>3</v>
      </c>
      <c r="Q3401">
        <v>1</v>
      </c>
      <c r="R3401">
        <v>4</v>
      </c>
      <c r="S3401">
        <v>0</v>
      </c>
      <c r="T3401">
        <v>0</v>
      </c>
      <c r="U3401">
        <v>0</v>
      </c>
      <c r="V3401">
        <f t="shared" si="106"/>
        <v>58</v>
      </c>
      <c r="W3401">
        <f t="shared" si="107"/>
        <v>38</v>
      </c>
    </row>
    <row r="3402" spans="1:23" x14ac:dyDescent="0.35">
      <c r="A3402" t="s">
        <v>495</v>
      </c>
      <c r="B3402" s="1">
        <v>44287</v>
      </c>
      <c r="C3402" t="s">
        <v>477</v>
      </c>
      <c r="D3402" t="s">
        <v>120</v>
      </c>
      <c r="E3402">
        <v>1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 s="2">
        <v>6.666666666666667</v>
      </c>
      <c r="M3402">
        <v>6</v>
      </c>
      <c r="N3402">
        <v>2</v>
      </c>
      <c r="O3402">
        <v>2</v>
      </c>
      <c r="P3402">
        <v>1</v>
      </c>
      <c r="Q3402">
        <v>0</v>
      </c>
      <c r="R3402">
        <v>6</v>
      </c>
      <c r="S3402">
        <v>0</v>
      </c>
      <c r="T3402">
        <v>0</v>
      </c>
      <c r="U3402">
        <v>0</v>
      </c>
      <c r="V3402">
        <f t="shared" si="106"/>
        <v>71.333333333333329</v>
      </c>
      <c r="W3402">
        <f t="shared" si="107"/>
        <v>62</v>
      </c>
    </row>
    <row r="3403" spans="1:23" x14ac:dyDescent="0.35">
      <c r="A3403" t="s">
        <v>495</v>
      </c>
      <c r="B3403" s="1">
        <v>44289</v>
      </c>
      <c r="C3403" t="s">
        <v>478</v>
      </c>
      <c r="D3403" t="s">
        <v>120</v>
      </c>
      <c r="E3403">
        <v>1</v>
      </c>
      <c r="F3403">
        <v>0</v>
      </c>
      <c r="G3403">
        <v>0</v>
      </c>
      <c r="H3403">
        <v>1</v>
      </c>
      <c r="I3403">
        <v>0</v>
      </c>
      <c r="J3403">
        <v>0</v>
      </c>
      <c r="K3403">
        <v>0</v>
      </c>
      <c r="L3403">
        <v>7</v>
      </c>
      <c r="M3403">
        <v>1</v>
      </c>
      <c r="N3403">
        <v>0</v>
      </c>
      <c r="O3403">
        <v>0</v>
      </c>
      <c r="P3403">
        <v>0</v>
      </c>
      <c r="Q3403">
        <v>0</v>
      </c>
      <c r="R3403">
        <v>10</v>
      </c>
      <c r="S3403">
        <v>0</v>
      </c>
      <c r="T3403">
        <v>0</v>
      </c>
      <c r="U3403">
        <v>0</v>
      </c>
      <c r="V3403">
        <f t="shared" si="106"/>
        <v>86</v>
      </c>
      <c r="W3403">
        <f t="shared" si="107"/>
        <v>90</v>
      </c>
    </row>
    <row r="3404" spans="1:23" x14ac:dyDescent="0.35">
      <c r="A3404" t="s">
        <v>495</v>
      </c>
      <c r="B3404" s="1">
        <v>44290</v>
      </c>
      <c r="C3404" t="s">
        <v>479</v>
      </c>
      <c r="D3404" t="s">
        <v>120</v>
      </c>
      <c r="E3404">
        <v>1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7</v>
      </c>
      <c r="M3404">
        <v>4</v>
      </c>
      <c r="N3404">
        <v>1</v>
      </c>
      <c r="O3404">
        <v>1</v>
      </c>
      <c r="P3404">
        <v>1</v>
      </c>
      <c r="Q3404">
        <v>1</v>
      </c>
      <c r="R3404">
        <v>8</v>
      </c>
      <c r="S3404">
        <v>0</v>
      </c>
      <c r="T3404">
        <v>0</v>
      </c>
      <c r="U3404">
        <v>0</v>
      </c>
      <c r="V3404">
        <f t="shared" si="106"/>
        <v>76</v>
      </c>
      <c r="W3404">
        <f t="shared" si="107"/>
        <v>71</v>
      </c>
    </row>
    <row r="3405" spans="1:23" x14ac:dyDescent="0.35">
      <c r="A3405" t="s">
        <v>495</v>
      </c>
      <c r="B3405" s="1">
        <v>44291</v>
      </c>
      <c r="C3405" t="s">
        <v>480</v>
      </c>
      <c r="D3405" t="s">
        <v>104</v>
      </c>
      <c r="E3405">
        <v>1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 s="2">
        <v>3.3333333333333335</v>
      </c>
      <c r="M3405">
        <v>4</v>
      </c>
      <c r="N3405">
        <v>2</v>
      </c>
      <c r="O3405">
        <v>2</v>
      </c>
      <c r="P3405">
        <v>0</v>
      </c>
      <c r="Q3405">
        <v>4</v>
      </c>
      <c r="R3405">
        <v>4</v>
      </c>
      <c r="S3405">
        <v>0</v>
      </c>
      <c r="T3405">
        <v>0</v>
      </c>
      <c r="U3405">
        <v>0</v>
      </c>
      <c r="V3405">
        <f t="shared" si="106"/>
        <v>56</v>
      </c>
      <c r="W3405">
        <f t="shared" si="107"/>
        <v>42</v>
      </c>
    </row>
    <row r="3406" spans="1:23" x14ac:dyDescent="0.35">
      <c r="A3406" t="s">
        <v>495</v>
      </c>
      <c r="B3406" s="1">
        <v>44292</v>
      </c>
      <c r="C3406" t="s">
        <v>481</v>
      </c>
      <c r="D3406" t="s">
        <v>104</v>
      </c>
      <c r="E3406">
        <v>1</v>
      </c>
      <c r="F3406">
        <v>0</v>
      </c>
      <c r="G3406">
        <v>0</v>
      </c>
      <c r="H3406">
        <v>0</v>
      </c>
      <c r="I3406">
        <v>1</v>
      </c>
      <c r="J3406">
        <v>0</v>
      </c>
      <c r="K3406">
        <v>0</v>
      </c>
      <c r="L3406">
        <v>5</v>
      </c>
      <c r="M3406">
        <v>2</v>
      </c>
      <c r="N3406">
        <v>2</v>
      </c>
      <c r="O3406">
        <v>2</v>
      </c>
      <c r="P3406">
        <v>1</v>
      </c>
      <c r="Q3406">
        <v>2</v>
      </c>
      <c r="R3406">
        <v>3</v>
      </c>
      <c r="S3406">
        <v>1</v>
      </c>
      <c r="T3406">
        <v>0</v>
      </c>
      <c r="U3406">
        <v>0</v>
      </c>
      <c r="V3406">
        <f t="shared" si="106"/>
        <v>62</v>
      </c>
      <c r="W3406">
        <f t="shared" si="107"/>
        <v>53</v>
      </c>
    </row>
    <row r="3407" spans="1:23" x14ac:dyDescent="0.35">
      <c r="A3407" t="s">
        <v>495</v>
      </c>
      <c r="B3407" s="1">
        <v>44293</v>
      </c>
      <c r="C3407" t="s">
        <v>477</v>
      </c>
      <c r="D3407" t="s">
        <v>104</v>
      </c>
      <c r="E3407">
        <v>1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4</v>
      </c>
      <c r="M3407">
        <v>6</v>
      </c>
      <c r="N3407">
        <v>1</v>
      </c>
      <c r="O3407">
        <v>1</v>
      </c>
      <c r="P3407">
        <v>0</v>
      </c>
      <c r="Q3407">
        <v>2</v>
      </c>
      <c r="R3407">
        <v>5</v>
      </c>
      <c r="S3407">
        <v>1</v>
      </c>
      <c r="T3407">
        <v>0</v>
      </c>
      <c r="U3407">
        <v>0</v>
      </c>
      <c r="V3407">
        <f t="shared" si="106"/>
        <v>59</v>
      </c>
      <c r="W3407">
        <f t="shared" si="107"/>
        <v>50</v>
      </c>
    </row>
    <row r="3408" spans="1:23" x14ac:dyDescent="0.35">
      <c r="A3408" t="s">
        <v>495</v>
      </c>
      <c r="B3408" s="1">
        <v>44295</v>
      </c>
      <c r="C3408" t="s">
        <v>478</v>
      </c>
      <c r="D3408" t="s">
        <v>92</v>
      </c>
      <c r="E3408">
        <v>1</v>
      </c>
      <c r="F3408">
        <v>0</v>
      </c>
      <c r="G3408">
        <v>0</v>
      </c>
      <c r="H3408">
        <v>0</v>
      </c>
      <c r="I3408">
        <v>1</v>
      </c>
      <c r="J3408">
        <v>0</v>
      </c>
      <c r="K3408">
        <v>0</v>
      </c>
      <c r="L3408" s="2">
        <v>4.666666666666667</v>
      </c>
      <c r="M3408">
        <v>7</v>
      </c>
      <c r="N3408">
        <v>3</v>
      </c>
      <c r="O3408">
        <v>3</v>
      </c>
      <c r="P3408">
        <v>1</v>
      </c>
      <c r="Q3408">
        <v>4</v>
      </c>
      <c r="R3408">
        <v>4</v>
      </c>
      <c r="S3408">
        <v>0</v>
      </c>
      <c r="T3408">
        <v>0</v>
      </c>
      <c r="U3408">
        <v>0</v>
      </c>
      <c r="V3408">
        <f t="shared" si="106"/>
        <v>54.333333333333336</v>
      </c>
      <c r="W3408">
        <f t="shared" si="107"/>
        <v>35</v>
      </c>
    </row>
    <row r="3409" spans="1:23" x14ac:dyDescent="0.35">
      <c r="A3409" t="s">
        <v>495</v>
      </c>
      <c r="B3409" s="1">
        <v>44296</v>
      </c>
      <c r="C3409" t="s">
        <v>479</v>
      </c>
      <c r="D3409" t="s">
        <v>92</v>
      </c>
      <c r="E3409">
        <v>1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6</v>
      </c>
      <c r="M3409">
        <v>7</v>
      </c>
      <c r="N3409">
        <v>4</v>
      </c>
      <c r="O3409">
        <v>4</v>
      </c>
      <c r="P3409">
        <v>1</v>
      </c>
      <c r="Q3409">
        <v>1</v>
      </c>
      <c r="R3409">
        <v>2</v>
      </c>
      <c r="S3409">
        <v>0</v>
      </c>
      <c r="T3409">
        <v>0</v>
      </c>
      <c r="U3409">
        <v>1</v>
      </c>
      <c r="V3409">
        <f t="shared" si="106"/>
        <v>62</v>
      </c>
      <c r="W3409">
        <f t="shared" si="107"/>
        <v>44</v>
      </c>
    </row>
    <row r="3410" spans="1:23" x14ac:dyDescent="0.35">
      <c r="A3410" t="s">
        <v>495</v>
      </c>
      <c r="B3410" s="1">
        <v>44297</v>
      </c>
      <c r="C3410" t="s">
        <v>480</v>
      </c>
      <c r="D3410" t="s">
        <v>92</v>
      </c>
      <c r="E3410">
        <v>1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5</v>
      </c>
      <c r="M3410">
        <v>9</v>
      </c>
      <c r="N3410">
        <v>5</v>
      </c>
      <c r="O3410">
        <v>5</v>
      </c>
      <c r="P3410">
        <v>2</v>
      </c>
      <c r="Q3410">
        <v>0</v>
      </c>
      <c r="R3410">
        <v>5</v>
      </c>
      <c r="S3410">
        <v>0</v>
      </c>
      <c r="T3410">
        <v>0</v>
      </c>
      <c r="U3410">
        <v>0</v>
      </c>
      <c r="V3410">
        <f t="shared" si="106"/>
        <v>55</v>
      </c>
      <c r="W3410">
        <f t="shared" si="107"/>
        <v>30</v>
      </c>
    </row>
    <row r="3411" spans="1:23" x14ac:dyDescent="0.35">
      <c r="A3411" t="s">
        <v>495</v>
      </c>
      <c r="B3411" t="s">
        <v>151</v>
      </c>
      <c r="C3411" t="s">
        <v>481</v>
      </c>
      <c r="D3411" t="s">
        <v>96</v>
      </c>
      <c r="E3411">
        <v>1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4</v>
      </c>
      <c r="M3411">
        <v>3</v>
      </c>
      <c r="N3411">
        <v>2</v>
      </c>
      <c r="O3411">
        <v>2</v>
      </c>
      <c r="P3411">
        <v>1</v>
      </c>
      <c r="Q3411">
        <v>3</v>
      </c>
      <c r="R3411">
        <v>3</v>
      </c>
      <c r="S3411">
        <v>0</v>
      </c>
      <c r="T3411">
        <v>0</v>
      </c>
      <c r="U3411">
        <v>0</v>
      </c>
      <c r="V3411">
        <f t="shared" si="106"/>
        <v>55</v>
      </c>
      <c r="W3411">
        <f t="shared" si="107"/>
        <v>43</v>
      </c>
    </row>
    <row r="3412" spans="1:23" x14ac:dyDescent="0.35">
      <c r="A3412" t="s">
        <v>495</v>
      </c>
      <c r="B3412" t="s">
        <v>152</v>
      </c>
      <c r="C3412" t="s">
        <v>477</v>
      </c>
      <c r="D3412" t="s">
        <v>96</v>
      </c>
      <c r="E3412">
        <v>1</v>
      </c>
      <c r="F3412">
        <v>0</v>
      </c>
      <c r="G3412">
        <v>0</v>
      </c>
      <c r="H3412">
        <v>0</v>
      </c>
      <c r="I3412">
        <v>1</v>
      </c>
      <c r="J3412">
        <v>0</v>
      </c>
      <c r="K3412">
        <v>0</v>
      </c>
      <c r="L3412">
        <v>5</v>
      </c>
      <c r="M3412">
        <v>7</v>
      </c>
      <c r="N3412">
        <v>3</v>
      </c>
      <c r="O3412">
        <v>3</v>
      </c>
      <c r="P3412">
        <v>0</v>
      </c>
      <c r="Q3412">
        <v>1</v>
      </c>
      <c r="R3412">
        <v>7</v>
      </c>
      <c r="S3412">
        <v>1</v>
      </c>
      <c r="T3412">
        <v>0</v>
      </c>
      <c r="U3412">
        <v>0</v>
      </c>
      <c r="V3412">
        <f t="shared" si="106"/>
        <v>66</v>
      </c>
      <c r="W3412">
        <f t="shared" si="107"/>
        <v>52</v>
      </c>
    </row>
    <row r="3413" spans="1:23" x14ac:dyDescent="0.35">
      <c r="A3413" t="s">
        <v>495</v>
      </c>
      <c r="B3413" s="1">
        <v>44300</v>
      </c>
      <c r="C3413" t="s">
        <v>478</v>
      </c>
      <c r="D3413" t="s">
        <v>96</v>
      </c>
      <c r="E3413">
        <v>1</v>
      </c>
      <c r="F3413">
        <v>0</v>
      </c>
      <c r="G3413">
        <v>0</v>
      </c>
      <c r="H3413">
        <v>0</v>
      </c>
      <c r="I3413">
        <v>1</v>
      </c>
      <c r="J3413">
        <v>0</v>
      </c>
      <c r="K3413">
        <v>0</v>
      </c>
      <c r="L3413" s="2">
        <v>6.333333333333333</v>
      </c>
      <c r="M3413">
        <v>10</v>
      </c>
      <c r="N3413">
        <v>3</v>
      </c>
      <c r="O3413">
        <v>3</v>
      </c>
      <c r="P3413">
        <v>0</v>
      </c>
      <c r="Q3413">
        <v>1</v>
      </c>
      <c r="R3413">
        <v>6</v>
      </c>
      <c r="S3413">
        <v>1</v>
      </c>
      <c r="T3413">
        <v>0</v>
      </c>
      <c r="U3413">
        <v>0</v>
      </c>
      <c r="V3413">
        <f t="shared" si="106"/>
        <v>68.666666666666671</v>
      </c>
      <c r="W3413">
        <f t="shared" si="107"/>
        <v>53</v>
      </c>
    </row>
    <row r="3414" spans="1:23" x14ac:dyDescent="0.35">
      <c r="A3414" t="s">
        <v>495</v>
      </c>
      <c r="B3414" s="1">
        <v>44302</v>
      </c>
      <c r="C3414" t="s">
        <v>479</v>
      </c>
      <c r="D3414" t="s">
        <v>103</v>
      </c>
      <c r="E3414">
        <v>1</v>
      </c>
      <c r="F3414">
        <v>0</v>
      </c>
      <c r="G3414">
        <v>0</v>
      </c>
      <c r="H3414">
        <v>1</v>
      </c>
      <c r="I3414">
        <v>0</v>
      </c>
      <c r="J3414">
        <v>0</v>
      </c>
      <c r="K3414">
        <v>0</v>
      </c>
      <c r="L3414">
        <v>7</v>
      </c>
      <c r="M3414">
        <v>6</v>
      </c>
      <c r="N3414">
        <v>2</v>
      </c>
      <c r="O3414">
        <v>2</v>
      </c>
      <c r="P3414">
        <v>1</v>
      </c>
      <c r="Q3414">
        <v>0</v>
      </c>
      <c r="R3414">
        <v>6</v>
      </c>
      <c r="S3414">
        <v>0</v>
      </c>
      <c r="T3414">
        <v>0</v>
      </c>
      <c r="U3414">
        <v>0</v>
      </c>
      <c r="V3414">
        <f t="shared" si="106"/>
        <v>73</v>
      </c>
      <c r="W3414">
        <f t="shared" si="107"/>
        <v>64</v>
      </c>
    </row>
    <row r="3415" spans="1:23" x14ac:dyDescent="0.35">
      <c r="A3415" t="s">
        <v>495</v>
      </c>
      <c r="B3415" s="1">
        <v>44303</v>
      </c>
      <c r="C3415" t="s">
        <v>480</v>
      </c>
      <c r="D3415" t="s">
        <v>103</v>
      </c>
      <c r="E3415">
        <v>1</v>
      </c>
      <c r="F3415">
        <v>0</v>
      </c>
      <c r="G3415">
        <v>0</v>
      </c>
      <c r="H3415">
        <v>0</v>
      </c>
      <c r="I3415">
        <v>1</v>
      </c>
      <c r="J3415">
        <v>0</v>
      </c>
      <c r="K3415">
        <v>0</v>
      </c>
      <c r="L3415" s="2">
        <v>2.6666666666666665</v>
      </c>
      <c r="M3415">
        <v>4</v>
      </c>
      <c r="N3415">
        <v>6</v>
      </c>
      <c r="O3415">
        <v>5</v>
      </c>
      <c r="P3415">
        <v>2</v>
      </c>
      <c r="Q3415">
        <v>5</v>
      </c>
      <c r="R3415">
        <v>3</v>
      </c>
      <c r="S3415">
        <v>0</v>
      </c>
      <c r="T3415">
        <v>0</v>
      </c>
      <c r="U3415">
        <v>1</v>
      </c>
      <c r="V3415">
        <f t="shared" si="106"/>
        <v>42</v>
      </c>
      <c r="W3415">
        <f t="shared" si="107"/>
        <v>11</v>
      </c>
    </row>
    <row r="3416" spans="1:23" x14ac:dyDescent="0.35">
      <c r="A3416" t="s">
        <v>495</v>
      </c>
      <c r="B3416" s="1">
        <v>44304</v>
      </c>
      <c r="C3416" t="s">
        <v>477</v>
      </c>
      <c r="D3416" t="s">
        <v>103</v>
      </c>
      <c r="E3416">
        <v>1</v>
      </c>
      <c r="F3416">
        <v>1</v>
      </c>
      <c r="G3416">
        <v>0</v>
      </c>
      <c r="H3416">
        <v>1</v>
      </c>
      <c r="I3416">
        <v>0</v>
      </c>
      <c r="J3416">
        <v>0</v>
      </c>
      <c r="K3416">
        <v>1</v>
      </c>
      <c r="L3416">
        <v>9</v>
      </c>
      <c r="M3416">
        <v>2</v>
      </c>
      <c r="N3416">
        <v>0</v>
      </c>
      <c r="O3416">
        <v>0</v>
      </c>
      <c r="P3416">
        <v>0</v>
      </c>
      <c r="Q3416">
        <v>0</v>
      </c>
      <c r="R3416">
        <v>10</v>
      </c>
      <c r="S3416">
        <v>0</v>
      </c>
      <c r="T3416">
        <v>0</v>
      </c>
      <c r="U3416">
        <v>0</v>
      </c>
      <c r="V3416">
        <f t="shared" si="106"/>
        <v>95</v>
      </c>
      <c r="W3416">
        <f t="shared" si="107"/>
        <v>100</v>
      </c>
    </row>
    <row r="3417" spans="1:23" x14ac:dyDescent="0.35">
      <c r="A3417" t="s">
        <v>495</v>
      </c>
      <c r="B3417" s="1">
        <v>44305</v>
      </c>
      <c r="C3417" t="s">
        <v>481</v>
      </c>
      <c r="D3417" t="s">
        <v>50</v>
      </c>
      <c r="E3417">
        <v>1</v>
      </c>
      <c r="F3417">
        <v>0</v>
      </c>
      <c r="G3417">
        <v>0</v>
      </c>
      <c r="H3417">
        <v>0</v>
      </c>
      <c r="I3417">
        <v>1</v>
      </c>
      <c r="J3417">
        <v>0</v>
      </c>
      <c r="K3417">
        <v>0</v>
      </c>
      <c r="L3417">
        <v>4</v>
      </c>
      <c r="M3417">
        <v>5</v>
      </c>
      <c r="N3417">
        <v>2</v>
      </c>
      <c r="O3417">
        <v>2</v>
      </c>
      <c r="P3417">
        <v>1</v>
      </c>
      <c r="Q3417">
        <v>0</v>
      </c>
      <c r="R3417">
        <v>5</v>
      </c>
      <c r="S3417">
        <v>1</v>
      </c>
      <c r="T3417">
        <v>0</v>
      </c>
      <c r="U3417">
        <v>0</v>
      </c>
      <c r="V3417">
        <f t="shared" si="106"/>
        <v>58</v>
      </c>
      <c r="W3417">
        <f t="shared" si="107"/>
        <v>47</v>
      </c>
    </row>
    <row r="3418" spans="1:23" x14ac:dyDescent="0.35">
      <c r="A3418" t="s">
        <v>495</v>
      </c>
      <c r="B3418" s="1">
        <v>44306</v>
      </c>
      <c r="C3418" t="s">
        <v>478</v>
      </c>
      <c r="D3418" t="s">
        <v>50</v>
      </c>
      <c r="E3418">
        <v>1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 s="2">
        <v>5.666666666666667</v>
      </c>
      <c r="M3418">
        <v>5</v>
      </c>
      <c r="N3418">
        <v>4</v>
      </c>
      <c r="O3418">
        <v>4</v>
      </c>
      <c r="P3418">
        <v>3</v>
      </c>
      <c r="Q3418">
        <v>3</v>
      </c>
      <c r="R3418">
        <v>6</v>
      </c>
      <c r="S3418">
        <v>0</v>
      </c>
      <c r="T3418">
        <v>0</v>
      </c>
      <c r="U3418">
        <v>0</v>
      </c>
      <c r="V3418">
        <f t="shared" si="106"/>
        <v>56.333333333333336</v>
      </c>
      <c r="W3418">
        <f t="shared" si="107"/>
        <v>34</v>
      </c>
    </row>
    <row r="3419" spans="1:23" x14ac:dyDescent="0.35">
      <c r="A3419" t="s">
        <v>495</v>
      </c>
      <c r="B3419" s="1">
        <v>44307</v>
      </c>
      <c r="C3419" t="s">
        <v>479</v>
      </c>
      <c r="D3419" t="s">
        <v>50</v>
      </c>
      <c r="E3419">
        <v>1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6</v>
      </c>
      <c r="M3419">
        <v>7</v>
      </c>
      <c r="N3419">
        <v>1</v>
      </c>
      <c r="O3419">
        <v>1</v>
      </c>
      <c r="P3419">
        <v>0</v>
      </c>
      <c r="Q3419">
        <v>0</v>
      </c>
      <c r="R3419">
        <v>3</v>
      </c>
      <c r="S3419">
        <v>0</v>
      </c>
      <c r="T3419">
        <v>0</v>
      </c>
      <c r="U3419">
        <v>0</v>
      </c>
      <c r="V3419">
        <f t="shared" si="106"/>
        <v>68</v>
      </c>
      <c r="W3419">
        <f t="shared" si="107"/>
        <v>62</v>
      </c>
    </row>
    <row r="3420" spans="1:23" x14ac:dyDescent="0.35">
      <c r="A3420" t="s">
        <v>495</v>
      </c>
      <c r="B3420" s="1">
        <v>44309</v>
      </c>
      <c r="C3420" t="s">
        <v>482</v>
      </c>
      <c r="D3420" t="s">
        <v>86</v>
      </c>
      <c r="E3420">
        <v>1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4</v>
      </c>
      <c r="M3420">
        <v>5</v>
      </c>
      <c r="N3420">
        <v>2</v>
      </c>
      <c r="O3420">
        <v>2</v>
      </c>
      <c r="P3420">
        <v>2</v>
      </c>
      <c r="Q3420">
        <v>1</v>
      </c>
      <c r="R3420">
        <v>4</v>
      </c>
      <c r="S3420">
        <v>0</v>
      </c>
      <c r="T3420">
        <v>0</v>
      </c>
      <c r="U3420">
        <v>0</v>
      </c>
      <c r="V3420">
        <f t="shared" si="106"/>
        <v>52</v>
      </c>
      <c r="W3420">
        <f t="shared" si="107"/>
        <v>38</v>
      </c>
    </row>
    <row r="3421" spans="1:23" x14ac:dyDescent="0.35">
      <c r="A3421" t="s">
        <v>495</v>
      </c>
      <c r="B3421" s="1">
        <v>44310</v>
      </c>
      <c r="C3421" t="s">
        <v>477</v>
      </c>
      <c r="D3421" t="s">
        <v>86</v>
      </c>
      <c r="E3421">
        <v>1</v>
      </c>
      <c r="F3421">
        <v>0</v>
      </c>
      <c r="G3421">
        <v>0</v>
      </c>
      <c r="H3421">
        <v>1</v>
      </c>
      <c r="I3421">
        <v>0</v>
      </c>
      <c r="J3421">
        <v>0</v>
      </c>
      <c r="K3421">
        <v>0</v>
      </c>
      <c r="L3421">
        <v>7</v>
      </c>
      <c r="M3421">
        <v>6</v>
      </c>
      <c r="N3421">
        <v>4</v>
      </c>
      <c r="O3421">
        <v>4</v>
      </c>
      <c r="P3421">
        <v>1</v>
      </c>
      <c r="Q3421">
        <v>1</v>
      </c>
      <c r="R3421">
        <v>4</v>
      </c>
      <c r="S3421">
        <v>0</v>
      </c>
      <c r="T3421">
        <v>0</v>
      </c>
      <c r="U3421">
        <v>0</v>
      </c>
      <c r="V3421">
        <f t="shared" si="106"/>
        <v>70</v>
      </c>
      <c r="W3421">
        <f t="shared" si="107"/>
        <v>54</v>
      </c>
    </row>
    <row r="3422" spans="1:23" x14ac:dyDescent="0.35">
      <c r="A3422" t="s">
        <v>495</v>
      </c>
      <c r="B3422" s="1">
        <v>44311</v>
      </c>
      <c r="C3422" t="s">
        <v>481</v>
      </c>
      <c r="D3422" t="s">
        <v>86</v>
      </c>
      <c r="E3422">
        <v>1</v>
      </c>
      <c r="F3422">
        <v>0</v>
      </c>
      <c r="G3422">
        <v>0</v>
      </c>
      <c r="H3422">
        <v>0</v>
      </c>
      <c r="I3422">
        <v>1</v>
      </c>
      <c r="J3422">
        <v>0</v>
      </c>
      <c r="K3422">
        <v>0</v>
      </c>
      <c r="L3422" s="2">
        <v>3.6666666666666665</v>
      </c>
      <c r="M3422">
        <v>6</v>
      </c>
      <c r="N3422">
        <v>6</v>
      </c>
      <c r="O3422">
        <v>6</v>
      </c>
      <c r="P3422">
        <v>0</v>
      </c>
      <c r="Q3422">
        <v>3</v>
      </c>
      <c r="R3422">
        <v>2</v>
      </c>
      <c r="S3422">
        <v>0</v>
      </c>
      <c r="T3422">
        <v>0</v>
      </c>
      <c r="U3422">
        <v>0</v>
      </c>
      <c r="V3422">
        <f t="shared" si="106"/>
        <v>54</v>
      </c>
      <c r="W3422">
        <f t="shared" si="107"/>
        <v>28</v>
      </c>
    </row>
    <row r="3423" spans="1:23" x14ac:dyDescent="0.35">
      <c r="A3423" t="s">
        <v>495</v>
      </c>
      <c r="B3423" s="1">
        <v>44312</v>
      </c>
      <c r="C3423" t="s">
        <v>478</v>
      </c>
      <c r="D3423" t="s">
        <v>110</v>
      </c>
      <c r="E3423">
        <v>1</v>
      </c>
      <c r="F3423">
        <v>0</v>
      </c>
      <c r="G3423">
        <v>0</v>
      </c>
      <c r="H3423">
        <v>1</v>
      </c>
      <c r="I3423">
        <v>0</v>
      </c>
      <c r="J3423">
        <v>0</v>
      </c>
      <c r="K3423">
        <v>0</v>
      </c>
      <c r="L3423">
        <v>8</v>
      </c>
      <c r="M3423">
        <v>1</v>
      </c>
      <c r="N3423">
        <v>1</v>
      </c>
      <c r="O3423">
        <v>1</v>
      </c>
      <c r="P3423">
        <v>0</v>
      </c>
      <c r="Q3423">
        <v>3</v>
      </c>
      <c r="R3423">
        <v>9</v>
      </c>
      <c r="S3423">
        <v>0</v>
      </c>
      <c r="T3423">
        <v>0</v>
      </c>
      <c r="U3423">
        <v>0</v>
      </c>
      <c r="V3423">
        <f t="shared" si="106"/>
        <v>87</v>
      </c>
      <c r="W3423">
        <f t="shared" si="107"/>
        <v>86</v>
      </c>
    </row>
    <row r="3424" spans="1:23" x14ac:dyDescent="0.35">
      <c r="A3424" t="s">
        <v>495</v>
      </c>
      <c r="B3424" s="1">
        <v>44313</v>
      </c>
      <c r="C3424" t="s">
        <v>479</v>
      </c>
      <c r="D3424" t="s">
        <v>110</v>
      </c>
      <c r="E3424">
        <v>1</v>
      </c>
      <c r="F3424">
        <v>0</v>
      </c>
      <c r="G3424">
        <v>0</v>
      </c>
      <c r="H3424">
        <v>0</v>
      </c>
      <c r="I3424">
        <v>1</v>
      </c>
      <c r="J3424">
        <v>0</v>
      </c>
      <c r="K3424">
        <v>0</v>
      </c>
      <c r="L3424" s="2">
        <v>6.666666666666667</v>
      </c>
      <c r="M3424">
        <v>9</v>
      </c>
      <c r="N3424">
        <v>5</v>
      </c>
      <c r="O3424">
        <v>5</v>
      </c>
      <c r="P3424">
        <v>0</v>
      </c>
      <c r="Q3424">
        <v>0</v>
      </c>
      <c r="R3424">
        <v>8</v>
      </c>
      <c r="S3424">
        <v>0</v>
      </c>
      <c r="T3424">
        <v>0</v>
      </c>
      <c r="U3424">
        <v>1</v>
      </c>
      <c r="V3424">
        <f t="shared" si="106"/>
        <v>74.333333333333329</v>
      </c>
      <c r="W3424">
        <f t="shared" si="107"/>
        <v>55</v>
      </c>
    </row>
    <row r="3425" spans="1:23" x14ac:dyDescent="0.35">
      <c r="A3425" t="s">
        <v>495</v>
      </c>
      <c r="B3425" s="1">
        <v>44314</v>
      </c>
      <c r="C3425" t="s">
        <v>482</v>
      </c>
      <c r="D3425" t="s">
        <v>110</v>
      </c>
      <c r="E3425">
        <v>1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 s="2">
        <v>4.333333333333333</v>
      </c>
      <c r="M3425">
        <v>5</v>
      </c>
      <c r="N3425">
        <v>3</v>
      </c>
      <c r="O3425">
        <v>3</v>
      </c>
      <c r="P3425">
        <v>2</v>
      </c>
      <c r="Q3425">
        <v>2</v>
      </c>
      <c r="R3425">
        <v>5</v>
      </c>
      <c r="S3425">
        <v>0</v>
      </c>
      <c r="T3425">
        <v>0</v>
      </c>
      <c r="U3425">
        <v>0</v>
      </c>
      <c r="V3425">
        <f t="shared" si="106"/>
        <v>53.666666666666664</v>
      </c>
      <c r="W3425">
        <f t="shared" si="107"/>
        <v>36</v>
      </c>
    </row>
    <row r="3426" spans="1:23" x14ac:dyDescent="0.35">
      <c r="A3426" t="s">
        <v>495</v>
      </c>
      <c r="B3426" s="1">
        <v>44315</v>
      </c>
      <c r="C3426" t="s">
        <v>477</v>
      </c>
      <c r="D3426" t="s">
        <v>110</v>
      </c>
      <c r="E3426">
        <v>1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6</v>
      </c>
      <c r="M3426">
        <v>4</v>
      </c>
      <c r="N3426">
        <v>3</v>
      </c>
      <c r="O3426">
        <v>3</v>
      </c>
      <c r="P3426">
        <v>1</v>
      </c>
      <c r="Q3426">
        <v>1</v>
      </c>
      <c r="R3426">
        <v>7</v>
      </c>
      <c r="S3426">
        <v>0</v>
      </c>
      <c r="T3426">
        <v>0</v>
      </c>
      <c r="U3426">
        <v>0</v>
      </c>
      <c r="V3426">
        <f t="shared" si="106"/>
        <v>70</v>
      </c>
      <c r="W3426">
        <f t="shared" si="107"/>
        <v>58</v>
      </c>
    </row>
    <row r="3427" spans="1:23" x14ac:dyDescent="0.35">
      <c r="A3427" t="s">
        <v>495</v>
      </c>
      <c r="B3427" s="1">
        <v>44316</v>
      </c>
      <c r="C3427" t="s">
        <v>481</v>
      </c>
      <c r="D3427" t="s">
        <v>104</v>
      </c>
      <c r="E3427">
        <v>1</v>
      </c>
      <c r="F3427">
        <v>0</v>
      </c>
      <c r="G3427">
        <v>0</v>
      </c>
      <c r="H3427">
        <v>1</v>
      </c>
      <c r="I3427">
        <v>0</v>
      </c>
      <c r="J3427">
        <v>0</v>
      </c>
      <c r="K3427">
        <v>0</v>
      </c>
      <c r="L3427">
        <v>5</v>
      </c>
      <c r="M3427">
        <v>5</v>
      </c>
      <c r="N3427">
        <v>1</v>
      </c>
      <c r="O3427">
        <v>1</v>
      </c>
      <c r="P3427">
        <v>0</v>
      </c>
      <c r="Q3427">
        <v>2</v>
      </c>
      <c r="R3427">
        <v>6</v>
      </c>
      <c r="S3427">
        <v>0</v>
      </c>
      <c r="T3427">
        <v>0</v>
      </c>
      <c r="U3427">
        <v>0</v>
      </c>
      <c r="V3427">
        <f t="shared" si="106"/>
        <v>66</v>
      </c>
      <c r="W3427">
        <f t="shared" si="107"/>
        <v>59</v>
      </c>
    </row>
    <row r="3428" spans="1:23" x14ac:dyDescent="0.35">
      <c r="A3428" t="s">
        <v>495</v>
      </c>
      <c r="B3428" s="1">
        <v>44317</v>
      </c>
      <c r="C3428" t="s">
        <v>478</v>
      </c>
      <c r="D3428" t="s">
        <v>104</v>
      </c>
      <c r="E3428">
        <v>1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7</v>
      </c>
      <c r="M3428">
        <v>7</v>
      </c>
      <c r="N3428">
        <v>4</v>
      </c>
      <c r="O3428">
        <v>4</v>
      </c>
      <c r="P3428">
        <v>0</v>
      </c>
      <c r="Q3428">
        <v>1</v>
      </c>
      <c r="R3428">
        <v>6</v>
      </c>
      <c r="S3428">
        <v>1</v>
      </c>
      <c r="T3428">
        <v>0</v>
      </c>
      <c r="U3428">
        <v>2</v>
      </c>
      <c r="V3428">
        <f t="shared" si="106"/>
        <v>75</v>
      </c>
      <c r="W3428">
        <f t="shared" si="107"/>
        <v>60</v>
      </c>
    </row>
    <row r="3429" spans="1:23" x14ac:dyDescent="0.35">
      <c r="A3429" t="s">
        <v>495</v>
      </c>
      <c r="B3429" s="1">
        <v>44318</v>
      </c>
      <c r="C3429" t="s">
        <v>479</v>
      </c>
      <c r="D3429" t="s">
        <v>104</v>
      </c>
      <c r="E3429">
        <v>1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6</v>
      </c>
      <c r="M3429">
        <v>10</v>
      </c>
      <c r="N3429">
        <v>2</v>
      </c>
      <c r="O3429">
        <v>2</v>
      </c>
      <c r="P3429">
        <v>0</v>
      </c>
      <c r="Q3429">
        <v>0</v>
      </c>
      <c r="R3429">
        <v>7</v>
      </c>
      <c r="S3429">
        <v>0</v>
      </c>
      <c r="T3429">
        <v>0</v>
      </c>
      <c r="U3429">
        <v>0</v>
      </c>
      <c r="V3429">
        <f t="shared" si="106"/>
        <v>69</v>
      </c>
      <c r="W3429">
        <f t="shared" si="107"/>
        <v>57</v>
      </c>
    </row>
    <row r="3430" spans="1:23" x14ac:dyDescent="0.35">
      <c r="A3430" t="s">
        <v>495</v>
      </c>
      <c r="B3430" s="1">
        <v>44319</v>
      </c>
      <c r="C3430" t="s">
        <v>482</v>
      </c>
      <c r="D3430" t="s">
        <v>108</v>
      </c>
      <c r="E3430">
        <v>1</v>
      </c>
      <c r="F3430">
        <v>0</v>
      </c>
      <c r="G3430">
        <v>0</v>
      </c>
      <c r="H3430">
        <v>1</v>
      </c>
      <c r="I3430">
        <v>0</v>
      </c>
      <c r="J3430">
        <v>0</v>
      </c>
      <c r="K3430">
        <v>0</v>
      </c>
      <c r="L3430">
        <v>6</v>
      </c>
      <c r="M3430">
        <v>4</v>
      </c>
      <c r="N3430">
        <v>1</v>
      </c>
      <c r="O3430">
        <v>1</v>
      </c>
      <c r="P3430">
        <v>1</v>
      </c>
      <c r="Q3430">
        <v>2</v>
      </c>
      <c r="R3430">
        <v>6</v>
      </c>
      <c r="S3430">
        <v>0</v>
      </c>
      <c r="T3430">
        <v>0</v>
      </c>
      <c r="U3430">
        <v>0</v>
      </c>
      <c r="V3430">
        <f t="shared" si="106"/>
        <v>68</v>
      </c>
      <c r="W3430">
        <f t="shared" si="107"/>
        <v>61</v>
      </c>
    </row>
    <row r="3431" spans="1:23" x14ac:dyDescent="0.35">
      <c r="A3431" t="s">
        <v>495</v>
      </c>
      <c r="B3431" s="1">
        <v>44320</v>
      </c>
      <c r="C3431" t="s">
        <v>477</v>
      </c>
      <c r="D3431" t="s">
        <v>108</v>
      </c>
      <c r="E3431">
        <v>1</v>
      </c>
      <c r="F3431">
        <v>0</v>
      </c>
      <c r="G3431">
        <v>0</v>
      </c>
      <c r="H3431">
        <v>1</v>
      </c>
      <c r="I3431">
        <v>0</v>
      </c>
      <c r="J3431">
        <v>0</v>
      </c>
      <c r="K3431">
        <v>0</v>
      </c>
      <c r="L3431">
        <v>6</v>
      </c>
      <c r="M3431">
        <v>5</v>
      </c>
      <c r="N3431">
        <v>1</v>
      </c>
      <c r="O3431">
        <v>1</v>
      </c>
      <c r="P3431">
        <v>0</v>
      </c>
      <c r="Q3431">
        <v>2</v>
      </c>
      <c r="R3431">
        <v>10</v>
      </c>
      <c r="S3431">
        <v>1</v>
      </c>
      <c r="T3431">
        <v>0</v>
      </c>
      <c r="U3431">
        <v>0</v>
      </c>
      <c r="V3431">
        <f t="shared" si="106"/>
        <v>75</v>
      </c>
      <c r="W3431">
        <f t="shared" si="107"/>
        <v>69</v>
      </c>
    </row>
    <row r="3432" spans="1:23" x14ac:dyDescent="0.35">
      <c r="A3432" t="s">
        <v>495</v>
      </c>
      <c r="B3432" s="1">
        <v>44321</v>
      </c>
      <c r="C3432" t="s">
        <v>481</v>
      </c>
      <c r="D3432" t="s">
        <v>108</v>
      </c>
      <c r="E3432">
        <v>1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 s="2">
        <v>4.333333333333333</v>
      </c>
      <c r="M3432">
        <v>4</v>
      </c>
      <c r="N3432">
        <v>3</v>
      </c>
      <c r="O3432">
        <v>3</v>
      </c>
      <c r="P3432">
        <v>1</v>
      </c>
      <c r="Q3432">
        <v>4</v>
      </c>
      <c r="R3432">
        <v>2</v>
      </c>
      <c r="S3432">
        <v>0</v>
      </c>
      <c r="T3432">
        <v>0</v>
      </c>
      <c r="U3432">
        <v>0</v>
      </c>
      <c r="V3432">
        <f t="shared" si="106"/>
        <v>53.666666666666664</v>
      </c>
      <c r="W3432">
        <f t="shared" si="107"/>
        <v>37</v>
      </c>
    </row>
    <row r="3433" spans="1:23" x14ac:dyDescent="0.35">
      <c r="A3433" t="s">
        <v>495</v>
      </c>
      <c r="B3433" s="1">
        <v>44322</v>
      </c>
      <c r="C3433" t="s">
        <v>478</v>
      </c>
      <c r="D3433" t="s">
        <v>108</v>
      </c>
      <c r="E3433">
        <v>1</v>
      </c>
      <c r="F3433">
        <v>1</v>
      </c>
      <c r="G3433">
        <v>0</v>
      </c>
      <c r="H3433">
        <v>1</v>
      </c>
      <c r="I3433">
        <v>0</v>
      </c>
      <c r="J3433">
        <v>0</v>
      </c>
      <c r="K3433">
        <v>1</v>
      </c>
      <c r="L3433">
        <v>9</v>
      </c>
      <c r="M3433">
        <v>3</v>
      </c>
      <c r="N3433">
        <v>0</v>
      </c>
      <c r="O3433">
        <v>0</v>
      </c>
      <c r="P3433">
        <v>0</v>
      </c>
      <c r="Q3433">
        <v>0</v>
      </c>
      <c r="R3433">
        <v>8</v>
      </c>
      <c r="S3433">
        <v>0</v>
      </c>
      <c r="T3433">
        <v>0</v>
      </c>
      <c r="U3433">
        <v>0</v>
      </c>
      <c r="V3433">
        <f t="shared" si="106"/>
        <v>92</v>
      </c>
      <c r="W3433">
        <f t="shared" si="107"/>
        <v>96</v>
      </c>
    </row>
    <row r="3434" spans="1:23" x14ac:dyDescent="0.35">
      <c r="A3434" t="s">
        <v>495</v>
      </c>
      <c r="B3434" s="1">
        <v>44323</v>
      </c>
      <c r="C3434" t="s">
        <v>479</v>
      </c>
      <c r="D3434" t="s">
        <v>92</v>
      </c>
      <c r="E3434">
        <v>1</v>
      </c>
      <c r="F3434">
        <v>0</v>
      </c>
      <c r="G3434">
        <v>0</v>
      </c>
      <c r="H3434">
        <v>1</v>
      </c>
      <c r="I3434">
        <v>0</v>
      </c>
      <c r="J3434">
        <v>0</v>
      </c>
      <c r="K3434">
        <v>0</v>
      </c>
      <c r="L3434" s="2">
        <v>6.666666666666667</v>
      </c>
      <c r="M3434">
        <v>5</v>
      </c>
      <c r="N3434">
        <v>2</v>
      </c>
      <c r="O3434">
        <v>2</v>
      </c>
      <c r="P3434">
        <v>1</v>
      </c>
      <c r="Q3434">
        <v>1</v>
      </c>
      <c r="R3434">
        <v>8</v>
      </c>
      <c r="S3434">
        <v>0</v>
      </c>
      <c r="T3434">
        <v>0</v>
      </c>
      <c r="U3434">
        <v>0</v>
      </c>
      <c r="V3434">
        <f t="shared" si="106"/>
        <v>73.333333333333329</v>
      </c>
      <c r="W3434">
        <f t="shared" si="107"/>
        <v>64</v>
      </c>
    </row>
    <row r="3435" spans="1:23" x14ac:dyDescent="0.35">
      <c r="A3435" t="s">
        <v>495</v>
      </c>
      <c r="B3435" s="1">
        <v>44324</v>
      </c>
      <c r="C3435" t="s">
        <v>482</v>
      </c>
      <c r="D3435" t="s">
        <v>92</v>
      </c>
      <c r="E3435">
        <v>1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 s="2">
        <v>5.333333333333333</v>
      </c>
      <c r="M3435">
        <v>2</v>
      </c>
      <c r="N3435">
        <v>1</v>
      </c>
      <c r="O3435">
        <v>1</v>
      </c>
      <c r="P3435">
        <v>1</v>
      </c>
      <c r="Q3435">
        <v>3</v>
      </c>
      <c r="R3435">
        <v>6</v>
      </c>
      <c r="S3435">
        <v>0</v>
      </c>
      <c r="T3435">
        <v>0</v>
      </c>
      <c r="U3435">
        <v>0</v>
      </c>
      <c r="V3435">
        <f t="shared" si="106"/>
        <v>65.666666666666671</v>
      </c>
      <c r="W3435">
        <f t="shared" si="107"/>
        <v>59</v>
      </c>
    </row>
    <row r="3436" spans="1:23" x14ac:dyDescent="0.35">
      <c r="A3436" t="s">
        <v>495</v>
      </c>
      <c r="B3436" s="1">
        <v>44325</v>
      </c>
      <c r="C3436" t="s">
        <v>477</v>
      </c>
      <c r="D3436" t="s">
        <v>92</v>
      </c>
      <c r="E3436">
        <v>1</v>
      </c>
      <c r="F3436">
        <v>0</v>
      </c>
      <c r="G3436">
        <v>0</v>
      </c>
      <c r="H3436">
        <v>0</v>
      </c>
      <c r="I3436">
        <v>1</v>
      </c>
      <c r="J3436">
        <v>0</v>
      </c>
      <c r="K3436">
        <v>0</v>
      </c>
      <c r="L3436">
        <v>4</v>
      </c>
      <c r="M3436">
        <v>5</v>
      </c>
      <c r="N3436">
        <v>5</v>
      </c>
      <c r="O3436">
        <v>5</v>
      </c>
      <c r="P3436">
        <v>2</v>
      </c>
      <c r="Q3436">
        <v>1</v>
      </c>
      <c r="R3436">
        <v>4</v>
      </c>
      <c r="S3436">
        <v>0</v>
      </c>
      <c r="T3436">
        <v>0</v>
      </c>
      <c r="U3436">
        <v>0</v>
      </c>
      <c r="V3436">
        <f t="shared" si="106"/>
        <v>52</v>
      </c>
      <c r="W3436">
        <f t="shared" si="107"/>
        <v>29</v>
      </c>
    </row>
    <row r="3437" spans="1:23" x14ac:dyDescent="0.35">
      <c r="A3437" t="s">
        <v>495</v>
      </c>
      <c r="B3437" s="1">
        <v>44327</v>
      </c>
      <c r="C3437" t="s">
        <v>481</v>
      </c>
      <c r="D3437" t="s">
        <v>90</v>
      </c>
      <c r="E3437">
        <v>1</v>
      </c>
      <c r="F3437">
        <v>0</v>
      </c>
      <c r="G3437">
        <v>0</v>
      </c>
      <c r="H3437">
        <v>1</v>
      </c>
      <c r="I3437">
        <v>0</v>
      </c>
      <c r="J3437">
        <v>0</v>
      </c>
      <c r="K3437">
        <v>0</v>
      </c>
      <c r="L3437">
        <v>5</v>
      </c>
      <c r="M3437">
        <v>3</v>
      </c>
      <c r="N3437">
        <v>2</v>
      </c>
      <c r="O3437">
        <v>2</v>
      </c>
      <c r="P3437">
        <v>1</v>
      </c>
      <c r="Q3437">
        <v>1</v>
      </c>
      <c r="R3437">
        <v>5</v>
      </c>
      <c r="S3437">
        <v>1</v>
      </c>
      <c r="T3437">
        <v>0</v>
      </c>
      <c r="U3437">
        <v>0</v>
      </c>
      <c r="V3437">
        <f t="shared" si="106"/>
        <v>64</v>
      </c>
      <c r="W3437">
        <f t="shared" si="107"/>
        <v>55</v>
      </c>
    </row>
    <row r="3438" spans="1:23" x14ac:dyDescent="0.35">
      <c r="A3438" t="s">
        <v>495</v>
      </c>
      <c r="B3438" s="1">
        <v>44328</v>
      </c>
      <c r="C3438" t="s">
        <v>478</v>
      </c>
      <c r="D3438" t="s">
        <v>90</v>
      </c>
      <c r="E3438">
        <v>1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6</v>
      </c>
      <c r="M3438">
        <v>8</v>
      </c>
      <c r="N3438">
        <v>2</v>
      </c>
      <c r="O3438">
        <v>2</v>
      </c>
      <c r="P3438">
        <v>0</v>
      </c>
      <c r="Q3438">
        <v>1</v>
      </c>
      <c r="R3438">
        <v>7</v>
      </c>
      <c r="S3438">
        <v>0</v>
      </c>
      <c r="T3438">
        <v>0</v>
      </c>
      <c r="U3438">
        <v>0</v>
      </c>
      <c r="V3438">
        <f t="shared" si="106"/>
        <v>70</v>
      </c>
      <c r="W3438">
        <f t="shared" si="107"/>
        <v>59</v>
      </c>
    </row>
    <row r="3439" spans="1:23" x14ac:dyDescent="0.35">
      <c r="A3439" t="s">
        <v>495</v>
      </c>
      <c r="B3439" s="1">
        <v>44329</v>
      </c>
      <c r="C3439" t="s">
        <v>479</v>
      </c>
      <c r="D3439" t="s">
        <v>90</v>
      </c>
      <c r="E3439">
        <v>1</v>
      </c>
      <c r="F3439">
        <v>0</v>
      </c>
      <c r="G3439">
        <v>0</v>
      </c>
      <c r="H3439">
        <v>0</v>
      </c>
      <c r="I3439">
        <v>1</v>
      </c>
      <c r="J3439">
        <v>0</v>
      </c>
      <c r="K3439">
        <v>0</v>
      </c>
      <c r="L3439">
        <v>6</v>
      </c>
      <c r="M3439">
        <v>7</v>
      </c>
      <c r="N3439">
        <v>5</v>
      </c>
      <c r="O3439">
        <v>5</v>
      </c>
      <c r="P3439">
        <v>2</v>
      </c>
      <c r="Q3439">
        <v>2</v>
      </c>
      <c r="R3439">
        <v>9</v>
      </c>
      <c r="S3439">
        <v>0</v>
      </c>
      <c r="T3439">
        <v>0</v>
      </c>
      <c r="U3439">
        <v>0</v>
      </c>
      <c r="V3439">
        <f t="shared" si="106"/>
        <v>64</v>
      </c>
      <c r="W3439">
        <f t="shared" si="107"/>
        <v>40</v>
      </c>
    </row>
    <row r="3440" spans="1:23" x14ac:dyDescent="0.35">
      <c r="A3440" t="s">
        <v>495</v>
      </c>
      <c r="B3440" s="1">
        <v>44330</v>
      </c>
      <c r="C3440" t="s">
        <v>482</v>
      </c>
      <c r="D3440" t="s">
        <v>28</v>
      </c>
      <c r="E3440">
        <v>1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 s="2">
        <v>5.666666666666667</v>
      </c>
      <c r="M3440">
        <v>3</v>
      </c>
      <c r="N3440">
        <v>1</v>
      </c>
      <c r="O3440">
        <v>1</v>
      </c>
      <c r="P3440">
        <v>1</v>
      </c>
      <c r="Q3440">
        <v>3</v>
      </c>
      <c r="R3440">
        <v>7</v>
      </c>
      <c r="S3440">
        <v>0</v>
      </c>
      <c r="T3440">
        <v>0</v>
      </c>
      <c r="U3440">
        <v>0</v>
      </c>
      <c r="V3440">
        <f t="shared" si="106"/>
        <v>67.333333333333329</v>
      </c>
      <c r="W3440">
        <f t="shared" si="107"/>
        <v>60</v>
      </c>
    </row>
    <row r="3441" spans="1:23" x14ac:dyDescent="0.35">
      <c r="A3441" t="s">
        <v>495</v>
      </c>
      <c r="B3441" s="1">
        <v>44331</v>
      </c>
      <c r="C3441" t="s">
        <v>477</v>
      </c>
      <c r="D3441" t="s">
        <v>28</v>
      </c>
      <c r="E3441">
        <v>1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0</v>
      </c>
      <c r="L3441" s="2">
        <v>6.666666666666667</v>
      </c>
      <c r="M3441">
        <v>9</v>
      </c>
      <c r="N3441">
        <v>3</v>
      </c>
      <c r="O3441">
        <v>3</v>
      </c>
      <c r="P3441">
        <v>1</v>
      </c>
      <c r="Q3441">
        <v>1</v>
      </c>
      <c r="R3441">
        <v>8</v>
      </c>
      <c r="S3441">
        <v>0</v>
      </c>
      <c r="T3441">
        <v>0</v>
      </c>
      <c r="U3441">
        <v>0</v>
      </c>
      <c r="V3441">
        <f t="shared" si="106"/>
        <v>69.333333333333329</v>
      </c>
      <c r="W3441">
        <f t="shared" si="107"/>
        <v>53</v>
      </c>
    </row>
    <row r="3442" spans="1:23" x14ac:dyDescent="0.35">
      <c r="A3442" t="s">
        <v>495</v>
      </c>
      <c r="B3442" s="1">
        <v>44332</v>
      </c>
      <c r="C3442" t="s">
        <v>481</v>
      </c>
      <c r="D3442" t="s">
        <v>28</v>
      </c>
      <c r="E3442">
        <v>1</v>
      </c>
      <c r="F3442">
        <v>0</v>
      </c>
      <c r="G3442">
        <v>0</v>
      </c>
      <c r="H3442">
        <v>0</v>
      </c>
      <c r="I3442">
        <v>1</v>
      </c>
      <c r="J3442">
        <v>0</v>
      </c>
      <c r="K3442">
        <v>0</v>
      </c>
      <c r="L3442" s="2">
        <v>1.3333333333333333</v>
      </c>
      <c r="M3442">
        <v>8</v>
      </c>
      <c r="N3442">
        <v>7</v>
      </c>
      <c r="O3442">
        <v>7</v>
      </c>
      <c r="P3442">
        <v>2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f t="shared" si="106"/>
        <v>37</v>
      </c>
      <c r="W3442">
        <f t="shared" si="107"/>
        <v>-3</v>
      </c>
    </row>
    <row r="3443" spans="1:23" x14ac:dyDescent="0.35">
      <c r="A3443" t="s">
        <v>495</v>
      </c>
      <c r="B3443" s="1">
        <v>44334</v>
      </c>
      <c r="C3443" t="s">
        <v>478</v>
      </c>
      <c r="D3443" t="s">
        <v>97</v>
      </c>
      <c r="E3443">
        <v>1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7</v>
      </c>
      <c r="M3443">
        <v>5</v>
      </c>
      <c r="N3443">
        <v>1</v>
      </c>
      <c r="O3443">
        <v>0</v>
      </c>
      <c r="P3443">
        <v>0</v>
      </c>
      <c r="Q3443">
        <v>0</v>
      </c>
      <c r="R3443">
        <v>10</v>
      </c>
      <c r="S3443">
        <v>0</v>
      </c>
      <c r="T3443">
        <v>0</v>
      </c>
      <c r="U3443">
        <v>0</v>
      </c>
      <c r="V3443">
        <f t="shared" si="106"/>
        <v>80</v>
      </c>
      <c r="W3443">
        <f t="shared" si="107"/>
        <v>79</v>
      </c>
    </row>
    <row r="3444" spans="1:23" x14ac:dyDescent="0.35">
      <c r="A3444" t="s">
        <v>495</v>
      </c>
      <c r="B3444" s="1">
        <v>44335</v>
      </c>
      <c r="C3444" t="s">
        <v>479</v>
      </c>
      <c r="D3444" t="s">
        <v>97</v>
      </c>
      <c r="E3444">
        <v>1</v>
      </c>
      <c r="F3444">
        <v>0</v>
      </c>
      <c r="G3444">
        <v>0</v>
      </c>
      <c r="H3444">
        <v>0</v>
      </c>
      <c r="I3444">
        <v>1</v>
      </c>
      <c r="J3444">
        <v>0</v>
      </c>
      <c r="K3444">
        <v>0</v>
      </c>
      <c r="L3444">
        <v>6</v>
      </c>
      <c r="M3444">
        <v>6</v>
      </c>
      <c r="N3444">
        <v>2</v>
      </c>
      <c r="O3444">
        <v>2</v>
      </c>
      <c r="P3444">
        <v>1</v>
      </c>
      <c r="Q3444">
        <v>0</v>
      </c>
      <c r="R3444">
        <v>6</v>
      </c>
      <c r="S3444">
        <v>0</v>
      </c>
      <c r="T3444">
        <v>0</v>
      </c>
      <c r="U3444">
        <v>0</v>
      </c>
      <c r="V3444">
        <f t="shared" si="106"/>
        <v>68</v>
      </c>
      <c r="W3444">
        <f t="shared" si="107"/>
        <v>58</v>
      </c>
    </row>
    <row r="3445" spans="1:23" x14ac:dyDescent="0.35">
      <c r="A3445" t="s">
        <v>495</v>
      </c>
      <c r="B3445" s="1">
        <v>44336</v>
      </c>
      <c r="C3445" t="s">
        <v>483</v>
      </c>
      <c r="D3445" t="s">
        <v>97</v>
      </c>
      <c r="E3445">
        <v>1</v>
      </c>
      <c r="F3445">
        <v>0</v>
      </c>
      <c r="G3445">
        <v>0</v>
      </c>
      <c r="H3445">
        <v>0</v>
      </c>
      <c r="I3445">
        <v>1</v>
      </c>
      <c r="J3445">
        <v>0</v>
      </c>
      <c r="K3445">
        <v>0</v>
      </c>
      <c r="L3445">
        <v>3</v>
      </c>
      <c r="M3445">
        <v>2</v>
      </c>
      <c r="N3445">
        <v>1</v>
      </c>
      <c r="O3445">
        <v>1</v>
      </c>
      <c r="P3445">
        <v>1</v>
      </c>
      <c r="Q3445">
        <v>1</v>
      </c>
      <c r="R3445">
        <v>4</v>
      </c>
      <c r="S3445">
        <v>0</v>
      </c>
      <c r="T3445">
        <v>0</v>
      </c>
      <c r="U3445">
        <v>1</v>
      </c>
      <c r="V3445">
        <f t="shared" si="106"/>
        <v>56</v>
      </c>
      <c r="W3445">
        <f t="shared" si="107"/>
        <v>47</v>
      </c>
    </row>
    <row r="3446" spans="1:23" x14ac:dyDescent="0.35">
      <c r="A3446" t="s">
        <v>495</v>
      </c>
      <c r="B3446" s="1">
        <v>44337</v>
      </c>
      <c r="C3446" t="s">
        <v>477</v>
      </c>
      <c r="D3446" t="s">
        <v>55</v>
      </c>
      <c r="E3446">
        <v>1</v>
      </c>
      <c r="F3446">
        <v>0</v>
      </c>
      <c r="G3446">
        <v>0</v>
      </c>
      <c r="H3446">
        <v>0</v>
      </c>
      <c r="I3446">
        <v>1</v>
      </c>
      <c r="J3446">
        <v>0</v>
      </c>
      <c r="K3446">
        <v>0</v>
      </c>
      <c r="L3446">
        <v>5</v>
      </c>
      <c r="M3446">
        <v>7</v>
      </c>
      <c r="N3446">
        <v>5</v>
      </c>
      <c r="O3446">
        <v>4</v>
      </c>
      <c r="P3446">
        <v>1</v>
      </c>
      <c r="Q3446">
        <v>1</v>
      </c>
      <c r="R3446">
        <v>9</v>
      </c>
      <c r="S3446">
        <v>0</v>
      </c>
      <c r="T3446">
        <v>0</v>
      </c>
      <c r="U3446">
        <v>0</v>
      </c>
      <c r="V3446">
        <f t="shared" si="106"/>
        <v>62</v>
      </c>
      <c r="W3446">
        <f t="shared" si="107"/>
        <v>42</v>
      </c>
    </row>
    <row r="3447" spans="1:23" x14ac:dyDescent="0.35">
      <c r="A3447" t="s">
        <v>495</v>
      </c>
      <c r="B3447" s="1">
        <v>44338</v>
      </c>
      <c r="C3447" t="s">
        <v>484</v>
      </c>
      <c r="D3447" t="s">
        <v>55</v>
      </c>
      <c r="E3447">
        <v>1</v>
      </c>
      <c r="F3447">
        <v>0</v>
      </c>
      <c r="G3447">
        <v>0</v>
      </c>
      <c r="H3447">
        <v>0</v>
      </c>
      <c r="I3447">
        <v>1</v>
      </c>
      <c r="J3447">
        <v>0</v>
      </c>
      <c r="K3447">
        <v>0</v>
      </c>
      <c r="L3447">
        <v>3</v>
      </c>
      <c r="M3447">
        <v>1</v>
      </c>
      <c r="N3447">
        <v>2</v>
      </c>
      <c r="O3447">
        <v>2</v>
      </c>
      <c r="P3447">
        <v>0</v>
      </c>
      <c r="Q3447">
        <v>4</v>
      </c>
      <c r="R3447">
        <v>5</v>
      </c>
      <c r="S3447">
        <v>1</v>
      </c>
      <c r="T3447">
        <v>0</v>
      </c>
      <c r="U3447">
        <v>1</v>
      </c>
      <c r="V3447">
        <f t="shared" si="106"/>
        <v>59</v>
      </c>
      <c r="W3447">
        <f t="shared" si="107"/>
        <v>47</v>
      </c>
    </row>
    <row r="3448" spans="1:23" x14ac:dyDescent="0.35">
      <c r="A3448" t="s">
        <v>495</v>
      </c>
      <c r="B3448" s="1">
        <v>44339</v>
      </c>
      <c r="C3448" t="s">
        <v>478</v>
      </c>
      <c r="D3448" t="s">
        <v>55</v>
      </c>
      <c r="E3448">
        <v>1</v>
      </c>
      <c r="F3448">
        <v>0</v>
      </c>
      <c r="G3448">
        <v>0</v>
      </c>
      <c r="H3448">
        <v>1</v>
      </c>
      <c r="I3448">
        <v>0</v>
      </c>
      <c r="J3448">
        <v>0</v>
      </c>
      <c r="K3448">
        <v>0</v>
      </c>
      <c r="L3448" s="2">
        <v>7.333333333333333</v>
      </c>
      <c r="M3448">
        <v>3</v>
      </c>
      <c r="N3448">
        <v>1</v>
      </c>
      <c r="O3448">
        <v>1</v>
      </c>
      <c r="P3448">
        <v>1</v>
      </c>
      <c r="Q3448">
        <v>1</v>
      </c>
      <c r="R3448">
        <v>12</v>
      </c>
      <c r="S3448">
        <v>1</v>
      </c>
      <c r="T3448">
        <v>0</v>
      </c>
      <c r="U3448">
        <v>0</v>
      </c>
      <c r="V3448">
        <f t="shared" si="106"/>
        <v>82.666666666666657</v>
      </c>
      <c r="W3448">
        <f t="shared" si="107"/>
        <v>79</v>
      </c>
    </row>
    <row r="3449" spans="1:23" x14ac:dyDescent="0.35">
      <c r="A3449" t="s">
        <v>495</v>
      </c>
      <c r="B3449" s="1">
        <v>44340</v>
      </c>
      <c r="C3449" t="s">
        <v>479</v>
      </c>
      <c r="D3449" t="s">
        <v>95</v>
      </c>
      <c r="E3449">
        <v>1</v>
      </c>
      <c r="F3449">
        <v>0</v>
      </c>
      <c r="G3449">
        <v>0</v>
      </c>
      <c r="H3449">
        <v>0</v>
      </c>
      <c r="I3449">
        <v>1</v>
      </c>
      <c r="J3449">
        <v>0</v>
      </c>
      <c r="K3449">
        <v>0</v>
      </c>
      <c r="L3449">
        <v>6</v>
      </c>
      <c r="M3449">
        <v>6</v>
      </c>
      <c r="N3449">
        <v>4</v>
      </c>
      <c r="O3449">
        <v>3</v>
      </c>
      <c r="P3449">
        <v>0</v>
      </c>
      <c r="Q3449">
        <v>2</v>
      </c>
      <c r="R3449">
        <v>6</v>
      </c>
      <c r="S3449">
        <v>0</v>
      </c>
      <c r="T3449">
        <v>0</v>
      </c>
      <c r="U3449">
        <v>0</v>
      </c>
      <c r="V3449">
        <f t="shared" si="106"/>
        <v>68</v>
      </c>
      <c r="W3449">
        <f t="shared" si="107"/>
        <v>54</v>
      </c>
    </row>
    <row r="3450" spans="1:23" x14ac:dyDescent="0.35">
      <c r="A3450" t="s">
        <v>495</v>
      </c>
      <c r="B3450" s="1">
        <v>44341</v>
      </c>
      <c r="C3450" t="s">
        <v>482</v>
      </c>
      <c r="D3450" t="s">
        <v>95</v>
      </c>
      <c r="E3450">
        <v>1</v>
      </c>
      <c r="F3450">
        <v>0</v>
      </c>
      <c r="G3450">
        <v>0</v>
      </c>
      <c r="H3450">
        <v>1</v>
      </c>
      <c r="I3450">
        <v>0</v>
      </c>
      <c r="J3450">
        <v>0</v>
      </c>
      <c r="K3450">
        <v>0</v>
      </c>
      <c r="L3450">
        <v>6</v>
      </c>
      <c r="M3450">
        <v>3</v>
      </c>
      <c r="N3450">
        <v>0</v>
      </c>
      <c r="O3450">
        <v>0</v>
      </c>
      <c r="P3450">
        <v>0</v>
      </c>
      <c r="Q3450">
        <v>3</v>
      </c>
      <c r="R3450">
        <v>5</v>
      </c>
      <c r="S3450">
        <v>0</v>
      </c>
      <c r="T3450">
        <v>0</v>
      </c>
      <c r="U3450">
        <v>0</v>
      </c>
      <c r="V3450">
        <f t="shared" si="106"/>
        <v>71</v>
      </c>
      <c r="W3450">
        <f t="shared" si="107"/>
        <v>69</v>
      </c>
    </row>
    <row r="3451" spans="1:23" x14ac:dyDescent="0.35">
      <c r="A3451" t="s">
        <v>495</v>
      </c>
      <c r="B3451" s="1">
        <v>44342</v>
      </c>
      <c r="C3451" t="s">
        <v>477</v>
      </c>
      <c r="D3451" t="s">
        <v>95</v>
      </c>
      <c r="E3451">
        <v>1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6</v>
      </c>
      <c r="M3451">
        <v>2</v>
      </c>
      <c r="N3451">
        <v>1</v>
      </c>
      <c r="O3451">
        <v>1</v>
      </c>
      <c r="P3451">
        <v>0</v>
      </c>
      <c r="Q3451">
        <v>3</v>
      </c>
      <c r="R3451">
        <v>6</v>
      </c>
      <c r="S3451">
        <v>1</v>
      </c>
      <c r="T3451">
        <v>0</v>
      </c>
      <c r="U3451">
        <v>0</v>
      </c>
      <c r="V3451">
        <f t="shared" si="106"/>
        <v>73</v>
      </c>
      <c r="W3451">
        <f t="shared" si="107"/>
        <v>69</v>
      </c>
    </row>
    <row r="3452" spans="1:23" x14ac:dyDescent="0.35">
      <c r="A3452" t="s">
        <v>495</v>
      </c>
      <c r="B3452" s="1">
        <v>44343</v>
      </c>
      <c r="C3452" t="s">
        <v>484</v>
      </c>
      <c r="D3452" t="s">
        <v>95</v>
      </c>
      <c r="E3452">
        <v>1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4</v>
      </c>
      <c r="M3452">
        <v>2</v>
      </c>
      <c r="N3452">
        <v>1</v>
      </c>
      <c r="O3452">
        <v>1</v>
      </c>
      <c r="P3452">
        <v>0</v>
      </c>
      <c r="Q3452">
        <v>3</v>
      </c>
      <c r="R3452">
        <v>4</v>
      </c>
      <c r="S3452">
        <v>0</v>
      </c>
      <c r="T3452">
        <v>0</v>
      </c>
      <c r="U3452">
        <v>0</v>
      </c>
      <c r="V3452">
        <f t="shared" si="106"/>
        <v>61</v>
      </c>
      <c r="W3452">
        <f t="shared" si="107"/>
        <v>55</v>
      </c>
    </row>
    <row r="3453" spans="1:23" x14ac:dyDescent="0.35">
      <c r="A3453" t="s">
        <v>495</v>
      </c>
      <c r="B3453" s="1">
        <v>44345</v>
      </c>
      <c r="C3453" t="s">
        <v>478</v>
      </c>
      <c r="D3453" t="s">
        <v>51</v>
      </c>
      <c r="E3453">
        <v>1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7</v>
      </c>
      <c r="M3453">
        <v>4</v>
      </c>
      <c r="N3453">
        <v>3</v>
      </c>
      <c r="O3453">
        <v>3</v>
      </c>
      <c r="P3453">
        <v>1</v>
      </c>
      <c r="Q3453">
        <v>2</v>
      </c>
      <c r="R3453">
        <v>14</v>
      </c>
      <c r="S3453">
        <v>0</v>
      </c>
      <c r="T3453">
        <v>0</v>
      </c>
      <c r="U3453">
        <v>0</v>
      </c>
      <c r="V3453">
        <f t="shared" si="106"/>
        <v>81</v>
      </c>
      <c r="W3453">
        <f t="shared" si="107"/>
        <v>69</v>
      </c>
    </row>
    <row r="3454" spans="1:23" x14ac:dyDescent="0.35">
      <c r="A3454" t="s">
        <v>495</v>
      </c>
      <c r="B3454" s="1">
        <v>44346</v>
      </c>
      <c r="C3454" t="s">
        <v>479</v>
      </c>
      <c r="D3454" t="s">
        <v>51</v>
      </c>
      <c r="E3454">
        <v>1</v>
      </c>
      <c r="F3454">
        <v>0</v>
      </c>
      <c r="G3454">
        <v>0</v>
      </c>
      <c r="H3454">
        <v>0</v>
      </c>
      <c r="I3454">
        <v>1</v>
      </c>
      <c r="J3454">
        <v>0</v>
      </c>
      <c r="K3454">
        <v>0</v>
      </c>
      <c r="L3454" s="2">
        <v>4.666666666666667</v>
      </c>
      <c r="M3454">
        <v>6</v>
      </c>
      <c r="N3454">
        <v>4</v>
      </c>
      <c r="O3454">
        <v>4</v>
      </c>
      <c r="P3454">
        <v>2</v>
      </c>
      <c r="Q3454">
        <v>1</v>
      </c>
      <c r="R3454">
        <v>5</v>
      </c>
      <c r="S3454">
        <v>0</v>
      </c>
      <c r="T3454">
        <v>0</v>
      </c>
      <c r="U3454">
        <v>0</v>
      </c>
      <c r="V3454">
        <f t="shared" si="106"/>
        <v>55.333333333333336</v>
      </c>
      <c r="W3454">
        <f t="shared" si="107"/>
        <v>35</v>
      </c>
    </row>
    <row r="3455" spans="1:23" x14ac:dyDescent="0.35">
      <c r="A3455" t="s">
        <v>495</v>
      </c>
      <c r="B3455" s="1">
        <v>44347</v>
      </c>
      <c r="C3455" t="s">
        <v>482</v>
      </c>
      <c r="D3455" t="s">
        <v>91</v>
      </c>
      <c r="E3455">
        <v>1</v>
      </c>
      <c r="F3455">
        <v>0</v>
      </c>
      <c r="G3455">
        <v>0</v>
      </c>
      <c r="H3455">
        <v>0</v>
      </c>
      <c r="I3455">
        <v>1</v>
      </c>
      <c r="J3455">
        <v>0</v>
      </c>
      <c r="K3455">
        <v>0</v>
      </c>
      <c r="L3455">
        <v>3</v>
      </c>
      <c r="M3455">
        <v>5</v>
      </c>
      <c r="N3455">
        <v>6</v>
      </c>
      <c r="O3455">
        <v>6</v>
      </c>
      <c r="P3455">
        <v>2</v>
      </c>
      <c r="Q3455">
        <v>3</v>
      </c>
      <c r="R3455">
        <v>3</v>
      </c>
      <c r="S3455">
        <v>0</v>
      </c>
      <c r="T3455">
        <v>0</v>
      </c>
      <c r="U3455">
        <v>0</v>
      </c>
      <c r="V3455">
        <f t="shared" si="106"/>
        <v>46</v>
      </c>
      <c r="W3455">
        <f t="shared" si="107"/>
        <v>15</v>
      </c>
    </row>
    <row r="3456" spans="1:23" x14ac:dyDescent="0.35">
      <c r="A3456" t="s">
        <v>495</v>
      </c>
      <c r="B3456" s="1">
        <v>44348</v>
      </c>
      <c r="C3456" t="s">
        <v>477</v>
      </c>
      <c r="D3456" t="s">
        <v>91</v>
      </c>
      <c r="E3456">
        <v>1</v>
      </c>
      <c r="F3456">
        <v>0</v>
      </c>
      <c r="G3456">
        <v>0</v>
      </c>
      <c r="H3456">
        <v>1</v>
      </c>
      <c r="I3456">
        <v>0</v>
      </c>
      <c r="J3456">
        <v>0</v>
      </c>
      <c r="K3456">
        <v>0</v>
      </c>
      <c r="L3456">
        <v>5</v>
      </c>
      <c r="M3456">
        <v>8</v>
      </c>
      <c r="N3456">
        <v>3</v>
      </c>
      <c r="O3456">
        <v>3</v>
      </c>
      <c r="P3456">
        <v>1</v>
      </c>
      <c r="Q3456">
        <v>2</v>
      </c>
      <c r="R3456">
        <v>2</v>
      </c>
      <c r="S3456">
        <v>0</v>
      </c>
      <c r="T3456">
        <v>0</v>
      </c>
      <c r="U3456">
        <v>0</v>
      </c>
      <c r="V3456">
        <f t="shared" si="106"/>
        <v>55</v>
      </c>
      <c r="W3456">
        <f t="shared" si="107"/>
        <v>37</v>
      </c>
    </row>
    <row r="3457" spans="1:23" x14ac:dyDescent="0.35">
      <c r="A3457" t="s">
        <v>495</v>
      </c>
      <c r="B3457" s="1">
        <v>44351</v>
      </c>
      <c r="C3457" t="s">
        <v>478</v>
      </c>
      <c r="D3457" t="s">
        <v>99</v>
      </c>
      <c r="E3457">
        <v>1</v>
      </c>
      <c r="F3457">
        <v>0</v>
      </c>
      <c r="G3457">
        <v>0</v>
      </c>
      <c r="H3457">
        <v>0</v>
      </c>
      <c r="I3457">
        <v>1</v>
      </c>
      <c r="J3457">
        <v>0</v>
      </c>
      <c r="K3457">
        <v>0</v>
      </c>
      <c r="L3457" s="2">
        <v>7.333333333333333</v>
      </c>
      <c r="M3457">
        <v>5</v>
      </c>
      <c r="N3457">
        <v>2</v>
      </c>
      <c r="O3457">
        <v>2</v>
      </c>
      <c r="P3457">
        <v>1</v>
      </c>
      <c r="Q3457">
        <v>2</v>
      </c>
      <c r="R3457">
        <v>8</v>
      </c>
      <c r="S3457">
        <v>0</v>
      </c>
      <c r="T3457">
        <v>0</v>
      </c>
      <c r="U3457">
        <v>0</v>
      </c>
      <c r="V3457">
        <f t="shared" si="106"/>
        <v>75.666666666666671</v>
      </c>
      <c r="W3457">
        <f t="shared" si="107"/>
        <v>66</v>
      </c>
    </row>
    <row r="3458" spans="1:23" x14ac:dyDescent="0.35">
      <c r="A3458" t="s">
        <v>495</v>
      </c>
      <c r="B3458" s="1">
        <v>44352</v>
      </c>
      <c r="C3458" t="s">
        <v>484</v>
      </c>
      <c r="D3458" t="s">
        <v>99</v>
      </c>
      <c r="E3458">
        <v>1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 s="2">
        <v>2.3333333333333335</v>
      </c>
      <c r="M3458">
        <v>1</v>
      </c>
      <c r="N3458">
        <v>1</v>
      </c>
      <c r="O3458">
        <v>0</v>
      </c>
      <c r="P3458">
        <v>0</v>
      </c>
      <c r="Q3458">
        <v>2</v>
      </c>
      <c r="R3458">
        <v>2</v>
      </c>
      <c r="S3458">
        <v>1</v>
      </c>
      <c r="T3458">
        <v>0</v>
      </c>
      <c r="U3458">
        <v>0</v>
      </c>
      <c r="V3458">
        <f t="shared" si="106"/>
        <v>54</v>
      </c>
      <c r="W3458">
        <f t="shared" si="107"/>
        <v>47</v>
      </c>
    </row>
    <row r="3459" spans="1:23" x14ac:dyDescent="0.35">
      <c r="A3459" t="s">
        <v>495</v>
      </c>
      <c r="B3459" s="1">
        <v>44353</v>
      </c>
      <c r="C3459" t="s">
        <v>482</v>
      </c>
      <c r="D3459" t="s">
        <v>99</v>
      </c>
      <c r="E3459">
        <v>1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4</v>
      </c>
      <c r="M3459">
        <v>4</v>
      </c>
      <c r="N3459">
        <v>3</v>
      </c>
      <c r="O3459">
        <v>3</v>
      </c>
      <c r="P3459">
        <v>0</v>
      </c>
      <c r="Q3459">
        <v>1</v>
      </c>
      <c r="R3459">
        <v>4</v>
      </c>
      <c r="S3459">
        <v>2</v>
      </c>
      <c r="T3459">
        <v>0</v>
      </c>
      <c r="U3459">
        <v>0</v>
      </c>
      <c r="V3459">
        <f t="shared" ref="V3459:V3522" si="108">50+L3459*3+(IF(L3459&lt;4,0,(L3459-4)*2)+R3459-M3459-4*P3459-(2*(N3459-O3459))-Q3459)</f>
        <v>61</v>
      </c>
      <c r="W3459">
        <f t="shared" ref="W3459:W3522" si="109">40+6*L3459+R3459-2*Q3459-2*M3459-3*N3459-6*P3459</f>
        <v>49</v>
      </c>
    </row>
    <row r="3460" spans="1:23" x14ac:dyDescent="0.35">
      <c r="A3460" t="s">
        <v>495</v>
      </c>
      <c r="B3460" s="1">
        <v>44355</v>
      </c>
      <c r="C3460" t="s">
        <v>477</v>
      </c>
      <c r="D3460" t="s">
        <v>120</v>
      </c>
      <c r="E3460">
        <v>1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5</v>
      </c>
      <c r="M3460">
        <v>7</v>
      </c>
      <c r="N3460">
        <v>4</v>
      </c>
      <c r="O3460">
        <v>4</v>
      </c>
      <c r="P3460">
        <v>2</v>
      </c>
      <c r="Q3460">
        <v>2</v>
      </c>
      <c r="R3460">
        <v>7</v>
      </c>
      <c r="S3460">
        <v>0</v>
      </c>
      <c r="T3460">
        <v>0</v>
      </c>
      <c r="U3460">
        <v>0</v>
      </c>
      <c r="V3460">
        <f t="shared" si="108"/>
        <v>57</v>
      </c>
      <c r="W3460">
        <f t="shared" si="109"/>
        <v>35</v>
      </c>
    </row>
    <row r="3461" spans="1:23" x14ac:dyDescent="0.35">
      <c r="A3461" t="s">
        <v>495</v>
      </c>
      <c r="B3461" s="1">
        <v>44356</v>
      </c>
      <c r="C3461" t="s">
        <v>479</v>
      </c>
      <c r="D3461" t="s">
        <v>120</v>
      </c>
      <c r="E3461">
        <v>1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6</v>
      </c>
      <c r="M3461">
        <v>8</v>
      </c>
      <c r="N3461">
        <v>1</v>
      </c>
      <c r="O3461">
        <v>1</v>
      </c>
      <c r="P3461">
        <v>0</v>
      </c>
      <c r="Q3461">
        <v>2</v>
      </c>
      <c r="R3461">
        <v>7</v>
      </c>
      <c r="S3461">
        <v>0</v>
      </c>
      <c r="T3461">
        <v>0</v>
      </c>
      <c r="U3461">
        <v>0</v>
      </c>
      <c r="V3461">
        <f t="shared" si="108"/>
        <v>69</v>
      </c>
      <c r="W3461">
        <f t="shared" si="109"/>
        <v>60</v>
      </c>
    </row>
    <row r="3462" spans="1:23" x14ac:dyDescent="0.35">
      <c r="A3462" t="s">
        <v>495</v>
      </c>
      <c r="B3462" s="1">
        <v>44357</v>
      </c>
      <c r="C3462" t="s">
        <v>478</v>
      </c>
      <c r="D3462" t="s">
        <v>120</v>
      </c>
      <c r="E3462">
        <v>1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8</v>
      </c>
      <c r="M3462">
        <v>4</v>
      </c>
      <c r="N3462">
        <v>0</v>
      </c>
      <c r="O3462">
        <v>0</v>
      </c>
      <c r="P3462">
        <v>0</v>
      </c>
      <c r="Q3462">
        <v>0</v>
      </c>
      <c r="R3462">
        <v>12</v>
      </c>
      <c r="S3462">
        <v>0</v>
      </c>
      <c r="T3462">
        <v>0</v>
      </c>
      <c r="U3462">
        <v>1</v>
      </c>
      <c r="V3462">
        <f t="shared" si="108"/>
        <v>90</v>
      </c>
      <c r="W3462">
        <f t="shared" si="109"/>
        <v>92</v>
      </c>
    </row>
    <row r="3463" spans="1:23" x14ac:dyDescent="0.35">
      <c r="A3463" t="s">
        <v>495</v>
      </c>
      <c r="B3463" s="1">
        <v>44359</v>
      </c>
      <c r="C3463" t="s">
        <v>482</v>
      </c>
      <c r="D3463" t="s">
        <v>71</v>
      </c>
      <c r="E3463">
        <v>1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5</v>
      </c>
      <c r="M3463">
        <v>6</v>
      </c>
      <c r="N3463">
        <v>2</v>
      </c>
      <c r="O3463">
        <v>2</v>
      </c>
      <c r="P3463">
        <v>1</v>
      </c>
      <c r="Q3463">
        <v>1</v>
      </c>
      <c r="R3463">
        <v>5</v>
      </c>
      <c r="S3463">
        <v>0</v>
      </c>
      <c r="T3463">
        <v>0</v>
      </c>
      <c r="U3463">
        <v>0</v>
      </c>
      <c r="V3463">
        <f t="shared" si="108"/>
        <v>61</v>
      </c>
      <c r="W3463">
        <f t="shared" si="109"/>
        <v>49</v>
      </c>
    </row>
    <row r="3464" spans="1:23" x14ac:dyDescent="0.35">
      <c r="A3464" t="s">
        <v>495</v>
      </c>
      <c r="B3464" s="1">
        <v>44360</v>
      </c>
      <c r="C3464" t="s">
        <v>477</v>
      </c>
      <c r="D3464" t="s">
        <v>71</v>
      </c>
      <c r="E3464">
        <v>1</v>
      </c>
      <c r="F3464">
        <v>0</v>
      </c>
      <c r="G3464">
        <v>0</v>
      </c>
      <c r="H3464">
        <v>1</v>
      </c>
      <c r="I3464">
        <v>0</v>
      </c>
      <c r="J3464">
        <v>0</v>
      </c>
      <c r="K3464">
        <v>0</v>
      </c>
      <c r="L3464" s="2">
        <v>7.666666666666667</v>
      </c>
      <c r="M3464">
        <v>3</v>
      </c>
      <c r="N3464">
        <v>0</v>
      </c>
      <c r="O3464">
        <v>0</v>
      </c>
      <c r="P3464">
        <v>0</v>
      </c>
      <c r="Q3464">
        <v>1</v>
      </c>
      <c r="R3464">
        <v>9</v>
      </c>
      <c r="S3464">
        <v>0</v>
      </c>
      <c r="T3464">
        <v>0</v>
      </c>
      <c r="U3464">
        <v>0</v>
      </c>
      <c r="V3464">
        <f t="shared" si="108"/>
        <v>85.333333333333343</v>
      </c>
      <c r="W3464">
        <f t="shared" si="109"/>
        <v>87</v>
      </c>
    </row>
    <row r="3465" spans="1:23" x14ac:dyDescent="0.35">
      <c r="A3465" t="s">
        <v>495</v>
      </c>
      <c r="B3465" s="1">
        <v>44361</v>
      </c>
      <c r="C3465" t="s">
        <v>484</v>
      </c>
      <c r="D3465" t="s">
        <v>61</v>
      </c>
      <c r="E3465">
        <v>1</v>
      </c>
      <c r="F3465">
        <v>0</v>
      </c>
      <c r="G3465">
        <v>0</v>
      </c>
      <c r="H3465">
        <v>0</v>
      </c>
      <c r="I3465">
        <v>1</v>
      </c>
      <c r="J3465">
        <v>0</v>
      </c>
      <c r="K3465">
        <v>0</v>
      </c>
      <c r="L3465">
        <v>4</v>
      </c>
      <c r="M3465">
        <v>2</v>
      </c>
      <c r="N3465">
        <v>3</v>
      </c>
      <c r="O3465">
        <v>3</v>
      </c>
      <c r="P3465">
        <v>2</v>
      </c>
      <c r="Q3465">
        <v>1</v>
      </c>
      <c r="R3465">
        <v>4</v>
      </c>
      <c r="S3465">
        <v>0</v>
      </c>
      <c r="T3465">
        <v>0</v>
      </c>
      <c r="U3465">
        <v>0</v>
      </c>
      <c r="V3465">
        <f t="shared" si="108"/>
        <v>55</v>
      </c>
      <c r="W3465">
        <f t="shared" si="109"/>
        <v>41</v>
      </c>
    </row>
    <row r="3466" spans="1:23" x14ac:dyDescent="0.35">
      <c r="A3466" t="s">
        <v>495</v>
      </c>
      <c r="B3466" s="1">
        <v>44362</v>
      </c>
      <c r="C3466" t="s">
        <v>479</v>
      </c>
      <c r="D3466" t="s">
        <v>61</v>
      </c>
      <c r="E3466">
        <v>1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5</v>
      </c>
      <c r="M3466">
        <v>7</v>
      </c>
      <c r="N3466">
        <v>3</v>
      </c>
      <c r="O3466">
        <v>3</v>
      </c>
      <c r="P3466">
        <v>0</v>
      </c>
      <c r="Q3466">
        <v>0</v>
      </c>
      <c r="R3466">
        <v>2</v>
      </c>
      <c r="S3466">
        <v>1</v>
      </c>
      <c r="T3466">
        <v>0</v>
      </c>
      <c r="U3466">
        <v>0</v>
      </c>
      <c r="V3466">
        <f t="shared" si="108"/>
        <v>62</v>
      </c>
      <c r="W3466">
        <f t="shared" si="109"/>
        <v>49</v>
      </c>
    </row>
    <row r="3467" spans="1:23" x14ac:dyDescent="0.35">
      <c r="A3467" t="s">
        <v>495</v>
      </c>
      <c r="B3467" s="1">
        <v>44363</v>
      </c>
      <c r="C3467" t="s">
        <v>478</v>
      </c>
      <c r="D3467" t="s">
        <v>61</v>
      </c>
      <c r="E3467">
        <v>1</v>
      </c>
      <c r="F3467">
        <v>0</v>
      </c>
      <c r="G3467">
        <v>0</v>
      </c>
      <c r="H3467">
        <v>1</v>
      </c>
      <c r="I3467">
        <v>0</v>
      </c>
      <c r="J3467">
        <v>0</v>
      </c>
      <c r="K3467">
        <v>0</v>
      </c>
      <c r="L3467">
        <v>6</v>
      </c>
      <c r="M3467">
        <v>5</v>
      </c>
      <c r="N3467">
        <v>0</v>
      </c>
      <c r="O3467">
        <v>0</v>
      </c>
      <c r="P3467">
        <v>0</v>
      </c>
      <c r="Q3467">
        <v>4</v>
      </c>
      <c r="R3467">
        <v>6</v>
      </c>
      <c r="S3467">
        <v>0</v>
      </c>
      <c r="T3467">
        <v>0</v>
      </c>
      <c r="U3467">
        <v>0</v>
      </c>
      <c r="V3467">
        <f t="shared" si="108"/>
        <v>69</v>
      </c>
      <c r="W3467">
        <f t="shared" si="109"/>
        <v>64</v>
      </c>
    </row>
    <row r="3468" spans="1:23" x14ac:dyDescent="0.35">
      <c r="A3468" t="s">
        <v>495</v>
      </c>
      <c r="B3468" s="1">
        <v>44365</v>
      </c>
      <c r="C3468" t="s">
        <v>482</v>
      </c>
      <c r="D3468" t="s">
        <v>45</v>
      </c>
      <c r="E3468">
        <v>1</v>
      </c>
      <c r="F3468">
        <v>0</v>
      </c>
      <c r="G3468">
        <v>0</v>
      </c>
      <c r="H3468">
        <v>0</v>
      </c>
      <c r="I3468">
        <v>1</v>
      </c>
      <c r="J3468">
        <v>0</v>
      </c>
      <c r="K3468">
        <v>0</v>
      </c>
      <c r="L3468">
        <v>4</v>
      </c>
      <c r="M3468">
        <v>4</v>
      </c>
      <c r="N3468">
        <v>4</v>
      </c>
      <c r="O3468">
        <v>3</v>
      </c>
      <c r="P3468">
        <v>0</v>
      </c>
      <c r="Q3468">
        <v>4</v>
      </c>
      <c r="R3468">
        <v>2</v>
      </c>
      <c r="S3468">
        <v>0</v>
      </c>
      <c r="T3468">
        <v>0</v>
      </c>
      <c r="U3468">
        <v>1</v>
      </c>
      <c r="V3468">
        <f t="shared" si="108"/>
        <v>54</v>
      </c>
      <c r="W3468">
        <f t="shared" si="109"/>
        <v>38</v>
      </c>
    </row>
    <row r="3469" spans="1:23" x14ac:dyDescent="0.35">
      <c r="A3469" t="s">
        <v>495</v>
      </c>
      <c r="B3469" s="1">
        <v>44366</v>
      </c>
      <c r="C3469" t="s">
        <v>477</v>
      </c>
      <c r="D3469" t="s">
        <v>45</v>
      </c>
      <c r="E3469">
        <v>1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 s="2">
        <v>2.3333333333333335</v>
      </c>
      <c r="M3469">
        <v>6</v>
      </c>
      <c r="N3469">
        <v>6</v>
      </c>
      <c r="O3469">
        <v>6</v>
      </c>
      <c r="P3469">
        <v>2</v>
      </c>
      <c r="Q3469">
        <v>3</v>
      </c>
      <c r="R3469">
        <v>1</v>
      </c>
      <c r="S3469">
        <v>0</v>
      </c>
      <c r="T3469">
        <v>0</v>
      </c>
      <c r="U3469">
        <v>0</v>
      </c>
      <c r="V3469">
        <f t="shared" si="108"/>
        <v>41</v>
      </c>
      <c r="W3469">
        <f t="shared" si="109"/>
        <v>7</v>
      </c>
    </row>
    <row r="3470" spans="1:23" x14ac:dyDescent="0.35">
      <c r="A3470" t="s">
        <v>495</v>
      </c>
      <c r="B3470" s="1">
        <v>44367</v>
      </c>
      <c r="C3470" t="s">
        <v>479</v>
      </c>
      <c r="D3470" t="s">
        <v>45</v>
      </c>
      <c r="E3470">
        <v>1</v>
      </c>
      <c r="F3470">
        <v>0</v>
      </c>
      <c r="G3470">
        <v>0</v>
      </c>
      <c r="H3470">
        <v>0</v>
      </c>
      <c r="I3470">
        <v>1</v>
      </c>
      <c r="J3470">
        <v>0</v>
      </c>
      <c r="K3470">
        <v>0</v>
      </c>
      <c r="L3470">
        <v>5</v>
      </c>
      <c r="M3470">
        <v>9</v>
      </c>
      <c r="N3470">
        <v>7</v>
      </c>
      <c r="O3470">
        <v>6</v>
      </c>
      <c r="P3470">
        <v>4</v>
      </c>
      <c r="Q3470">
        <v>0</v>
      </c>
      <c r="R3470">
        <v>6</v>
      </c>
      <c r="S3470">
        <v>0</v>
      </c>
      <c r="T3470">
        <v>0</v>
      </c>
      <c r="U3470">
        <v>0</v>
      </c>
      <c r="V3470">
        <f t="shared" si="108"/>
        <v>46</v>
      </c>
      <c r="W3470">
        <f t="shared" si="109"/>
        <v>13</v>
      </c>
    </row>
    <row r="3471" spans="1:23" x14ac:dyDescent="0.35">
      <c r="A3471" t="s">
        <v>495</v>
      </c>
      <c r="B3471" s="1">
        <v>44369</v>
      </c>
      <c r="C3471" t="s">
        <v>478</v>
      </c>
      <c r="D3471" t="s">
        <v>99</v>
      </c>
      <c r="E3471">
        <v>1</v>
      </c>
      <c r="F3471">
        <v>0</v>
      </c>
      <c r="G3471">
        <v>0</v>
      </c>
      <c r="H3471">
        <v>0</v>
      </c>
      <c r="I3471">
        <v>1</v>
      </c>
      <c r="J3471">
        <v>0</v>
      </c>
      <c r="K3471">
        <v>0</v>
      </c>
      <c r="L3471">
        <v>3</v>
      </c>
      <c r="M3471">
        <v>6</v>
      </c>
      <c r="N3471">
        <v>3</v>
      </c>
      <c r="O3471">
        <v>3</v>
      </c>
      <c r="P3471">
        <v>0</v>
      </c>
      <c r="Q3471">
        <v>1</v>
      </c>
      <c r="R3471">
        <v>4</v>
      </c>
      <c r="S3471">
        <v>1</v>
      </c>
      <c r="T3471">
        <v>0</v>
      </c>
      <c r="U3471">
        <v>0</v>
      </c>
      <c r="V3471">
        <f t="shared" si="108"/>
        <v>56</v>
      </c>
      <c r="W3471">
        <f t="shared" si="109"/>
        <v>39</v>
      </c>
    </row>
    <row r="3472" spans="1:23" x14ac:dyDescent="0.35">
      <c r="A3472" t="s">
        <v>495</v>
      </c>
      <c r="B3472" s="1">
        <v>44370</v>
      </c>
      <c r="C3472" t="s">
        <v>482</v>
      </c>
      <c r="D3472" t="s">
        <v>99</v>
      </c>
      <c r="E3472">
        <v>1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 s="2">
        <v>4.333333333333333</v>
      </c>
      <c r="M3472">
        <v>3</v>
      </c>
      <c r="N3472">
        <v>4</v>
      </c>
      <c r="O3472">
        <v>4</v>
      </c>
      <c r="P3472">
        <v>0</v>
      </c>
      <c r="Q3472">
        <v>2</v>
      </c>
      <c r="R3472">
        <v>5</v>
      </c>
      <c r="S3472">
        <v>0</v>
      </c>
      <c r="T3472">
        <v>0</v>
      </c>
      <c r="U3472">
        <v>0</v>
      </c>
      <c r="V3472">
        <f t="shared" si="108"/>
        <v>63.666666666666664</v>
      </c>
      <c r="W3472">
        <f t="shared" si="109"/>
        <v>49</v>
      </c>
    </row>
    <row r="3473" spans="1:23" x14ac:dyDescent="0.35">
      <c r="A3473" t="s">
        <v>495</v>
      </c>
      <c r="B3473" t="s">
        <v>441</v>
      </c>
      <c r="C3473" t="s">
        <v>477</v>
      </c>
      <c r="D3473" t="s">
        <v>96</v>
      </c>
      <c r="E3473">
        <v>1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 s="2">
        <v>5.333333333333333</v>
      </c>
      <c r="M3473">
        <v>2</v>
      </c>
      <c r="N3473">
        <v>0</v>
      </c>
      <c r="O3473">
        <v>0</v>
      </c>
      <c r="P3473">
        <v>0</v>
      </c>
      <c r="Q3473">
        <v>1</v>
      </c>
      <c r="R3473">
        <v>12</v>
      </c>
      <c r="S3473">
        <v>2</v>
      </c>
      <c r="T3473">
        <v>0</v>
      </c>
      <c r="U3473">
        <v>0</v>
      </c>
      <c r="V3473">
        <f t="shared" si="108"/>
        <v>77.666666666666671</v>
      </c>
      <c r="W3473">
        <f t="shared" si="109"/>
        <v>78</v>
      </c>
    </row>
    <row r="3474" spans="1:23" x14ac:dyDescent="0.35">
      <c r="A3474" t="s">
        <v>495</v>
      </c>
      <c r="B3474" t="s">
        <v>442</v>
      </c>
      <c r="C3474" t="s">
        <v>480</v>
      </c>
      <c r="D3474" t="s">
        <v>96</v>
      </c>
      <c r="E3474">
        <v>1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5</v>
      </c>
      <c r="M3474">
        <v>3</v>
      </c>
      <c r="N3474">
        <v>0</v>
      </c>
      <c r="O3474">
        <v>0</v>
      </c>
      <c r="P3474">
        <v>0</v>
      </c>
      <c r="Q3474">
        <v>1</v>
      </c>
      <c r="R3474">
        <v>2</v>
      </c>
      <c r="S3474">
        <v>0</v>
      </c>
      <c r="T3474">
        <v>0</v>
      </c>
      <c r="U3474">
        <v>0</v>
      </c>
      <c r="V3474">
        <f t="shared" si="108"/>
        <v>65</v>
      </c>
      <c r="W3474">
        <f t="shared" si="109"/>
        <v>64</v>
      </c>
    </row>
    <row r="3475" spans="1:23" x14ac:dyDescent="0.35">
      <c r="A3475" t="s">
        <v>495</v>
      </c>
      <c r="B3475" s="1">
        <v>44373</v>
      </c>
      <c r="C3475" t="s">
        <v>479</v>
      </c>
      <c r="D3475" t="s">
        <v>96</v>
      </c>
      <c r="E3475">
        <v>1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6</v>
      </c>
      <c r="M3475">
        <v>5</v>
      </c>
      <c r="N3475">
        <v>1</v>
      </c>
      <c r="O3475">
        <v>1</v>
      </c>
      <c r="P3475">
        <v>0</v>
      </c>
      <c r="Q3475">
        <v>1</v>
      </c>
      <c r="R3475">
        <v>4</v>
      </c>
      <c r="S3475">
        <v>1</v>
      </c>
      <c r="T3475">
        <v>0</v>
      </c>
      <c r="U3475">
        <v>0</v>
      </c>
      <c r="V3475">
        <f t="shared" si="108"/>
        <v>70</v>
      </c>
      <c r="W3475">
        <f t="shared" si="109"/>
        <v>65</v>
      </c>
    </row>
    <row r="3476" spans="1:23" x14ac:dyDescent="0.35">
      <c r="A3476" t="s">
        <v>495</v>
      </c>
      <c r="B3476" s="1">
        <v>44374</v>
      </c>
      <c r="C3476" t="s">
        <v>478</v>
      </c>
      <c r="D3476" t="s">
        <v>96</v>
      </c>
      <c r="E3476">
        <v>1</v>
      </c>
      <c r="F3476">
        <v>0</v>
      </c>
      <c r="G3476">
        <v>0</v>
      </c>
      <c r="H3476">
        <v>1</v>
      </c>
      <c r="I3476">
        <v>0</v>
      </c>
      <c r="J3476">
        <v>0</v>
      </c>
      <c r="K3476">
        <v>0</v>
      </c>
      <c r="L3476">
        <v>7</v>
      </c>
      <c r="M3476">
        <v>4</v>
      </c>
      <c r="N3476">
        <v>0</v>
      </c>
      <c r="O3476">
        <v>0</v>
      </c>
      <c r="P3476">
        <v>0</v>
      </c>
      <c r="Q3476">
        <v>2</v>
      </c>
      <c r="R3476">
        <v>8</v>
      </c>
      <c r="S3476">
        <v>0</v>
      </c>
      <c r="T3476">
        <v>0</v>
      </c>
      <c r="U3476">
        <v>0</v>
      </c>
      <c r="V3476">
        <f t="shared" si="108"/>
        <v>79</v>
      </c>
      <c r="W3476">
        <f t="shared" si="109"/>
        <v>78</v>
      </c>
    </row>
    <row r="3477" spans="1:23" x14ac:dyDescent="0.35">
      <c r="A3477" t="s">
        <v>495</v>
      </c>
      <c r="B3477" s="1">
        <v>44375</v>
      </c>
      <c r="C3477" t="s">
        <v>484</v>
      </c>
      <c r="D3477" t="s">
        <v>91</v>
      </c>
      <c r="E3477">
        <v>1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 s="2">
        <v>2.3333333333333335</v>
      </c>
      <c r="M3477">
        <v>4</v>
      </c>
      <c r="N3477">
        <v>2</v>
      </c>
      <c r="O3477">
        <v>2</v>
      </c>
      <c r="P3477">
        <v>0</v>
      </c>
      <c r="Q3477">
        <v>1</v>
      </c>
      <c r="R3477">
        <v>1</v>
      </c>
      <c r="S3477">
        <v>0</v>
      </c>
      <c r="T3477">
        <v>0</v>
      </c>
      <c r="U3477">
        <v>0</v>
      </c>
      <c r="V3477">
        <f t="shared" si="108"/>
        <v>53</v>
      </c>
      <c r="W3477">
        <f t="shared" si="109"/>
        <v>39</v>
      </c>
    </row>
    <row r="3478" spans="1:23" x14ac:dyDescent="0.35">
      <c r="A3478" t="s">
        <v>495</v>
      </c>
      <c r="B3478" s="1">
        <v>44376</v>
      </c>
      <c r="C3478" t="s">
        <v>482</v>
      </c>
      <c r="D3478" t="s">
        <v>97</v>
      </c>
      <c r="E3478">
        <v>1</v>
      </c>
      <c r="F3478">
        <v>0</v>
      </c>
      <c r="G3478">
        <v>0</v>
      </c>
      <c r="H3478">
        <v>1</v>
      </c>
      <c r="I3478">
        <v>0</v>
      </c>
      <c r="J3478">
        <v>0</v>
      </c>
      <c r="K3478">
        <v>0</v>
      </c>
      <c r="L3478">
        <v>7</v>
      </c>
      <c r="M3478">
        <v>2</v>
      </c>
      <c r="N3478">
        <v>0</v>
      </c>
      <c r="O3478">
        <v>0</v>
      </c>
      <c r="P3478">
        <v>0</v>
      </c>
      <c r="Q3478">
        <v>0</v>
      </c>
      <c r="R3478">
        <v>7</v>
      </c>
      <c r="S3478">
        <v>0</v>
      </c>
      <c r="T3478">
        <v>0</v>
      </c>
      <c r="U3478">
        <v>1</v>
      </c>
      <c r="V3478">
        <f t="shared" si="108"/>
        <v>82</v>
      </c>
      <c r="W3478">
        <f t="shared" si="109"/>
        <v>85</v>
      </c>
    </row>
    <row r="3479" spans="1:23" x14ac:dyDescent="0.35">
      <c r="A3479" t="s">
        <v>495</v>
      </c>
      <c r="B3479" s="1">
        <v>44377</v>
      </c>
      <c r="C3479" t="s">
        <v>477</v>
      </c>
      <c r="D3479" t="s">
        <v>97</v>
      </c>
      <c r="E3479">
        <v>1</v>
      </c>
      <c r="F3479">
        <v>0</v>
      </c>
      <c r="G3479">
        <v>0</v>
      </c>
      <c r="H3479">
        <v>0</v>
      </c>
      <c r="I3479">
        <v>1</v>
      </c>
      <c r="J3479">
        <v>0</v>
      </c>
      <c r="K3479">
        <v>0</v>
      </c>
      <c r="L3479" s="2">
        <v>4.666666666666667</v>
      </c>
      <c r="M3479">
        <v>9</v>
      </c>
      <c r="N3479">
        <v>7</v>
      </c>
      <c r="O3479">
        <v>7</v>
      </c>
      <c r="P3479">
        <v>2</v>
      </c>
      <c r="Q3479">
        <v>0</v>
      </c>
      <c r="R3479">
        <v>11</v>
      </c>
      <c r="S3479">
        <v>0</v>
      </c>
      <c r="T3479">
        <v>1</v>
      </c>
      <c r="U3479">
        <v>0</v>
      </c>
      <c r="V3479">
        <f t="shared" si="108"/>
        <v>59.333333333333336</v>
      </c>
      <c r="W3479">
        <f t="shared" si="109"/>
        <v>28</v>
      </c>
    </row>
    <row r="3480" spans="1:23" x14ac:dyDescent="0.35">
      <c r="A3480" t="s">
        <v>495</v>
      </c>
      <c r="B3480" s="1">
        <v>44379</v>
      </c>
      <c r="C3480" t="s">
        <v>478</v>
      </c>
      <c r="D3480" t="s">
        <v>69</v>
      </c>
      <c r="E3480">
        <v>1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 s="2">
        <v>7.666666666666667</v>
      </c>
      <c r="M3480">
        <v>4</v>
      </c>
      <c r="N3480">
        <v>0</v>
      </c>
      <c r="O3480">
        <v>0</v>
      </c>
      <c r="P3480">
        <v>0</v>
      </c>
      <c r="Q3480">
        <v>0</v>
      </c>
      <c r="R3480">
        <v>9</v>
      </c>
      <c r="S3480">
        <v>0</v>
      </c>
      <c r="T3480">
        <v>0</v>
      </c>
      <c r="U3480">
        <v>0</v>
      </c>
      <c r="V3480">
        <f t="shared" si="108"/>
        <v>85.333333333333343</v>
      </c>
      <c r="W3480">
        <f t="shared" si="109"/>
        <v>87</v>
      </c>
    </row>
    <row r="3481" spans="1:23" x14ac:dyDescent="0.35">
      <c r="A3481" t="s">
        <v>495</v>
      </c>
      <c r="B3481" s="1">
        <v>44380</v>
      </c>
      <c r="C3481" t="s">
        <v>479</v>
      </c>
      <c r="D3481" t="s">
        <v>69</v>
      </c>
      <c r="E3481">
        <v>1</v>
      </c>
      <c r="F3481">
        <v>0</v>
      </c>
      <c r="G3481">
        <v>0</v>
      </c>
      <c r="H3481">
        <v>1</v>
      </c>
      <c r="I3481">
        <v>0</v>
      </c>
      <c r="J3481">
        <v>0</v>
      </c>
      <c r="K3481">
        <v>0</v>
      </c>
      <c r="L3481">
        <v>6</v>
      </c>
      <c r="M3481">
        <v>3</v>
      </c>
      <c r="N3481">
        <v>2</v>
      </c>
      <c r="O3481">
        <v>2</v>
      </c>
      <c r="P3481">
        <v>1</v>
      </c>
      <c r="Q3481">
        <v>2</v>
      </c>
      <c r="R3481">
        <v>2</v>
      </c>
      <c r="S3481">
        <v>0</v>
      </c>
      <c r="T3481">
        <v>0</v>
      </c>
      <c r="U3481">
        <v>0</v>
      </c>
      <c r="V3481">
        <f t="shared" si="108"/>
        <v>65</v>
      </c>
      <c r="W3481">
        <f t="shared" si="109"/>
        <v>56</v>
      </c>
    </row>
    <row r="3482" spans="1:23" x14ac:dyDescent="0.35">
      <c r="A3482" t="s">
        <v>495</v>
      </c>
      <c r="B3482" s="1">
        <v>44381</v>
      </c>
      <c r="C3482" t="s">
        <v>482</v>
      </c>
      <c r="D3482" t="s">
        <v>69</v>
      </c>
      <c r="E3482">
        <v>1</v>
      </c>
      <c r="F3482">
        <v>0</v>
      </c>
      <c r="G3482">
        <v>0</v>
      </c>
      <c r="H3482">
        <v>0</v>
      </c>
      <c r="I3482">
        <v>1</v>
      </c>
      <c r="J3482">
        <v>0</v>
      </c>
      <c r="K3482">
        <v>0</v>
      </c>
      <c r="L3482">
        <v>6</v>
      </c>
      <c r="M3482">
        <v>9</v>
      </c>
      <c r="N3482">
        <v>5</v>
      </c>
      <c r="O3482">
        <v>5</v>
      </c>
      <c r="P3482">
        <v>2</v>
      </c>
      <c r="Q3482">
        <v>3</v>
      </c>
      <c r="R3482">
        <v>4</v>
      </c>
      <c r="S3482">
        <v>0</v>
      </c>
      <c r="T3482">
        <v>0</v>
      </c>
      <c r="U3482">
        <v>0</v>
      </c>
      <c r="V3482">
        <f t="shared" si="108"/>
        <v>56</v>
      </c>
      <c r="W3482">
        <f t="shared" si="109"/>
        <v>29</v>
      </c>
    </row>
    <row r="3483" spans="1:23" x14ac:dyDescent="0.35">
      <c r="A3483" t="s">
        <v>495</v>
      </c>
      <c r="B3483" s="1">
        <v>44382</v>
      </c>
      <c r="C3483" t="s">
        <v>480</v>
      </c>
      <c r="D3483" t="s">
        <v>114</v>
      </c>
      <c r="E3483">
        <v>1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4</v>
      </c>
      <c r="M3483">
        <v>5</v>
      </c>
      <c r="N3483">
        <v>2</v>
      </c>
      <c r="O3483">
        <v>2</v>
      </c>
      <c r="P3483">
        <v>1</v>
      </c>
      <c r="Q3483">
        <v>2</v>
      </c>
      <c r="R3483">
        <v>4</v>
      </c>
      <c r="S3483">
        <v>0</v>
      </c>
      <c r="T3483">
        <v>0</v>
      </c>
      <c r="U3483">
        <v>0</v>
      </c>
      <c r="V3483">
        <f t="shared" si="108"/>
        <v>55</v>
      </c>
      <c r="W3483">
        <f t="shared" si="109"/>
        <v>42</v>
      </c>
    </row>
    <row r="3484" spans="1:23" x14ac:dyDescent="0.35">
      <c r="A3484" t="s">
        <v>495</v>
      </c>
      <c r="B3484" s="1">
        <v>44383</v>
      </c>
      <c r="C3484" t="s">
        <v>477</v>
      </c>
      <c r="D3484" t="s">
        <v>114</v>
      </c>
      <c r="E3484">
        <v>1</v>
      </c>
      <c r="F3484">
        <v>0</v>
      </c>
      <c r="G3484">
        <v>0</v>
      </c>
      <c r="H3484">
        <v>1</v>
      </c>
      <c r="I3484">
        <v>0</v>
      </c>
      <c r="J3484">
        <v>0</v>
      </c>
      <c r="K3484">
        <v>0</v>
      </c>
      <c r="L3484">
        <v>6</v>
      </c>
      <c r="M3484">
        <v>6</v>
      </c>
      <c r="N3484">
        <v>4</v>
      </c>
      <c r="O3484">
        <v>4</v>
      </c>
      <c r="P3484">
        <v>1</v>
      </c>
      <c r="Q3484">
        <v>1</v>
      </c>
      <c r="R3484">
        <v>8</v>
      </c>
      <c r="S3484">
        <v>0</v>
      </c>
      <c r="T3484">
        <v>0</v>
      </c>
      <c r="U3484">
        <v>0</v>
      </c>
      <c r="V3484">
        <f t="shared" si="108"/>
        <v>69</v>
      </c>
      <c r="W3484">
        <f t="shared" si="109"/>
        <v>52</v>
      </c>
    </row>
    <row r="3485" spans="1:23" x14ac:dyDescent="0.35">
      <c r="A3485" t="s">
        <v>495</v>
      </c>
      <c r="B3485" s="1">
        <v>44384</v>
      </c>
      <c r="C3485" t="s">
        <v>478</v>
      </c>
      <c r="D3485" t="s">
        <v>114</v>
      </c>
      <c r="E3485">
        <v>1</v>
      </c>
      <c r="F3485">
        <v>0</v>
      </c>
      <c r="G3485">
        <v>0</v>
      </c>
      <c r="H3485">
        <v>0</v>
      </c>
      <c r="I3485">
        <v>1</v>
      </c>
      <c r="J3485">
        <v>0</v>
      </c>
      <c r="K3485">
        <v>0</v>
      </c>
      <c r="L3485" s="2">
        <v>5.666666666666667</v>
      </c>
      <c r="M3485">
        <v>8</v>
      </c>
      <c r="N3485">
        <v>7</v>
      </c>
      <c r="O3485">
        <v>4</v>
      </c>
      <c r="P3485">
        <v>0</v>
      </c>
      <c r="Q3485">
        <v>1</v>
      </c>
      <c r="R3485">
        <v>6</v>
      </c>
      <c r="S3485">
        <v>0</v>
      </c>
      <c r="T3485">
        <v>0</v>
      </c>
      <c r="U3485">
        <v>0</v>
      </c>
      <c r="V3485">
        <f t="shared" si="108"/>
        <v>61.333333333333336</v>
      </c>
      <c r="W3485">
        <f t="shared" si="109"/>
        <v>41</v>
      </c>
    </row>
    <row r="3486" spans="1:23" x14ac:dyDescent="0.35">
      <c r="A3486" t="s">
        <v>495</v>
      </c>
      <c r="B3486" s="1">
        <v>44385</v>
      </c>
      <c r="C3486" t="s">
        <v>479</v>
      </c>
      <c r="D3486" t="s">
        <v>114</v>
      </c>
      <c r="E3486">
        <v>1</v>
      </c>
      <c r="F3486">
        <v>0</v>
      </c>
      <c r="G3486">
        <v>0</v>
      </c>
      <c r="H3486">
        <v>1</v>
      </c>
      <c r="I3486">
        <v>0</v>
      </c>
      <c r="J3486">
        <v>0</v>
      </c>
      <c r="K3486">
        <v>0</v>
      </c>
      <c r="L3486">
        <v>6</v>
      </c>
      <c r="M3486">
        <v>5</v>
      </c>
      <c r="N3486">
        <v>0</v>
      </c>
      <c r="O3486">
        <v>0</v>
      </c>
      <c r="P3486">
        <v>0</v>
      </c>
      <c r="Q3486">
        <v>1</v>
      </c>
      <c r="R3486">
        <v>5</v>
      </c>
      <c r="S3486">
        <v>0</v>
      </c>
      <c r="T3486">
        <v>0</v>
      </c>
      <c r="U3486">
        <v>0</v>
      </c>
      <c r="V3486">
        <f t="shared" si="108"/>
        <v>71</v>
      </c>
      <c r="W3486">
        <f t="shared" si="109"/>
        <v>69</v>
      </c>
    </row>
    <row r="3487" spans="1:23" x14ac:dyDescent="0.35">
      <c r="A3487" t="s">
        <v>495</v>
      </c>
      <c r="B3487" s="1">
        <v>44386</v>
      </c>
      <c r="C3487" t="s">
        <v>482</v>
      </c>
      <c r="D3487" t="s">
        <v>38</v>
      </c>
      <c r="E3487">
        <v>1</v>
      </c>
      <c r="F3487">
        <v>0</v>
      </c>
      <c r="G3487">
        <v>0</v>
      </c>
      <c r="H3487">
        <v>0</v>
      </c>
      <c r="I3487">
        <v>1</v>
      </c>
      <c r="J3487">
        <v>0</v>
      </c>
      <c r="K3487">
        <v>0</v>
      </c>
      <c r="L3487" s="2">
        <v>2.3333333333333335</v>
      </c>
      <c r="M3487">
        <v>6</v>
      </c>
      <c r="N3487">
        <v>8</v>
      </c>
      <c r="O3487">
        <v>8</v>
      </c>
      <c r="P3487">
        <v>3</v>
      </c>
      <c r="Q3487">
        <v>4</v>
      </c>
      <c r="R3487">
        <v>2</v>
      </c>
      <c r="S3487">
        <v>0</v>
      </c>
      <c r="T3487">
        <v>0</v>
      </c>
      <c r="U3487">
        <v>0</v>
      </c>
      <c r="V3487">
        <f t="shared" si="108"/>
        <v>37</v>
      </c>
      <c r="W3487">
        <f t="shared" si="109"/>
        <v>-6</v>
      </c>
    </row>
    <row r="3488" spans="1:23" x14ac:dyDescent="0.35">
      <c r="A3488" t="s">
        <v>495</v>
      </c>
      <c r="B3488" s="1">
        <v>44387</v>
      </c>
      <c r="C3488" t="s">
        <v>480</v>
      </c>
      <c r="D3488" t="s">
        <v>38</v>
      </c>
      <c r="E3488">
        <v>1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 s="2">
        <v>4.333333333333333</v>
      </c>
      <c r="M3488">
        <v>3</v>
      </c>
      <c r="N3488">
        <v>2</v>
      </c>
      <c r="O3488">
        <v>2</v>
      </c>
      <c r="P3488">
        <v>1</v>
      </c>
      <c r="Q3488">
        <v>3</v>
      </c>
      <c r="R3488">
        <v>1</v>
      </c>
      <c r="S3488">
        <v>1</v>
      </c>
      <c r="T3488">
        <v>0</v>
      </c>
      <c r="U3488">
        <v>0</v>
      </c>
      <c r="V3488">
        <f t="shared" si="108"/>
        <v>54.666666666666664</v>
      </c>
      <c r="W3488">
        <f t="shared" si="109"/>
        <v>43</v>
      </c>
    </row>
    <row r="3489" spans="1:23" x14ac:dyDescent="0.35">
      <c r="A3489" t="s">
        <v>495</v>
      </c>
      <c r="B3489" s="1">
        <v>44388</v>
      </c>
      <c r="C3489" t="s">
        <v>485</v>
      </c>
      <c r="D3489" t="s">
        <v>38</v>
      </c>
      <c r="E3489">
        <v>1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1</v>
      </c>
      <c r="M3489">
        <v>1</v>
      </c>
      <c r="N3489">
        <v>1</v>
      </c>
      <c r="O3489">
        <v>1</v>
      </c>
      <c r="P3489">
        <v>1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f t="shared" si="108"/>
        <v>48</v>
      </c>
      <c r="W3489">
        <f t="shared" si="109"/>
        <v>35</v>
      </c>
    </row>
    <row r="3490" spans="1:23" x14ac:dyDescent="0.35">
      <c r="A3490" t="s">
        <v>495</v>
      </c>
      <c r="B3490" t="s">
        <v>319</v>
      </c>
      <c r="C3490" t="s">
        <v>480</v>
      </c>
      <c r="D3490" t="s">
        <v>97</v>
      </c>
      <c r="E3490">
        <v>1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 s="2">
        <v>4.333333333333333</v>
      </c>
      <c r="M3490">
        <v>6</v>
      </c>
      <c r="N3490">
        <v>2</v>
      </c>
      <c r="O3490">
        <v>2</v>
      </c>
      <c r="P3490">
        <v>0</v>
      </c>
      <c r="Q3490">
        <v>0</v>
      </c>
      <c r="R3490">
        <v>9</v>
      </c>
      <c r="S3490">
        <v>0</v>
      </c>
      <c r="T3490">
        <v>0</v>
      </c>
      <c r="U3490">
        <v>0</v>
      </c>
      <c r="V3490">
        <f t="shared" si="108"/>
        <v>66.666666666666671</v>
      </c>
      <c r="W3490">
        <f t="shared" si="109"/>
        <v>57</v>
      </c>
    </row>
    <row r="3491" spans="1:23" x14ac:dyDescent="0.35">
      <c r="A3491" t="s">
        <v>495</v>
      </c>
      <c r="B3491" t="s">
        <v>320</v>
      </c>
      <c r="C3491" t="s">
        <v>479</v>
      </c>
      <c r="D3491" t="s">
        <v>97</v>
      </c>
      <c r="E3491">
        <v>1</v>
      </c>
      <c r="F3491">
        <v>0</v>
      </c>
      <c r="G3491">
        <v>0</v>
      </c>
      <c r="H3491">
        <v>0</v>
      </c>
      <c r="I3491">
        <v>1</v>
      </c>
      <c r="J3491">
        <v>0</v>
      </c>
      <c r="K3491">
        <v>0</v>
      </c>
      <c r="L3491" s="2">
        <v>3.6666666666666665</v>
      </c>
      <c r="M3491">
        <v>6</v>
      </c>
      <c r="N3491">
        <v>6</v>
      </c>
      <c r="O3491">
        <v>5</v>
      </c>
      <c r="P3491">
        <v>1</v>
      </c>
      <c r="Q3491">
        <v>2</v>
      </c>
      <c r="R3491">
        <v>5</v>
      </c>
      <c r="S3491">
        <v>1</v>
      </c>
      <c r="T3491">
        <v>0</v>
      </c>
      <c r="U3491">
        <v>0</v>
      </c>
      <c r="V3491">
        <f t="shared" si="108"/>
        <v>52</v>
      </c>
      <c r="W3491">
        <f t="shared" si="109"/>
        <v>27</v>
      </c>
    </row>
    <row r="3492" spans="1:23" x14ac:dyDescent="0.35">
      <c r="A3492" t="s">
        <v>495</v>
      </c>
      <c r="B3492" s="1">
        <v>44394</v>
      </c>
      <c r="C3492" t="s">
        <v>482</v>
      </c>
      <c r="D3492" t="s">
        <v>97</v>
      </c>
      <c r="E3492">
        <v>1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5</v>
      </c>
      <c r="M3492">
        <v>1</v>
      </c>
      <c r="N3492">
        <v>0</v>
      </c>
      <c r="O3492">
        <v>0</v>
      </c>
      <c r="P3492">
        <v>0</v>
      </c>
      <c r="Q3492">
        <v>2</v>
      </c>
      <c r="R3492">
        <v>4</v>
      </c>
      <c r="S3492">
        <v>1</v>
      </c>
      <c r="T3492">
        <v>0</v>
      </c>
      <c r="U3492">
        <v>0</v>
      </c>
      <c r="V3492">
        <f t="shared" si="108"/>
        <v>68</v>
      </c>
      <c r="W3492">
        <f t="shared" si="109"/>
        <v>68</v>
      </c>
    </row>
    <row r="3493" spans="1:23" x14ac:dyDescent="0.35">
      <c r="A3493" t="s">
        <v>495</v>
      </c>
      <c r="B3493" s="1">
        <v>44395</v>
      </c>
      <c r="C3493" t="s">
        <v>478</v>
      </c>
      <c r="D3493" t="s">
        <v>97</v>
      </c>
      <c r="E3493">
        <v>1</v>
      </c>
      <c r="F3493">
        <v>0</v>
      </c>
      <c r="G3493">
        <v>0</v>
      </c>
      <c r="H3493">
        <v>1</v>
      </c>
      <c r="I3493">
        <v>0</v>
      </c>
      <c r="J3493">
        <v>0</v>
      </c>
      <c r="K3493">
        <v>0</v>
      </c>
      <c r="L3493">
        <v>6</v>
      </c>
      <c r="M3493">
        <v>7</v>
      </c>
      <c r="N3493">
        <v>4</v>
      </c>
      <c r="O3493">
        <v>4</v>
      </c>
      <c r="P3493">
        <v>1</v>
      </c>
      <c r="Q3493">
        <v>2</v>
      </c>
      <c r="R3493">
        <v>7</v>
      </c>
      <c r="S3493">
        <v>0</v>
      </c>
      <c r="T3493">
        <v>0</v>
      </c>
      <c r="U3493">
        <v>0</v>
      </c>
      <c r="V3493">
        <f t="shared" si="108"/>
        <v>66</v>
      </c>
      <c r="W3493">
        <f t="shared" si="109"/>
        <v>47</v>
      </c>
    </row>
    <row r="3494" spans="1:23" x14ac:dyDescent="0.35">
      <c r="A3494" t="s">
        <v>495</v>
      </c>
      <c r="B3494" s="1">
        <v>44397</v>
      </c>
      <c r="C3494" t="s">
        <v>477</v>
      </c>
      <c r="D3494" t="s">
        <v>52</v>
      </c>
      <c r="E3494">
        <v>1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 s="2">
        <v>5.333333333333333</v>
      </c>
      <c r="M3494">
        <v>7</v>
      </c>
      <c r="N3494">
        <v>4</v>
      </c>
      <c r="O3494">
        <v>4</v>
      </c>
      <c r="P3494">
        <v>2</v>
      </c>
      <c r="Q3494">
        <v>1</v>
      </c>
      <c r="R3494">
        <v>5</v>
      </c>
      <c r="S3494">
        <v>0</v>
      </c>
      <c r="T3494">
        <v>0</v>
      </c>
      <c r="U3494">
        <v>0</v>
      </c>
      <c r="V3494">
        <f t="shared" si="108"/>
        <v>57.666666666666664</v>
      </c>
      <c r="W3494">
        <f t="shared" si="109"/>
        <v>37</v>
      </c>
    </row>
    <row r="3495" spans="1:23" x14ac:dyDescent="0.35">
      <c r="A3495" t="s">
        <v>495</v>
      </c>
      <c r="B3495" s="1">
        <v>44398</v>
      </c>
      <c r="C3495" t="s">
        <v>484</v>
      </c>
      <c r="D3495" t="s">
        <v>52</v>
      </c>
      <c r="E3495">
        <v>1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3</v>
      </c>
      <c r="M3495">
        <v>1</v>
      </c>
      <c r="N3495">
        <v>0</v>
      </c>
      <c r="O3495">
        <v>0</v>
      </c>
      <c r="P3495">
        <v>0</v>
      </c>
      <c r="Q3495">
        <v>1</v>
      </c>
      <c r="R3495">
        <v>2</v>
      </c>
      <c r="S3495">
        <v>1</v>
      </c>
      <c r="T3495">
        <v>0</v>
      </c>
      <c r="U3495">
        <v>0</v>
      </c>
      <c r="V3495">
        <f t="shared" si="108"/>
        <v>59</v>
      </c>
      <c r="W3495">
        <f t="shared" si="109"/>
        <v>56</v>
      </c>
    </row>
    <row r="3496" spans="1:23" x14ac:dyDescent="0.35">
      <c r="A3496" t="s">
        <v>495</v>
      </c>
      <c r="B3496" s="1">
        <v>44399</v>
      </c>
      <c r="C3496" t="s">
        <v>480</v>
      </c>
      <c r="D3496" t="s">
        <v>120</v>
      </c>
      <c r="E3496">
        <v>1</v>
      </c>
      <c r="F3496">
        <v>0</v>
      </c>
      <c r="G3496">
        <v>0</v>
      </c>
      <c r="H3496">
        <v>0</v>
      </c>
      <c r="I3496">
        <v>1</v>
      </c>
      <c r="J3496">
        <v>0</v>
      </c>
      <c r="K3496">
        <v>0</v>
      </c>
      <c r="L3496">
        <v>6</v>
      </c>
      <c r="M3496">
        <v>6</v>
      </c>
      <c r="N3496">
        <v>6</v>
      </c>
      <c r="O3496">
        <v>6</v>
      </c>
      <c r="P3496">
        <v>2</v>
      </c>
      <c r="Q3496">
        <v>3</v>
      </c>
      <c r="R3496">
        <v>4</v>
      </c>
      <c r="S3496">
        <v>0</v>
      </c>
      <c r="T3496">
        <v>0</v>
      </c>
      <c r="U3496">
        <v>1</v>
      </c>
      <c r="V3496">
        <f t="shared" si="108"/>
        <v>59</v>
      </c>
      <c r="W3496">
        <f t="shared" si="109"/>
        <v>32</v>
      </c>
    </row>
    <row r="3497" spans="1:23" x14ac:dyDescent="0.35">
      <c r="A3497" t="s">
        <v>495</v>
      </c>
      <c r="B3497" s="1">
        <v>44400</v>
      </c>
      <c r="C3497" t="s">
        <v>478</v>
      </c>
      <c r="D3497" t="s">
        <v>120</v>
      </c>
      <c r="E3497">
        <v>1</v>
      </c>
      <c r="F3497">
        <v>0</v>
      </c>
      <c r="G3497">
        <v>0</v>
      </c>
      <c r="H3497">
        <v>1</v>
      </c>
      <c r="I3497">
        <v>0</v>
      </c>
      <c r="J3497">
        <v>0</v>
      </c>
      <c r="K3497">
        <v>0</v>
      </c>
      <c r="L3497">
        <v>7</v>
      </c>
      <c r="M3497">
        <v>7</v>
      </c>
      <c r="N3497">
        <v>1</v>
      </c>
      <c r="O3497">
        <v>1</v>
      </c>
      <c r="P3497">
        <v>0</v>
      </c>
      <c r="Q3497">
        <v>2</v>
      </c>
      <c r="R3497">
        <v>8</v>
      </c>
      <c r="S3497">
        <v>0</v>
      </c>
      <c r="T3497">
        <v>0</v>
      </c>
      <c r="U3497">
        <v>0</v>
      </c>
      <c r="V3497">
        <f t="shared" si="108"/>
        <v>76</v>
      </c>
      <c r="W3497">
        <f t="shared" si="109"/>
        <v>69</v>
      </c>
    </row>
    <row r="3498" spans="1:23" x14ac:dyDescent="0.35">
      <c r="A3498" t="s">
        <v>495</v>
      </c>
      <c r="B3498" s="1">
        <v>44401</v>
      </c>
      <c r="C3498" t="s">
        <v>482</v>
      </c>
      <c r="D3498" t="s">
        <v>120</v>
      </c>
      <c r="E3498">
        <v>1</v>
      </c>
      <c r="F3498">
        <v>0</v>
      </c>
      <c r="G3498">
        <v>0</v>
      </c>
      <c r="H3498">
        <v>0</v>
      </c>
      <c r="I3498">
        <v>1</v>
      </c>
      <c r="J3498">
        <v>0</v>
      </c>
      <c r="K3498">
        <v>0</v>
      </c>
      <c r="L3498" s="2">
        <v>2.3333333333333335</v>
      </c>
      <c r="M3498">
        <v>5</v>
      </c>
      <c r="N3498">
        <v>6</v>
      </c>
      <c r="O3498">
        <v>6</v>
      </c>
      <c r="P3498">
        <v>2</v>
      </c>
      <c r="Q3498">
        <v>2</v>
      </c>
      <c r="R3498">
        <v>3</v>
      </c>
      <c r="S3498">
        <v>0</v>
      </c>
      <c r="T3498">
        <v>0</v>
      </c>
      <c r="U3498">
        <v>0</v>
      </c>
      <c r="V3498">
        <f t="shared" si="108"/>
        <v>45</v>
      </c>
      <c r="W3498">
        <f t="shared" si="109"/>
        <v>13</v>
      </c>
    </row>
    <row r="3499" spans="1:23" x14ac:dyDescent="0.35">
      <c r="A3499" t="s">
        <v>495</v>
      </c>
      <c r="B3499" s="1">
        <v>44402</v>
      </c>
      <c r="C3499" t="s">
        <v>477</v>
      </c>
      <c r="D3499" t="s">
        <v>120</v>
      </c>
      <c r="E3499">
        <v>1</v>
      </c>
      <c r="F3499">
        <v>0</v>
      </c>
      <c r="G3499">
        <v>0</v>
      </c>
      <c r="H3499">
        <v>1</v>
      </c>
      <c r="I3499">
        <v>0</v>
      </c>
      <c r="J3499">
        <v>0</v>
      </c>
      <c r="K3499">
        <v>0</v>
      </c>
      <c r="L3499" s="2">
        <v>8.6666666666666661</v>
      </c>
      <c r="M3499">
        <v>4</v>
      </c>
      <c r="N3499">
        <v>1</v>
      </c>
      <c r="O3499">
        <v>1</v>
      </c>
      <c r="P3499">
        <v>1</v>
      </c>
      <c r="Q3499">
        <v>0</v>
      </c>
      <c r="R3499">
        <v>9</v>
      </c>
      <c r="S3499">
        <v>0</v>
      </c>
      <c r="T3499">
        <v>0</v>
      </c>
      <c r="U3499">
        <v>0</v>
      </c>
      <c r="V3499">
        <f t="shared" si="108"/>
        <v>86.333333333333329</v>
      </c>
      <c r="W3499">
        <f t="shared" si="109"/>
        <v>84</v>
      </c>
    </row>
    <row r="3500" spans="1:23" x14ac:dyDescent="0.35">
      <c r="A3500" t="s">
        <v>495</v>
      </c>
      <c r="B3500" s="1">
        <v>44403</v>
      </c>
      <c r="C3500" t="s">
        <v>484</v>
      </c>
      <c r="D3500" t="s">
        <v>99</v>
      </c>
      <c r="E3500">
        <v>1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 s="2">
        <v>3.6666666666666665</v>
      </c>
      <c r="M3500">
        <v>6</v>
      </c>
      <c r="N3500">
        <v>4</v>
      </c>
      <c r="O3500">
        <v>4</v>
      </c>
      <c r="P3500">
        <v>0</v>
      </c>
      <c r="Q3500">
        <v>0</v>
      </c>
      <c r="R3500">
        <v>2</v>
      </c>
      <c r="S3500">
        <v>0</v>
      </c>
      <c r="T3500">
        <v>0</v>
      </c>
      <c r="U3500">
        <v>0</v>
      </c>
      <c r="V3500">
        <f t="shared" si="108"/>
        <v>57</v>
      </c>
      <c r="W3500">
        <f t="shared" si="109"/>
        <v>40</v>
      </c>
    </row>
    <row r="3501" spans="1:23" x14ac:dyDescent="0.35">
      <c r="A3501" t="s">
        <v>495</v>
      </c>
      <c r="B3501" s="1">
        <v>44404</v>
      </c>
      <c r="C3501" t="s">
        <v>480</v>
      </c>
      <c r="D3501" t="s">
        <v>99</v>
      </c>
      <c r="E3501">
        <v>1</v>
      </c>
      <c r="F3501">
        <v>0</v>
      </c>
      <c r="G3501">
        <v>0</v>
      </c>
      <c r="H3501">
        <v>0</v>
      </c>
      <c r="I3501">
        <v>1</v>
      </c>
      <c r="J3501">
        <v>0</v>
      </c>
      <c r="K3501">
        <v>0</v>
      </c>
      <c r="L3501">
        <v>4</v>
      </c>
      <c r="M3501">
        <v>7</v>
      </c>
      <c r="N3501">
        <v>6</v>
      </c>
      <c r="O3501">
        <v>6</v>
      </c>
      <c r="P3501">
        <v>2</v>
      </c>
      <c r="Q3501">
        <v>2</v>
      </c>
      <c r="R3501">
        <v>3</v>
      </c>
      <c r="S3501">
        <v>1</v>
      </c>
      <c r="T3501">
        <v>0</v>
      </c>
      <c r="U3501">
        <v>0</v>
      </c>
      <c r="V3501">
        <f t="shared" si="108"/>
        <v>48</v>
      </c>
      <c r="W3501">
        <f t="shared" si="109"/>
        <v>19</v>
      </c>
    </row>
    <row r="3502" spans="1:23" x14ac:dyDescent="0.35">
      <c r="A3502" t="s">
        <v>495</v>
      </c>
      <c r="B3502" t="s">
        <v>417</v>
      </c>
      <c r="C3502" t="s">
        <v>478</v>
      </c>
      <c r="D3502" t="s">
        <v>99</v>
      </c>
      <c r="E3502">
        <v>1</v>
      </c>
      <c r="F3502">
        <v>1</v>
      </c>
      <c r="G3502">
        <v>0</v>
      </c>
      <c r="H3502">
        <v>0</v>
      </c>
      <c r="I3502">
        <v>1</v>
      </c>
      <c r="J3502">
        <v>0</v>
      </c>
      <c r="K3502">
        <v>0</v>
      </c>
      <c r="L3502">
        <v>7</v>
      </c>
      <c r="M3502">
        <v>7</v>
      </c>
      <c r="N3502">
        <v>3</v>
      </c>
      <c r="O3502">
        <v>3</v>
      </c>
      <c r="P3502">
        <v>1</v>
      </c>
      <c r="Q3502">
        <v>2</v>
      </c>
      <c r="R3502">
        <v>5</v>
      </c>
      <c r="S3502">
        <v>0</v>
      </c>
      <c r="T3502">
        <v>0</v>
      </c>
      <c r="U3502">
        <v>0</v>
      </c>
      <c r="V3502">
        <f t="shared" si="108"/>
        <v>69</v>
      </c>
      <c r="W3502">
        <f t="shared" si="109"/>
        <v>54</v>
      </c>
    </row>
    <row r="3503" spans="1:23" x14ac:dyDescent="0.35">
      <c r="A3503" t="s">
        <v>495</v>
      </c>
      <c r="B3503" t="s">
        <v>418</v>
      </c>
      <c r="C3503" t="s">
        <v>486</v>
      </c>
      <c r="D3503" t="s">
        <v>99</v>
      </c>
      <c r="E3503">
        <v>1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 s="2">
        <v>0.33333333333333331</v>
      </c>
      <c r="M3503">
        <v>3</v>
      </c>
      <c r="N3503">
        <v>4</v>
      </c>
      <c r="O3503">
        <v>4</v>
      </c>
      <c r="P3503">
        <v>0</v>
      </c>
      <c r="Q3503">
        <v>1</v>
      </c>
      <c r="R3503">
        <v>1</v>
      </c>
      <c r="S3503">
        <v>0</v>
      </c>
      <c r="T3503">
        <v>0</v>
      </c>
      <c r="U3503">
        <v>0</v>
      </c>
      <c r="V3503">
        <f t="shared" si="108"/>
        <v>48</v>
      </c>
      <c r="W3503">
        <f t="shared" si="109"/>
        <v>23</v>
      </c>
    </row>
    <row r="3504" spans="1:23" x14ac:dyDescent="0.35">
      <c r="A3504" t="s">
        <v>495</v>
      </c>
      <c r="B3504" s="1">
        <v>44407</v>
      </c>
      <c r="C3504" t="s">
        <v>482</v>
      </c>
      <c r="D3504" t="s">
        <v>118</v>
      </c>
      <c r="E3504">
        <v>1</v>
      </c>
      <c r="F3504">
        <v>0</v>
      </c>
      <c r="G3504">
        <v>0</v>
      </c>
      <c r="H3504">
        <v>0</v>
      </c>
      <c r="I3504">
        <v>1</v>
      </c>
      <c r="J3504">
        <v>0</v>
      </c>
      <c r="K3504">
        <v>0</v>
      </c>
      <c r="L3504">
        <v>2</v>
      </c>
      <c r="M3504">
        <v>6</v>
      </c>
      <c r="N3504">
        <v>5</v>
      </c>
      <c r="O3504">
        <v>5</v>
      </c>
      <c r="P3504">
        <v>0</v>
      </c>
      <c r="Q3504">
        <v>1</v>
      </c>
      <c r="R3504">
        <v>1</v>
      </c>
      <c r="S3504">
        <v>1</v>
      </c>
      <c r="T3504">
        <v>0</v>
      </c>
      <c r="U3504">
        <v>0</v>
      </c>
      <c r="V3504">
        <f t="shared" si="108"/>
        <v>50</v>
      </c>
      <c r="W3504">
        <f t="shared" si="109"/>
        <v>24</v>
      </c>
    </row>
    <row r="3505" spans="1:23" x14ac:dyDescent="0.35">
      <c r="A3505" t="s">
        <v>495</v>
      </c>
      <c r="B3505" s="1">
        <v>44408</v>
      </c>
      <c r="C3505" t="s">
        <v>477</v>
      </c>
      <c r="D3505" t="s">
        <v>118</v>
      </c>
      <c r="E3505">
        <v>1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6</v>
      </c>
      <c r="M3505">
        <v>3</v>
      </c>
      <c r="N3505">
        <v>2</v>
      </c>
      <c r="O3505">
        <v>2</v>
      </c>
      <c r="P3505">
        <v>0</v>
      </c>
      <c r="Q3505">
        <v>1</v>
      </c>
      <c r="R3505">
        <v>5</v>
      </c>
      <c r="S3505">
        <v>0</v>
      </c>
      <c r="T3505">
        <v>0</v>
      </c>
      <c r="U3505">
        <v>0</v>
      </c>
      <c r="V3505">
        <f t="shared" si="108"/>
        <v>73</v>
      </c>
      <c r="W3505">
        <f t="shared" si="109"/>
        <v>67</v>
      </c>
    </row>
    <row r="3506" spans="1:23" x14ac:dyDescent="0.35">
      <c r="A3506" t="s">
        <v>495</v>
      </c>
      <c r="B3506" s="1">
        <v>44409</v>
      </c>
      <c r="C3506" t="s">
        <v>487</v>
      </c>
      <c r="D3506" t="s">
        <v>118</v>
      </c>
      <c r="E3506">
        <v>1</v>
      </c>
      <c r="F3506">
        <v>0</v>
      </c>
      <c r="G3506">
        <v>0</v>
      </c>
      <c r="H3506">
        <v>1</v>
      </c>
      <c r="I3506">
        <v>0</v>
      </c>
      <c r="J3506">
        <v>0</v>
      </c>
      <c r="K3506">
        <v>0</v>
      </c>
      <c r="L3506" s="2">
        <v>6.666666666666667</v>
      </c>
      <c r="M3506">
        <v>5</v>
      </c>
      <c r="N3506">
        <v>2</v>
      </c>
      <c r="O3506">
        <v>2</v>
      </c>
      <c r="P3506">
        <v>0</v>
      </c>
      <c r="Q3506">
        <v>2</v>
      </c>
      <c r="R3506">
        <v>5</v>
      </c>
      <c r="S3506">
        <v>0</v>
      </c>
      <c r="T3506">
        <v>0</v>
      </c>
      <c r="U3506">
        <v>0</v>
      </c>
      <c r="V3506">
        <f t="shared" si="108"/>
        <v>73.333333333333329</v>
      </c>
      <c r="W3506">
        <f t="shared" si="109"/>
        <v>65</v>
      </c>
    </row>
    <row r="3507" spans="1:23" x14ac:dyDescent="0.35">
      <c r="A3507" t="s">
        <v>495</v>
      </c>
      <c r="B3507" s="1">
        <v>44410</v>
      </c>
      <c r="C3507" t="s">
        <v>488</v>
      </c>
      <c r="D3507" t="s">
        <v>90</v>
      </c>
      <c r="E3507">
        <v>1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3</v>
      </c>
      <c r="M3507">
        <v>0</v>
      </c>
      <c r="N3507">
        <v>0</v>
      </c>
      <c r="O3507">
        <v>0</v>
      </c>
      <c r="P3507">
        <v>0</v>
      </c>
      <c r="Q3507">
        <v>1</v>
      </c>
      <c r="R3507">
        <v>1</v>
      </c>
      <c r="S3507">
        <v>0</v>
      </c>
      <c r="T3507">
        <v>0</v>
      </c>
      <c r="U3507">
        <v>0</v>
      </c>
      <c r="V3507">
        <f t="shared" si="108"/>
        <v>59</v>
      </c>
      <c r="W3507">
        <f t="shared" si="109"/>
        <v>57</v>
      </c>
    </row>
    <row r="3508" spans="1:23" x14ac:dyDescent="0.35">
      <c r="A3508" t="s">
        <v>495</v>
      </c>
      <c r="B3508" s="1">
        <v>44411</v>
      </c>
      <c r="C3508" t="s">
        <v>478</v>
      </c>
      <c r="D3508" t="s">
        <v>90</v>
      </c>
      <c r="E3508">
        <v>1</v>
      </c>
      <c r="F3508">
        <v>0</v>
      </c>
      <c r="G3508">
        <v>0</v>
      </c>
      <c r="H3508">
        <v>1</v>
      </c>
      <c r="I3508">
        <v>0</v>
      </c>
      <c r="J3508">
        <v>0</v>
      </c>
      <c r="K3508">
        <v>0</v>
      </c>
      <c r="L3508" s="2">
        <v>7.333333333333333</v>
      </c>
      <c r="M3508">
        <v>8</v>
      </c>
      <c r="N3508">
        <v>4</v>
      </c>
      <c r="O3508">
        <v>4</v>
      </c>
      <c r="P3508">
        <v>1</v>
      </c>
      <c r="Q3508">
        <v>1</v>
      </c>
      <c r="R3508">
        <v>5</v>
      </c>
      <c r="S3508">
        <v>0</v>
      </c>
      <c r="T3508">
        <v>0</v>
      </c>
      <c r="U3508">
        <v>0</v>
      </c>
      <c r="V3508">
        <f t="shared" si="108"/>
        <v>70.666666666666671</v>
      </c>
      <c r="W3508">
        <f t="shared" si="109"/>
        <v>53</v>
      </c>
    </row>
    <row r="3509" spans="1:23" x14ac:dyDescent="0.35">
      <c r="A3509" t="s">
        <v>495</v>
      </c>
      <c r="B3509" s="1">
        <v>44412</v>
      </c>
      <c r="C3509" t="s">
        <v>481</v>
      </c>
      <c r="D3509" t="s">
        <v>90</v>
      </c>
      <c r="E3509">
        <v>1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4</v>
      </c>
      <c r="M3509">
        <v>3</v>
      </c>
      <c r="N3509">
        <v>3</v>
      </c>
      <c r="O3509">
        <v>3</v>
      </c>
      <c r="P3509">
        <v>3</v>
      </c>
      <c r="Q3509">
        <v>1</v>
      </c>
      <c r="R3509">
        <v>1</v>
      </c>
      <c r="S3509">
        <v>0</v>
      </c>
      <c r="T3509">
        <v>0</v>
      </c>
      <c r="U3509">
        <v>0</v>
      </c>
      <c r="V3509">
        <f t="shared" si="108"/>
        <v>47</v>
      </c>
      <c r="W3509">
        <f t="shared" si="109"/>
        <v>30</v>
      </c>
    </row>
    <row r="3510" spans="1:23" x14ac:dyDescent="0.35">
      <c r="A3510" t="s">
        <v>495</v>
      </c>
      <c r="B3510" s="1">
        <v>44413</v>
      </c>
      <c r="C3510" t="s">
        <v>477</v>
      </c>
      <c r="D3510" t="s">
        <v>90</v>
      </c>
      <c r="E3510">
        <v>1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5</v>
      </c>
      <c r="M3510">
        <v>5</v>
      </c>
      <c r="N3510">
        <v>5</v>
      </c>
      <c r="O3510">
        <v>5</v>
      </c>
      <c r="P3510">
        <v>1</v>
      </c>
      <c r="Q3510">
        <v>3</v>
      </c>
      <c r="R3510">
        <v>7</v>
      </c>
      <c r="S3510">
        <v>1</v>
      </c>
      <c r="T3510">
        <v>0</v>
      </c>
      <c r="U3510">
        <v>0</v>
      </c>
      <c r="V3510">
        <f t="shared" si="108"/>
        <v>62</v>
      </c>
      <c r="W3510">
        <f t="shared" si="109"/>
        <v>40</v>
      </c>
    </row>
    <row r="3511" spans="1:23" x14ac:dyDescent="0.35">
      <c r="A3511" t="s">
        <v>495</v>
      </c>
      <c r="B3511" s="1">
        <v>44414</v>
      </c>
      <c r="C3511" t="s">
        <v>487</v>
      </c>
      <c r="D3511" t="s">
        <v>104</v>
      </c>
      <c r="E3511">
        <v>1</v>
      </c>
      <c r="F3511">
        <v>0</v>
      </c>
      <c r="G3511">
        <v>0</v>
      </c>
      <c r="H3511">
        <v>1</v>
      </c>
      <c r="I3511">
        <v>0</v>
      </c>
      <c r="J3511">
        <v>0</v>
      </c>
      <c r="K3511">
        <v>0</v>
      </c>
      <c r="L3511">
        <v>6</v>
      </c>
      <c r="M3511">
        <v>4</v>
      </c>
      <c r="N3511">
        <v>1</v>
      </c>
      <c r="O3511">
        <v>1</v>
      </c>
      <c r="P3511">
        <v>0</v>
      </c>
      <c r="Q3511">
        <v>4</v>
      </c>
      <c r="R3511">
        <v>3</v>
      </c>
      <c r="S3511">
        <v>0</v>
      </c>
      <c r="T3511">
        <v>0</v>
      </c>
      <c r="U3511">
        <v>0</v>
      </c>
      <c r="V3511">
        <f t="shared" si="108"/>
        <v>67</v>
      </c>
      <c r="W3511">
        <f t="shared" si="109"/>
        <v>60</v>
      </c>
    </row>
    <row r="3512" spans="1:23" x14ac:dyDescent="0.35">
      <c r="A3512" t="s">
        <v>495</v>
      </c>
      <c r="B3512" s="1">
        <v>44415</v>
      </c>
      <c r="C3512" t="s">
        <v>488</v>
      </c>
      <c r="D3512" t="s">
        <v>104</v>
      </c>
      <c r="E3512">
        <v>1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 s="2">
        <v>2.6666666666666665</v>
      </c>
      <c r="M3512">
        <v>0</v>
      </c>
      <c r="N3512">
        <v>0</v>
      </c>
      <c r="O3512">
        <v>0</v>
      </c>
      <c r="P3512">
        <v>0</v>
      </c>
      <c r="Q3512">
        <v>3</v>
      </c>
      <c r="R3512">
        <v>4</v>
      </c>
      <c r="S3512">
        <v>0</v>
      </c>
      <c r="T3512">
        <v>0</v>
      </c>
      <c r="U3512">
        <v>0</v>
      </c>
      <c r="V3512">
        <f t="shared" si="108"/>
        <v>59</v>
      </c>
      <c r="W3512">
        <f t="shared" si="109"/>
        <v>54</v>
      </c>
    </row>
    <row r="3513" spans="1:23" x14ac:dyDescent="0.35">
      <c r="A3513" t="s">
        <v>495</v>
      </c>
      <c r="B3513" s="1">
        <v>44416</v>
      </c>
      <c r="C3513" t="s">
        <v>478</v>
      </c>
      <c r="D3513" t="s">
        <v>104</v>
      </c>
      <c r="E3513">
        <v>1</v>
      </c>
      <c r="F3513">
        <v>1</v>
      </c>
      <c r="G3513">
        <v>0</v>
      </c>
      <c r="H3513">
        <v>1</v>
      </c>
      <c r="I3513">
        <v>0</v>
      </c>
      <c r="J3513">
        <v>0</v>
      </c>
      <c r="K3513">
        <v>1</v>
      </c>
      <c r="L3513">
        <v>9</v>
      </c>
      <c r="M3513">
        <v>2</v>
      </c>
      <c r="N3513">
        <v>0</v>
      </c>
      <c r="O3513">
        <v>0</v>
      </c>
      <c r="P3513">
        <v>0</v>
      </c>
      <c r="Q3513">
        <v>1</v>
      </c>
      <c r="R3513">
        <v>11</v>
      </c>
      <c r="S3513">
        <v>0</v>
      </c>
      <c r="T3513">
        <v>0</v>
      </c>
      <c r="U3513">
        <v>0</v>
      </c>
      <c r="V3513">
        <f t="shared" si="108"/>
        <v>95</v>
      </c>
      <c r="W3513">
        <f t="shared" si="109"/>
        <v>99</v>
      </c>
    </row>
    <row r="3514" spans="1:23" x14ac:dyDescent="0.35">
      <c r="A3514" t="s">
        <v>495</v>
      </c>
      <c r="B3514" s="1">
        <v>44418</v>
      </c>
      <c r="C3514" t="s">
        <v>477</v>
      </c>
      <c r="D3514" t="s">
        <v>36</v>
      </c>
      <c r="E3514">
        <v>1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4</v>
      </c>
      <c r="M3514">
        <v>1</v>
      </c>
      <c r="N3514">
        <v>0</v>
      </c>
      <c r="O3514">
        <v>0</v>
      </c>
      <c r="P3514">
        <v>0</v>
      </c>
      <c r="Q3514">
        <v>0</v>
      </c>
      <c r="R3514">
        <v>7</v>
      </c>
      <c r="S3514">
        <v>0</v>
      </c>
      <c r="T3514">
        <v>0</v>
      </c>
      <c r="U3514">
        <v>0</v>
      </c>
      <c r="V3514">
        <f t="shared" si="108"/>
        <v>68</v>
      </c>
      <c r="W3514">
        <f t="shared" si="109"/>
        <v>69</v>
      </c>
    </row>
    <row r="3515" spans="1:23" x14ac:dyDescent="0.35">
      <c r="A3515" t="s">
        <v>495</v>
      </c>
      <c r="B3515" s="1">
        <v>44419</v>
      </c>
      <c r="C3515" t="s">
        <v>489</v>
      </c>
      <c r="D3515" t="s">
        <v>36</v>
      </c>
      <c r="E3515">
        <v>1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1</v>
      </c>
      <c r="M3515">
        <v>1</v>
      </c>
      <c r="N3515">
        <v>0</v>
      </c>
      <c r="O3515">
        <v>0</v>
      </c>
      <c r="P3515">
        <v>0</v>
      </c>
      <c r="Q3515">
        <v>1</v>
      </c>
      <c r="R3515">
        <v>0</v>
      </c>
      <c r="S3515">
        <v>0</v>
      </c>
      <c r="T3515">
        <v>0</v>
      </c>
      <c r="U3515">
        <v>1</v>
      </c>
      <c r="V3515">
        <f t="shared" si="108"/>
        <v>51</v>
      </c>
      <c r="W3515">
        <f t="shared" si="109"/>
        <v>42</v>
      </c>
    </row>
    <row r="3516" spans="1:23" x14ac:dyDescent="0.35">
      <c r="A3516" t="s">
        <v>495</v>
      </c>
      <c r="B3516" s="1">
        <v>44420</v>
      </c>
      <c r="C3516" t="s">
        <v>488</v>
      </c>
      <c r="D3516" t="s">
        <v>36</v>
      </c>
      <c r="E3516">
        <v>1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 s="2">
        <v>4.333333333333333</v>
      </c>
      <c r="M3516">
        <v>3</v>
      </c>
      <c r="N3516">
        <v>1</v>
      </c>
      <c r="O3516">
        <v>1</v>
      </c>
      <c r="P3516">
        <v>0</v>
      </c>
      <c r="Q3516">
        <v>2</v>
      </c>
      <c r="R3516">
        <v>4</v>
      </c>
      <c r="S3516">
        <v>0</v>
      </c>
      <c r="T3516">
        <v>0</v>
      </c>
      <c r="U3516">
        <v>0</v>
      </c>
      <c r="V3516">
        <f t="shared" si="108"/>
        <v>62.666666666666664</v>
      </c>
      <c r="W3516">
        <f t="shared" si="109"/>
        <v>57</v>
      </c>
    </row>
    <row r="3517" spans="1:23" x14ac:dyDescent="0.35">
      <c r="A3517" t="s">
        <v>495</v>
      </c>
      <c r="B3517" s="1">
        <v>44421</v>
      </c>
      <c r="C3517" t="s">
        <v>478</v>
      </c>
      <c r="D3517" t="s">
        <v>87</v>
      </c>
      <c r="E3517">
        <v>1</v>
      </c>
      <c r="F3517">
        <v>0</v>
      </c>
      <c r="G3517">
        <v>0</v>
      </c>
      <c r="H3517">
        <v>0</v>
      </c>
      <c r="I3517">
        <v>1</v>
      </c>
      <c r="J3517">
        <v>0</v>
      </c>
      <c r="K3517">
        <v>0</v>
      </c>
      <c r="L3517">
        <v>6</v>
      </c>
      <c r="M3517">
        <v>4</v>
      </c>
      <c r="N3517">
        <v>4</v>
      </c>
      <c r="O3517">
        <v>4</v>
      </c>
      <c r="P3517">
        <v>2</v>
      </c>
      <c r="Q3517">
        <v>1</v>
      </c>
      <c r="R3517">
        <v>6</v>
      </c>
      <c r="S3517">
        <v>1</v>
      </c>
      <c r="T3517">
        <v>0</v>
      </c>
      <c r="U3517">
        <v>1</v>
      </c>
      <c r="V3517">
        <f t="shared" si="108"/>
        <v>65</v>
      </c>
      <c r="W3517">
        <f t="shared" si="109"/>
        <v>48</v>
      </c>
    </row>
    <row r="3518" spans="1:23" x14ac:dyDescent="0.35">
      <c r="A3518" t="s">
        <v>495</v>
      </c>
      <c r="B3518" s="1">
        <v>44422</v>
      </c>
      <c r="C3518" t="s">
        <v>480</v>
      </c>
      <c r="D3518" t="s">
        <v>87</v>
      </c>
      <c r="E3518">
        <v>1</v>
      </c>
      <c r="F3518">
        <v>0</v>
      </c>
      <c r="G3518">
        <v>0</v>
      </c>
      <c r="H3518">
        <v>1</v>
      </c>
      <c r="I3518">
        <v>0</v>
      </c>
      <c r="J3518">
        <v>0</v>
      </c>
      <c r="K3518">
        <v>0</v>
      </c>
      <c r="L3518">
        <v>6</v>
      </c>
      <c r="M3518">
        <v>0</v>
      </c>
      <c r="N3518">
        <v>0</v>
      </c>
      <c r="O3518">
        <v>0</v>
      </c>
      <c r="P3518">
        <v>0</v>
      </c>
      <c r="Q3518">
        <v>2</v>
      </c>
      <c r="R3518">
        <v>8</v>
      </c>
      <c r="S3518">
        <v>0</v>
      </c>
      <c r="T3518">
        <v>0</v>
      </c>
      <c r="U3518">
        <v>0</v>
      </c>
      <c r="V3518">
        <f t="shared" si="108"/>
        <v>78</v>
      </c>
      <c r="W3518">
        <f t="shared" si="109"/>
        <v>80</v>
      </c>
    </row>
    <row r="3519" spans="1:23" x14ac:dyDescent="0.35">
      <c r="A3519" t="s">
        <v>495</v>
      </c>
      <c r="B3519" s="1">
        <v>44423</v>
      </c>
      <c r="C3519" t="s">
        <v>477</v>
      </c>
      <c r="D3519" t="s">
        <v>87</v>
      </c>
      <c r="E3519">
        <v>1</v>
      </c>
      <c r="F3519">
        <v>0</v>
      </c>
      <c r="G3519">
        <v>0</v>
      </c>
      <c r="H3519">
        <v>0</v>
      </c>
      <c r="I3519">
        <v>1</v>
      </c>
      <c r="J3519">
        <v>0</v>
      </c>
      <c r="K3519">
        <v>0</v>
      </c>
      <c r="L3519" s="2">
        <v>4.333333333333333</v>
      </c>
      <c r="M3519">
        <v>6</v>
      </c>
      <c r="N3519">
        <v>4</v>
      </c>
      <c r="O3519">
        <v>4</v>
      </c>
      <c r="P3519">
        <v>1</v>
      </c>
      <c r="Q3519">
        <v>3</v>
      </c>
      <c r="R3519">
        <v>4</v>
      </c>
      <c r="S3519">
        <v>1</v>
      </c>
      <c r="T3519">
        <v>0</v>
      </c>
      <c r="U3519">
        <v>0</v>
      </c>
      <c r="V3519">
        <f t="shared" si="108"/>
        <v>54.666666666666664</v>
      </c>
      <c r="W3519">
        <f t="shared" si="109"/>
        <v>34</v>
      </c>
    </row>
    <row r="3520" spans="1:23" x14ac:dyDescent="0.35">
      <c r="A3520" t="s">
        <v>495</v>
      </c>
      <c r="B3520" s="1">
        <v>44425</v>
      </c>
      <c r="C3520" t="s">
        <v>487</v>
      </c>
      <c r="D3520" t="s">
        <v>48</v>
      </c>
      <c r="E3520">
        <v>1</v>
      </c>
      <c r="F3520">
        <v>0</v>
      </c>
      <c r="G3520">
        <v>0</v>
      </c>
      <c r="H3520">
        <v>0</v>
      </c>
      <c r="I3520">
        <v>1</v>
      </c>
      <c r="J3520">
        <v>0</v>
      </c>
      <c r="K3520">
        <v>0</v>
      </c>
      <c r="L3520">
        <v>6</v>
      </c>
      <c r="M3520">
        <v>7</v>
      </c>
      <c r="N3520">
        <v>3</v>
      </c>
      <c r="O3520">
        <v>3</v>
      </c>
      <c r="P3520">
        <v>1</v>
      </c>
      <c r="Q3520">
        <v>2</v>
      </c>
      <c r="R3520">
        <v>5</v>
      </c>
      <c r="S3520">
        <v>0</v>
      </c>
      <c r="T3520">
        <v>0</v>
      </c>
      <c r="U3520">
        <v>0</v>
      </c>
      <c r="V3520">
        <f t="shared" si="108"/>
        <v>64</v>
      </c>
      <c r="W3520">
        <f t="shared" si="109"/>
        <v>48</v>
      </c>
    </row>
    <row r="3521" spans="1:23" x14ac:dyDescent="0.35">
      <c r="A3521" t="s">
        <v>495</v>
      </c>
      <c r="B3521" s="1">
        <v>44426</v>
      </c>
      <c r="C3521" t="s">
        <v>488</v>
      </c>
      <c r="D3521" t="s">
        <v>48</v>
      </c>
      <c r="E3521">
        <v>1</v>
      </c>
      <c r="F3521">
        <v>0</v>
      </c>
      <c r="G3521">
        <v>0</v>
      </c>
      <c r="H3521">
        <v>0</v>
      </c>
      <c r="I3521">
        <v>1</v>
      </c>
      <c r="J3521">
        <v>0</v>
      </c>
      <c r="K3521">
        <v>0</v>
      </c>
      <c r="L3521" s="2">
        <v>4.666666666666667</v>
      </c>
      <c r="M3521">
        <v>8</v>
      </c>
      <c r="N3521">
        <v>3</v>
      </c>
      <c r="O3521">
        <v>3</v>
      </c>
      <c r="P3521">
        <v>0</v>
      </c>
      <c r="Q3521">
        <v>4</v>
      </c>
      <c r="R3521">
        <v>2</v>
      </c>
      <c r="S3521">
        <v>1</v>
      </c>
      <c r="T3521">
        <v>0</v>
      </c>
      <c r="U3521">
        <v>1</v>
      </c>
      <c r="V3521">
        <f t="shared" si="108"/>
        <v>55.333333333333336</v>
      </c>
      <c r="W3521">
        <f t="shared" si="109"/>
        <v>37</v>
      </c>
    </row>
    <row r="3522" spans="1:23" x14ac:dyDescent="0.35">
      <c r="A3522" t="s">
        <v>495</v>
      </c>
      <c r="B3522" s="1">
        <v>44427</v>
      </c>
      <c r="C3522" t="s">
        <v>478</v>
      </c>
      <c r="D3522" t="s">
        <v>48</v>
      </c>
      <c r="E3522">
        <v>1</v>
      </c>
      <c r="F3522">
        <v>0</v>
      </c>
      <c r="G3522">
        <v>0</v>
      </c>
      <c r="H3522">
        <v>0</v>
      </c>
      <c r="I3522">
        <v>1</v>
      </c>
      <c r="J3522">
        <v>0</v>
      </c>
      <c r="K3522">
        <v>0</v>
      </c>
      <c r="L3522" s="2">
        <v>6.666666666666667</v>
      </c>
      <c r="M3522">
        <v>7</v>
      </c>
      <c r="N3522">
        <v>6</v>
      </c>
      <c r="O3522">
        <v>6</v>
      </c>
      <c r="P3522">
        <v>0</v>
      </c>
      <c r="Q3522">
        <v>1</v>
      </c>
      <c r="R3522">
        <v>7</v>
      </c>
      <c r="S3522">
        <v>0</v>
      </c>
      <c r="T3522">
        <v>0</v>
      </c>
      <c r="U3522">
        <v>0</v>
      </c>
      <c r="V3522">
        <f t="shared" si="108"/>
        <v>74.333333333333329</v>
      </c>
      <c r="W3522">
        <f t="shared" si="109"/>
        <v>53</v>
      </c>
    </row>
    <row r="3523" spans="1:23" x14ac:dyDescent="0.35">
      <c r="A3523" t="s">
        <v>495</v>
      </c>
      <c r="B3523" s="1">
        <v>44428</v>
      </c>
      <c r="C3523" t="s">
        <v>480</v>
      </c>
      <c r="D3523" t="s">
        <v>74</v>
      </c>
      <c r="E3523">
        <v>1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 s="2">
        <v>4.333333333333333</v>
      </c>
      <c r="M3523">
        <v>3</v>
      </c>
      <c r="N3523">
        <v>2</v>
      </c>
      <c r="O3523">
        <v>2</v>
      </c>
      <c r="P3523">
        <v>1</v>
      </c>
      <c r="Q3523">
        <v>4</v>
      </c>
      <c r="R3523">
        <v>4</v>
      </c>
      <c r="S3523">
        <v>0</v>
      </c>
      <c r="T3523">
        <v>0</v>
      </c>
      <c r="U3523">
        <v>0</v>
      </c>
      <c r="V3523">
        <f t="shared" ref="V3523:V3586" si="110">50+L3523*3+(IF(L3523&lt;4,0,(L3523-4)*2)+R3523-M3523-4*P3523-(2*(N3523-O3523))-Q3523)</f>
        <v>56.666666666666664</v>
      </c>
      <c r="W3523">
        <f t="shared" ref="W3523:W3586" si="111">40+6*L3523+R3523-2*Q3523-2*M3523-3*N3523-6*P3523</f>
        <v>44</v>
      </c>
    </row>
    <row r="3524" spans="1:23" x14ac:dyDescent="0.35">
      <c r="A3524" t="s">
        <v>495</v>
      </c>
      <c r="B3524" s="1">
        <v>44429</v>
      </c>
      <c r="C3524" t="s">
        <v>477</v>
      </c>
      <c r="D3524" t="s">
        <v>74</v>
      </c>
      <c r="E3524">
        <v>1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 s="2">
        <v>8.6666666666666661</v>
      </c>
      <c r="M3524">
        <v>2</v>
      </c>
      <c r="N3524">
        <v>3</v>
      </c>
      <c r="O3524">
        <v>2</v>
      </c>
      <c r="P3524">
        <v>1</v>
      </c>
      <c r="Q3524">
        <v>2</v>
      </c>
      <c r="R3524">
        <v>11</v>
      </c>
      <c r="S3524">
        <v>0</v>
      </c>
      <c r="T3524">
        <v>0</v>
      </c>
      <c r="U3524">
        <v>0</v>
      </c>
      <c r="V3524">
        <f t="shared" si="110"/>
        <v>86.333333333333329</v>
      </c>
      <c r="W3524">
        <f t="shared" si="111"/>
        <v>80</v>
      </c>
    </row>
    <row r="3525" spans="1:23" x14ac:dyDescent="0.35">
      <c r="A3525" t="s">
        <v>495</v>
      </c>
      <c r="B3525" s="1">
        <v>44430</v>
      </c>
      <c r="C3525" t="s">
        <v>487</v>
      </c>
      <c r="D3525" t="s">
        <v>74</v>
      </c>
      <c r="E3525">
        <v>1</v>
      </c>
      <c r="F3525">
        <v>0</v>
      </c>
      <c r="G3525">
        <v>0</v>
      </c>
      <c r="H3525">
        <v>1</v>
      </c>
      <c r="I3525">
        <v>0</v>
      </c>
      <c r="J3525">
        <v>0</v>
      </c>
      <c r="K3525">
        <v>0</v>
      </c>
      <c r="L3525">
        <v>8</v>
      </c>
      <c r="M3525">
        <v>6</v>
      </c>
      <c r="N3525">
        <v>1</v>
      </c>
      <c r="O3525">
        <v>1</v>
      </c>
      <c r="P3525">
        <v>0</v>
      </c>
      <c r="Q3525">
        <v>1</v>
      </c>
      <c r="R3525">
        <v>3</v>
      </c>
      <c r="S3525">
        <v>0</v>
      </c>
      <c r="T3525">
        <v>0</v>
      </c>
      <c r="U3525">
        <v>0</v>
      </c>
      <c r="V3525">
        <f t="shared" si="110"/>
        <v>78</v>
      </c>
      <c r="W3525">
        <f t="shared" si="111"/>
        <v>74</v>
      </c>
    </row>
    <row r="3526" spans="1:23" x14ac:dyDescent="0.35">
      <c r="A3526" t="s">
        <v>495</v>
      </c>
      <c r="B3526" s="1">
        <v>44432</v>
      </c>
      <c r="C3526" t="s">
        <v>488</v>
      </c>
      <c r="D3526" t="s">
        <v>35</v>
      </c>
      <c r="E3526">
        <v>1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 s="2">
        <v>6.666666666666667</v>
      </c>
      <c r="M3526">
        <v>6</v>
      </c>
      <c r="N3526">
        <v>1</v>
      </c>
      <c r="O3526">
        <v>1</v>
      </c>
      <c r="P3526">
        <v>0</v>
      </c>
      <c r="Q3526">
        <v>1</v>
      </c>
      <c r="R3526">
        <v>7</v>
      </c>
      <c r="S3526">
        <v>0</v>
      </c>
      <c r="T3526">
        <v>0</v>
      </c>
      <c r="U3526">
        <v>0</v>
      </c>
      <c r="V3526">
        <f t="shared" si="110"/>
        <v>75.333333333333329</v>
      </c>
      <c r="W3526">
        <f t="shared" si="111"/>
        <v>70</v>
      </c>
    </row>
    <row r="3527" spans="1:23" x14ac:dyDescent="0.35">
      <c r="A3527" t="s">
        <v>495</v>
      </c>
      <c r="B3527" s="1">
        <v>44433</v>
      </c>
      <c r="C3527" t="s">
        <v>478</v>
      </c>
      <c r="D3527" t="s">
        <v>35</v>
      </c>
      <c r="E3527">
        <v>1</v>
      </c>
      <c r="F3527">
        <v>0</v>
      </c>
      <c r="G3527">
        <v>0</v>
      </c>
      <c r="H3527">
        <v>0</v>
      </c>
      <c r="I3527">
        <v>1</v>
      </c>
      <c r="J3527">
        <v>0</v>
      </c>
      <c r="K3527">
        <v>0</v>
      </c>
      <c r="L3527">
        <v>8</v>
      </c>
      <c r="M3527">
        <v>10</v>
      </c>
      <c r="N3527">
        <v>7</v>
      </c>
      <c r="O3527">
        <v>5</v>
      </c>
      <c r="P3527">
        <v>2</v>
      </c>
      <c r="Q3527">
        <v>0</v>
      </c>
      <c r="R3527">
        <v>10</v>
      </c>
      <c r="S3527">
        <v>0</v>
      </c>
      <c r="T3527">
        <v>0</v>
      </c>
      <c r="U3527">
        <v>0</v>
      </c>
      <c r="V3527">
        <f t="shared" si="110"/>
        <v>70</v>
      </c>
      <c r="W3527">
        <f t="shared" si="111"/>
        <v>45</v>
      </c>
    </row>
    <row r="3528" spans="1:23" x14ac:dyDescent="0.35">
      <c r="A3528" t="s">
        <v>495</v>
      </c>
      <c r="B3528" s="1">
        <v>44434</v>
      </c>
      <c r="C3528" t="s">
        <v>480</v>
      </c>
      <c r="D3528" t="s">
        <v>131</v>
      </c>
      <c r="E3528">
        <v>1</v>
      </c>
      <c r="F3528">
        <v>0</v>
      </c>
      <c r="G3528">
        <v>0</v>
      </c>
      <c r="H3528">
        <v>0</v>
      </c>
      <c r="I3528">
        <v>1</v>
      </c>
      <c r="J3528">
        <v>0</v>
      </c>
      <c r="K3528">
        <v>0</v>
      </c>
      <c r="L3528">
        <v>4</v>
      </c>
      <c r="M3528">
        <v>7</v>
      </c>
      <c r="N3528">
        <v>4</v>
      </c>
      <c r="O3528">
        <v>4</v>
      </c>
      <c r="P3528">
        <v>1</v>
      </c>
      <c r="Q3528">
        <v>2</v>
      </c>
      <c r="R3528">
        <v>2</v>
      </c>
      <c r="S3528">
        <v>0</v>
      </c>
      <c r="T3528">
        <v>0</v>
      </c>
      <c r="U3528">
        <v>0</v>
      </c>
      <c r="V3528">
        <f t="shared" si="110"/>
        <v>51</v>
      </c>
      <c r="W3528">
        <f t="shared" si="111"/>
        <v>30</v>
      </c>
    </row>
    <row r="3529" spans="1:23" x14ac:dyDescent="0.35">
      <c r="A3529" t="s">
        <v>495</v>
      </c>
      <c r="B3529" s="1">
        <v>44435</v>
      </c>
      <c r="C3529" t="s">
        <v>477</v>
      </c>
      <c r="D3529" t="s">
        <v>131</v>
      </c>
      <c r="E3529">
        <v>1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 s="2">
        <v>5.333333333333333</v>
      </c>
      <c r="M3529">
        <v>3</v>
      </c>
      <c r="N3529">
        <v>2</v>
      </c>
      <c r="O3529">
        <v>2</v>
      </c>
      <c r="P3529">
        <v>0</v>
      </c>
      <c r="Q3529">
        <v>0</v>
      </c>
      <c r="R3529">
        <v>7</v>
      </c>
      <c r="S3529">
        <v>0</v>
      </c>
      <c r="T3529">
        <v>0</v>
      </c>
      <c r="U3529">
        <v>0</v>
      </c>
      <c r="V3529">
        <f t="shared" si="110"/>
        <v>72.666666666666671</v>
      </c>
      <c r="W3529">
        <f t="shared" si="111"/>
        <v>67</v>
      </c>
    </row>
    <row r="3530" spans="1:23" x14ac:dyDescent="0.35">
      <c r="A3530" t="s">
        <v>495</v>
      </c>
      <c r="B3530" s="1">
        <v>44436</v>
      </c>
      <c r="C3530" t="s">
        <v>487</v>
      </c>
      <c r="D3530" t="s">
        <v>131</v>
      </c>
      <c r="E3530">
        <v>1</v>
      </c>
      <c r="F3530">
        <v>0</v>
      </c>
      <c r="G3530">
        <v>0</v>
      </c>
      <c r="H3530">
        <v>1</v>
      </c>
      <c r="I3530">
        <v>0</v>
      </c>
      <c r="J3530">
        <v>0</v>
      </c>
      <c r="K3530">
        <v>0</v>
      </c>
      <c r="L3530">
        <v>6</v>
      </c>
      <c r="M3530">
        <v>3</v>
      </c>
      <c r="N3530">
        <v>0</v>
      </c>
      <c r="O3530">
        <v>0</v>
      </c>
      <c r="P3530">
        <v>0</v>
      </c>
      <c r="Q3530">
        <v>0</v>
      </c>
      <c r="R3530">
        <v>3</v>
      </c>
      <c r="S3530">
        <v>0</v>
      </c>
      <c r="T3530">
        <v>0</v>
      </c>
      <c r="U3530">
        <v>0</v>
      </c>
      <c r="V3530">
        <f t="shared" si="110"/>
        <v>72</v>
      </c>
      <c r="W3530">
        <f t="shared" si="111"/>
        <v>73</v>
      </c>
    </row>
    <row r="3531" spans="1:23" x14ac:dyDescent="0.35">
      <c r="A3531" t="s">
        <v>495</v>
      </c>
      <c r="B3531" s="1">
        <v>44437</v>
      </c>
      <c r="C3531" t="s">
        <v>488</v>
      </c>
      <c r="D3531" t="s">
        <v>131</v>
      </c>
      <c r="E3531">
        <v>1</v>
      </c>
      <c r="F3531">
        <v>0</v>
      </c>
      <c r="G3531">
        <v>0</v>
      </c>
      <c r="H3531">
        <v>1</v>
      </c>
      <c r="I3531">
        <v>0</v>
      </c>
      <c r="J3531">
        <v>0</v>
      </c>
      <c r="K3531">
        <v>0</v>
      </c>
      <c r="L3531" s="2">
        <v>5.333333333333333</v>
      </c>
      <c r="M3531">
        <v>5</v>
      </c>
      <c r="N3531">
        <v>1</v>
      </c>
      <c r="O3531">
        <v>1</v>
      </c>
      <c r="P3531">
        <v>0</v>
      </c>
      <c r="Q3531">
        <v>2</v>
      </c>
      <c r="R3531">
        <v>5</v>
      </c>
      <c r="S3531">
        <v>0</v>
      </c>
      <c r="T3531">
        <v>0</v>
      </c>
      <c r="U3531">
        <v>0</v>
      </c>
      <c r="V3531">
        <f t="shared" si="110"/>
        <v>66.666666666666671</v>
      </c>
      <c r="W3531">
        <f t="shared" si="111"/>
        <v>60</v>
      </c>
    </row>
    <row r="3532" spans="1:23" x14ac:dyDescent="0.35">
      <c r="A3532" t="s">
        <v>495</v>
      </c>
      <c r="B3532" s="1">
        <v>44438</v>
      </c>
      <c r="C3532" t="s">
        <v>478</v>
      </c>
      <c r="D3532" t="s">
        <v>90</v>
      </c>
      <c r="E3532">
        <v>1</v>
      </c>
      <c r="F3532">
        <v>0</v>
      </c>
      <c r="G3532">
        <v>0</v>
      </c>
      <c r="H3532">
        <v>1</v>
      </c>
      <c r="I3532">
        <v>0</v>
      </c>
      <c r="J3532">
        <v>0</v>
      </c>
      <c r="K3532">
        <v>0</v>
      </c>
      <c r="L3532">
        <v>6</v>
      </c>
      <c r="M3532">
        <v>5</v>
      </c>
      <c r="N3532">
        <v>4</v>
      </c>
      <c r="O3532">
        <v>4</v>
      </c>
      <c r="P3532">
        <v>1</v>
      </c>
      <c r="Q3532">
        <v>4</v>
      </c>
      <c r="R3532">
        <v>4</v>
      </c>
      <c r="S3532">
        <v>0</v>
      </c>
      <c r="T3532">
        <v>0</v>
      </c>
      <c r="U3532">
        <v>1</v>
      </c>
      <c r="V3532">
        <f t="shared" si="110"/>
        <v>63</v>
      </c>
      <c r="W3532">
        <f t="shared" si="111"/>
        <v>44</v>
      </c>
    </row>
    <row r="3533" spans="1:23" x14ac:dyDescent="0.35">
      <c r="A3533" t="s">
        <v>495</v>
      </c>
      <c r="B3533" s="1">
        <v>44439</v>
      </c>
      <c r="C3533" t="s">
        <v>480</v>
      </c>
      <c r="D3533" t="s">
        <v>90</v>
      </c>
      <c r="E3533">
        <v>1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 s="2">
        <v>3.3333333333333335</v>
      </c>
      <c r="M3533">
        <v>6</v>
      </c>
      <c r="N3533">
        <v>5</v>
      </c>
      <c r="O3533">
        <v>5</v>
      </c>
      <c r="P3533">
        <v>1</v>
      </c>
      <c r="Q3533">
        <v>5</v>
      </c>
      <c r="R3533">
        <v>2</v>
      </c>
      <c r="S3533">
        <v>0</v>
      </c>
      <c r="T3533">
        <v>0</v>
      </c>
      <c r="U3533">
        <v>0</v>
      </c>
      <c r="V3533">
        <f t="shared" si="110"/>
        <v>47</v>
      </c>
      <c r="W3533">
        <f t="shared" si="111"/>
        <v>19</v>
      </c>
    </row>
    <row r="3534" spans="1:23" x14ac:dyDescent="0.35">
      <c r="A3534" t="s">
        <v>495</v>
      </c>
      <c r="B3534" s="1">
        <v>44441</v>
      </c>
      <c r="C3534" t="s">
        <v>477</v>
      </c>
      <c r="D3534" t="s">
        <v>90</v>
      </c>
      <c r="E3534">
        <v>1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4</v>
      </c>
      <c r="M3534">
        <v>6</v>
      </c>
      <c r="N3534">
        <v>6</v>
      </c>
      <c r="O3534">
        <v>6</v>
      </c>
      <c r="P3534">
        <v>2</v>
      </c>
      <c r="Q3534">
        <v>2</v>
      </c>
      <c r="R3534">
        <v>5</v>
      </c>
      <c r="S3534">
        <v>0</v>
      </c>
      <c r="T3534">
        <v>0</v>
      </c>
      <c r="U3534">
        <v>0</v>
      </c>
      <c r="V3534">
        <f t="shared" si="110"/>
        <v>51</v>
      </c>
      <c r="W3534">
        <f t="shared" si="111"/>
        <v>23</v>
      </c>
    </row>
    <row r="3535" spans="1:23" x14ac:dyDescent="0.35">
      <c r="A3535" t="s">
        <v>495</v>
      </c>
      <c r="B3535" s="1">
        <v>44442</v>
      </c>
      <c r="C3535" t="s">
        <v>487</v>
      </c>
      <c r="D3535" t="s">
        <v>95</v>
      </c>
      <c r="E3535">
        <v>1</v>
      </c>
      <c r="F3535">
        <v>0</v>
      </c>
      <c r="G3535">
        <v>0</v>
      </c>
      <c r="H3535">
        <v>0</v>
      </c>
      <c r="I3535">
        <v>1</v>
      </c>
      <c r="J3535">
        <v>0</v>
      </c>
      <c r="K3535">
        <v>0</v>
      </c>
      <c r="L3535" s="2">
        <v>5.333333333333333</v>
      </c>
      <c r="M3535">
        <v>8</v>
      </c>
      <c r="N3535">
        <v>8</v>
      </c>
      <c r="O3535">
        <v>8</v>
      </c>
      <c r="P3535">
        <v>1</v>
      </c>
      <c r="Q3535">
        <v>2</v>
      </c>
      <c r="R3535">
        <v>4</v>
      </c>
      <c r="S3535">
        <v>0</v>
      </c>
      <c r="T3535">
        <v>1</v>
      </c>
      <c r="U3535">
        <v>0</v>
      </c>
      <c r="V3535">
        <f t="shared" si="110"/>
        <v>58.666666666666664</v>
      </c>
      <c r="W3535">
        <f t="shared" si="111"/>
        <v>26</v>
      </c>
    </row>
    <row r="3536" spans="1:23" x14ac:dyDescent="0.35">
      <c r="A3536" t="s">
        <v>495</v>
      </c>
      <c r="B3536" s="1">
        <v>44443</v>
      </c>
      <c r="C3536" t="s">
        <v>488</v>
      </c>
      <c r="D3536" t="s">
        <v>95</v>
      </c>
      <c r="E3536">
        <v>1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5</v>
      </c>
      <c r="M3536">
        <v>2</v>
      </c>
      <c r="N3536">
        <v>0</v>
      </c>
      <c r="O3536">
        <v>0</v>
      </c>
      <c r="P3536">
        <v>0</v>
      </c>
      <c r="Q3536">
        <v>2</v>
      </c>
      <c r="R3536">
        <v>7</v>
      </c>
      <c r="S3536">
        <v>0</v>
      </c>
      <c r="T3536">
        <v>0</v>
      </c>
      <c r="U3536">
        <v>0</v>
      </c>
      <c r="V3536">
        <f t="shared" si="110"/>
        <v>70</v>
      </c>
      <c r="W3536">
        <f t="shared" si="111"/>
        <v>69</v>
      </c>
    </row>
    <row r="3537" spans="1:23" x14ac:dyDescent="0.35">
      <c r="A3537" t="s">
        <v>495</v>
      </c>
      <c r="B3537" s="1">
        <v>44444</v>
      </c>
      <c r="C3537" t="s">
        <v>490</v>
      </c>
      <c r="D3537" t="s">
        <v>95</v>
      </c>
      <c r="E3537">
        <v>1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 s="2">
        <v>1.3333333333333333</v>
      </c>
      <c r="M3537">
        <v>1</v>
      </c>
      <c r="N3537">
        <v>1</v>
      </c>
      <c r="O3537">
        <v>1</v>
      </c>
      <c r="P3537">
        <v>0</v>
      </c>
      <c r="Q3537">
        <v>1</v>
      </c>
      <c r="R3537">
        <v>3</v>
      </c>
      <c r="S3537">
        <v>1</v>
      </c>
      <c r="T3537">
        <v>0</v>
      </c>
      <c r="U3537">
        <v>0</v>
      </c>
      <c r="V3537">
        <f t="shared" si="110"/>
        <v>55</v>
      </c>
      <c r="W3537">
        <f t="shared" si="111"/>
        <v>44</v>
      </c>
    </row>
    <row r="3538" spans="1:23" x14ac:dyDescent="0.35">
      <c r="A3538" t="s">
        <v>495</v>
      </c>
      <c r="B3538" s="1">
        <v>44445</v>
      </c>
      <c r="C3538" t="s">
        <v>478</v>
      </c>
      <c r="D3538" t="s">
        <v>105</v>
      </c>
      <c r="E3538">
        <v>1</v>
      </c>
      <c r="F3538">
        <v>0</v>
      </c>
      <c r="G3538">
        <v>0</v>
      </c>
      <c r="H3538">
        <v>1</v>
      </c>
      <c r="I3538">
        <v>0</v>
      </c>
      <c r="J3538">
        <v>0</v>
      </c>
      <c r="K3538">
        <v>0</v>
      </c>
      <c r="L3538">
        <v>6</v>
      </c>
      <c r="M3538">
        <v>5</v>
      </c>
      <c r="N3538">
        <v>0</v>
      </c>
      <c r="O3538">
        <v>0</v>
      </c>
      <c r="P3538">
        <v>0</v>
      </c>
      <c r="Q3538">
        <v>0</v>
      </c>
      <c r="R3538">
        <v>9</v>
      </c>
      <c r="S3538">
        <v>0</v>
      </c>
      <c r="T3538">
        <v>0</v>
      </c>
      <c r="U3538">
        <v>0</v>
      </c>
      <c r="V3538">
        <f t="shared" si="110"/>
        <v>76</v>
      </c>
      <c r="W3538">
        <f t="shared" si="111"/>
        <v>75</v>
      </c>
    </row>
    <row r="3539" spans="1:23" x14ac:dyDescent="0.35">
      <c r="A3539" t="s">
        <v>495</v>
      </c>
      <c r="B3539" s="1">
        <v>44446</v>
      </c>
      <c r="C3539" t="s">
        <v>477</v>
      </c>
      <c r="D3539" t="s">
        <v>105</v>
      </c>
      <c r="E3539">
        <v>1</v>
      </c>
      <c r="F3539">
        <v>0</v>
      </c>
      <c r="G3539">
        <v>0</v>
      </c>
      <c r="H3539">
        <v>0</v>
      </c>
      <c r="I3539">
        <v>1</v>
      </c>
      <c r="J3539">
        <v>0</v>
      </c>
      <c r="K3539">
        <v>0</v>
      </c>
      <c r="L3539">
        <v>5</v>
      </c>
      <c r="M3539">
        <v>6</v>
      </c>
      <c r="N3539">
        <v>3</v>
      </c>
      <c r="O3539">
        <v>3</v>
      </c>
      <c r="P3539">
        <v>0</v>
      </c>
      <c r="Q3539">
        <v>0</v>
      </c>
      <c r="R3539">
        <v>6</v>
      </c>
      <c r="S3539">
        <v>1</v>
      </c>
      <c r="T3539">
        <v>0</v>
      </c>
      <c r="U3539">
        <v>0</v>
      </c>
      <c r="V3539">
        <f t="shared" si="110"/>
        <v>67</v>
      </c>
      <c r="W3539">
        <f t="shared" si="111"/>
        <v>55</v>
      </c>
    </row>
    <row r="3540" spans="1:23" x14ac:dyDescent="0.35">
      <c r="A3540" t="s">
        <v>495</v>
      </c>
      <c r="B3540" s="1">
        <v>44447</v>
      </c>
      <c r="C3540" t="s">
        <v>487</v>
      </c>
      <c r="D3540" t="s">
        <v>105</v>
      </c>
      <c r="E3540">
        <v>1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 s="2">
        <v>4.666666666666667</v>
      </c>
      <c r="M3540">
        <v>7</v>
      </c>
      <c r="N3540">
        <v>3</v>
      </c>
      <c r="O3540">
        <v>3</v>
      </c>
      <c r="P3540">
        <v>0</v>
      </c>
      <c r="Q3540">
        <v>4</v>
      </c>
      <c r="R3540">
        <v>5</v>
      </c>
      <c r="S3540">
        <v>0</v>
      </c>
      <c r="T3540">
        <v>0</v>
      </c>
      <c r="U3540">
        <v>0</v>
      </c>
      <c r="V3540">
        <f t="shared" si="110"/>
        <v>59.333333333333336</v>
      </c>
      <c r="W3540">
        <f t="shared" si="111"/>
        <v>42</v>
      </c>
    </row>
    <row r="3541" spans="1:23" x14ac:dyDescent="0.35">
      <c r="A3541" t="s">
        <v>495</v>
      </c>
      <c r="B3541" s="1">
        <v>44448</v>
      </c>
      <c r="C3541" t="s">
        <v>488</v>
      </c>
      <c r="D3541" t="s">
        <v>58</v>
      </c>
      <c r="E3541">
        <v>1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6</v>
      </c>
      <c r="M3541">
        <v>5</v>
      </c>
      <c r="N3541">
        <v>1</v>
      </c>
      <c r="O3541">
        <v>1</v>
      </c>
      <c r="P3541">
        <v>0</v>
      </c>
      <c r="Q3541">
        <v>1</v>
      </c>
      <c r="R3541">
        <v>6</v>
      </c>
      <c r="S3541">
        <v>0</v>
      </c>
      <c r="T3541">
        <v>0</v>
      </c>
      <c r="U3541">
        <v>0</v>
      </c>
      <c r="V3541">
        <f t="shared" si="110"/>
        <v>72</v>
      </c>
      <c r="W3541">
        <f t="shared" si="111"/>
        <v>67</v>
      </c>
    </row>
    <row r="3542" spans="1:23" x14ac:dyDescent="0.35">
      <c r="A3542" t="s">
        <v>495</v>
      </c>
      <c r="B3542" s="1">
        <v>44449</v>
      </c>
      <c r="C3542" t="s">
        <v>490</v>
      </c>
      <c r="D3542" t="s">
        <v>58</v>
      </c>
      <c r="E3542">
        <v>1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1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1</v>
      </c>
      <c r="S3542">
        <v>0</v>
      </c>
      <c r="T3542">
        <v>0</v>
      </c>
      <c r="U3542">
        <v>0</v>
      </c>
      <c r="V3542">
        <f t="shared" si="110"/>
        <v>54</v>
      </c>
      <c r="W3542">
        <f t="shared" si="111"/>
        <v>47</v>
      </c>
    </row>
    <row r="3543" spans="1:23" x14ac:dyDescent="0.35">
      <c r="A3543" t="s">
        <v>495</v>
      </c>
      <c r="B3543" s="1">
        <v>44450</v>
      </c>
      <c r="C3543" t="s">
        <v>478</v>
      </c>
      <c r="D3543" t="s">
        <v>58</v>
      </c>
      <c r="E3543">
        <v>1</v>
      </c>
      <c r="F3543">
        <v>0</v>
      </c>
      <c r="G3543">
        <v>0</v>
      </c>
      <c r="H3543">
        <v>1</v>
      </c>
      <c r="I3543">
        <v>0</v>
      </c>
      <c r="J3543">
        <v>0</v>
      </c>
      <c r="K3543">
        <v>0</v>
      </c>
      <c r="L3543" s="2">
        <v>6.666666666666667</v>
      </c>
      <c r="M3543">
        <v>5</v>
      </c>
      <c r="N3543">
        <v>1</v>
      </c>
      <c r="O3543">
        <v>1</v>
      </c>
      <c r="P3543">
        <v>1</v>
      </c>
      <c r="Q3543">
        <v>2</v>
      </c>
      <c r="R3543">
        <v>8</v>
      </c>
      <c r="S3543">
        <v>1</v>
      </c>
      <c r="T3543">
        <v>0</v>
      </c>
      <c r="U3543">
        <v>1</v>
      </c>
      <c r="V3543">
        <f t="shared" si="110"/>
        <v>72.333333333333329</v>
      </c>
      <c r="W3543">
        <f t="shared" si="111"/>
        <v>65</v>
      </c>
    </row>
    <row r="3544" spans="1:23" x14ac:dyDescent="0.35">
      <c r="A3544" t="s">
        <v>495</v>
      </c>
      <c r="B3544" s="1">
        <v>44451</v>
      </c>
      <c r="C3544" t="s">
        <v>477</v>
      </c>
      <c r="D3544" t="s">
        <v>58</v>
      </c>
      <c r="E3544">
        <v>1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 s="2">
        <v>5.333333333333333</v>
      </c>
      <c r="M3544">
        <v>5</v>
      </c>
      <c r="N3544">
        <v>3</v>
      </c>
      <c r="O3544">
        <v>3</v>
      </c>
      <c r="P3544">
        <v>1</v>
      </c>
      <c r="Q3544">
        <v>0</v>
      </c>
      <c r="R3544">
        <v>10</v>
      </c>
      <c r="S3544">
        <v>0</v>
      </c>
      <c r="T3544">
        <v>0</v>
      </c>
      <c r="U3544">
        <v>0</v>
      </c>
      <c r="V3544">
        <f t="shared" si="110"/>
        <v>69.666666666666671</v>
      </c>
      <c r="W3544">
        <f t="shared" si="111"/>
        <v>57</v>
      </c>
    </row>
    <row r="3545" spans="1:23" x14ac:dyDescent="0.35">
      <c r="A3545" t="s">
        <v>495</v>
      </c>
      <c r="B3545" s="1">
        <v>44453</v>
      </c>
      <c r="C3545" t="s">
        <v>487</v>
      </c>
      <c r="D3545" t="s">
        <v>112</v>
      </c>
      <c r="E3545">
        <v>1</v>
      </c>
      <c r="F3545">
        <v>0</v>
      </c>
      <c r="G3545">
        <v>0</v>
      </c>
      <c r="H3545">
        <v>0</v>
      </c>
      <c r="I3545">
        <v>1</v>
      </c>
      <c r="J3545">
        <v>0</v>
      </c>
      <c r="K3545">
        <v>0</v>
      </c>
      <c r="L3545">
        <v>5</v>
      </c>
      <c r="M3545">
        <v>5</v>
      </c>
      <c r="N3545">
        <v>4</v>
      </c>
      <c r="O3545">
        <v>4</v>
      </c>
      <c r="P3545">
        <v>2</v>
      </c>
      <c r="Q3545">
        <v>0</v>
      </c>
      <c r="R3545">
        <v>7</v>
      </c>
      <c r="S3545">
        <v>0</v>
      </c>
      <c r="T3545">
        <v>0</v>
      </c>
      <c r="U3545">
        <v>0</v>
      </c>
      <c r="V3545">
        <f t="shared" si="110"/>
        <v>61</v>
      </c>
      <c r="W3545">
        <f t="shared" si="111"/>
        <v>43</v>
      </c>
    </row>
    <row r="3546" spans="1:23" x14ac:dyDescent="0.35">
      <c r="A3546" t="s">
        <v>495</v>
      </c>
      <c r="B3546" s="1">
        <v>44454</v>
      </c>
      <c r="C3546" t="s">
        <v>488</v>
      </c>
      <c r="D3546" t="s">
        <v>112</v>
      </c>
      <c r="E3546">
        <v>1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6</v>
      </c>
      <c r="M3546">
        <v>6</v>
      </c>
      <c r="N3546">
        <v>2</v>
      </c>
      <c r="O3546">
        <v>2</v>
      </c>
      <c r="P3546">
        <v>1</v>
      </c>
      <c r="Q3546">
        <v>1</v>
      </c>
      <c r="R3546">
        <v>8</v>
      </c>
      <c r="S3546">
        <v>0</v>
      </c>
      <c r="T3546">
        <v>0</v>
      </c>
      <c r="U3546">
        <v>0</v>
      </c>
      <c r="V3546">
        <f t="shared" si="110"/>
        <v>69</v>
      </c>
      <c r="W3546">
        <f t="shared" si="111"/>
        <v>58</v>
      </c>
    </row>
    <row r="3547" spans="1:23" x14ac:dyDescent="0.35">
      <c r="A3547" t="s">
        <v>495</v>
      </c>
      <c r="B3547" s="1">
        <v>44455</v>
      </c>
      <c r="C3547" t="s">
        <v>491</v>
      </c>
      <c r="D3547" t="s">
        <v>112</v>
      </c>
      <c r="E3547">
        <v>1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 s="2">
        <v>1.3333333333333333</v>
      </c>
      <c r="M3547">
        <v>0</v>
      </c>
      <c r="N3547">
        <v>0</v>
      </c>
      <c r="O3547">
        <v>0</v>
      </c>
      <c r="P3547">
        <v>0</v>
      </c>
      <c r="Q3547">
        <v>1</v>
      </c>
      <c r="R3547">
        <v>2</v>
      </c>
      <c r="S3547">
        <v>0</v>
      </c>
      <c r="T3547">
        <v>0</v>
      </c>
      <c r="U3547">
        <v>0</v>
      </c>
      <c r="V3547">
        <f t="shared" si="110"/>
        <v>55</v>
      </c>
      <c r="W3547">
        <f t="shared" si="111"/>
        <v>48</v>
      </c>
    </row>
    <row r="3548" spans="1:23" x14ac:dyDescent="0.35">
      <c r="A3548" t="s">
        <v>495</v>
      </c>
      <c r="B3548" s="1">
        <v>44456</v>
      </c>
      <c r="C3548" t="s">
        <v>478</v>
      </c>
      <c r="D3548" t="s">
        <v>96</v>
      </c>
      <c r="E3548">
        <v>1</v>
      </c>
      <c r="F3548">
        <v>0</v>
      </c>
      <c r="G3548">
        <v>0</v>
      </c>
      <c r="H3548">
        <v>1</v>
      </c>
      <c r="I3548">
        <v>0</v>
      </c>
      <c r="J3548">
        <v>0</v>
      </c>
      <c r="K3548">
        <v>0</v>
      </c>
      <c r="L3548">
        <v>5</v>
      </c>
      <c r="M3548">
        <v>4</v>
      </c>
      <c r="N3548">
        <v>1</v>
      </c>
      <c r="O3548">
        <v>1</v>
      </c>
      <c r="P3548">
        <v>0</v>
      </c>
      <c r="Q3548">
        <v>1</v>
      </c>
      <c r="R3548">
        <v>6</v>
      </c>
      <c r="S3548">
        <v>2</v>
      </c>
      <c r="T3548">
        <v>0</v>
      </c>
      <c r="U3548">
        <v>0</v>
      </c>
      <c r="V3548">
        <f t="shared" si="110"/>
        <v>68</v>
      </c>
      <c r="W3548">
        <f t="shared" si="111"/>
        <v>63</v>
      </c>
    </row>
    <row r="3549" spans="1:23" x14ac:dyDescent="0.35">
      <c r="A3549" t="s">
        <v>495</v>
      </c>
      <c r="B3549" s="1">
        <v>44457</v>
      </c>
      <c r="C3549" t="s">
        <v>477</v>
      </c>
      <c r="D3549" t="s">
        <v>96</v>
      </c>
      <c r="E3549">
        <v>1</v>
      </c>
      <c r="F3549">
        <v>0</v>
      </c>
      <c r="G3549">
        <v>0</v>
      </c>
      <c r="H3549">
        <v>1</v>
      </c>
      <c r="I3549">
        <v>0</v>
      </c>
      <c r="J3549">
        <v>0</v>
      </c>
      <c r="K3549">
        <v>0</v>
      </c>
      <c r="L3549" s="2">
        <v>5.666666666666667</v>
      </c>
      <c r="M3549">
        <v>4</v>
      </c>
      <c r="N3549">
        <v>1</v>
      </c>
      <c r="O3549">
        <v>1</v>
      </c>
      <c r="P3549">
        <v>0</v>
      </c>
      <c r="Q3549">
        <v>1</v>
      </c>
      <c r="R3549">
        <v>9</v>
      </c>
      <c r="S3549">
        <v>0</v>
      </c>
      <c r="T3549">
        <v>0</v>
      </c>
      <c r="U3549">
        <v>0</v>
      </c>
      <c r="V3549">
        <f t="shared" si="110"/>
        <v>74.333333333333329</v>
      </c>
      <c r="W3549">
        <f t="shared" si="111"/>
        <v>70</v>
      </c>
    </row>
    <row r="3550" spans="1:23" x14ac:dyDescent="0.35">
      <c r="A3550" t="s">
        <v>495</v>
      </c>
      <c r="B3550" s="1">
        <v>44458</v>
      </c>
      <c r="C3550" t="s">
        <v>487</v>
      </c>
      <c r="D3550" t="s">
        <v>96</v>
      </c>
      <c r="E3550">
        <v>1</v>
      </c>
      <c r="F3550">
        <v>0</v>
      </c>
      <c r="G3550">
        <v>0</v>
      </c>
      <c r="H3550">
        <v>0</v>
      </c>
      <c r="I3550">
        <v>1</v>
      </c>
      <c r="J3550">
        <v>0</v>
      </c>
      <c r="K3550">
        <v>0</v>
      </c>
      <c r="L3550" s="2">
        <v>6.666666666666667</v>
      </c>
      <c r="M3550">
        <v>7</v>
      </c>
      <c r="N3550">
        <v>3</v>
      </c>
      <c r="O3550">
        <v>3</v>
      </c>
      <c r="P3550">
        <v>1</v>
      </c>
      <c r="Q3550">
        <v>1</v>
      </c>
      <c r="R3550">
        <v>9</v>
      </c>
      <c r="S3550">
        <v>0</v>
      </c>
      <c r="T3550">
        <v>0</v>
      </c>
      <c r="U3550">
        <v>0</v>
      </c>
      <c r="V3550">
        <f t="shared" si="110"/>
        <v>72.333333333333329</v>
      </c>
      <c r="W3550">
        <f t="shared" si="111"/>
        <v>58</v>
      </c>
    </row>
    <row r="3551" spans="1:23" x14ac:dyDescent="0.35">
      <c r="A3551" t="s">
        <v>495</v>
      </c>
      <c r="B3551" s="1">
        <v>44459</v>
      </c>
      <c r="C3551" t="s">
        <v>488</v>
      </c>
      <c r="D3551" t="s">
        <v>53</v>
      </c>
      <c r="E3551">
        <v>1</v>
      </c>
      <c r="F3551">
        <v>0</v>
      </c>
      <c r="G3551">
        <v>0</v>
      </c>
      <c r="H3551">
        <v>0</v>
      </c>
      <c r="I3551">
        <v>1</v>
      </c>
      <c r="J3551">
        <v>0</v>
      </c>
      <c r="K3551">
        <v>0</v>
      </c>
      <c r="L3551">
        <v>6</v>
      </c>
      <c r="M3551">
        <v>7</v>
      </c>
      <c r="N3551">
        <v>2</v>
      </c>
      <c r="O3551">
        <v>2</v>
      </c>
      <c r="P3551">
        <v>0</v>
      </c>
      <c r="Q3551">
        <v>1</v>
      </c>
      <c r="R3551">
        <v>5</v>
      </c>
      <c r="S3551">
        <v>0</v>
      </c>
      <c r="T3551">
        <v>0</v>
      </c>
      <c r="U3551">
        <v>0</v>
      </c>
      <c r="V3551">
        <f t="shared" si="110"/>
        <v>69</v>
      </c>
      <c r="W3551">
        <f t="shared" si="111"/>
        <v>59</v>
      </c>
    </row>
    <row r="3552" spans="1:23" x14ac:dyDescent="0.35">
      <c r="A3552" t="s">
        <v>495</v>
      </c>
      <c r="B3552" s="1">
        <v>44460</v>
      </c>
      <c r="C3552" t="s">
        <v>492</v>
      </c>
      <c r="D3552" t="s">
        <v>53</v>
      </c>
      <c r="E3552">
        <v>1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 s="2">
        <v>3.6666666666666665</v>
      </c>
      <c r="M3552">
        <v>4</v>
      </c>
      <c r="N3552">
        <v>1</v>
      </c>
      <c r="O3552">
        <v>1</v>
      </c>
      <c r="P3552">
        <v>0</v>
      </c>
      <c r="Q3552">
        <v>2</v>
      </c>
      <c r="R3552">
        <v>3</v>
      </c>
      <c r="S3552">
        <v>2</v>
      </c>
      <c r="T3552">
        <v>0</v>
      </c>
      <c r="U3552">
        <v>0</v>
      </c>
      <c r="V3552">
        <f t="shared" si="110"/>
        <v>58</v>
      </c>
      <c r="W3552">
        <f t="shared" si="111"/>
        <v>50</v>
      </c>
    </row>
    <row r="3553" spans="1:23" x14ac:dyDescent="0.35">
      <c r="A3553" t="s">
        <v>495</v>
      </c>
      <c r="B3553" s="1">
        <v>44461</v>
      </c>
      <c r="C3553" t="s">
        <v>478</v>
      </c>
      <c r="D3553" t="s">
        <v>53</v>
      </c>
      <c r="E3553">
        <v>1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6</v>
      </c>
      <c r="M3553">
        <v>4</v>
      </c>
      <c r="N3553">
        <v>1</v>
      </c>
      <c r="O3553">
        <v>1</v>
      </c>
      <c r="P3553">
        <v>0</v>
      </c>
      <c r="Q3553">
        <v>2</v>
      </c>
      <c r="R3553">
        <v>9</v>
      </c>
      <c r="S3553">
        <v>0</v>
      </c>
      <c r="T3553">
        <v>0</v>
      </c>
      <c r="U3553">
        <v>0</v>
      </c>
      <c r="V3553">
        <f t="shared" si="110"/>
        <v>75</v>
      </c>
      <c r="W3553">
        <f t="shared" si="111"/>
        <v>70</v>
      </c>
    </row>
    <row r="3554" spans="1:23" x14ac:dyDescent="0.35">
      <c r="A3554" t="s">
        <v>495</v>
      </c>
      <c r="B3554" s="1">
        <v>44462</v>
      </c>
      <c r="C3554" t="s">
        <v>477</v>
      </c>
      <c r="D3554" t="s">
        <v>113</v>
      </c>
      <c r="E3554">
        <v>1</v>
      </c>
      <c r="F3554">
        <v>0</v>
      </c>
      <c r="G3554">
        <v>0</v>
      </c>
      <c r="H3554">
        <v>1</v>
      </c>
      <c r="I3554">
        <v>0</v>
      </c>
      <c r="J3554">
        <v>0</v>
      </c>
      <c r="K3554">
        <v>0</v>
      </c>
      <c r="L3554">
        <v>6</v>
      </c>
      <c r="M3554">
        <v>6</v>
      </c>
      <c r="N3554">
        <v>6</v>
      </c>
      <c r="O3554">
        <v>6</v>
      </c>
      <c r="P3554">
        <v>2</v>
      </c>
      <c r="Q3554">
        <v>1</v>
      </c>
      <c r="R3554">
        <v>8</v>
      </c>
      <c r="S3554">
        <v>0</v>
      </c>
      <c r="T3554">
        <v>0</v>
      </c>
      <c r="U3554">
        <v>0</v>
      </c>
      <c r="V3554">
        <f t="shared" si="110"/>
        <v>65</v>
      </c>
      <c r="W3554">
        <f t="shared" si="111"/>
        <v>40</v>
      </c>
    </row>
    <row r="3555" spans="1:23" x14ac:dyDescent="0.35">
      <c r="A3555" t="s">
        <v>495</v>
      </c>
      <c r="B3555" s="1">
        <v>44463</v>
      </c>
      <c r="C3555" t="s">
        <v>487</v>
      </c>
      <c r="D3555" t="s">
        <v>113</v>
      </c>
      <c r="E3555">
        <v>1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6</v>
      </c>
      <c r="M3555">
        <v>3</v>
      </c>
      <c r="N3555">
        <v>4</v>
      </c>
      <c r="O3555">
        <v>4</v>
      </c>
      <c r="P3555">
        <v>0</v>
      </c>
      <c r="Q3555">
        <v>2</v>
      </c>
      <c r="R3555">
        <v>6</v>
      </c>
      <c r="S3555">
        <v>1</v>
      </c>
      <c r="T3555">
        <v>0</v>
      </c>
      <c r="U3555">
        <v>0</v>
      </c>
      <c r="V3555">
        <f t="shared" si="110"/>
        <v>73</v>
      </c>
      <c r="W3555">
        <f t="shared" si="111"/>
        <v>60</v>
      </c>
    </row>
    <row r="3556" spans="1:23" x14ac:dyDescent="0.35">
      <c r="A3556" t="s">
        <v>495</v>
      </c>
      <c r="B3556" s="1">
        <v>44464</v>
      </c>
      <c r="C3556" t="s">
        <v>488</v>
      </c>
      <c r="D3556" t="s">
        <v>113</v>
      </c>
      <c r="E3556">
        <v>1</v>
      </c>
      <c r="F3556">
        <v>1</v>
      </c>
      <c r="G3556">
        <v>0</v>
      </c>
      <c r="H3556">
        <v>1</v>
      </c>
      <c r="I3556">
        <v>0</v>
      </c>
      <c r="J3556">
        <v>0</v>
      </c>
      <c r="K3556">
        <v>1</v>
      </c>
      <c r="L3556">
        <v>9</v>
      </c>
      <c r="M3556">
        <v>4</v>
      </c>
      <c r="N3556">
        <v>0</v>
      </c>
      <c r="O3556">
        <v>0</v>
      </c>
      <c r="P3556">
        <v>0</v>
      </c>
      <c r="Q3556">
        <v>0</v>
      </c>
      <c r="R3556">
        <v>7</v>
      </c>
      <c r="S3556">
        <v>0</v>
      </c>
      <c r="T3556">
        <v>0</v>
      </c>
      <c r="U3556">
        <v>0</v>
      </c>
      <c r="V3556">
        <f t="shared" si="110"/>
        <v>90</v>
      </c>
      <c r="W3556">
        <f t="shared" si="111"/>
        <v>93</v>
      </c>
    </row>
    <row r="3557" spans="1:23" x14ac:dyDescent="0.35">
      <c r="A3557" t="s">
        <v>495</v>
      </c>
      <c r="B3557" s="1">
        <v>44465</v>
      </c>
      <c r="C3557" t="s">
        <v>493</v>
      </c>
      <c r="D3557" t="s">
        <v>113</v>
      </c>
      <c r="E3557">
        <v>1</v>
      </c>
      <c r="F3557">
        <v>0</v>
      </c>
      <c r="G3557">
        <v>0</v>
      </c>
      <c r="H3557">
        <v>0</v>
      </c>
      <c r="I3557">
        <v>1</v>
      </c>
      <c r="J3557">
        <v>0</v>
      </c>
      <c r="K3557">
        <v>0</v>
      </c>
      <c r="L3557">
        <v>3</v>
      </c>
      <c r="M3557">
        <v>2</v>
      </c>
      <c r="N3557">
        <v>1</v>
      </c>
      <c r="O3557">
        <v>1</v>
      </c>
      <c r="P3557">
        <v>1</v>
      </c>
      <c r="Q3557">
        <v>4</v>
      </c>
      <c r="R3557">
        <v>1</v>
      </c>
      <c r="S3557">
        <v>0</v>
      </c>
      <c r="T3557">
        <v>0</v>
      </c>
      <c r="U3557">
        <v>0</v>
      </c>
      <c r="V3557">
        <f t="shared" si="110"/>
        <v>50</v>
      </c>
      <c r="W3557">
        <f t="shared" si="111"/>
        <v>38</v>
      </c>
    </row>
    <row r="3558" spans="1:23" x14ac:dyDescent="0.35">
      <c r="A3558" t="s">
        <v>495</v>
      </c>
      <c r="B3558" s="1">
        <v>44467</v>
      </c>
      <c r="C3558" t="s">
        <v>478</v>
      </c>
      <c r="D3558" t="s">
        <v>92</v>
      </c>
      <c r="E3558">
        <v>1</v>
      </c>
      <c r="F3558">
        <v>0</v>
      </c>
      <c r="G3558">
        <v>0</v>
      </c>
      <c r="H3558">
        <v>0</v>
      </c>
      <c r="I3558">
        <v>1</v>
      </c>
      <c r="J3558">
        <v>0</v>
      </c>
      <c r="K3558">
        <v>0</v>
      </c>
      <c r="L3558">
        <v>7</v>
      </c>
      <c r="M3558">
        <v>4</v>
      </c>
      <c r="N3558">
        <v>2</v>
      </c>
      <c r="O3558">
        <v>2</v>
      </c>
      <c r="P3558">
        <v>0</v>
      </c>
      <c r="Q3558">
        <v>1</v>
      </c>
      <c r="R3558">
        <v>7</v>
      </c>
      <c r="S3558">
        <v>0</v>
      </c>
      <c r="T3558">
        <v>0</v>
      </c>
      <c r="U3558">
        <v>0</v>
      </c>
      <c r="V3558">
        <f t="shared" si="110"/>
        <v>79</v>
      </c>
      <c r="W3558">
        <f t="shared" si="111"/>
        <v>73</v>
      </c>
    </row>
    <row r="3559" spans="1:23" x14ac:dyDescent="0.35">
      <c r="A3559" t="s">
        <v>495</v>
      </c>
      <c r="B3559" s="1">
        <v>44468</v>
      </c>
      <c r="C3559" t="s">
        <v>477</v>
      </c>
      <c r="D3559" t="s">
        <v>92</v>
      </c>
      <c r="E3559">
        <v>1</v>
      </c>
      <c r="F3559">
        <v>0</v>
      </c>
      <c r="G3559">
        <v>0</v>
      </c>
      <c r="H3559">
        <v>0</v>
      </c>
      <c r="I3559">
        <v>1</v>
      </c>
      <c r="J3559">
        <v>0</v>
      </c>
      <c r="K3559">
        <v>0</v>
      </c>
      <c r="L3559">
        <v>6</v>
      </c>
      <c r="M3559">
        <v>7</v>
      </c>
      <c r="N3559">
        <v>3</v>
      </c>
      <c r="O3559">
        <v>3</v>
      </c>
      <c r="P3559">
        <v>0</v>
      </c>
      <c r="Q3559">
        <v>2</v>
      </c>
      <c r="R3559">
        <v>4</v>
      </c>
      <c r="S3559">
        <v>0</v>
      </c>
      <c r="T3559">
        <v>0</v>
      </c>
      <c r="U3559">
        <v>0</v>
      </c>
      <c r="V3559">
        <f t="shared" si="110"/>
        <v>67</v>
      </c>
      <c r="W3559">
        <f t="shared" si="111"/>
        <v>53</v>
      </c>
    </row>
    <row r="3560" spans="1:23" x14ac:dyDescent="0.35">
      <c r="A3560" t="s">
        <v>495</v>
      </c>
      <c r="B3560" s="1">
        <v>44469</v>
      </c>
      <c r="C3560" t="s">
        <v>487</v>
      </c>
      <c r="D3560" t="s">
        <v>92</v>
      </c>
      <c r="E3560">
        <v>1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0</v>
      </c>
      <c r="L3560" s="2">
        <v>4.333333333333333</v>
      </c>
      <c r="M3560">
        <v>4</v>
      </c>
      <c r="N3560">
        <v>5</v>
      </c>
      <c r="O3560">
        <v>4</v>
      </c>
      <c r="P3560">
        <v>2</v>
      </c>
      <c r="Q3560">
        <v>2</v>
      </c>
      <c r="R3560">
        <v>8</v>
      </c>
      <c r="S3560">
        <v>1</v>
      </c>
      <c r="T3560">
        <v>0</v>
      </c>
      <c r="U3560">
        <v>0</v>
      </c>
      <c r="V3560">
        <f t="shared" si="110"/>
        <v>55.666666666666664</v>
      </c>
      <c r="W3560">
        <f t="shared" si="111"/>
        <v>35</v>
      </c>
    </row>
    <row r="3561" spans="1:23" x14ac:dyDescent="0.35">
      <c r="A3561" t="s">
        <v>495</v>
      </c>
      <c r="B3561" s="1">
        <v>44470</v>
      </c>
      <c r="C3561" t="s">
        <v>488</v>
      </c>
      <c r="D3561" t="s">
        <v>95</v>
      </c>
      <c r="E3561">
        <v>1</v>
      </c>
      <c r="F3561">
        <v>0</v>
      </c>
      <c r="G3561">
        <v>0</v>
      </c>
      <c r="H3561">
        <v>1</v>
      </c>
      <c r="I3561">
        <v>0</v>
      </c>
      <c r="J3561">
        <v>0</v>
      </c>
      <c r="K3561">
        <v>0</v>
      </c>
      <c r="L3561">
        <v>7</v>
      </c>
      <c r="M3561">
        <v>6</v>
      </c>
      <c r="N3561">
        <v>0</v>
      </c>
      <c r="O3561">
        <v>0</v>
      </c>
      <c r="P3561">
        <v>0</v>
      </c>
      <c r="Q3561">
        <v>1</v>
      </c>
      <c r="R3561">
        <v>9</v>
      </c>
      <c r="S3561">
        <v>1</v>
      </c>
      <c r="T3561">
        <v>0</v>
      </c>
      <c r="U3561">
        <v>0</v>
      </c>
      <c r="V3561">
        <f t="shared" si="110"/>
        <v>79</v>
      </c>
      <c r="W3561">
        <f t="shared" si="111"/>
        <v>77</v>
      </c>
    </row>
    <row r="3562" spans="1:23" x14ac:dyDescent="0.35">
      <c r="A3562" t="s">
        <v>495</v>
      </c>
      <c r="B3562" s="1">
        <v>44471</v>
      </c>
      <c r="C3562" t="s">
        <v>493</v>
      </c>
      <c r="D3562" t="s">
        <v>95</v>
      </c>
      <c r="E3562">
        <v>1</v>
      </c>
      <c r="F3562">
        <v>0</v>
      </c>
      <c r="G3562">
        <v>0</v>
      </c>
      <c r="H3562">
        <v>0</v>
      </c>
      <c r="I3562">
        <v>1</v>
      </c>
      <c r="J3562">
        <v>0</v>
      </c>
      <c r="K3562">
        <v>0</v>
      </c>
      <c r="L3562">
        <v>4</v>
      </c>
      <c r="M3562">
        <v>2</v>
      </c>
      <c r="N3562">
        <v>3</v>
      </c>
      <c r="O3562">
        <v>3</v>
      </c>
      <c r="P3562">
        <v>1</v>
      </c>
      <c r="Q3562">
        <v>3</v>
      </c>
      <c r="R3562">
        <v>1</v>
      </c>
      <c r="S3562">
        <v>0</v>
      </c>
      <c r="T3562">
        <v>0</v>
      </c>
      <c r="U3562">
        <v>0</v>
      </c>
      <c r="V3562">
        <f t="shared" si="110"/>
        <v>54</v>
      </c>
      <c r="W3562">
        <f t="shared" si="111"/>
        <v>40</v>
      </c>
    </row>
    <row r="3563" spans="1:23" x14ac:dyDescent="0.35">
      <c r="A3563" t="s">
        <v>495</v>
      </c>
      <c r="B3563" s="1">
        <v>44472</v>
      </c>
      <c r="C3563" t="s">
        <v>494</v>
      </c>
      <c r="D3563" t="s">
        <v>95</v>
      </c>
      <c r="E3563">
        <v>1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2</v>
      </c>
      <c r="M3563">
        <v>4</v>
      </c>
      <c r="N3563">
        <v>3</v>
      </c>
      <c r="O3563">
        <v>3</v>
      </c>
      <c r="P3563">
        <v>0</v>
      </c>
      <c r="Q3563">
        <v>1</v>
      </c>
      <c r="R3563">
        <v>0</v>
      </c>
      <c r="S3563">
        <v>0</v>
      </c>
      <c r="T3563">
        <v>0</v>
      </c>
      <c r="U3563">
        <v>0</v>
      </c>
      <c r="V3563">
        <f t="shared" si="110"/>
        <v>51</v>
      </c>
      <c r="W3563">
        <f t="shared" si="111"/>
        <v>33</v>
      </c>
    </row>
    <row r="3564" spans="1:23" x14ac:dyDescent="0.35">
      <c r="A3564" t="s">
        <v>512</v>
      </c>
      <c r="B3564" s="1">
        <v>44287</v>
      </c>
      <c r="C3564" t="s">
        <v>496</v>
      </c>
      <c r="D3564" t="s">
        <v>114</v>
      </c>
      <c r="E3564">
        <v>1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3</v>
      </c>
      <c r="M3564">
        <v>1</v>
      </c>
      <c r="N3564">
        <v>2</v>
      </c>
      <c r="O3564">
        <v>1</v>
      </c>
      <c r="P3564">
        <v>0</v>
      </c>
      <c r="Q3564">
        <v>3</v>
      </c>
      <c r="R3564">
        <v>2</v>
      </c>
      <c r="S3564">
        <v>0</v>
      </c>
      <c r="T3564">
        <v>0</v>
      </c>
      <c r="U3564">
        <v>0</v>
      </c>
      <c r="V3564">
        <f t="shared" si="110"/>
        <v>55</v>
      </c>
      <c r="W3564">
        <f t="shared" si="111"/>
        <v>46</v>
      </c>
    </row>
    <row r="3565" spans="1:23" x14ac:dyDescent="0.35">
      <c r="A3565" t="s">
        <v>512</v>
      </c>
      <c r="B3565" s="1">
        <v>44289</v>
      </c>
      <c r="C3565" t="s">
        <v>497</v>
      </c>
      <c r="D3565" t="s">
        <v>114</v>
      </c>
      <c r="E3565">
        <v>1</v>
      </c>
      <c r="F3565">
        <v>0</v>
      </c>
      <c r="G3565">
        <v>0</v>
      </c>
      <c r="H3565">
        <v>0</v>
      </c>
      <c r="I3565">
        <v>1</v>
      </c>
      <c r="J3565">
        <v>0</v>
      </c>
      <c r="K3565">
        <v>0</v>
      </c>
      <c r="L3565">
        <v>5</v>
      </c>
      <c r="M3565">
        <v>5</v>
      </c>
      <c r="N3565">
        <v>3</v>
      </c>
      <c r="O3565">
        <v>3</v>
      </c>
      <c r="P3565">
        <v>1</v>
      </c>
      <c r="Q3565">
        <v>2</v>
      </c>
      <c r="R3565">
        <v>7</v>
      </c>
      <c r="S3565">
        <v>0</v>
      </c>
      <c r="T3565">
        <v>0</v>
      </c>
      <c r="U3565">
        <v>0</v>
      </c>
      <c r="V3565">
        <f t="shared" si="110"/>
        <v>63</v>
      </c>
      <c r="W3565">
        <f t="shared" si="111"/>
        <v>48</v>
      </c>
    </row>
    <row r="3566" spans="1:23" x14ac:dyDescent="0.35">
      <c r="A3566" t="s">
        <v>512</v>
      </c>
      <c r="B3566" s="1">
        <v>44290</v>
      </c>
      <c r="C3566" t="s">
        <v>498</v>
      </c>
      <c r="D3566" t="s">
        <v>114</v>
      </c>
      <c r="E3566">
        <v>1</v>
      </c>
      <c r="F3566">
        <v>0</v>
      </c>
      <c r="G3566">
        <v>0</v>
      </c>
      <c r="H3566">
        <v>0</v>
      </c>
      <c r="I3566">
        <v>1</v>
      </c>
      <c r="J3566">
        <v>0</v>
      </c>
      <c r="K3566">
        <v>0</v>
      </c>
      <c r="L3566">
        <v>3</v>
      </c>
      <c r="M3566">
        <v>2</v>
      </c>
      <c r="N3566">
        <v>3</v>
      </c>
      <c r="O3566">
        <v>3</v>
      </c>
      <c r="P3566">
        <v>1</v>
      </c>
      <c r="Q3566">
        <v>4</v>
      </c>
      <c r="R3566">
        <v>4</v>
      </c>
      <c r="S3566">
        <v>0</v>
      </c>
      <c r="T3566">
        <v>0</v>
      </c>
      <c r="U3566">
        <v>0</v>
      </c>
      <c r="V3566">
        <f t="shared" si="110"/>
        <v>53</v>
      </c>
      <c r="W3566">
        <f t="shared" si="111"/>
        <v>35</v>
      </c>
    </row>
    <row r="3567" spans="1:23" x14ac:dyDescent="0.35">
      <c r="A3567" t="s">
        <v>512</v>
      </c>
      <c r="B3567" s="1">
        <v>44291</v>
      </c>
      <c r="C3567" t="s">
        <v>499</v>
      </c>
      <c r="D3567" t="s">
        <v>91</v>
      </c>
      <c r="E3567">
        <v>1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4</v>
      </c>
      <c r="M3567">
        <v>3</v>
      </c>
      <c r="N3567">
        <v>1</v>
      </c>
      <c r="O3567">
        <v>1</v>
      </c>
      <c r="P3567">
        <v>0</v>
      </c>
      <c r="Q3567">
        <v>4</v>
      </c>
      <c r="R3567">
        <v>6</v>
      </c>
      <c r="S3567">
        <v>0</v>
      </c>
      <c r="T3567">
        <v>1</v>
      </c>
      <c r="U3567">
        <v>0</v>
      </c>
      <c r="V3567">
        <f t="shared" si="110"/>
        <v>61</v>
      </c>
      <c r="W3567">
        <f t="shared" si="111"/>
        <v>53</v>
      </c>
    </row>
    <row r="3568" spans="1:23" x14ac:dyDescent="0.35">
      <c r="A3568" t="s">
        <v>512</v>
      </c>
      <c r="B3568" s="1">
        <v>44292</v>
      </c>
      <c r="C3568" t="s">
        <v>500</v>
      </c>
      <c r="D3568" t="s">
        <v>91</v>
      </c>
      <c r="E3568">
        <v>1</v>
      </c>
      <c r="F3568">
        <v>0</v>
      </c>
      <c r="G3568">
        <v>0</v>
      </c>
      <c r="H3568">
        <v>0</v>
      </c>
      <c r="I3568">
        <v>1</v>
      </c>
      <c r="J3568">
        <v>0</v>
      </c>
      <c r="K3568">
        <v>0</v>
      </c>
      <c r="L3568">
        <v>4</v>
      </c>
      <c r="M3568">
        <v>9</v>
      </c>
      <c r="N3568">
        <v>7</v>
      </c>
      <c r="O3568">
        <v>7</v>
      </c>
      <c r="P3568">
        <v>2</v>
      </c>
      <c r="Q3568">
        <v>0</v>
      </c>
      <c r="R3568">
        <v>4</v>
      </c>
      <c r="S3568">
        <v>0</v>
      </c>
      <c r="T3568">
        <v>0</v>
      </c>
      <c r="U3568">
        <v>1</v>
      </c>
      <c r="V3568">
        <f t="shared" si="110"/>
        <v>49</v>
      </c>
      <c r="W3568">
        <f t="shared" si="111"/>
        <v>17</v>
      </c>
    </row>
    <row r="3569" spans="1:23" x14ac:dyDescent="0.35">
      <c r="A3569" t="s">
        <v>512</v>
      </c>
      <c r="B3569" s="1">
        <v>44293</v>
      </c>
      <c r="C3569" t="s">
        <v>496</v>
      </c>
      <c r="D3569" t="s">
        <v>91</v>
      </c>
      <c r="E3569">
        <v>1</v>
      </c>
      <c r="F3569">
        <v>0</v>
      </c>
      <c r="G3569">
        <v>0</v>
      </c>
      <c r="H3569">
        <v>0</v>
      </c>
      <c r="I3569">
        <v>1</v>
      </c>
      <c r="J3569">
        <v>0</v>
      </c>
      <c r="K3569">
        <v>0</v>
      </c>
      <c r="L3569">
        <v>4</v>
      </c>
      <c r="M3569">
        <v>2</v>
      </c>
      <c r="N3569">
        <v>5</v>
      </c>
      <c r="O3569">
        <v>4</v>
      </c>
      <c r="P3569">
        <v>1</v>
      </c>
      <c r="Q3569">
        <v>5</v>
      </c>
      <c r="R3569">
        <v>5</v>
      </c>
      <c r="S3569">
        <v>1</v>
      </c>
      <c r="T3569">
        <v>0</v>
      </c>
      <c r="U3569">
        <v>0</v>
      </c>
      <c r="V3569">
        <f t="shared" si="110"/>
        <v>54</v>
      </c>
      <c r="W3569">
        <f t="shared" si="111"/>
        <v>34</v>
      </c>
    </row>
    <row r="3570" spans="1:23" x14ac:dyDescent="0.35">
      <c r="A3570" t="s">
        <v>512</v>
      </c>
      <c r="B3570" s="1">
        <v>44294</v>
      </c>
      <c r="C3570" t="s">
        <v>497</v>
      </c>
      <c r="D3570" t="s">
        <v>112</v>
      </c>
      <c r="E3570">
        <v>1</v>
      </c>
      <c r="F3570">
        <v>0</v>
      </c>
      <c r="G3570">
        <v>0</v>
      </c>
      <c r="H3570">
        <v>0</v>
      </c>
      <c r="I3570">
        <v>1</v>
      </c>
      <c r="J3570">
        <v>0</v>
      </c>
      <c r="K3570">
        <v>0</v>
      </c>
      <c r="L3570" s="2">
        <v>5.333333333333333</v>
      </c>
      <c r="M3570">
        <v>10</v>
      </c>
      <c r="N3570">
        <v>3</v>
      </c>
      <c r="O3570">
        <v>3</v>
      </c>
      <c r="P3570">
        <v>2</v>
      </c>
      <c r="Q3570">
        <v>0</v>
      </c>
      <c r="R3570">
        <v>5</v>
      </c>
      <c r="S3570">
        <v>0</v>
      </c>
      <c r="T3570">
        <v>0</v>
      </c>
      <c r="U3570">
        <v>0</v>
      </c>
      <c r="V3570">
        <f t="shared" si="110"/>
        <v>55.666666666666664</v>
      </c>
      <c r="W3570">
        <f t="shared" si="111"/>
        <v>36</v>
      </c>
    </row>
    <row r="3571" spans="1:23" x14ac:dyDescent="0.35">
      <c r="A3571" t="s">
        <v>512</v>
      </c>
      <c r="B3571" s="1">
        <v>44296</v>
      </c>
      <c r="C3571" t="s">
        <v>498</v>
      </c>
      <c r="D3571" t="s">
        <v>112</v>
      </c>
      <c r="E3571">
        <v>1</v>
      </c>
      <c r="F3571">
        <v>0</v>
      </c>
      <c r="G3571">
        <v>0</v>
      </c>
      <c r="H3571">
        <v>1</v>
      </c>
      <c r="I3571">
        <v>0</v>
      </c>
      <c r="J3571">
        <v>0</v>
      </c>
      <c r="K3571">
        <v>0</v>
      </c>
      <c r="L3571">
        <v>5</v>
      </c>
      <c r="M3571">
        <v>5</v>
      </c>
      <c r="N3571">
        <v>1</v>
      </c>
      <c r="O3571">
        <v>1</v>
      </c>
      <c r="P3571">
        <v>0</v>
      </c>
      <c r="Q3571">
        <v>1</v>
      </c>
      <c r="R3571">
        <v>7</v>
      </c>
      <c r="S3571">
        <v>0</v>
      </c>
      <c r="T3571">
        <v>0</v>
      </c>
      <c r="U3571">
        <v>0</v>
      </c>
      <c r="V3571">
        <f t="shared" si="110"/>
        <v>68</v>
      </c>
      <c r="W3571">
        <f t="shared" si="111"/>
        <v>62</v>
      </c>
    </row>
    <row r="3572" spans="1:23" x14ac:dyDescent="0.35">
      <c r="A3572" t="s">
        <v>512</v>
      </c>
      <c r="B3572" s="1">
        <v>44297</v>
      </c>
      <c r="C3572" t="s">
        <v>499</v>
      </c>
      <c r="D3572" t="s">
        <v>112</v>
      </c>
      <c r="E3572">
        <v>1</v>
      </c>
      <c r="F3572">
        <v>0</v>
      </c>
      <c r="G3572">
        <v>0</v>
      </c>
      <c r="H3572">
        <v>1</v>
      </c>
      <c r="I3572">
        <v>0</v>
      </c>
      <c r="J3572">
        <v>0</v>
      </c>
      <c r="K3572">
        <v>0</v>
      </c>
      <c r="L3572" s="2">
        <v>5.333333333333333</v>
      </c>
      <c r="M3572">
        <v>4</v>
      </c>
      <c r="N3572">
        <v>1</v>
      </c>
      <c r="O3572">
        <v>1</v>
      </c>
      <c r="P3572">
        <v>1</v>
      </c>
      <c r="Q3572">
        <v>1</v>
      </c>
      <c r="R3572">
        <v>4</v>
      </c>
      <c r="S3572">
        <v>2</v>
      </c>
      <c r="T3572">
        <v>0</v>
      </c>
      <c r="U3572">
        <v>0</v>
      </c>
      <c r="V3572">
        <f t="shared" si="110"/>
        <v>63.666666666666664</v>
      </c>
      <c r="W3572">
        <f t="shared" si="111"/>
        <v>57</v>
      </c>
    </row>
    <row r="3573" spans="1:23" x14ac:dyDescent="0.35">
      <c r="A3573" t="s">
        <v>512</v>
      </c>
      <c r="B3573" s="1">
        <v>44298</v>
      </c>
      <c r="C3573" t="s">
        <v>500</v>
      </c>
      <c r="D3573" t="s">
        <v>69</v>
      </c>
      <c r="E3573">
        <v>1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5</v>
      </c>
      <c r="M3573">
        <v>3</v>
      </c>
      <c r="N3573">
        <v>1</v>
      </c>
      <c r="O3573">
        <v>1</v>
      </c>
      <c r="P3573">
        <v>0</v>
      </c>
      <c r="Q3573">
        <v>2</v>
      </c>
      <c r="R3573">
        <v>8</v>
      </c>
      <c r="S3573">
        <v>0</v>
      </c>
      <c r="T3573">
        <v>0</v>
      </c>
      <c r="U3573">
        <v>0</v>
      </c>
      <c r="V3573">
        <f t="shared" si="110"/>
        <v>70</v>
      </c>
      <c r="W3573">
        <f t="shared" si="111"/>
        <v>65</v>
      </c>
    </row>
    <row r="3574" spans="1:23" x14ac:dyDescent="0.35">
      <c r="A3574" t="s">
        <v>512</v>
      </c>
      <c r="B3574" s="1">
        <v>44299</v>
      </c>
      <c r="C3574" t="s">
        <v>496</v>
      </c>
      <c r="D3574" t="s">
        <v>69</v>
      </c>
      <c r="E3574">
        <v>1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 s="2">
        <v>3.6666666666666665</v>
      </c>
      <c r="M3574">
        <v>4</v>
      </c>
      <c r="N3574">
        <v>4</v>
      </c>
      <c r="O3574">
        <v>3</v>
      </c>
      <c r="P3574">
        <v>1</v>
      </c>
      <c r="Q3574">
        <v>7</v>
      </c>
      <c r="R3574">
        <v>1</v>
      </c>
      <c r="S3574">
        <v>1</v>
      </c>
      <c r="T3574">
        <v>0</v>
      </c>
      <c r="U3574">
        <v>1</v>
      </c>
      <c r="V3574">
        <f t="shared" si="110"/>
        <v>45</v>
      </c>
      <c r="W3574">
        <f t="shared" si="111"/>
        <v>23</v>
      </c>
    </row>
    <row r="3575" spans="1:23" x14ac:dyDescent="0.35">
      <c r="A3575" t="s">
        <v>512</v>
      </c>
      <c r="B3575" s="1">
        <v>44300</v>
      </c>
      <c r="C3575" t="s">
        <v>497</v>
      </c>
      <c r="D3575" t="s">
        <v>69</v>
      </c>
      <c r="E3575">
        <v>1</v>
      </c>
      <c r="F3575">
        <v>0</v>
      </c>
      <c r="G3575">
        <v>0</v>
      </c>
      <c r="H3575">
        <v>1</v>
      </c>
      <c r="I3575">
        <v>0</v>
      </c>
      <c r="J3575">
        <v>0</v>
      </c>
      <c r="K3575">
        <v>0</v>
      </c>
      <c r="L3575" s="2">
        <v>5.333333333333333</v>
      </c>
      <c r="M3575">
        <v>4</v>
      </c>
      <c r="N3575">
        <v>1</v>
      </c>
      <c r="O3575">
        <v>1</v>
      </c>
      <c r="P3575">
        <v>0</v>
      </c>
      <c r="Q3575">
        <v>2</v>
      </c>
      <c r="R3575">
        <v>2</v>
      </c>
      <c r="S3575">
        <v>0</v>
      </c>
      <c r="T3575">
        <v>0</v>
      </c>
      <c r="U3575">
        <v>0</v>
      </c>
      <c r="V3575">
        <f t="shared" si="110"/>
        <v>64.666666666666671</v>
      </c>
      <c r="W3575">
        <f t="shared" si="111"/>
        <v>59</v>
      </c>
    </row>
    <row r="3576" spans="1:23" x14ac:dyDescent="0.35">
      <c r="A3576" t="s">
        <v>512</v>
      </c>
      <c r="B3576" s="1">
        <v>44301</v>
      </c>
      <c r="C3576" t="s">
        <v>498</v>
      </c>
      <c r="D3576" t="s">
        <v>69</v>
      </c>
      <c r="E3576">
        <v>1</v>
      </c>
      <c r="F3576">
        <v>0</v>
      </c>
      <c r="G3576">
        <v>0</v>
      </c>
      <c r="H3576">
        <v>0</v>
      </c>
      <c r="I3576">
        <v>1</v>
      </c>
      <c r="J3576">
        <v>0</v>
      </c>
      <c r="K3576">
        <v>0</v>
      </c>
      <c r="L3576" s="2">
        <v>3.3333333333333335</v>
      </c>
      <c r="M3576">
        <v>9</v>
      </c>
      <c r="N3576">
        <v>7</v>
      </c>
      <c r="O3576">
        <v>7</v>
      </c>
      <c r="P3576">
        <v>1</v>
      </c>
      <c r="Q3576">
        <v>3</v>
      </c>
      <c r="R3576">
        <v>1</v>
      </c>
      <c r="S3576">
        <v>0</v>
      </c>
      <c r="T3576">
        <v>0</v>
      </c>
      <c r="U3576">
        <v>1</v>
      </c>
      <c r="V3576">
        <f t="shared" si="110"/>
        <v>45</v>
      </c>
      <c r="W3576">
        <f t="shared" si="111"/>
        <v>10</v>
      </c>
    </row>
    <row r="3577" spans="1:23" x14ac:dyDescent="0.35">
      <c r="A3577" t="s">
        <v>512</v>
      </c>
      <c r="B3577" s="1">
        <v>44302</v>
      </c>
      <c r="C3577" t="s">
        <v>499</v>
      </c>
      <c r="D3577" t="s">
        <v>105</v>
      </c>
      <c r="E3577">
        <v>1</v>
      </c>
      <c r="F3577">
        <v>0</v>
      </c>
      <c r="G3577">
        <v>0</v>
      </c>
      <c r="H3577">
        <v>1</v>
      </c>
      <c r="I3577">
        <v>0</v>
      </c>
      <c r="J3577">
        <v>0</v>
      </c>
      <c r="K3577">
        <v>0</v>
      </c>
      <c r="L3577">
        <v>6</v>
      </c>
      <c r="M3577">
        <v>4</v>
      </c>
      <c r="N3577">
        <v>1</v>
      </c>
      <c r="O3577">
        <v>1</v>
      </c>
      <c r="P3577">
        <v>0</v>
      </c>
      <c r="Q3577">
        <v>0</v>
      </c>
      <c r="R3577">
        <v>8</v>
      </c>
      <c r="S3577">
        <v>3</v>
      </c>
      <c r="T3577">
        <v>0</v>
      </c>
      <c r="U3577">
        <v>0</v>
      </c>
      <c r="V3577">
        <f t="shared" si="110"/>
        <v>76</v>
      </c>
      <c r="W3577">
        <f t="shared" si="111"/>
        <v>73</v>
      </c>
    </row>
    <row r="3578" spans="1:23" x14ac:dyDescent="0.35">
      <c r="A3578" t="s">
        <v>512</v>
      </c>
      <c r="B3578" s="1">
        <v>44303</v>
      </c>
      <c r="C3578" t="s">
        <v>500</v>
      </c>
      <c r="D3578" t="s">
        <v>105</v>
      </c>
      <c r="E3578">
        <v>1</v>
      </c>
      <c r="F3578">
        <v>0</v>
      </c>
      <c r="G3578">
        <v>0</v>
      </c>
      <c r="H3578">
        <v>0</v>
      </c>
      <c r="I3578">
        <v>1</v>
      </c>
      <c r="J3578">
        <v>0</v>
      </c>
      <c r="K3578">
        <v>0</v>
      </c>
      <c r="L3578">
        <v>4</v>
      </c>
      <c r="M3578">
        <v>8</v>
      </c>
      <c r="N3578">
        <v>7</v>
      </c>
      <c r="O3578">
        <v>6</v>
      </c>
      <c r="P3578">
        <v>0</v>
      </c>
      <c r="Q3578">
        <v>1</v>
      </c>
      <c r="R3578">
        <v>5</v>
      </c>
      <c r="S3578">
        <v>0</v>
      </c>
      <c r="T3578">
        <v>0</v>
      </c>
      <c r="U3578">
        <v>0</v>
      </c>
      <c r="V3578">
        <f t="shared" si="110"/>
        <v>56</v>
      </c>
      <c r="W3578">
        <f t="shared" si="111"/>
        <v>30</v>
      </c>
    </row>
    <row r="3579" spans="1:23" x14ac:dyDescent="0.35">
      <c r="A3579" t="s">
        <v>512</v>
      </c>
      <c r="B3579" s="1">
        <v>44304</v>
      </c>
      <c r="C3579" t="s">
        <v>496</v>
      </c>
      <c r="D3579" t="s">
        <v>105</v>
      </c>
      <c r="E3579">
        <v>1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5</v>
      </c>
      <c r="M3579">
        <v>5</v>
      </c>
      <c r="N3579">
        <v>3</v>
      </c>
      <c r="O3579">
        <v>3</v>
      </c>
      <c r="P3579">
        <v>2</v>
      </c>
      <c r="Q3579">
        <v>1</v>
      </c>
      <c r="R3579">
        <v>6</v>
      </c>
      <c r="S3579">
        <v>0</v>
      </c>
      <c r="T3579">
        <v>0</v>
      </c>
      <c r="U3579">
        <v>0</v>
      </c>
      <c r="V3579">
        <f t="shared" si="110"/>
        <v>59</v>
      </c>
      <c r="W3579">
        <f t="shared" si="111"/>
        <v>43</v>
      </c>
    </row>
    <row r="3580" spans="1:23" x14ac:dyDescent="0.35">
      <c r="A3580" t="s">
        <v>512</v>
      </c>
      <c r="B3580" t="s">
        <v>292</v>
      </c>
      <c r="C3580" t="s">
        <v>497</v>
      </c>
      <c r="D3580" t="s">
        <v>65</v>
      </c>
      <c r="E3580">
        <v>1</v>
      </c>
      <c r="F3580">
        <v>0</v>
      </c>
      <c r="G3580">
        <v>0</v>
      </c>
      <c r="H3580">
        <v>1</v>
      </c>
      <c r="I3580">
        <v>0</v>
      </c>
      <c r="J3580">
        <v>0</v>
      </c>
      <c r="K3580">
        <v>0</v>
      </c>
      <c r="L3580">
        <v>5</v>
      </c>
      <c r="M3580">
        <v>3</v>
      </c>
      <c r="N3580">
        <v>2</v>
      </c>
      <c r="O3580">
        <v>2</v>
      </c>
      <c r="P3580">
        <v>0</v>
      </c>
      <c r="Q3580">
        <v>2</v>
      </c>
      <c r="R3580">
        <v>7</v>
      </c>
      <c r="S3580">
        <v>0</v>
      </c>
      <c r="T3580">
        <v>0</v>
      </c>
      <c r="U3580">
        <v>0</v>
      </c>
      <c r="V3580">
        <f t="shared" si="110"/>
        <v>69</v>
      </c>
      <c r="W3580">
        <f t="shared" si="111"/>
        <v>61</v>
      </c>
    </row>
    <row r="3581" spans="1:23" x14ac:dyDescent="0.35">
      <c r="A3581" t="s">
        <v>512</v>
      </c>
      <c r="B3581" t="s">
        <v>293</v>
      </c>
      <c r="C3581" t="s">
        <v>501</v>
      </c>
      <c r="D3581" t="s">
        <v>65</v>
      </c>
      <c r="E3581">
        <v>1</v>
      </c>
      <c r="F3581">
        <v>0</v>
      </c>
      <c r="G3581">
        <v>0</v>
      </c>
      <c r="H3581">
        <v>0</v>
      </c>
      <c r="I3581">
        <v>1</v>
      </c>
      <c r="J3581">
        <v>0</v>
      </c>
      <c r="K3581">
        <v>0</v>
      </c>
      <c r="L3581" s="2">
        <v>4.333333333333333</v>
      </c>
      <c r="M3581">
        <v>4</v>
      </c>
      <c r="N3581">
        <v>4</v>
      </c>
      <c r="O3581">
        <v>4</v>
      </c>
      <c r="P3581">
        <v>2</v>
      </c>
      <c r="Q3581">
        <v>2</v>
      </c>
      <c r="R3581">
        <v>4</v>
      </c>
      <c r="S3581">
        <v>0</v>
      </c>
      <c r="T3581">
        <v>0</v>
      </c>
      <c r="U3581">
        <v>0</v>
      </c>
      <c r="V3581">
        <f t="shared" si="110"/>
        <v>53.666666666666664</v>
      </c>
      <c r="W3581">
        <f t="shared" si="111"/>
        <v>34</v>
      </c>
    </row>
    <row r="3582" spans="1:23" x14ac:dyDescent="0.35">
      <c r="A3582" t="s">
        <v>512</v>
      </c>
      <c r="B3582" s="1">
        <v>44308</v>
      </c>
      <c r="C3582" t="s">
        <v>498</v>
      </c>
      <c r="D3582" t="s">
        <v>65</v>
      </c>
      <c r="E3582">
        <v>1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5</v>
      </c>
      <c r="M3582">
        <v>5</v>
      </c>
      <c r="N3582">
        <v>2</v>
      </c>
      <c r="O3582">
        <v>2</v>
      </c>
      <c r="P3582">
        <v>1</v>
      </c>
      <c r="Q3582">
        <v>0</v>
      </c>
      <c r="R3582">
        <v>5</v>
      </c>
      <c r="S3582">
        <v>0</v>
      </c>
      <c r="T3582">
        <v>0</v>
      </c>
      <c r="U3582">
        <v>0</v>
      </c>
      <c r="V3582">
        <f t="shared" si="110"/>
        <v>63</v>
      </c>
      <c r="W3582">
        <f t="shared" si="111"/>
        <v>53</v>
      </c>
    </row>
    <row r="3583" spans="1:23" x14ac:dyDescent="0.35">
      <c r="A3583" t="s">
        <v>512</v>
      </c>
      <c r="B3583" s="1">
        <v>44309</v>
      </c>
      <c r="C3583" t="s">
        <v>499</v>
      </c>
      <c r="D3583" t="s">
        <v>56</v>
      </c>
      <c r="E3583">
        <v>1</v>
      </c>
      <c r="F3583">
        <v>0</v>
      </c>
      <c r="G3583">
        <v>0</v>
      </c>
      <c r="H3583">
        <v>0</v>
      </c>
      <c r="I3583">
        <v>1</v>
      </c>
      <c r="J3583">
        <v>0</v>
      </c>
      <c r="K3583">
        <v>0</v>
      </c>
      <c r="L3583">
        <v>7</v>
      </c>
      <c r="M3583">
        <v>5</v>
      </c>
      <c r="N3583">
        <v>2</v>
      </c>
      <c r="O3583">
        <v>2</v>
      </c>
      <c r="P3583">
        <v>2</v>
      </c>
      <c r="Q3583">
        <v>0</v>
      </c>
      <c r="R3583">
        <v>5</v>
      </c>
      <c r="S3583">
        <v>0</v>
      </c>
      <c r="T3583">
        <v>0</v>
      </c>
      <c r="U3583">
        <v>0</v>
      </c>
      <c r="V3583">
        <f t="shared" si="110"/>
        <v>69</v>
      </c>
      <c r="W3583">
        <f t="shared" si="111"/>
        <v>59</v>
      </c>
    </row>
    <row r="3584" spans="1:23" x14ac:dyDescent="0.35">
      <c r="A3584" t="s">
        <v>512</v>
      </c>
      <c r="B3584" s="1">
        <v>44310</v>
      </c>
      <c r="C3584" t="s">
        <v>500</v>
      </c>
      <c r="D3584" t="s">
        <v>56</v>
      </c>
      <c r="E3584">
        <v>1</v>
      </c>
      <c r="F3584">
        <v>0</v>
      </c>
      <c r="G3584">
        <v>0</v>
      </c>
      <c r="H3584">
        <v>1</v>
      </c>
      <c r="I3584">
        <v>0</v>
      </c>
      <c r="J3584">
        <v>0</v>
      </c>
      <c r="K3584">
        <v>0</v>
      </c>
      <c r="L3584">
        <v>6</v>
      </c>
      <c r="M3584">
        <v>2</v>
      </c>
      <c r="N3584">
        <v>1</v>
      </c>
      <c r="O3584">
        <v>1</v>
      </c>
      <c r="P3584">
        <v>0</v>
      </c>
      <c r="Q3584">
        <v>2</v>
      </c>
      <c r="R3584">
        <v>2</v>
      </c>
      <c r="S3584">
        <v>0</v>
      </c>
      <c r="T3584">
        <v>0</v>
      </c>
      <c r="U3584">
        <v>0</v>
      </c>
      <c r="V3584">
        <f t="shared" si="110"/>
        <v>70</v>
      </c>
      <c r="W3584">
        <f t="shared" si="111"/>
        <v>67</v>
      </c>
    </row>
    <row r="3585" spans="1:23" x14ac:dyDescent="0.35">
      <c r="A3585" t="s">
        <v>512</v>
      </c>
      <c r="B3585" s="1">
        <v>44311</v>
      </c>
      <c r="C3585" t="s">
        <v>502</v>
      </c>
      <c r="D3585" t="s">
        <v>56</v>
      </c>
      <c r="E3585">
        <v>1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4</v>
      </c>
      <c r="M3585">
        <v>4</v>
      </c>
      <c r="N3585">
        <v>1</v>
      </c>
      <c r="O3585">
        <v>1</v>
      </c>
      <c r="P3585">
        <v>0</v>
      </c>
      <c r="Q3585">
        <v>2</v>
      </c>
      <c r="R3585">
        <v>3</v>
      </c>
      <c r="S3585">
        <v>0</v>
      </c>
      <c r="T3585">
        <v>0</v>
      </c>
      <c r="U3585">
        <v>0</v>
      </c>
      <c r="V3585">
        <f t="shared" si="110"/>
        <v>59</v>
      </c>
      <c r="W3585">
        <f t="shared" si="111"/>
        <v>52</v>
      </c>
    </row>
    <row r="3586" spans="1:23" x14ac:dyDescent="0.35">
      <c r="A3586" t="s">
        <v>512</v>
      </c>
      <c r="B3586" s="1">
        <v>44313</v>
      </c>
      <c r="C3586" t="s">
        <v>497</v>
      </c>
      <c r="D3586" t="s">
        <v>47</v>
      </c>
      <c r="E3586">
        <v>1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6</v>
      </c>
      <c r="M3586">
        <v>3</v>
      </c>
      <c r="N3586">
        <v>1</v>
      </c>
      <c r="O3586">
        <v>1</v>
      </c>
      <c r="P3586">
        <v>0</v>
      </c>
      <c r="Q3586">
        <v>2</v>
      </c>
      <c r="R3586">
        <v>5</v>
      </c>
      <c r="S3586">
        <v>0</v>
      </c>
      <c r="T3586">
        <v>0</v>
      </c>
      <c r="U3586">
        <v>0</v>
      </c>
      <c r="V3586">
        <f t="shared" si="110"/>
        <v>72</v>
      </c>
      <c r="W3586">
        <f t="shared" si="111"/>
        <v>68</v>
      </c>
    </row>
    <row r="3587" spans="1:23" x14ac:dyDescent="0.35">
      <c r="A3587" t="s">
        <v>512</v>
      </c>
      <c r="B3587" s="1">
        <v>44314</v>
      </c>
      <c r="C3587" t="s">
        <v>498</v>
      </c>
      <c r="D3587" t="s">
        <v>47</v>
      </c>
      <c r="E3587">
        <v>1</v>
      </c>
      <c r="F3587">
        <v>0</v>
      </c>
      <c r="G3587">
        <v>0</v>
      </c>
      <c r="H3587">
        <v>0</v>
      </c>
      <c r="I3587">
        <v>1</v>
      </c>
      <c r="J3587">
        <v>0</v>
      </c>
      <c r="K3587">
        <v>0</v>
      </c>
      <c r="L3587" s="2">
        <v>2.3333333333333335</v>
      </c>
      <c r="M3587">
        <v>3</v>
      </c>
      <c r="N3587">
        <v>4</v>
      </c>
      <c r="O3587">
        <v>4</v>
      </c>
      <c r="P3587">
        <v>0</v>
      </c>
      <c r="Q3587">
        <v>5</v>
      </c>
      <c r="R3587">
        <v>2</v>
      </c>
      <c r="S3587">
        <v>0</v>
      </c>
      <c r="T3587">
        <v>0</v>
      </c>
      <c r="U3587">
        <v>0</v>
      </c>
      <c r="V3587">
        <f t="shared" ref="V3587:V3650" si="112">50+L3587*3+(IF(L3587&lt;4,0,(L3587-4)*2)+R3587-M3587-4*P3587-(2*(N3587-O3587))-Q3587)</f>
        <v>51</v>
      </c>
      <c r="W3587">
        <f t="shared" ref="W3587:W3650" si="113">40+6*L3587+R3587-2*Q3587-2*M3587-3*N3587-6*P3587</f>
        <v>28</v>
      </c>
    </row>
    <row r="3588" spans="1:23" x14ac:dyDescent="0.35">
      <c r="A3588" t="s">
        <v>512</v>
      </c>
      <c r="B3588" s="1">
        <v>44316</v>
      </c>
      <c r="C3588" t="s">
        <v>499</v>
      </c>
      <c r="D3588" t="s">
        <v>103</v>
      </c>
      <c r="E3588">
        <v>1</v>
      </c>
      <c r="F3588">
        <v>0</v>
      </c>
      <c r="G3588">
        <v>0</v>
      </c>
      <c r="H3588">
        <v>0</v>
      </c>
      <c r="I3588">
        <v>1</v>
      </c>
      <c r="J3588">
        <v>0</v>
      </c>
      <c r="K3588">
        <v>0</v>
      </c>
      <c r="L3588">
        <v>5</v>
      </c>
      <c r="M3588">
        <v>7</v>
      </c>
      <c r="N3588">
        <v>3</v>
      </c>
      <c r="O3588">
        <v>3</v>
      </c>
      <c r="P3588">
        <v>1</v>
      </c>
      <c r="Q3588">
        <v>0</v>
      </c>
      <c r="R3588">
        <v>7</v>
      </c>
      <c r="S3588">
        <v>0</v>
      </c>
      <c r="T3588">
        <v>0</v>
      </c>
      <c r="U3588">
        <v>0</v>
      </c>
      <c r="V3588">
        <f t="shared" si="112"/>
        <v>63</v>
      </c>
      <c r="W3588">
        <f t="shared" si="113"/>
        <v>48</v>
      </c>
    </row>
    <row r="3589" spans="1:23" x14ac:dyDescent="0.35">
      <c r="A3589" t="s">
        <v>512</v>
      </c>
      <c r="B3589" s="1">
        <v>44317</v>
      </c>
      <c r="C3589" t="s">
        <v>500</v>
      </c>
      <c r="D3589" t="s">
        <v>103</v>
      </c>
      <c r="E3589">
        <v>1</v>
      </c>
      <c r="F3589">
        <v>0</v>
      </c>
      <c r="G3589">
        <v>0</v>
      </c>
      <c r="H3589">
        <v>0</v>
      </c>
      <c r="I3589">
        <v>1</v>
      </c>
      <c r="J3589">
        <v>0</v>
      </c>
      <c r="K3589">
        <v>0</v>
      </c>
      <c r="L3589" s="2">
        <v>5.333333333333333</v>
      </c>
      <c r="M3589">
        <v>7</v>
      </c>
      <c r="N3589">
        <v>5</v>
      </c>
      <c r="O3589">
        <v>5</v>
      </c>
      <c r="P3589">
        <v>1</v>
      </c>
      <c r="Q3589">
        <v>3</v>
      </c>
      <c r="R3589">
        <v>5</v>
      </c>
      <c r="S3589">
        <v>0</v>
      </c>
      <c r="T3589">
        <v>0</v>
      </c>
      <c r="U3589">
        <v>0</v>
      </c>
      <c r="V3589">
        <f t="shared" si="112"/>
        <v>59.666666666666664</v>
      </c>
      <c r="W3589">
        <f t="shared" si="113"/>
        <v>36</v>
      </c>
    </row>
    <row r="3590" spans="1:23" x14ac:dyDescent="0.35">
      <c r="A3590" t="s">
        <v>512</v>
      </c>
      <c r="B3590" s="1">
        <v>44318</v>
      </c>
      <c r="C3590" t="s">
        <v>502</v>
      </c>
      <c r="D3590" t="s">
        <v>103</v>
      </c>
      <c r="E3590">
        <v>1</v>
      </c>
      <c r="F3590">
        <v>0</v>
      </c>
      <c r="G3590">
        <v>0</v>
      </c>
      <c r="H3590">
        <v>0</v>
      </c>
      <c r="I3590">
        <v>1</v>
      </c>
      <c r="J3590">
        <v>0</v>
      </c>
      <c r="K3590">
        <v>0</v>
      </c>
      <c r="L3590">
        <v>5</v>
      </c>
      <c r="M3590">
        <v>3</v>
      </c>
      <c r="N3590">
        <v>3</v>
      </c>
      <c r="O3590">
        <v>3</v>
      </c>
      <c r="P3590">
        <v>1</v>
      </c>
      <c r="Q3590">
        <v>4</v>
      </c>
      <c r="R3590">
        <v>2</v>
      </c>
      <c r="S3590">
        <v>1</v>
      </c>
      <c r="T3590">
        <v>0</v>
      </c>
      <c r="U3590">
        <v>0</v>
      </c>
      <c r="V3590">
        <f t="shared" si="112"/>
        <v>58</v>
      </c>
      <c r="W3590">
        <f t="shared" si="113"/>
        <v>43</v>
      </c>
    </row>
    <row r="3591" spans="1:23" x14ac:dyDescent="0.35">
      <c r="A3591" t="s">
        <v>512</v>
      </c>
      <c r="B3591" s="1">
        <v>44319</v>
      </c>
      <c r="C3591" t="s">
        <v>497</v>
      </c>
      <c r="D3591" t="s">
        <v>74</v>
      </c>
      <c r="E3591">
        <v>1</v>
      </c>
      <c r="F3591">
        <v>0</v>
      </c>
      <c r="G3591">
        <v>0</v>
      </c>
      <c r="H3591">
        <v>0</v>
      </c>
      <c r="I3591">
        <v>1</v>
      </c>
      <c r="J3591">
        <v>0</v>
      </c>
      <c r="K3591">
        <v>0</v>
      </c>
      <c r="L3591" s="2">
        <v>6.666666666666667</v>
      </c>
      <c r="M3591">
        <v>2</v>
      </c>
      <c r="N3591">
        <v>2</v>
      </c>
      <c r="O3591">
        <v>2</v>
      </c>
      <c r="P3591">
        <v>0</v>
      </c>
      <c r="Q3591">
        <v>3</v>
      </c>
      <c r="R3591">
        <v>5</v>
      </c>
      <c r="S3591">
        <v>0</v>
      </c>
      <c r="T3591">
        <v>0</v>
      </c>
      <c r="U3591">
        <v>0</v>
      </c>
      <c r="V3591">
        <f t="shared" si="112"/>
        <v>75.333333333333329</v>
      </c>
      <c r="W3591">
        <f t="shared" si="113"/>
        <v>69</v>
      </c>
    </row>
    <row r="3592" spans="1:23" x14ac:dyDescent="0.35">
      <c r="A3592" t="s">
        <v>512</v>
      </c>
      <c r="B3592" s="1">
        <v>44320</v>
      </c>
      <c r="C3592" t="s">
        <v>498</v>
      </c>
      <c r="D3592" t="s">
        <v>74</v>
      </c>
      <c r="E3592">
        <v>1</v>
      </c>
      <c r="F3592">
        <v>0</v>
      </c>
      <c r="G3592">
        <v>0</v>
      </c>
      <c r="H3592">
        <v>1</v>
      </c>
      <c r="I3592">
        <v>0</v>
      </c>
      <c r="J3592">
        <v>0</v>
      </c>
      <c r="K3592">
        <v>0</v>
      </c>
      <c r="L3592" s="2">
        <v>5.666666666666667</v>
      </c>
      <c r="M3592">
        <v>2</v>
      </c>
      <c r="N3592">
        <v>0</v>
      </c>
      <c r="O3592">
        <v>0</v>
      </c>
      <c r="P3592">
        <v>0</v>
      </c>
      <c r="Q3592">
        <v>2</v>
      </c>
      <c r="R3592">
        <v>5</v>
      </c>
      <c r="S3592">
        <v>0</v>
      </c>
      <c r="T3592">
        <v>0</v>
      </c>
      <c r="U3592">
        <v>1</v>
      </c>
      <c r="V3592">
        <f t="shared" si="112"/>
        <v>71.333333333333329</v>
      </c>
      <c r="W3592">
        <f t="shared" si="113"/>
        <v>71</v>
      </c>
    </row>
    <row r="3593" spans="1:23" x14ac:dyDescent="0.35">
      <c r="A3593" t="s">
        <v>512</v>
      </c>
      <c r="B3593" s="1">
        <v>44321</v>
      </c>
      <c r="C3593" t="s">
        <v>499</v>
      </c>
      <c r="D3593" t="s">
        <v>74</v>
      </c>
      <c r="E3593">
        <v>1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5</v>
      </c>
      <c r="M3593">
        <v>6</v>
      </c>
      <c r="N3593">
        <v>2</v>
      </c>
      <c r="O3593">
        <v>2</v>
      </c>
      <c r="P3593">
        <v>1</v>
      </c>
      <c r="Q3593">
        <v>3</v>
      </c>
      <c r="R3593">
        <v>7</v>
      </c>
      <c r="S3593">
        <v>0</v>
      </c>
      <c r="T3593">
        <v>0</v>
      </c>
      <c r="U3593">
        <v>0</v>
      </c>
      <c r="V3593">
        <f t="shared" si="112"/>
        <v>61</v>
      </c>
      <c r="W3593">
        <f t="shared" si="113"/>
        <v>47</v>
      </c>
    </row>
    <row r="3594" spans="1:23" x14ac:dyDescent="0.35">
      <c r="A3594" t="s">
        <v>512</v>
      </c>
      <c r="B3594" s="1">
        <v>44323</v>
      </c>
      <c r="C3594" t="s">
        <v>500</v>
      </c>
      <c r="D3594" t="s">
        <v>114</v>
      </c>
      <c r="E3594">
        <v>1</v>
      </c>
      <c r="F3594">
        <v>0</v>
      </c>
      <c r="G3594">
        <v>0</v>
      </c>
      <c r="H3594">
        <v>0</v>
      </c>
      <c r="I3594">
        <v>1</v>
      </c>
      <c r="J3594">
        <v>0</v>
      </c>
      <c r="K3594">
        <v>0</v>
      </c>
      <c r="L3594">
        <v>5</v>
      </c>
      <c r="M3594">
        <v>8</v>
      </c>
      <c r="N3594">
        <v>3</v>
      </c>
      <c r="O3594">
        <v>2</v>
      </c>
      <c r="P3594">
        <v>0</v>
      </c>
      <c r="Q3594">
        <v>1</v>
      </c>
      <c r="R3594">
        <v>2</v>
      </c>
      <c r="S3594">
        <v>0</v>
      </c>
      <c r="T3594">
        <v>0</v>
      </c>
      <c r="U3594">
        <v>1</v>
      </c>
      <c r="V3594">
        <f t="shared" si="112"/>
        <v>58</v>
      </c>
      <c r="W3594">
        <f t="shared" si="113"/>
        <v>45</v>
      </c>
    </row>
    <row r="3595" spans="1:23" x14ac:dyDescent="0.35">
      <c r="A3595" t="s">
        <v>512</v>
      </c>
      <c r="B3595" s="1">
        <v>44324</v>
      </c>
      <c r="C3595" t="s">
        <v>502</v>
      </c>
      <c r="D3595" t="s">
        <v>114</v>
      </c>
      <c r="E3595">
        <v>1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6</v>
      </c>
      <c r="M3595">
        <v>4</v>
      </c>
      <c r="N3595">
        <v>2</v>
      </c>
      <c r="O3595">
        <v>2</v>
      </c>
      <c r="P3595">
        <v>0</v>
      </c>
      <c r="Q3595">
        <v>1</v>
      </c>
      <c r="R3595">
        <v>5</v>
      </c>
      <c r="S3595">
        <v>1</v>
      </c>
      <c r="T3595">
        <v>0</v>
      </c>
      <c r="U3595">
        <v>1</v>
      </c>
      <c r="V3595">
        <f t="shared" si="112"/>
        <v>72</v>
      </c>
      <c r="W3595">
        <f t="shared" si="113"/>
        <v>65</v>
      </c>
    </row>
    <row r="3596" spans="1:23" x14ac:dyDescent="0.35">
      <c r="A3596" t="s">
        <v>512</v>
      </c>
      <c r="B3596" s="1">
        <v>44325</v>
      </c>
      <c r="C3596" t="s">
        <v>497</v>
      </c>
      <c r="D3596" t="s">
        <v>114</v>
      </c>
      <c r="E3596">
        <v>1</v>
      </c>
      <c r="F3596">
        <v>0</v>
      </c>
      <c r="G3596">
        <v>0</v>
      </c>
      <c r="H3596">
        <v>1</v>
      </c>
      <c r="I3596">
        <v>0</v>
      </c>
      <c r="J3596">
        <v>0</v>
      </c>
      <c r="K3596">
        <v>0</v>
      </c>
      <c r="L3596">
        <v>8</v>
      </c>
      <c r="M3596">
        <v>4</v>
      </c>
      <c r="N3596">
        <v>2</v>
      </c>
      <c r="O3596">
        <v>2</v>
      </c>
      <c r="P3596">
        <v>0</v>
      </c>
      <c r="Q3596">
        <v>1</v>
      </c>
      <c r="R3596">
        <v>6</v>
      </c>
      <c r="S3596">
        <v>0</v>
      </c>
      <c r="T3596">
        <v>0</v>
      </c>
      <c r="U3596">
        <v>0</v>
      </c>
      <c r="V3596">
        <f t="shared" si="112"/>
        <v>83</v>
      </c>
      <c r="W3596">
        <f t="shared" si="113"/>
        <v>78</v>
      </c>
    </row>
    <row r="3597" spans="1:23" x14ac:dyDescent="0.35">
      <c r="A3597" t="s">
        <v>512</v>
      </c>
      <c r="B3597" s="1">
        <v>44326</v>
      </c>
      <c r="C3597" t="s">
        <v>498</v>
      </c>
      <c r="D3597" t="s">
        <v>87</v>
      </c>
      <c r="E3597">
        <v>1</v>
      </c>
      <c r="F3597">
        <v>0</v>
      </c>
      <c r="G3597">
        <v>0</v>
      </c>
      <c r="H3597">
        <v>0</v>
      </c>
      <c r="I3597">
        <v>1</v>
      </c>
      <c r="J3597">
        <v>0</v>
      </c>
      <c r="K3597">
        <v>0</v>
      </c>
      <c r="L3597" s="2">
        <v>3.3333333333333335</v>
      </c>
      <c r="M3597">
        <v>7</v>
      </c>
      <c r="N3597">
        <v>7</v>
      </c>
      <c r="O3597">
        <v>7</v>
      </c>
      <c r="P3597">
        <v>1</v>
      </c>
      <c r="Q3597">
        <v>2</v>
      </c>
      <c r="R3597">
        <v>2</v>
      </c>
      <c r="S3597">
        <v>0</v>
      </c>
      <c r="T3597">
        <v>0</v>
      </c>
      <c r="U3597">
        <v>0</v>
      </c>
      <c r="V3597">
        <f t="shared" si="112"/>
        <v>49</v>
      </c>
      <c r="W3597">
        <f t="shared" si="113"/>
        <v>17</v>
      </c>
    </row>
    <row r="3598" spans="1:23" x14ac:dyDescent="0.35">
      <c r="A3598" t="s">
        <v>512</v>
      </c>
      <c r="B3598" s="1">
        <v>44327</v>
      </c>
      <c r="C3598" t="s">
        <v>499</v>
      </c>
      <c r="D3598" t="s">
        <v>87</v>
      </c>
      <c r="E3598">
        <v>1</v>
      </c>
      <c r="F3598">
        <v>0</v>
      </c>
      <c r="G3598">
        <v>0</v>
      </c>
      <c r="H3598">
        <v>1</v>
      </c>
      <c r="I3598">
        <v>0</v>
      </c>
      <c r="J3598">
        <v>0</v>
      </c>
      <c r="K3598">
        <v>0</v>
      </c>
      <c r="L3598">
        <v>6</v>
      </c>
      <c r="M3598">
        <v>5</v>
      </c>
      <c r="N3598">
        <v>1</v>
      </c>
      <c r="O3598">
        <v>1</v>
      </c>
      <c r="P3598">
        <v>1</v>
      </c>
      <c r="Q3598">
        <v>1</v>
      </c>
      <c r="R3598">
        <v>4</v>
      </c>
      <c r="S3598">
        <v>0</v>
      </c>
      <c r="T3598">
        <v>0</v>
      </c>
      <c r="U3598">
        <v>0</v>
      </c>
      <c r="V3598">
        <f t="shared" si="112"/>
        <v>66</v>
      </c>
      <c r="W3598">
        <f t="shared" si="113"/>
        <v>59</v>
      </c>
    </row>
    <row r="3599" spans="1:23" x14ac:dyDescent="0.35">
      <c r="A3599" t="s">
        <v>512</v>
      </c>
      <c r="B3599" s="1">
        <v>44328</v>
      </c>
      <c r="C3599" t="s">
        <v>500</v>
      </c>
      <c r="D3599" t="s">
        <v>87</v>
      </c>
      <c r="E3599">
        <v>1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 s="2">
        <v>5.333333333333333</v>
      </c>
      <c r="M3599">
        <v>3</v>
      </c>
      <c r="N3599">
        <v>1</v>
      </c>
      <c r="O3599">
        <v>1</v>
      </c>
      <c r="P3599">
        <v>1</v>
      </c>
      <c r="Q3599">
        <v>0</v>
      </c>
      <c r="R3599">
        <v>1</v>
      </c>
      <c r="S3599">
        <v>0</v>
      </c>
      <c r="T3599">
        <v>0</v>
      </c>
      <c r="U3599">
        <v>0</v>
      </c>
      <c r="V3599">
        <f t="shared" si="112"/>
        <v>62.666666666666664</v>
      </c>
      <c r="W3599">
        <f t="shared" si="113"/>
        <v>58</v>
      </c>
    </row>
    <row r="3600" spans="1:23" x14ac:dyDescent="0.35">
      <c r="A3600" t="s">
        <v>512</v>
      </c>
      <c r="B3600" s="1">
        <v>44329</v>
      </c>
      <c r="C3600" t="s">
        <v>502</v>
      </c>
      <c r="D3600" t="s">
        <v>50</v>
      </c>
      <c r="E3600">
        <v>1</v>
      </c>
      <c r="F3600">
        <v>0</v>
      </c>
      <c r="G3600">
        <v>0</v>
      </c>
      <c r="H3600">
        <v>0</v>
      </c>
      <c r="I3600">
        <v>1</v>
      </c>
      <c r="J3600">
        <v>0</v>
      </c>
      <c r="K3600">
        <v>0</v>
      </c>
      <c r="L3600">
        <v>5</v>
      </c>
      <c r="M3600">
        <v>6</v>
      </c>
      <c r="N3600">
        <v>3</v>
      </c>
      <c r="O3600">
        <v>3</v>
      </c>
      <c r="P3600">
        <v>1</v>
      </c>
      <c r="Q3600">
        <v>1</v>
      </c>
      <c r="R3600">
        <v>5</v>
      </c>
      <c r="S3600">
        <v>0</v>
      </c>
      <c r="T3600">
        <v>0</v>
      </c>
      <c r="U3600">
        <v>0</v>
      </c>
      <c r="V3600">
        <f t="shared" si="112"/>
        <v>61</v>
      </c>
      <c r="W3600">
        <f t="shared" si="113"/>
        <v>46</v>
      </c>
    </row>
    <row r="3601" spans="1:23" x14ac:dyDescent="0.35">
      <c r="A3601" t="s">
        <v>512</v>
      </c>
      <c r="B3601" s="1">
        <v>44330</v>
      </c>
      <c r="C3601" t="s">
        <v>501</v>
      </c>
      <c r="D3601" t="s">
        <v>50</v>
      </c>
      <c r="E3601">
        <v>1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5</v>
      </c>
      <c r="M3601">
        <v>1</v>
      </c>
      <c r="N3601">
        <v>0</v>
      </c>
      <c r="O3601">
        <v>0</v>
      </c>
      <c r="P3601">
        <v>0</v>
      </c>
      <c r="Q3601">
        <v>1</v>
      </c>
      <c r="R3601">
        <v>4</v>
      </c>
      <c r="S3601">
        <v>0</v>
      </c>
      <c r="T3601">
        <v>0</v>
      </c>
      <c r="U3601">
        <v>0</v>
      </c>
      <c r="V3601">
        <f t="shared" si="112"/>
        <v>69</v>
      </c>
      <c r="W3601">
        <f t="shared" si="113"/>
        <v>70</v>
      </c>
    </row>
    <row r="3602" spans="1:23" x14ac:dyDescent="0.35">
      <c r="A3602" t="s">
        <v>512</v>
      </c>
      <c r="B3602" s="1">
        <v>44331</v>
      </c>
      <c r="C3602" t="s">
        <v>497</v>
      </c>
      <c r="D3602" t="s">
        <v>50</v>
      </c>
      <c r="E3602">
        <v>1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5</v>
      </c>
      <c r="M3602">
        <v>6</v>
      </c>
      <c r="N3602">
        <v>4</v>
      </c>
      <c r="O3602">
        <v>4</v>
      </c>
      <c r="P3602">
        <v>2</v>
      </c>
      <c r="Q3602">
        <v>2</v>
      </c>
      <c r="R3602">
        <v>7</v>
      </c>
      <c r="S3602">
        <v>0</v>
      </c>
      <c r="T3602">
        <v>0</v>
      </c>
      <c r="U3602">
        <v>0</v>
      </c>
      <c r="V3602">
        <f t="shared" si="112"/>
        <v>58</v>
      </c>
      <c r="W3602">
        <f t="shared" si="113"/>
        <v>37</v>
      </c>
    </row>
    <row r="3603" spans="1:23" x14ac:dyDescent="0.35">
      <c r="A3603" t="s">
        <v>512</v>
      </c>
      <c r="B3603" s="1">
        <v>44332</v>
      </c>
      <c r="C3603" t="s">
        <v>498</v>
      </c>
      <c r="D3603" t="s">
        <v>50</v>
      </c>
      <c r="E3603">
        <v>1</v>
      </c>
      <c r="F3603">
        <v>0</v>
      </c>
      <c r="G3603">
        <v>0</v>
      </c>
      <c r="H3603">
        <v>0</v>
      </c>
      <c r="I3603">
        <v>1</v>
      </c>
      <c r="J3603">
        <v>0</v>
      </c>
      <c r="K3603">
        <v>0</v>
      </c>
      <c r="L3603">
        <v>5</v>
      </c>
      <c r="M3603">
        <v>6</v>
      </c>
      <c r="N3603">
        <v>2</v>
      </c>
      <c r="O3603">
        <v>2</v>
      </c>
      <c r="P3603">
        <v>0</v>
      </c>
      <c r="Q3603">
        <v>3</v>
      </c>
      <c r="R3603">
        <v>8</v>
      </c>
      <c r="S3603">
        <v>0</v>
      </c>
      <c r="T3603">
        <v>0</v>
      </c>
      <c r="U3603">
        <v>0</v>
      </c>
      <c r="V3603">
        <f t="shared" si="112"/>
        <v>66</v>
      </c>
      <c r="W3603">
        <f t="shared" si="113"/>
        <v>54</v>
      </c>
    </row>
    <row r="3604" spans="1:23" x14ac:dyDescent="0.35">
      <c r="A3604" t="s">
        <v>512</v>
      </c>
      <c r="B3604" s="1">
        <v>44334</v>
      </c>
      <c r="C3604" t="s">
        <v>499</v>
      </c>
      <c r="D3604" t="s">
        <v>110</v>
      </c>
      <c r="E3604">
        <v>1</v>
      </c>
      <c r="F3604">
        <v>0</v>
      </c>
      <c r="G3604">
        <v>0</v>
      </c>
      <c r="H3604">
        <v>0</v>
      </c>
      <c r="I3604">
        <v>1</v>
      </c>
      <c r="J3604">
        <v>0</v>
      </c>
      <c r="K3604">
        <v>0</v>
      </c>
      <c r="L3604" s="2">
        <v>5.666666666666667</v>
      </c>
      <c r="M3604">
        <v>8</v>
      </c>
      <c r="N3604">
        <v>5</v>
      </c>
      <c r="O3604">
        <v>5</v>
      </c>
      <c r="P3604">
        <v>1</v>
      </c>
      <c r="Q3604">
        <v>3</v>
      </c>
      <c r="R3604">
        <v>3</v>
      </c>
      <c r="S3604">
        <v>0</v>
      </c>
      <c r="T3604">
        <v>0</v>
      </c>
      <c r="U3604">
        <v>0</v>
      </c>
      <c r="V3604">
        <f t="shared" si="112"/>
        <v>58.333333333333336</v>
      </c>
      <c r="W3604">
        <f t="shared" si="113"/>
        <v>34</v>
      </c>
    </row>
    <row r="3605" spans="1:23" x14ac:dyDescent="0.35">
      <c r="A3605" t="s">
        <v>512</v>
      </c>
      <c r="B3605" s="1">
        <v>44335</v>
      </c>
      <c r="C3605" t="s">
        <v>500</v>
      </c>
      <c r="D3605" t="s">
        <v>110</v>
      </c>
      <c r="E3605">
        <v>1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2</v>
      </c>
      <c r="N3605">
        <v>4</v>
      </c>
      <c r="O3605">
        <v>4</v>
      </c>
      <c r="P3605">
        <v>0</v>
      </c>
      <c r="Q3605">
        <v>2</v>
      </c>
      <c r="R3605">
        <v>2</v>
      </c>
      <c r="S3605">
        <v>1</v>
      </c>
      <c r="T3605">
        <v>0</v>
      </c>
      <c r="U3605">
        <v>0</v>
      </c>
      <c r="V3605">
        <f t="shared" si="112"/>
        <v>51</v>
      </c>
      <c r="W3605">
        <f t="shared" si="113"/>
        <v>28</v>
      </c>
    </row>
    <row r="3606" spans="1:23" x14ac:dyDescent="0.35">
      <c r="A3606" t="s">
        <v>512</v>
      </c>
      <c r="B3606" s="1">
        <v>44336</v>
      </c>
      <c r="C3606" t="s">
        <v>502</v>
      </c>
      <c r="D3606" t="s">
        <v>92</v>
      </c>
      <c r="E3606">
        <v>1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5</v>
      </c>
      <c r="M3606">
        <v>7</v>
      </c>
      <c r="N3606">
        <v>4</v>
      </c>
      <c r="O3606">
        <v>4</v>
      </c>
      <c r="P3606">
        <v>2</v>
      </c>
      <c r="Q3606">
        <v>3</v>
      </c>
      <c r="R3606">
        <v>7</v>
      </c>
      <c r="S3606">
        <v>0</v>
      </c>
      <c r="T3606">
        <v>0</v>
      </c>
      <c r="U3606">
        <v>0</v>
      </c>
      <c r="V3606">
        <f t="shared" si="112"/>
        <v>56</v>
      </c>
      <c r="W3606">
        <f t="shared" si="113"/>
        <v>33</v>
      </c>
    </row>
    <row r="3607" spans="1:23" x14ac:dyDescent="0.35">
      <c r="A3607" t="s">
        <v>512</v>
      </c>
      <c r="B3607" s="1">
        <v>44337</v>
      </c>
      <c r="C3607" t="s">
        <v>497</v>
      </c>
      <c r="D3607" t="s">
        <v>92</v>
      </c>
      <c r="E3607">
        <v>1</v>
      </c>
      <c r="F3607">
        <v>0</v>
      </c>
      <c r="G3607">
        <v>0</v>
      </c>
      <c r="H3607">
        <v>0</v>
      </c>
      <c r="I3607">
        <v>1</v>
      </c>
      <c r="J3607">
        <v>0</v>
      </c>
      <c r="K3607">
        <v>0</v>
      </c>
      <c r="L3607">
        <v>5</v>
      </c>
      <c r="M3607">
        <v>10</v>
      </c>
      <c r="N3607">
        <v>9</v>
      </c>
      <c r="O3607">
        <v>9</v>
      </c>
      <c r="P3607">
        <v>3</v>
      </c>
      <c r="Q3607">
        <v>2</v>
      </c>
      <c r="R3607">
        <v>7</v>
      </c>
      <c r="S3607">
        <v>0</v>
      </c>
      <c r="T3607">
        <v>0</v>
      </c>
      <c r="U3607">
        <v>0</v>
      </c>
      <c r="V3607">
        <f t="shared" si="112"/>
        <v>50</v>
      </c>
      <c r="W3607">
        <f t="shared" si="113"/>
        <v>8</v>
      </c>
    </row>
    <row r="3608" spans="1:23" x14ac:dyDescent="0.35">
      <c r="A3608" t="s">
        <v>512</v>
      </c>
      <c r="B3608" s="1">
        <v>44338</v>
      </c>
      <c r="C3608" t="s">
        <v>498</v>
      </c>
      <c r="D3608" t="s">
        <v>92</v>
      </c>
      <c r="E3608">
        <v>1</v>
      </c>
      <c r="F3608">
        <v>0</v>
      </c>
      <c r="G3608">
        <v>0</v>
      </c>
      <c r="H3608">
        <v>0</v>
      </c>
      <c r="I3608">
        <v>1</v>
      </c>
      <c r="J3608">
        <v>0</v>
      </c>
      <c r="K3608">
        <v>0</v>
      </c>
      <c r="L3608">
        <v>5</v>
      </c>
      <c r="M3608">
        <v>8</v>
      </c>
      <c r="N3608">
        <v>5</v>
      </c>
      <c r="O3608">
        <v>5</v>
      </c>
      <c r="P3608">
        <v>2</v>
      </c>
      <c r="Q3608">
        <v>1</v>
      </c>
      <c r="R3608">
        <v>6</v>
      </c>
      <c r="S3608">
        <v>1</v>
      </c>
      <c r="T3608">
        <v>0</v>
      </c>
      <c r="U3608">
        <v>0</v>
      </c>
      <c r="V3608">
        <f t="shared" si="112"/>
        <v>56</v>
      </c>
      <c r="W3608">
        <f t="shared" si="113"/>
        <v>31</v>
      </c>
    </row>
    <row r="3609" spans="1:23" x14ac:dyDescent="0.35">
      <c r="A3609" t="s">
        <v>512</v>
      </c>
      <c r="B3609" s="1">
        <v>44339</v>
      </c>
      <c r="C3609" t="s">
        <v>499</v>
      </c>
      <c r="D3609" t="s">
        <v>92</v>
      </c>
      <c r="E3609">
        <v>1</v>
      </c>
      <c r="F3609">
        <v>0</v>
      </c>
      <c r="G3609">
        <v>0</v>
      </c>
      <c r="H3609">
        <v>0</v>
      </c>
      <c r="I3609">
        <v>1</v>
      </c>
      <c r="J3609">
        <v>0</v>
      </c>
      <c r="K3609">
        <v>0</v>
      </c>
      <c r="L3609" s="2">
        <v>5.333333333333333</v>
      </c>
      <c r="M3609">
        <v>7</v>
      </c>
      <c r="N3609">
        <v>7</v>
      </c>
      <c r="O3609">
        <v>7</v>
      </c>
      <c r="P3609">
        <v>3</v>
      </c>
      <c r="Q3609">
        <v>0</v>
      </c>
      <c r="R3609">
        <v>7</v>
      </c>
      <c r="S3609">
        <v>1</v>
      </c>
      <c r="T3609">
        <v>0</v>
      </c>
      <c r="U3609">
        <v>0</v>
      </c>
      <c r="V3609">
        <f t="shared" si="112"/>
        <v>56.666666666666664</v>
      </c>
      <c r="W3609">
        <f t="shared" si="113"/>
        <v>26</v>
      </c>
    </row>
    <row r="3610" spans="1:23" x14ac:dyDescent="0.35">
      <c r="A3610" t="s">
        <v>512</v>
      </c>
      <c r="B3610" s="1">
        <v>44341</v>
      </c>
      <c r="C3610" t="s">
        <v>503</v>
      </c>
      <c r="D3610" t="s">
        <v>112</v>
      </c>
      <c r="E3610">
        <v>1</v>
      </c>
      <c r="F3610">
        <v>0</v>
      </c>
      <c r="G3610">
        <v>0</v>
      </c>
      <c r="H3610">
        <v>0</v>
      </c>
      <c r="I3610">
        <v>1</v>
      </c>
      <c r="J3610">
        <v>0</v>
      </c>
      <c r="K3610">
        <v>0</v>
      </c>
      <c r="L3610">
        <v>5</v>
      </c>
      <c r="M3610">
        <v>9</v>
      </c>
      <c r="N3610">
        <v>4</v>
      </c>
      <c r="O3610">
        <v>4</v>
      </c>
      <c r="P3610">
        <v>2</v>
      </c>
      <c r="Q3610">
        <v>1</v>
      </c>
      <c r="R3610">
        <v>2</v>
      </c>
      <c r="S3610">
        <v>0</v>
      </c>
      <c r="T3610">
        <v>0</v>
      </c>
      <c r="U3610">
        <v>0</v>
      </c>
      <c r="V3610">
        <f t="shared" si="112"/>
        <v>51</v>
      </c>
      <c r="W3610">
        <f t="shared" si="113"/>
        <v>28</v>
      </c>
    </row>
    <row r="3611" spans="1:23" x14ac:dyDescent="0.35">
      <c r="A3611" t="s">
        <v>512</v>
      </c>
      <c r="B3611" s="1">
        <v>44342</v>
      </c>
      <c r="C3611" t="s">
        <v>502</v>
      </c>
      <c r="D3611" t="s">
        <v>112</v>
      </c>
      <c r="E3611">
        <v>1</v>
      </c>
      <c r="F3611">
        <v>0</v>
      </c>
      <c r="G3611">
        <v>0</v>
      </c>
      <c r="H3611">
        <v>0</v>
      </c>
      <c r="I3611">
        <v>1</v>
      </c>
      <c r="J3611">
        <v>0</v>
      </c>
      <c r="K3611">
        <v>0</v>
      </c>
      <c r="L3611" s="2">
        <v>1.3333333333333333</v>
      </c>
      <c r="M3611">
        <v>5</v>
      </c>
      <c r="N3611">
        <v>3</v>
      </c>
      <c r="O3611">
        <v>3</v>
      </c>
      <c r="P3611">
        <v>1</v>
      </c>
      <c r="Q3611">
        <v>2</v>
      </c>
      <c r="R3611">
        <v>1</v>
      </c>
      <c r="S3611">
        <v>0</v>
      </c>
      <c r="T3611">
        <v>0</v>
      </c>
      <c r="U3611">
        <v>0</v>
      </c>
      <c r="V3611">
        <f t="shared" si="112"/>
        <v>44</v>
      </c>
      <c r="W3611">
        <f t="shared" si="113"/>
        <v>20</v>
      </c>
    </row>
    <row r="3612" spans="1:23" x14ac:dyDescent="0.35">
      <c r="A3612" t="s">
        <v>512</v>
      </c>
      <c r="B3612" s="1">
        <v>44343</v>
      </c>
      <c r="C3612" t="s">
        <v>497</v>
      </c>
      <c r="D3612" t="s">
        <v>112</v>
      </c>
      <c r="E3612">
        <v>1</v>
      </c>
      <c r="F3612">
        <v>0</v>
      </c>
      <c r="G3612">
        <v>0</v>
      </c>
      <c r="H3612">
        <v>0</v>
      </c>
      <c r="I3612">
        <v>1</v>
      </c>
      <c r="J3612">
        <v>0</v>
      </c>
      <c r="K3612">
        <v>0</v>
      </c>
      <c r="L3612">
        <v>5</v>
      </c>
      <c r="M3612">
        <v>5</v>
      </c>
      <c r="N3612">
        <v>4</v>
      </c>
      <c r="O3612">
        <v>2</v>
      </c>
      <c r="P3612">
        <v>2</v>
      </c>
      <c r="Q3612">
        <v>1</v>
      </c>
      <c r="R3612">
        <v>4</v>
      </c>
      <c r="S3612">
        <v>0</v>
      </c>
      <c r="T3612">
        <v>0</v>
      </c>
      <c r="U3612">
        <v>0</v>
      </c>
      <c r="V3612">
        <f t="shared" si="112"/>
        <v>53</v>
      </c>
      <c r="W3612">
        <f t="shared" si="113"/>
        <v>38</v>
      </c>
    </row>
    <row r="3613" spans="1:23" x14ac:dyDescent="0.35">
      <c r="A3613" t="s">
        <v>512</v>
      </c>
      <c r="B3613" t="s">
        <v>158</v>
      </c>
      <c r="C3613" t="s">
        <v>499</v>
      </c>
      <c r="D3613" t="s">
        <v>58</v>
      </c>
      <c r="E3613">
        <v>1</v>
      </c>
      <c r="F3613">
        <v>0</v>
      </c>
      <c r="G3613">
        <v>0</v>
      </c>
      <c r="H3613">
        <v>1</v>
      </c>
      <c r="I3613">
        <v>0</v>
      </c>
      <c r="J3613">
        <v>0</v>
      </c>
      <c r="K3613">
        <v>0</v>
      </c>
      <c r="L3613">
        <v>6</v>
      </c>
      <c r="M3613">
        <v>4</v>
      </c>
      <c r="N3613">
        <v>0</v>
      </c>
      <c r="O3613">
        <v>0</v>
      </c>
      <c r="P3613">
        <v>0</v>
      </c>
      <c r="Q3613">
        <v>1</v>
      </c>
      <c r="R3613">
        <v>5</v>
      </c>
      <c r="S3613">
        <v>1</v>
      </c>
      <c r="T3613">
        <v>0</v>
      </c>
      <c r="U3613">
        <v>0</v>
      </c>
      <c r="V3613">
        <f t="shared" si="112"/>
        <v>72</v>
      </c>
      <c r="W3613">
        <f t="shared" si="113"/>
        <v>71</v>
      </c>
    </row>
    <row r="3614" spans="1:23" x14ac:dyDescent="0.35">
      <c r="A3614" t="s">
        <v>512</v>
      </c>
      <c r="B3614" t="s">
        <v>159</v>
      </c>
      <c r="C3614" t="s">
        <v>498</v>
      </c>
      <c r="D3614" t="s">
        <v>58</v>
      </c>
      <c r="E3614">
        <v>1</v>
      </c>
      <c r="F3614">
        <v>0</v>
      </c>
      <c r="G3614">
        <v>0</v>
      </c>
      <c r="H3614">
        <v>1</v>
      </c>
      <c r="I3614">
        <v>0</v>
      </c>
      <c r="J3614">
        <v>0</v>
      </c>
      <c r="K3614">
        <v>0</v>
      </c>
      <c r="L3614">
        <v>5</v>
      </c>
      <c r="M3614">
        <v>2</v>
      </c>
      <c r="N3614">
        <v>0</v>
      </c>
      <c r="O3614">
        <v>0</v>
      </c>
      <c r="P3614">
        <v>0</v>
      </c>
      <c r="Q3614">
        <v>2</v>
      </c>
      <c r="R3614">
        <v>6</v>
      </c>
      <c r="S3614">
        <v>0</v>
      </c>
      <c r="T3614">
        <v>0</v>
      </c>
      <c r="U3614">
        <v>0</v>
      </c>
      <c r="V3614">
        <f t="shared" si="112"/>
        <v>69</v>
      </c>
      <c r="W3614">
        <f t="shared" si="113"/>
        <v>68</v>
      </c>
    </row>
    <row r="3615" spans="1:23" x14ac:dyDescent="0.35">
      <c r="A3615" t="s">
        <v>512</v>
      </c>
      <c r="B3615" s="1">
        <v>44346</v>
      </c>
      <c r="C3615" t="s">
        <v>504</v>
      </c>
      <c r="D3615" t="s">
        <v>58</v>
      </c>
      <c r="E3615">
        <v>1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5</v>
      </c>
      <c r="M3615">
        <v>3</v>
      </c>
      <c r="N3615">
        <v>1</v>
      </c>
      <c r="O3615">
        <v>1</v>
      </c>
      <c r="P3615">
        <v>0</v>
      </c>
      <c r="Q3615">
        <v>2</v>
      </c>
      <c r="R3615">
        <v>5</v>
      </c>
      <c r="S3615">
        <v>0</v>
      </c>
      <c r="T3615">
        <v>0</v>
      </c>
      <c r="U3615">
        <v>0</v>
      </c>
      <c r="V3615">
        <f t="shared" si="112"/>
        <v>67</v>
      </c>
      <c r="W3615">
        <f t="shared" si="113"/>
        <v>62</v>
      </c>
    </row>
    <row r="3616" spans="1:23" x14ac:dyDescent="0.35">
      <c r="A3616" t="s">
        <v>512</v>
      </c>
      <c r="B3616" s="1">
        <v>44347</v>
      </c>
      <c r="C3616" t="s">
        <v>496</v>
      </c>
      <c r="D3616" t="s">
        <v>29</v>
      </c>
      <c r="E3616">
        <v>1</v>
      </c>
      <c r="F3616">
        <v>0</v>
      </c>
      <c r="G3616">
        <v>0</v>
      </c>
      <c r="H3616">
        <v>0</v>
      </c>
      <c r="I3616">
        <v>1</v>
      </c>
      <c r="J3616">
        <v>0</v>
      </c>
      <c r="K3616">
        <v>0</v>
      </c>
      <c r="L3616">
        <v>4</v>
      </c>
      <c r="M3616">
        <v>6</v>
      </c>
      <c r="N3616">
        <v>3</v>
      </c>
      <c r="O3616">
        <v>3</v>
      </c>
      <c r="P3616">
        <v>0</v>
      </c>
      <c r="Q3616">
        <v>0</v>
      </c>
      <c r="R3616">
        <v>5</v>
      </c>
      <c r="S3616">
        <v>1</v>
      </c>
      <c r="T3616">
        <v>0</v>
      </c>
      <c r="U3616">
        <v>2</v>
      </c>
      <c r="V3616">
        <f t="shared" si="112"/>
        <v>61</v>
      </c>
      <c r="W3616">
        <f t="shared" si="113"/>
        <v>48</v>
      </c>
    </row>
    <row r="3617" spans="1:23" x14ac:dyDescent="0.35">
      <c r="A3617" t="s">
        <v>512</v>
      </c>
      <c r="B3617" s="1">
        <v>44348</v>
      </c>
      <c r="C3617" t="s">
        <v>502</v>
      </c>
      <c r="D3617" t="s">
        <v>29</v>
      </c>
      <c r="E3617">
        <v>1</v>
      </c>
      <c r="F3617">
        <v>0</v>
      </c>
      <c r="G3617">
        <v>0</v>
      </c>
      <c r="H3617">
        <v>0</v>
      </c>
      <c r="I3617">
        <v>1</v>
      </c>
      <c r="J3617">
        <v>0</v>
      </c>
      <c r="K3617">
        <v>0</v>
      </c>
      <c r="L3617">
        <v>4</v>
      </c>
      <c r="M3617">
        <v>8</v>
      </c>
      <c r="N3617">
        <v>8</v>
      </c>
      <c r="O3617">
        <v>8</v>
      </c>
      <c r="P3617">
        <v>2</v>
      </c>
      <c r="Q3617">
        <v>2</v>
      </c>
      <c r="R3617">
        <v>3</v>
      </c>
      <c r="S3617">
        <v>0</v>
      </c>
      <c r="T3617">
        <v>0</v>
      </c>
      <c r="U3617">
        <v>0</v>
      </c>
      <c r="V3617">
        <f t="shared" si="112"/>
        <v>47</v>
      </c>
      <c r="W3617">
        <f t="shared" si="113"/>
        <v>11</v>
      </c>
    </row>
    <row r="3618" spans="1:23" x14ac:dyDescent="0.35">
      <c r="A3618" t="s">
        <v>512</v>
      </c>
      <c r="B3618" s="1">
        <v>44350</v>
      </c>
      <c r="C3618" t="s">
        <v>497</v>
      </c>
      <c r="D3618" t="s">
        <v>97</v>
      </c>
      <c r="E3618">
        <v>1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 s="2">
        <v>5.333333333333333</v>
      </c>
      <c r="M3618">
        <v>5</v>
      </c>
      <c r="N3618">
        <v>3</v>
      </c>
      <c r="O3618">
        <v>3</v>
      </c>
      <c r="P3618">
        <v>0</v>
      </c>
      <c r="Q3618">
        <v>0</v>
      </c>
      <c r="R3618">
        <v>4</v>
      </c>
      <c r="S3618">
        <v>0</v>
      </c>
      <c r="T3618">
        <v>0</v>
      </c>
      <c r="U3618">
        <v>0</v>
      </c>
      <c r="V3618">
        <f t="shared" si="112"/>
        <v>67.666666666666671</v>
      </c>
      <c r="W3618">
        <f t="shared" si="113"/>
        <v>57</v>
      </c>
    </row>
    <row r="3619" spans="1:23" x14ac:dyDescent="0.35">
      <c r="A3619" t="s">
        <v>512</v>
      </c>
      <c r="B3619" s="1">
        <v>44351</v>
      </c>
      <c r="C3619" t="s">
        <v>498</v>
      </c>
      <c r="D3619" t="s">
        <v>97</v>
      </c>
      <c r="E3619">
        <v>1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2</v>
      </c>
      <c r="M3619">
        <v>2</v>
      </c>
      <c r="N3619">
        <v>2</v>
      </c>
      <c r="O3619">
        <v>2</v>
      </c>
      <c r="P3619">
        <v>0</v>
      </c>
      <c r="Q3619">
        <v>3</v>
      </c>
      <c r="R3619">
        <v>2</v>
      </c>
      <c r="S3619">
        <v>0</v>
      </c>
      <c r="T3619">
        <v>0</v>
      </c>
      <c r="U3619">
        <v>0</v>
      </c>
      <c r="V3619">
        <f t="shared" si="112"/>
        <v>53</v>
      </c>
      <c r="W3619">
        <f t="shared" si="113"/>
        <v>38</v>
      </c>
    </row>
    <row r="3620" spans="1:23" x14ac:dyDescent="0.35">
      <c r="A3620" t="s">
        <v>512</v>
      </c>
      <c r="B3620" s="1">
        <v>44352</v>
      </c>
      <c r="C3620" t="s">
        <v>504</v>
      </c>
      <c r="D3620" t="s">
        <v>97</v>
      </c>
      <c r="E3620">
        <v>1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5</v>
      </c>
      <c r="M3620">
        <v>7</v>
      </c>
      <c r="N3620">
        <v>5</v>
      </c>
      <c r="O3620">
        <v>5</v>
      </c>
      <c r="P3620">
        <v>3</v>
      </c>
      <c r="Q3620">
        <v>1</v>
      </c>
      <c r="R3620">
        <v>5</v>
      </c>
      <c r="S3620">
        <v>0</v>
      </c>
      <c r="T3620">
        <v>0</v>
      </c>
      <c r="U3620">
        <v>0</v>
      </c>
      <c r="V3620">
        <f t="shared" si="112"/>
        <v>52</v>
      </c>
      <c r="W3620">
        <f t="shared" si="113"/>
        <v>26</v>
      </c>
    </row>
    <row r="3621" spans="1:23" x14ac:dyDescent="0.35">
      <c r="A3621" t="s">
        <v>512</v>
      </c>
      <c r="B3621" s="1">
        <v>44353</v>
      </c>
      <c r="C3621" t="s">
        <v>496</v>
      </c>
      <c r="D3621" t="s">
        <v>97</v>
      </c>
      <c r="E3621">
        <v>1</v>
      </c>
      <c r="F3621">
        <v>0</v>
      </c>
      <c r="G3621">
        <v>0</v>
      </c>
      <c r="H3621">
        <v>0</v>
      </c>
      <c r="I3621">
        <v>1</v>
      </c>
      <c r="J3621">
        <v>0</v>
      </c>
      <c r="K3621">
        <v>0</v>
      </c>
      <c r="L3621">
        <v>6</v>
      </c>
      <c r="M3621">
        <v>3</v>
      </c>
      <c r="N3621">
        <v>3</v>
      </c>
      <c r="O3621">
        <v>2</v>
      </c>
      <c r="P3621">
        <v>1</v>
      </c>
      <c r="Q3621">
        <v>1</v>
      </c>
      <c r="R3621">
        <v>2</v>
      </c>
      <c r="S3621">
        <v>1</v>
      </c>
      <c r="T3621">
        <v>0</v>
      </c>
      <c r="U3621">
        <v>0</v>
      </c>
      <c r="V3621">
        <f t="shared" si="112"/>
        <v>64</v>
      </c>
      <c r="W3621">
        <f t="shared" si="113"/>
        <v>55</v>
      </c>
    </row>
    <row r="3622" spans="1:23" x14ac:dyDescent="0.35">
      <c r="A3622" t="s">
        <v>512</v>
      </c>
      <c r="B3622" s="1">
        <v>44355</v>
      </c>
      <c r="C3622" t="s">
        <v>499</v>
      </c>
      <c r="D3622" t="s">
        <v>36</v>
      </c>
      <c r="E3622">
        <v>1</v>
      </c>
      <c r="F3622">
        <v>0</v>
      </c>
      <c r="G3622">
        <v>0</v>
      </c>
      <c r="H3622">
        <v>0</v>
      </c>
      <c r="I3622">
        <v>1</v>
      </c>
      <c r="J3622">
        <v>0</v>
      </c>
      <c r="K3622">
        <v>0</v>
      </c>
      <c r="L3622" s="2">
        <v>4.666666666666667</v>
      </c>
      <c r="M3622">
        <v>5</v>
      </c>
      <c r="N3622">
        <v>3</v>
      </c>
      <c r="O3622">
        <v>3</v>
      </c>
      <c r="P3622">
        <v>0</v>
      </c>
      <c r="Q3622">
        <v>0</v>
      </c>
      <c r="R3622">
        <v>6</v>
      </c>
      <c r="S3622">
        <v>0</v>
      </c>
      <c r="T3622">
        <v>0</v>
      </c>
      <c r="U3622">
        <v>0</v>
      </c>
      <c r="V3622">
        <f t="shared" si="112"/>
        <v>66.333333333333329</v>
      </c>
      <c r="W3622">
        <f t="shared" si="113"/>
        <v>55</v>
      </c>
    </row>
    <row r="3623" spans="1:23" x14ac:dyDescent="0.35">
      <c r="A3623" t="s">
        <v>512</v>
      </c>
      <c r="B3623" s="1">
        <v>44356</v>
      </c>
      <c r="C3623" t="s">
        <v>497</v>
      </c>
      <c r="D3623" t="s">
        <v>36</v>
      </c>
      <c r="E3623">
        <v>1</v>
      </c>
      <c r="F3623">
        <v>0</v>
      </c>
      <c r="G3623">
        <v>0</v>
      </c>
      <c r="H3623">
        <v>0</v>
      </c>
      <c r="I3623">
        <v>1</v>
      </c>
      <c r="J3623">
        <v>0</v>
      </c>
      <c r="K3623">
        <v>0</v>
      </c>
      <c r="L3623">
        <v>6</v>
      </c>
      <c r="M3623">
        <v>6</v>
      </c>
      <c r="N3623">
        <v>2</v>
      </c>
      <c r="O3623">
        <v>2</v>
      </c>
      <c r="P3623">
        <v>2</v>
      </c>
      <c r="Q3623">
        <v>2</v>
      </c>
      <c r="R3623">
        <v>2</v>
      </c>
      <c r="S3623">
        <v>0</v>
      </c>
      <c r="T3623">
        <v>0</v>
      </c>
      <c r="U3623">
        <v>0</v>
      </c>
      <c r="V3623">
        <f t="shared" si="112"/>
        <v>58</v>
      </c>
      <c r="W3623">
        <f t="shared" si="113"/>
        <v>44</v>
      </c>
    </row>
    <row r="3624" spans="1:23" x14ac:dyDescent="0.35">
      <c r="A3624" t="s">
        <v>512</v>
      </c>
      <c r="B3624" s="1">
        <v>44357</v>
      </c>
      <c r="C3624" t="s">
        <v>498</v>
      </c>
      <c r="D3624" t="s">
        <v>36</v>
      </c>
      <c r="E3624">
        <v>1</v>
      </c>
      <c r="F3624">
        <v>0</v>
      </c>
      <c r="G3624">
        <v>0</v>
      </c>
      <c r="H3624">
        <v>0</v>
      </c>
      <c r="I3624">
        <v>1</v>
      </c>
      <c r="J3624">
        <v>0</v>
      </c>
      <c r="K3624">
        <v>0</v>
      </c>
      <c r="L3624" s="2">
        <v>2.6666666666666665</v>
      </c>
      <c r="M3624">
        <v>5</v>
      </c>
      <c r="N3624">
        <v>4</v>
      </c>
      <c r="O3624">
        <v>4</v>
      </c>
      <c r="P3624">
        <v>1</v>
      </c>
      <c r="Q3624">
        <v>3</v>
      </c>
      <c r="R3624">
        <v>3</v>
      </c>
      <c r="S3624">
        <v>2</v>
      </c>
      <c r="T3624">
        <v>0</v>
      </c>
      <c r="U3624">
        <v>0</v>
      </c>
      <c r="V3624">
        <f t="shared" si="112"/>
        <v>49</v>
      </c>
      <c r="W3624">
        <f t="shared" si="113"/>
        <v>25</v>
      </c>
    </row>
    <row r="3625" spans="1:23" x14ac:dyDescent="0.35">
      <c r="A3625" t="s">
        <v>512</v>
      </c>
      <c r="B3625" s="1">
        <v>44358</v>
      </c>
      <c r="C3625" t="s">
        <v>504</v>
      </c>
      <c r="D3625" t="s">
        <v>105</v>
      </c>
      <c r="E3625">
        <v>1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5</v>
      </c>
      <c r="M3625">
        <v>4</v>
      </c>
      <c r="N3625">
        <v>2</v>
      </c>
      <c r="O3625">
        <v>2</v>
      </c>
      <c r="P3625">
        <v>0</v>
      </c>
      <c r="Q3625">
        <v>4</v>
      </c>
      <c r="R3625">
        <v>2</v>
      </c>
      <c r="S3625">
        <v>0</v>
      </c>
      <c r="T3625">
        <v>0</v>
      </c>
      <c r="U3625">
        <v>0</v>
      </c>
      <c r="V3625">
        <f t="shared" si="112"/>
        <v>61</v>
      </c>
      <c r="W3625">
        <f t="shared" si="113"/>
        <v>50</v>
      </c>
    </row>
    <row r="3626" spans="1:23" x14ac:dyDescent="0.35">
      <c r="A3626" t="s">
        <v>512</v>
      </c>
      <c r="B3626" s="1">
        <v>44359</v>
      </c>
      <c r="C3626" t="s">
        <v>496</v>
      </c>
      <c r="D3626" t="s">
        <v>105</v>
      </c>
      <c r="E3626">
        <v>1</v>
      </c>
      <c r="F3626">
        <v>0</v>
      </c>
      <c r="G3626">
        <v>0</v>
      </c>
      <c r="H3626">
        <v>0</v>
      </c>
      <c r="I3626">
        <v>1</v>
      </c>
      <c r="J3626">
        <v>0</v>
      </c>
      <c r="K3626">
        <v>0</v>
      </c>
      <c r="L3626" s="2">
        <v>3.3333333333333335</v>
      </c>
      <c r="M3626">
        <v>5</v>
      </c>
      <c r="N3626">
        <v>6</v>
      </c>
      <c r="O3626">
        <v>5</v>
      </c>
      <c r="P3626">
        <v>0</v>
      </c>
      <c r="Q3626">
        <v>4</v>
      </c>
      <c r="R3626">
        <v>2</v>
      </c>
      <c r="S3626">
        <v>1</v>
      </c>
      <c r="T3626">
        <v>0</v>
      </c>
      <c r="U3626">
        <v>0</v>
      </c>
      <c r="V3626">
        <f t="shared" si="112"/>
        <v>51</v>
      </c>
      <c r="W3626">
        <f t="shared" si="113"/>
        <v>26</v>
      </c>
    </row>
    <row r="3627" spans="1:23" x14ac:dyDescent="0.35">
      <c r="A3627" t="s">
        <v>512</v>
      </c>
      <c r="B3627" s="1">
        <v>44360</v>
      </c>
      <c r="C3627" t="s">
        <v>502</v>
      </c>
      <c r="D3627" t="s">
        <v>105</v>
      </c>
      <c r="E3627">
        <v>1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5</v>
      </c>
      <c r="M3627">
        <v>2</v>
      </c>
      <c r="N3627">
        <v>2</v>
      </c>
      <c r="O3627">
        <v>2</v>
      </c>
      <c r="P3627">
        <v>0</v>
      </c>
      <c r="Q3627">
        <v>1</v>
      </c>
      <c r="R3627">
        <v>8</v>
      </c>
      <c r="S3627">
        <v>0</v>
      </c>
      <c r="T3627">
        <v>0</v>
      </c>
      <c r="U3627">
        <v>0</v>
      </c>
      <c r="V3627">
        <f t="shared" si="112"/>
        <v>72</v>
      </c>
      <c r="W3627">
        <f t="shared" si="113"/>
        <v>66</v>
      </c>
    </row>
    <row r="3628" spans="1:23" x14ac:dyDescent="0.35">
      <c r="A3628" t="s">
        <v>512</v>
      </c>
      <c r="B3628" s="1">
        <v>44361</v>
      </c>
      <c r="C3628" t="s">
        <v>499</v>
      </c>
      <c r="D3628" t="s">
        <v>90</v>
      </c>
      <c r="E3628">
        <v>1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5</v>
      </c>
      <c r="M3628">
        <v>4</v>
      </c>
      <c r="N3628">
        <v>2</v>
      </c>
      <c r="O3628">
        <v>2</v>
      </c>
      <c r="P3628">
        <v>0</v>
      </c>
      <c r="Q3628">
        <v>2</v>
      </c>
      <c r="R3628">
        <v>1</v>
      </c>
      <c r="S3628">
        <v>0</v>
      </c>
      <c r="T3628">
        <v>0</v>
      </c>
      <c r="U3628">
        <v>0</v>
      </c>
      <c r="V3628">
        <f t="shared" si="112"/>
        <v>62</v>
      </c>
      <c r="W3628">
        <f t="shared" si="113"/>
        <v>53</v>
      </c>
    </row>
    <row r="3629" spans="1:23" x14ac:dyDescent="0.35">
      <c r="A3629" t="s">
        <v>512</v>
      </c>
      <c r="B3629" s="1">
        <v>44362</v>
      </c>
      <c r="C3629" t="s">
        <v>497</v>
      </c>
      <c r="D3629" t="s">
        <v>90</v>
      </c>
      <c r="E3629">
        <v>1</v>
      </c>
      <c r="F3629">
        <v>0</v>
      </c>
      <c r="G3629">
        <v>0</v>
      </c>
      <c r="H3629">
        <v>0</v>
      </c>
      <c r="I3629">
        <v>1</v>
      </c>
      <c r="J3629">
        <v>0</v>
      </c>
      <c r="K3629">
        <v>0</v>
      </c>
      <c r="L3629">
        <v>6</v>
      </c>
      <c r="M3629">
        <v>10</v>
      </c>
      <c r="N3629">
        <v>6</v>
      </c>
      <c r="O3629">
        <v>6</v>
      </c>
      <c r="P3629">
        <v>1</v>
      </c>
      <c r="Q3629">
        <v>1</v>
      </c>
      <c r="R3629">
        <v>4</v>
      </c>
      <c r="S3629">
        <v>0</v>
      </c>
      <c r="T3629">
        <v>0</v>
      </c>
      <c r="U3629">
        <v>0</v>
      </c>
      <c r="V3629">
        <f t="shared" si="112"/>
        <v>61</v>
      </c>
      <c r="W3629">
        <f t="shared" si="113"/>
        <v>34</v>
      </c>
    </row>
    <row r="3630" spans="1:23" x14ac:dyDescent="0.35">
      <c r="A3630" t="s">
        <v>512</v>
      </c>
      <c r="B3630" s="1">
        <v>44363</v>
      </c>
      <c r="C3630" t="s">
        <v>504</v>
      </c>
      <c r="D3630" t="s">
        <v>90</v>
      </c>
      <c r="E3630">
        <v>1</v>
      </c>
      <c r="F3630">
        <v>0</v>
      </c>
      <c r="G3630">
        <v>0</v>
      </c>
      <c r="H3630">
        <v>0</v>
      </c>
      <c r="I3630">
        <v>1</v>
      </c>
      <c r="J3630">
        <v>0</v>
      </c>
      <c r="K3630">
        <v>0</v>
      </c>
      <c r="L3630">
        <v>4</v>
      </c>
      <c r="M3630">
        <v>4</v>
      </c>
      <c r="N3630">
        <v>1</v>
      </c>
      <c r="O3630">
        <v>1</v>
      </c>
      <c r="P3630">
        <v>1</v>
      </c>
      <c r="Q3630">
        <v>2</v>
      </c>
      <c r="R3630">
        <v>5</v>
      </c>
      <c r="S3630">
        <v>0</v>
      </c>
      <c r="T3630">
        <v>0</v>
      </c>
      <c r="U3630">
        <v>0</v>
      </c>
      <c r="V3630">
        <f t="shared" si="112"/>
        <v>57</v>
      </c>
      <c r="W3630">
        <f t="shared" si="113"/>
        <v>48</v>
      </c>
    </row>
    <row r="3631" spans="1:23" x14ac:dyDescent="0.35">
      <c r="A3631" t="s">
        <v>512</v>
      </c>
      <c r="B3631" s="1">
        <v>44365</v>
      </c>
      <c r="C3631" t="s">
        <v>496</v>
      </c>
      <c r="D3631" t="s">
        <v>40</v>
      </c>
      <c r="E3631">
        <v>1</v>
      </c>
      <c r="F3631">
        <v>0</v>
      </c>
      <c r="G3631">
        <v>0</v>
      </c>
      <c r="H3631">
        <v>1</v>
      </c>
      <c r="I3631">
        <v>0</v>
      </c>
      <c r="J3631">
        <v>0</v>
      </c>
      <c r="K3631">
        <v>0</v>
      </c>
      <c r="L3631">
        <v>6</v>
      </c>
      <c r="M3631">
        <v>4</v>
      </c>
      <c r="N3631">
        <v>1</v>
      </c>
      <c r="O3631">
        <v>1</v>
      </c>
      <c r="P3631">
        <v>0</v>
      </c>
      <c r="Q3631">
        <v>1</v>
      </c>
      <c r="R3631">
        <v>4</v>
      </c>
      <c r="S3631">
        <v>1</v>
      </c>
      <c r="T3631">
        <v>0</v>
      </c>
      <c r="U3631">
        <v>0</v>
      </c>
      <c r="V3631">
        <f t="shared" si="112"/>
        <v>71</v>
      </c>
      <c r="W3631">
        <f t="shared" si="113"/>
        <v>67</v>
      </c>
    </row>
    <row r="3632" spans="1:23" x14ac:dyDescent="0.35">
      <c r="A3632" t="s">
        <v>512</v>
      </c>
      <c r="B3632" s="1">
        <v>44366</v>
      </c>
      <c r="C3632" t="s">
        <v>502</v>
      </c>
      <c r="D3632" t="s">
        <v>40</v>
      </c>
      <c r="E3632">
        <v>1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 s="2">
        <v>4.666666666666667</v>
      </c>
      <c r="M3632">
        <v>4</v>
      </c>
      <c r="N3632">
        <v>2</v>
      </c>
      <c r="O3632">
        <v>2</v>
      </c>
      <c r="P3632">
        <v>2</v>
      </c>
      <c r="Q3632">
        <v>2</v>
      </c>
      <c r="R3632">
        <v>2</v>
      </c>
      <c r="S3632">
        <v>0</v>
      </c>
      <c r="T3632">
        <v>0</v>
      </c>
      <c r="U3632">
        <v>0</v>
      </c>
      <c r="V3632">
        <f t="shared" si="112"/>
        <v>53.333333333333336</v>
      </c>
      <c r="W3632">
        <f t="shared" si="113"/>
        <v>40</v>
      </c>
    </row>
    <row r="3633" spans="1:23" x14ac:dyDescent="0.35">
      <c r="A3633" t="s">
        <v>512</v>
      </c>
      <c r="B3633" s="1">
        <v>44367</v>
      </c>
      <c r="C3633" t="s">
        <v>499</v>
      </c>
      <c r="D3633" t="s">
        <v>40</v>
      </c>
      <c r="E3633">
        <v>1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0</v>
      </c>
      <c r="L3633" s="2">
        <v>6.666666666666667</v>
      </c>
      <c r="M3633">
        <v>3</v>
      </c>
      <c r="N3633">
        <v>2</v>
      </c>
      <c r="O3633">
        <v>2</v>
      </c>
      <c r="P3633">
        <v>1</v>
      </c>
      <c r="Q3633">
        <v>0</v>
      </c>
      <c r="R3633">
        <v>9</v>
      </c>
      <c r="S3633">
        <v>0</v>
      </c>
      <c r="T3633">
        <v>0</v>
      </c>
      <c r="U3633">
        <v>0</v>
      </c>
      <c r="V3633">
        <f t="shared" si="112"/>
        <v>77.333333333333329</v>
      </c>
      <c r="W3633">
        <f t="shared" si="113"/>
        <v>71</v>
      </c>
    </row>
    <row r="3634" spans="1:23" x14ac:dyDescent="0.35">
      <c r="A3634" t="s">
        <v>512</v>
      </c>
      <c r="B3634" s="1">
        <v>44369</v>
      </c>
      <c r="C3634" t="s">
        <v>497</v>
      </c>
      <c r="D3634" t="s">
        <v>21</v>
      </c>
      <c r="E3634">
        <v>1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 s="2">
        <v>6.666666666666667</v>
      </c>
      <c r="M3634">
        <v>5</v>
      </c>
      <c r="N3634">
        <v>3</v>
      </c>
      <c r="O3634">
        <v>3</v>
      </c>
      <c r="P3634">
        <v>1</v>
      </c>
      <c r="Q3634">
        <v>1</v>
      </c>
      <c r="R3634">
        <v>4</v>
      </c>
      <c r="S3634">
        <v>0</v>
      </c>
      <c r="T3634">
        <v>0</v>
      </c>
      <c r="U3634">
        <v>0</v>
      </c>
      <c r="V3634">
        <f t="shared" si="112"/>
        <v>69.333333333333329</v>
      </c>
      <c r="W3634">
        <f t="shared" si="113"/>
        <v>57</v>
      </c>
    </row>
    <row r="3635" spans="1:23" x14ac:dyDescent="0.35">
      <c r="A3635" t="s">
        <v>512</v>
      </c>
      <c r="B3635" s="1">
        <v>44370</v>
      </c>
      <c r="C3635" t="s">
        <v>504</v>
      </c>
      <c r="D3635" t="s">
        <v>21</v>
      </c>
      <c r="E3635">
        <v>1</v>
      </c>
      <c r="F3635">
        <v>0</v>
      </c>
      <c r="G3635">
        <v>0</v>
      </c>
      <c r="H3635">
        <v>0</v>
      </c>
      <c r="I3635">
        <v>1</v>
      </c>
      <c r="J3635">
        <v>0</v>
      </c>
      <c r="K3635">
        <v>0</v>
      </c>
      <c r="L3635" s="2">
        <v>4.666666666666667</v>
      </c>
      <c r="M3635">
        <v>7</v>
      </c>
      <c r="N3635">
        <v>4</v>
      </c>
      <c r="O3635">
        <v>4</v>
      </c>
      <c r="P3635">
        <v>1</v>
      </c>
      <c r="Q3635">
        <v>2</v>
      </c>
      <c r="R3635">
        <v>6</v>
      </c>
      <c r="S3635">
        <v>0</v>
      </c>
      <c r="T3635">
        <v>0</v>
      </c>
      <c r="U3635">
        <v>0</v>
      </c>
      <c r="V3635">
        <f t="shared" si="112"/>
        <v>58.333333333333336</v>
      </c>
      <c r="W3635">
        <f t="shared" si="113"/>
        <v>38</v>
      </c>
    </row>
    <row r="3636" spans="1:23" x14ac:dyDescent="0.35">
      <c r="A3636" t="s">
        <v>512</v>
      </c>
      <c r="B3636" s="1">
        <v>44371</v>
      </c>
      <c r="C3636" t="s">
        <v>496</v>
      </c>
      <c r="D3636" t="s">
        <v>110</v>
      </c>
      <c r="E3636">
        <v>1</v>
      </c>
      <c r="F3636">
        <v>0</v>
      </c>
      <c r="G3636">
        <v>0</v>
      </c>
      <c r="H3636">
        <v>1</v>
      </c>
      <c r="I3636">
        <v>0</v>
      </c>
      <c r="J3636">
        <v>0</v>
      </c>
      <c r="K3636">
        <v>0</v>
      </c>
      <c r="L3636">
        <v>6</v>
      </c>
      <c r="M3636">
        <v>3</v>
      </c>
      <c r="N3636">
        <v>1</v>
      </c>
      <c r="O3636">
        <v>1</v>
      </c>
      <c r="P3636">
        <v>0</v>
      </c>
      <c r="Q3636">
        <v>3</v>
      </c>
      <c r="R3636">
        <v>2</v>
      </c>
      <c r="S3636">
        <v>0</v>
      </c>
      <c r="T3636">
        <v>0</v>
      </c>
      <c r="U3636">
        <v>0</v>
      </c>
      <c r="V3636">
        <f t="shared" si="112"/>
        <v>68</v>
      </c>
      <c r="W3636">
        <f t="shared" si="113"/>
        <v>63</v>
      </c>
    </row>
    <row r="3637" spans="1:23" x14ac:dyDescent="0.35">
      <c r="A3637" t="s">
        <v>512</v>
      </c>
      <c r="B3637" s="1">
        <v>44372</v>
      </c>
      <c r="C3637" t="s">
        <v>502</v>
      </c>
      <c r="D3637" t="s">
        <v>110</v>
      </c>
      <c r="E3637">
        <v>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5</v>
      </c>
      <c r="M3637">
        <v>8</v>
      </c>
      <c r="N3637">
        <v>4</v>
      </c>
      <c r="O3637">
        <v>4</v>
      </c>
      <c r="P3637">
        <v>2</v>
      </c>
      <c r="Q3637">
        <v>2</v>
      </c>
      <c r="R3637">
        <v>2</v>
      </c>
      <c r="S3637">
        <v>1</v>
      </c>
      <c r="T3637">
        <v>0</v>
      </c>
      <c r="U3637">
        <v>0</v>
      </c>
      <c r="V3637">
        <f t="shared" si="112"/>
        <v>51</v>
      </c>
      <c r="W3637">
        <f t="shared" si="113"/>
        <v>28</v>
      </c>
    </row>
    <row r="3638" spans="1:23" x14ac:dyDescent="0.35">
      <c r="A3638" t="s">
        <v>512</v>
      </c>
      <c r="B3638" s="1">
        <v>44373</v>
      </c>
      <c r="C3638" t="s">
        <v>499</v>
      </c>
      <c r="D3638" t="s">
        <v>110</v>
      </c>
      <c r="E3638">
        <v>1</v>
      </c>
      <c r="F3638">
        <v>0</v>
      </c>
      <c r="G3638">
        <v>0</v>
      </c>
      <c r="H3638">
        <v>0</v>
      </c>
      <c r="I3638">
        <v>1</v>
      </c>
      <c r="J3638">
        <v>0</v>
      </c>
      <c r="K3638">
        <v>0</v>
      </c>
      <c r="L3638">
        <v>6</v>
      </c>
      <c r="M3638">
        <v>6</v>
      </c>
      <c r="N3638">
        <v>3</v>
      </c>
      <c r="O3638">
        <v>3</v>
      </c>
      <c r="P3638">
        <v>2</v>
      </c>
      <c r="Q3638">
        <v>2</v>
      </c>
      <c r="R3638">
        <v>3</v>
      </c>
      <c r="S3638">
        <v>0</v>
      </c>
      <c r="T3638">
        <v>0</v>
      </c>
      <c r="U3638">
        <v>0</v>
      </c>
      <c r="V3638">
        <f t="shared" si="112"/>
        <v>59</v>
      </c>
      <c r="W3638">
        <f t="shared" si="113"/>
        <v>42</v>
      </c>
    </row>
    <row r="3639" spans="1:23" x14ac:dyDescent="0.35">
      <c r="A3639" t="s">
        <v>512</v>
      </c>
      <c r="B3639" s="1">
        <v>44374</v>
      </c>
      <c r="C3639" t="s">
        <v>505</v>
      </c>
      <c r="D3639" t="s">
        <v>110</v>
      </c>
      <c r="E3639">
        <v>1</v>
      </c>
      <c r="F3639">
        <v>0</v>
      </c>
      <c r="G3639">
        <v>0</v>
      </c>
      <c r="H3639">
        <v>1</v>
      </c>
      <c r="I3639">
        <v>0</v>
      </c>
      <c r="J3639">
        <v>0</v>
      </c>
      <c r="K3639">
        <v>0</v>
      </c>
      <c r="L3639">
        <v>5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3</v>
      </c>
      <c r="S3639">
        <v>0</v>
      </c>
      <c r="T3639">
        <v>0</v>
      </c>
      <c r="U3639">
        <v>0</v>
      </c>
      <c r="V3639">
        <f t="shared" si="112"/>
        <v>70</v>
      </c>
      <c r="W3639">
        <f t="shared" si="113"/>
        <v>73</v>
      </c>
    </row>
    <row r="3640" spans="1:23" x14ac:dyDescent="0.35">
      <c r="A3640" t="s">
        <v>512</v>
      </c>
      <c r="B3640" s="1">
        <v>44375</v>
      </c>
      <c r="C3640" t="s">
        <v>497</v>
      </c>
      <c r="D3640" t="s">
        <v>86</v>
      </c>
      <c r="E3640">
        <v>1</v>
      </c>
      <c r="F3640">
        <v>0</v>
      </c>
      <c r="G3640">
        <v>0</v>
      </c>
      <c r="H3640">
        <v>0</v>
      </c>
      <c r="I3640">
        <v>1</v>
      </c>
      <c r="J3640">
        <v>0</v>
      </c>
      <c r="K3640">
        <v>0</v>
      </c>
      <c r="L3640">
        <v>5</v>
      </c>
      <c r="M3640">
        <v>5</v>
      </c>
      <c r="N3640">
        <v>2</v>
      </c>
      <c r="O3640">
        <v>2</v>
      </c>
      <c r="P3640">
        <v>1</v>
      </c>
      <c r="Q3640">
        <v>1</v>
      </c>
      <c r="R3640">
        <v>3</v>
      </c>
      <c r="S3640">
        <v>0</v>
      </c>
      <c r="T3640">
        <v>0</v>
      </c>
      <c r="U3640">
        <v>0</v>
      </c>
      <c r="V3640">
        <f t="shared" si="112"/>
        <v>60</v>
      </c>
      <c r="W3640">
        <f t="shared" si="113"/>
        <v>49</v>
      </c>
    </row>
    <row r="3641" spans="1:23" x14ac:dyDescent="0.35">
      <c r="A3641" t="s">
        <v>512</v>
      </c>
      <c r="B3641" s="1">
        <v>44376</v>
      </c>
      <c r="C3641" t="s">
        <v>504</v>
      </c>
      <c r="D3641" t="s">
        <v>86</v>
      </c>
      <c r="E3641">
        <v>1</v>
      </c>
      <c r="F3641">
        <v>0</v>
      </c>
      <c r="G3641">
        <v>0</v>
      </c>
      <c r="H3641">
        <v>0</v>
      </c>
      <c r="I3641">
        <v>1</v>
      </c>
      <c r="J3641">
        <v>0</v>
      </c>
      <c r="K3641">
        <v>0</v>
      </c>
      <c r="L3641">
        <v>5</v>
      </c>
      <c r="M3641">
        <v>9</v>
      </c>
      <c r="N3641">
        <v>5</v>
      </c>
      <c r="O3641">
        <v>5</v>
      </c>
      <c r="P3641">
        <v>1</v>
      </c>
      <c r="Q3641">
        <v>0</v>
      </c>
      <c r="R3641">
        <v>3</v>
      </c>
      <c r="S3641">
        <v>0</v>
      </c>
      <c r="T3641">
        <v>0</v>
      </c>
      <c r="U3641">
        <v>0</v>
      </c>
      <c r="V3641">
        <f t="shared" si="112"/>
        <v>57</v>
      </c>
      <c r="W3641">
        <f t="shared" si="113"/>
        <v>34</v>
      </c>
    </row>
    <row r="3642" spans="1:23" x14ac:dyDescent="0.35">
      <c r="A3642" t="s">
        <v>512</v>
      </c>
      <c r="B3642" s="1">
        <v>44377</v>
      </c>
      <c r="C3642" t="s">
        <v>496</v>
      </c>
      <c r="D3642" t="s">
        <v>86</v>
      </c>
      <c r="E3642">
        <v>1</v>
      </c>
      <c r="F3642">
        <v>0</v>
      </c>
      <c r="G3642">
        <v>0</v>
      </c>
      <c r="H3642">
        <v>0</v>
      </c>
      <c r="I3642">
        <v>1</v>
      </c>
      <c r="J3642">
        <v>0</v>
      </c>
      <c r="K3642">
        <v>0</v>
      </c>
      <c r="L3642" s="2">
        <v>4.333333333333333</v>
      </c>
      <c r="M3642">
        <v>5</v>
      </c>
      <c r="N3642">
        <v>3</v>
      </c>
      <c r="O3642">
        <v>3</v>
      </c>
      <c r="P3642">
        <v>1</v>
      </c>
      <c r="Q3642">
        <v>3</v>
      </c>
      <c r="R3642">
        <v>6</v>
      </c>
      <c r="S3642">
        <v>1</v>
      </c>
      <c r="T3642">
        <v>0</v>
      </c>
      <c r="U3642">
        <v>2</v>
      </c>
      <c r="V3642">
        <f t="shared" si="112"/>
        <v>57.666666666666664</v>
      </c>
      <c r="W3642">
        <f t="shared" si="113"/>
        <v>41</v>
      </c>
    </row>
    <row r="3643" spans="1:23" x14ac:dyDescent="0.35">
      <c r="A3643" t="s">
        <v>512</v>
      </c>
      <c r="B3643" s="1">
        <v>44378</v>
      </c>
      <c r="C3643" t="s">
        <v>502</v>
      </c>
      <c r="D3643" t="s">
        <v>108</v>
      </c>
      <c r="E3643">
        <v>1</v>
      </c>
      <c r="F3643">
        <v>0</v>
      </c>
      <c r="G3643">
        <v>0</v>
      </c>
      <c r="H3643">
        <v>0</v>
      </c>
      <c r="I3643">
        <v>1</v>
      </c>
      <c r="J3643">
        <v>0</v>
      </c>
      <c r="K3643">
        <v>0</v>
      </c>
      <c r="L3643" s="2">
        <v>4.666666666666667</v>
      </c>
      <c r="M3643">
        <v>4</v>
      </c>
      <c r="N3643">
        <v>2</v>
      </c>
      <c r="O3643">
        <v>2</v>
      </c>
      <c r="P3643">
        <v>0</v>
      </c>
      <c r="Q3643">
        <v>3</v>
      </c>
      <c r="R3643">
        <v>6</v>
      </c>
      <c r="S3643">
        <v>0</v>
      </c>
      <c r="T3643">
        <v>0</v>
      </c>
      <c r="U3643">
        <v>0</v>
      </c>
      <c r="V3643">
        <f t="shared" si="112"/>
        <v>64.333333333333329</v>
      </c>
      <c r="W3643">
        <f t="shared" si="113"/>
        <v>54</v>
      </c>
    </row>
    <row r="3644" spans="1:23" x14ac:dyDescent="0.35">
      <c r="A3644" t="s">
        <v>512</v>
      </c>
      <c r="B3644" s="1">
        <v>44379</v>
      </c>
      <c r="C3644" t="s">
        <v>499</v>
      </c>
      <c r="D3644" t="s">
        <v>108</v>
      </c>
      <c r="E3644">
        <v>1</v>
      </c>
      <c r="F3644">
        <v>0</v>
      </c>
      <c r="G3644">
        <v>0</v>
      </c>
      <c r="H3644">
        <v>0</v>
      </c>
      <c r="I3644">
        <v>1</v>
      </c>
      <c r="J3644">
        <v>0</v>
      </c>
      <c r="K3644">
        <v>0</v>
      </c>
      <c r="L3644">
        <v>6</v>
      </c>
      <c r="M3644">
        <v>6</v>
      </c>
      <c r="N3644">
        <v>5</v>
      </c>
      <c r="O3644">
        <v>5</v>
      </c>
      <c r="P3644">
        <v>3</v>
      </c>
      <c r="Q3644">
        <v>1</v>
      </c>
      <c r="R3644">
        <v>6</v>
      </c>
      <c r="S3644">
        <v>0</v>
      </c>
      <c r="T3644">
        <v>0</v>
      </c>
      <c r="U3644">
        <v>0</v>
      </c>
      <c r="V3644">
        <f t="shared" si="112"/>
        <v>59</v>
      </c>
      <c r="W3644">
        <f t="shared" si="113"/>
        <v>35</v>
      </c>
    </row>
    <row r="3645" spans="1:23" x14ac:dyDescent="0.35">
      <c r="A3645" t="s">
        <v>512</v>
      </c>
      <c r="B3645" s="1">
        <v>44380</v>
      </c>
      <c r="C3645" t="s">
        <v>503</v>
      </c>
      <c r="D3645" t="s">
        <v>108</v>
      </c>
      <c r="E3645">
        <v>1</v>
      </c>
      <c r="F3645">
        <v>0</v>
      </c>
      <c r="G3645">
        <v>0</v>
      </c>
      <c r="H3645">
        <v>0</v>
      </c>
      <c r="I3645">
        <v>1</v>
      </c>
      <c r="J3645">
        <v>0</v>
      </c>
      <c r="K3645">
        <v>0</v>
      </c>
      <c r="L3645" s="2">
        <v>1.6666666666666665</v>
      </c>
      <c r="M3645">
        <v>6</v>
      </c>
      <c r="N3645">
        <v>5</v>
      </c>
      <c r="O3645">
        <v>5</v>
      </c>
      <c r="P3645">
        <v>0</v>
      </c>
      <c r="Q3645">
        <v>3</v>
      </c>
      <c r="R3645">
        <v>3</v>
      </c>
      <c r="S3645">
        <v>0</v>
      </c>
      <c r="T3645">
        <v>0</v>
      </c>
      <c r="U3645">
        <v>0</v>
      </c>
      <c r="V3645">
        <f t="shared" si="112"/>
        <v>49</v>
      </c>
      <c r="W3645">
        <f t="shared" si="113"/>
        <v>20</v>
      </c>
    </row>
    <row r="3646" spans="1:23" x14ac:dyDescent="0.35">
      <c r="A3646" t="s">
        <v>512</v>
      </c>
      <c r="B3646" s="1">
        <v>44381</v>
      </c>
      <c r="C3646" t="s">
        <v>497</v>
      </c>
      <c r="D3646" t="s">
        <v>108</v>
      </c>
      <c r="E3646">
        <v>1</v>
      </c>
      <c r="F3646">
        <v>0</v>
      </c>
      <c r="G3646">
        <v>0</v>
      </c>
      <c r="H3646">
        <v>1</v>
      </c>
      <c r="I3646">
        <v>0</v>
      </c>
      <c r="J3646">
        <v>0</v>
      </c>
      <c r="K3646">
        <v>0</v>
      </c>
      <c r="L3646">
        <v>7</v>
      </c>
      <c r="M3646">
        <v>3</v>
      </c>
      <c r="N3646">
        <v>0</v>
      </c>
      <c r="O3646">
        <v>0</v>
      </c>
      <c r="P3646">
        <v>0</v>
      </c>
      <c r="Q3646">
        <v>2</v>
      </c>
      <c r="R3646">
        <v>6</v>
      </c>
      <c r="S3646">
        <v>1</v>
      </c>
      <c r="T3646">
        <v>0</v>
      </c>
      <c r="U3646">
        <v>0</v>
      </c>
      <c r="V3646">
        <f t="shared" si="112"/>
        <v>78</v>
      </c>
      <c r="W3646">
        <f t="shared" si="113"/>
        <v>78</v>
      </c>
    </row>
    <row r="3647" spans="1:23" x14ac:dyDescent="0.35">
      <c r="A3647" t="s">
        <v>512</v>
      </c>
      <c r="B3647" s="1">
        <v>44382</v>
      </c>
      <c r="C3647" t="s">
        <v>504</v>
      </c>
      <c r="D3647" t="s">
        <v>120</v>
      </c>
      <c r="E3647">
        <v>1</v>
      </c>
      <c r="F3647">
        <v>0</v>
      </c>
      <c r="G3647">
        <v>0</v>
      </c>
      <c r="H3647">
        <v>1</v>
      </c>
      <c r="I3647">
        <v>0</v>
      </c>
      <c r="J3647">
        <v>0</v>
      </c>
      <c r="K3647">
        <v>0</v>
      </c>
      <c r="L3647">
        <v>5</v>
      </c>
      <c r="M3647">
        <v>4</v>
      </c>
      <c r="N3647">
        <v>1</v>
      </c>
      <c r="O3647">
        <v>1</v>
      </c>
      <c r="P3647">
        <v>0</v>
      </c>
      <c r="Q3647">
        <v>3</v>
      </c>
      <c r="R3647">
        <v>4</v>
      </c>
      <c r="S3647">
        <v>1</v>
      </c>
      <c r="T3647">
        <v>0</v>
      </c>
      <c r="U3647">
        <v>0</v>
      </c>
      <c r="V3647">
        <f t="shared" si="112"/>
        <v>64</v>
      </c>
      <c r="W3647">
        <f t="shared" si="113"/>
        <v>57</v>
      </c>
    </row>
    <row r="3648" spans="1:23" x14ac:dyDescent="0.35">
      <c r="A3648" t="s">
        <v>512</v>
      </c>
      <c r="B3648" s="1">
        <v>44383</v>
      </c>
      <c r="C3648" t="s">
        <v>496</v>
      </c>
      <c r="D3648" t="s">
        <v>120</v>
      </c>
      <c r="E3648">
        <v>1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6</v>
      </c>
      <c r="M3648">
        <v>4</v>
      </c>
      <c r="N3648">
        <v>1</v>
      </c>
      <c r="O3648">
        <v>1</v>
      </c>
      <c r="P3648">
        <v>1</v>
      </c>
      <c r="Q3648">
        <v>0</v>
      </c>
      <c r="R3648">
        <v>7</v>
      </c>
      <c r="S3648">
        <v>0</v>
      </c>
      <c r="T3648">
        <v>0</v>
      </c>
      <c r="U3648">
        <v>0</v>
      </c>
      <c r="V3648">
        <f t="shared" si="112"/>
        <v>71</v>
      </c>
      <c r="W3648">
        <f t="shared" si="113"/>
        <v>66</v>
      </c>
    </row>
    <row r="3649" spans="1:23" x14ac:dyDescent="0.35">
      <c r="A3649" t="s">
        <v>512</v>
      </c>
      <c r="B3649" s="1">
        <v>44384</v>
      </c>
      <c r="C3649" t="s">
        <v>502</v>
      </c>
      <c r="D3649" t="s">
        <v>120</v>
      </c>
      <c r="E3649">
        <v>1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 s="2">
        <v>4.666666666666667</v>
      </c>
      <c r="M3649">
        <v>6</v>
      </c>
      <c r="N3649">
        <v>2</v>
      </c>
      <c r="O3649">
        <v>2</v>
      </c>
      <c r="P3649">
        <v>1</v>
      </c>
      <c r="Q3649">
        <v>2</v>
      </c>
      <c r="R3649">
        <v>4</v>
      </c>
      <c r="S3649">
        <v>0</v>
      </c>
      <c r="T3649">
        <v>0</v>
      </c>
      <c r="U3649">
        <v>0</v>
      </c>
      <c r="V3649">
        <f t="shared" si="112"/>
        <v>57.333333333333336</v>
      </c>
      <c r="W3649">
        <f t="shared" si="113"/>
        <v>44</v>
      </c>
    </row>
    <row r="3650" spans="1:23" x14ac:dyDescent="0.35">
      <c r="A3650" t="s">
        <v>512</v>
      </c>
      <c r="B3650" s="1">
        <v>44386</v>
      </c>
      <c r="C3650" t="s">
        <v>499</v>
      </c>
      <c r="D3650" t="s">
        <v>96</v>
      </c>
      <c r="E3650">
        <v>1</v>
      </c>
      <c r="F3650">
        <v>0</v>
      </c>
      <c r="G3650">
        <v>0</v>
      </c>
      <c r="H3650">
        <v>0</v>
      </c>
      <c r="I3650">
        <v>1</v>
      </c>
      <c r="J3650">
        <v>0</v>
      </c>
      <c r="K3650">
        <v>0</v>
      </c>
      <c r="L3650">
        <v>5</v>
      </c>
      <c r="M3650">
        <v>6</v>
      </c>
      <c r="N3650">
        <v>6</v>
      </c>
      <c r="O3650">
        <v>6</v>
      </c>
      <c r="P3650">
        <v>2</v>
      </c>
      <c r="Q3650">
        <v>1</v>
      </c>
      <c r="R3650">
        <v>7</v>
      </c>
      <c r="S3650">
        <v>0</v>
      </c>
      <c r="T3650">
        <v>0</v>
      </c>
      <c r="U3650">
        <v>0</v>
      </c>
      <c r="V3650">
        <f t="shared" si="112"/>
        <v>59</v>
      </c>
      <c r="W3650">
        <f t="shared" si="113"/>
        <v>33</v>
      </c>
    </row>
    <row r="3651" spans="1:23" x14ac:dyDescent="0.35">
      <c r="A3651" t="s">
        <v>512</v>
      </c>
      <c r="B3651" t="s">
        <v>446</v>
      </c>
      <c r="C3651" t="s">
        <v>497</v>
      </c>
      <c r="D3651" t="s">
        <v>96</v>
      </c>
      <c r="E3651">
        <v>1</v>
      </c>
      <c r="F3651">
        <v>0</v>
      </c>
      <c r="G3651">
        <v>0</v>
      </c>
      <c r="H3651">
        <v>1</v>
      </c>
      <c r="I3651">
        <v>0</v>
      </c>
      <c r="J3651">
        <v>0</v>
      </c>
      <c r="K3651">
        <v>0</v>
      </c>
      <c r="L3651">
        <v>5</v>
      </c>
      <c r="M3651">
        <v>6</v>
      </c>
      <c r="N3651">
        <v>2</v>
      </c>
      <c r="O3651">
        <v>2</v>
      </c>
      <c r="P3651">
        <v>1</v>
      </c>
      <c r="Q3651">
        <v>0</v>
      </c>
      <c r="R3651">
        <v>2</v>
      </c>
      <c r="S3651">
        <v>0</v>
      </c>
      <c r="T3651">
        <v>0</v>
      </c>
      <c r="U3651">
        <v>0</v>
      </c>
      <c r="V3651">
        <f t="shared" ref="V3651:V3714" si="114">50+L3651*3+(IF(L3651&lt;4,0,(L3651-4)*2)+R3651-M3651-4*P3651-(2*(N3651-O3651))-Q3651)</f>
        <v>59</v>
      </c>
      <c r="W3651">
        <f t="shared" ref="W3651:W3714" si="115">40+6*L3651+R3651-2*Q3651-2*M3651-3*N3651-6*P3651</f>
        <v>48</v>
      </c>
    </row>
    <row r="3652" spans="1:23" x14ac:dyDescent="0.35">
      <c r="A3652" t="s">
        <v>512</v>
      </c>
      <c r="B3652" t="s">
        <v>447</v>
      </c>
      <c r="C3652" t="s">
        <v>505</v>
      </c>
      <c r="D3652" t="s">
        <v>96</v>
      </c>
      <c r="E3652">
        <v>1</v>
      </c>
      <c r="F3652">
        <v>0</v>
      </c>
      <c r="G3652">
        <v>0</v>
      </c>
      <c r="H3652">
        <v>0</v>
      </c>
      <c r="I3652">
        <v>1</v>
      </c>
      <c r="J3652">
        <v>0</v>
      </c>
      <c r="K3652">
        <v>0</v>
      </c>
      <c r="L3652">
        <v>3</v>
      </c>
      <c r="M3652">
        <v>4</v>
      </c>
      <c r="N3652">
        <v>3</v>
      </c>
      <c r="O3652">
        <v>3</v>
      </c>
      <c r="P3652">
        <v>1</v>
      </c>
      <c r="Q3652">
        <v>3</v>
      </c>
      <c r="R3652">
        <v>5</v>
      </c>
      <c r="S3652">
        <v>0</v>
      </c>
      <c r="T3652">
        <v>0</v>
      </c>
      <c r="U3652">
        <v>0</v>
      </c>
      <c r="V3652">
        <f t="shared" si="114"/>
        <v>53</v>
      </c>
      <c r="W3652">
        <f t="shared" si="115"/>
        <v>34</v>
      </c>
    </row>
    <row r="3653" spans="1:23" x14ac:dyDescent="0.35">
      <c r="A3653" t="s">
        <v>512</v>
      </c>
      <c r="B3653" s="1">
        <v>44388</v>
      </c>
      <c r="C3653" t="s">
        <v>504</v>
      </c>
      <c r="D3653" t="s">
        <v>96</v>
      </c>
      <c r="E3653">
        <v>1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5</v>
      </c>
      <c r="M3653">
        <v>4</v>
      </c>
      <c r="N3653">
        <v>5</v>
      </c>
      <c r="O3653">
        <v>5</v>
      </c>
      <c r="P3653">
        <v>2</v>
      </c>
      <c r="Q3653">
        <v>3</v>
      </c>
      <c r="R3653">
        <v>3</v>
      </c>
      <c r="S3653">
        <v>0</v>
      </c>
      <c r="T3653">
        <v>0</v>
      </c>
      <c r="U3653">
        <v>0</v>
      </c>
      <c r="V3653">
        <f t="shared" si="114"/>
        <v>55</v>
      </c>
      <c r="W3653">
        <f t="shared" si="115"/>
        <v>32</v>
      </c>
    </row>
    <row r="3654" spans="1:23" x14ac:dyDescent="0.35">
      <c r="A3654" t="s">
        <v>512</v>
      </c>
      <c r="B3654" s="1">
        <v>44393</v>
      </c>
      <c r="C3654" t="s">
        <v>496</v>
      </c>
      <c r="D3654" t="s">
        <v>104</v>
      </c>
      <c r="E3654">
        <v>1</v>
      </c>
      <c r="F3654">
        <v>0</v>
      </c>
      <c r="G3654">
        <v>0</v>
      </c>
      <c r="H3654">
        <v>1</v>
      </c>
      <c r="I3654">
        <v>0</v>
      </c>
      <c r="J3654">
        <v>0</v>
      </c>
      <c r="K3654">
        <v>0</v>
      </c>
      <c r="L3654">
        <v>5</v>
      </c>
      <c r="M3654">
        <v>2</v>
      </c>
      <c r="N3654">
        <v>1</v>
      </c>
      <c r="O3654">
        <v>0</v>
      </c>
      <c r="P3654">
        <v>0</v>
      </c>
      <c r="Q3654">
        <v>5</v>
      </c>
      <c r="R3654">
        <v>3</v>
      </c>
      <c r="S3654">
        <v>0</v>
      </c>
      <c r="T3654">
        <v>0</v>
      </c>
      <c r="U3654">
        <v>0</v>
      </c>
      <c r="V3654">
        <f t="shared" si="114"/>
        <v>61</v>
      </c>
      <c r="W3654">
        <f t="shared" si="115"/>
        <v>56</v>
      </c>
    </row>
    <row r="3655" spans="1:23" x14ac:dyDescent="0.35">
      <c r="A3655" t="s">
        <v>512</v>
      </c>
      <c r="B3655" s="1">
        <v>44394</v>
      </c>
      <c r="C3655" t="s">
        <v>502</v>
      </c>
      <c r="D3655" t="s">
        <v>104</v>
      </c>
      <c r="E3655">
        <v>1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 s="2">
        <v>5.333333333333333</v>
      </c>
      <c r="M3655">
        <v>6</v>
      </c>
      <c r="N3655">
        <v>4</v>
      </c>
      <c r="O3655">
        <v>4</v>
      </c>
      <c r="P3655">
        <v>2</v>
      </c>
      <c r="Q3655">
        <v>3</v>
      </c>
      <c r="R3655">
        <v>3</v>
      </c>
      <c r="S3655">
        <v>0</v>
      </c>
      <c r="T3655">
        <v>0</v>
      </c>
      <c r="U3655">
        <v>0</v>
      </c>
      <c r="V3655">
        <f t="shared" si="114"/>
        <v>54.666666666666664</v>
      </c>
      <c r="W3655">
        <f t="shared" si="115"/>
        <v>33</v>
      </c>
    </row>
    <row r="3656" spans="1:23" x14ac:dyDescent="0.35">
      <c r="A3656" t="s">
        <v>512</v>
      </c>
      <c r="B3656" s="1">
        <v>44395</v>
      </c>
      <c r="C3656" t="s">
        <v>499</v>
      </c>
      <c r="D3656" t="s">
        <v>104</v>
      </c>
      <c r="E3656">
        <v>1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 s="2">
        <v>3.6666666666666665</v>
      </c>
      <c r="M3656">
        <v>6</v>
      </c>
      <c r="N3656">
        <v>4</v>
      </c>
      <c r="O3656">
        <v>4</v>
      </c>
      <c r="P3656">
        <v>1</v>
      </c>
      <c r="Q3656">
        <v>3</v>
      </c>
      <c r="R3656">
        <v>5</v>
      </c>
      <c r="S3656">
        <v>1</v>
      </c>
      <c r="T3656">
        <v>0</v>
      </c>
      <c r="U3656">
        <v>0</v>
      </c>
      <c r="V3656">
        <f t="shared" si="114"/>
        <v>53</v>
      </c>
      <c r="W3656">
        <f t="shared" si="115"/>
        <v>31</v>
      </c>
    </row>
    <row r="3657" spans="1:23" x14ac:dyDescent="0.35">
      <c r="A3657" t="s">
        <v>512</v>
      </c>
      <c r="B3657" s="1">
        <v>44396</v>
      </c>
      <c r="C3657" t="s">
        <v>504</v>
      </c>
      <c r="D3657" t="s">
        <v>48</v>
      </c>
      <c r="E3657">
        <v>1</v>
      </c>
      <c r="F3657">
        <v>0</v>
      </c>
      <c r="G3657">
        <v>0</v>
      </c>
      <c r="H3657">
        <v>0</v>
      </c>
      <c r="I3657">
        <v>1</v>
      </c>
      <c r="J3657">
        <v>0</v>
      </c>
      <c r="K3657">
        <v>0</v>
      </c>
      <c r="L3657">
        <v>5</v>
      </c>
      <c r="M3657">
        <v>7</v>
      </c>
      <c r="N3657">
        <v>4</v>
      </c>
      <c r="O3657">
        <v>4</v>
      </c>
      <c r="P3657">
        <v>3</v>
      </c>
      <c r="Q3657">
        <v>2</v>
      </c>
      <c r="R3657">
        <v>6</v>
      </c>
      <c r="S3657">
        <v>0</v>
      </c>
      <c r="T3657">
        <v>0</v>
      </c>
      <c r="U3657">
        <v>0</v>
      </c>
      <c r="V3657">
        <f t="shared" si="114"/>
        <v>52</v>
      </c>
      <c r="W3657">
        <f t="shared" si="115"/>
        <v>28</v>
      </c>
    </row>
    <row r="3658" spans="1:23" x14ac:dyDescent="0.35">
      <c r="A3658" t="s">
        <v>512</v>
      </c>
      <c r="B3658" s="1">
        <v>44397</v>
      </c>
      <c r="C3658" t="s">
        <v>497</v>
      </c>
      <c r="D3658" t="s">
        <v>48</v>
      </c>
      <c r="E3658">
        <v>1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6</v>
      </c>
      <c r="M3658">
        <v>7</v>
      </c>
      <c r="N3658">
        <v>3</v>
      </c>
      <c r="O3658">
        <v>3</v>
      </c>
      <c r="P3658">
        <v>0</v>
      </c>
      <c r="Q3658">
        <v>1</v>
      </c>
      <c r="R3658">
        <v>6</v>
      </c>
      <c r="S3658">
        <v>0</v>
      </c>
      <c r="T3658">
        <v>0</v>
      </c>
      <c r="U3658">
        <v>0</v>
      </c>
      <c r="V3658">
        <f t="shared" si="114"/>
        <v>70</v>
      </c>
      <c r="W3658">
        <f t="shared" si="115"/>
        <v>57</v>
      </c>
    </row>
    <row r="3659" spans="1:23" x14ac:dyDescent="0.35">
      <c r="A3659" t="s">
        <v>512</v>
      </c>
      <c r="B3659" s="1">
        <v>44398</v>
      </c>
      <c r="C3659" t="s">
        <v>505</v>
      </c>
      <c r="D3659" t="s">
        <v>48</v>
      </c>
      <c r="E3659">
        <v>1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3</v>
      </c>
      <c r="M3659">
        <v>7</v>
      </c>
      <c r="N3659">
        <v>4</v>
      </c>
      <c r="O3659">
        <v>4</v>
      </c>
      <c r="P3659">
        <v>0</v>
      </c>
      <c r="Q3659">
        <v>1</v>
      </c>
      <c r="R3659">
        <v>3</v>
      </c>
      <c r="S3659">
        <v>1</v>
      </c>
      <c r="T3659">
        <v>0</v>
      </c>
      <c r="U3659">
        <v>1</v>
      </c>
      <c r="V3659">
        <f t="shared" si="114"/>
        <v>54</v>
      </c>
      <c r="W3659">
        <f t="shared" si="115"/>
        <v>33</v>
      </c>
    </row>
    <row r="3660" spans="1:23" x14ac:dyDescent="0.35">
      <c r="A3660" t="s">
        <v>512</v>
      </c>
      <c r="B3660" s="1">
        <v>44400</v>
      </c>
      <c r="C3660" t="s">
        <v>496</v>
      </c>
      <c r="D3660" t="s">
        <v>45</v>
      </c>
      <c r="E3660">
        <v>1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 s="2">
        <v>5.333333333333333</v>
      </c>
      <c r="M3660">
        <v>6</v>
      </c>
      <c r="N3660">
        <v>3</v>
      </c>
      <c r="O3660">
        <v>3</v>
      </c>
      <c r="P3660">
        <v>2</v>
      </c>
      <c r="Q3660">
        <v>1</v>
      </c>
      <c r="R3660">
        <v>8</v>
      </c>
      <c r="S3660">
        <v>1</v>
      </c>
      <c r="T3660">
        <v>0</v>
      </c>
      <c r="U3660">
        <v>1</v>
      </c>
      <c r="V3660">
        <f t="shared" si="114"/>
        <v>61.666666666666664</v>
      </c>
      <c r="W3660">
        <f t="shared" si="115"/>
        <v>45</v>
      </c>
    </row>
    <row r="3661" spans="1:23" x14ac:dyDescent="0.35">
      <c r="A3661" t="s">
        <v>512</v>
      </c>
      <c r="B3661" s="1">
        <v>44401</v>
      </c>
      <c r="C3661" t="s">
        <v>502</v>
      </c>
      <c r="D3661" t="s">
        <v>45</v>
      </c>
      <c r="E3661">
        <v>1</v>
      </c>
      <c r="F3661">
        <v>0</v>
      </c>
      <c r="G3661">
        <v>0</v>
      </c>
      <c r="H3661">
        <v>1</v>
      </c>
      <c r="I3661">
        <v>0</v>
      </c>
      <c r="J3661">
        <v>0</v>
      </c>
      <c r="K3661">
        <v>0</v>
      </c>
      <c r="L3661" s="2">
        <v>5.333333333333333</v>
      </c>
      <c r="M3661">
        <v>4</v>
      </c>
      <c r="N3661">
        <v>2</v>
      </c>
      <c r="O3661">
        <v>2</v>
      </c>
      <c r="P3661">
        <v>1</v>
      </c>
      <c r="Q3661">
        <v>1</v>
      </c>
      <c r="R3661">
        <v>9</v>
      </c>
      <c r="S3661">
        <v>0</v>
      </c>
      <c r="T3661">
        <v>0</v>
      </c>
      <c r="U3661">
        <v>0</v>
      </c>
      <c r="V3661">
        <f t="shared" si="114"/>
        <v>68.666666666666671</v>
      </c>
      <c r="W3661">
        <f t="shared" si="115"/>
        <v>59</v>
      </c>
    </row>
    <row r="3662" spans="1:23" x14ac:dyDescent="0.35">
      <c r="A3662" t="s">
        <v>512</v>
      </c>
      <c r="B3662" s="1">
        <v>44402</v>
      </c>
      <c r="C3662" t="s">
        <v>499</v>
      </c>
      <c r="D3662" t="s">
        <v>45</v>
      </c>
      <c r="E3662">
        <v>1</v>
      </c>
      <c r="F3662">
        <v>0</v>
      </c>
      <c r="G3662">
        <v>0</v>
      </c>
      <c r="H3662">
        <v>0</v>
      </c>
      <c r="I3662">
        <v>1</v>
      </c>
      <c r="J3662">
        <v>0</v>
      </c>
      <c r="K3662">
        <v>0</v>
      </c>
      <c r="L3662">
        <v>4</v>
      </c>
      <c r="M3662">
        <v>3</v>
      </c>
      <c r="N3662">
        <v>2</v>
      </c>
      <c r="O3662">
        <v>2</v>
      </c>
      <c r="P3662">
        <v>2</v>
      </c>
      <c r="Q3662">
        <v>1</v>
      </c>
      <c r="R3662">
        <v>6</v>
      </c>
      <c r="S3662">
        <v>0</v>
      </c>
      <c r="T3662">
        <v>0</v>
      </c>
      <c r="U3662">
        <v>0</v>
      </c>
      <c r="V3662">
        <f t="shared" si="114"/>
        <v>56</v>
      </c>
      <c r="W3662">
        <f t="shared" si="115"/>
        <v>44</v>
      </c>
    </row>
    <row r="3663" spans="1:23" x14ac:dyDescent="0.35">
      <c r="A3663" t="s">
        <v>512</v>
      </c>
      <c r="B3663" s="1">
        <v>44404</v>
      </c>
      <c r="C3663" t="s">
        <v>506</v>
      </c>
      <c r="D3663" t="s">
        <v>108</v>
      </c>
      <c r="E3663">
        <v>1</v>
      </c>
      <c r="F3663">
        <v>0</v>
      </c>
      <c r="G3663">
        <v>0</v>
      </c>
      <c r="H3663">
        <v>0</v>
      </c>
      <c r="I3663">
        <v>1</v>
      </c>
      <c r="J3663">
        <v>0</v>
      </c>
      <c r="K3663">
        <v>0</v>
      </c>
      <c r="L3663">
        <v>1</v>
      </c>
      <c r="M3663">
        <v>5</v>
      </c>
      <c r="N3663">
        <v>8</v>
      </c>
      <c r="O3663">
        <v>6</v>
      </c>
      <c r="P3663">
        <v>1</v>
      </c>
      <c r="Q3663">
        <v>3</v>
      </c>
      <c r="R3663">
        <v>2</v>
      </c>
      <c r="S3663">
        <v>1</v>
      </c>
      <c r="T3663">
        <v>0</v>
      </c>
      <c r="U3663">
        <v>0</v>
      </c>
      <c r="V3663">
        <f t="shared" si="114"/>
        <v>39</v>
      </c>
      <c r="W3663">
        <f t="shared" si="115"/>
        <v>2</v>
      </c>
    </row>
    <row r="3664" spans="1:23" x14ac:dyDescent="0.35">
      <c r="A3664" t="s">
        <v>512</v>
      </c>
      <c r="B3664" s="1">
        <v>44405</v>
      </c>
      <c r="C3664" t="s">
        <v>505</v>
      </c>
      <c r="D3664" t="s">
        <v>108</v>
      </c>
      <c r="E3664">
        <v>1</v>
      </c>
      <c r="F3664">
        <v>0</v>
      </c>
      <c r="G3664">
        <v>0</v>
      </c>
      <c r="H3664">
        <v>0</v>
      </c>
      <c r="I3664">
        <v>1</v>
      </c>
      <c r="J3664">
        <v>0</v>
      </c>
      <c r="K3664">
        <v>0</v>
      </c>
      <c r="L3664">
        <v>5</v>
      </c>
      <c r="M3664">
        <v>10</v>
      </c>
      <c r="N3664">
        <v>6</v>
      </c>
      <c r="O3664">
        <v>6</v>
      </c>
      <c r="P3664">
        <v>0</v>
      </c>
      <c r="Q3664">
        <v>1</v>
      </c>
      <c r="R3664">
        <v>3</v>
      </c>
      <c r="S3664">
        <v>1</v>
      </c>
      <c r="T3664">
        <v>0</v>
      </c>
      <c r="U3664">
        <v>0</v>
      </c>
      <c r="V3664">
        <f t="shared" si="114"/>
        <v>59</v>
      </c>
      <c r="W3664">
        <f t="shared" si="115"/>
        <v>33</v>
      </c>
    </row>
    <row r="3665" spans="1:23" x14ac:dyDescent="0.35">
      <c r="A3665" t="s">
        <v>512</v>
      </c>
      <c r="B3665" s="1">
        <v>44406</v>
      </c>
      <c r="C3665" t="s">
        <v>496</v>
      </c>
      <c r="D3665" t="s">
        <v>108</v>
      </c>
      <c r="E3665">
        <v>1</v>
      </c>
      <c r="F3665">
        <v>0</v>
      </c>
      <c r="G3665">
        <v>0</v>
      </c>
      <c r="H3665">
        <v>0</v>
      </c>
      <c r="I3665">
        <v>1</v>
      </c>
      <c r="J3665">
        <v>0</v>
      </c>
      <c r="K3665">
        <v>0</v>
      </c>
      <c r="L3665" s="2">
        <v>5.333333333333333</v>
      </c>
      <c r="M3665">
        <v>6</v>
      </c>
      <c r="N3665">
        <v>3</v>
      </c>
      <c r="O3665">
        <v>3</v>
      </c>
      <c r="P3665">
        <v>0</v>
      </c>
      <c r="Q3665">
        <v>1</v>
      </c>
      <c r="R3665">
        <v>5</v>
      </c>
      <c r="S3665">
        <v>0</v>
      </c>
      <c r="T3665">
        <v>0</v>
      </c>
      <c r="U3665">
        <v>1</v>
      </c>
      <c r="V3665">
        <f t="shared" si="114"/>
        <v>66.666666666666671</v>
      </c>
      <c r="W3665">
        <f t="shared" si="115"/>
        <v>54</v>
      </c>
    </row>
    <row r="3666" spans="1:23" x14ac:dyDescent="0.35">
      <c r="A3666" t="s">
        <v>512</v>
      </c>
      <c r="B3666" s="1">
        <v>44407</v>
      </c>
      <c r="C3666" t="s">
        <v>502</v>
      </c>
      <c r="D3666" t="s">
        <v>116</v>
      </c>
      <c r="E3666">
        <v>1</v>
      </c>
      <c r="F3666">
        <v>0</v>
      </c>
      <c r="G3666">
        <v>0</v>
      </c>
      <c r="H3666">
        <v>1</v>
      </c>
      <c r="I3666">
        <v>0</v>
      </c>
      <c r="J3666">
        <v>0</v>
      </c>
      <c r="K3666">
        <v>0</v>
      </c>
      <c r="L3666">
        <v>6</v>
      </c>
      <c r="M3666">
        <v>1</v>
      </c>
      <c r="N3666">
        <v>0</v>
      </c>
      <c r="O3666">
        <v>0</v>
      </c>
      <c r="P3666">
        <v>0</v>
      </c>
      <c r="Q3666">
        <v>4</v>
      </c>
      <c r="R3666">
        <v>4</v>
      </c>
      <c r="S3666">
        <v>0</v>
      </c>
      <c r="T3666">
        <v>0</v>
      </c>
      <c r="U3666">
        <v>0</v>
      </c>
      <c r="V3666">
        <f t="shared" si="114"/>
        <v>71</v>
      </c>
      <c r="W3666">
        <f t="shared" si="115"/>
        <v>70</v>
      </c>
    </row>
    <row r="3667" spans="1:23" x14ac:dyDescent="0.35">
      <c r="A3667" t="s">
        <v>512</v>
      </c>
      <c r="B3667" s="1">
        <v>44408</v>
      </c>
      <c r="C3667" t="s">
        <v>499</v>
      </c>
      <c r="D3667" t="s">
        <v>116</v>
      </c>
      <c r="E3667">
        <v>1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6</v>
      </c>
      <c r="M3667">
        <v>3</v>
      </c>
      <c r="N3667">
        <v>1</v>
      </c>
      <c r="O3667">
        <v>1</v>
      </c>
      <c r="P3667">
        <v>0</v>
      </c>
      <c r="Q3667">
        <v>2</v>
      </c>
      <c r="R3667">
        <v>4</v>
      </c>
      <c r="S3667">
        <v>0</v>
      </c>
      <c r="T3667">
        <v>0</v>
      </c>
      <c r="U3667">
        <v>0</v>
      </c>
      <c r="V3667">
        <f t="shared" si="114"/>
        <v>71</v>
      </c>
      <c r="W3667">
        <f t="shared" si="115"/>
        <v>67</v>
      </c>
    </row>
    <row r="3668" spans="1:23" x14ac:dyDescent="0.35">
      <c r="A3668" t="s">
        <v>512</v>
      </c>
      <c r="B3668" s="1">
        <v>44409</v>
      </c>
      <c r="C3668" t="s">
        <v>498</v>
      </c>
      <c r="D3668" t="s">
        <v>116</v>
      </c>
      <c r="E3668">
        <v>1</v>
      </c>
      <c r="F3668">
        <v>0</v>
      </c>
      <c r="G3668">
        <v>0</v>
      </c>
      <c r="H3668">
        <v>0</v>
      </c>
      <c r="I3668">
        <v>1</v>
      </c>
      <c r="J3668">
        <v>0</v>
      </c>
      <c r="K3668">
        <v>0</v>
      </c>
      <c r="L3668">
        <v>5</v>
      </c>
      <c r="M3668">
        <v>8</v>
      </c>
      <c r="N3668">
        <v>4</v>
      </c>
      <c r="O3668">
        <v>4</v>
      </c>
      <c r="P3668">
        <v>0</v>
      </c>
      <c r="Q3668">
        <v>0</v>
      </c>
      <c r="R3668">
        <v>2</v>
      </c>
      <c r="S3668">
        <v>0</v>
      </c>
      <c r="T3668">
        <v>0</v>
      </c>
      <c r="U3668">
        <v>0</v>
      </c>
      <c r="V3668">
        <f t="shared" si="114"/>
        <v>61</v>
      </c>
      <c r="W3668">
        <f t="shared" si="115"/>
        <v>44</v>
      </c>
    </row>
    <row r="3669" spans="1:23" x14ac:dyDescent="0.35">
      <c r="A3669" t="s">
        <v>512</v>
      </c>
      <c r="B3669" s="1">
        <v>44410</v>
      </c>
      <c r="C3669" t="s">
        <v>130</v>
      </c>
      <c r="D3669" t="s">
        <v>105</v>
      </c>
      <c r="E3669">
        <v>1</v>
      </c>
      <c r="F3669">
        <v>0</v>
      </c>
      <c r="G3669">
        <v>0</v>
      </c>
      <c r="H3669">
        <v>0</v>
      </c>
      <c r="I3669">
        <v>1</v>
      </c>
      <c r="J3669">
        <v>0</v>
      </c>
      <c r="K3669">
        <v>0</v>
      </c>
      <c r="L3669">
        <v>5</v>
      </c>
      <c r="M3669">
        <v>2</v>
      </c>
      <c r="N3669">
        <v>1</v>
      </c>
      <c r="O3669">
        <v>1</v>
      </c>
      <c r="P3669">
        <v>0</v>
      </c>
      <c r="Q3669">
        <v>2</v>
      </c>
      <c r="R3669">
        <v>0</v>
      </c>
      <c r="S3669">
        <v>0</v>
      </c>
      <c r="T3669">
        <v>0</v>
      </c>
      <c r="U3669">
        <v>0</v>
      </c>
      <c r="V3669">
        <f t="shared" si="114"/>
        <v>63</v>
      </c>
      <c r="W3669">
        <f t="shared" si="115"/>
        <v>59</v>
      </c>
    </row>
    <row r="3670" spans="1:23" x14ac:dyDescent="0.35">
      <c r="A3670" t="s">
        <v>512</v>
      </c>
      <c r="B3670" s="1">
        <v>44411</v>
      </c>
      <c r="C3670" t="s">
        <v>505</v>
      </c>
      <c r="D3670" t="s">
        <v>105</v>
      </c>
      <c r="E3670">
        <v>1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4</v>
      </c>
      <c r="M3670">
        <v>5</v>
      </c>
      <c r="N3670">
        <v>3</v>
      </c>
      <c r="O3670">
        <v>3</v>
      </c>
      <c r="P3670">
        <v>1</v>
      </c>
      <c r="Q3670">
        <v>3</v>
      </c>
      <c r="R3670">
        <v>4</v>
      </c>
      <c r="S3670">
        <v>0</v>
      </c>
      <c r="T3670">
        <v>0</v>
      </c>
      <c r="U3670">
        <v>0</v>
      </c>
      <c r="V3670">
        <f t="shared" si="114"/>
        <v>54</v>
      </c>
      <c r="W3670">
        <f t="shared" si="115"/>
        <v>37</v>
      </c>
    </row>
    <row r="3671" spans="1:23" x14ac:dyDescent="0.35">
      <c r="A3671" t="s">
        <v>512</v>
      </c>
      <c r="B3671" s="1">
        <v>44412</v>
      </c>
      <c r="C3671" t="s">
        <v>507</v>
      </c>
      <c r="D3671" t="s">
        <v>105</v>
      </c>
      <c r="E3671">
        <v>1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4</v>
      </c>
      <c r="M3671">
        <v>3</v>
      </c>
      <c r="N3671">
        <v>1</v>
      </c>
      <c r="O3671">
        <v>1</v>
      </c>
      <c r="P3671">
        <v>0</v>
      </c>
      <c r="Q3671">
        <v>1</v>
      </c>
      <c r="R3671">
        <v>2</v>
      </c>
      <c r="S3671">
        <v>0</v>
      </c>
      <c r="T3671">
        <v>0</v>
      </c>
      <c r="U3671">
        <v>0</v>
      </c>
      <c r="V3671">
        <f t="shared" si="114"/>
        <v>60</v>
      </c>
      <c r="W3671">
        <f t="shared" si="115"/>
        <v>55</v>
      </c>
    </row>
    <row r="3672" spans="1:23" x14ac:dyDescent="0.35">
      <c r="A3672" t="s">
        <v>512</v>
      </c>
      <c r="B3672" s="1">
        <v>44413</v>
      </c>
      <c r="C3672" t="s">
        <v>502</v>
      </c>
      <c r="D3672" t="s">
        <v>91</v>
      </c>
      <c r="E3672">
        <v>1</v>
      </c>
      <c r="F3672">
        <v>0</v>
      </c>
      <c r="G3672">
        <v>0</v>
      </c>
      <c r="H3672">
        <v>0</v>
      </c>
      <c r="I3672">
        <v>1</v>
      </c>
      <c r="J3672">
        <v>0</v>
      </c>
      <c r="K3672">
        <v>0</v>
      </c>
      <c r="L3672">
        <v>4</v>
      </c>
      <c r="M3672">
        <v>8</v>
      </c>
      <c r="N3672">
        <v>7</v>
      </c>
      <c r="O3672">
        <v>3</v>
      </c>
      <c r="P3672">
        <v>3</v>
      </c>
      <c r="Q3672">
        <v>2</v>
      </c>
      <c r="R3672">
        <v>5</v>
      </c>
      <c r="S3672">
        <v>1</v>
      </c>
      <c r="T3672">
        <v>0</v>
      </c>
      <c r="U3672">
        <v>0</v>
      </c>
      <c r="V3672">
        <f t="shared" si="114"/>
        <v>37</v>
      </c>
      <c r="W3672">
        <f t="shared" si="115"/>
        <v>10</v>
      </c>
    </row>
    <row r="3673" spans="1:23" x14ac:dyDescent="0.35">
      <c r="A3673" t="s">
        <v>512</v>
      </c>
      <c r="B3673" s="1">
        <v>44414</v>
      </c>
      <c r="C3673" t="s">
        <v>499</v>
      </c>
      <c r="D3673" t="s">
        <v>91</v>
      </c>
      <c r="E3673">
        <v>1</v>
      </c>
      <c r="F3673">
        <v>0</v>
      </c>
      <c r="G3673">
        <v>0</v>
      </c>
      <c r="H3673">
        <v>0</v>
      </c>
      <c r="I3673">
        <v>1</v>
      </c>
      <c r="J3673">
        <v>0</v>
      </c>
      <c r="K3673">
        <v>0</v>
      </c>
      <c r="L3673">
        <v>5</v>
      </c>
      <c r="M3673">
        <v>7</v>
      </c>
      <c r="N3673">
        <v>9</v>
      </c>
      <c r="O3673">
        <v>8</v>
      </c>
      <c r="P3673">
        <v>2</v>
      </c>
      <c r="Q3673">
        <v>4</v>
      </c>
      <c r="R3673">
        <v>5</v>
      </c>
      <c r="S3673">
        <v>0</v>
      </c>
      <c r="T3673">
        <v>0</v>
      </c>
      <c r="U3673">
        <v>0</v>
      </c>
      <c r="V3673">
        <f t="shared" si="114"/>
        <v>51</v>
      </c>
      <c r="W3673">
        <f t="shared" si="115"/>
        <v>14</v>
      </c>
    </row>
    <row r="3674" spans="1:23" x14ac:dyDescent="0.35">
      <c r="A3674" t="s">
        <v>512</v>
      </c>
      <c r="B3674" s="1">
        <v>44415</v>
      </c>
      <c r="C3674" t="s">
        <v>498</v>
      </c>
      <c r="D3674" t="s">
        <v>91</v>
      </c>
      <c r="E3674">
        <v>1</v>
      </c>
      <c r="F3674">
        <v>0</v>
      </c>
      <c r="G3674">
        <v>0</v>
      </c>
      <c r="H3674">
        <v>0</v>
      </c>
      <c r="I3674">
        <v>1</v>
      </c>
      <c r="J3674">
        <v>0</v>
      </c>
      <c r="K3674">
        <v>0</v>
      </c>
      <c r="L3674">
        <v>5</v>
      </c>
      <c r="M3674">
        <v>7</v>
      </c>
      <c r="N3674">
        <v>4</v>
      </c>
      <c r="O3674">
        <v>4</v>
      </c>
      <c r="P3674">
        <v>1</v>
      </c>
      <c r="Q3674">
        <v>4</v>
      </c>
      <c r="R3674">
        <v>4</v>
      </c>
      <c r="S3674">
        <v>1</v>
      </c>
      <c r="T3674">
        <v>0</v>
      </c>
      <c r="U3674">
        <v>0</v>
      </c>
      <c r="V3674">
        <f t="shared" si="114"/>
        <v>56</v>
      </c>
      <c r="W3674">
        <f t="shared" si="115"/>
        <v>34</v>
      </c>
    </row>
    <row r="3675" spans="1:23" x14ac:dyDescent="0.35">
      <c r="A3675" t="s">
        <v>512</v>
      </c>
      <c r="B3675" s="1">
        <v>44416</v>
      </c>
      <c r="C3675" t="s">
        <v>130</v>
      </c>
      <c r="D3675" t="s">
        <v>91</v>
      </c>
      <c r="E3675">
        <v>1</v>
      </c>
      <c r="F3675">
        <v>0</v>
      </c>
      <c r="G3675">
        <v>0</v>
      </c>
      <c r="H3675">
        <v>0</v>
      </c>
      <c r="I3675">
        <v>1</v>
      </c>
      <c r="J3675">
        <v>0</v>
      </c>
      <c r="K3675">
        <v>0</v>
      </c>
      <c r="L3675">
        <v>6</v>
      </c>
      <c r="M3675">
        <v>6</v>
      </c>
      <c r="N3675">
        <v>3</v>
      </c>
      <c r="O3675">
        <v>3</v>
      </c>
      <c r="P3675">
        <v>0</v>
      </c>
      <c r="Q3675">
        <v>1</v>
      </c>
      <c r="R3675">
        <v>7</v>
      </c>
      <c r="S3675">
        <v>0</v>
      </c>
      <c r="T3675">
        <v>0</v>
      </c>
      <c r="U3675">
        <v>0</v>
      </c>
      <c r="V3675">
        <f t="shared" si="114"/>
        <v>72</v>
      </c>
      <c r="W3675">
        <f t="shared" si="115"/>
        <v>60</v>
      </c>
    </row>
    <row r="3676" spans="1:23" x14ac:dyDescent="0.35">
      <c r="A3676" t="s">
        <v>512</v>
      </c>
      <c r="B3676" s="1">
        <v>44418</v>
      </c>
      <c r="C3676" t="s">
        <v>507</v>
      </c>
      <c r="D3676" t="s">
        <v>103</v>
      </c>
      <c r="E3676">
        <v>1</v>
      </c>
      <c r="F3676">
        <v>0</v>
      </c>
      <c r="G3676">
        <v>0</v>
      </c>
      <c r="H3676">
        <v>0</v>
      </c>
      <c r="I3676">
        <v>1</v>
      </c>
      <c r="J3676">
        <v>0</v>
      </c>
      <c r="K3676">
        <v>0</v>
      </c>
      <c r="L3676">
        <v>5</v>
      </c>
      <c r="M3676">
        <v>5</v>
      </c>
      <c r="N3676">
        <v>2</v>
      </c>
      <c r="O3676">
        <v>2</v>
      </c>
      <c r="P3676">
        <v>2</v>
      </c>
      <c r="Q3676">
        <v>0</v>
      </c>
      <c r="R3676">
        <v>6</v>
      </c>
      <c r="S3676">
        <v>0</v>
      </c>
      <c r="T3676">
        <v>0</v>
      </c>
      <c r="U3676">
        <v>0</v>
      </c>
      <c r="V3676">
        <f t="shared" si="114"/>
        <v>60</v>
      </c>
      <c r="W3676">
        <f t="shared" si="115"/>
        <v>48</v>
      </c>
    </row>
    <row r="3677" spans="1:23" x14ac:dyDescent="0.35">
      <c r="A3677" t="s">
        <v>512</v>
      </c>
      <c r="B3677" s="1">
        <v>44419</v>
      </c>
      <c r="C3677" t="s">
        <v>502</v>
      </c>
      <c r="D3677" t="s">
        <v>103</v>
      </c>
      <c r="E3677">
        <v>1</v>
      </c>
      <c r="F3677">
        <v>0</v>
      </c>
      <c r="G3677">
        <v>0</v>
      </c>
      <c r="H3677">
        <v>0</v>
      </c>
      <c r="I3677">
        <v>1</v>
      </c>
      <c r="J3677">
        <v>0</v>
      </c>
      <c r="K3677">
        <v>0</v>
      </c>
      <c r="L3677" s="2">
        <v>4.666666666666667</v>
      </c>
      <c r="M3677">
        <v>4</v>
      </c>
      <c r="N3677">
        <v>1</v>
      </c>
      <c r="O3677">
        <v>1</v>
      </c>
      <c r="P3677">
        <v>0</v>
      </c>
      <c r="Q3677">
        <v>3</v>
      </c>
      <c r="R3677">
        <v>4</v>
      </c>
      <c r="S3677">
        <v>0</v>
      </c>
      <c r="T3677">
        <v>0</v>
      </c>
      <c r="U3677">
        <v>0</v>
      </c>
      <c r="V3677">
        <f t="shared" si="114"/>
        <v>62.333333333333336</v>
      </c>
      <c r="W3677">
        <f t="shared" si="115"/>
        <v>55</v>
      </c>
    </row>
    <row r="3678" spans="1:23" x14ac:dyDescent="0.35">
      <c r="A3678" t="s">
        <v>512</v>
      </c>
      <c r="B3678" s="1">
        <v>44420</v>
      </c>
      <c r="C3678" t="s">
        <v>499</v>
      </c>
      <c r="D3678" t="s">
        <v>103</v>
      </c>
      <c r="E3678">
        <v>1</v>
      </c>
      <c r="F3678">
        <v>0</v>
      </c>
      <c r="G3678">
        <v>0</v>
      </c>
      <c r="H3678">
        <v>0</v>
      </c>
      <c r="I3678">
        <v>1</v>
      </c>
      <c r="J3678">
        <v>0</v>
      </c>
      <c r="K3678">
        <v>0</v>
      </c>
      <c r="L3678">
        <v>5</v>
      </c>
      <c r="M3678">
        <v>5</v>
      </c>
      <c r="N3678">
        <v>5</v>
      </c>
      <c r="O3678">
        <v>5</v>
      </c>
      <c r="P3678">
        <v>2</v>
      </c>
      <c r="Q3678">
        <v>2</v>
      </c>
      <c r="R3678">
        <v>4</v>
      </c>
      <c r="S3678">
        <v>1</v>
      </c>
      <c r="T3678">
        <v>0</v>
      </c>
      <c r="U3678">
        <v>0</v>
      </c>
      <c r="V3678">
        <f t="shared" si="114"/>
        <v>56</v>
      </c>
      <c r="W3678">
        <f t="shared" si="115"/>
        <v>33</v>
      </c>
    </row>
    <row r="3679" spans="1:23" x14ac:dyDescent="0.35">
      <c r="A3679" t="s">
        <v>512</v>
      </c>
      <c r="B3679" t="s">
        <v>383</v>
      </c>
      <c r="C3679" t="s">
        <v>130</v>
      </c>
      <c r="D3679" t="s">
        <v>108</v>
      </c>
      <c r="E3679">
        <v>1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4</v>
      </c>
      <c r="M3679">
        <v>7</v>
      </c>
      <c r="N3679">
        <v>4</v>
      </c>
      <c r="O3679">
        <v>4</v>
      </c>
      <c r="P3679">
        <v>2</v>
      </c>
      <c r="Q3679">
        <v>0</v>
      </c>
      <c r="R3679">
        <v>1</v>
      </c>
      <c r="S3679">
        <v>0</v>
      </c>
      <c r="T3679">
        <v>0</v>
      </c>
      <c r="U3679">
        <v>1</v>
      </c>
      <c r="V3679">
        <f t="shared" si="114"/>
        <v>48</v>
      </c>
      <c r="W3679">
        <f t="shared" si="115"/>
        <v>27</v>
      </c>
    </row>
    <row r="3680" spans="1:23" x14ac:dyDescent="0.35">
      <c r="A3680" t="s">
        <v>512</v>
      </c>
      <c r="B3680" t="s">
        <v>384</v>
      </c>
      <c r="C3680" t="s">
        <v>498</v>
      </c>
      <c r="D3680" t="s">
        <v>108</v>
      </c>
      <c r="E3680">
        <v>1</v>
      </c>
      <c r="F3680">
        <v>0</v>
      </c>
      <c r="G3680">
        <v>0</v>
      </c>
      <c r="H3680">
        <v>0</v>
      </c>
      <c r="I3680">
        <v>1</v>
      </c>
      <c r="J3680">
        <v>0</v>
      </c>
      <c r="K3680">
        <v>0</v>
      </c>
      <c r="L3680" s="2">
        <v>4.333333333333333</v>
      </c>
      <c r="M3680">
        <v>9</v>
      </c>
      <c r="N3680">
        <v>2</v>
      </c>
      <c r="O3680">
        <v>2</v>
      </c>
      <c r="P3680">
        <v>0</v>
      </c>
      <c r="Q3680">
        <v>1</v>
      </c>
      <c r="R3680">
        <v>3</v>
      </c>
      <c r="S3680">
        <v>0</v>
      </c>
      <c r="T3680">
        <v>0</v>
      </c>
      <c r="U3680">
        <v>0</v>
      </c>
      <c r="V3680">
        <f t="shared" si="114"/>
        <v>56.666666666666664</v>
      </c>
      <c r="W3680">
        <f t="shared" si="115"/>
        <v>43</v>
      </c>
    </row>
    <row r="3681" spans="1:23" x14ac:dyDescent="0.35">
      <c r="A3681" t="s">
        <v>512</v>
      </c>
      <c r="B3681" s="1">
        <v>44423</v>
      </c>
      <c r="C3681" t="s">
        <v>508</v>
      </c>
      <c r="D3681" t="s">
        <v>108</v>
      </c>
      <c r="E3681">
        <v>1</v>
      </c>
      <c r="F3681">
        <v>0</v>
      </c>
      <c r="G3681">
        <v>0</v>
      </c>
      <c r="H3681">
        <v>0</v>
      </c>
      <c r="I3681">
        <v>1</v>
      </c>
      <c r="J3681">
        <v>0</v>
      </c>
      <c r="K3681">
        <v>0</v>
      </c>
      <c r="L3681" s="2">
        <v>4.666666666666667</v>
      </c>
      <c r="M3681">
        <v>5</v>
      </c>
      <c r="N3681">
        <v>2</v>
      </c>
      <c r="O3681">
        <v>1</v>
      </c>
      <c r="P3681">
        <v>0</v>
      </c>
      <c r="Q3681">
        <v>3</v>
      </c>
      <c r="R3681">
        <v>3</v>
      </c>
      <c r="S3681">
        <v>0</v>
      </c>
      <c r="T3681">
        <v>0</v>
      </c>
      <c r="U3681">
        <v>0</v>
      </c>
      <c r="V3681">
        <f t="shared" si="114"/>
        <v>58.333333333333336</v>
      </c>
      <c r="W3681">
        <f t="shared" si="115"/>
        <v>49</v>
      </c>
    </row>
    <row r="3682" spans="1:23" x14ac:dyDescent="0.35">
      <c r="A3682" t="s">
        <v>512</v>
      </c>
      <c r="B3682" s="1">
        <v>44424</v>
      </c>
      <c r="C3682" t="s">
        <v>507</v>
      </c>
      <c r="D3682" t="s">
        <v>61</v>
      </c>
      <c r="E3682">
        <v>1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 s="2">
        <v>5.666666666666667</v>
      </c>
      <c r="M3682">
        <v>3</v>
      </c>
      <c r="N3682">
        <v>0</v>
      </c>
      <c r="O3682">
        <v>0</v>
      </c>
      <c r="P3682">
        <v>0</v>
      </c>
      <c r="Q3682">
        <v>1</v>
      </c>
      <c r="R3682">
        <v>4</v>
      </c>
      <c r="S3682">
        <v>1</v>
      </c>
      <c r="T3682">
        <v>0</v>
      </c>
      <c r="U3682">
        <v>0</v>
      </c>
      <c r="V3682">
        <f t="shared" si="114"/>
        <v>70.333333333333329</v>
      </c>
      <c r="W3682">
        <f t="shared" si="115"/>
        <v>70</v>
      </c>
    </row>
    <row r="3683" spans="1:23" x14ac:dyDescent="0.35">
      <c r="A3683" t="s">
        <v>512</v>
      </c>
      <c r="B3683" s="1">
        <v>44425</v>
      </c>
      <c r="C3683" t="s">
        <v>502</v>
      </c>
      <c r="D3683" t="s">
        <v>61</v>
      </c>
      <c r="E3683">
        <v>1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4</v>
      </c>
      <c r="M3683">
        <v>5</v>
      </c>
      <c r="N3683">
        <v>2</v>
      </c>
      <c r="O3683">
        <v>2</v>
      </c>
      <c r="P3683">
        <v>0</v>
      </c>
      <c r="Q3683">
        <v>2</v>
      </c>
      <c r="R3683">
        <v>4</v>
      </c>
      <c r="S3683">
        <v>0</v>
      </c>
      <c r="T3683">
        <v>0</v>
      </c>
      <c r="U3683">
        <v>0</v>
      </c>
      <c r="V3683">
        <f t="shared" si="114"/>
        <v>59</v>
      </c>
      <c r="W3683">
        <f t="shared" si="115"/>
        <v>48</v>
      </c>
    </row>
    <row r="3684" spans="1:23" x14ac:dyDescent="0.35">
      <c r="A3684" t="s">
        <v>512</v>
      </c>
      <c r="B3684" s="1">
        <v>44426</v>
      </c>
      <c r="C3684" t="s">
        <v>499</v>
      </c>
      <c r="D3684" t="s">
        <v>61</v>
      </c>
      <c r="E3684">
        <v>1</v>
      </c>
      <c r="F3684">
        <v>0</v>
      </c>
      <c r="G3684">
        <v>0</v>
      </c>
      <c r="H3684">
        <v>0</v>
      </c>
      <c r="I3684">
        <v>1</v>
      </c>
      <c r="J3684">
        <v>0</v>
      </c>
      <c r="K3684">
        <v>0</v>
      </c>
      <c r="L3684">
        <v>4</v>
      </c>
      <c r="M3684">
        <v>8</v>
      </c>
      <c r="N3684">
        <v>7</v>
      </c>
      <c r="O3684">
        <v>7</v>
      </c>
      <c r="P3684">
        <v>3</v>
      </c>
      <c r="Q3684">
        <v>2</v>
      </c>
      <c r="R3684">
        <v>6</v>
      </c>
      <c r="S3684">
        <v>0</v>
      </c>
      <c r="T3684">
        <v>0</v>
      </c>
      <c r="U3684">
        <v>0</v>
      </c>
      <c r="V3684">
        <f t="shared" si="114"/>
        <v>46</v>
      </c>
      <c r="W3684">
        <f t="shared" si="115"/>
        <v>11</v>
      </c>
    </row>
    <row r="3685" spans="1:23" x14ac:dyDescent="0.35">
      <c r="A3685" t="s">
        <v>512</v>
      </c>
      <c r="B3685" s="1">
        <v>44428</v>
      </c>
      <c r="C3685" t="s">
        <v>498</v>
      </c>
      <c r="D3685" t="s">
        <v>110</v>
      </c>
      <c r="E3685">
        <v>1</v>
      </c>
      <c r="F3685">
        <v>0</v>
      </c>
      <c r="G3685">
        <v>0</v>
      </c>
      <c r="H3685">
        <v>1</v>
      </c>
      <c r="I3685">
        <v>0</v>
      </c>
      <c r="J3685">
        <v>0</v>
      </c>
      <c r="K3685">
        <v>0</v>
      </c>
      <c r="L3685">
        <v>5</v>
      </c>
      <c r="M3685">
        <v>6</v>
      </c>
      <c r="N3685">
        <v>0</v>
      </c>
      <c r="O3685">
        <v>0</v>
      </c>
      <c r="P3685">
        <v>0</v>
      </c>
      <c r="Q3685">
        <v>1</v>
      </c>
      <c r="R3685">
        <v>6</v>
      </c>
      <c r="S3685">
        <v>0</v>
      </c>
      <c r="T3685">
        <v>0</v>
      </c>
      <c r="U3685">
        <v>0</v>
      </c>
      <c r="V3685">
        <f t="shared" si="114"/>
        <v>66</v>
      </c>
      <c r="W3685">
        <f t="shared" si="115"/>
        <v>62</v>
      </c>
    </row>
    <row r="3686" spans="1:23" x14ac:dyDescent="0.35">
      <c r="A3686" t="s">
        <v>512</v>
      </c>
      <c r="B3686" s="1">
        <v>44429</v>
      </c>
      <c r="C3686" t="s">
        <v>508</v>
      </c>
      <c r="D3686" t="s">
        <v>110</v>
      </c>
      <c r="E3686">
        <v>1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5</v>
      </c>
      <c r="M3686">
        <v>3</v>
      </c>
      <c r="N3686">
        <v>1</v>
      </c>
      <c r="O3686">
        <v>1</v>
      </c>
      <c r="P3686">
        <v>0</v>
      </c>
      <c r="Q3686">
        <v>1</v>
      </c>
      <c r="R3686">
        <v>3</v>
      </c>
      <c r="S3686">
        <v>0</v>
      </c>
      <c r="T3686">
        <v>0</v>
      </c>
      <c r="U3686">
        <v>0</v>
      </c>
      <c r="V3686">
        <f t="shared" si="114"/>
        <v>66</v>
      </c>
      <c r="W3686">
        <f t="shared" si="115"/>
        <v>62</v>
      </c>
    </row>
    <row r="3687" spans="1:23" x14ac:dyDescent="0.35">
      <c r="A3687" t="s">
        <v>512</v>
      </c>
      <c r="B3687" s="1">
        <v>44430</v>
      </c>
      <c r="C3687" t="s">
        <v>507</v>
      </c>
      <c r="D3687" t="s">
        <v>110</v>
      </c>
      <c r="E3687">
        <v>1</v>
      </c>
      <c r="F3687">
        <v>0</v>
      </c>
      <c r="G3687">
        <v>0</v>
      </c>
      <c r="H3687">
        <v>0</v>
      </c>
      <c r="I3687">
        <v>1</v>
      </c>
      <c r="J3687">
        <v>0</v>
      </c>
      <c r="K3687">
        <v>0</v>
      </c>
      <c r="L3687">
        <v>4</v>
      </c>
      <c r="M3687">
        <v>5</v>
      </c>
      <c r="N3687">
        <v>1</v>
      </c>
      <c r="O3687">
        <v>1</v>
      </c>
      <c r="P3687">
        <v>0</v>
      </c>
      <c r="Q3687">
        <v>2</v>
      </c>
      <c r="R3687">
        <v>1</v>
      </c>
      <c r="S3687">
        <v>0</v>
      </c>
      <c r="T3687">
        <v>0</v>
      </c>
      <c r="U3687">
        <v>0</v>
      </c>
      <c r="V3687">
        <f t="shared" si="114"/>
        <v>56</v>
      </c>
      <c r="W3687">
        <f t="shared" si="115"/>
        <v>48</v>
      </c>
    </row>
    <row r="3688" spans="1:23" x14ac:dyDescent="0.35">
      <c r="A3688" t="s">
        <v>512</v>
      </c>
      <c r="B3688" s="1">
        <v>44431</v>
      </c>
      <c r="C3688" t="s">
        <v>502</v>
      </c>
      <c r="D3688" t="s">
        <v>131</v>
      </c>
      <c r="E3688">
        <v>1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 s="2">
        <v>4.666666666666667</v>
      </c>
      <c r="M3688">
        <v>8</v>
      </c>
      <c r="N3688">
        <v>5</v>
      </c>
      <c r="O3688">
        <v>5</v>
      </c>
      <c r="P3688">
        <v>1</v>
      </c>
      <c r="Q3688">
        <v>1</v>
      </c>
      <c r="R3688">
        <v>5</v>
      </c>
      <c r="S3688">
        <v>1</v>
      </c>
      <c r="T3688">
        <v>0</v>
      </c>
      <c r="U3688">
        <v>0</v>
      </c>
      <c r="V3688">
        <f t="shared" si="114"/>
        <v>57.333333333333336</v>
      </c>
      <c r="W3688">
        <f t="shared" si="115"/>
        <v>34</v>
      </c>
    </row>
    <row r="3689" spans="1:23" x14ac:dyDescent="0.35">
      <c r="A3689" t="s">
        <v>512</v>
      </c>
      <c r="B3689" s="1">
        <v>44432</v>
      </c>
      <c r="C3689" t="s">
        <v>499</v>
      </c>
      <c r="D3689" t="s">
        <v>131</v>
      </c>
      <c r="E3689">
        <v>1</v>
      </c>
      <c r="F3689">
        <v>0</v>
      </c>
      <c r="G3689">
        <v>0</v>
      </c>
      <c r="H3689">
        <v>1</v>
      </c>
      <c r="I3689">
        <v>0</v>
      </c>
      <c r="J3689">
        <v>0</v>
      </c>
      <c r="K3689">
        <v>0</v>
      </c>
      <c r="L3689">
        <v>5</v>
      </c>
      <c r="M3689">
        <v>4</v>
      </c>
      <c r="N3689">
        <v>0</v>
      </c>
      <c r="O3689">
        <v>0</v>
      </c>
      <c r="P3689">
        <v>0</v>
      </c>
      <c r="Q3689">
        <v>3</v>
      </c>
      <c r="R3689">
        <v>6</v>
      </c>
      <c r="S3689">
        <v>0</v>
      </c>
      <c r="T3689">
        <v>0</v>
      </c>
      <c r="U3689">
        <v>2</v>
      </c>
      <c r="V3689">
        <f t="shared" si="114"/>
        <v>66</v>
      </c>
      <c r="W3689">
        <f t="shared" si="115"/>
        <v>62</v>
      </c>
    </row>
    <row r="3690" spans="1:23" x14ac:dyDescent="0.35">
      <c r="A3690" t="s">
        <v>512</v>
      </c>
      <c r="B3690" s="1">
        <v>44433</v>
      </c>
      <c r="C3690" t="s">
        <v>130</v>
      </c>
      <c r="D3690" t="s">
        <v>131</v>
      </c>
      <c r="E3690">
        <v>1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5</v>
      </c>
      <c r="M3690">
        <v>2</v>
      </c>
      <c r="N3690">
        <v>0</v>
      </c>
      <c r="O3690">
        <v>0</v>
      </c>
      <c r="P3690">
        <v>0</v>
      </c>
      <c r="Q3690">
        <v>2</v>
      </c>
      <c r="R3690">
        <v>7</v>
      </c>
      <c r="S3690">
        <v>0</v>
      </c>
      <c r="T3690">
        <v>0</v>
      </c>
      <c r="U3690">
        <v>0</v>
      </c>
      <c r="V3690">
        <f t="shared" si="114"/>
        <v>70</v>
      </c>
      <c r="W3690">
        <f t="shared" si="115"/>
        <v>69</v>
      </c>
    </row>
    <row r="3691" spans="1:23" x14ac:dyDescent="0.35">
      <c r="A3691" t="s">
        <v>512</v>
      </c>
      <c r="B3691" s="1">
        <v>44434</v>
      </c>
      <c r="C3691" t="s">
        <v>498</v>
      </c>
      <c r="D3691" t="s">
        <v>103</v>
      </c>
      <c r="E3691">
        <v>1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 s="2">
        <v>5.333333333333333</v>
      </c>
      <c r="M3691">
        <v>6</v>
      </c>
      <c r="N3691">
        <v>7</v>
      </c>
      <c r="O3691">
        <v>7</v>
      </c>
      <c r="P3691">
        <v>2</v>
      </c>
      <c r="Q3691">
        <v>3</v>
      </c>
      <c r="R3691">
        <v>2</v>
      </c>
      <c r="S3691">
        <v>1</v>
      </c>
      <c r="T3691">
        <v>0</v>
      </c>
      <c r="U3691">
        <v>0</v>
      </c>
      <c r="V3691">
        <f t="shared" si="114"/>
        <v>53.666666666666664</v>
      </c>
      <c r="W3691">
        <f t="shared" si="115"/>
        <v>23</v>
      </c>
    </row>
    <row r="3692" spans="1:23" x14ac:dyDescent="0.35">
      <c r="A3692" t="s">
        <v>512</v>
      </c>
      <c r="B3692" s="1">
        <v>44435</v>
      </c>
      <c r="C3692" t="s">
        <v>508</v>
      </c>
      <c r="D3692" t="s">
        <v>103</v>
      </c>
      <c r="E3692">
        <v>1</v>
      </c>
      <c r="F3692">
        <v>0</v>
      </c>
      <c r="G3692">
        <v>0</v>
      </c>
      <c r="H3692">
        <v>0</v>
      </c>
      <c r="I3692">
        <v>1</v>
      </c>
      <c r="J3692">
        <v>0</v>
      </c>
      <c r="K3692">
        <v>0</v>
      </c>
      <c r="L3692">
        <v>5</v>
      </c>
      <c r="M3692">
        <v>6</v>
      </c>
      <c r="N3692">
        <v>3</v>
      </c>
      <c r="O3692">
        <v>3</v>
      </c>
      <c r="P3692">
        <v>1</v>
      </c>
      <c r="Q3692">
        <v>0</v>
      </c>
      <c r="R3692">
        <v>4</v>
      </c>
      <c r="S3692">
        <v>1</v>
      </c>
      <c r="T3692">
        <v>0</v>
      </c>
      <c r="U3692">
        <v>0</v>
      </c>
      <c r="V3692">
        <f t="shared" si="114"/>
        <v>61</v>
      </c>
      <c r="W3692">
        <f t="shared" si="115"/>
        <v>47</v>
      </c>
    </row>
    <row r="3693" spans="1:23" x14ac:dyDescent="0.35">
      <c r="A3693" t="s">
        <v>512</v>
      </c>
      <c r="B3693" s="1">
        <v>44436</v>
      </c>
      <c r="C3693" t="s">
        <v>507</v>
      </c>
      <c r="D3693" t="s">
        <v>103</v>
      </c>
      <c r="E3693">
        <v>1</v>
      </c>
      <c r="F3693">
        <v>0</v>
      </c>
      <c r="G3693">
        <v>0</v>
      </c>
      <c r="H3693">
        <v>0</v>
      </c>
      <c r="I3693">
        <v>1</v>
      </c>
      <c r="J3693">
        <v>0</v>
      </c>
      <c r="K3693">
        <v>0</v>
      </c>
      <c r="L3693">
        <v>3</v>
      </c>
      <c r="M3693">
        <v>8</v>
      </c>
      <c r="N3693">
        <v>7</v>
      </c>
      <c r="O3693">
        <v>7</v>
      </c>
      <c r="P3693">
        <v>0</v>
      </c>
      <c r="Q3693">
        <v>2</v>
      </c>
      <c r="R3693">
        <v>1</v>
      </c>
      <c r="S3693">
        <v>0</v>
      </c>
      <c r="T3693">
        <v>0</v>
      </c>
      <c r="U3693">
        <v>0</v>
      </c>
      <c r="V3693">
        <f t="shared" si="114"/>
        <v>50</v>
      </c>
      <c r="W3693">
        <f t="shared" si="115"/>
        <v>18</v>
      </c>
    </row>
    <row r="3694" spans="1:23" x14ac:dyDescent="0.35">
      <c r="A3694" t="s">
        <v>512</v>
      </c>
      <c r="B3694" s="1">
        <v>44437</v>
      </c>
      <c r="C3694" t="s">
        <v>502</v>
      </c>
      <c r="D3694" t="s">
        <v>103</v>
      </c>
      <c r="E3694">
        <v>1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5</v>
      </c>
      <c r="M3694">
        <v>5</v>
      </c>
      <c r="N3694">
        <v>3</v>
      </c>
      <c r="O3694">
        <v>3</v>
      </c>
      <c r="P3694">
        <v>1</v>
      </c>
      <c r="Q3694">
        <v>3</v>
      </c>
      <c r="R3694">
        <v>4</v>
      </c>
      <c r="S3694">
        <v>1</v>
      </c>
      <c r="T3694">
        <v>0</v>
      </c>
      <c r="U3694">
        <v>0</v>
      </c>
      <c r="V3694">
        <f t="shared" si="114"/>
        <v>59</v>
      </c>
      <c r="W3694">
        <f t="shared" si="115"/>
        <v>43</v>
      </c>
    </row>
    <row r="3695" spans="1:23" x14ac:dyDescent="0.35">
      <c r="A3695" t="s">
        <v>512</v>
      </c>
      <c r="B3695" s="1">
        <v>44439</v>
      </c>
      <c r="C3695" t="s">
        <v>130</v>
      </c>
      <c r="D3695" t="s">
        <v>75</v>
      </c>
      <c r="E3695">
        <v>1</v>
      </c>
      <c r="F3695">
        <v>0</v>
      </c>
      <c r="G3695">
        <v>0</v>
      </c>
      <c r="H3695">
        <v>0</v>
      </c>
      <c r="I3695">
        <v>1</v>
      </c>
      <c r="J3695">
        <v>0</v>
      </c>
      <c r="K3695">
        <v>0</v>
      </c>
      <c r="L3695">
        <v>5</v>
      </c>
      <c r="M3695">
        <v>6</v>
      </c>
      <c r="N3695">
        <v>4</v>
      </c>
      <c r="O3695">
        <v>4</v>
      </c>
      <c r="P3695">
        <v>2</v>
      </c>
      <c r="Q3695">
        <v>1</v>
      </c>
      <c r="R3695">
        <v>1</v>
      </c>
      <c r="S3695">
        <v>0</v>
      </c>
      <c r="T3695">
        <v>0</v>
      </c>
      <c r="U3695">
        <v>0</v>
      </c>
      <c r="V3695">
        <f t="shared" si="114"/>
        <v>53</v>
      </c>
      <c r="W3695">
        <f t="shared" si="115"/>
        <v>33</v>
      </c>
    </row>
    <row r="3696" spans="1:23" x14ac:dyDescent="0.35">
      <c r="A3696" t="s">
        <v>512</v>
      </c>
      <c r="B3696" s="1">
        <v>44440</v>
      </c>
      <c r="C3696" t="s">
        <v>505</v>
      </c>
      <c r="D3696" t="s">
        <v>75</v>
      </c>
      <c r="E3696">
        <v>1</v>
      </c>
      <c r="F3696">
        <v>0</v>
      </c>
      <c r="G3696">
        <v>0</v>
      </c>
      <c r="H3696">
        <v>0</v>
      </c>
      <c r="I3696">
        <v>1</v>
      </c>
      <c r="J3696">
        <v>0</v>
      </c>
      <c r="K3696">
        <v>0</v>
      </c>
      <c r="L3696" s="2">
        <v>4.666666666666667</v>
      </c>
      <c r="M3696">
        <v>8</v>
      </c>
      <c r="N3696">
        <v>5</v>
      </c>
      <c r="O3696">
        <v>5</v>
      </c>
      <c r="P3696">
        <v>1</v>
      </c>
      <c r="Q3696">
        <v>2</v>
      </c>
      <c r="R3696">
        <v>1</v>
      </c>
      <c r="S3696">
        <v>1</v>
      </c>
      <c r="T3696">
        <v>0</v>
      </c>
      <c r="U3696">
        <v>0</v>
      </c>
      <c r="V3696">
        <f t="shared" si="114"/>
        <v>52.333333333333336</v>
      </c>
      <c r="W3696">
        <f t="shared" si="115"/>
        <v>28</v>
      </c>
    </row>
    <row r="3697" spans="1:23" x14ac:dyDescent="0.35">
      <c r="A3697" t="s">
        <v>512</v>
      </c>
      <c r="B3697" s="1">
        <v>44441</v>
      </c>
      <c r="C3697" t="s">
        <v>498</v>
      </c>
      <c r="D3697" t="s">
        <v>114</v>
      </c>
      <c r="E3697">
        <v>1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6</v>
      </c>
      <c r="M3697">
        <v>6</v>
      </c>
      <c r="N3697">
        <v>0</v>
      </c>
      <c r="O3697">
        <v>0</v>
      </c>
      <c r="P3697">
        <v>0</v>
      </c>
      <c r="Q3697">
        <v>0</v>
      </c>
      <c r="R3697">
        <v>8</v>
      </c>
      <c r="S3697">
        <v>0</v>
      </c>
      <c r="T3697">
        <v>0</v>
      </c>
      <c r="U3697">
        <v>0</v>
      </c>
      <c r="V3697">
        <f t="shared" si="114"/>
        <v>74</v>
      </c>
      <c r="W3697">
        <f t="shared" si="115"/>
        <v>72</v>
      </c>
    </row>
    <row r="3698" spans="1:23" x14ac:dyDescent="0.35">
      <c r="A3698" t="s">
        <v>512</v>
      </c>
      <c r="B3698" s="1">
        <v>44442</v>
      </c>
      <c r="C3698" t="s">
        <v>507</v>
      </c>
      <c r="D3698" t="s">
        <v>114</v>
      </c>
      <c r="E3698">
        <v>1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4</v>
      </c>
      <c r="M3698">
        <v>7</v>
      </c>
      <c r="N3698">
        <v>5</v>
      </c>
      <c r="O3698">
        <v>5</v>
      </c>
      <c r="P3698">
        <v>1</v>
      </c>
      <c r="Q3698">
        <v>4</v>
      </c>
      <c r="R3698">
        <v>4</v>
      </c>
      <c r="S3698">
        <v>0</v>
      </c>
      <c r="T3698">
        <v>0</v>
      </c>
      <c r="U3698">
        <v>0</v>
      </c>
      <c r="V3698">
        <f t="shared" si="114"/>
        <v>51</v>
      </c>
      <c r="W3698">
        <f t="shared" si="115"/>
        <v>25</v>
      </c>
    </row>
    <row r="3699" spans="1:23" x14ac:dyDescent="0.35">
      <c r="A3699" t="s">
        <v>512</v>
      </c>
      <c r="B3699" s="1">
        <v>44443</v>
      </c>
      <c r="C3699" t="s">
        <v>499</v>
      </c>
      <c r="D3699" t="s">
        <v>114</v>
      </c>
      <c r="E3699">
        <v>1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3</v>
      </c>
      <c r="M3699">
        <v>4</v>
      </c>
      <c r="N3699">
        <v>3</v>
      </c>
      <c r="O3699">
        <v>3</v>
      </c>
      <c r="P3699">
        <v>0</v>
      </c>
      <c r="Q3699">
        <v>2</v>
      </c>
      <c r="R3699">
        <v>5</v>
      </c>
      <c r="S3699">
        <v>0</v>
      </c>
      <c r="T3699">
        <v>0</v>
      </c>
      <c r="U3699">
        <v>1</v>
      </c>
      <c r="V3699">
        <f t="shared" si="114"/>
        <v>58</v>
      </c>
      <c r="W3699">
        <f t="shared" si="115"/>
        <v>42</v>
      </c>
    </row>
    <row r="3700" spans="1:23" x14ac:dyDescent="0.35">
      <c r="A3700" t="s">
        <v>512</v>
      </c>
      <c r="B3700" s="1">
        <v>44444</v>
      </c>
      <c r="C3700" t="s">
        <v>502</v>
      </c>
      <c r="D3700" t="s">
        <v>114</v>
      </c>
      <c r="E3700">
        <v>1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3</v>
      </c>
      <c r="M3700">
        <v>7</v>
      </c>
      <c r="N3700">
        <v>7</v>
      </c>
      <c r="O3700">
        <v>7</v>
      </c>
      <c r="P3700">
        <v>3</v>
      </c>
      <c r="Q3700">
        <v>2</v>
      </c>
      <c r="R3700">
        <v>1</v>
      </c>
      <c r="S3700">
        <v>0</v>
      </c>
      <c r="T3700">
        <v>0</v>
      </c>
      <c r="U3700">
        <v>0</v>
      </c>
      <c r="V3700">
        <f t="shared" si="114"/>
        <v>39</v>
      </c>
      <c r="W3700">
        <f t="shared" si="115"/>
        <v>2</v>
      </c>
    </row>
    <row r="3701" spans="1:23" x14ac:dyDescent="0.35">
      <c r="A3701" t="s">
        <v>512</v>
      </c>
      <c r="B3701" s="1">
        <v>44445</v>
      </c>
      <c r="C3701" t="s">
        <v>130</v>
      </c>
      <c r="D3701" t="s">
        <v>49</v>
      </c>
      <c r="E3701">
        <v>1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6</v>
      </c>
      <c r="M3701">
        <v>6</v>
      </c>
      <c r="N3701">
        <v>3</v>
      </c>
      <c r="O3701">
        <v>3</v>
      </c>
      <c r="P3701">
        <v>0</v>
      </c>
      <c r="Q3701">
        <v>2</v>
      </c>
      <c r="R3701">
        <v>4</v>
      </c>
      <c r="S3701">
        <v>0</v>
      </c>
      <c r="T3701">
        <v>0</v>
      </c>
      <c r="U3701">
        <v>0</v>
      </c>
      <c r="V3701">
        <f t="shared" si="114"/>
        <v>68</v>
      </c>
      <c r="W3701">
        <f t="shared" si="115"/>
        <v>55</v>
      </c>
    </row>
    <row r="3702" spans="1:23" x14ac:dyDescent="0.35">
      <c r="A3702" t="s">
        <v>512</v>
      </c>
      <c r="B3702" s="1">
        <v>44446</v>
      </c>
      <c r="C3702" t="s">
        <v>508</v>
      </c>
      <c r="D3702" t="s">
        <v>49</v>
      </c>
      <c r="E3702">
        <v>1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4</v>
      </c>
      <c r="M3702">
        <v>3</v>
      </c>
      <c r="N3702">
        <v>2</v>
      </c>
      <c r="O3702">
        <v>2</v>
      </c>
      <c r="P3702">
        <v>0</v>
      </c>
      <c r="Q3702">
        <v>3</v>
      </c>
      <c r="R3702">
        <v>5</v>
      </c>
      <c r="S3702">
        <v>0</v>
      </c>
      <c r="T3702">
        <v>0</v>
      </c>
      <c r="U3702">
        <v>0</v>
      </c>
      <c r="V3702">
        <f t="shared" si="114"/>
        <v>61</v>
      </c>
      <c r="W3702">
        <f t="shared" si="115"/>
        <v>51</v>
      </c>
    </row>
    <row r="3703" spans="1:23" x14ac:dyDescent="0.35">
      <c r="A3703" t="s">
        <v>512</v>
      </c>
      <c r="B3703" s="1">
        <v>44447</v>
      </c>
      <c r="C3703" t="s">
        <v>498</v>
      </c>
      <c r="D3703" t="s">
        <v>49</v>
      </c>
      <c r="E3703">
        <v>1</v>
      </c>
      <c r="F3703">
        <v>0</v>
      </c>
      <c r="G3703">
        <v>0</v>
      </c>
      <c r="H3703">
        <v>0</v>
      </c>
      <c r="I3703">
        <v>1</v>
      </c>
      <c r="J3703">
        <v>0</v>
      </c>
      <c r="K3703">
        <v>0</v>
      </c>
      <c r="L3703">
        <v>5</v>
      </c>
      <c r="M3703">
        <v>10</v>
      </c>
      <c r="N3703">
        <v>4</v>
      </c>
      <c r="O3703">
        <v>4</v>
      </c>
      <c r="P3703">
        <v>0</v>
      </c>
      <c r="Q3703">
        <v>1</v>
      </c>
      <c r="R3703">
        <v>6</v>
      </c>
      <c r="S3703">
        <v>0</v>
      </c>
      <c r="T3703">
        <v>0</v>
      </c>
      <c r="U3703">
        <v>0</v>
      </c>
      <c r="V3703">
        <f t="shared" si="114"/>
        <v>62</v>
      </c>
      <c r="W3703">
        <f t="shared" si="115"/>
        <v>42</v>
      </c>
    </row>
    <row r="3704" spans="1:23" x14ac:dyDescent="0.35">
      <c r="A3704" t="s">
        <v>512</v>
      </c>
      <c r="B3704" s="1">
        <v>44449</v>
      </c>
      <c r="C3704" t="s">
        <v>507</v>
      </c>
      <c r="D3704" t="s">
        <v>99</v>
      </c>
      <c r="E3704">
        <v>1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2</v>
      </c>
      <c r="M3704">
        <v>2</v>
      </c>
      <c r="N3704">
        <v>2</v>
      </c>
      <c r="O3704">
        <v>2</v>
      </c>
      <c r="P3704">
        <v>0</v>
      </c>
      <c r="Q3704">
        <v>2</v>
      </c>
      <c r="R3704">
        <v>1</v>
      </c>
      <c r="S3704">
        <v>0</v>
      </c>
      <c r="T3704">
        <v>0</v>
      </c>
      <c r="U3704">
        <v>0</v>
      </c>
      <c r="V3704">
        <f t="shared" si="114"/>
        <v>53</v>
      </c>
      <c r="W3704">
        <f t="shared" si="115"/>
        <v>39</v>
      </c>
    </row>
    <row r="3705" spans="1:23" x14ac:dyDescent="0.35">
      <c r="A3705" t="s">
        <v>512</v>
      </c>
      <c r="B3705" s="1">
        <v>44450</v>
      </c>
      <c r="C3705" t="s">
        <v>502</v>
      </c>
      <c r="D3705" t="s">
        <v>99</v>
      </c>
      <c r="E3705">
        <v>1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4</v>
      </c>
      <c r="M3705">
        <v>4</v>
      </c>
      <c r="N3705">
        <v>3</v>
      </c>
      <c r="O3705">
        <v>3</v>
      </c>
      <c r="P3705">
        <v>0</v>
      </c>
      <c r="Q3705">
        <v>2</v>
      </c>
      <c r="R3705">
        <v>6</v>
      </c>
      <c r="S3705">
        <v>0</v>
      </c>
      <c r="T3705">
        <v>0</v>
      </c>
      <c r="U3705">
        <v>0</v>
      </c>
      <c r="V3705">
        <f t="shared" si="114"/>
        <v>62</v>
      </c>
      <c r="W3705">
        <f t="shared" si="115"/>
        <v>49</v>
      </c>
    </row>
    <row r="3706" spans="1:23" x14ac:dyDescent="0.35">
      <c r="A3706" t="s">
        <v>512</v>
      </c>
      <c r="B3706" s="1">
        <v>44451</v>
      </c>
      <c r="C3706" t="s">
        <v>130</v>
      </c>
      <c r="D3706" t="s">
        <v>99</v>
      </c>
      <c r="E3706">
        <v>1</v>
      </c>
      <c r="F3706">
        <v>0</v>
      </c>
      <c r="G3706">
        <v>0</v>
      </c>
      <c r="H3706">
        <v>0</v>
      </c>
      <c r="I3706">
        <v>1</v>
      </c>
      <c r="J3706">
        <v>0</v>
      </c>
      <c r="K3706">
        <v>0</v>
      </c>
      <c r="L3706" s="2">
        <v>4.333333333333333</v>
      </c>
      <c r="M3706">
        <v>7</v>
      </c>
      <c r="N3706">
        <v>5</v>
      </c>
      <c r="O3706">
        <v>5</v>
      </c>
      <c r="P3706">
        <v>3</v>
      </c>
      <c r="Q3706">
        <v>2</v>
      </c>
      <c r="R3706">
        <v>0</v>
      </c>
      <c r="S3706">
        <v>0</v>
      </c>
      <c r="T3706">
        <v>0</v>
      </c>
      <c r="U3706">
        <v>0</v>
      </c>
      <c r="V3706">
        <f t="shared" si="114"/>
        <v>42.666666666666664</v>
      </c>
      <c r="W3706">
        <f t="shared" si="115"/>
        <v>15</v>
      </c>
    </row>
    <row r="3707" spans="1:23" x14ac:dyDescent="0.35">
      <c r="A3707" t="s">
        <v>512</v>
      </c>
      <c r="B3707" s="1">
        <v>44453</v>
      </c>
      <c r="C3707" t="s">
        <v>508</v>
      </c>
      <c r="D3707" t="s">
        <v>87</v>
      </c>
      <c r="E3707">
        <v>1</v>
      </c>
      <c r="F3707">
        <v>0</v>
      </c>
      <c r="G3707">
        <v>0</v>
      </c>
      <c r="H3707">
        <v>1</v>
      </c>
      <c r="I3707">
        <v>0</v>
      </c>
      <c r="J3707">
        <v>0</v>
      </c>
      <c r="K3707">
        <v>0</v>
      </c>
      <c r="L3707">
        <v>5</v>
      </c>
      <c r="M3707">
        <v>5</v>
      </c>
      <c r="N3707">
        <v>0</v>
      </c>
      <c r="O3707">
        <v>0</v>
      </c>
      <c r="P3707">
        <v>0</v>
      </c>
      <c r="Q3707">
        <v>1</v>
      </c>
      <c r="R3707">
        <v>5</v>
      </c>
      <c r="S3707">
        <v>0</v>
      </c>
      <c r="T3707">
        <v>0</v>
      </c>
      <c r="U3707">
        <v>0</v>
      </c>
      <c r="V3707">
        <f t="shared" si="114"/>
        <v>66</v>
      </c>
      <c r="W3707">
        <f t="shared" si="115"/>
        <v>63</v>
      </c>
    </row>
    <row r="3708" spans="1:23" x14ac:dyDescent="0.35">
      <c r="A3708" t="s">
        <v>512</v>
      </c>
      <c r="B3708" s="1">
        <v>44454</v>
      </c>
      <c r="C3708" t="s">
        <v>498</v>
      </c>
      <c r="D3708" t="s">
        <v>87</v>
      </c>
      <c r="E3708">
        <v>1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5</v>
      </c>
      <c r="M3708">
        <v>4</v>
      </c>
      <c r="N3708">
        <v>2</v>
      </c>
      <c r="O3708">
        <v>2</v>
      </c>
      <c r="P3708">
        <v>0</v>
      </c>
      <c r="Q3708">
        <v>2</v>
      </c>
      <c r="R3708">
        <v>3</v>
      </c>
      <c r="S3708">
        <v>1</v>
      </c>
      <c r="T3708">
        <v>0</v>
      </c>
      <c r="U3708">
        <v>0</v>
      </c>
      <c r="V3708">
        <f t="shared" si="114"/>
        <v>64</v>
      </c>
      <c r="W3708">
        <f t="shared" si="115"/>
        <v>55</v>
      </c>
    </row>
    <row r="3709" spans="1:23" x14ac:dyDescent="0.35">
      <c r="A3709" t="s">
        <v>512</v>
      </c>
      <c r="B3709" s="1">
        <v>44455</v>
      </c>
      <c r="C3709" t="s">
        <v>509</v>
      </c>
      <c r="D3709" t="s">
        <v>87</v>
      </c>
      <c r="E3709">
        <v>1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3</v>
      </c>
      <c r="M3709">
        <v>2</v>
      </c>
      <c r="N3709">
        <v>0</v>
      </c>
      <c r="O3709">
        <v>0</v>
      </c>
      <c r="P3709">
        <v>0</v>
      </c>
      <c r="Q3709">
        <v>1</v>
      </c>
      <c r="R3709">
        <v>3</v>
      </c>
      <c r="S3709">
        <v>0</v>
      </c>
      <c r="T3709">
        <v>0</v>
      </c>
      <c r="U3709">
        <v>0</v>
      </c>
      <c r="V3709">
        <f t="shared" si="114"/>
        <v>59</v>
      </c>
      <c r="W3709">
        <f t="shared" si="115"/>
        <v>55</v>
      </c>
    </row>
    <row r="3710" spans="1:23" x14ac:dyDescent="0.35">
      <c r="A3710" t="s">
        <v>512</v>
      </c>
      <c r="B3710" s="1">
        <v>44456</v>
      </c>
      <c r="C3710" t="s">
        <v>502</v>
      </c>
      <c r="D3710" t="s">
        <v>95</v>
      </c>
      <c r="E3710">
        <v>1</v>
      </c>
      <c r="F3710">
        <v>0</v>
      </c>
      <c r="G3710">
        <v>0</v>
      </c>
      <c r="H3710">
        <v>1</v>
      </c>
      <c r="I3710">
        <v>0</v>
      </c>
      <c r="J3710">
        <v>0</v>
      </c>
      <c r="K3710">
        <v>0</v>
      </c>
      <c r="L3710">
        <v>5</v>
      </c>
      <c r="M3710">
        <v>3</v>
      </c>
      <c r="N3710">
        <v>1</v>
      </c>
      <c r="O3710">
        <v>1</v>
      </c>
      <c r="P3710">
        <v>0</v>
      </c>
      <c r="Q3710">
        <v>1</v>
      </c>
      <c r="R3710">
        <v>5</v>
      </c>
      <c r="S3710">
        <v>0</v>
      </c>
      <c r="T3710">
        <v>0</v>
      </c>
      <c r="U3710">
        <v>0</v>
      </c>
      <c r="V3710">
        <f t="shared" si="114"/>
        <v>68</v>
      </c>
      <c r="W3710">
        <f t="shared" si="115"/>
        <v>64</v>
      </c>
    </row>
    <row r="3711" spans="1:23" x14ac:dyDescent="0.35">
      <c r="A3711" t="s">
        <v>512</v>
      </c>
      <c r="B3711" s="1">
        <v>44457</v>
      </c>
      <c r="C3711" t="s">
        <v>130</v>
      </c>
      <c r="D3711" t="s">
        <v>95</v>
      </c>
      <c r="E3711">
        <v>1</v>
      </c>
      <c r="F3711">
        <v>0</v>
      </c>
      <c r="G3711">
        <v>0</v>
      </c>
      <c r="H3711">
        <v>1</v>
      </c>
      <c r="I3711">
        <v>0</v>
      </c>
      <c r="J3711">
        <v>0</v>
      </c>
      <c r="K3711">
        <v>0</v>
      </c>
      <c r="L3711">
        <v>5</v>
      </c>
      <c r="M3711">
        <v>4</v>
      </c>
      <c r="N3711">
        <v>2</v>
      </c>
      <c r="O3711">
        <v>2</v>
      </c>
      <c r="P3711">
        <v>1</v>
      </c>
      <c r="Q3711">
        <v>0</v>
      </c>
      <c r="R3711">
        <v>3</v>
      </c>
      <c r="S3711">
        <v>0</v>
      </c>
      <c r="T3711">
        <v>0</v>
      </c>
      <c r="U3711">
        <v>0</v>
      </c>
      <c r="V3711">
        <f t="shared" si="114"/>
        <v>62</v>
      </c>
      <c r="W3711">
        <f t="shared" si="115"/>
        <v>53</v>
      </c>
    </row>
    <row r="3712" spans="1:23" x14ac:dyDescent="0.35">
      <c r="A3712" t="s">
        <v>512</v>
      </c>
      <c r="B3712" s="1">
        <v>44458</v>
      </c>
      <c r="C3712" t="s">
        <v>505</v>
      </c>
      <c r="D3712" t="s">
        <v>95</v>
      </c>
      <c r="E3712">
        <v>1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5</v>
      </c>
      <c r="M3712">
        <v>4</v>
      </c>
      <c r="N3712">
        <v>3</v>
      </c>
      <c r="O3712">
        <v>3</v>
      </c>
      <c r="P3712">
        <v>0</v>
      </c>
      <c r="Q3712">
        <v>4</v>
      </c>
      <c r="R3712">
        <v>6</v>
      </c>
      <c r="S3712">
        <v>1</v>
      </c>
      <c r="T3712">
        <v>0</v>
      </c>
      <c r="U3712">
        <v>1</v>
      </c>
      <c r="V3712">
        <f t="shared" si="114"/>
        <v>65</v>
      </c>
      <c r="W3712">
        <f t="shared" si="115"/>
        <v>51</v>
      </c>
    </row>
    <row r="3713" spans="1:23" x14ac:dyDescent="0.35">
      <c r="A3713" t="s">
        <v>512</v>
      </c>
      <c r="B3713" s="1">
        <v>44459</v>
      </c>
      <c r="C3713" t="s">
        <v>508</v>
      </c>
      <c r="D3713" t="s">
        <v>91</v>
      </c>
      <c r="E3713">
        <v>1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3</v>
      </c>
      <c r="M3713">
        <v>4</v>
      </c>
      <c r="N3713">
        <v>4</v>
      </c>
      <c r="O3713">
        <v>4</v>
      </c>
      <c r="P3713">
        <v>1</v>
      </c>
      <c r="Q3713">
        <v>2</v>
      </c>
      <c r="R3713">
        <v>3</v>
      </c>
      <c r="S3713">
        <v>0</v>
      </c>
      <c r="T3713">
        <v>0</v>
      </c>
      <c r="U3713">
        <v>0</v>
      </c>
      <c r="V3713">
        <f t="shared" si="114"/>
        <v>52</v>
      </c>
      <c r="W3713">
        <f t="shared" si="115"/>
        <v>31</v>
      </c>
    </row>
    <row r="3714" spans="1:23" x14ac:dyDescent="0.35">
      <c r="A3714" t="s">
        <v>512</v>
      </c>
      <c r="B3714" s="1">
        <v>44460</v>
      </c>
      <c r="C3714" t="s">
        <v>498</v>
      </c>
      <c r="D3714" t="s">
        <v>91</v>
      </c>
      <c r="E3714">
        <v>1</v>
      </c>
      <c r="F3714">
        <v>0</v>
      </c>
      <c r="G3714">
        <v>0</v>
      </c>
      <c r="H3714">
        <v>1</v>
      </c>
      <c r="I3714">
        <v>0</v>
      </c>
      <c r="J3714">
        <v>0</v>
      </c>
      <c r="K3714">
        <v>0</v>
      </c>
      <c r="L3714" s="2">
        <v>5.666666666666667</v>
      </c>
      <c r="M3714">
        <v>7</v>
      </c>
      <c r="N3714">
        <v>2</v>
      </c>
      <c r="O3714">
        <v>2</v>
      </c>
      <c r="P3714">
        <v>0</v>
      </c>
      <c r="Q3714">
        <v>4</v>
      </c>
      <c r="R3714">
        <v>2</v>
      </c>
      <c r="S3714">
        <v>0</v>
      </c>
      <c r="T3714">
        <v>0</v>
      </c>
      <c r="U3714">
        <v>0</v>
      </c>
      <c r="V3714">
        <f t="shared" si="114"/>
        <v>61.333333333333336</v>
      </c>
      <c r="W3714">
        <f t="shared" si="115"/>
        <v>48</v>
      </c>
    </row>
    <row r="3715" spans="1:23" x14ac:dyDescent="0.35">
      <c r="A3715" t="s">
        <v>512</v>
      </c>
      <c r="B3715" s="1">
        <v>44462</v>
      </c>
      <c r="C3715" t="s">
        <v>509</v>
      </c>
      <c r="D3715" t="s">
        <v>119</v>
      </c>
      <c r="E3715">
        <v>1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 s="2">
        <v>2.6666666666666665</v>
      </c>
      <c r="M3715">
        <v>2</v>
      </c>
      <c r="N3715">
        <v>4</v>
      </c>
      <c r="O3715">
        <v>4</v>
      </c>
      <c r="P3715">
        <v>1</v>
      </c>
      <c r="Q3715">
        <v>2</v>
      </c>
      <c r="R3715">
        <v>4</v>
      </c>
      <c r="S3715">
        <v>0</v>
      </c>
      <c r="T3715">
        <v>0</v>
      </c>
      <c r="U3715">
        <v>0</v>
      </c>
      <c r="V3715">
        <f t="shared" ref="V3715:V3778" si="116">50+L3715*3+(IF(L3715&lt;4,0,(L3715-4)*2)+R3715-M3715-4*P3715-(2*(N3715-O3715))-Q3715)</f>
        <v>54</v>
      </c>
      <c r="W3715">
        <f t="shared" ref="W3715:W3778" si="117">40+6*L3715+R3715-2*Q3715-2*M3715-3*N3715-6*P3715</f>
        <v>34</v>
      </c>
    </row>
    <row r="3716" spans="1:23" x14ac:dyDescent="0.35">
      <c r="A3716" t="s">
        <v>512</v>
      </c>
      <c r="B3716" s="1">
        <v>44463</v>
      </c>
      <c r="C3716" t="s">
        <v>510</v>
      </c>
      <c r="D3716" t="s">
        <v>119</v>
      </c>
      <c r="E3716">
        <v>1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1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3</v>
      </c>
      <c r="S3716">
        <v>0</v>
      </c>
      <c r="T3716">
        <v>0</v>
      </c>
      <c r="U3716">
        <v>0</v>
      </c>
      <c r="V3716">
        <f t="shared" si="116"/>
        <v>56</v>
      </c>
      <c r="W3716">
        <f t="shared" si="117"/>
        <v>49</v>
      </c>
    </row>
    <row r="3717" spans="1:23" x14ac:dyDescent="0.35">
      <c r="A3717" t="s">
        <v>512</v>
      </c>
      <c r="B3717" s="1">
        <v>44464</v>
      </c>
      <c r="C3717" t="s">
        <v>502</v>
      </c>
      <c r="D3717" t="s">
        <v>119</v>
      </c>
      <c r="E3717">
        <v>1</v>
      </c>
      <c r="F3717">
        <v>0</v>
      </c>
      <c r="G3717">
        <v>0</v>
      </c>
      <c r="H3717">
        <v>0</v>
      </c>
      <c r="I3717">
        <v>1</v>
      </c>
      <c r="J3717">
        <v>0</v>
      </c>
      <c r="K3717">
        <v>0</v>
      </c>
      <c r="L3717" s="2">
        <v>4.666666666666667</v>
      </c>
      <c r="M3717">
        <v>8</v>
      </c>
      <c r="N3717">
        <v>3</v>
      </c>
      <c r="O3717">
        <v>3</v>
      </c>
      <c r="P3717">
        <v>2</v>
      </c>
      <c r="Q3717">
        <v>4</v>
      </c>
      <c r="R3717">
        <v>2</v>
      </c>
      <c r="S3717">
        <v>0</v>
      </c>
      <c r="T3717">
        <v>1</v>
      </c>
      <c r="U3717">
        <v>0</v>
      </c>
      <c r="V3717">
        <f t="shared" si="116"/>
        <v>47.333333333333336</v>
      </c>
      <c r="W3717">
        <f t="shared" si="117"/>
        <v>25</v>
      </c>
    </row>
    <row r="3718" spans="1:23" x14ac:dyDescent="0.35">
      <c r="A3718" t="s">
        <v>512</v>
      </c>
      <c r="B3718" s="1">
        <v>44465</v>
      </c>
      <c r="C3718" t="s">
        <v>505</v>
      </c>
      <c r="D3718" t="s">
        <v>119</v>
      </c>
      <c r="E3718">
        <v>1</v>
      </c>
      <c r="F3718">
        <v>0</v>
      </c>
      <c r="G3718">
        <v>0</v>
      </c>
      <c r="H3718">
        <v>1</v>
      </c>
      <c r="I3718">
        <v>0</v>
      </c>
      <c r="J3718">
        <v>0</v>
      </c>
      <c r="K3718">
        <v>0</v>
      </c>
      <c r="L3718">
        <v>5</v>
      </c>
      <c r="M3718">
        <v>4</v>
      </c>
      <c r="N3718">
        <v>0</v>
      </c>
      <c r="O3718">
        <v>0</v>
      </c>
      <c r="P3718">
        <v>0</v>
      </c>
      <c r="Q3718">
        <v>3</v>
      </c>
      <c r="R3718">
        <v>5</v>
      </c>
      <c r="S3718">
        <v>0</v>
      </c>
      <c r="T3718">
        <v>0</v>
      </c>
      <c r="U3718">
        <v>0</v>
      </c>
      <c r="V3718">
        <f t="shared" si="116"/>
        <v>65</v>
      </c>
      <c r="W3718">
        <f t="shared" si="117"/>
        <v>61</v>
      </c>
    </row>
    <row r="3719" spans="1:23" x14ac:dyDescent="0.35">
      <c r="A3719" t="s">
        <v>512</v>
      </c>
      <c r="B3719" s="1">
        <v>44466</v>
      </c>
      <c r="C3719" t="s">
        <v>509</v>
      </c>
      <c r="D3719" t="s">
        <v>91</v>
      </c>
      <c r="E3719">
        <v>1</v>
      </c>
      <c r="F3719">
        <v>0</v>
      </c>
      <c r="G3719">
        <v>0</v>
      </c>
      <c r="H3719">
        <v>0</v>
      </c>
      <c r="I3719">
        <v>1</v>
      </c>
      <c r="J3719">
        <v>0</v>
      </c>
      <c r="K3719">
        <v>0</v>
      </c>
      <c r="L3719">
        <v>1</v>
      </c>
      <c r="M3719">
        <v>6</v>
      </c>
      <c r="N3719">
        <v>4</v>
      </c>
      <c r="O3719">
        <v>4</v>
      </c>
      <c r="P3719">
        <v>1</v>
      </c>
      <c r="Q3719">
        <v>0</v>
      </c>
      <c r="R3719">
        <v>2</v>
      </c>
      <c r="S3719">
        <v>0</v>
      </c>
      <c r="T3719">
        <v>0</v>
      </c>
      <c r="U3719">
        <v>0</v>
      </c>
      <c r="V3719">
        <f t="shared" si="116"/>
        <v>45</v>
      </c>
      <c r="W3719">
        <f t="shared" si="117"/>
        <v>18</v>
      </c>
    </row>
    <row r="3720" spans="1:23" x14ac:dyDescent="0.35">
      <c r="A3720" t="s">
        <v>512</v>
      </c>
      <c r="B3720" s="1">
        <v>44467</v>
      </c>
      <c r="C3720" t="s">
        <v>498</v>
      </c>
      <c r="D3720" t="s">
        <v>112</v>
      </c>
      <c r="E3720">
        <v>1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4</v>
      </c>
      <c r="M3720">
        <v>9</v>
      </c>
      <c r="N3720">
        <v>6</v>
      </c>
      <c r="O3720">
        <v>6</v>
      </c>
      <c r="P3720">
        <v>0</v>
      </c>
      <c r="Q3720">
        <v>3</v>
      </c>
      <c r="R3720">
        <v>2</v>
      </c>
      <c r="S3720">
        <v>0</v>
      </c>
      <c r="T3720">
        <v>0</v>
      </c>
      <c r="U3720">
        <v>0</v>
      </c>
      <c r="V3720">
        <f t="shared" si="116"/>
        <v>52</v>
      </c>
      <c r="W3720">
        <f t="shared" si="117"/>
        <v>24</v>
      </c>
    </row>
    <row r="3721" spans="1:23" x14ac:dyDescent="0.35">
      <c r="A3721" t="s">
        <v>512</v>
      </c>
      <c r="B3721" s="1">
        <v>44468</v>
      </c>
      <c r="C3721" t="s">
        <v>511</v>
      </c>
      <c r="D3721" t="s">
        <v>112</v>
      </c>
      <c r="E3721">
        <v>1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3</v>
      </c>
      <c r="M3721">
        <v>3</v>
      </c>
      <c r="N3721">
        <v>0</v>
      </c>
      <c r="O3721">
        <v>0</v>
      </c>
      <c r="P3721">
        <v>0</v>
      </c>
      <c r="Q3721">
        <v>1</v>
      </c>
      <c r="R3721">
        <v>4</v>
      </c>
      <c r="S3721">
        <v>0</v>
      </c>
      <c r="T3721">
        <v>0</v>
      </c>
      <c r="U3721">
        <v>0</v>
      </c>
      <c r="V3721">
        <f t="shared" si="116"/>
        <v>59</v>
      </c>
      <c r="W3721">
        <f t="shared" si="117"/>
        <v>54</v>
      </c>
    </row>
    <row r="3722" spans="1:23" x14ac:dyDescent="0.35">
      <c r="A3722" t="s">
        <v>512</v>
      </c>
      <c r="B3722" s="1">
        <v>44469</v>
      </c>
      <c r="C3722" t="s">
        <v>501</v>
      </c>
      <c r="D3722" t="s">
        <v>112</v>
      </c>
      <c r="E3722">
        <v>1</v>
      </c>
      <c r="F3722">
        <v>0</v>
      </c>
      <c r="G3722">
        <v>0</v>
      </c>
      <c r="H3722">
        <v>0</v>
      </c>
      <c r="I3722">
        <v>1</v>
      </c>
      <c r="J3722">
        <v>0</v>
      </c>
      <c r="K3722">
        <v>0</v>
      </c>
      <c r="L3722">
        <v>2</v>
      </c>
      <c r="M3722">
        <v>7</v>
      </c>
      <c r="N3722">
        <v>7</v>
      </c>
      <c r="O3722">
        <v>7</v>
      </c>
      <c r="P3722">
        <v>2</v>
      </c>
      <c r="Q3722">
        <v>2</v>
      </c>
      <c r="R3722">
        <v>1</v>
      </c>
      <c r="S3722">
        <v>0</v>
      </c>
      <c r="T3722">
        <v>0</v>
      </c>
      <c r="U3722">
        <v>0</v>
      </c>
      <c r="V3722">
        <f t="shared" si="116"/>
        <v>40</v>
      </c>
      <c r="W3722">
        <f t="shared" si="117"/>
        <v>2</v>
      </c>
    </row>
    <row r="3723" spans="1:23" x14ac:dyDescent="0.35">
      <c r="A3723" t="s">
        <v>512</v>
      </c>
      <c r="B3723" s="1">
        <v>44470</v>
      </c>
      <c r="C3723" t="s">
        <v>502</v>
      </c>
      <c r="D3723" t="s">
        <v>87</v>
      </c>
      <c r="E3723">
        <v>1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6</v>
      </c>
      <c r="M3723">
        <v>1</v>
      </c>
      <c r="N3723">
        <v>0</v>
      </c>
      <c r="O3723">
        <v>0</v>
      </c>
      <c r="P3723">
        <v>0</v>
      </c>
      <c r="Q3723">
        <v>2</v>
      </c>
      <c r="R3723">
        <v>9</v>
      </c>
      <c r="S3723">
        <v>0</v>
      </c>
      <c r="T3723">
        <v>0</v>
      </c>
      <c r="U3723">
        <v>0</v>
      </c>
      <c r="V3723">
        <f t="shared" si="116"/>
        <v>78</v>
      </c>
      <c r="W3723">
        <f t="shared" si="117"/>
        <v>79</v>
      </c>
    </row>
    <row r="3724" spans="1:23" x14ac:dyDescent="0.35">
      <c r="A3724" t="s">
        <v>512</v>
      </c>
      <c r="B3724" s="1">
        <v>44471</v>
      </c>
      <c r="C3724" t="s">
        <v>505</v>
      </c>
      <c r="D3724" t="s">
        <v>87</v>
      </c>
      <c r="E3724">
        <v>1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4</v>
      </c>
      <c r="M3724">
        <v>5</v>
      </c>
      <c r="N3724">
        <v>4</v>
      </c>
      <c r="O3724">
        <v>3</v>
      </c>
      <c r="P3724">
        <v>1</v>
      </c>
      <c r="Q3724">
        <v>2</v>
      </c>
      <c r="R3724">
        <v>2</v>
      </c>
      <c r="S3724">
        <v>0</v>
      </c>
      <c r="T3724">
        <v>0</v>
      </c>
      <c r="U3724">
        <v>0</v>
      </c>
      <c r="V3724">
        <f t="shared" si="116"/>
        <v>51</v>
      </c>
      <c r="W3724">
        <f t="shared" si="117"/>
        <v>34</v>
      </c>
    </row>
    <row r="3725" spans="1:23" x14ac:dyDescent="0.35">
      <c r="A3725" t="s">
        <v>512</v>
      </c>
      <c r="B3725" s="1">
        <v>44472</v>
      </c>
      <c r="C3725" t="s">
        <v>498</v>
      </c>
      <c r="D3725" t="s">
        <v>87</v>
      </c>
      <c r="E3725">
        <v>1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3</v>
      </c>
      <c r="M3725">
        <v>3</v>
      </c>
      <c r="N3725">
        <v>1</v>
      </c>
      <c r="O3725">
        <v>1</v>
      </c>
      <c r="P3725">
        <v>0</v>
      </c>
      <c r="Q3725">
        <v>1</v>
      </c>
      <c r="R3725">
        <v>3</v>
      </c>
      <c r="S3725">
        <v>1</v>
      </c>
      <c r="T3725">
        <v>0</v>
      </c>
      <c r="U3725">
        <v>0</v>
      </c>
      <c r="V3725">
        <f t="shared" si="116"/>
        <v>58</v>
      </c>
      <c r="W3725">
        <f t="shared" si="117"/>
        <v>50</v>
      </c>
    </row>
    <row r="3726" spans="1:23" x14ac:dyDescent="0.35">
      <c r="A3726" t="s">
        <v>522</v>
      </c>
      <c r="B3726" s="1">
        <v>44287</v>
      </c>
      <c r="C3726" t="s">
        <v>513</v>
      </c>
      <c r="D3726" t="s">
        <v>91</v>
      </c>
      <c r="E3726">
        <v>1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 s="2">
        <v>4.333333333333333</v>
      </c>
      <c r="M3726">
        <v>6</v>
      </c>
      <c r="N3726">
        <v>6</v>
      </c>
      <c r="O3726">
        <v>6</v>
      </c>
      <c r="P3726">
        <v>2</v>
      </c>
      <c r="Q3726">
        <v>2</v>
      </c>
      <c r="R3726">
        <v>4</v>
      </c>
      <c r="S3726">
        <v>1</v>
      </c>
      <c r="T3726">
        <v>0</v>
      </c>
      <c r="U3726">
        <v>1</v>
      </c>
      <c r="V3726">
        <f t="shared" si="116"/>
        <v>51.666666666666664</v>
      </c>
      <c r="W3726">
        <f t="shared" si="117"/>
        <v>24</v>
      </c>
    </row>
    <row r="3727" spans="1:23" x14ac:dyDescent="0.35">
      <c r="A3727" t="s">
        <v>522</v>
      </c>
      <c r="B3727" s="1">
        <v>44289</v>
      </c>
      <c r="C3727" t="s">
        <v>514</v>
      </c>
      <c r="D3727" t="s">
        <v>91</v>
      </c>
      <c r="E3727">
        <v>1</v>
      </c>
      <c r="F3727">
        <v>0</v>
      </c>
      <c r="G3727">
        <v>0</v>
      </c>
      <c r="H3727">
        <v>0</v>
      </c>
      <c r="I3727">
        <v>1</v>
      </c>
      <c r="J3727">
        <v>0</v>
      </c>
      <c r="K3727">
        <v>0</v>
      </c>
      <c r="L3727" s="2">
        <v>2.6666666666666665</v>
      </c>
      <c r="M3727">
        <v>7</v>
      </c>
      <c r="N3727">
        <v>6</v>
      </c>
      <c r="O3727">
        <v>6</v>
      </c>
      <c r="P3727">
        <v>1</v>
      </c>
      <c r="Q3727">
        <v>1</v>
      </c>
      <c r="R3727">
        <v>1</v>
      </c>
      <c r="S3727">
        <v>0</v>
      </c>
      <c r="T3727">
        <v>0</v>
      </c>
      <c r="U3727">
        <v>0</v>
      </c>
      <c r="V3727">
        <f t="shared" si="116"/>
        <v>47</v>
      </c>
      <c r="W3727">
        <f t="shared" si="117"/>
        <v>17</v>
      </c>
    </row>
    <row r="3728" spans="1:23" x14ac:dyDescent="0.35">
      <c r="A3728" t="s">
        <v>522</v>
      </c>
      <c r="B3728" s="1">
        <v>44290</v>
      </c>
      <c r="C3728" t="s">
        <v>515</v>
      </c>
      <c r="D3728" t="s">
        <v>91</v>
      </c>
      <c r="E3728">
        <v>1</v>
      </c>
      <c r="F3728">
        <v>0</v>
      </c>
      <c r="G3728">
        <v>0</v>
      </c>
      <c r="H3728">
        <v>0</v>
      </c>
      <c r="I3728">
        <v>1</v>
      </c>
      <c r="J3728">
        <v>0</v>
      </c>
      <c r="K3728">
        <v>0</v>
      </c>
      <c r="L3728">
        <v>5</v>
      </c>
      <c r="M3728">
        <v>4</v>
      </c>
      <c r="N3728">
        <v>4</v>
      </c>
      <c r="O3728">
        <v>4</v>
      </c>
      <c r="P3728">
        <v>1</v>
      </c>
      <c r="Q3728">
        <v>2</v>
      </c>
      <c r="R3728">
        <v>4</v>
      </c>
      <c r="S3728">
        <v>0</v>
      </c>
      <c r="T3728">
        <v>0</v>
      </c>
      <c r="U3728">
        <v>1</v>
      </c>
      <c r="V3728">
        <f t="shared" si="116"/>
        <v>61</v>
      </c>
      <c r="W3728">
        <f t="shared" si="117"/>
        <v>44</v>
      </c>
    </row>
    <row r="3729" spans="1:23" x14ac:dyDescent="0.35">
      <c r="A3729" t="s">
        <v>522</v>
      </c>
      <c r="B3729" s="1">
        <v>44291</v>
      </c>
      <c r="C3729" t="s">
        <v>516</v>
      </c>
      <c r="D3729" t="s">
        <v>95</v>
      </c>
      <c r="E3729">
        <v>1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5</v>
      </c>
      <c r="M3729">
        <v>3</v>
      </c>
      <c r="N3729">
        <v>1</v>
      </c>
      <c r="O3729">
        <v>1</v>
      </c>
      <c r="P3729">
        <v>0</v>
      </c>
      <c r="Q3729">
        <v>1</v>
      </c>
      <c r="R3729">
        <v>3</v>
      </c>
      <c r="S3729">
        <v>2</v>
      </c>
      <c r="T3729">
        <v>0</v>
      </c>
      <c r="U3729">
        <v>0</v>
      </c>
      <c r="V3729">
        <f t="shared" si="116"/>
        <v>66</v>
      </c>
      <c r="W3729">
        <f t="shared" si="117"/>
        <v>62</v>
      </c>
    </row>
    <row r="3730" spans="1:23" x14ac:dyDescent="0.35">
      <c r="A3730" t="s">
        <v>522</v>
      </c>
      <c r="B3730" s="1">
        <v>44292</v>
      </c>
      <c r="C3730" t="s">
        <v>400</v>
      </c>
      <c r="D3730" t="s">
        <v>95</v>
      </c>
      <c r="E3730">
        <v>1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4</v>
      </c>
      <c r="M3730">
        <v>4</v>
      </c>
      <c r="N3730">
        <v>1</v>
      </c>
      <c r="O3730">
        <v>0</v>
      </c>
      <c r="P3730">
        <v>0</v>
      </c>
      <c r="Q3730">
        <v>3</v>
      </c>
      <c r="R3730">
        <v>4</v>
      </c>
      <c r="S3730">
        <v>1</v>
      </c>
      <c r="T3730">
        <v>0</v>
      </c>
      <c r="U3730">
        <v>0</v>
      </c>
      <c r="V3730">
        <f t="shared" si="116"/>
        <v>57</v>
      </c>
      <c r="W3730">
        <f t="shared" si="117"/>
        <v>51</v>
      </c>
    </row>
    <row r="3731" spans="1:23" x14ac:dyDescent="0.35">
      <c r="A3731" t="s">
        <v>522</v>
      </c>
      <c r="B3731" s="1">
        <v>44293</v>
      </c>
      <c r="C3731" t="s">
        <v>513</v>
      </c>
      <c r="D3731" t="s">
        <v>95</v>
      </c>
      <c r="E3731">
        <v>1</v>
      </c>
      <c r="F3731">
        <v>0</v>
      </c>
      <c r="G3731">
        <v>0</v>
      </c>
      <c r="H3731">
        <v>1</v>
      </c>
      <c r="I3731">
        <v>0</v>
      </c>
      <c r="J3731">
        <v>0</v>
      </c>
      <c r="K3731">
        <v>0</v>
      </c>
      <c r="L3731">
        <v>6</v>
      </c>
      <c r="M3731">
        <v>1</v>
      </c>
      <c r="N3731">
        <v>0</v>
      </c>
      <c r="O3731">
        <v>0</v>
      </c>
      <c r="P3731">
        <v>0</v>
      </c>
      <c r="Q3731">
        <v>4</v>
      </c>
      <c r="R3731">
        <v>6</v>
      </c>
      <c r="S3731">
        <v>0</v>
      </c>
      <c r="T3731">
        <v>0</v>
      </c>
      <c r="U3731">
        <v>0</v>
      </c>
      <c r="V3731">
        <f t="shared" si="116"/>
        <v>73</v>
      </c>
      <c r="W3731">
        <f t="shared" si="117"/>
        <v>72</v>
      </c>
    </row>
    <row r="3732" spans="1:23" x14ac:dyDescent="0.35">
      <c r="A3732" t="s">
        <v>522</v>
      </c>
      <c r="B3732" s="1">
        <v>44294</v>
      </c>
      <c r="C3732" t="s">
        <v>514</v>
      </c>
      <c r="D3732" t="s">
        <v>108</v>
      </c>
      <c r="E3732">
        <v>1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5</v>
      </c>
      <c r="M3732">
        <v>5</v>
      </c>
      <c r="N3732">
        <v>1</v>
      </c>
      <c r="O3732">
        <v>1</v>
      </c>
      <c r="P3732">
        <v>0</v>
      </c>
      <c r="Q3732">
        <v>2</v>
      </c>
      <c r="R3732">
        <v>6</v>
      </c>
      <c r="S3732">
        <v>1</v>
      </c>
      <c r="T3732">
        <v>0</v>
      </c>
      <c r="U3732">
        <v>0</v>
      </c>
      <c r="V3732">
        <f t="shared" si="116"/>
        <v>66</v>
      </c>
      <c r="W3732">
        <f t="shared" si="117"/>
        <v>59</v>
      </c>
    </row>
    <row r="3733" spans="1:23" x14ac:dyDescent="0.35">
      <c r="A3733" t="s">
        <v>522</v>
      </c>
      <c r="B3733" s="1">
        <v>44296</v>
      </c>
      <c r="C3733" t="s">
        <v>515</v>
      </c>
      <c r="D3733" t="s">
        <v>108</v>
      </c>
      <c r="E3733">
        <v>1</v>
      </c>
      <c r="F3733">
        <v>0</v>
      </c>
      <c r="G3733">
        <v>0</v>
      </c>
      <c r="H3733">
        <v>0</v>
      </c>
      <c r="I3733">
        <v>1</v>
      </c>
      <c r="J3733">
        <v>0</v>
      </c>
      <c r="K3733">
        <v>0</v>
      </c>
      <c r="L3733">
        <v>5</v>
      </c>
      <c r="M3733">
        <v>8</v>
      </c>
      <c r="N3733">
        <v>3</v>
      </c>
      <c r="O3733">
        <v>3</v>
      </c>
      <c r="P3733">
        <v>1</v>
      </c>
      <c r="Q3733">
        <v>0</v>
      </c>
      <c r="R3733">
        <v>1</v>
      </c>
      <c r="S3733">
        <v>0</v>
      </c>
      <c r="T3733">
        <v>0</v>
      </c>
      <c r="U3733">
        <v>0</v>
      </c>
      <c r="V3733">
        <f t="shared" si="116"/>
        <v>56</v>
      </c>
      <c r="W3733">
        <f t="shared" si="117"/>
        <v>40</v>
      </c>
    </row>
    <row r="3734" spans="1:23" x14ac:dyDescent="0.35">
      <c r="A3734" t="s">
        <v>522</v>
      </c>
      <c r="B3734" s="1">
        <v>44297</v>
      </c>
      <c r="C3734" t="s">
        <v>516</v>
      </c>
      <c r="D3734" t="s">
        <v>108</v>
      </c>
      <c r="E3734">
        <v>1</v>
      </c>
      <c r="F3734">
        <v>0</v>
      </c>
      <c r="G3734">
        <v>0</v>
      </c>
      <c r="H3734">
        <v>0</v>
      </c>
      <c r="I3734">
        <v>1</v>
      </c>
      <c r="J3734">
        <v>0</v>
      </c>
      <c r="K3734">
        <v>0</v>
      </c>
      <c r="L3734" s="2">
        <v>1.3333333333333333</v>
      </c>
      <c r="M3734">
        <v>6</v>
      </c>
      <c r="N3734">
        <v>7</v>
      </c>
      <c r="O3734">
        <v>7</v>
      </c>
      <c r="P3734">
        <v>2</v>
      </c>
      <c r="Q3734">
        <v>4</v>
      </c>
      <c r="R3734">
        <v>0</v>
      </c>
      <c r="S3734">
        <v>0</v>
      </c>
      <c r="T3734">
        <v>0</v>
      </c>
      <c r="U3734">
        <v>0</v>
      </c>
      <c r="V3734">
        <f t="shared" si="116"/>
        <v>36</v>
      </c>
      <c r="W3734">
        <f t="shared" si="117"/>
        <v>-5</v>
      </c>
    </row>
    <row r="3735" spans="1:23" x14ac:dyDescent="0.35">
      <c r="A3735" t="s">
        <v>522</v>
      </c>
      <c r="B3735" s="1">
        <v>44298</v>
      </c>
      <c r="C3735" t="s">
        <v>400</v>
      </c>
      <c r="D3735" t="s">
        <v>99</v>
      </c>
      <c r="E3735">
        <v>1</v>
      </c>
      <c r="F3735">
        <v>0</v>
      </c>
      <c r="G3735">
        <v>0</v>
      </c>
      <c r="H3735">
        <v>0</v>
      </c>
      <c r="I3735">
        <v>1</v>
      </c>
      <c r="J3735">
        <v>0</v>
      </c>
      <c r="K3735">
        <v>0</v>
      </c>
      <c r="L3735">
        <v>5</v>
      </c>
      <c r="M3735">
        <v>6</v>
      </c>
      <c r="N3735">
        <v>3</v>
      </c>
      <c r="O3735">
        <v>3</v>
      </c>
      <c r="P3735">
        <v>0</v>
      </c>
      <c r="Q3735">
        <v>3</v>
      </c>
      <c r="R3735">
        <v>4</v>
      </c>
      <c r="S3735">
        <v>0</v>
      </c>
      <c r="T3735">
        <v>0</v>
      </c>
      <c r="U3735">
        <v>0</v>
      </c>
      <c r="V3735">
        <f t="shared" si="116"/>
        <v>62</v>
      </c>
      <c r="W3735">
        <f t="shared" si="117"/>
        <v>47</v>
      </c>
    </row>
    <row r="3736" spans="1:23" x14ac:dyDescent="0.35">
      <c r="A3736" t="s">
        <v>522</v>
      </c>
      <c r="B3736" s="1">
        <v>44299</v>
      </c>
      <c r="C3736" t="s">
        <v>513</v>
      </c>
      <c r="D3736" t="s">
        <v>99</v>
      </c>
      <c r="E3736">
        <v>1</v>
      </c>
      <c r="F3736">
        <v>0</v>
      </c>
      <c r="G3736">
        <v>0</v>
      </c>
      <c r="H3736">
        <v>1</v>
      </c>
      <c r="I3736">
        <v>0</v>
      </c>
      <c r="J3736">
        <v>0</v>
      </c>
      <c r="K3736">
        <v>0</v>
      </c>
      <c r="L3736">
        <v>5</v>
      </c>
      <c r="M3736">
        <v>3</v>
      </c>
      <c r="N3736">
        <v>1</v>
      </c>
      <c r="O3736">
        <v>1</v>
      </c>
      <c r="P3736">
        <v>0</v>
      </c>
      <c r="Q3736">
        <v>0</v>
      </c>
      <c r="R3736">
        <v>6</v>
      </c>
      <c r="S3736">
        <v>1</v>
      </c>
      <c r="T3736">
        <v>0</v>
      </c>
      <c r="U3736">
        <v>0</v>
      </c>
      <c r="V3736">
        <f t="shared" si="116"/>
        <v>70</v>
      </c>
      <c r="W3736">
        <f t="shared" si="117"/>
        <v>67</v>
      </c>
    </row>
    <row r="3737" spans="1:23" x14ac:dyDescent="0.35">
      <c r="A3737" t="s">
        <v>522</v>
      </c>
      <c r="B3737" s="1">
        <v>44300</v>
      </c>
      <c r="C3737" t="s">
        <v>514</v>
      </c>
      <c r="D3737" t="s">
        <v>99</v>
      </c>
      <c r="E3737">
        <v>1</v>
      </c>
      <c r="F3737">
        <v>0</v>
      </c>
      <c r="G3737">
        <v>0</v>
      </c>
      <c r="H3737">
        <v>0</v>
      </c>
      <c r="I3737">
        <v>1</v>
      </c>
      <c r="J3737">
        <v>0</v>
      </c>
      <c r="K3737">
        <v>0</v>
      </c>
      <c r="L3737">
        <v>5</v>
      </c>
      <c r="M3737">
        <v>7</v>
      </c>
      <c r="N3737">
        <v>4</v>
      </c>
      <c r="O3737">
        <v>3</v>
      </c>
      <c r="P3737">
        <v>1</v>
      </c>
      <c r="Q3737">
        <v>2</v>
      </c>
      <c r="R3737">
        <v>7</v>
      </c>
      <c r="S3737">
        <v>0</v>
      </c>
      <c r="T3737">
        <v>0</v>
      </c>
      <c r="U3737">
        <v>0</v>
      </c>
      <c r="V3737">
        <f t="shared" si="116"/>
        <v>59</v>
      </c>
      <c r="W3737">
        <f t="shared" si="117"/>
        <v>41</v>
      </c>
    </row>
    <row r="3738" spans="1:23" x14ac:dyDescent="0.35">
      <c r="A3738" t="s">
        <v>522</v>
      </c>
      <c r="B3738" s="1">
        <v>44302</v>
      </c>
      <c r="C3738" t="s">
        <v>515</v>
      </c>
      <c r="D3738" t="s">
        <v>119</v>
      </c>
      <c r="E3738">
        <v>1</v>
      </c>
      <c r="F3738">
        <v>0</v>
      </c>
      <c r="G3738">
        <v>0</v>
      </c>
      <c r="H3738">
        <v>0</v>
      </c>
      <c r="I3738">
        <v>1</v>
      </c>
      <c r="J3738">
        <v>0</v>
      </c>
      <c r="K3738">
        <v>0</v>
      </c>
      <c r="L3738">
        <v>5</v>
      </c>
      <c r="M3738">
        <v>5</v>
      </c>
      <c r="N3738">
        <v>6</v>
      </c>
      <c r="O3738">
        <v>6</v>
      </c>
      <c r="P3738">
        <v>0</v>
      </c>
      <c r="Q3738">
        <v>2</v>
      </c>
      <c r="R3738">
        <v>5</v>
      </c>
      <c r="S3738">
        <v>2</v>
      </c>
      <c r="T3738">
        <v>0</v>
      </c>
      <c r="U3738">
        <v>0</v>
      </c>
      <c r="V3738">
        <f t="shared" si="116"/>
        <v>65</v>
      </c>
      <c r="W3738">
        <f t="shared" si="117"/>
        <v>43</v>
      </c>
    </row>
    <row r="3739" spans="1:23" x14ac:dyDescent="0.35">
      <c r="A3739" t="s">
        <v>522</v>
      </c>
      <c r="B3739" s="1">
        <v>44303</v>
      </c>
      <c r="C3739" t="s">
        <v>517</v>
      </c>
      <c r="D3739" t="s">
        <v>119</v>
      </c>
      <c r="E3739">
        <v>1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3</v>
      </c>
      <c r="M3739">
        <v>5</v>
      </c>
      <c r="N3739">
        <v>3</v>
      </c>
      <c r="O3739">
        <v>3</v>
      </c>
      <c r="P3739">
        <v>0</v>
      </c>
      <c r="Q3739">
        <v>1</v>
      </c>
      <c r="R3739">
        <v>4</v>
      </c>
      <c r="S3739">
        <v>1</v>
      </c>
      <c r="T3739">
        <v>0</v>
      </c>
      <c r="U3739">
        <v>0</v>
      </c>
      <c r="V3739">
        <f t="shared" si="116"/>
        <v>57</v>
      </c>
      <c r="W3739">
        <f t="shared" si="117"/>
        <v>41</v>
      </c>
    </row>
    <row r="3740" spans="1:23" x14ac:dyDescent="0.35">
      <c r="A3740" t="s">
        <v>522</v>
      </c>
      <c r="B3740" s="1">
        <v>44304</v>
      </c>
      <c r="C3740" t="s">
        <v>400</v>
      </c>
      <c r="D3740" t="s">
        <v>119</v>
      </c>
      <c r="E3740">
        <v>1</v>
      </c>
      <c r="F3740">
        <v>0</v>
      </c>
      <c r="G3740">
        <v>0</v>
      </c>
      <c r="H3740">
        <v>0</v>
      </c>
      <c r="I3740">
        <v>1</v>
      </c>
      <c r="J3740">
        <v>0</v>
      </c>
      <c r="K3740">
        <v>0</v>
      </c>
      <c r="L3740">
        <v>5</v>
      </c>
      <c r="M3740">
        <v>5</v>
      </c>
      <c r="N3740">
        <v>2</v>
      </c>
      <c r="O3740">
        <v>2</v>
      </c>
      <c r="P3740">
        <v>1</v>
      </c>
      <c r="Q3740">
        <v>5</v>
      </c>
      <c r="R3740">
        <v>5</v>
      </c>
      <c r="S3740">
        <v>0</v>
      </c>
      <c r="T3740">
        <v>0</v>
      </c>
      <c r="U3740">
        <v>0</v>
      </c>
      <c r="V3740">
        <f t="shared" si="116"/>
        <v>58</v>
      </c>
      <c r="W3740">
        <f t="shared" si="117"/>
        <v>43</v>
      </c>
    </row>
    <row r="3741" spans="1:23" x14ac:dyDescent="0.35">
      <c r="A3741" t="s">
        <v>522</v>
      </c>
      <c r="B3741" s="1">
        <v>44305</v>
      </c>
      <c r="C3741" t="s">
        <v>513</v>
      </c>
      <c r="D3741" t="s">
        <v>90</v>
      </c>
      <c r="E3741">
        <v>1</v>
      </c>
      <c r="F3741">
        <v>0</v>
      </c>
      <c r="G3741">
        <v>0</v>
      </c>
      <c r="H3741">
        <v>1</v>
      </c>
      <c r="I3741">
        <v>0</v>
      </c>
      <c r="J3741">
        <v>0</v>
      </c>
      <c r="K3741">
        <v>0</v>
      </c>
      <c r="L3741">
        <v>6</v>
      </c>
      <c r="M3741">
        <v>6</v>
      </c>
      <c r="N3741">
        <v>5</v>
      </c>
      <c r="O3741">
        <v>2</v>
      </c>
      <c r="P3741">
        <v>0</v>
      </c>
      <c r="Q3741">
        <v>2</v>
      </c>
      <c r="R3741">
        <v>5</v>
      </c>
      <c r="S3741">
        <v>0</v>
      </c>
      <c r="T3741">
        <v>0</v>
      </c>
      <c r="U3741">
        <v>1</v>
      </c>
      <c r="V3741">
        <f t="shared" si="116"/>
        <v>63</v>
      </c>
      <c r="W3741">
        <f t="shared" si="117"/>
        <v>50</v>
      </c>
    </row>
    <row r="3742" spans="1:23" x14ac:dyDescent="0.35">
      <c r="A3742" t="s">
        <v>522</v>
      </c>
      <c r="B3742" s="1">
        <v>44306</v>
      </c>
      <c r="C3742" t="s">
        <v>514</v>
      </c>
      <c r="D3742" t="s">
        <v>90</v>
      </c>
      <c r="E3742">
        <v>1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7</v>
      </c>
      <c r="M3742">
        <v>5</v>
      </c>
      <c r="N3742">
        <v>1</v>
      </c>
      <c r="O3742">
        <v>1</v>
      </c>
      <c r="P3742">
        <v>1</v>
      </c>
      <c r="Q3742">
        <v>1</v>
      </c>
      <c r="R3742">
        <v>10</v>
      </c>
      <c r="S3742">
        <v>1</v>
      </c>
      <c r="T3742">
        <v>0</v>
      </c>
      <c r="U3742">
        <v>0</v>
      </c>
      <c r="V3742">
        <f t="shared" si="116"/>
        <v>77</v>
      </c>
      <c r="W3742">
        <f t="shared" si="117"/>
        <v>71</v>
      </c>
    </row>
    <row r="3743" spans="1:23" x14ac:dyDescent="0.35">
      <c r="A3743" t="s">
        <v>522</v>
      </c>
      <c r="B3743" s="1">
        <v>44307</v>
      </c>
      <c r="C3743" t="s">
        <v>515</v>
      </c>
      <c r="D3743" t="s">
        <v>90</v>
      </c>
      <c r="E3743">
        <v>1</v>
      </c>
      <c r="F3743">
        <v>0</v>
      </c>
      <c r="G3743">
        <v>0</v>
      </c>
      <c r="H3743">
        <v>0</v>
      </c>
      <c r="I3743">
        <v>1</v>
      </c>
      <c r="J3743">
        <v>0</v>
      </c>
      <c r="K3743">
        <v>0</v>
      </c>
      <c r="L3743">
        <v>6</v>
      </c>
      <c r="M3743">
        <v>4</v>
      </c>
      <c r="N3743">
        <v>1</v>
      </c>
      <c r="O3743">
        <v>1</v>
      </c>
      <c r="P3743">
        <v>0</v>
      </c>
      <c r="Q3743">
        <v>1</v>
      </c>
      <c r="R3743">
        <v>3</v>
      </c>
      <c r="S3743">
        <v>0</v>
      </c>
      <c r="T3743">
        <v>0</v>
      </c>
      <c r="U3743">
        <v>0</v>
      </c>
      <c r="V3743">
        <f t="shared" si="116"/>
        <v>70</v>
      </c>
      <c r="W3743">
        <f t="shared" si="117"/>
        <v>66</v>
      </c>
    </row>
    <row r="3744" spans="1:23" x14ac:dyDescent="0.35">
      <c r="A3744" t="s">
        <v>522</v>
      </c>
      <c r="B3744" s="1">
        <v>44309</v>
      </c>
      <c r="C3744" t="s">
        <v>517</v>
      </c>
      <c r="D3744" t="s">
        <v>87</v>
      </c>
      <c r="E3744">
        <v>1</v>
      </c>
      <c r="F3744">
        <v>0</v>
      </c>
      <c r="G3744">
        <v>0</v>
      </c>
      <c r="H3744">
        <v>1</v>
      </c>
      <c r="I3744">
        <v>0</v>
      </c>
      <c r="J3744">
        <v>0</v>
      </c>
      <c r="K3744">
        <v>0</v>
      </c>
      <c r="L3744" s="2">
        <v>5.666666666666667</v>
      </c>
      <c r="M3744">
        <v>5</v>
      </c>
      <c r="N3744">
        <v>1</v>
      </c>
      <c r="O3744">
        <v>1</v>
      </c>
      <c r="P3744">
        <v>1</v>
      </c>
      <c r="Q3744">
        <v>0</v>
      </c>
      <c r="R3744">
        <v>8</v>
      </c>
      <c r="S3744">
        <v>0</v>
      </c>
      <c r="T3744">
        <v>0</v>
      </c>
      <c r="U3744">
        <v>0</v>
      </c>
      <c r="V3744">
        <f t="shared" si="116"/>
        <v>69.333333333333329</v>
      </c>
      <c r="W3744">
        <f t="shared" si="117"/>
        <v>63</v>
      </c>
    </row>
    <row r="3745" spans="1:23" x14ac:dyDescent="0.35">
      <c r="A3745" t="s">
        <v>522</v>
      </c>
      <c r="B3745" s="1">
        <v>44310</v>
      </c>
      <c r="C3745" t="s">
        <v>400</v>
      </c>
      <c r="D3745" t="s">
        <v>87</v>
      </c>
      <c r="E3745">
        <v>1</v>
      </c>
      <c r="F3745">
        <v>0</v>
      </c>
      <c r="G3745">
        <v>0</v>
      </c>
      <c r="H3745">
        <v>1</v>
      </c>
      <c r="I3745">
        <v>0</v>
      </c>
      <c r="J3745">
        <v>0</v>
      </c>
      <c r="K3745">
        <v>0</v>
      </c>
      <c r="L3745">
        <v>6</v>
      </c>
      <c r="M3745">
        <v>3</v>
      </c>
      <c r="N3745">
        <v>0</v>
      </c>
      <c r="O3745">
        <v>0</v>
      </c>
      <c r="P3745">
        <v>0</v>
      </c>
      <c r="Q3745">
        <v>2</v>
      </c>
      <c r="R3745">
        <v>5</v>
      </c>
      <c r="S3745">
        <v>0</v>
      </c>
      <c r="T3745">
        <v>0</v>
      </c>
      <c r="U3745">
        <v>0</v>
      </c>
      <c r="V3745">
        <f t="shared" si="116"/>
        <v>72</v>
      </c>
      <c r="W3745">
        <f t="shared" si="117"/>
        <v>71</v>
      </c>
    </row>
    <row r="3746" spans="1:23" x14ac:dyDescent="0.35">
      <c r="A3746" t="s">
        <v>522</v>
      </c>
      <c r="B3746" s="1">
        <v>44311</v>
      </c>
      <c r="C3746" t="s">
        <v>513</v>
      </c>
      <c r="D3746" t="s">
        <v>87</v>
      </c>
      <c r="E3746">
        <v>1</v>
      </c>
      <c r="F3746">
        <v>0</v>
      </c>
      <c r="G3746">
        <v>0</v>
      </c>
      <c r="H3746">
        <v>1</v>
      </c>
      <c r="I3746">
        <v>0</v>
      </c>
      <c r="J3746">
        <v>0</v>
      </c>
      <c r="K3746">
        <v>0</v>
      </c>
      <c r="L3746">
        <v>7</v>
      </c>
      <c r="M3746">
        <v>3</v>
      </c>
      <c r="N3746">
        <v>1</v>
      </c>
      <c r="O3746">
        <v>1</v>
      </c>
      <c r="P3746">
        <v>1</v>
      </c>
      <c r="Q3746">
        <v>0</v>
      </c>
      <c r="R3746">
        <v>6</v>
      </c>
      <c r="S3746">
        <v>1</v>
      </c>
      <c r="T3746">
        <v>0</v>
      </c>
      <c r="U3746">
        <v>0</v>
      </c>
      <c r="V3746">
        <f t="shared" si="116"/>
        <v>76</v>
      </c>
      <c r="W3746">
        <f t="shared" si="117"/>
        <v>73</v>
      </c>
    </row>
    <row r="3747" spans="1:23" x14ac:dyDescent="0.35">
      <c r="A3747" t="s">
        <v>522</v>
      </c>
      <c r="B3747" s="1">
        <v>44312</v>
      </c>
      <c r="C3747" t="s">
        <v>514</v>
      </c>
      <c r="D3747" t="s">
        <v>116</v>
      </c>
      <c r="E3747">
        <v>1</v>
      </c>
      <c r="F3747">
        <v>1</v>
      </c>
      <c r="G3747">
        <v>0</v>
      </c>
      <c r="H3747">
        <v>0</v>
      </c>
      <c r="I3747">
        <v>1</v>
      </c>
      <c r="J3747">
        <v>0</v>
      </c>
      <c r="K3747">
        <v>0</v>
      </c>
      <c r="L3747">
        <v>9</v>
      </c>
      <c r="M3747">
        <v>6</v>
      </c>
      <c r="N3747">
        <v>2</v>
      </c>
      <c r="O3747">
        <v>2</v>
      </c>
      <c r="P3747">
        <v>2</v>
      </c>
      <c r="Q3747">
        <v>0</v>
      </c>
      <c r="R3747">
        <v>8</v>
      </c>
      <c r="S3747">
        <v>0</v>
      </c>
      <c r="T3747">
        <v>0</v>
      </c>
      <c r="U3747">
        <v>0</v>
      </c>
      <c r="V3747">
        <f t="shared" si="116"/>
        <v>81</v>
      </c>
      <c r="W3747">
        <f t="shared" si="117"/>
        <v>72</v>
      </c>
    </row>
    <row r="3748" spans="1:23" x14ac:dyDescent="0.35">
      <c r="A3748" t="s">
        <v>522</v>
      </c>
      <c r="B3748" s="1">
        <v>44313</v>
      </c>
      <c r="C3748" t="s">
        <v>515</v>
      </c>
      <c r="D3748" t="s">
        <v>116</v>
      </c>
      <c r="E3748">
        <v>1</v>
      </c>
      <c r="F3748">
        <v>0</v>
      </c>
      <c r="G3748">
        <v>0</v>
      </c>
      <c r="H3748">
        <v>1</v>
      </c>
      <c r="I3748">
        <v>0</v>
      </c>
      <c r="J3748">
        <v>0</v>
      </c>
      <c r="K3748">
        <v>0</v>
      </c>
      <c r="L3748" s="2">
        <v>7.333333333333333</v>
      </c>
      <c r="M3748">
        <v>2</v>
      </c>
      <c r="N3748">
        <v>2</v>
      </c>
      <c r="O3748">
        <v>1</v>
      </c>
      <c r="P3748">
        <v>0</v>
      </c>
      <c r="Q3748">
        <v>2</v>
      </c>
      <c r="R3748">
        <v>4</v>
      </c>
      <c r="S3748">
        <v>0</v>
      </c>
      <c r="T3748">
        <v>0</v>
      </c>
      <c r="U3748">
        <v>0</v>
      </c>
      <c r="V3748">
        <f t="shared" si="116"/>
        <v>76.666666666666671</v>
      </c>
      <c r="W3748">
        <f t="shared" si="117"/>
        <v>74</v>
      </c>
    </row>
    <row r="3749" spans="1:23" x14ac:dyDescent="0.35">
      <c r="A3749" t="s">
        <v>522</v>
      </c>
      <c r="B3749" s="1">
        <v>44314</v>
      </c>
      <c r="C3749" t="s">
        <v>518</v>
      </c>
      <c r="D3749" t="s">
        <v>116</v>
      </c>
      <c r="E3749">
        <v>1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5</v>
      </c>
      <c r="M3749">
        <v>3</v>
      </c>
      <c r="N3749">
        <v>3</v>
      </c>
      <c r="O3749">
        <v>3</v>
      </c>
      <c r="P3749">
        <v>1</v>
      </c>
      <c r="Q3749">
        <v>2</v>
      </c>
      <c r="R3749">
        <v>7</v>
      </c>
      <c r="S3749">
        <v>0</v>
      </c>
      <c r="T3749">
        <v>0</v>
      </c>
      <c r="U3749">
        <v>0</v>
      </c>
      <c r="V3749">
        <f t="shared" si="116"/>
        <v>65</v>
      </c>
      <c r="W3749">
        <f t="shared" si="117"/>
        <v>52</v>
      </c>
    </row>
    <row r="3750" spans="1:23" x14ac:dyDescent="0.35">
      <c r="A3750" t="s">
        <v>522</v>
      </c>
      <c r="B3750" s="1">
        <v>44315</v>
      </c>
      <c r="C3750" t="s">
        <v>517</v>
      </c>
      <c r="D3750" t="s">
        <v>116</v>
      </c>
      <c r="E3750">
        <v>1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5</v>
      </c>
      <c r="M3750">
        <v>7</v>
      </c>
      <c r="N3750">
        <v>1</v>
      </c>
      <c r="O3750">
        <v>1</v>
      </c>
      <c r="P3750">
        <v>0</v>
      </c>
      <c r="Q3750">
        <v>0</v>
      </c>
      <c r="R3750">
        <v>4</v>
      </c>
      <c r="S3750">
        <v>0</v>
      </c>
      <c r="T3750">
        <v>0</v>
      </c>
      <c r="U3750">
        <v>0</v>
      </c>
      <c r="V3750">
        <f t="shared" si="116"/>
        <v>64</v>
      </c>
      <c r="W3750">
        <f t="shared" si="117"/>
        <v>57</v>
      </c>
    </row>
    <row r="3751" spans="1:23" x14ac:dyDescent="0.35">
      <c r="A3751" t="s">
        <v>522</v>
      </c>
      <c r="B3751" s="1">
        <v>44316</v>
      </c>
      <c r="C3751" t="s">
        <v>400</v>
      </c>
      <c r="D3751" t="s">
        <v>118</v>
      </c>
      <c r="E3751">
        <v>1</v>
      </c>
      <c r="F3751">
        <v>0</v>
      </c>
      <c r="G3751">
        <v>0</v>
      </c>
      <c r="H3751">
        <v>1</v>
      </c>
      <c r="I3751">
        <v>0</v>
      </c>
      <c r="J3751">
        <v>0</v>
      </c>
      <c r="K3751">
        <v>0</v>
      </c>
      <c r="L3751">
        <v>5</v>
      </c>
      <c r="M3751">
        <v>3</v>
      </c>
      <c r="N3751">
        <v>1</v>
      </c>
      <c r="O3751">
        <v>1</v>
      </c>
      <c r="P3751">
        <v>0</v>
      </c>
      <c r="Q3751">
        <v>5</v>
      </c>
      <c r="R3751">
        <v>2</v>
      </c>
      <c r="S3751">
        <v>0</v>
      </c>
      <c r="T3751">
        <v>0</v>
      </c>
      <c r="U3751">
        <v>0</v>
      </c>
      <c r="V3751">
        <f t="shared" si="116"/>
        <v>61</v>
      </c>
      <c r="W3751">
        <f t="shared" si="117"/>
        <v>53</v>
      </c>
    </row>
    <row r="3752" spans="1:23" x14ac:dyDescent="0.35">
      <c r="A3752" t="s">
        <v>522</v>
      </c>
      <c r="B3752" s="1">
        <v>44317</v>
      </c>
      <c r="C3752" t="s">
        <v>513</v>
      </c>
      <c r="D3752" t="s">
        <v>118</v>
      </c>
      <c r="E3752">
        <v>1</v>
      </c>
      <c r="F3752">
        <v>0</v>
      </c>
      <c r="G3752">
        <v>0</v>
      </c>
      <c r="H3752">
        <v>1</v>
      </c>
      <c r="I3752">
        <v>0</v>
      </c>
      <c r="J3752">
        <v>0</v>
      </c>
      <c r="K3752">
        <v>0</v>
      </c>
      <c r="L3752">
        <v>6</v>
      </c>
      <c r="M3752">
        <v>6</v>
      </c>
      <c r="N3752">
        <v>3</v>
      </c>
      <c r="O3752">
        <v>3</v>
      </c>
      <c r="P3752">
        <v>0</v>
      </c>
      <c r="Q3752">
        <v>2</v>
      </c>
      <c r="R3752">
        <v>9</v>
      </c>
      <c r="S3752">
        <v>0</v>
      </c>
      <c r="T3752">
        <v>0</v>
      </c>
      <c r="U3752">
        <v>0</v>
      </c>
      <c r="V3752">
        <f t="shared" si="116"/>
        <v>73</v>
      </c>
      <c r="W3752">
        <f t="shared" si="117"/>
        <v>60</v>
      </c>
    </row>
    <row r="3753" spans="1:23" x14ac:dyDescent="0.35">
      <c r="A3753" t="s">
        <v>522</v>
      </c>
      <c r="B3753" s="1">
        <v>44318</v>
      </c>
      <c r="C3753" t="s">
        <v>515</v>
      </c>
      <c r="D3753" t="s">
        <v>118</v>
      </c>
      <c r="E3753">
        <v>1</v>
      </c>
      <c r="F3753">
        <v>0</v>
      </c>
      <c r="G3753">
        <v>0</v>
      </c>
      <c r="H3753">
        <v>1</v>
      </c>
      <c r="I3753">
        <v>0</v>
      </c>
      <c r="J3753">
        <v>0</v>
      </c>
      <c r="K3753">
        <v>0</v>
      </c>
      <c r="L3753">
        <v>8</v>
      </c>
      <c r="M3753">
        <v>5</v>
      </c>
      <c r="N3753">
        <v>0</v>
      </c>
      <c r="O3753">
        <v>0</v>
      </c>
      <c r="P3753">
        <v>0</v>
      </c>
      <c r="Q3753">
        <v>2</v>
      </c>
      <c r="R3753">
        <v>3</v>
      </c>
      <c r="S3753">
        <v>2</v>
      </c>
      <c r="T3753">
        <v>0</v>
      </c>
      <c r="U3753">
        <v>0</v>
      </c>
      <c r="V3753">
        <f t="shared" si="116"/>
        <v>78</v>
      </c>
      <c r="W3753">
        <f t="shared" si="117"/>
        <v>77</v>
      </c>
    </row>
    <row r="3754" spans="1:23" x14ac:dyDescent="0.35">
      <c r="A3754" t="s">
        <v>522</v>
      </c>
      <c r="B3754" s="1">
        <v>44319</v>
      </c>
      <c r="C3754" t="s">
        <v>514</v>
      </c>
      <c r="D3754" t="s">
        <v>104</v>
      </c>
      <c r="E3754">
        <v>1</v>
      </c>
      <c r="F3754">
        <v>0</v>
      </c>
      <c r="G3754">
        <v>0</v>
      </c>
      <c r="H3754">
        <v>1</v>
      </c>
      <c r="I3754">
        <v>0</v>
      </c>
      <c r="J3754">
        <v>0</v>
      </c>
      <c r="K3754">
        <v>0</v>
      </c>
      <c r="L3754" s="2">
        <v>5.666666666666667</v>
      </c>
      <c r="M3754">
        <v>7</v>
      </c>
      <c r="N3754">
        <v>5</v>
      </c>
      <c r="O3754">
        <v>5</v>
      </c>
      <c r="P3754">
        <v>1</v>
      </c>
      <c r="Q3754">
        <v>3</v>
      </c>
      <c r="R3754">
        <v>5</v>
      </c>
      <c r="S3754">
        <v>1</v>
      </c>
      <c r="T3754">
        <v>0</v>
      </c>
      <c r="U3754">
        <v>0</v>
      </c>
      <c r="V3754">
        <f t="shared" si="116"/>
        <v>61.333333333333336</v>
      </c>
      <c r="W3754">
        <f t="shared" si="117"/>
        <v>38</v>
      </c>
    </row>
    <row r="3755" spans="1:23" x14ac:dyDescent="0.35">
      <c r="A3755" t="s">
        <v>522</v>
      </c>
      <c r="B3755" t="s">
        <v>432</v>
      </c>
      <c r="C3755" t="s">
        <v>517</v>
      </c>
      <c r="D3755" t="s">
        <v>104</v>
      </c>
      <c r="E3755">
        <v>1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4</v>
      </c>
      <c r="M3755">
        <v>2</v>
      </c>
      <c r="N3755">
        <v>1</v>
      </c>
      <c r="O3755">
        <v>1</v>
      </c>
      <c r="P3755">
        <v>0</v>
      </c>
      <c r="Q3755">
        <v>3</v>
      </c>
      <c r="R3755">
        <v>2</v>
      </c>
      <c r="S3755">
        <v>0</v>
      </c>
      <c r="T3755">
        <v>0</v>
      </c>
      <c r="U3755">
        <v>0</v>
      </c>
      <c r="V3755">
        <f t="shared" si="116"/>
        <v>59</v>
      </c>
      <c r="W3755">
        <f t="shared" si="117"/>
        <v>53</v>
      </c>
    </row>
    <row r="3756" spans="1:23" x14ac:dyDescent="0.35">
      <c r="A3756" t="s">
        <v>522</v>
      </c>
      <c r="B3756" t="s">
        <v>433</v>
      </c>
      <c r="C3756" t="s">
        <v>518</v>
      </c>
      <c r="D3756" t="s">
        <v>104</v>
      </c>
      <c r="E3756">
        <v>1</v>
      </c>
      <c r="F3756">
        <v>0</v>
      </c>
      <c r="G3756">
        <v>0</v>
      </c>
      <c r="H3756">
        <v>0</v>
      </c>
      <c r="I3756">
        <v>1</v>
      </c>
      <c r="J3756">
        <v>0</v>
      </c>
      <c r="K3756">
        <v>0</v>
      </c>
      <c r="L3756">
        <v>4</v>
      </c>
      <c r="M3756">
        <v>5</v>
      </c>
      <c r="N3756">
        <v>4</v>
      </c>
      <c r="O3756">
        <v>4</v>
      </c>
      <c r="P3756">
        <v>2</v>
      </c>
      <c r="Q3756">
        <v>0</v>
      </c>
      <c r="R3756">
        <v>2</v>
      </c>
      <c r="S3756">
        <v>1</v>
      </c>
      <c r="T3756">
        <v>0</v>
      </c>
      <c r="U3756">
        <v>1</v>
      </c>
      <c r="V3756">
        <f t="shared" si="116"/>
        <v>51</v>
      </c>
      <c r="W3756">
        <f t="shared" si="117"/>
        <v>32</v>
      </c>
    </row>
    <row r="3757" spans="1:23" x14ac:dyDescent="0.35">
      <c r="A3757" t="s">
        <v>522</v>
      </c>
      <c r="B3757" s="1">
        <v>44322</v>
      </c>
      <c r="C3757" t="s">
        <v>400</v>
      </c>
      <c r="D3757" t="s">
        <v>104</v>
      </c>
      <c r="E3757">
        <v>1</v>
      </c>
      <c r="F3757">
        <v>0</v>
      </c>
      <c r="G3757">
        <v>0</v>
      </c>
      <c r="H3757">
        <v>0</v>
      </c>
      <c r="I3757">
        <v>1</v>
      </c>
      <c r="J3757">
        <v>0</v>
      </c>
      <c r="K3757">
        <v>0</v>
      </c>
      <c r="L3757" s="2">
        <v>4.333333333333333</v>
      </c>
      <c r="M3757">
        <v>5</v>
      </c>
      <c r="N3757">
        <v>2</v>
      </c>
      <c r="O3757">
        <v>1</v>
      </c>
      <c r="P3757">
        <v>0</v>
      </c>
      <c r="Q3757">
        <v>6</v>
      </c>
      <c r="R3757">
        <v>5</v>
      </c>
      <c r="S3757">
        <v>0</v>
      </c>
      <c r="T3757">
        <v>0</v>
      </c>
      <c r="U3757">
        <v>0</v>
      </c>
      <c r="V3757">
        <f t="shared" si="116"/>
        <v>55.666666666666664</v>
      </c>
      <c r="W3757">
        <f t="shared" si="117"/>
        <v>43</v>
      </c>
    </row>
    <row r="3758" spans="1:23" x14ac:dyDescent="0.35">
      <c r="A3758" t="s">
        <v>522</v>
      </c>
      <c r="B3758" s="1">
        <v>44323</v>
      </c>
      <c r="C3758" t="s">
        <v>513</v>
      </c>
      <c r="D3758" t="s">
        <v>58</v>
      </c>
      <c r="E3758">
        <v>1</v>
      </c>
      <c r="F3758">
        <v>0</v>
      </c>
      <c r="G3758">
        <v>0</v>
      </c>
      <c r="H3758">
        <v>1</v>
      </c>
      <c r="I3758">
        <v>0</v>
      </c>
      <c r="J3758">
        <v>0</v>
      </c>
      <c r="K3758">
        <v>0</v>
      </c>
      <c r="L3758">
        <v>7</v>
      </c>
      <c r="M3758">
        <v>3</v>
      </c>
      <c r="N3758">
        <v>0</v>
      </c>
      <c r="O3758">
        <v>0</v>
      </c>
      <c r="P3758">
        <v>0</v>
      </c>
      <c r="Q3758">
        <v>1</v>
      </c>
      <c r="R3758">
        <v>6</v>
      </c>
      <c r="S3758">
        <v>0</v>
      </c>
      <c r="T3758">
        <v>0</v>
      </c>
      <c r="U3758">
        <v>0</v>
      </c>
      <c r="V3758">
        <f t="shared" si="116"/>
        <v>79</v>
      </c>
      <c r="W3758">
        <f t="shared" si="117"/>
        <v>80</v>
      </c>
    </row>
    <row r="3759" spans="1:23" x14ac:dyDescent="0.35">
      <c r="A3759" t="s">
        <v>522</v>
      </c>
      <c r="B3759" s="1">
        <v>44324</v>
      </c>
      <c r="C3759" t="s">
        <v>515</v>
      </c>
      <c r="D3759" t="s">
        <v>58</v>
      </c>
      <c r="E3759">
        <v>1</v>
      </c>
      <c r="F3759">
        <v>0</v>
      </c>
      <c r="G3759">
        <v>0</v>
      </c>
      <c r="H3759">
        <v>1</v>
      </c>
      <c r="I3759">
        <v>0</v>
      </c>
      <c r="J3759">
        <v>0</v>
      </c>
      <c r="K3759">
        <v>0</v>
      </c>
      <c r="L3759">
        <v>5</v>
      </c>
      <c r="M3759">
        <v>6</v>
      </c>
      <c r="N3759">
        <v>5</v>
      </c>
      <c r="O3759">
        <v>5</v>
      </c>
      <c r="P3759">
        <v>0</v>
      </c>
      <c r="Q3759">
        <v>5</v>
      </c>
      <c r="R3759">
        <v>2</v>
      </c>
      <c r="S3759">
        <v>0</v>
      </c>
      <c r="T3759">
        <v>0</v>
      </c>
      <c r="U3759">
        <v>1</v>
      </c>
      <c r="V3759">
        <f t="shared" si="116"/>
        <v>58</v>
      </c>
      <c r="W3759">
        <f t="shared" si="117"/>
        <v>35</v>
      </c>
    </row>
    <row r="3760" spans="1:23" x14ac:dyDescent="0.35">
      <c r="A3760" t="s">
        <v>522</v>
      </c>
      <c r="B3760" s="1">
        <v>44325</v>
      </c>
      <c r="C3760" t="s">
        <v>514</v>
      </c>
      <c r="D3760" t="s">
        <v>58</v>
      </c>
      <c r="E3760">
        <v>1</v>
      </c>
      <c r="F3760">
        <v>0</v>
      </c>
      <c r="G3760">
        <v>0</v>
      </c>
      <c r="H3760">
        <v>1</v>
      </c>
      <c r="I3760">
        <v>0</v>
      </c>
      <c r="J3760">
        <v>0</v>
      </c>
      <c r="K3760">
        <v>0</v>
      </c>
      <c r="L3760" s="2">
        <v>8.3333333333333339</v>
      </c>
      <c r="M3760">
        <v>3</v>
      </c>
      <c r="N3760">
        <v>0</v>
      </c>
      <c r="O3760">
        <v>0</v>
      </c>
      <c r="P3760">
        <v>0</v>
      </c>
      <c r="Q3760">
        <v>3</v>
      </c>
      <c r="R3760">
        <v>5</v>
      </c>
      <c r="S3760">
        <v>0</v>
      </c>
      <c r="T3760">
        <v>1</v>
      </c>
      <c r="U3760">
        <v>0</v>
      </c>
      <c r="V3760">
        <f t="shared" si="116"/>
        <v>82.666666666666671</v>
      </c>
      <c r="W3760">
        <f t="shared" si="117"/>
        <v>83</v>
      </c>
    </row>
    <row r="3761" spans="1:23" x14ac:dyDescent="0.35">
      <c r="A3761" t="s">
        <v>522</v>
      </c>
      <c r="B3761" s="1">
        <v>44327</v>
      </c>
      <c r="C3761" t="s">
        <v>517</v>
      </c>
      <c r="D3761" t="s">
        <v>105</v>
      </c>
      <c r="E3761">
        <v>1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 s="2">
        <v>5.333333333333333</v>
      </c>
      <c r="M3761">
        <v>5</v>
      </c>
      <c r="N3761">
        <v>1</v>
      </c>
      <c r="O3761">
        <v>1</v>
      </c>
      <c r="P3761">
        <v>0</v>
      </c>
      <c r="Q3761">
        <v>1</v>
      </c>
      <c r="R3761">
        <v>6</v>
      </c>
      <c r="S3761">
        <v>0</v>
      </c>
      <c r="T3761">
        <v>0</v>
      </c>
      <c r="U3761">
        <v>0</v>
      </c>
      <c r="V3761">
        <f t="shared" si="116"/>
        <v>68.666666666666671</v>
      </c>
      <c r="W3761">
        <f t="shared" si="117"/>
        <v>63</v>
      </c>
    </row>
    <row r="3762" spans="1:23" x14ac:dyDescent="0.35">
      <c r="A3762" t="s">
        <v>522</v>
      </c>
      <c r="B3762" s="1">
        <v>44328</v>
      </c>
      <c r="C3762" t="s">
        <v>400</v>
      </c>
      <c r="D3762" t="s">
        <v>105</v>
      </c>
      <c r="E3762">
        <v>1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5</v>
      </c>
      <c r="M3762">
        <v>3</v>
      </c>
      <c r="N3762">
        <v>1</v>
      </c>
      <c r="O3762">
        <v>0</v>
      </c>
      <c r="P3762">
        <v>0</v>
      </c>
      <c r="Q3762">
        <v>3</v>
      </c>
      <c r="R3762">
        <v>4</v>
      </c>
      <c r="S3762">
        <v>1</v>
      </c>
      <c r="T3762">
        <v>0</v>
      </c>
      <c r="U3762">
        <v>0</v>
      </c>
      <c r="V3762">
        <f t="shared" si="116"/>
        <v>63</v>
      </c>
      <c r="W3762">
        <f t="shared" si="117"/>
        <v>59</v>
      </c>
    </row>
    <row r="3763" spans="1:23" x14ac:dyDescent="0.35">
      <c r="A3763" t="s">
        <v>522</v>
      </c>
      <c r="B3763" s="1">
        <v>44329</v>
      </c>
      <c r="C3763" t="s">
        <v>513</v>
      </c>
      <c r="D3763" t="s">
        <v>105</v>
      </c>
      <c r="E3763">
        <v>1</v>
      </c>
      <c r="F3763">
        <v>0</v>
      </c>
      <c r="G3763">
        <v>0</v>
      </c>
      <c r="H3763">
        <v>1</v>
      </c>
      <c r="I3763">
        <v>0</v>
      </c>
      <c r="J3763">
        <v>0</v>
      </c>
      <c r="K3763">
        <v>0</v>
      </c>
      <c r="L3763">
        <v>6</v>
      </c>
      <c r="M3763">
        <v>4</v>
      </c>
      <c r="N3763">
        <v>0</v>
      </c>
      <c r="O3763">
        <v>0</v>
      </c>
      <c r="P3763">
        <v>0</v>
      </c>
      <c r="Q3763">
        <v>2</v>
      </c>
      <c r="R3763">
        <v>6</v>
      </c>
      <c r="S3763">
        <v>0</v>
      </c>
      <c r="T3763">
        <v>0</v>
      </c>
      <c r="U3763">
        <v>0</v>
      </c>
      <c r="V3763">
        <f t="shared" si="116"/>
        <v>72</v>
      </c>
      <c r="W3763">
        <f t="shared" si="117"/>
        <v>70</v>
      </c>
    </row>
    <row r="3764" spans="1:23" x14ac:dyDescent="0.35">
      <c r="A3764" t="s">
        <v>522</v>
      </c>
      <c r="B3764" s="1">
        <v>44330</v>
      </c>
      <c r="C3764" t="s">
        <v>518</v>
      </c>
      <c r="D3764" t="s">
        <v>74</v>
      </c>
      <c r="E3764">
        <v>1</v>
      </c>
      <c r="F3764">
        <v>0</v>
      </c>
      <c r="G3764">
        <v>0</v>
      </c>
      <c r="H3764">
        <v>0</v>
      </c>
      <c r="I3764">
        <v>1</v>
      </c>
      <c r="J3764">
        <v>0</v>
      </c>
      <c r="K3764">
        <v>0</v>
      </c>
      <c r="L3764">
        <v>2</v>
      </c>
      <c r="M3764">
        <v>2</v>
      </c>
      <c r="N3764">
        <v>3</v>
      </c>
      <c r="O3764">
        <v>3</v>
      </c>
      <c r="P3764">
        <v>0</v>
      </c>
      <c r="Q3764">
        <v>5</v>
      </c>
      <c r="R3764">
        <v>0</v>
      </c>
      <c r="S3764">
        <v>1</v>
      </c>
      <c r="T3764">
        <v>0</v>
      </c>
      <c r="U3764">
        <v>0</v>
      </c>
      <c r="V3764">
        <f t="shared" si="116"/>
        <v>49</v>
      </c>
      <c r="W3764">
        <f t="shared" si="117"/>
        <v>29</v>
      </c>
    </row>
    <row r="3765" spans="1:23" x14ac:dyDescent="0.35">
      <c r="A3765" t="s">
        <v>522</v>
      </c>
      <c r="B3765" s="1">
        <v>44331</v>
      </c>
      <c r="C3765" t="s">
        <v>514</v>
      </c>
      <c r="D3765" t="s">
        <v>74</v>
      </c>
      <c r="E3765">
        <v>1</v>
      </c>
      <c r="F3765">
        <v>0</v>
      </c>
      <c r="G3765">
        <v>0</v>
      </c>
      <c r="H3765">
        <v>0</v>
      </c>
      <c r="I3765">
        <v>1</v>
      </c>
      <c r="J3765">
        <v>0</v>
      </c>
      <c r="K3765">
        <v>0</v>
      </c>
      <c r="L3765">
        <v>4</v>
      </c>
      <c r="M3765">
        <v>8</v>
      </c>
      <c r="N3765">
        <v>6</v>
      </c>
      <c r="O3765">
        <v>6</v>
      </c>
      <c r="P3765">
        <v>3</v>
      </c>
      <c r="Q3765">
        <v>3</v>
      </c>
      <c r="R3765">
        <v>2</v>
      </c>
      <c r="S3765">
        <v>0</v>
      </c>
      <c r="T3765">
        <v>0</v>
      </c>
      <c r="U3765">
        <v>0</v>
      </c>
      <c r="V3765">
        <f t="shared" si="116"/>
        <v>41</v>
      </c>
      <c r="W3765">
        <f t="shared" si="117"/>
        <v>8</v>
      </c>
    </row>
    <row r="3766" spans="1:23" x14ac:dyDescent="0.35">
      <c r="A3766" t="s">
        <v>522</v>
      </c>
      <c r="B3766" s="1">
        <v>44332</v>
      </c>
      <c r="C3766" t="s">
        <v>517</v>
      </c>
      <c r="D3766" t="s">
        <v>74</v>
      </c>
      <c r="E3766">
        <v>1</v>
      </c>
      <c r="F3766">
        <v>0</v>
      </c>
      <c r="G3766">
        <v>0</v>
      </c>
      <c r="H3766">
        <v>0</v>
      </c>
      <c r="I3766">
        <v>1</v>
      </c>
      <c r="J3766">
        <v>0</v>
      </c>
      <c r="K3766">
        <v>0</v>
      </c>
      <c r="L3766" s="2">
        <v>3.3333333333333335</v>
      </c>
      <c r="M3766">
        <v>2</v>
      </c>
      <c r="N3766">
        <v>4</v>
      </c>
      <c r="O3766">
        <v>1</v>
      </c>
      <c r="P3766">
        <v>0</v>
      </c>
      <c r="Q3766">
        <v>3</v>
      </c>
      <c r="R3766">
        <v>3</v>
      </c>
      <c r="S3766">
        <v>0</v>
      </c>
      <c r="T3766">
        <v>0</v>
      </c>
      <c r="U3766">
        <v>0</v>
      </c>
      <c r="V3766">
        <f t="shared" si="116"/>
        <v>52</v>
      </c>
      <c r="W3766">
        <f t="shared" si="117"/>
        <v>41</v>
      </c>
    </row>
    <row r="3767" spans="1:23" x14ac:dyDescent="0.35">
      <c r="A3767" t="s">
        <v>522</v>
      </c>
      <c r="B3767" s="1">
        <v>44334</v>
      </c>
      <c r="C3767" t="s">
        <v>400</v>
      </c>
      <c r="D3767" t="s">
        <v>113</v>
      </c>
      <c r="E3767">
        <v>1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0</v>
      </c>
      <c r="L3767" s="2">
        <v>5.333333333333333</v>
      </c>
      <c r="M3767">
        <v>5</v>
      </c>
      <c r="N3767">
        <v>2</v>
      </c>
      <c r="O3767">
        <v>2</v>
      </c>
      <c r="P3767">
        <v>0</v>
      </c>
      <c r="Q3767">
        <v>1</v>
      </c>
      <c r="R3767">
        <v>3</v>
      </c>
      <c r="S3767">
        <v>0</v>
      </c>
      <c r="T3767">
        <v>0</v>
      </c>
      <c r="U3767">
        <v>0</v>
      </c>
      <c r="V3767">
        <f t="shared" si="116"/>
        <v>65.666666666666671</v>
      </c>
      <c r="W3767">
        <f t="shared" si="117"/>
        <v>57</v>
      </c>
    </row>
    <row r="3768" spans="1:23" x14ac:dyDescent="0.35">
      <c r="A3768" t="s">
        <v>522</v>
      </c>
      <c r="B3768" s="1">
        <v>44335</v>
      </c>
      <c r="C3768" t="s">
        <v>513</v>
      </c>
      <c r="D3768" t="s">
        <v>113</v>
      </c>
      <c r="E3768">
        <v>1</v>
      </c>
      <c r="F3768">
        <v>0</v>
      </c>
      <c r="G3768">
        <v>0</v>
      </c>
      <c r="H3768">
        <v>1</v>
      </c>
      <c r="I3768">
        <v>0</v>
      </c>
      <c r="J3768">
        <v>0</v>
      </c>
      <c r="K3768">
        <v>0</v>
      </c>
      <c r="L3768">
        <v>6</v>
      </c>
      <c r="M3768">
        <v>4</v>
      </c>
      <c r="N3768">
        <v>2</v>
      </c>
      <c r="O3768">
        <v>2</v>
      </c>
      <c r="P3768">
        <v>1</v>
      </c>
      <c r="Q3768">
        <v>4</v>
      </c>
      <c r="R3768">
        <v>7</v>
      </c>
      <c r="S3768">
        <v>0</v>
      </c>
      <c r="T3768">
        <v>0</v>
      </c>
      <c r="U3768">
        <v>0</v>
      </c>
      <c r="V3768">
        <f t="shared" si="116"/>
        <v>67</v>
      </c>
      <c r="W3768">
        <f t="shared" si="117"/>
        <v>55</v>
      </c>
    </row>
    <row r="3769" spans="1:23" x14ac:dyDescent="0.35">
      <c r="A3769" t="s">
        <v>522</v>
      </c>
      <c r="B3769" s="1">
        <v>44337</v>
      </c>
      <c r="C3769" t="s">
        <v>515</v>
      </c>
      <c r="D3769" t="s">
        <v>112</v>
      </c>
      <c r="E3769">
        <v>1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6</v>
      </c>
      <c r="M3769">
        <v>4</v>
      </c>
      <c r="N3769">
        <v>2</v>
      </c>
      <c r="O3769">
        <v>2</v>
      </c>
      <c r="P3769">
        <v>1</v>
      </c>
      <c r="Q3769">
        <v>1</v>
      </c>
      <c r="R3769">
        <v>2</v>
      </c>
      <c r="S3769">
        <v>3</v>
      </c>
      <c r="T3769">
        <v>0</v>
      </c>
      <c r="U3769">
        <v>0</v>
      </c>
      <c r="V3769">
        <f t="shared" si="116"/>
        <v>65</v>
      </c>
      <c r="W3769">
        <f t="shared" si="117"/>
        <v>56</v>
      </c>
    </row>
    <row r="3770" spans="1:23" x14ac:dyDescent="0.35">
      <c r="A3770" t="s">
        <v>522</v>
      </c>
      <c r="B3770" s="1">
        <v>44338</v>
      </c>
      <c r="C3770" t="s">
        <v>519</v>
      </c>
      <c r="D3770" t="s">
        <v>112</v>
      </c>
      <c r="E3770">
        <v>1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4</v>
      </c>
      <c r="M3770">
        <v>3</v>
      </c>
      <c r="N3770">
        <v>1</v>
      </c>
      <c r="O3770">
        <v>1</v>
      </c>
      <c r="P3770">
        <v>0</v>
      </c>
      <c r="Q3770">
        <v>1</v>
      </c>
      <c r="R3770">
        <v>3</v>
      </c>
      <c r="S3770">
        <v>1</v>
      </c>
      <c r="T3770">
        <v>0</v>
      </c>
      <c r="U3770">
        <v>0</v>
      </c>
      <c r="V3770">
        <f t="shared" si="116"/>
        <v>61</v>
      </c>
      <c r="W3770">
        <f t="shared" si="117"/>
        <v>56</v>
      </c>
    </row>
    <row r="3771" spans="1:23" x14ac:dyDescent="0.35">
      <c r="A3771" t="s">
        <v>522</v>
      </c>
      <c r="B3771" s="1">
        <v>44339</v>
      </c>
      <c r="C3771" t="s">
        <v>514</v>
      </c>
      <c r="D3771" t="s">
        <v>112</v>
      </c>
      <c r="E3771">
        <v>1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8</v>
      </c>
      <c r="M3771">
        <v>1</v>
      </c>
      <c r="N3771">
        <v>0</v>
      </c>
      <c r="O3771">
        <v>0</v>
      </c>
      <c r="P3771">
        <v>0</v>
      </c>
      <c r="Q3771">
        <v>1</v>
      </c>
      <c r="R3771">
        <v>7</v>
      </c>
      <c r="S3771">
        <v>0</v>
      </c>
      <c r="T3771">
        <v>0</v>
      </c>
      <c r="U3771">
        <v>0</v>
      </c>
      <c r="V3771">
        <f t="shared" si="116"/>
        <v>87</v>
      </c>
      <c r="W3771">
        <f t="shared" si="117"/>
        <v>91</v>
      </c>
    </row>
    <row r="3772" spans="1:23" x14ac:dyDescent="0.35">
      <c r="A3772" t="s">
        <v>522</v>
      </c>
      <c r="B3772" s="1">
        <v>44340</v>
      </c>
      <c r="C3772" t="s">
        <v>517</v>
      </c>
      <c r="D3772" t="s">
        <v>75</v>
      </c>
      <c r="E3772">
        <v>1</v>
      </c>
      <c r="F3772">
        <v>0</v>
      </c>
      <c r="G3772">
        <v>0</v>
      </c>
      <c r="H3772">
        <v>0</v>
      </c>
      <c r="I3772">
        <v>1</v>
      </c>
      <c r="J3772">
        <v>0</v>
      </c>
      <c r="K3772">
        <v>0</v>
      </c>
      <c r="L3772" s="2">
        <v>5.666666666666667</v>
      </c>
      <c r="M3772">
        <v>5</v>
      </c>
      <c r="N3772">
        <v>3</v>
      </c>
      <c r="O3772">
        <v>3</v>
      </c>
      <c r="P3772">
        <v>1</v>
      </c>
      <c r="Q3772">
        <v>3</v>
      </c>
      <c r="R3772">
        <v>5</v>
      </c>
      <c r="S3772">
        <v>0</v>
      </c>
      <c r="T3772">
        <v>0</v>
      </c>
      <c r="U3772">
        <v>0</v>
      </c>
      <c r="V3772">
        <f t="shared" si="116"/>
        <v>63.333333333333336</v>
      </c>
      <c r="W3772">
        <f t="shared" si="117"/>
        <v>48</v>
      </c>
    </row>
    <row r="3773" spans="1:23" x14ac:dyDescent="0.35">
      <c r="A3773" t="s">
        <v>522</v>
      </c>
      <c r="B3773" s="1">
        <v>44341</v>
      </c>
      <c r="C3773" t="s">
        <v>513</v>
      </c>
      <c r="D3773" t="s">
        <v>75</v>
      </c>
      <c r="E3773">
        <v>1</v>
      </c>
      <c r="F3773">
        <v>0</v>
      </c>
      <c r="G3773">
        <v>0</v>
      </c>
      <c r="H3773">
        <v>0</v>
      </c>
      <c r="I3773">
        <v>1</v>
      </c>
      <c r="J3773">
        <v>0</v>
      </c>
      <c r="K3773">
        <v>0</v>
      </c>
      <c r="L3773" s="2">
        <v>3.6666666666666665</v>
      </c>
      <c r="M3773">
        <v>6</v>
      </c>
      <c r="N3773">
        <v>7</v>
      </c>
      <c r="O3773">
        <v>3</v>
      </c>
      <c r="P3773">
        <v>1</v>
      </c>
      <c r="Q3773">
        <v>2</v>
      </c>
      <c r="R3773">
        <v>3</v>
      </c>
      <c r="S3773">
        <v>2</v>
      </c>
      <c r="T3773">
        <v>0</v>
      </c>
      <c r="U3773">
        <v>2</v>
      </c>
      <c r="V3773">
        <f t="shared" si="116"/>
        <v>44</v>
      </c>
      <c r="W3773">
        <f t="shared" si="117"/>
        <v>22</v>
      </c>
    </row>
    <row r="3774" spans="1:23" x14ac:dyDescent="0.35">
      <c r="A3774" t="s">
        <v>522</v>
      </c>
      <c r="B3774" s="1">
        <v>44342</v>
      </c>
      <c r="C3774" t="s">
        <v>400</v>
      </c>
      <c r="D3774" t="s">
        <v>75</v>
      </c>
      <c r="E3774">
        <v>1</v>
      </c>
      <c r="F3774">
        <v>0</v>
      </c>
      <c r="G3774">
        <v>0</v>
      </c>
      <c r="H3774">
        <v>1</v>
      </c>
      <c r="I3774">
        <v>0</v>
      </c>
      <c r="J3774">
        <v>0</v>
      </c>
      <c r="K3774">
        <v>0</v>
      </c>
      <c r="L3774">
        <v>5</v>
      </c>
      <c r="M3774">
        <v>5</v>
      </c>
      <c r="N3774">
        <v>0</v>
      </c>
      <c r="O3774">
        <v>0</v>
      </c>
      <c r="P3774">
        <v>0</v>
      </c>
      <c r="Q3774">
        <v>3</v>
      </c>
      <c r="R3774">
        <v>3</v>
      </c>
      <c r="S3774">
        <v>0</v>
      </c>
      <c r="T3774">
        <v>0</v>
      </c>
      <c r="U3774">
        <v>0</v>
      </c>
      <c r="V3774">
        <f t="shared" si="116"/>
        <v>62</v>
      </c>
      <c r="W3774">
        <f t="shared" si="117"/>
        <v>57</v>
      </c>
    </row>
    <row r="3775" spans="1:23" x14ac:dyDescent="0.35">
      <c r="A3775" t="s">
        <v>522</v>
      </c>
      <c r="B3775" s="1">
        <v>44343</v>
      </c>
      <c r="C3775" t="s">
        <v>515</v>
      </c>
      <c r="D3775" t="s">
        <v>48</v>
      </c>
      <c r="E3775">
        <v>1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6</v>
      </c>
      <c r="M3775">
        <v>3</v>
      </c>
      <c r="N3775">
        <v>3</v>
      </c>
      <c r="O3775">
        <v>3</v>
      </c>
      <c r="P3775">
        <v>0</v>
      </c>
      <c r="Q3775">
        <v>1</v>
      </c>
      <c r="R3775">
        <v>6</v>
      </c>
      <c r="S3775">
        <v>1</v>
      </c>
      <c r="T3775">
        <v>0</v>
      </c>
      <c r="U3775">
        <v>0</v>
      </c>
      <c r="V3775">
        <f t="shared" si="116"/>
        <v>74</v>
      </c>
      <c r="W3775">
        <f t="shared" si="117"/>
        <v>65</v>
      </c>
    </row>
    <row r="3776" spans="1:23" x14ac:dyDescent="0.35">
      <c r="A3776" t="s">
        <v>522</v>
      </c>
      <c r="B3776" s="1">
        <v>44344</v>
      </c>
      <c r="C3776" t="s">
        <v>518</v>
      </c>
      <c r="D3776" t="s">
        <v>48</v>
      </c>
      <c r="E3776">
        <v>1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 s="2">
        <v>4.333333333333333</v>
      </c>
      <c r="M3776">
        <v>5</v>
      </c>
      <c r="N3776">
        <v>3</v>
      </c>
      <c r="O3776">
        <v>2</v>
      </c>
      <c r="P3776">
        <v>0</v>
      </c>
      <c r="Q3776">
        <v>6</v>
      </c>
      <c r="R3776">
        <v>3</v>
      </c>
      <c r="S3776">
        <v>0</v>
      </c>
      <c r="T3776">
        <v>0</v>
      </c>
      <c r="U3776">
        <v>0</v>
      </c>
      <c r="V3776">
        <f t="shared" si="116"/>
        <v>53.666666666666664</v>
      </c>
      <c r="W3776">
        <f t="shared" si="117"/>
        <v>38</v>
      </c>
    </row>
    <row r="3777" spans="1:23" x14ac:dyDescent="0.35">
      <c r="A3777" t="s">
        <v>522</v>
      </c>
      <c r="B3777" s="1">
        <v>44345</v>
      </c>
      <c r="C3777" t="s">
        <v>514</v>
      </c>
      <c r="D3777" t="s">
        <v>48</v>
      </c>
      <c r="E3777">
        <v>1</v>
      </c>
      <c r="F3777">
        <v>0</v>
      </c>
      <c r="G3777">
        <v>0</v>
      </c>
      <c r="H3777">
        <v>1</v>
      </c>
      <c r="I3777">
        <v>0</v>
      </c>
      <c r="J3777">
        <v>0</v>
      </c>
      <c r="K3777">
        <v>0</v>
      </c>
      <c r="L3777">
        <v>5</v>
      </c>
      <c r="M3777">
        <v>5</v>
      </c>
      <c r="N3777">
        <v>4</v>
      </c>
      <c r="O3777">
        <v>4</v>
      </c>
      <c r="P3777">
        <v>1</v>
      </c>
      <c r="Q3777">
        <v>3</v>
      </c>
      <c r="R3777">
        <v>6</v>
      </c>
      <c r="S3777">
        <v>0</v>
      </c>
      <c r="T3777">
        <v>0</v>
      </c>
      <c r="U3777">
        <v>0</v>
      </c>
      <c r="V3777">
        <f t="shared" si="116"/>
        <v>61</v>
      </c>
      <c r="W3777">
        <f t="shared" si="117"/>
        <v>42</v>
      </c>
    </row>
    <row r="3778" spans="1:23" x14ac:dyDescent="0.35">
      <c r="A3778" t="s">
        <v>522</v>
      </c>
      <c r="B3778" s="1">
        <v>44346</v>
      </c>
      <c r="C3778" t="s">
        <v>517</v>
      </c>
      <c r="D3778" t="s">
        <v>48</v>
      </c>
      <c r="E3778">
        <v>1</v>
      </c>
      <c r="F3778">
        <v>0</v>
      </c>
      <c r="G3778">
        <v>0</v>
      </c>
      <c r="H3778">
        <v>0</v>
      </c>
      <c r="I3778">
        <v>1</v>
      </c>
      <c r="J3778">
        <v>0</v>
      </c>
      <c r="K3778">
        <v>0</v>
      </c>
      <c r="L3778">
        <v>5</v>
      </c>
      <c r="M3778">
        <v>9</v>
      </c>
      <c r="N3778">
        <v>4</v>
      </c>
      <c r="O3778">
        <v>4</v>
      </c>
      <c r="P3778">
        <v>1</v>
      </c>
      <c r="Q3778">
        <v>1</v>
      </c>
      <c r="R3778">
        <v>1</v>
      </c>
      <c r="S3778">
        <v>0</v>
      </c>
      <c r="T3778">
        <v>0</v>
      </c>
      <c r="U3778">
        <v>0</v>
      </c>
      <c r="V3778">
        <f t="shared" si="116"/>
        <v>54</v>
      </c>
      <c r="W3778">
        <f t="shared" si="117"/>
        <v>33</v>
      </c>
    </row>
    <row r="3779" spans="1:23" x14ac:dyDescent="0.35">
      <c r="A3779" t="s">
        <v>522</v>
      </c>
      <c r="B3779" s="1">
        <v>44347</v>
      </c>
      <c r="C3779" t="s">
        <v>513</v>
      </c>
      <c r="D3779" t="s">
        <v>61</v>
      </c>
      <c r="E3779">
        <v>1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5</v>
      </c>
      <c r="M3779">
        <v>2</v>
      </c>
      <c r="N3779">
        <v>2</v>
      </c>
      <c r="O3779">
        <v>2</v>
      </c>
      <c r="P3779">
        <v>2</v>
      </c>
      <c r="Q3779">
        <v>1</v>
      </c>
      <c r="R3779">
        <v>9</v>
      </c>
      <c r="S3779">
        <v>1</v>
      </c>
      <c r="T3779">
        <v>0</v>
      </c>
      <c r="U3779">
        <v>0</v>
      </c>
      <c r="V3779">
        <f t="shared" ref="V3779:V3842" si="118">50+L3779*3+(IF(L3779&lt;4,0,(L3779-4)*2)+R3779-M3779-4*P3779-(2*(N3779-O3779))-Q3779)</f>
        <v>65</v>
      </c>
      <c r="W3779">
        <f t="shared" ref="W3779:W3842" si="119">40+6*L3779+R3779-2*Q3779-2*M3779-3*N3779-6*P3779</f>
        <v>55</v>
      </c>
    </row>
    <row r="3780" spans="1:23" x14ac:dyDescent="0.35">
      <c r="A3780" t="s">
        <v>522</v>
      </c>
      <c r="B3780" s="1">
        <v>44348</v>
      </c>
      <c r="C3780" t="s">
        <v>400</v>
      </c>
      <c r="D3780" t="s">
        <v>61</v>
      </c>
      <c r="E3780">
        <v>1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6</v>
      </c>
      <c r="M3780">
        <v>4</v>
      </c>
      <c r="N3780">
        <v>0</v>
      </c>
      <c r="O3780">
        <v>0</v>
      </c>
      <c r="P3780">
        <v>0</v>
      </c>
      <c r="Q3780">
        <v>3</v>
      </c>
      <c r="R3780">
        <v>4</v>
      </c>
      <c r="S3780">
        <v>0</v>
      </c>
      <c r="T3780">
        <v>0</v>
      </c>
      <c r="U3780">
        <v>0</v>
      </c>
      <c r="V3780">
        <f t="shared" si="118"/>
        <v>69</v>
      </c>
      <c r="W3780">
        <f t="shared" si="119"/>
        <v>66</v>
      </c>
    </row>
    <row r="3781" spans="1:23" x14ac:dyDescent="0.35">
      <c r="A3781" t="s">
        <v>522</v>
      </c>
      <c r="B3781" s="1">
        <v>44349</v>
      </c>
      <c r="C3781" t="s">
        <v>515</v>
      </c>
      <c r="D3781" t="s">
        <v>61</v>
      </c>
      <c r="E3781">
        <v>1</v>
      </c>
      <c r="F3781">
        <v>0</v>
      </c>
      <c r="G3781">
        <v>0</v>
      </c>
      <c r="H3781">
        <v>0</v>
      </c>
      <c r="I3781">
        <v>1</v>
      </c>
      <c r="J3781">
        <v>0</v>
      </c>
      <c r="K3781">
        <v>0</v>
      </c>
      <c r="L3781" s="2">
        <v>0.66666666666666663</v>
      </c>
      <c r="M3781">
        <v>6</v>
      </c>
      <c r="N3781">
        <v>10</v>
      </c>
      <c r="O3781">
        <v>10</v>
      </c>
      <c r="P3781">
        <v>0</v>
      </c>
      <c r="Q3781">
        <v>4</v>
      </c>
      <c r="R3781">
        <v>1</v>
      </c>
      <c r="S3781">
        <v>0</v>
      </c>
      <c r="T3781">
        <v>0</v>
      </c>
      <c r="U3781">
        <v>0</v>
      </c>
      <c r="V3781">
        <f t="shared" si="118"/>
        <v>43</v>
      </c>
      <c r="W3781">
        <f t="shared" si="119"/>
        <v>-5</v>
      </c>
    </row>
    <row r="3782" spans="1:23" x14ac:dyDescent="0.35">
      <c r="A3782" t="s">
        <v>522</v>
      </c>
      <c r="B3782" s="1">
        <v>44350</v>
      </c>
      <c r="C3782" t="s">
        <v>514</v>
      </c>
      <c r="D3782" t="s">
        <v>87</v>
      </c>
      <c r="E3782">
        <v>1</v>
      </c>
      <c r="F3782">
        <v>0</v>
      </c>
      <c r="G3782">
        <v>0</v>
      </c>
      <c r="H3782">
        <v>0</v>
      </c>
      <c r="I3782">
        <v>1</v>
      </c>
      <c r="J3782">
        <v>0</v>
      </c>
      <c r="K3782">
        <v>0</v>
      </c>
      <c r="L3782">
        <v>7</v>
      </c>
      <c r="M3782">
        <v>8</v>
      </c>
      <c r="N3782">
        <v>3</v>
      </c>
      <c r="O3782">
        <v>3</v>
      </c>
      <c r="P3782">
        <v>1</v>
      </c>
      <c r="Q3782">
        <v>0</v>
      </c>
      <c r="R3782">
        <v>4</v>
      </c>
      <c r="S3782">
        <v>3</v>
      </c>
      <c r="T3782">
        <v>0</v>
      </c>
      <c r="U3782">
        <v>0</v>
      </c>
      <c r="V3782">
        <f t="shared" si="118"/>
        <v>69</v>
      </c>
      <c r="W3782">
        <f t="shared" si="119"/>
        <v>55</v>
      </c>
    </row>
    <row r="3783" spans="1:23" x14ac:dyDescent="0.35">
      <c r="A3783" t="s">
        <v>522</v>
      </c>
      <c r="B3783" s="1">
        <v>44351</v>
      </c>
      <c r="C3783" t="s">
        <v>517</v>
      </c>
      <c r="D3783" t="s">
        <v>87</v>
      </c>
      <c r="E3783">
        <v>1</v>
      </c>
      <c r="F3783">
        <v>0</v>
      </c>
      <c r="G3783">
        <v>0</v>
      </c>
      <c r="H3783">
        <v>0</v>
      </c>
      <c r="I3783">
        <v>1</v>
      </c>
      <c r="J3783">
        <v>0</v>
      </c>
      <c r="K3783">
        <v>0</v>
      </c>
      <c r="L3783">
        <v>3</v>
      </c>
      <c r="M3783">
        <v>2</v>
      </c>
      <c r="N3783">
        <v>3</v>
      </c>
      <c r="O3783">
        <v>3</v>
      </c>
      <c r="P3783">
        <v>2</v>
      </c>
      <c r="Q3783">
        <v>0</v>
      </c>
      <c r="R3783">
        <v>3</v>
      </c>
      <c r="S3783">
        <v>1</v>
      </c>
      <c r="T3783">
        <v>0</v>
      </c>
      <c r="U3783">
        <v>0</v>
      </c>
      <c r="V3783">
        <f t="shared" si="118"/>
        <v>52</v>
      </c>
      <c r="W3783">
        <f t="shared" si="119"/>
        <v>36</v>
      </c>
    </row>
    <row r="3784" spans="1:23" x14ac:dyDescent="0.35">
      <c r="A3784" t="s">
        <v>522</v>
      </c>
      <c r="B3784" s="1">
        <v>44352</v>
      </c>
      <c r="C3784" t="s">
        <v>518</v>
      </c>
      <c r="D3784" t="s">
        <v>87</v>
      </c>
      <c r="E3784">
        <v>1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4</v>
      </c>
      <c r="M3784">
        <v>3</v>
      </c>
      <c r="N3784">
        <v>2</v>
      </c>
      <c r="O3784">
        <v>2</v>
      </c>
      <c r="P3784">
        <v>1</v>
      </c>
      <c r="Q3784">
        <v>2</v>
      </c>
      <c r="R3784">
        <v>4</v>
      </c>
      <c r="S3784">
        <v>0</v>
      </c>
      <c r="T3784">
        <v>0</v>
      </c>
      <c r="U3784">
        <v>0</v>
      </c>
      <c r="V3784">
        <f t="shared" si="118"/>
        <v>57</v>
      </c>
      <c r="W3784">
        <f t="shared" si="119"/>
        <v>46</v>
      </c>
    </row>
    <row r="3785" spans="1:23" x14ac:dyDescent="0.35">
      <c r="A3785" t="s">
        <v>522</v>
      </c>
      <c r="B3785" s="1">
        <v>44353</v>
      </c>
      <c r="C3785" t="s">
        <v>400</v>
      </c>
      <c r="D3785" t="s">
        <v>87</v>
      </c>
      <c r="E3785">
        <v>1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4</v>
      </c>
      <c r="M3785">
        <v>7</v>
      </c>
      <c r="N3785">
        <v>7</v>
      </c>
      <c r="O3785">
        <v>7</v>
      </c>
      <c r="P3785">
        <v>2</v>
      </c>
      <c r="Q3785">
        <v>3</v>
      </c>
      <c r="R3785">
        <v>2</v>
      </c>
      <c r="S3785">
        <v>1</v>
      </c>
      <c r="T3785">
        <v>0</v>
      </c>
      <c r="U3785">
        <v>0</v>
      </c>
      <c r="V3785">
        <f t="shared" si="118"/>
        <v>46</v>
      </c>
      <c r="W3785">
        <f t="shared" si="119"/>
        <v>13</v>
      </c>
    </row>
    <row r="3786" spans="1:23" x14ac:dyDescent="0.35">
      <c r="A3786" t="s">
        <v>522</v>
      </c>
      <c r="B3786" s="1">
        <v>44355</v>
      </c>
      <c r="C3786" t="s">
        <v>515</v>
      </c>
      <c r="D3786" t="s">
        <v>40</v>
      </c>
      <c r="E3786">
        <v>1</v>
      </c>
      <c r="F3786">
        <v>0</v>
      </c>
      <c r="G3786">
        <v>0</v>
      </c>
      <c r="H3786">
        <v>0</v>
      </c>
      <c r="I3786">
        <v>1</v>
      </c>
      <c r="J3786">
        <v>0</v>
      </c>
      <c r="K3786">
        <v>0</v>
      </c>
      <c r="L3786">
        <v>4</v>
      </c>
      <c r="M3786">
        <v>7</v>
      </c>
      <c r="N3786">
        <v>5</v>
      </c>
      <c r="O3786">
        <v>5</v>
      </c>
      <c r="P3786">
        <v>1</v>
      </c>
      <c r="Q3786">
        <v>1</v>
      </c>
      <c r="R3786">
        <v>7</v>
      </c>
      <c r="S3786">
        <v>0</v>
      </c>
      <c r="T3786">
        <v>0</v>
      </c>
      <c r="U3786">
        <v>1</v>
      </c>
      <c r="V3786">
        <f t="shared" si="118"/>
        <v>57</v>
      </c>
      <c r="W3786">
        <f t="shared" si="119"/>
        <v>34</v>
      </c>
    </row>
    <row r="3787" spans="1:23" x14ac:dyDescent="0.35">
      <c r="A3787" t="s">
        <v>522</v>
      </c>
      <c r="B3787" s="1">
        <v>44356</v>
      </c>
      <c r="C3787" t="s">
        <v>514</v>
      </c>
      <c r="D3787" t="s">
        <v>40</v>
      </c>
      <c r="E3787">
        <v>1</v>
      </c>
      <c r="F3787">
        <v>0</v>
      </c>
      <c r="G3787">
        <v>0</v>
      </c>
      <c r="H3787">
        <v>1</v>
      </c>
      <c r="I3787">
        <v>0</v>
      </c>
      <c r="J3787">
        <v>0</v>
      </c>
      <c r="K3787">
        <v>0</v>
      </c>
      <c r="L3787">
        <v>7</v>
      </c>
      <c r="M3787">
        <v>3</v>
      </c>
      <c r="N3787">
        <v>2</v>
      </c>
      <c r="O3787">
        <v>2</v>
      </c>
      <c r="P3787">
        <v>0</v>
      </c>
      <c r="Q3787">
        <v>0</v>
      </c>
      <c r="R3787">
        <v>6</v>
      </c>
      <c r="S3787">
        <v>1</v>
      </c>
      <c r="T3787">
        <v>0</v>
      </c>
      <c r="U3787">
        <v>0</v>
      </c>
      <c r="V3787">
        <f t="shared" si="118"/>
        <v>80</v>
      </c>
      <c r="W3787">
        <f t="shared" si="119"/>
        <v>76</v>
      </c>
    </row>
    <row r="3788" spans="1:23" x14ac:dyDescent="0.35">
      <c r="A3788" t="s">
        <v>522</v>
      </c>
      <c r="B3788" s="1">
        <v>44358</v>
      </c>
      <c r="C3788" t="s">
        <v>518</v>
      </c>
      <c r="D3788" t="s">
        <v>114</v>
      </c>
      <c r="E3788">
        <v>1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 s="2">
        <v>4.333333333333333</v>
      </c>
      <c r="M3788">
        <v>5</v>
      </c>
      <c r="N3788">
        <v>4</v>
      </c>
      <c r="O3788">
        <v>4</v>
      </c>
      <c r="P3788">
        <v>1</v>
      </c>
      <c r="Q3788">
        <v>1</v>
      </c>
      <c r="R3788">
        <v>5</v>
      </c>
      <c r="S3788">
        <v>0</v>
      </c>
      <c r="T3788">
        <v>0</v>
      </c>
      <c r="U3788">
        <v>0</v>
      </c>
      <c r="V3788">
        <f t="shared" si="118"/>
        <v>58.666666666666664</v>
      </c>
      <c r="W3788">
        <f t="shared" si="119"/>
        <v>41</v>
      </c>
    </row>
    <row r="3789" spans="1:23" x14ac:dyDescent="0.35">
      <c r="A3789" t="s">
        <v>522</v>
      </c>
      <c r="B3789" s="1">
        <v>44359</v>
      </c>
      <c r="C3789" t="s">
        <v>400</v>
      </c>
      <c r="D3789" t="s">
        <v>114</v>
      </c>
      <c r="E3789">
        <v>1</v>
      </c>
      <c r="F3789">
        <v>0</v>
      </c>
      <c r="G3789">
        <v>0</v>
      </c>
      <c r="H3789">
        <v>0</v>
      </c>
      <c r="I3789">
        <v>1</v>
      </c>
      <c r="J3789">
        <v>0</v>
      </c>
      <c r="K3789">
        <v>0</v>
      </c>
      <c r="L3789" s="2">
        <v>1.6666666666666665</v>
      </c>
      <c r="M3789">
        <v>1</v>
      </c>
      <c r="N3789">
        <v>5</v>
      </c>
      <c r="O3789">
        <v>5</v>
      </c>
      <c r="P3789">
        <v>1</v>
      </c>
      <c r="Q3789">
        <v>5</v>
      </c>
      <c r="R3789">
        <v>1</v>
      </c>
      <c r="S3789">
        <v>0</v>
      </c>
      <c r="T3789">
        <v>0</v>
      </c>
      <c r="U3789">
        <v>0</v>
      </c>
      <c r="V3789">
        <f t="shared" si="118"/>
        <v>46</v>
      </c>
      <c r="W3789">
        <f t="shared" si="119"/>
        <v>18</v>
      </c>
    </row>
    <row r="3790" spans="1:23" x14ac:dyDescent="0.35">
      <c r="A3790" t="s">
        <v>522</v>
      </c>
      <c r="B3790" s="1">
        <v>44360</v>
      </c>
      <c r="C3790" t="s">
        <v>515</v>
      </c>
      <c r="D3790" t="s">
        <v>114</v>
      </c>
      <c r="E3790">
        <v>1</v>
      </c>
      <c r="F3790">
        <v>0</v>
      </c>
      <c r="G3790">
        <v>0</v>
      </c>
      <c r="H3790">
        <v>0</v>
      </c>
      <c r="I3790">
        <v>1</v>
      </c>
      <c r="J3790">
        <v>0</v>
      </c>
      <c r="K3790">
        <v>0</v>
      </c>
      <c r="L3790">
        <v>7</v>
      </c>
      <c r="M3790">
        <v>5</v>
      </c>
      <c r="N3790">
        <v>2</v>
      </c>
      <c r="O3790">
        <v>2</v>
      </c>
      <c r="P3790">
        <v>0</v>
      </c>
      <c r="Q3790">
        <v>1</v>
      </c>
      <c r="R3790">
        <v>6</v>
      </c>
      <c r="S3790">
        <v>0</v>
      </c>
      <c r="T3790">
        <v>0</v>
      </c>
      <c r="U3790">
        <v>0</v>
      </c>
      <c r="V3790">
        <f t="shared" si="118"/>
        <v>77</v>
      </c>
      <c r="W3790">
        <f t="shared" si="119"/>
        <v>70</v>
      </c>
    </row>
    <row r="3791" spans="1:23" x14ac:dyDescent="0.35">
      <c r="A3791" t="s">
        <v>522</v>
      </c>
      <c r="B3791" s="1">
        <v>44361</v>
      </c>
      <c r="C3791" t="s">
        <v>514</v>
      </c>
      <c r="D3791" t="s">
        <v>97</v>
      </c>
      <c r="E3791">
        <v>1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6</v>
      </c>
      <c r="M3791">
        <v>4</v>
      </c>
      <c r="N3791">
        <v>2</v>
      </c>
      <c r="O3791">
        <v>2</v>
      </c>
      <c r="P3791">
        <v>0</v>
      </c>
      <c r="Q3791">
        <v>3</v>
      </c>
      <c r="R3791">
        <v>6</v>
      </c>
      <c r="S3791">
        <v>0</v>
      </c>
      <c r="T3791">
        <v>0</v>
      </c>
      <c r="U3791">
        <v>1</v>
      </c>
      <c r="V3791">
        <f t="shared" si="118"/>
        <v>71</v>
      </c>
      <c r="W3791">
        <f t="shared" si="119"/>
        <v>62</v>
      </c>
    </row>
    <row r="3792" spans="1:23" x14ac:dyDescent="0.35">
      <c r="A3792" t="s">
        <v>522</v>
      </c>
      <c r="B3792" s="1">
        <v>44362</v>
      </c>
      <c r="C3792" t="s">
        <v>517</v>
      </c>
      <c r="D3792" t="s">
        <v>97</v>
      </c>
      <c r="E3792">
        <v>1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6</v>
      </c>
      <c r="M3792">
        <v>3</v>
      </c>
      <c r="N3792">
        <v>1</v>
      </c>
      <c r="O3792">
        <v>1</v>
      </c>
      <c r="P3792">
        <v>0</v>
      </c>
      <c r="Q3792">
        <v>5</v>
      </c>
      <c r="R3792">
        <v>6</v>
      </c>
      <c r="S3792">
        <v>0</v>
      </c>
      <c r="T3792">
        <v>0</v>
      </c>
      <c r="U3792">
        <v>0</v>
      </c>
      <c r="V3792">
        <f t="shared" si="118"/>
        <v>70</v>
      </c>
      <c r="W3792">
        <f t="shared" si="119"/>
        <v>63</v>
      </c>
    </row>
    <row r="3793" spans="1:23" x14ac:dyDescent="0.35">
      <c r="A3793" t="s">
        <v>522</v>
      </c>
      <c r="B3793" s="1">
        <v>44363</v>
      </c>
      <c r="C3793" t="s">
        <v>518</v>
      </c>
      <c r="D3793" t="s">
        <v>97</v>
      </c>
      <c r="E3793">
        <v>1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7</v>
      </c>
      <c r="M3793">
        <v>6</v>
      </c>
      <c r="N3793">
        <v>0</v>
      </c>
      <c r="O3793">
        <v>0</v>
      </c>
      <c r="P3793">
        <v>0</v>
      </c>
      <c r="Q3793">
        <v>0</v>
      </c>
      <c r="R3793">
        <v>4</v>
      </c>
      <c r="S3793">
        <v>1</v>
      </c>
      <c r="T3793">
        <v>0</v>
      </c>
      <c r="U3793">
        <v>0</v>
      </c>
      <c r="V3793">
        <f t="shared" si="118"/>
        <v>75</v>
      </c>
      <c r="W3793">
        <f t="shared" si="119"/>
        <v>74</v>
      </c>
    </row>
    <row r="3794" spans="1:23" x14ac:dyDescent="0.35">
      <c r="A3794" t="s">
        <v>522</v>
      </c>
      <c r="B3794" s="1">
        <v>44364</v>
      </c>
      <c r="C3794" t="s">
        <v>400</v>
      </c>
      <c r="D3794" t="s">
        <v>92</v>
      </c>
      <c r="E3794">
        <v>1</v>
      </c>
      <c r="F3794">
        <v>0</v>
      </c>
      <c r="G3794">
        <v>0</v>
      </c>
      <c r="H3794">
        <v>0</v>
      </c>
      <c r="I3794">
        <v>1</v>
      </c>
      <c r="J3794">
        <v>0</v>
      </c>
      <c r="K3794">
        <v>0</v>
      </c>
      <c r="L3794" s="2">
        <v>5.333333333333333</v>
      </c>
      <c r="M3794">
        <v>4</v>
      </c>
      <c r="N3794">
        <v>3</v>
      </c>
      <c r="O3794">
        <v>3</v>
      </c>
      <c r="P3794">
        <v>1</v>
      </c>
      <c r="Q3794">
        <v>2</v>
      </c>
      <c r="R3794">
        <v>4</v>
      </c>
      <c r="S3794">
        <v>0</v>
      </c>
      <c r="T3794">
        <v>0</v>
      </c>
      <c r="U3794">
        <v>0</v>
      </c>
      <c r="V3794">
        <f t="shared" si="118"/>
        <v>62.666666666666664</v>
      </c>
      <c r="W3794">
        <f t="shared" si="119"/>
        <v>49</v>
      </c>
    </row>
    <row r="3795" spans="1:23" x14ac:dyDescent="0.35">
      <c r="A3795" t="s">
        <v>522</v>
      </c>
      <c r="B3795" s="1">
        <v>44365</v>
      </c>
      <c r="C3795" t="s">
        <v>515</v>
      </c>
      <c r="D3795" t="s">
        <v>92</v>
      </c>
      <c r="E3795">
        <v>1</v>
      </c>
      <c r="F3795">
        <v>0</v>
      </c>
      <c r="G3795">
        <v>0</v>
      </c>
      <c r="H3795">
        <v>0</v>
      </c>
      <c r="I3795">
        <v>1</v>
      </c>
      <c r="J3795">
        <v>0</v>
      </c>
      <c r="K3795">
        <v>0</v>
      </c>
      <c r="L3795">
        <v>3</v>
      </c>
      <c r="M3795">
        <v>8</v>
      </c>
      <c r="N3795">
        <v>8</v>
      </c>
      <c r="O3795">
        <v>8</v>
      </c>
      <c r="P3795">
        <v>2</v>
      </c>
      <c r="Q3795">
        <v>4</v>
      </c>
      <c r="R3795">
        <v>3</v>
      </c>
      <c r="S3795">
        <v>2</v>
      </c>
      <c r="T3795">
        <v>0</v>
      </c>
      <c r="U3795">
        <v>0</v>
      </c>
      <c r="V3795">
        <f t="shared" si="118"/>
        <v>42</v>
      </c>
      <c r="W3795">
        <f t="shared" si="119"/>
        <v>1</v>
      </c>
    </row>
    <row r="3796" spans="1:23" x14ac:dyDescent="0.35">
      <c r="A3796" t="s">
        <v>522</v>
      </c>
      <c r="B3796" t="s">
        <v>133</v>
      </c>
      <c r="C3796" t="s">
        <v>514</v>
      </c>
      <c r="D3796" t="s">
        <v>92</v>
      </c>
      <c r="E3796">
        <v>1</v>
      </c>
      <c r="F3796">
        <v>1</v>
      </c>
      <c r="G3796">
        <v>0</v>
      </c>
      <c r="H3796">
        <v>1</v>
      </c>
      <c r="I3796">
        <v>0</v>
      </c>
      <c r="J3796">
        <v>0</v>
      </c>
      <c r="K3796">
        <v>0</v>
      </c>
      <c r="L3796">
        <v>7</v>
      </c>
      <c r="M3796">
        <v>3</v>
      </c>
      <c r="N3796">
        <v>1</v>
      </c>
      <c r="O3796">
        <v>1</v>
      </c>
      <c r="P3796">
        <v>0</v>
      </c>
      <c r="Q3796">
        <v>3</v>
      </c>
      <c r="R3796">
        <v>11</v>
      </c>
      <c r="S3796">
        <v>0</v>
      </c>
      <c r="T3796">
        <v>0</v>
      </c>
      <c r="U3796">
        <v>0</v>
      </c>
      <c r="V3796">
        <f t="shared" si="118"/>
        <v>82</v>
      </c>
      <c r="W3796">
        <f t="shared" si="119"/>
        <v>78</v>
      </c>
    </row>
    <row r="3797" spans="1:23" x14ac:dyDescent="0.35">
      <c r="A3797" t="s">
        <v>522</v>
      </c>
      <c r="B3797" t="s">
        <v>134</v>
      </c>
      <c r="C3797" t="s">
        <v>517</v>
      </c>
      <c r="D3797" t="s">
        <v>92</v>
      </c>
      <c r="E3797">
        <v>1</v>
      </c>
      <c r="F3797">
        <v>0</v>
      </c>
      <c r="G3797">
        <v>0</v>
      </c>
      <c r="H3797">
        <v>0</v>
      </c>
      <c r="I3797">
        <v>1</v>
      </c>
      <c r="J3797">
        <v>0</v>
      </c>
      <c r="K3797">
        <v>0</v>
      </c>
      <c r="L3797">
        <v>4</v>
      </c>
      <c r="M3797">
        <v>3</v>
      </c>
      <c r="N3797">
        <v>1</v>
      </c>
      <c r="O3797">
        <v>1</v>
      </c>
      <c r="P3797">
        <v>1</v>
      </c>
      <c r="Q3797">
        <v>1</v>
      </c>
      <c r="R3797">
        <v>2</v>
      </c>
      <c r="S3797">
        <v>0</v>
      </c>
      <c r="T3797">
        <v>0</v>
      </c>
      <c r="U3797">
        <v>0</v>
      </c>
      <c r="V3797">
        <f t="shared" si="118"/>
        <v>56</v>
      </c>
      <c r="W3797">
        <f t="shared" si="119"/>
        <v>49</v>
      </c>
    </row>
    <row r="3798" spans="1:23" x14ac:dyDescent="0.35">
      <c r="A3798" t="s">
        <v>522</v>
      </c>
      <c r="B3798" s="1">
        <v>44369</v>
      </c>
      <c r="C3798" t="s">
        <v>518</v>
      </c>
      <c r="D3798" t="s">
        <v>65</v>
      </c>
      <c r="E3798">
        <v>1</v>
      </c>
      <c r="F3798">
        <v>0</v>
      </c>
      <c r="G3798">
        <v>0</v>
      </c>
      <c r="H3798">
        <v>0</v>
      </c>
      <c r="I3798">
        <v>1</v>
      </c>
      <c r="J3798">
        <v>0</v>
      </c>
      <c r="K3798">
        <v>0</v>
      </c>
      <c r="L3798" s="2">
        <v>3.6666666666666665</v>
      </c>
      <c r="M3798">
        <v>6</v>
      </c>
      <c r="N3798">
        <v>6</v>
      </c>
      <c r="O3798">
        <v>2</v>
      </c>
      <c r="P3798">
        <v>1</v>
      </c>
      <c r="Q3798">
        <v>3</v>
      </c>
      <c r="R3798">
        <v>1</v>
      </c>
      <c r="S3798">
        <v>0</v>
      </c>
      <c r="T3798">
        <v>0</v>
      </c>
      <c r="U3798">
        <v>1</v>
      </c>
      <c r="V3798">
        <f t="shared" si="118"/>
        <v>41</v>
      </c>
      <c r="W3798">
        <f t="shared" si="119"/>
        <v>21</v>
      </c>
    </row>
    <row r="3799" spans="1:23" x14ac:dyDescent="0.35">
      <c r="A3799" t="s">
        <v>522</v>
      </c>
      <c r="B3799" s="1">
        <v>44370</v>
      </c>
      <c r="C3799" t="s">
        <v>400</v>
      </c>
      <c r="D3799" t="s">
        <v>65</v>
      </c>
      <c r="E3799">
        <v>1</v>
      </c>
      <c r="F3799">
        <v>0</v>
      </c>
      <c r="G3799">
        <v>0</v>
      </c>
      <c r="H3799">
        <v>0</v>
      </c>
      <c r="I3799">
        <v>1</v>
      </c>
      <c r="J3799">
        <v>0</v>
      </c>
      <c r="K3799">
        <v>0</v>
      </c>
      <c r="L3799">
        <v>3</v>
      </c>
      <c r="M3799">
        <v>2</v>
      </c>
      <c r="N3799">
        <v>3</v>
      </c>
      <c r="O3799">
        <v>3</v>
      </c>
      <c r="P3799">
        <v>1</v>
      </c>
      <c r="Q3799">
        <v>4</v>
      </c>
      <c r="R3799">
        <v>4</v>
      </c>
      <c r="S3799">
        <v>0</v>
      </c>
      <c r="T3799">
        <v>0</v>
      </c>
      <c r="U3799">
        <v>0</v>
      </c>
      <c r="V3799">
        <f t="shared" si="118"/>
        <v>53</v>
      </c>
      <c r="W3799">
        <f t="shared" si="119"/>
        <v>35</v>
      </c>
    </row>
    <row r="3800" spans="1:23" x14ac:dyDescent="0.35">
      <c r="A3800" t="s">
        <v>522</v>
      </c>
      <c r="B3800" s="1">
        <v>44371</v>
      </c>
      <c r="C3800" t="s">
        <v>515</v>
      </c>
      <c r="D3800" t="s">
        <v>113</v>
      </c>
      <c r="E3800">
        <v>1</v>
      </c>
      <c r="F3800">
        <v>0</v>
      </c>
      <c r="G3800">
        <v>0</v>
      </c>
      <c r="H3800">
        <v>0</v>
      </c>
      <c r="I3800">
        <v>1</v>
      </c>
      <c r="J3800">
        <v>0</v>
      </c>
      <c r="K3800">
        <v>0</v>
      </c>
      <c r="L3800">
        <v>5</v>
      </c>
      <c r="M3800">
        <v>5</v>
      </c>
      <c r="N3800">
        <v>5</v>
      </c>
      <c r="O3800">
        <v>5</v>
      </c>
      <c r="P3800">
        <v>1</v>
      </c>
      <c r="Q3800">
        <v>7</v>
      </c>
      <c r="R3800">
        <v>2</v>
      </c>
      <c r="S3800">
        <v>0</v>
      </c>
      <c r="T3800">
        <v>0</v>
      </c>
      <c r="U3800">
        <v>0</v>
      </c>
      <c r="V3800">
        <f t="shared" si="118"/>
        <v>53</v>
      </c>
      <c r="W3800">
        <f t="shared" si="119"/>
        <v>27</v>
      </c>
    </row>
    <row r="3801" spans="1:23" x14ac:dyDescent="0.35">
      <c r="A3801" t="s">
        <v>522</v>
      </c>
      <c r="B3801" s="1">
        <v>44372</v>
      </c>
      <c r="C3801" t="s">
        <v>517</v>
      </c>
      <c r="D3801" t="s">
        <v>113</v>
      </c>
      <c r="E3801">
        <v>1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 s="2">
        <v>4.333333333333333</v>
      </c>
      <c r="M3801">
        <v>7</v>
      </c>
      <c r="N3801">
        <v>4</v>
      </c>
      <c r="O3801">
        <v>4</v>
      </c>
      <c r="P3801">
        <v>0</v>
      </c>
      <c r="Q3801">
        <v>1</v>
      </c>
      <c r="R3801">
        <v>1</v>
      </c>
      <c r="S3801">
        <v>0</v>
      </c>
      <c r="T3801">
        <v>0</v>
      </c>
      <c r="U3801">
        <v>1</v>
      </c>
      <c r="V3801">
        <f t="shared" si="118"/>
        <v>56.666666666666664</v>
      </c>
      <c r="W3801">
        <f t="shared" si="119"/>
        <v>39</v>
      </c>
    </row>
    <row r="3802" spans="1:23" x14ac:dyDescent="0.35">
      <c r="A3802" t="s">
        <v>522</v>
      </c>
      <c r="B3802" s="1">
        <v>44373</v>
      </c>
      <c r="C3802" t="s">
        <v>514</v>
      </c>
      <c r="D3802" t="s">
        <v>113</v>
      </c>
      <c r="E3802">
        <v>1</v>
      </c>
      <c r="F3802">
        <v>0</v>
      </c>
      <c r="G3802">
        <v>0</v>
      </c>
      <c r="H3802">
        <v>1</v>
      </c>
      <c r="I3802">
        <v>0</v>
      </c>
      <c r="J3802">
        <v>0</v>
      </c>
      <c r="K3802">
        <v>0</v>
      </c>
      <c r="L3802">
        <v>6</v>
      </c>
      <c r="M3802">
        <v>6</v>
      </c>
      <c r="N3802">
        <v>1</v>
      </c>
      <c r="O3802">
        <v>1</v>
      </c>
      <c r="P3802">
        <v>1</v>
      </c>
      <c r="Q3802">
        <v>1</v>
      </c>
      <c r="R3802">
        <v>8</v>
      </c>
      <c r="S3802">
        <v>0</v>
      </c>
      <c r="T3802">
        <v>0</v>
      </c>
      <c r="U3802">
        <v>0</v>
      </c>
      <c r="V3802">
        <f t="shared" si="118"/>
        <v>69</v>
      </c>
      <c r="W3802">
        <f t="shared" si="119"/>
        <v>61</v>
      </c>
    </row>
    <row r="3803" spans="1:23" x14ac:dyDescent="0.35">
      <c r="A3803" t="s">
        <v>522</v>
      </c>
      <c r="B3803" s="1">
        <v>44374</v>
      </c>
      <c r="C3803" t="s">
        <v>518</v>
      </c>
      <c r="D3803" t="s">
        <v>113</v>
      </c>
      <c r="E3803">
        <v>1</v>
      </c>
      <c r="F3803">
        <v>0</v>
      </c>
      <c r="G3803">
        <v>0</v>
      </c>
      <c r="H3803">
        <v>0</v>
      </c>
      <c r="I3803">
        <v>1</v>
      </c>
      <c r="J3803">
        <v>0</v>
      </c>
      <c r="K3803">
        <v>0</v>
      </c>
      <c r="L3803">
        <v>4</v>
      </c>
      <c r="M3803">
        <v>6</v>
      </c>
      <c r="N3803">
        <v>5</v>
      </c>
      <c r="O3803">
        <v>5</v>
      </c>
      <c r="P3803">
        <v>0</v>
      </c>
      <c r="Q3803">
        <v>4</v>
      </c>
      <c r="R3803">
        <v>5</v>
      </c>
      <c r="S3803">
        <v>0</v>
      </c>
      <c r="T3803">
        <v>0</v>
      </c>
      <c r="U3803">
        <v>0</v>
      </c>
      <c r="V3803">
        <f t="shared" si="118"/>
        <v>57</v>
      </c>
      <c r="W3803">
        <f t="shared" si="119"/>
        <v>34</v>
      </c>
    </row>
    <row r="3804" spans="1:23" x14ac:dyDescent="0.35">
      <c r="A3804" t="s">
        <v>522</v>
      </c>
      <c r="B3804" s="1">
        <v>44375</v>
      </c>
      <c r="C3804" t="s">
        <v>155</v>
      </c>
      <c r="D3804" t="s">
        <v>131</v>
      </c>
      <c r="E3804">
        <v>1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 s="2">
        <v>4.333333333333333</v>
      </c>
      <c r="M3804">
        <v>4</v>
      </c>
      <c r="N3804">
        <v>1</v>
      </c>
      <c r="O3804">
        <v>1</v>
      </c>
      <c r="P3804">
        <v>1</v>
      </c>
      <c r="Q3804">
        <v>1</v>
      </c>
      <c r="R3804">
        <v>2</v>
      </c>
      <c r="S3804">
        <v>1</v>
      </c>
      <c r="T3804">
        <v>0</v>
      </c>
      <c r="U3804">
        <v>0</v>
      </c>
      <c r="V3804">
        <f t="shared" si="118"/>
        <v>56.666666666666664</v>
      </c>
      <c r="W3804">
        <f t="shared" si="119"/>
        <v>49</v>
      </c>
    </row>
    <row r="3805" spans="1:23" x14ac:dyDescent="0.35">
      <c r="A3805" t="s">
        <v>522</v>
      </c>
      <c r="B3805" s="1">
        <v>44376</v>
      </c>
      <c r="C3805" t="s">
        <v>515</v>
      </c>
      <c r="D3805" t="s">
        <v>131</v>
      </c>
      <c r="E3805">
        <v>1</v>
      </c>
      <c r="F3805">
        <v>0</v>
      </c>
      <c r="G3805">
        <v>0</v>
      </c>
      <c r="H3805">
        <v>1</v>
      </c>
      <c r="I3805">
        <v>0</v>
      </c>
      <c r="J3805">
        <v>0</v>
      </c>
      <c r="K3805">
        <v>0</v>
      </c>
      <c r="L3805">
        <v>6</v>
      </c>
      <c r="M3805">
        <v>4</v>
      </c>
      <c r="N3805">
        <v>1</v>
      </c>
      <c r="O3805">
        <v>1</v>
      </c>
      <c r="P3805">
        <v>0</v>
      </c>
      <c r="Q3805">
        <v>2</v>
      </c>
      <c r="R3805">
        <v>6</v>
      </c>
      <c r="S3805">
        <v>0</v>
      </c>
      <c r="T3805">
        <v>0</v>
      </c>
      <c r="U3805">
        <v>0</v>
      </c>
      <c r="V3805">
        <f t="shared" si="118"/>
        <v>72</v>
      </c>
      <c r="W3805">
        <f t="shared" si="119"/>
        <v>67</v>
      </c>
    </row>
    <row r="3806" spans="1:23" x14ac:dyDescent="0.35">
      <c r="A3806" t="s">
        <v>522</v>
      </c>
      <c r="B3806" s="1">
        <v>44377</v>
      </c>
      <c r="C3806" t="s">
        <v>517</v>
      </c>
      <c r="D3806" t="s">
        <v>131</v>
      </c>
      <c r="E3806">
        <v>1</v>
      </c>
      <c r="F3806">
        <v>0</v>
      </c>
      <c r="G3806">
        <v>0</v>
      </c>
      <c r="H3806">
        <v>1</v>
      </c>
      <c r="I3806">
        <v>0</v>
      </c>
      <c r="J3806">
        <v>0</v>
      </c>
      <c r="K3806">
        <v>0</v>
      </c>
      <c r="L3806">
        <v>5</v>
      </c>
      <c r="M3806">
        <v>3</v>
      </c>
      <c r="N3806">
        <v>1</v>
      </c>
      <c r="O3806">
        <v>1</v>
      </c>
      <c r="P3806">
        <v>0</v>
      </c>
      <c r="Q3806">
        <v>3</v>
      </c>
      <c r="R3806">
        <v>5</v>
      </c>
      <c r="S3806">
        <v>1</v>
      </c>
      <c r="T3806">
        <v>0</v>
      </c>
      <c r="U3806">
        <v>0</v>
      </c>
      <c r="V3806">
        <f t="shared" si="118"/>
        <v>66</v>
      </c>
      <c r="W3806">
        <f t="shared" si="119"/>
        <v>60</v>
      </c>
    </row>
    <row r="3807" spans="1:23" x14ac:dyDescent="0.35">
      <c r="A3807" t="s">
        <v>522</v>
      </c>
      <c r="B3807" s="1">
        <v>44378</v>
      </c>
      <c r="C3807" t="s">
        <v>514</v>
      </c>
      <c r="D3807" t="s">
        <v>86</v>
      </c>
      <c r="E3807">
        <v>1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8</v>
      </c>
      <c r="M3807">
        <v>6</v>
      </c>
      <c r="N3807">
        <v>2</v>
      </c>
      <c r="O3807">
        <v>2</v>
      </c>
      <c r="P3807">
        <v>1</v>
      </c>
      <c r="Q3807">
        <v>1</v>
      </c>
      <c r="R3807">
        <v>4</v>
      </c>
      <c r="S3807">
        <v>0</v>
      </c>
      <c r="T3807">
        <v>0</v>
      </c>
      <c r="U3807">
        <v>0</v>
      </c>
      <c r="V3807">
        <f t="shared" si="118"/>
        <v>75</v>
      </c>
      <c r="W3807">
        <f t="shared" si="119"/>
        <v>66</v>
      </c>
    </row>
    <row r="3808" spans="1:23" x14ac:dyDescent="0.35">
      <c r="A3808" t="s">
        <v>522</v>
      </c>
      <c r="B3808" s="1">
        <v>44379</v>
      </c>
      <c r="C3808" t="s">
        <v>518</v>
      </c>
      <c r="D3808" t="s">
        <v>86</v>
      </c>
      <c r="E3808">
        <v>1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6</v>
      </c>
      <c r="M3808">
        <v>7</v>
      </c>
      <c r="N3808">
        <v>3</v>
      </c>
      <c r="O3808">
        <v>3</v>
      </c>
      <c r="P3808">
        <v>1</v>
      </c>
      <c r="Q3808">
        <v>1</v>
      </c>
      <c r="R3808">
        <v>2</v>
      </c>
      <c r="S3808">
        <v>0</v>
      </c>
      <c r="T3808">
        <v>0</v>
      </c>
      <c r="U3808">
        <v>0</v>
      </c>
      <c r="V3808">
        <f t="shared" si="118"/>
        <v>62</v>
      </c>
      <c r="W3808">
        <f t="shared" si="119"/>
        <v>47</v>
      </c>
    </row>
    <row r="3809" spans="1:23" x14ac:dyDescent="0.35">
      <c r="A3809" t="s">
        <v>522</v>
      </c>
      <c r="B3809" s="1">
        <v>44380</v>
      </c>
      <c r="C3809" t="s">
        <v>155</v>
      </c>
      <c r="D3809" t="s">
        <v>86</v>
      </c>
      <c r="E3809">
        <v>1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 s="2">
        <v>5.666666666666667</v>
      </c>
      <c r="M3809">
        <v>3</v>
      </c>
      <c r="N3809">
        <v>0</v>
      </c>
      <c r="O3809">
        <v>0</v>
      </c>
      <c r="P3809">
        <v>0</v>
      </c>
      <c r="Q3809">
        <v>3</v>
      </c>
      <c r="R3809">
        <v>3</v>
      </c>
      <c r="S3809">
        <v>1</v>
      </c>
      <c r="T3809">
        <v>0</v>
      </c>
      <c r="U3809">
        <v>0</v>
      </c>
      <c r="V3809">
        <f t="shared" si="118"/>
        <v>67.333333333333329</v>
      </c>
      <c r="W3809">
        <f t="shared" si="119"/>
        <v>65</v>
      </c>
    </row>
    <row r="3810" spans="1:23" x14ac:dyDescent="0.35">
      <c r="A3810" t="s">
        <v>522</v>
      </c>
      <c r="B3810" s="1">
        <v>44381</v>
      </c>
      <c r="C3810" t="s">
        <v>515</v>
      </c>
      <c r="D3810" t="s">
        <v>86</v>
      </c>
      <c r="E3810">
        <v>1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 s="2">
        <v>3.3333333333333335</v>
      </c>
      <c r="M3810">
        <v>1</v>
      </c>
      <c r="N3810">
        <v>1</v>
      </c>
      <c r="O3810">
        <v>1</v>
      </c>
      <c r="P3810">
        <v>1</v>
      </c>
      <c r="Q3810">
        <v>1</v>
      </c>
      <c r="R3810">
        <v>2</v>
      </c>
      <c r="S3810">
        <v>1</v>
      </c>
      <c r="T3810">
        <v>0</v>
      </c>
      <c r="U3810">
        <v>0</v>
      </c>
      <c r="V3810">
        <f t="shared" si="118"/>
        <v>56</v>
      </c>
      <c r="W3810">
        <f t="shared" si="119"/>
        <v>49</v>
      </c>
    </row>
    <row r="3811" spans="1:23" x14ac:dyDescent="0.35">
      <c r="A3811" t="s">
        <v>522</v>
      </c>
      <c r="B3811" s="1">
        <v>44382</v>
      </c>
      <c r="C3811" t="s">
        <v>517</v>
      </c>
      <c r="D3811" t="s">
        <v>45</v>
      </c>
      <c r="E3811">
        <v>1</v>
      </c>
      <c r="F3811">
        <v>0</v>
      </c>
      <c r="G3811">
        <v>0</v>
      </c>
      <c r="H3811">
        <v>1</v>
      </c>
      <c r="I3811">
        <v>0</v>
      </c>
      <c r="J3811">
        <v>0</v>
      </c>
      <c r="K3811">
        <v>0</v>
      </c>
      <c r="L3811">
        <v>7</v>
      </c>
      <c r="M3811">
        <v>3</v>
      </c>
      <c r="N3811">
        <v>0</v>
      </c>
      <c r="O3811">
        <v>0</v>
      </c>
      <c r="P3811">
        <v>0</v>
      </c>
      <c r="Q3811">
        <v>2</v>
      </c>
      <c r="R3811">
        <v>2</v>
      </c>
      <c r="S3811">
        <v>0</v>
      </c>
      <c r="T3811">
        <v>0</v>
      </c>
      <c r="U3811">
        <v>0</v>
      </c>
      <c r="V3811">
        <f t="shared" si="118"/>
        <v>74</v>
      </c>
      <c r="W3811">
        <f t="shared" si="119"/>
        <v>74</v>
      </c>
    </row>
    <row r="3812" spans="1:23" x14ac:dyDescent="0.35">
      <c r="A3812" t="s">
        <v>522</v>
      </c>
      <c r="B3812" s="1">
        <v>44383</v>
      </c>
      <c r="C3812" t="s">
        <v>514</v>
      </c>
      <c r="D3812" t="s">
        <v>45</v>
      </c>
      <c r="E3812">
        <v>1</v>
      </c>
      <c r="F3812">
        <v>0</v>
      </c>
      <c r="G3812">
        <v>0</v>
      </c>
      <c r="H3812">
        <v>1</v>
      </c>
      <c r="I3812">
        <v>0</v>
      </c>
      <c r="J3812">
        <v>0</v>
      </c>
      <c r="K3812">
        <v>0</v>
      </c>
      <c r="L3812">
        <v>5</v>
      </c>
      <c r="M3812">
        <v>7</v>
      </c>
      <c r="N3812">
        <v>3</v>
      </c>
      <c r="O3812">
        <v>3</v>
      </c>
      <c r="P3812">
        <v>0</v>
      </c>
      <c r="Q3812">
        <v>4</v>
      </c>
      <c r="R3812">
        <v>3</v>
      </c>
      <c r="S3812">
        <v>0</v>
      </c>
      <c r="T3812">
        <v>0</v>
      </c>
      <c r="U3812">
        <v>2</v>
      </c>
      <c r="V3812">
        <f t="shared" si="118"/>
        <v>59</v>
      </c>
      <c r="W3812">
        <f t="shared" si="119"/>
        <v>42</v>
      </c>
    </row>
    <row r="3813" spans="1:23" x14ac:dyDescent="0.35">
      <c r="A3813" t="s">
        <v>522</v>
      </c>
      <c r="B3813" s="1">
        <v>44384</v>
      </c>
      <c r="C3813" t="s">
        <v>518</v>
      </c>
      <c r="D3813" t="s">
        <v>45</v>
      </c>
      <c r="E3813">
        <v>1</v>
      </c>
      <c r="F3813">
        <v>0</v>
      </c>
      <c r="G3813">
        <v>0</v>
      </c>
      <c r="H3813">
        <v>0</v>
      </c>
      <c r="I3813">
        <v>1</v>
      </c>
      <c r="J3813">
        <v>0</v>
      </c>
      <c r="K3813">
        <v>0</v>
      </c>
      <c r="L3813">
        <v>4</v>
      </c>
      <c r="M3813">
        <v>3</v>
      </c>
      <c r="N3813">
        <v>2</v>
      </c>
      <c r="O3813">
        <v>2</v>
      </c>
      <c r="P3813">
        <v>0</v>
      </c>
      <c r="Q3813">
        <v>4</v>
      </c>
      <c r="R3813">
        <v>3</v>
      </c>
      <c r="S3813">
        <v>1</v>
      </c>
      <c r="T3813">
        <v>0</v>
      </c>
      <c r="U3813">
        <v>0</v>
      </c>
      <c r="V3813">
        <f t="shared" si="118"/>
        <v>58</v>
      </c>
      <c r="W3813">
        <f t="shared" si="119"/>
        <v>47</v>
      </c>
    </row>
    <row r="3814" spans="1:23" x14ac:dyDescent="0.35">
      <c r="A3814" t="s">
        <v>522</v>
      </c>
      <c r="B3814" s="1">
        <v>44386</v>
      </c>
      <c r="C3814" t="s">
        <v>155</v>
      </c>
      <c r="D3814" t="s">
        <v>114</v>
      </c>
      <c r="E3814">
        <v>1</v>
      </c>
      <c r="F3814">
        <v>0</v>
      </c>
      <c r="G3814">
        <v>0</v>
      </c>
      <c r="H3814">
        <v>0</v>
      </c>
      <c r="I3814">
        <v>1</v>
      </c>
      <c r="J3814">
        <v>0</v>
      </c>
      <c r="K3814">
        <v>0</v>
      </c>
      <c r="L3814">
        <v>3</v>
      </c>
      <c r="M3814">
        <v>5</v>
      </c>
      <c r="N3814">
        <v>3</v>
      </c>
      <c r="O3814">
        <v>3</v>
      </c>
      <c r="P3814">
        <v>0</v>
      </c>
      <c r="Q3814">
        <v>3</v>
      </c>
      <c r="R3814">
        <v>1</v>
      </c>
      <c r="S3814">
        <v>1</v>
      </c>
      <c r="T3814">
        <v>0</v>
      </c>
      <c r="U3814">
        <v>0</v>
      </c>
      <c r="V3814">
        <f t="shared" si="118"/>
        <v>52</v>
      </c>
      <c r="W3814">
        <f t="shared" si="119"/>
        <v>34</v>
      </c>
    </row>
    <row r="3815" spans="1:23" x14ac:dyDescent="0.35">
      <c r="A3815" t="s">
        <v>522</v>
      </c>
      <c r="B3815" s="1">
        <v>44387</v>
      </c>
      <c r="C3815" t="s">
        <v>517</v>
      </c>
      <c r="D3815" t="s">
        <v>114</v>
      </c>
      <c r="E3815">
        <v>1</v>
      </c>
      <c r="F3815">
        <v>0</v>
      </c>
      <c r="G3815">
        <v>0</v>
      </c>
      <c r="H3815">
        <v>1</v>
      </c>
      <c r="I3815">
        <v>0</v>
      </c>
      <c r="J3815">
        <v>0</v>
      </c>
      <c r="K3815">
        <v>0</v>
      </c>
      <c r="L3815">
        <v>6</v>
      </c>
      <c r="M3815">
        <v>5</v>
      </c>
      <c r="N3815">
        <v>0</v>
      </c>
      <c r="O3815">
        <v>0</v>
      </c>
      <c r="P3815">
        <v>0</v>
      </c>
      <c r="Q3815">
        <v>1</v>
      </c>
      <c r="R3815">
        <v>7</v>
      </c>
      <c r="S3815">
        <v>0</v>
      </c>
      <c r="T3815">
        <v>0</v>
      </c>
      <c r="U3815">
        <v>2</v>
      </c>
      <c r="V3815">
        <f t="shared" si="118"/>
        <v>73</v>
      </c>
      <c r="W3815">
        <f t="shared" si="119"/>
        <v>71</v>
      </c>
    </row>
    <row r="3816" spans="1:23" x14ac:dyDescent="0.35">
      <c r="A3816" t="s">
        <v>522</v>
      </c>
      <c r="B3816" s="1">
        <v>44393</v>
      </c>
      <c r="C3816" t="s">
        <v>514</v>
      </c>
      <c r="D3816" t="s">
        <v>50</v>
      </c>
      <c r="E3816">
        <v>1</v>
      </c>
      <c r="F3816">
        <v>0</v>
      </c>
      <c r="G3816">
        <v>0</v>
      </c>
      <c r="H3816">
        <v>0</v>
      </c>
      <c r="I3816">
        <v>1</v>
      </c>
      <c r="J3816">
        <v>0</v>
      </c>
      <c r="K3816">
        <v>0</v>
      </c>
      <c r="L3816">
        <v>6</v>
      </c>
      <c r="M3816">
        <v>5</v>
      </c>
      <c r="N3816">
        <v>4</v>
      </c>
      <c r="O3816">
        <v>4</v>
      </c>
      <c r="P3816">
        <v>2</v>
      </c>
      <c r="Q3816">
        <v>1</v>
      </c>
      <c r="R3816">
        <v>7</v>
      </c>
      <c r="S3816">
        <v>0</v>
      </c>
      <c r="T3816">
        <v>0</v>
      </c>
      <c r="U3816">
        <v>0</v>
      </c>
      <c r="V3816">
        <f t="shared" si="118"/>
        <v>65</v>
      </c>
      <c r="W3816">
        <f t="shared" si="119"/>
        <v>47</v>
      </c>
    </row>
    <row r="3817" spans="1:23" x14ac:dyDescent="0.35">
      <c r="A3817" t="s">
        <v>522</v>
      </c>
      <c r="B3817" s="1">
        <v>44394</v>
      </c>
      <c r="C3817" t="s">
        <v>517</v>
      </c>
      <c r="D3817" t="s">
        <v>50</v>
      </c>
      <c r="E3817">
        <v>1</v>
      </c>
      <c r="F3817">
        <v>0</v>
      </c>
      <c r="G3817">
        <v>0</v>
      </c>
      <c r="H3817">
        <v>1</v>
      </c>
      <c r="I3817">
        <v>0</v>
      </c>
      <c r="J3817">
        <v>0</v>
      </c>
      <c r="K3817">
        <v>0</v>
      </c>
      <c r="L3817">
        <v>6</v>
      </c>
      <c r="M3817">
        <v>3</v>
      </c>
      <c r="N3817">
        <v>0</v>
      </c>
      <c r="O3817">
        <v>0</v>
      </c>
      <c r="P3817">
        <v>0</v>
      </c>
      <c r="Q3817">
        <v>2</v>
      </c>
      <c r="R3817">
        <v>1</v>
      </c>
      <c r="S3817">
        <v>0</v>
      </c>
      <c r="T3817">
        <v>0</v>
      </c>
      <c r="U3817">
        <v>1</v>
      </c>
      <c r="V3817">
        <f t="shared" si="118"/>
        <v>68</v>
      </c>
      <c r="W3817">
        <f t="shared" si="119"/>
        <v>67</v>
      </c>
    </row>
    <row r="3818" spans="1:23" x14ac:dyDescent="0.35">
      <c r="A3818" t="s">
        <v>522</v>
      </c>
      <c r="B3818" s="1">
        <v>44395</v>
      </c>
      <c r="C3818" t="s">
        <v>155</v>
      </c>
      <c r="D3818" t="s">
        <v>50</v>
      </c>
      <c r="E3818">
        <v>1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5</v>
      </c>
      <c r="M3818">
        <v>5</v>
      </c>
      <c r="N3818">
        <v>1</v>
      </c>
      <c r="O3818">
        <v>1</v>
      </c>
      <c r="P3818">
        <v>1</v>
      </c>
      <c r="Q3818">
        <v>1</v>
      </c>
      <c r="R3818">
        <v>3</v>
      </c>
      <c r="S3818">
        <v>0</v>
      </c>
      <c r="T3818">
        <v>0</v>
      </c>
      <c r="U3818">
        <v>0</v>
      </c>
      <c r="V3818">
        <f t="shared" si="118"/>
        <v>60</v>
      </c>
      <c r="W3818">
        <f t="shared" si="119"/>
        <v>52</v>
      </c>
    </row>
    <row r="3819" spans="1:23" x14ac:dyDescent="0.35">
      <c r="A3819" t="s">
        <v>522</v>
      </c>
      <c r="B3819" s="1">
        <v>44396</v>
      </c>
      <c r="C3819" t="s">
        <v>520</v>
      </c>
      <c r="D3819" t="s">
        <v>112</v>
      </c>
      <c r="E3819">
        <v>1</v>
      </c>
      <c r="F3819">
        <v>0</v>
      </c>
      <c r="G3819">
        <v>0</v>
      </c>
      <c r="H3819">
        <v>1</v>
      </c>
      <c r="I3819">
        <v>0</v>
      </c>
      <c r="J3819">
        <v>0</v>
      </c>
      <c r="K3819">
        <v>0</v>
      </c>
      <c r="L3819" s="2">
        <v>5.666666666666667</v>
      </c>
      <c r="M3819">
        <v>6</v>
      </c>
      <c r="N3819">
        <v>1</v>
      </c>
      <c r="O3819">
        <v>1</v>
      </c>
      <c r="P3819">
        <v>0</v>
      </c>
      <c r="Q3819">
        <v>0</v>
      </c>
      <c r="R3819">
        <v>6</v>
      </c>
      <c r="S3819">
        <v>0</v>
      </c>
      <c r="T3819">
        <v>0</v>
      </c>
      <c r="U3819">
        <v>0</v>
      </c>
      <c r="V3819">
        <f t="shared" si="118"/>
        <v>70.333333333333329</v>
      </c>
      <c r="W3819">
        <f t="shared" si="119"/>
        <v>65</v>
      </c>
    </row>
    <row r="3820" spans="1:23" x14ac:dyDescent="0.35">
      <c r="A3820" t="s">
        <v>522</v>
      </c>
      <c r="B3820" s="1">
        <v>44397</v>
      </c>
      <c r="C3820" t="s">
        <v>518</v>
      </c>
      <c r="D3820" t="s">
        <v>112</v>
      </c>
      <c r="E3820">
        <v>1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5</v>
      </c>
      <c r="M3820">
        <v>3</v>
      </c>
      <c r="N3820">
        <v>1</v>
      </c>
      <c r="O3820">
        <v>1</v>
      </c>
      <c r="P3820">
        <v>0</v>
      </c>
      <c r="Q3820">
        <v>1</v>
      </c>
      <c r="R3820">
        <v>5</v>
      </c>
      <c r="S3820">
        <v>2</v>
      </c>
      <c r="T3820">
        <v>0</v>
      </c>
      <c r="U3820">
        <v>0</v>
      </c>
      <c r="V3820">
        <f t="shared" si="118"/>
        <v>68</v>
      </c>
      <c r="W3820">
        <f t="shared" si="119"/>
        <v>64</v>
      </c>
    </row>
    <row r="3821" spans="1:23" x14ac:dyDescent="0.35">
      <c r="A3821" t="s">
        <v>522</v>
      </c>
      <c r="B3821" s="1">
        <v>44398</v>
      </c>
      <c r="C3821" t="s">
        <v>514</v>
      </c>
      <c r="D3821" t="s">
        <v>112</v>
      </c>
      <c r="E3821">
        <v>1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7</v>
      </c>
      <c r="M3821">
        <v>6</v>
      </c>
      <c r="N3821">
        <v>1</v>
      </c>
      <c r="O3821">
        <v>1</v>
      </c>
      <c r="P3821">
        <v>0</v>
      </c>
      <c r="Q3821">
        <v>0</v>
      </c>
      <c r="R3821">
        <v>5</v>
      </c>
      <c r="S3821">
        <v>1</v>
      </c>
      <c r="T3821">
        <v>0</v>
      </c>
      <c r="U3821">
        <v>0</v>
      </c>
      <c r="V3821">
        <f t="shared" si="118"/>
        <v>76</v>
      </c>
      <c r="W3821">
        <f t="shared" si="119"/>
        <v>72</v>
      </c>
    </row>
    <row r="3822" spans="1:23" x14ac:dyDescent="0.35">
      <c r="A3822" t="s">
        <v>522</v>
      </c>
      <c r="B3822" s="1">
        <v>44399</v>
      </c>
      <c r="C3822" t="s">
        <v>517</v>
      </c>
      <c r="D3822" t="s">
        <v>112</v>
      </c>
      <c r="E3822">
        <v>1</v>
      </c>
      <c r="F3822">
        <v>0</v>
      </c>
      <c r="G3822">
        <v>0</v>
      </c>
      <c r="H3822">
        <v>1</v>
      </c>
      <c r="I3822">
        <v>0</v>
      </c>
      <c r="J3822">
        <v>0</v>
      </c>
      <c r="K3822">
        <v>0</v>
      </c>
      <c r="L3822">
        <v>6</v>
      </c>
      <c r="M3822">
        <v>2</v>
      </c>
      <c r="N3822">
        <v>2</v>
      </c>
      <c r="O3822">
        <v>2</v>
      </c>
      <c r="P3822">
        <v>0</v>
      </c>
      <c r="Q3822">
        <v>1</v>
      </c>
      <c r="R3822">
        <v>7</v>
      </c>
      <c r="S3822">
        <v>0</v>
      </c>
      <c r="T3822">
        <v>0</v>
      </c>
      <c r="U3822">
        <v>0</v>
      </c>
      <c r="V3822">
        <f t="shared" si="118"/>
        <v>76</v>
      </c>
      <c r="W3822">
        <f t="shared" si="119"/>
        <v>71</v>
      </c>
    </row>
    <row r="3823" spans="1:23" x14ac:dyDescent="0.35">
      <c r="A3823" t="s">
        <v>522</v>
      </c>
      <c r="B3823" s="1">
        <v>44400</v>
      </c>
      <c r="C3823" t="s">
        <v>155</v>
      </c>
      <c r="D3823" t="s">
        <v>91</v>
      </c>
      <c r="E3823">
        <v>1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4</v>
      </c>
      <c r="M3823">
        <v>8</v>
      </c>
      <c r="N3823">
        <v>3</v>
      </c>
      <c r="O3823">
        <v>3</v>
      </c>
      <c r="P3823">
        <v>1</v>
      </c>
      <c r="Q3823">
        <v>1</v>
      </c>
      <c r="R3823">
        <v>5</v>
      </c>
      <c r="S3823">
        <v>0</v>
      </c>
      <c r="T3823">
        <v>0</v>
      </c>
      <c r="U3823">
        <v>0</v>
      </c>
      <c r="V3823">
        <f t="shared" si="118"/>
        <v>54</v>
      </c>
      <c r="W3823">
        <f t="shared" si="119"/>
        <v>36</v>
      </c>
    </row>
    <row r="3824" spans="1:23" x14ac:dyDescent="0.35">
      <c r="A3824" t="s">
        <v>522</v>
      </c>
      <c r="B3824" s="1">
        <v>44401</v>
      </c>
      <c r="C3824" t="s">
        <v>520</v>
      </c>
      <c r="D3824" t="s">
        <v>91</v>
      </c>
      <c r="E3824">
        <v>1</v>
      </c>
      <c r="F3824">
        <v>0</v>
      </c>
      <c r="G3824">
        <v>0</v>
      </c>
      <c r="H3824">
        <v>0</v>
      </c>
      <c r="I3824">
        <v>1</v>
      </c>
      <c r="J3824">
        <v>0</v>
      </c>
      <c r="K3824">
        <v>0</v>
      </c>
      <c r="L3824">
        <v>5</v>
      </c>
      <c r="M3824">
        <v>7</v>
      </c>
      <c r="N3824">
        <v>3</v>
      </c>
      <c r="O3824">
        <v>3</v>
      </c>
      <c r="P3824">
        <v>1</v>
      </c>
      <c r="Q3824">
        <v>2</v>
      </c>
      <c r="R3824">
        <v>2</v>
      </c>
      <c r="S3824">
        <v>0</v>
      </c>
      <c r="T3824">
        <v>0</v>
      </c>
      <c r="U3824">
        <v>0</v>
      </c>
      <c r="V3824">
        <f t="shared" si="118"/>
        <v>56</v>
      </c>
      <c r="W3824">
        <f t="shared" si="119"/>
        <v>39</v>
      </c>
    </row>
    <row r="3825" spans="1:23" x14ac:dyDescent="0.35">
      <c r="A3825" t="s">
        <v>522</v>
      </c>
      <c r="B3825" s="1">
        <v>44402</v>
      </c>
      <c r="C3825" t="s">
        <v>518</v>
      </c>
      <c r="D3825" t="s">
        <v>91</v>
      </c>
      <c r="E3825">
        <v>1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 s="2">
        <v>4.333333333333333</v>
      </c>
      <c r="M3825">
        <v>5</v>
      </c>
      <c r="N3825">
        <v>3</v>
      </c>
      <c r="O3825">
        <v>3</v>
      </c>
      <c r="P3825">
        <v>1</v>
      </c>
      <c r="Q3825">
        <v>6</v>
      </c>
      <c r="R3825">
        <v>6</v>
      </c>
      <c r="S3825">
        <v>0</v>
      </c>
      <c r="T3825">
        <v>0</v>
      </c>
      <c r="U3825">
        <v>0</v>
      </c>
      <c r="V3825">
        <f t="shared" si="118"/>
        <v>54.666666666666664</v>
      </c>
      <c r="W3825">
        <f t="shared" si="119"/>
        <v>35</v>
      </c>
    </row>
    <row r="3826" spans="1:23" x14ac:dyDescent="0.35">
      <c r="A3826" t="s">
        <v>522</v>
      </c>
      <c r="B3826" s="1">
        <v>44404</v>
      </c>
      <c r="C3826" t="s">
        <v>514</v>
      </c>
      <c r="D3826" t="s">
        <v>66</v>
      </c>
      <c r="E3826">
        <v>1</v>
      </c>
      <c r="F3826">
        <v>0</v>
      </c>
      <c r="G3826">
        <v>0</v>
      </c>
      <c r="H3826">
        <v>1</v>
      </c>
      <c r="I3826">
        <v>0</v>
      </c>
      <c r="J3826">
        <v>0</v>
      </c>
      <c r="K3826">
        <v>0</v>
      </c>
      <c r="L3826">
        <v>7</v>
      </c>
      <c r="M3826">
        <v>4</v>
      </c>
      <c r="N3826">
        <v>2</v>
      </c>
      <c r="O3826">
        <v>2</v>
      </c>
      <c r="P3826">
        <v>1</v>
      </c>
      <c r="Q3826">
        <v>2</v>
      </c>
      <c r="R3826">
        <v>8</v>
      </c>
      <c r="S3826">
        <v>0</v>
      </c>
      <c r="T3826">
        <v>0</v>
      </c>
      <c r="U3826">
        <v>0</v>
      </c>
      <c r="V3826">
        <f t="shared" si="118"/>
        <v>75</v>
      </c>
      <c r="W3826">
        <f t="shared" si="119"/>
        <v>66</v>
      </c>
    </row>
    <row r="3827" spans="1:23" x14ac:dyDescent="0.35">
      <c r="A3827" t="s">
        <v>522</v>
      </c>
      <c r="B3827" s="1">
        <v>44405</v>
      </c>
      <c r="C3827" t="s">
        <v>517</v>
      </c>
      <c r="D3827" t="s">
        <v>66</v>
      </c>
      <c r="E3827">
        <v>1</v>
      </c>
      <c r="F3827">
        <v>0</v>
      </c>
      <c r="G3827">
        <v>0</v>
      </c>
      <c r="H3827">
        <v>0</v>
      </c>
      <c r="I3827">
        <v>1</v>
      </c>
      <c r="J3827">
        <v>0</v>
      </c>
      <c r="K3827">
        <v>0</v>
      </c>
      <c r="L3827" s="2">
        <v>2.6666666666666665</v>
      </c>
      <c r="M3827">
        <v>5</v>
      </c>
      <c r="N3827">
        <v>5</v>
      </c>
      <c r="O3827">
        <v>5</v>
      </c>
      <c r="P3827">
        <v>4</v>
      </c>
      <c r="Q3827">
        <v>1</v>
      </c>
      <c r="R3827">
        <v>0</v>
      </c>
      <c r="S3827">
        <v>1</v>
      </c>
      <c r="T3827">
        <v>0</v>
      </c>
      <c r="U3827">
        <v>0</v>
      </c>
      <c r="V3827">
        <f t="shared" si="118"/>
        <v>36</v>
      </c>
      <c r="W3827">
        <f t="shared" si="119"/>
        <v>5</v>
      </c>
    </row>
    <row r="3828" spans="1:23" x14ac:dyDescent="0.35">
      <c r="A3828" t="s">
        <v>522</v>
      </c>
      <c r="B3828" s="1">
        <v>44407</v>
      </c>
      <c r="C3828" t="s">
        <v>155</v>
      </c>
      <c r="D3828" t="s">
        <v>30</v>
      </c>
      <c r="E3828">
        <v>1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 s="2">
        <v>5.666666666666667</v>
      </c>
      <c r="M3828">
        <v>6</v>
      </c>
      <c r="N3828">
        <v>1</v>
      </c>
      <c r="O3828">
        <v>1</v>
      </c>
      <c r="P3828">
        <v>0</v>
      </c>
      <c r="Q3828">
        <v>2</v>
      </c>
      <c r="R3828">
        <v>3</v>
      </c>
      <c r="S3828">
        <v>0</v>
      </c>
      <c r="T3828">
        <v>0</v>
      </c>
      <c r="U3828">
        <v>0</v>
      </c>
      <c r="V3828">
        <f t="shared" si="118"/>
        <v>65.333333333333329</v>
      </c>
      <c r="W3828">
        <f t="shared" si="119"/>
        <v>58</v>
      </c>
    </row>
    <row r="3829" spans="1:23" x14ac:dyDescent="0.35">
      <c r="A3829" t="s">
        <v>522</v>
      </c>
      <c r="B3829" s="1">
        <v>44408</v>
      </c>
      <c r="C3829" t="s">
        <v>520</v>
      </c>
      <c r="D3829" t="s">
        <v>30</v>
      </c>
      <c r="E3829">
        <v>1</v>
      </c>
      <c r="F3829">
        <v>0</v>
      </c>
      <c r="G3829">
        <v>0</v>
      </c>
      <c r="H3829">
        <v>0</v>
      </c>
      <c r="I3829">
        <v>1</v>
      </c>
      <c r="J3829">
        <v>0</v>
      </c>
      <c r="K3829">
        <v>0</v>
      </c>
      <c r="L3829">
        <v>3</v>
      </c>
      <c r="M3829">
        <v>7</v>
      </c>
      <c r="N3829">
        <v>7</v>
      </c>
      <c r="O3829">
        <v>5</v>
      </c>
      <c r="P3829">
        <v>1</v>
      </c>
      <c r="Q3829">
        <v>1</v>
      </c>
      <c r="R3829">
        <v>3</v>
      </c>
      <c r="S3829">
        <v>0</v>
      </c>
      <c r="T3829">
        <v>0</v>
      </c>
      <c r="U3829">
        <v>0</v>
      </c>
      <c r="V3829">
        <f t="shared" si="118"/>
        <v>46</v>
      </c>
      <c r="W3829">
        <f t="shared" si="119"/>
        <v>18</v>
      </c>
    </row>
    <row r="3830" spans="1:23" x14ac:dyDescent="0.35">
      <c r="A3830" t="s">
        <v>522</v>
      </c>
      <c r="B3830" s="1">
        <v>44409</v>
      </c>
      <c r="C3830" t="s">
        <v>514</v>
      </c>
      <c r="D3830" t="s">
        <v>30</v>
      </c>
      <c r="E3830">
        <v>1</v>
      </c>
      <c r="F3830">
        <v>0</v>
      </c>
      <c r="G3830">
        <v>0</v>
      </c>
      <c r="H3830">
        <v>1</v>
      </c>
      <c r="I3830">
        <v>0</v>
      </c>
      <c r="J3830">
        <v>0</v>
      </c>
      <c r="K3830">
        <v>0</v>
      </c>
      <c r="L3830">
        <v>7</v>
      </c>
      <c r="M3830">
        <v>6</v>
      </c>
      <c r="N3830">
        <v>3</v>
      </c>
      <c r="O3830">
        <v>3</v>
      </c>
      <c r="P3830">
        <v>1</v>
      </c>
      <c r="Q3830">
        <v>1</v>
      </c>
      <c r="R3830">
        <v>5</v>
      </c>
      <c r="S3830">
        <v>0</v>
      </c>
      <c r="T3830">
        <v>0</v>
      </c>
      <c r="U3830">
        <v>0</v>
      </c>
      <c r="V3830">
        <f t="shared" si="118"/>
        <v>71</v>
      </c>
      <c r="W3830">
        <f t="shared" si="119"/>
        <v>58</v>
      </c>
    </row>
    <row r="3831" spans="1:23" x14ac:dyDescent="0.35">
      <c r="A3831" t="s">
        <v>522</v>
      </c>
      <c r="B3831" s="1">
        <v>44411</v>
      </c>
      <c r="C3831" t="s">
        <v>410</v>
      </c>
      <c r="D3831" t="s">
        <v>120</v>
      </c>
      <c r="E3831">
        <v>1</v>
      </c>
      <c r="F3831">
        <v>0</v>
      </c>
      <c r="G3831">
        <v>0</v>
      </c>
      <c r="H3831">
        <v>0</v>
      </c>
      <c r="I3831">
        <v>1</v>
      </c>
      <c r="J3831">
        <v>0</v>
      </c>
      <c r="K3831">
        <v>0</v>
      </c>
      <c r="L3831">
        <v>5</v>
      </c>
      <c r="M3831">
        <v>9</v>
      </c>
      <c r="N3831">
        <v>6</v>
      </c>
      <c r="O3831">
        <v>6</v>
      </c>
      <c r="P3831">
        <v>2</v>
      </c>
      <c r="Q3831">
        <v>2</v>
      </c>
      <c r="R3831">
        <v>4</v>
      </c>
      <c r="S3831">
        <v>0</v>
      </c>
      <c r="T3831">
        <v>0</v>
      </c>
      <c r="U3831">
        <v>0</v>
      </c>
      <c r="V3831">
        <f t="shared" si="118"/>
        <v>52</v>
      </c>
      <c r="W3831">
        <f t="shared" si="119"/>
        <v>22</v>
      </c>
    </row>
    <row r="3832" spans="1:23" x14ac:dyDescent="0.35">
      <c r="A3832" t="s">
        <v>522</v>
      </c>
      <c r="B3832" s="1">
        <v>44412</v>
      </c>
      <c r="C3832" t="s">
        <v>390</v>
      </c>
      <c r="D3832" t="s">
        <v>120</v>
      </c>
      <c r="E3832">
        <v>1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5</v>
      </c>
      <c r="M3832">
        <v>5</v>
      </c>
      <c r="N3832">
        <v>2</v>
      </c>
      <c r="O3832">
        <v>2</v>
      </c>
      <c r="P3832">
        <v>1</v>
      </c>
      <c r="Q3832">
        <v>1</v>
      </c>
      <c r="R3832">
        <v>4</v>
      </c>
      <c r="S3832">
        <v>0</v>
      </c>
      <c r="T3832">
        <v>0</v>
      </c>
      <c r="U3832">
        <v>0</v>
      </c>
      <c r="V3832">
        <f t="shared" si="118"/>
        <v>61</v>
      </c>
      <c r="W3832">
        <f t="shared" si="119"/>
        <v>50</v>
      </c>
    </row>
    <row r="3833" spans="1:23" x14ac:dyDescent="0.35">
      <c r="A3833" t="s">
        <v>522</v>
      </c>
      <c r="B3833" s="1">
        <v>44413</v>
      </c>
      <c r="C3833" t="s">
        <v>155</v>
      </c>
      <c r="D3833" t="s">
        <v>120</v>
      </c>
      <c r="E3833">
        <v>1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6</v>
      </c>
      <c r="M3833">
        <v>3</v>
      </c>
      <c r="N3833">
        <v>2</v>
      </c>
      <c r="O3833">
        <v>2</v>
      </c>
      <c r="P3833">
        <v>1</v>
      </c>
      <c r="Q3833">
        <v>3</v>
      </c>
      <c r="R3833">
        <v>1</v>
      </c>
      <c r="S3833">
        <v>0</v>
      </c>
      <c r="T3833">
        <v>0</v>
      </c>
      <c r="U3833">
        <v>0</v>
      </c>
      <c r="V3833">
        <f t="shared" si="118"/>
        <v>63</v>
      </c>
      <c r="W3833">
        <f t="shared" si="119"/>
        <v>53</v>
      </c>
    </row>
    <row r="3834" spans="1:23" x14ac:dyDescent="0.35">
      <c r="A3834" t="s">
        <v>522</v>
      </c>
      <c r="B3834" s="1">
        <v>44414</v>
      </c>
      <c r="C3834" t="s">
        <v>514</v>
      </c>
      <c r="D3834" t="s">
        <v>47</v>
      </c>
      <c r="E3834">
        <v>1</v>
      </c>
      <c r="F3834">
        <v>0</v>
      </c>
      <c r="G3834">
        <v>0</v>
      </c>
      <c r="H3834">
        <v>1</v>
      </c>
      <c r="I3834">
        <v>0</v>
      </c>
      <c r="J3834">
        <v>0</v>
      </c>
      <c r="K3834">
        <v>0</v>
      </c>
      <c r="L3834">
        <v>7</v>
      </c>
      <c r="M3834">
        <v>7</v>
      </c>
      <c r="N3834">
        <v>2</v>
      </c>
      <c r="O3834">
        <v>2</v>
      </c>
      <c r="P3834">
        <v>0</v>
      </c>
      <c r="Q3834">
        <v>2</v>
      </c>
      <c r="R3834">
        <v>6</v>
      </c>
      <c r="S3834">
        <v>0</v>
      </c>
      <c r="T3834">
        <v>0</v>
      </c>
      <c r="U3834">
        <v>0</v>
      </c>
      <c r="V3834">
        <f t="shared" si="118"/>
        <v>74</v>
      </c>
      <c r="W3834">
        <f t="shared" si="119"/>
        <v>64</v>
      </c>
    </row>
    <row r="3835" spans="1:23" x14ac:dyDescent="0.35">
      <c r="A3835" t="s">
        <v>522</v>
      </c>
      <c r="B3835" s="1">
        <v>44415</v>
      </c>
      <c r="C3835" t="s">
        <v>517</v>
      </c>
      <c r="D3835" t="s">
        <v>47</v>
      </c>
      <c r="E3835">
        <v>1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4</v>
      </c>
      <c r="M3835">
        <v>4</v>
      </c>
      <c r="N3835">
        <v>2</v>
      </c>
      <c r="O3835">
        <v>2</v>
      </c>
      <c r="P3835">
        <v>0</v>
      </c>
      <c r="Q3835">
        <v>2</v>
      </c>
      <c r="R3835">
        <v>3</v>
      </c>
      <c r="S3835">
        <v>0</v>
      </c>
      <c r="T3835">
        <v>0</v>
      </c>
      <c r="U3835">
        <v>0</v>
      </c>
      <c r="V3835">
        <f t="shared" si="118"/>
        <v>59</v>
      </c>
      <c r="W3835">
        <f t="shared" si="119"/>
        <v>49</v>
      </c>
    </row>
    <row r="3836" spans="1:23" x14ac:dyDescent="0.35">
      <c r="A3836" t="s">
        <v>522</v>
      </c>
      <c r="B3836" s="1">
        <v>44416</v>
      </c>
      <c r="C3836" t="s">
        <v>410</v>
      </c>
      <c r="D3836" t="s">
        <v>47</v>
      </c>
      <c r="E3836">
        <v>1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 s="2">
        <v>5.333333333333333</v>
      </c>
      <c r="M3836">
        <v>6</v>
      </c>
      <c r="N3836">
        <v>5</v>
      </c>
      <c r="O3836">
        <v>5</v>
      </c>
      <c r="P3836">
        <v>0</v>
      </c>
      <c r="Q3836">
        <v>2</v>
      </c>
      <c r="R3836">
        <v>2</v>
      </c>
      <c r="S3836">
        <v>1</v>
      </c>
      <c r="T3836">
        <v>0</v>
      </c>
      <c r="U3836">
        <v>0</v>
      </c>
      <c r="V3836">
        <f t="shared" si="118"/>
        <v>62.666666666666664</v>
      </c>
      <c r="W3836">
        <f t="shared" si="119"/>
        <v>43</v>
      </c>
    </row>
    <row r="3837" spans="1:23" x14ac:dyDescent="0.35">
      <c r="A3837" t="s">
        <v>522</v>
      </c>
      <c r="B3837" s="1">
        <v>44418</v>
      </c>
      <c r="C3837" t="s">
        <v>390</v>
      </c>
      <c r="D3837" t="s">
        <v>118</v>
      </c>
      <c r="E3837">
        <v>1</v>
      </c>
      <c r="F3837">
        <v>0</v>
      </c>
      <c r="G3837">
        <v>0</v>
      </c>
      <c r="H3837">
        <v>1</v>
      </c>
      <c r="I3837">
        <v>0</v>
      </c>
      <c r="J3837">
        <v>0</v>
      </c>
      <c r="K3837">
        <v>0</v>
      </c>
      <c r="L3837">
        <v>6</v>
      </c>
      <c r="M3837">
        <v>1</v>
      </c>
      <c r="N3837">
        <v>1</v>
      </c>
      <c r="O3837">
        <v>1</v>
      </c>
      <c r="P3837">
        <v>1</v>
      </c>
      <c r="Q3837">
        <v>2</v>
      </c>
      <c r="R3837">
        <v>5</v>
      </c>
      <c r="S3837">
        <v>0</v>
      </c>
      <c r="T3837">
        <v>0</v>
      </c>
      <c r="U3837">
        <v>0</v>
      </c>
      <c r="V3837">
        <f t="shared" si="118"/>
        <v>70</v>
      </c>
      <c r="W3837">
        <f t="shared" si="119"/>
        <v>66</v>
      </c>
    </row>
    <row r="3838" spans="1:23" x14ac:dyDescent="0.35">
      <c r="A3838" t="s">
        <v>522</v>
      </c>
      <c r="B3838" s="1">
        <v>44419</v>
      </c>
      <c r="C3838" t="s">
        <v>514</v>
      </c>
      <c r="D3838" t="s">
        <v>118</v>
      </c>
      <c r="E3838">
        <v>1</v>
      </c>
      <c r="F3838">
        <v>1</v>
      </c>
      <c r="G3838">
        <v>0</v>
      </c>
      <c r="H3838">
        <v>1</v>
      </c>
      <c r="I3838">
        <v>0</v>
      </c>
      <c r="J3838">
        <v>0</v>
      </c>
      <c r="K3838">
        <v>1</v>
      </c>
      <c r="L3838">
        <v>9</v>
      </c>
      <c r="M3838">
        <v>2</v>
      </c>
      <c r="N3838">
        <v>0</v>
      </c>
      <c r="O3838">
        <v>0</v>
      </c>
      <c r="P3838">
        <v>0</v>
      </c>
      <c r="Q3838">
        <v>0</v>
      </c>
      <c r="R3838">
        <v>7</v>
      </c>
      <c r="S3838">
        <v>0</v>
      </c>
      <c r="T3838">
        <v>0</v>
      </c>
      <c r="U3838">
        <v>0</v>
      </c>
      <c r="V3838">
        <f t="shared" si="118"/>
        <v>92</v>
      </c>
      <c r="W3838">
        <f t="shared" si="119"/>
        <v>97</v>
      </c>
    </row>
    <row r="3839" spans="1:23" x14ac:dyDescent="0.35">
      <c r="A3839" t="s">
        <v>522</v>
      </c>
      <c r="B3839" s="1">
        <v>44420</v>
      </c>
      <c r="C3839" t="s">
        <v>155</v>
      </c>
      <c r="D3839" t="s">
        <v>118</v>
      </c>
      <c r="E3839">
        <v>1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2</v>
      </c>
      <c r="M3839">
        <v>3</v>
      </c>
      <c r="N3839">
        <v>3</v>
      </c>
      <c r="O3839">
        <v>3</v>
      </c>
      <c r="P3839">
        <v>1</v>
      </c>
      <c r="Q3839">
        <v>1</v>
      </c>
      <c r="R3839">
        <v>1</v>
      </c>
      <c r="S3839">
        <v>0</v>
      </c>
      <c r="T3839">
        <v>0</v>
      </c>
      <c r="U3839">
        <v>0</v>
      </c>
      <c r="V3839">
        <f t="shared" si="118"/>
        <v>49</v>
      </c>
      <c r="W3839">
        <f t="shared" si="119"/>
        <v>30</v>
      </c>
    </row>
    <row r="3840" spans="1:23" x14ac:dyDescent="0.35">
      <c r="A3840" t="s">
        <v>522</v>
      </c>
      <c r="B3840" s="1">
        <v>44421</v>
      </c>
      <c r="C3840" t="s">
        <v>513</v>
      </c>
      <c r="D3840" t="s">
        <v>29</v>
      </c>
      <c r="E3840">
        <v>1</v>
      </c>
      <c r="F3840">
        <v>0</v>
      </c>
      <c r="G3840">
        <v>0</v>
      </c>
      <c r="H3840">
        <v>1</v>
      </c>
      <c r="I3840">
        <v>0</v>
      </c>
      <c r="J3840">
        <v>0</v>
      </c>
      <c r="K3840">
        <v>0</v>
      </c>
      <c r="L3840">
        <v>6</v>
      </c>
      <c r="M3840">
        <v>2</v>
      </c>
      <c r="N3840">
        <v>0</v>
      </c>
      <c r="O3840">
        <v>0</v>
      </c>
      <c r="P3840">
        <v>0</v>
      </c>
      <c r="Q3840">
        <v>0</v>
      </c>
      <c r="R3840">
        <v>5</v>
      </c>
      <c r="S3840">
        <v>0</v>
      </c>
      <c r="T3840">
        <v>0</v>
      </c>
      <c r="U3840">
        <v>0</v>
      </c>
      <c r="V3840">
        <f t="shared" si="118"/>
        <v>75</v>
      </c>
      <c r="W3840">
        <f t="shared" si="119"/>
        <v>77</v>
      </c>
    </row>
    <row r="3841" spans="1:23" x14ac:dyDescent="0.35">
      <c r="A3841" t="s">
        <v>522</v>
      </c>
      <c r="B3841" s="1">
        <v>44422</v>
      </c>
      <c r="C3841" t="s">
        <v>410</v>
      </c>
      <c r="D3841" t="s">
        <v>29</v>
      </c>
      <c r="E3841">
        <v>1</v>
      </c>
      <c r="F3841">
        <v>0</v>
      </c>
      <c r="G3841">
        <v>0</v>
      </c>
      <c r="H3841">
        <v>1</v>
      </c>
      <c r="I3841">
        <v>0</v>
      </c>
      <c r="J3841">
        <v>0</v>
      </c>
      <c r="K3841">
        <v>0</v>
      </c>
      <c r="L3841" s="2">
        <v>5.666666666666667</v>
      </c>
      <c r="M3841">
        <v>7</v>
      </c>
      <c r="N3841">
        <v>1</v>
      </c>
      <c r="O3841">
        <v>1</v>
      </c>
      <c r="P3841">
        <v>0</v>
      </c>
      <c r="Q3841">
        <v>2</v>
      </c>
      <c r="R3841">
        <v>2</v>
      </c>
      <c r="S3841">
        <v>0</v>
      </c>
      <c r="T3841">
        <v>0</v>
      </c>
      <c r="U3841">
        <v>0</v>
      </c>
      <c r="V3841">
        <f t="shared" si="118"/>
        <v>63.333333333333336</v>
      </c>
      <c r="W3841">
        <f t="shared" si="119"/>
        <v>55</v>
      </c>
    </row>
    <row r="3842" spans="1:23" x14ac:dyDescent="0.35">
      <c r="A3842" t="s">
        <v>522</v>
      </c>
      <c r="B3842" s="1">
        <v>44423</v>
      </c>
      <c r="C3842" t="s">
        <v>390</v>
      </c>
      <c r="D3842" t="s">
        <v>29</v>
      </c>
      <c r="E3842">
        <v>1</v>
      </c>
      <c r="F3842">
        <v>0</v>
      </c>
      <c r="G3842">
        <v>0</v>
      </c>
      <c r="H3842">
        <v>1</v>
      </c>
      <c r="I3842">
        <v>0</v>
      </c>
      <c r="J3842">
        <v>0</v>
      </c>
      <c r="K3842">
        <v>0</v>
      </c>
      <c r="L3842" s="2">
        <v>5.666666666666667</v>
      </c>
      <c r="M3842">
        <v>5</v>
      </c>
      <c r="N3842">
        <v>0</v>
      </c>
      <c r="O3842">
        <v>0</v>
      </c>
      <c r="P3842">
        <v>0</v>
      </c>
      <c r="Q3842">
        <v>2</v>
      </c>
      <c r="R3842">
        <v>2</v>
      </c>
      <c r="S3842">
        <v>0</v>
      </c>
      <c r="T3842">
        <v>0</v>
      </c>
      <c r="U3842">
        <v>1</v>
      </c>
      <c r="V3842">
        <f t="shared" si="118"/>
        <v>65.333333333333329</v>
      </c>
      <c r="W3842">
        <f t="shared" si="119"/>
        <v>62</v>
      </c>
    </row>
    <row r="3843" spans="1:23" x14ac:dyDescent="0.35">
      <c r="A3843" t="s">
        <v>522</v>
      </c>
      <c r="B3843" s="1">
        <v>44425</v>
      </c>
      <c r="C3843" t="s">
        <v>514</v>
      </c>
      <c r="D3843" t="s">
        <v>108</v>
      </c>
      <c r="E3843">
        <v>1</v>
      </c>
      <c r="F3843">
        <v>0</v>
      </c>
      <c r="G3843">
        <v>0</v>
      </c>
      <c r="H3843">
        <v>0</v>
      </c>
      <c r="I3843">
        <v>1</v>
      </c>
      <c r="J3843">
        <v>0</v>
      </c>
      <c r="K3843">
        <v>0</v>
      </c>
      <c r="L3843">
        <v>6</v>
      </c>
      <c r="M3843">
        <v>9</v>
      </c>
      <c r="N3843">
        <v>2</v>
      </c>
      <c r="O3843">
        <v>2</v>
      </c>
      <c r="P3843">
        <v>0</v>
      </c>
      <c r="Q3843">
        <v>2</v>
      </c>
      <c r="R3843">
        <v>4</v>
      </c>
      <c r="S3843">
        <v>1</v>
      </c>
      <c r="T3843">
        <v>0</v>
      </c>
      <c r="U3843">
        <v>0</v>
      </c>
      <c r="V3843">
        <f t="shared" ref="V3843:V3906" si="120">50+L3843*3+(IF(L3843&lt;4,0,(L3843-4)*2)+R3843-M3843-4*P3843-(2*(N3843-O3843))-Q3843)</f>
        <v>65</v>
      </c>
      <c r="W3843">
        <f t="shared" ref="W3843:W3906" si="121">40+6*L3843+R3843-2*Q3843-2*M3843-3*N3843-6*P3843</f>
        <v>52</v>
      </c>
    </row>
    <row r="3844" spans="1:23" x14ac:dyDescent="0.35">
      <c r="A3844" t="s">
        <v>522</v>
      </c>
      <c r="B3844" s="1">
        <v>44426</v>
      </c>
      <c r="C3844" t="s">
        <v>513</v>
      </c>
      <c r="D3844" t="s">
        <v>108</v>
      </c>
      <c r="E3844">
        <v>1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6</v>
      </c>
      <c r="M3844">
        <v>4</v>
      </c>
      <c r="N3844">
        <v>2</v>
      </c>
      <c r="O3844">
        <v>2</v>
      </c>
      <c r="P3844">
        <v>2</v>
      </c>
      <c r="Q3844">
        <v>1</v>
      </c>
      <c r="R3844">
        <v>8</v>
      </c>
      <c r="S3844">
        <v>0</v>
      </c>
      <c r="T3844">
        <v>0</v>
      </c>
      <c r="U3844">
        <v>0</v>
      </c>
      <c r="V3844">
        <f t="shared" si="120"/>
        <v>67</v>
      </c>
      <c r="W3844">
        <f t="shared" si="121"/>
        <v>56</v>
      </c>
    </row>
    <row r="3845" spans="1:23" x14ac:dyDescent="0.35">
      <c r="A3845" t="s">
        <v>522</v>
      </c>
      <c r="B3845" s="1">
        <v>44427</v>
      </c>
      <c r="C3845" t="s">
        <v>410</v>
      </c>
      <c r="D3845" t="s">
        <v>108</v>
      </c>
      <c r="E3845">
        <v>1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 s="2">
        <v>4.333333333333333</v>
      </c>
      <c r="M3845">
        <v>6</v>
      </c>
      <c r="N3845">
        <v>4</v>
      </c>
      <c r="O3845">
        <v>4</v>
      </c>
      <c r="P3845">
        <v>0</v>
      </c>
      <c r="Q3845">
        <v>3</v>
      </c>
      <c r="R3845">
        <v>0</v>
      </c>
      <c r="S3845">
        <v>1</v>
      </c>
      <c r="T3845">
        <v>0</v>
      </c>
      <c r="U3845">
        <v>0</v>
      </c>
      <c r="V3845">
        <f t="shared" si="120"/>
        <v>54.666666666666664</v>
      </c>
      <c r="W3845">
        <f t="shared" si="121"/>
        <v>36</v>
      </c>
    </row>
    <row r="3846" spans="1:23" x14ac:dyDescent="0.35">
      <c r="A3846" t="s">
        <v>522</v>
      </c>
      <c r="B3846" s="1">
        <v>44428</v>
      </c>
      <c r="C3846" t="s">
        <v>519</v>
      </c>
      <c r="D3846" t="s">
        <v>113</v>
      </c>
      <c r="E3846">
        <v>1</v>
      </c>
      <c r="F3846">
        <v>0</v>
      </c>
      <c r="G3846">
        <v>0</v>
      </c>
      <c r="H3846">
        <v>0</v>
      </c>
      <c r="I3846">
        <v>1</v>
      </c>
      <c r="J3846">
        <v>0</v>
      </c>
      <c r="K3846">
        <v>0</v>
      </c>
      <c r="L3846">
        <v>5</v>
      </c>
      <c r="M3846">
        <v>2</v>
      </c>
      <c r="N3846">
        <v>2</v>
      </c>
      <c r="O3846">
        <v>0</v>
      </c>
      <c r="P3846">
        <v>0</v>
      </c>
      <c r="Q3846">
        <v>2</v>
      </c>
      <c r="R3846">
        <v>5</v>
      </c>
      <c r="S3846">
        <v>1</v>
      </c>
      <c r="T3846">
        <v>0</v>
      </c>
      <c r="U3846">
        <v>0</v>
      </c>
      <c r="V3846">
        <f t="shared" si="120"/>
        <v>64</v>
      </c>
      <c r="W3846">
        <f t="shared" si="121"/>
        <v>61</v>
      </c>
    </row>
    <row r="3847" spans="1:23" x14ac:dyDescent="0.35">
      <c r="A3847" t="s">
        <v>522</v>
      </c>
      <c r="B3847" s="1">
        <v>44429</v>
      </c>
      <c r="C3847" t="s">
        <v>390</v>
      </c>
      <c r="D3847" t="s">
        <v>113</v>
      </c>
      <c r="E3847">
        <v>1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6</v>
      </c>
      <c r="M3847">
        <v>6</v>
      </c>
      <c r="N3847">
        <v>2</v>
      </c>
      <c r="O3847">
        <v>2</v>
      </c>
      <c r="P3847">
        <v>2</v>
      </c>
      <c r="Q3847">
        <v>1</v>
      </c>
      <c r="R3847">
        <v>8</v>
      </c>
      <c r="S3847">
        <v>0</v>
      </c>
      <c r="T3847">
        <v>0</v>
      </c>
      <c r="U3847">
        <v>0</v>
      </c>
      <c r="V3847">
        <f t="shared" si="120"/>
        <v>65</v>
      </c>
      <c r="W3847">
        <f t="shared" si="121"/>
        <v>52</v>
      </c>
    </row>
    <row r="3848" spans="1:23" x14ac:dyDescent="0.35">
      <c r="A3848" t="s">
        <v>522</v>
      </c>
      <c r="B3848" s="1">
        <v>44430</v>
      </c>
      <c r="C3848" t="s">
        <v>514</v>
      </c>
      <c r="D3848" t="s">
        <v>113</v>
      </c>
      <c r="E3848">
        <v>1</v>
      </c>
      <c r="F3848">
        <v>0</v>
      </c>
      <c r="G3848">
        <v>0</v>
      </c>
      <c r="H3848">
        <v>1</v>
      </c>
      <c r="I3848">
        <v>0</v>
      </c>
      <c r="J3848">
        <v>0</v>
      </c>
      <c r="K3848">
        <v>0</v>
      </c>
      <c r="L3848">
        <v>8</v>
      </c>
      <c r="M3848">
        <v>2</v>
      </c>
      <c r="N3848">
        <v>0</v>
      </c>
      <c r="O3848">
        <v>0</v>
      </c>
      <c r="P3848">
        <v>0</v>
      </c>
      <c r="Q3848">
        <v>0</v>
      </c>
      <c r="R3848">
        <v>9</v>
      </c>
      <c r="S3848">
        <v>0</v>
      </c>
      <c r="T3848">
        <v>0</v>
      </c>
      <c r="U3848">
        <v>0</v>
      </c>
      <c r="V3848">
        <f t="shared" si="120"/>
        <v>89</v>
      </c>
      <c r="W3848">
        <f t="shared" si="121"/>
        <v>93</v>
      </c>
    </row>
    <row r="3849" spans="1:23" x14ac:dyDescent="0.35">
      <c r="A3849" t="s">
        <v>522</v>
      </c>
      <c r="B3849" s="1">
        <v>44432</v>
      </c>
      <c r="C3849" t="s">
        <v>513</v>
      </c>
      <c r="D3849" t="s">
        <v>49</v>
      </c>
      <c r="E3849">
        <v>1</v>
      </c>
      <c r="F3849">
        <v>0</v>
      </c>
      <c r="G3849">
        <v>0</v>
      </c>
      <c r="H3849">
        <v>0</v>
      </c>
      <c r="I3849">
        <v>1</v>
      </c>
      <c r="J3849">
        <v>0</v>
      </c>
      <c r="K3849">
        <v>0</v>
      </c>
      <c r="L3849">
        <v>2</v>
      </c>
      <c r="M3849">
        <v>4</v>
      </c>
      <c r="N3849">
        <v>4</v>
      </c>
      <c r="O3849">
        <v>4</v>
      </c>
      <c r="P3849">
        <v>2</v>
      </c>
      <c r="Q3849">
        <v>3</v>
      </c>
      <c r="R3849">
        <v>1</v>
      </c>
      <c r="S3849">
        <v>0</v>
      </c>
      <c r="T3849">
        <v>0</v>
      </c>
      <c r="U3849">
        <v>0</v>
      </c>
      <c r="V3849">
        <f t="shared" si="120"/>
        <v>42</v>
      </c>
      <c r="W3849">
        <f t="shared" si="121"/>
        <v>15</v>
      </c>
    </row>
    <row r="3850" spans="1:23" x14ac:dyDescent="0.35">
      <c r="A3850" t="s">
        <v>522</v>
      </c>
      <c r="B3850" s="1">
        <v>44433</v>
      </c>
      <c r="C3850" t="s">
        <v>410</v>
      </c>
      <c r="D3850" t="s">
        <v>49</v>
      </c>
      <c r="E3850">
        <v>1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5</v>
      </c>
      <c r="M3850">
        <v>7</v>
      </c>
      <c r="N3850">
        <v>1</v>
      </c>
      <c r="O3850">
        <v>1</v>
      </c>
      <c r="P3850">
        <v>0</v>
      </c>
      <c r="Q3850">
        <v>2</v>
      </c>
      <c r="R3850">
        <v>4</v>
      </c>
      <c r="S3850">
        <v>0</v>
      </c>
      <c r="T3850">
        <v>0</v>
      </c>
      <c r="U3850">
        <v>0</v>
      </c>
      <c r="V3850">
        <f t="shared" si="120"/>
        <v>62</v>
      </c>
      <c r="W3850">
        <f t="shared" si="121"/>
        <v>53</v>
      </c>
    </row>
    <row r="3851" spans="1:23" x14ac:dyDescent="0.35">
      <c r="A3851" t="s">
        <v>522</v>
      </c>
      <c r="B3851" s="1">
        <v>44434</v>
      </c>
      <c r="C3851" t="s">
        <v>519</v>
      </c>
      <c r="D3851" t="s">
        <v>118</v>
      </c>
      <c r="E3851">
        <v>1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 s="2">
        <v>4.333333333333333</v>
      </c>
      <c r="M3851">
        <v>8</v>
      </c>
      <c r="N3851">
        <v>3</v>
      </c>
      <c r="O3851">
        <v>3</v>
      </c>
      <c r="P3851">
        <v>1</v>
      </c>
      <c r="Q3851">
        <v>1</v>
      </c>
      <c r="R3851">
        <v>3</v>
      </c>
      <c r="S3851">
        <v>0</v>
      </c>
      <c r="T3851">
        <v>0</v>
      </c>
      <c r="U3851">
        <v>0</v>
      </c>
      <c r="V3851">
        <f t="shared" si="120"/>
        <v>53.666666666666664</v>
      </c>
      <c r="W3851">
        <f t="shared" si="121"/>
        <v>36</v>
      </c>
    </row>
    <row r="3852" spans="1:23" x14ac:dyDescent="0.35">
      <c r="A3852" t="s">
        <v>522</v>
      </c>
      <c r="B3852" s="1">
        <v>44435</v>
      </c>
      <c r="C3852" t="s">
        <v>390</v>
      </c>
      <c r="D3852" t="s">
        <v>118</v>
      </c>
      <c r="E3852">
        <v>1</v>
      </c>
      <c r="F3852">
        <v>0</v>
      </c>
      <c r="G3852">
        <v>0</v>
      </c>
      <c r="H3852">
        <v>1</v>
      </c>
      <c r="I3852">
        <v>0</v>
      </c>
      <c r="J3852">
        <v>0</v>
      </c>
      <c r="K3852">
        <v>0</v>
      </c>
      <c r="L3852" s="2">
        <v>5.666666666666667</v>
      </c>
      <c r="M3852">
        <v>3</v>
      </c>
      <c r="N3852">
        <v>2</v>
      </c>
      <c r="O3852">
        <v>2</v>
      </c>
      <c r="P3852">
        <v>0</v>
      </c>
      <c r="Q3852">
        <v>3</v>
      </c>
      <c r="R3852">
        <v>4</v>
      </c>
      <c r="S3852">
        <v>0</v>
      </c>
      <c r="T3852">
        <v>0</v>
      </c>
      <c r="U3852">
        <v>0</v>
      </c>
      <c r="V3852">
        <f t="shared" si="120"/>
        <v>68.333333333333329</v>
      </c>
      <c r="W3852">
        <f t="shared" si="121"/>
        <v>60</v>
      </c>
    </row>
    <row r="3853" spans="1:23" x14ac:dyDescent="0.35">
      <c r="A3853" t="s">
        <v>522</v>
      </c>
      <c r="B3853" s="1">
        <v>44436</v>
      </c>
      <c r="C3853" t="s">
        <v>514</v>
      </c>
      <c r="D3853" t="s">
        <v>118</v>
      </c>
      <c r="E3853">
        <v>1</v>
      </c>
      <c r="F3853">
        <v>0</v>
      </c>
      <c r="G3853">
        <v>0</v>
      </c>
      <c r="H3853">
        <v>1</v>
      </c>
      <c r="I3853">
        <v>0</v>
      </c>
      <c r="J3853">
        <v>0</v>
      </c>
      <c r="K3853">
        <v>0</v>
      </c>
      <c r="L3853">
        <v>7</v>
      </c>
      <c r="M3853">
        <v>3</v>
      </c>
      <c r="N3853">
        <v>0</v>
      </c>
      <c r="O3853">
        <v>0</v>
      </c>
      <c r="P3853">
        <v>0</v>
      </c>
      <c r="Q3853">
        <v>1</v>
      </c>
      <c r="R3853">
        <v>5</v>
      </c>
      <c r="S3853">
        <v>0</v>
      </c>
      <c r="T3853">
        <v>0</v>
      </c>
      <c r="U3853">
        <v>0</v>
      </c>
      <c r="V3853">
        <f t="shared" si="120"/>
        <v>78</v>
      </c>
      <c r="W3853">
        <f t="shared" si="121"/>
        <v>79</v>
      </c>
    </row>
    <row r="3854" spans="1:23" x14ac:dyDescent="0.35">
      <c r="A3854" t="s">
        <v>522</v>
      </c>
      <c r="B3854" s="1">
        <v>44437</v>
      </c>
      <c r="C3854" t="s">
        <v>517</v>
      </c>
      <c r="D3854" t="s">
        <v>118</v>
      </c>
      <c r="E3854">
        <v>1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4</v>
      </c>
      <c r="M3854">
        <v>3</v>
      </c>
      <c r="N3854">
        <v>1</v>
      </c>
      <c r="O3854">
        <v>1</v>
      </c>
      <c r="P3854">
        <v>0</v>
      </c>
      <c r="Q3854">
        <v>1</v>
      </c>
      <c r="R3854">
        <v>3</v>
      </c>
      <c r="S3854">
        <v>0</v>
      </c>
      <c r="T3854">
        <v>0</v>
      </c>
      <c r="U3854">
        <v>0</v>
      </c>
      <c r="V3854">
        <f t="shared" si="120"/>
        <v>61</v>
      </c>
      <c r="W3854">
        <f t="shared" si="121"/>
        <v>56</v>
      </c>
    </row>
    <row r="3855" spans="1:23" x14ac:dyDescent="0.35">
      <c r="A3855" t="s">
        <v>522</v>
      </c>
      <c r="B3855" s="1">
        <v>44438</v>
      </c>
      <c r="C3855" t="s">
        <v>410</v>
      </c>
      <c r="D3855" t="s">
        <v>91</v>
      </c>
      <c r="E3855">
        <v>1</v>
      </c>
      <c r="F3855">
        <v>0</v>
      </c>
      <c r="G3855">
        <v>0</v>
      </c>
      <c r="H3855">
        <v>1</v>
      </c>
      <c r="I3855">
        <v>0</v>
      </c>
      <c r="J3855">
        <v>0</v>
      </c>
      <c r="K3855">
        <v>0</v>
      </c>
      <c r="L3855" s="2">
        <v>6.333333333333333</v>
      </c>
      <c r="M3855">
        <v>1</v>
      </c>
      <c r="N3855">
        <v>1</v>
      </c>
      <c r="O3855">
        <v>1</v>
      </c>
      <c r="P3855">
        <v>1</v>
      </c>
      <c r="Q3855">
        <v>2</v>
      </c>
      <c r="R3855">
        <v>5</v>
      </c>
      <c r="S3855">
        <v>0</v>
      </c>
      <c r="T3855">
        <v>0</v>
      </c>
      <c r="U3855">
        <v>0</v>
      </c>
      <c r="V3855">
        <f t="shared" si="120"/>
        <v>71.666666666666671</v>
      </c>
      <c r="W3855">
        <f t="shared" si="121"/>
        <v>68</v>
      </c>
    </row>
    <row r="3856" spans="1:23" x14ac:dyDescent="0.35">
      <c r="A3856" t="s">
        <v>522</v>
      </c>
      <c r="B3856" t="s">
        <v>238</v>
      </c>
      <c r="C3856" t="s">
        <v>519</v>
      </c>
      <c r="D3856" t="s">
        <v>91</v>
      </c>
      <c r="E3856">
        <v>1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3</v>
      </c>
      <c r="M3856">
        <v>5</v>
      </c>
      <c r="N3856">
        <v>4</v>
      </c>
      <c r="O3856">
        <v>4</v>
      </c>
      <c r="P3856">
        <v>0</v>
      </c>
      <c r="Q3856">
        <v>1</v>
      </c>
      <c r="R3856">
        <v>3</v>
      </c>
      <c r="S3856">
        <v>0</v>
      </c>
      <c r="T3856">
        <v>0</v>
      </c>
      <c r="U3856">
        <v>0</v>
      </c>
      <c r="V3856">
        <f t="shared" si="120"/>
        <v>56</v>
      </c>
      <c r="W3856">
        <f t="shared" si="121"/>
        <v>37</v>
      </c>
    </row>
    <row r="3857" spans="1:23" x14ac:dyDescent="0.35">
      <c r="A3857" t="s">
        <v>522</v>
      </c>
      <c r="B3857" t="s">
        <v>239</v>
      </c>
      <c r="C3857" t="s">
        <v>390</v>
      </c>
      <c r="D3857" t="s">
        <v>91</v>
      </c>
      <c r="E3857">
        <v>1</v>
      </c>
      <c r="F3857">
        <v>0</v>
      </c>
      <c r="G3857">
        <v>0</v>
      </c>
      <c r="H3857">
        <v>0</v>
      </c>
      <c r="I3857">
        <v>1</v>
      </c>
      <c r="J3857">
        <v>0</v>
      </c>
      <c r="K3857">
        <v>0</v>
      </c>
      <c r="L3857">
        <v>1</v>
      </c>
      <c r="M3857">
        <v>8</v>
      </c>
      <c r="N3857">
        <v>7</v>
      </c>
      <c r="O3857">
        <v>7</v>
      </c>
      <c r="P3857">
        <v>2</v>
      </c>
      <c r="Q3857">
        <v>2</v>
      </c>
      <c r="R3857">
        <v>0</v>
      </c>
      <c r="S3857">
        <v>0</v>
      </c>
      <c r="T3857">
        <v>0</v>
      </c>
      <c r="U3857">
        <v>0</v>
      </c>
      <c r="V3857">
        <f t="shared" si="120"/>
        <v>35</v>
      </c>
      <c r="W3857">
        <f t="shared" si="121"/>
        <v>-7</v>
      </c>
    </row>
    <row r="3858" spans="1:23" x14ac:dyDescent="0.35">
      <c r="A3858" t="s">
        <v>522</v>
      </c>
      <c r="B3858" s="1">
        <v>44442</v>
      </c>
      <c r="C3858" t="s">
        <v>514</v>
      </c>
      <c r="D3858" t="s">
        <v>105</v>
      </c>
      <c r="E3858">
        <v>1</v>
      </c>
      <c r="F3858">
        <v>0</v>
      </c>
      <c r="G3858">
        <v>0</v>
      </c>
      <c r="H3858">
        <v>1</v>
      </c>
      <c r="I3858">
        <v>0</v>
      </c>
      <c r="J3858">
        <v>0</v>
      </c>
      <c r="K3858">
        <v>0</v>
      </c>
      <c r="L3858" s="2">
        <v>6.333333333333333</v>
      </c>
      <c r="M3858">
        <v>4</v>
      </c>
      <c r="N3858">
        <v>2</v>
      </c>
      <c r="O3858">
        <v>1</v>
      </c>
      <c r="P3858">
        <v>0</v>
      </c>
      <c r="Q3858">
        <v>3</v>
      </c>
      <c r="R3858">
        <v>4</v>
      </c>
      <c r="S3858">
        <v>0</v>
      </c>
      <c r="T3858">
        <v>0</v>
      </c>
      <c r="U3858">
        <v>0</v>
      </c>
      <c r="V3858">
        <f t="shared" si="120"/>
        <v>68.666666666666671</v>
      </c>
      <c r="W3858">
        <f t="shared" si="121"/>
        <v>62</v>
      </c>
    </row>
    <row r="3859" spans="1:23" x14ac:dyDescent="0.35">
      <c r="A3859" t="s">
        <v>522</v>
      </c>
      <c r="B3859" s="1">
        <v>44443</v>
      </c>
      <c r="C3859" t="s">
        <v>517</v>
      </c>
      <c r="D3859" t="s">
        <v>105</v>
      </c>
      <c r="E3859">
        <v>1</v>
      </c>
      <c r="F3859">
        <v>0</v>
      </c>
      <c r="G3859">
        <v>0</v>
      </c>
      <c r="H3859">
        <v>0</v>
      </c>
      <c r="I3859">
        <v>1</v>
      </c>
      <c r="J3859">
        <v>0</v>
      </c>
      <c r="K3859">
        <v>0</v>
      </c>
      <c r="L3859" s="2">
        <v>1.6666666666666665</v>
      </c>
      <c r="M3859">
        <v>7</v>
      </c>
      <c r="N3859">
        <v>4</v>
      </c>
      <c r="O3859">
        <v>4</v>
      </c>
      <c r="P3859">
        <v>1</v>
      </c>
      <c r="Q3859">
        <v>1</v>
      </c>
      <c r="R3859">
        <v>1</v>
      </c>
      <c r="S3859">
        <v>0</v>
      </c>
      <c r="T3859">
        <v>0</v>
      </c>
      <c r="U3859">
        <v>0</v>
      </c>
      <c r="V3859">
        <f t="shared" si="120"/>
        <v>44</v>
      </c>
      <c r="W3859">
        <f t="shared" si="121"/>
        <v>17</v>
      </c>
    </row>
    <row r="3860" spans="1:23" x14ac:dyDescent="0.35">
      <c r="A3860" t="s">
        <v>522</v>
      </c>
      <c r="B3860" s="1">
        <v>44444</v>
      </c>
      <c r="C3860" t="s">
        <v>410</v>
      </c>
      <c r="D3860" t="s">
        <v>105</v>
      </c>
      <c r="E3860">
        <v>1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 s="2">
        <v>5.333333333333333</v>
      </c>
      <c r="M3860">
        <v>6</v>
      </c>
      <c r="N3860">
        <v>1</v>
      </c>
      <c r="O3860">
        <v>1</v>
      </c>
      <c r="P3860">
        <v>1</v>
      </c>
      <c r="Q3860">
        <v>2</v>
      </c>
      <c r="R3860">
        <v>2</v>
      </c>
      <c r="S3860">
        <v>0</v>
      </c>
      <c r="T3860">
        <v>0</v>
      </c>
      <c r="U3860">
        <v>0</v>
      </c>
      <c r="V3860">
        <f t="shared" si="120"/>
        <v>58.666666666666664</v>
      </c>
      <c r="W3860">
        <f t="shared" si="121"/>
        <v>49</v>
      </c>
    </row>
    <row r="3861" spans="1:23" x14ac:dyDescent="0.35">
      <c r="A3861" t="s">
        <v>522</v>
      </c>
      <c r="B3861" s="1">
        <v>44445</v>
      </c>
      <c r="C3861" t="s">
        <v>519</v>
      </c>
      <c r="D3861" t="s">
        <v>36</v>
      </c>
      <c r="E3861">
        <v>1</v>
      </c>
      <c r="F3861">
        <v>0</v>
      </c>
      <c r="G3861">
        <v>0</v>
      </c>
      <c r="H3861">
        <v>0</v>
      </c>
      <c r="I3861">
        <v>1</v>
      </c>
      <c r="J3861">
        <v>0</v>
      </c>
      <c r="K3861">
        <v>0</v>
      </c>
      <c r="L3861">
        <v>5</v>
      </c>
      <c r="M3861">
        <v>5</v>
      </c>
      <c r="N3861">
        <v>5</v>
      </c>
      <c r="O3861">
        <v>4</v>
      </c>
      <c r="P3861">
        <v>1</v>
      </c>
      <c r="Q3861">
        <v>2</v>
      </c>
      <c r="R3861">
        <v>3</v>
      </c>
      <c r="S3861">
        <v>0</v>
      </c>
      <c r="T3861">
        <v>0</v>
      </c>
      <c r="U3861">
        <v>0</v>
      </c>
      <c r="V3861">
        <f t="shared" si="120"/>
        <v>57</v>
      </c>
      <c r="W3861">
        <f t="shared" si="121"/>
        <v>38</v>
      </c>
    </row>
    <row r="3862" spans="1:23" x14ac:dyDescent="0.35">
      <c r="A3862" t="s">
        <v>522</v>
      </c>
      <c r="B3862" s="1">
        <v>44446</v>
      </c>
      <c r="C3862" t="s">
        <v>390</v>
      </c>
      <c r="D3862" t="s">
        <v>36</v>
      </c>
      <c r="E3862">
        <v>1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0</v>
      </c>
      <c r="L3862">
        <v>5</v>
      </c>
      <c r="M3862">
        <v>7</v>
      </c>
      <c r="N3862">
        <v>4</v>
      </c>
      <c r="O3862">
        <v>4</v>
      </c>
      <c r="P3862">
        <v>2</v>
      </c>
      <c r="Q3862">
        <v>0</v>
      </c>
      <c r="R3862">
        <v>3</v>
      </c>
      <c r="S3862">
        <v>0</v>
      </c>
      <c r="T3862">
        <v>0</v>
      </c>
      <c r="U3862">
        <v>0</v>
      </c>
      <c r="V3862">
        <f t="shared" si="120"/>
        <v>55</v>
      </c>
      <c r="W3862">
        <f t="shared" si="121"/>
        <v>35</v>
      </c>
    </row>
    <row r="3863" spans="1:23" x14ac:dyDescent="0.35">
      <c r="A3863" t="s">
        <v>522</v>
      </c>
      <c r="B3863" s="1">
        <v>44447</v>
      </c>
      <c r="C3863" t="s">
        <v>514</v>
      </c>
      <c r="D3863" t="s">
        <v>36</v>
      </c>
      <c r="E3863">
        <v>1</v>
      </c>
      <c r="F3863">
        <v>0</v>
      </c>
      <c r="G3863">
        <v>0</v>
      </c>
      <c r="H3863">
        <v>1</v>
      </c>
      <c r="I3863">
        <v>0</v>
      </c>
      <c r="J3863">
        <v>0</v>
      </c>
      <c r="K3863">
        <v>0</v>
      </c>
      <c r="L3863" s="2">
        <v>8.3333333333333339</v>
      </c>
      <c r="M3863">
        <v>7</v>
      </c>
      <c r="N3863">
        <v>4</v>
      </c>
      <c r="O3863">
        <v>4</v>
      </c>
      <c r="P3863">
        <v>1</v>
      </c>
      <c r="Q3863">
        <v>0</v>
      </c>
      <c r="R3863">
        <v>4</v>
      </c>
      <c r="S3863">
        <v>0</v>
      </c>
      <c r="T3863">
        <v>0</v>
      </c>
      <c r="U3863">
        <v>0</v>
      </c>
      <c r="V3863">
        <f t="shared" si="120"/>
        <v>76.666666666666671</v>
      </c>
      <c r="W3863">
        <f t="shared" si="121"/>
        <v>62</v>
      </c>
    </row>
    <row r="3864" spans="1:23" x14ac:dyDescent="0.35">
      <c r="A3864" t="s">
        <v>522</v>
      </c>
      <c r="B3864" s="1">
        <v>44448</v>
      </c>
      <c r="C3864" t="s">
        <v>520</v>
      </c>
      <c r="D3864" t="s">
        <v>36</v>
      </c>
      <c r="E3864">
        <v>1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4</v>
      </c>
      <c r="M3864">
        <v>3</v>
      </c>
      <c r="N3864">
        <v>1</v>
      </c>
      <c r="O3864">
        <v>1</v>
      </c>
      <c r="P3864">
        <v>0</v>
      </c>
      <c r="Q3864">
        <v>2</v>
      </c>
      <c r="R3864">
        <v>3</v>
      </c>
      <c r="S3864">
        <v>0</v>
      </c>
      <c r="T3864">
        <v>0</v>
      </c>
      <c r="U3864">
        <v>0</v>
      </c>
      <c r="V3864">
        <f t="shared" si="120"/>
        <v>60</v>
      </c>
      <c r="W3864">
        <f t="shared" si="121"/>
        <v>54</v>
      </c>
    </row>
    <row r="3865" spans="1:23" x14ac:dyDescent="0.35">
      <c r="A3865" t="s">
        <v>522</v>
      </c>
      <c r="B3865" s="1">
        <v>44449</v>
      </c>
      <c r="C3865" t="s">
        <v>410</v>
      </c>
      <c r="D3865" t="s">
        <v>87</v>
      </c>
      <c r="E3865">
        <v>1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7</v>
      </c>
      <c r="M3865">
        <v>3</v>
      </c>
      <c r="N3865">
        <v>2</v>
      </c>
      <c r="O3865">
        <v>2</v>
      </c>
      <c r="P3865">
        <v>2</v>
      </c>
      <c r="Q3865">
        <v>4</v>
      </c>
      <c r="R3865">
        <v>2</v>
      </c>
      <c r="S3865">
        <v>0</v>
      </c>
      <c r="T3865">
        <v>0</v>
      </c>
      <c r="U3865">
        <v>0</v>
      </c>
      <c r="V3865">
        <f t="shared" si="120"/>
        <v>64</v>
      </c>
      <c r="W3865">
        <f t="shared" si="121"/>
        <v>52</v>
      </c>
    </row>
    <row r="3866" spans="1:23" x14ac:dyDescent="0.35">
      <c r="A3866" t="s">
        <v>522</v>
      </c>
      <c r="B3866" s="1">
        <v>44450</v>
      </c>
      <c r="C3866" t="s">
        <v>519</v>
      </c>
      <c r="D3866" t="s">
        <v>87</v>
      </c>
      <c r="E3866">
        <v>1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5</v>
      </c>
      <c r="M3866">
        <v>6</v>
      </c>
      <c r="N3866">
        <v>4</v>
      </c>
      <c r="O3866">
        <v>4</v>
      </c>
      <c r="P3866">
        <v>2</v>
      </c>
      <c r="Q3866">
        <v>1</v>
      </c>
      <c r="R3866">
        <v>1</v>
      </c>
      <c r="S3866">
        <v>0</v>
      </c>
      <c r="T3866">
        <v>0</v>
      </c>
      <c r="U3866">
        <v>0</v>
      </c>
      <c r="V3866">
        <f t="shared" si="120"/>
        <v>53</v>
      </c>
      <c r="W3866">
        <f t="shared" si="121"/>
        <v>33</v>
      </c>
    </row>
    <row r="3867" spans="1:23" x14ac:dyDescent="0.35">
      <c r="A3867" t="s">
        <v>522</v>
      </c>
      <c r="B3867" s="1">
        <v>44451</v>
      </c>
      <c r="C3867" t="s">
        <v>390</v>
      </c>
      <c r="D3867" t="s">
        <v>87</v>
      </c>
      <c r="E3867">
        <v>1</v>
      </c>
      <c r="F3867">
        <v>0</v>
      </c>
      <c r="G3867">
        <v>0</v>
      </c>
      <c r="H3867">
        <v>1</v>
      </c>
      <c r="I3867">
        <v>0</v>
      </c>
      <c r="J3867">
        <v>0</v>
      </c>
      <c r="K3867">
        <v>0</v>
      </c>
      <c r="L3867" s="2">
        <v>5.333333333333333</v>
      </c>
      <c r="M3867">
        <v>2</v>
      </c>
      <c r="N3867">
        <v>0</v>
      </c>
      <c r="O3867">
        <v>0</v>
      </c>
      <c r="P3867">
        <v>0</v>
      </c>
      <c r="Q3867">
        <v>1</v>
      </c>
      <c r="R3867">
        <v>4</v>
      </c>
      <c r="S3867">
        <v>0</v>
      </c>
      <c r="T3867">
        <v>0</v>
      </c>
      <c r="U3867">
        <v>0</v>
      </c>
      <c r="V3867">
        <f t="shared" si="120"/>
        <v>69.666666666666671</v>
      </c>
      <c r="W3867">
        <f t="shared" si="121"/>
        <v>70</v>
      </c>
    </row>
    <row r="3868" spans="1:23" x14ac:dyDescent="0.35">
      <c r="A3868" t="s">
        <v>522</v>
      </c>
      <c r="B3868" s="1">
        <v>44452</v>
      </c>
      <c r="C3868" t="s">
        <v>514</v>
      </c>
      <c r="D3868" t="s">
        <v>96</v>
      </c>
      <c r="E3868">
        <v>1</v>
      </c>
      <c r="F3868">
        <v>0</v>
      </c>
      <c r="G3868">
        <v>0</v>
      </c>
      <c r="H3868">
        <v>1</v>
      </c>
      <c r="I3868">
        <v>0</v>
      </c>
      <c r="J3868">
        <v>0</v>
      </c>
      <c r="K3868">
        <v>0</v>
      </c>
      <c r="L3868">
        <v>6</v>
      </c>
      <c r="M3868">
        <v>4</v>
      </c>
      <c r="N3868">
        <v>0</v>
      </c>
      <c r="O3868">
        <v>0</v>
      </c>
      <c r="P3868">
        <v>0</v>
      </c>
      <c r="Q3868">
        <v>3</v>
      </c>
      <c r="R3868">
        <v>4</v>
      </c>
      <c r="S3868">
        <v>0</v>
      </c>
      <c r="T3868">
        <v>0</v>
      </c>
      <c r="U3868">
        <v>1</v>
      </c>
      <c r="V3868">
        <f t="shared" si="120"/>
        <v>69</v>
      </c>
      <c r="W3868">
        <f t="shared" si="121"/>
        <v>66</v>
      </c>
    </row>
    <row r="3869" spans="1:23" x14ac:dyDescent="0.35">
      <c r="A3869" t="s">
        <v>522</v>
      </c>
      <c r="B3869" s="1">
        <v>44453</v>
      </c>
      <c r="C3869" t="s">
        <v>520</v>
      </c>
      <c r="D3869" t="s">
        <v>96</v>
      </c>
      <c r="E3869">
        <v>1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4</v>
      </c>
      <c r="M3869">
        <v>4</v>
      </c>
      <c r="N3869">
        <v>2</v>
      </c>
      <c r="O3869">
        <v>2</v>
      </c>
      <c r="P3869">
        <v>0</v>
      </c>
      <c r="Q3869">
        <v>2</v>
      </c>
      <c r="R3869">
        <v>0</v>
      </c>
      <c r="S3869">
        <v>0</v>
      </c>
      <c r="T3869">
        <v>0</v>
      </c>
      <c r="U3869">
        <v>0</v>
      </c>
      <c r="V3869">
        <f t="shared" si="120"/>
        <v>56</v>
      </c>
      <c r="W3869">
        <f t="shared" si="121"/>
        <v>46</v>
      </c>
    </row>
    <row r="3870" spans="1:23" x14ac:dyDescent="0.35">
      <c r="A3870" t="s">
        <v>522</v>
      </c>
      <c r="B3870" s="1">
        <v>44454</v>
      </c>
      <c r="C3870" t="s">
        <v>410</v>
      </c>
      <c r="D3870" t="s">
        <v>96</v>
      </c>
      <c r="E3870">
        <v>1</v>
      </c>
      <c r="F3870">
        <v>0</v>
      </c>
      <c r="G3870">
        <v>0</v>
      </c>
      <c r="H3870">
        <v>1</v>
      </c>
      <c r="I3870">
        <v>0</v>
      </c>
      <c r="J3870">
        <v>0</v>
      </c>
      <c r="K3870">
        <v>0</v>
      </c>
      <c r="L3870">
        <v>6</v>
      </c>
      <c r="M3870">
        <v>6</v>
      </c>
      <c r="N3870">
        <v>3</v>
      </c>
      <c r="O3870">
        <v>2</v>
      </c>
      <c r="P3870">
        <v>2</v>
      </c>
      <c r="Q3870">
        <v>0</v>
      </c>
      <c r="R3870">
        <v>7</v>
      </c>
      <c r="S3870">
        <v>0</v>
      </c>
      <c r="T3870">
        <v>0</v>
      </c>
      <c r="U3870">
        <v>0</v>
      </c>
      <c r="V3870">
        <f t="shared" si="120"/>
        <v>63</v>
      </c>
      <c r="W3870">
        <f t="shared" si="121"/>
        <v>50</v>
      </c>
    </row>
    <row r="3871" spans="1:23" x14ac:dyDescent="0.35">
      <c r="A3871" t="s">
        <v>522</v>
      </c>
      <c r="B3871" s="1">
        <v>44456</v>
      </c>
      <c r="C3871" t="s">
        <v>519</v>
      </c>
      <c r="D3871" t="s">
        <v>69</v>
      </c>
      <c r="E3871">
        <v>1</v>
      </c>
      <c r="F3871">
        <v>0</v>
      </c>
      <c r="G3871">
        <v>0</v>
      </c>
      <c r="H3871">
        <v>1</v>
      </c>
      <c r="I3871">
        <v>0</v>
      </c>
      <c r="J3871">
        <v>0</v>
      </c>
      <c r="K3871">
        <v>0</v>
      </c>
      <c r="L3871" s="2">
        <v>5.666666666666667</v>
      </c>
      <c r="M3871">
        <v>3</v>
      </c>
      <c r="N3871">
        <v>0</v>
      </c>
      <c r="O3871">
        <v>0</v>
      </c>
      <c r="P3871">
        <v>0</v>
      </c>
      <c r="Q3871">
        <v>2</v>
      </c>
      <c r="R3871">
        <v>3</v>
      </c>
      <c r="S3871">
        <v>0</v>
      </c>
      <c r="T3871">
        <v>0</v>
      </c>
      <c r="U3871">
        <v>0</v>
      </c>
      <c r="V3871">
        <f t="shared" si="120"/>
        <v>68.333333333333329</v>
      </c>
      <c r="W3871">
        <f t="shared" si="121"/>
        <v>67</v>
      </c>
    </row>
    <row r="3872" spans="1:23" x14ac:dyDescent="0.35">
      <c r="A3872" t="s">
        <v>522</v>
      </c>
      <c r="B3872" s="1">
        <v>44457</v>
      </c>
      <c r="C3872" t="s">
        <v>514</v>
      </c>
      <c r="D3872" t="s">
        <v>69</v>
      </c>
      <c r="E3872">
        <v>1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6</v>
      </c>
      <c r="M3872">
        <v>7</v>
      </c>
      <c r="N3872">
        <v>2</v>
      </c>
      <c r="O3872">
        <v>2</v>
      </c>
      <c r="P3872">
        <v>0</v>
      </c>
      <c r="Q3872">
        <v>0</v>
      </c>
      <c r="R3872">
        <v>2</v>
      </c>
      <c r="S3872">
        <v>0</v>
      </c>
      <c r="T3872">
        <v>0</v>
      </c>
      <c r="U3872">
        <v>0</v>
      </c>
      <c r="V3872">
        <f t="shared" si="120"/>
        <v>67</v>
      </c>
      <c r="W3872">
        <f t="shared" si="121"/>
        <v>58</v>
      </c>
    </row>
    <row r="3873" spans="1:23" x14ac:dyDescent="0.35">
      <c r="A3873" t="s">
        <v>522</v>
      </c>
      <c r="B3873" s="1">
        <v>44458</v>
      </c>
      <c r="C3873" t="s">
        <v>390</v>
      </c>
      <c r="D3873" t="s">
        <v>69</v>
      </c>
      <c r="E3873">
        <v>1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4</v>
      </c>
      <c r="M3873">
        <v>4</v>
      </c>
      <c r="N3873">
        <v>3</v>
      </c>
      <c r="O3873">
        <v>3</v>
      </c>
      <c r="P3873">
        <v>0</v>
      </c>
      <c r="Q3873">
        <v>1</v>
      </c>
      <c r="R3873">
        <v>2</v>
      </c>
      <c r="S3873">
        <v>0</v>
      </c>
      <c r="T3873">
        <v>0</v>
      </c>
      <c r="U3873">
        <v>0</v>
      </c>
      <c r="V3873">
        <f t="shared" si="120"/>
        <v>59</v>
      </c>
      <c r="W3873">
        <f t="shared" si="121"/>
        <v>47</v>
      </c>
    </row>
    <row r="3874" spans="1:23" x14ac:dyDescent="0.35">
      <c r="A3874" t="s">
        <v>522</v>
      </c>
      <c r="B3874" s="1">
        <v>44459</v>
      </c>
      <c r="C3874" t="s">
        <v>410</v>
      </c>
      <c r="D3874" t="s">
        <v>105</v>
      </c>
      <c r="E3874">
        <v>1</v>
      </c>
      <c r="F3874">
        <v>0</v>
      </c>
      <c r="G3874">
        <v>0</v>
      </c>
      <c r="H3874">
        <v>1</v>
      </c>
      <c r="I3874">
        <v>0</v>
      </c>
      <c r="J3874">
        <v>0</v>
      </c>
      <c r="K3874">
        <v>0</v>
      </c>
      <c r="L3874">
        <v>6</v>
      </c>
      <c r="M3874">
        <v>3</v>
      </c>
      <c r="N3874">
        <v>2</v>
      </c>
      <c r="O3874">
        <v>2</v>
      </c>
      <c r="P3874">
        <v>2</v>
      </c>
      <c r="Q3874">
        <v>0</v>
      </c>
      <c r="R3874">
        <v>2</v>
      </c>
      <c r="S3874">
        <v>0</v>
      </c>
      <c r="T3874">
        <v>0</v>
      </c>
      <c r="U3874">
        <v>0</v>
      </c>
      <c r="V3874">
        <f t="shared" si="120"/>
        <v>63</v>
      </c>
      <c r="W3874">
        <f t="shared" si="121"/>
        <v>54</v>
      </c>
    </row>
    <row r="3875" spans="1:23" x14ac:dyDescent="0.35">
      <c r="A3875" t="s">
        <v>522</v>
      </c>
      <c r="B3875" s="1">
        <v>44460</v>
      </c>
      <c r="C3875" t="s">
        <v>520</v>
      </c>
      <c r="D3875" t="s">
        <v>105</v>
      </c>
      <c r="E3875">
        <v>1</v>
      </c>
      <c r="F3875">
        <v>0</v>
      </c>
      <c r="G3875">
        <v>0</v>
      </c>
      <c r="H3875">
        <v>1</v>
      </c>
      <c r="I3875">
        <v>0</v>
      </c>
      <c r="J3875">
        <v>0</v>
      </c>
      <c r="K3875">
        <v>0</v>
      </c>
      <c r="L3875">
        <v>5</v>
      </c>
      <c r="M3875">
        <v>2</v>
      </c>
      <c r="N3875">
        <v>0</v>
      </c>
      <c r="O3875">
        <v>0</v>
      </c>
      <c r="P3875">
        <v>0</v>
      </c>
      <c r="Q3875">
        <v>1</v>
      </c>
      <c r="R3875">
        <v>5</v>
      </c>
      <c r="S3875">
        <v>0</v>
      </c>
      <c r="T3875">
        <v>0</v>
      </c>
      <c r="U3875">
        <v>0</v>
      </c>
      <c r="V3875">
        <f t="shared" si="120"/>
        <v>69</v>
      </c>
      <c r="W3875">
        <f t="shared" si="121"/>
        <v>69</v>
      </c>
    </row>
    <row r="3876" spans="1:23" x14ac:dyDescent="0.35">
      <c r="A3876" t="s">
        <v>522</v>
      </c>
      <c r="B3876" s="1">
        <v>44461</v>
      </c>
      <c r="C3876" t="s">
        <v>519</v>
      </c>
      <c r="D3876" t="s">
        <v>105</v>
      </c>
      <c r="E3876">
        <v>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0</v>
      </c>
      <c r="L3876">
        <v>7</v>
      </c>
      <c r="M3876">
        <v>4</v>
      </c>
      <c r="N3876">
        <v>2</v>
      </c>
      <c r="O3876">
        <v>2</v>
      </c>
      <c r="P3876">
        <v>1</v>
      </c>
      <c r="Q3876">
        <v>0</v>
      </c>
      <c r="R3876">
        <v>3</v>
      </c>
      <c r="S3876">
        <v>0</v>
      </c>
      <c r="T3876">
        <v>0</v>
      </c>
      <c r="U3876">
        <v>0</v>
      </c>
      <c r="V3876">
        <f t="shared" si="120"/>
        <v>72</v>
      </c>
      <c r="W3876">
        <f t="shared" si="121"/>
        <v>65</v>
      </c>
    </row>
    <row r="3877" spans="1:23" x14ac:dyDescent="0.35">
      <c r="A3877" t="s">
        <v>522</v>
      </c>
      <c r="B3877" s="1">
        <v>44462</v>
      </c>
      <c r="C3877" t="s">
        <v>514</v>
      </c>
      <c r="D3877" t="s">
        <v>105</v>
      </c>
      <c r="E3877">
        <v>1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4</v>
      </c>
      <c r="M3877">
        <v>4</v>
      </c>
      <c r="N3877">
        <v>5</v>
      </c>
      <c r="O3877">
        <v>5</v>
      </c>
      <c r="P3877">
        <v>2</v>
      </c>
      <c r="Q3877">
        <v>2</v>
      </c>
      <c r="R3877">
        <v>1</v>
      </c>
      <c r="S3877">
        <v>0</v>
      </c>
      <c r="T3877">
        <v>0</v>
      </c>
      <c r="U3877">
        <v>0</v>
      </c>
      <c r="V3877">
        <f t="shared" si="120"/>
        <v>49</v>
      </c>
      <c r="W3877">
        <f t="shared" si="121"/>
        <v>26</v>
      </c>
    </row>
    <row r="3878" spans="1:23" x14ac:dyDescent="0.35">
      <c r="A3878" t="s">
        <v>522</v>
      </c>
      <c r="B3878" t="s">
        <v>207</v>
      </c>
      <c r="C3878" t="s">
        <v>390</v>
      </c>
      <c r="D3878" t="s">
        <v>114</v>
      </c>
      <c r="E3878">
        <v>1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4</v>
      </c>
      <c r="M3878">
        <v>2</v>
      </c>
      <c r="N3878">
        <v>0</v>
      </c>
      <c r="O3878">
        <v>0</v>
      </c>
      <c r="P3878">
        <v>0</v>
      </c>
      <c r="Q3878">
        <v>4</v>
      </c>
      <c r="R3878">
        <v>6</v>
      </c>
      <c r="S3878">
        <v>0</v>
      </c>
      <c r="T3878">
        <v>0</v>
      </c>
      <c r="U3878">
        <v>0</v>
      </c>
      <c r="V3878">
        <f t="shared" si="120"/>
        <v>62</v>
      </c>
      <c r="W3878">
        <f t="shared" si="121"/>
        <v>58</v>
      </c>
    </row>
    <row r="3879" spans="1:23" x14ac:dyDescent="0.35">
      <c r="A3879" t="s">
        <v>522</v>
      </c>
      <c r="B3879" t="s">
        <v>208</v>
      </c>
      <c r="C3879" t="s">
        <v>513</v>
      </c>
      <c r="D3879" t="s">
        <v>114</v>
      </c>
      <c r="E3879">
        <v>1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 s="2">
        <v>0.33333333333333331</v>
      </c>
      <c r="M3879">
        <v>2</v>
      </c>
      <c r="N3879">
        <v>2</v>
      </c>
      <c r="O3879">
        <v>2</v>
      </c>
      <c r="P3879">
        <v>1</v>
      </c>
      <c r="Q3879">
        <v>1</v>
      </c>
      <c r="R3879">
        <v>1</v>
      </c>
      <c r="S3879">
        <v>0</v>
      </c>
      <c r="T3879">
        <v>0</v>
      </c>
      <c r="U3879">
        <v>0</v>
      </c>
      <c r="V3879">
        <f t="shared" si="120"/>
        <v>45</v>
      </c>
      <c r="W3879">
        <f t="shared" si="121"/>
        <v>25</v>
      </c>
    </row>
    <row r="3880" spans="1:23" x14ac:dyDescent="0.35">
      <c r="A3880" t="s">
        <v>522</v>
      </c>
      <c r="B3880" s="1">
        <v>44464</v>
      </c>
      <c r="C3880" t="s">
        <v>410</v>
      </c>
      <c r="D3880" t="s">
        <v>114</v>
      </c>
      <c r="E3880">
        <v>1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5</v>
      </c>
      <c r="M3880">
        <v>8</v>
      </c>
      <c r="N3880">
        <v>4</v>
      </c>
      <c r="O3880">
        <v>3</v>
      </c>
      <c r="P3880">
        <v>0</v>
      </c>
      <c r="Q3880">
        <v>3</v>
      </c>
      <c r="R3880">
        <v>6</v>
      </c>
      <c r="S3880">
        <v>0</v>
      </c>
      <c r="T3880">
        <v>0</v>
      </c>
      <c r="U3880">
        <v>0</v>
      </c>
      <c r="V3880">
        <f t="shared" si="120"/>
        <v>60</v>
      </c>
      <c r="W3880">
        <f t="shared" si="121"/>
        <v>42</v>
      </c>
    </row>
    <row r="3881" spans="1:23" x14ac:dyDescent="0.35">
      <c r="A3881" t="s">
        <v>522</v>
      </c>
      <c r="B3881" s="1">
        <v>44465</v>
      </c>
      <c r="C3881" t="s">
        <v>520</v>
      </c>
      <c r="D3881" t="s">
        <v>114</v>
      </c>
      <c r="E3881">
        <v>1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 s="2">
        <v>5.333333333333333</v>
      </c>
      <c r="M3881">
        <v>6</v>
      </c>
      <c r="N3881">
        <v>2</v>
      </c>
      <c r="O3881">
        <v>2</v>
      </c>
      <c r="P3881">
        <v>0</v>
      </c>
      <c r="Q3881">
        <v>2</v>
      </c>
      <c r="R3881">
        <v>1</v>
      </c>
      <c r="S3881">
        <v>1</v>
      </c>
      <c r="T3881">
        <v>0</v>
      </c>
      <c r="U3881">
        <v>0</v>
      </c>
      <c r="V3881">
        <f t="shared" si="120"/>
        <v>61.666666666666664</v>
      </c>
      <c r="W3881">
        <f t="shared" si="121"/>
        <v>51</v>
      </c>
    </row>
    <row r="3882" spans="1:23" x14ac:dyDescent="0.35">
      <c r="A3882" t="s">
        <v>522</v>
      </c>
      <c r="B3882" s="1">
        <v>44467</v>
      </c>
      <c r="C3882" t="s">
        <v>514</v>
      </c>
      <c r="D3882" t="s">
        <v>108</v>
      </c>
      <c r="E3882">
        <v>1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6</v>
      </c>
      <c r="M3882">
        <v>7</v>
      </c>
      <c r="N3882">
        <v>2</v>
      </c>
      <c r="O3882">
        <v>2</v>
      </c>
      <c r="P3882">
        <v>1</v>
      </c>
      <c r="Q3882">
        <v>2</v>
      </c>
      <c r="R3882">
        <v>4</v>
      </c>
      <c r="S3882">
        <v>0</v>
      </c>
      <c r="T3882">
        <v>0</v>
      </c>
      <c r="U3882">
        <v>0</v>
      </c>
      <c r="V3882">
        <f t="shared" si="120"/>
        <v>63</v>
      </c>
      <c r="W3882">
        <f t="shared" si="121"/>
        <v>50</v>
      </c>
    </row>
    <row r="3883" spans="1:23" x14ac:dyDescent="0.35">
      <c r="A3883" t="s">
        <v>522</v>
      </c>
      <c r="B3883" s="1">
        <v>44468</v>
      </c>
      <c r="C3883" t="s">
        <v>519</v>
      </c>
      <c r="D3883" t="s">
        <v>108</v>
      </c>
      <c r="E3883">
        <v>1</v>
      </c>
      <c r="F3883">
        <v>0</v>
      </c>
      <c r="G3883">
        <v>0</v>
      </c>
      <c r="H3883">
        <v>0</v>
      </c>
      <c r="I3883">
        <v>1</v>
      </c>
      <c r="J3883">
        <v>0</v>
      </c>
      <c r="K3883">
        <v>0</v>
      </c>
      <c r="L3883" s="2">
        <v>5.666666666666667</v>
      </c>
      <c r="M3883">
        <v>7</v>
      </c>
      <c r="N3883">
        <v>3</v>
      </c>
      <c r="O3883">
        <v>3</v>
      </c>
      <c r="P3883">
        <v>1</v>
      </c>
      <c r="Q3883">
        <v>1</v>
      </c>
      <c r="R3883">
        <v>7</v>
      </c>
      <c r="S3883">
        <v>0</v>
      </c>
      <c r="T3883">
        <v>0</v>
      </c>
      <c r="U3883">
        <v>1</v>
      </c>
      <c r="V3883">
        <f t="shared" si="120"/>
        <v>65.333333333333329</v>
      </c>
      <c r="W3883">
        <f t="shared" si="121"/>
        <v>50</v>
      </c>
    </row>
    <row r="3884" spans="1:23" x14ac:dyDescent="0.35">
      <c r="A3884" t="s">
        <v>522</v>
      </c>
      <c r="B3884" s="1">
        <v>44469</v>
      </c>
      <c r="C3884" t="s">
        <v>390</v>
      </c>
      <c r="D3884" t="s">
        <v>108</v>
      </c>
      <c r="E3884">
        <v>1</v>
      </c>
      <c r="F3884">
        <v>0</v>
      </c>
      <c r="G3884">
        <v>0</v>
      </c>
      <c r="H3884">
        <v>1</v>
      </c>
      <c r="I3884">
        <v>0</v>
      </c>
      <c r="J3884">
        <v>0</v>
      </c>
      <c r="K3884">
        <v>0</v>
      </c>
      <c r="L3884" s="2">
        <v>6.333333333333333</v>
      </c>
      <c r="M3884">
        <v>9</v>
      </c>
      <c r="N3884">
        <v>3</v>
      </c>
      <c r="O3884">
        <v>3</v>
      </c>
      <c r="P3884">
        <v>1</v>
      </c>
      <c r="Q3884">
        <v>0</v>
      </c>
      <c r="R3884">
        <v>7</v>
      </c>
      <c r="S3884">
        <v>0</v>
      </c>
      <c r="T3884">
        <v>0</v>
      </c>
      <c r="U3884">
        <v>0</v>
      </c>
      <c r="V3884">
        <f t="shared" si="120"/>
        <v>67.666666666666671</v>
      </c>
      <c r="W3884">
        <f t="shared" si="121"/>
        <v>52</v>
      </c>
    </row>
    <row r="3885" spans="1:23" x14ac:dyDescent="0.35">
      <c r="A3885" t="s">
        <v>522</v>
      </c>
      <c r="B3885" s="1">
        <v>44470</v>
      </c>
      <c r="C3885" t="s">
        <v>521</v>
      </c>
      <c r="D3885" t="s">
        <v>112</v>
      </c>
      <c r="E3885">
        <v>1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5</v>
      </c>
      <c r="M3885">
        <v>3</v>
      </c>
      <c r="N3885">
        <v>0</v>
      </c>
      <c r="O3885">
        <v>0</v>
      </c>
      <c r="P3885">
        <v>0</v>
      </c>
      <c r="Q3885">
        <v>1</v>
      </c>
      <c r="R3885">
        <v>4</v>
      </c>
      <c r="S3885">
        <v>0</v>
      </c>
      <c r="T3885">
        <v>0</v>
      </c>
      <c r="U3885">
        <v>1</v>
      </c>
      <c r="V3885">
        <f t="shared" si="120"/>
        <v>67</v>
      </c>
      <c r="W3885">
        <f t="shared" si="121"/>
        <v>66</v>
      </c>
    </row>
    <row r="3886" spans="1:23" x14ac:dyDescent="0.35">
      <c r="A3886" t="s">
        <v>522</v>
      </c>
      <c r="B3886" s="1">
        <v>44471</v>
      </c>
      <c r="C3886" t="s">
        <v>410</v>
      </c>
      <c r="D3886" t="s">
        <v>112</v>
      </c>
      <c r="E3886">
        <v>1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5</v>
      </c>
      <c r="M3886">
        <v>6</v>
      </c>
      <c r="N3886">
        <v>4</v>
      </c>
      <c r="O3886">
        <v>4</v>
      </c>
      <c r="P3886">
        <v>1</v>
      </c>
      <c r="Q3886">
        <v>4</v>
      </c>
      <c r="R3886">
        <v>4</v>
      </c>
      <c r="S3886">
        <v>0</v>
      </c>
      <c r="T3886">
        <v>0</v>
      </c>
      <c r="U3886">
        <v>0</v>
      </c>
      <c r="V3886">
        <f t="shared" si="120"/>
        <v>57</v>
      </c>
      <c r="W3886">
        <f t="shared" si="121"/>
        <v>36</v>
      </c>
    </row>
    <row r="3887" spans="1:23" x14ac:dyDescent="0.35">
      <c r="A3887" t="s">
        <v>522</v>
      </c>
      <c r="B3887" s="1">
        <v>44472</v>
      </c>
      <c r="C3887" t="s">
        <v>520</v>
      </c>
      <c r="D3887" t="s">
        <v>112</v>
      </c>
      <c r="E3887">
        <v>1</v>
      </c>
      <c r="F3887">
        <v>0</v>
      </c>
      <c r="G3887">
        <v>1</v>
      </c>
      <c r="H3887">
        <v>0</v>
      </c>
      <c r="I3887">
        <v>1</v>
      </c>
      <c r="J3887">
        <v>0</v>
      </c>
      <c r="K3887">
        <v>0</v>
      </c>
      <c r="L3887">
        <v>5</v>
      </c>
      <c r="M3887">
        <v>6</v>
      </c>
      <c r="N3887">
        <v>3</v>
      </c>
      <c r="O3887">
        <v>3</v>
      </c>
      <c r="P3887">
        <v>0</v>
      </c>
      <c r="Q3887">
        <v>1</v>
      </c>
      <c r="R3887">
        <v>4</v>
      </c>
      <c r="S3887">
        <v>0</v>
      </c>
      <c r="T3887">
        <v>0</v>
      </c>
      <c r="U3887">
        <v>0</v>
      </c>
      <c r="V3887">
        <f t="shared" si="120"/>
        <v>64</v>
      </c>
      <c r="W3887">
        <f t="shared" si="121"/>
        <v>51</v>
      </c>
    </row>
    <row r="3888" spans="1:23" x14ac:dyDescent="0.35">
      <c r="A3888" t="s">
        <v>536</v>
      </c>
      <c r="B3888" s="1">
        <v>44287</v>
      </c>
      <c r="C3888" t="s">
        <v>523</v>
      </c>
      <c r="D3888" t="s">
        <v>131</v>
      </c>
      <c r="E3888">
        <v>1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 s="2">
        <v>4.666666666666667</v>
      </c>
      <c r="M3888">
        <v>8</v>
      </c>
      <c r="N3888">
        <v>4</v>
      </c>
      <c r="O3888">
        <v>4</v>
      </c>
      <c r="P3888">
        <v>2</v>
      </c>
      <c r="Q3888">
        <v>1</v>
      </c>
      <c r="R3888">
        <v>6</v>
      </c>
      <c r="S3888">
        <v>0</v>
      </c>
      <c r="T3888">
        <v>0</v>
      </c>
      <c r="U3888">
        <v>0</v>
      </c>
      <c r="V3888">
        <f t="shared" si="120"/>
        <v>54.333333333333336</v>
      </c>
      <c r="W3888">
        <f t="shared" si="121"/>
        <v>32</v>
      </c>
    </row>
    <row r="3889" spans="1:23" x14ac:dyDescent="0.35">
      <c r="A3889" t="s">
        <v>536</v>
      </c>
      <c r="B3889" s="1">
        <v>44288</v>
      </c>
      <c r="C3889" t="s">
        <v>524</v>
      </c>
      <c r="D3889" t="s">
        <v>131</v>
      </c>
      <c r="E3889">
        <v>1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 s="2">
        <v>4.666666666666667</v>
      </c>
      <c r="M3889">
        <v>4</v>
      </c>
      <c r="N3889">
        <v>0</v>
      </c>
      <c r="O3889">
        <v>0</v>
      </c>
      <c r="P3889">
        <v>0</v>
      </c>
      <c r="Q3889">
        <v>2</v>
      </c>
      <c r="R3889">
        <v>8</v>
      </c>
      <c r="S3889">
        <v>0</v>
      </c>
      <c r="T3889">
        <v>0</v>
      </c>
      <c r="U3889">
        <v>0</v>
      </c>
      <c r="V3889">
        <f t="shared" si="120"/>
        <v>67.333333333333329</v>
      </c>
      <c r="W3889">
        <f t="shared" si="121"/>
        <v>64</v>
      </c>
    </row>
    <row r="3890" spans="1:23" x14ac:dyDescent="0.35">
      <c r="A3890" t="s">
        <v>536</v>
      </c>
      <c r="B3890" s="1">
        <v>44289</v>
      </c>
      <c r="C3890" t="s">
        <v>525</v>
      </c>
      <c r="D3890" t="s">
        <v>131</v>
      </c>
      <c r="E3890">
        <v>1</v>
      </c>
      <c r="F3890">
        <v>0</v>
      </c>
      <c r="G3890">
        <v>0</v>
      </c>
      <c r="H3890">
        <v>1</v>
      </c>
      <c r="I3890">
        <v>0</v>
      </c>
      <c r="J3890">
        <v>0</v>
      </c>
      <c r="K3890">
        <v>0</v>
      </c>
      <c r="L3890">
        <v>6</v>
      </c>
      <c r="M3890">
        <v>3</v>
      </c>
      <c r="N3890">
        <v>0</v>
      </c>
      <c r="O3890">
        <v>0</v>
      </c>
      <c r="P3890">
        <v>0</v>
      </c>
      <c r="Q3890">
        <v>0</v>
      </c>
      <c r="R3890">
        <v>8</v>
      </c>
      <c r="S3890">
        <v>0</v>
      </c>
      <c r="T3890">
        <v>0</v>
      </c>
      <c r="U3890">
        <v>0</v>
      </c>
      <c r="V3890">
        <f t="shared" si="120"/>
        <v>77</v>
      </c>
      <c r="W3890">
        <f t="shared" si="121"/>
        <v>78</v>
      </c>
    </row>
    <row r="3891" spans="1:23" x14ac:dyDescent="0.35">
      <c r="A3891" t="s">
        <v>536</v>
      </c>
      <c r="B3891" s="1">
        <v>44290</v>
      </c>
      <c r="C3891" t="s">
        <v>526</v>
      </c>
      <c r="D3891" t="s">
        <v>131</v>
      </c>
      <c r="E3891">
        <v>1</v>
      </c>
      <c r="F3891">
        <v>0</v>
      </c>
      <c r="G3891">
        <v>0</v>
      </c>
      <c r="H3891">
        <v>0</v>
      </c>
      <c r="I3891">
        <v>1</v>
      </c>
      <c r="J3891">
        <v>0</v>
      </c>
      <c r="K3891">
        <v>0</v>
      </c>
      <c r="L3891">
        <v>4</v>
      </c>
      <c r="M3891">
        <v>4</v>
      </c>
      <c r="N3891">
        <v>3</v>
      </c>
      <c r="O3891">
        <v>2</v>
      </c>
      <c r="P3891">
        <v>0</v>
      </c>
      <c r="Q3891">
        <v>3</v>
      </c>
      <c r="R3891">
        <v>3</v>
      </c>
      <c r="S3891">
        <v>0</v>
      </c>
      <c r="T3891">
        <v>0</v>
      </c>
      <c r="U3891">
        <v>0</v>
      </c>
      <c r="V3891">
        <f t="shared" si="120"/>
        <v>56</v>
      </c>
      <c r="W3891">
        <f t="shared" si="121"/>
        <v>44</v>
      </c>
    </row>
    <row r="3892" spans="1:23" x14ac:dyDescent="0.35">
      <c r="A3892" t="s">
        <v>536</v>
      </c>
      <c r="B3892" s="1">
        <v>44291</v>
      </c>
      <c r="C3892" t="s">
        <v>527</v>
      </c>
      <c r="D3892" t="s">
        <v>50</v>
      </c>
      <c r="E3892">
        <v>1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4</v>
      </c>
      <c r="M3892">
        <v>5</v>
      </c>
      <c r="N3892">
        <v>2</v>
      </c>
      <c r="O3892">
        <v>2</v>
      </c>
      <c r="P3892">
        <v>2</v>
      </c>
      <c r="Q3892">
        <v>1</v>
      </c>
      <c r="R3892">
        <v>2</v>
      </c>
      <c r="S3892">
        <v>0</v>
      </c>
      <c r="T3892">
        <v>0</v>
      </c>
      <c r="U3892">
        <v>0</v>
      </c>
      <c r="V3892">
        <f t="shared" si="120"/>
        <v>50</v>
      </c>
      <c r="W3892">
        <f t="shared" si="121"/>
        <v>36</v>
      </c>
    </row>
    <row r="3893" spans="1:23" x14ac:dyDescent="0.35">
      <c r="A3893" t="s">
        <v>536</v>
      </c>
      <c r="B3893" s="1">
        <v>44292</v>
      </c>
      <c r="C3893" t="s">
        <v>523</v>
      </c>
      <c r="D3893" t="s">
        <v>50</v>
      </c>
      <c r="E3893">
        <v>1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6</v>
      </c>
      <c r="M3893">
        <v>3</v>
      </c>
      <c r="N3893">
        <v>1</v>
      </c>
      <c r="O3893">
        <v>1</v>
      </c>
      <c r="P3893">
        <v>1</v>
      </c>
      <c r="Q3893">
        <v>1</v>
      </c>
      <c r="R3893">
        <v>7</v>
      </c>
      <c r="S3893">
        <v>0</v>
      </c>
      <c r="T3893">
        <v>0</v>
      </c>
      <c r="U3893">
        <v>0</v>
      </c>
      <c r="V3893">
        <f t="shared" si="120"/>
        <v>71</v>
      </c>
      <c r="W3893">
        <f t="shared" si="121"/>
        <v>66</v>
      </c>
    </row>
    <row r="3894" spans="1:23" x14ac:dyDescent="0.35">
      <c r="A3894" t="s">
        <v>536</v>
      </c>
      <c r="B3894" s="1">
        <v>44293</v>
      </c>
      <c r="C3894" t="s">
        <v>524</v>
      </c>
      <c r="D3894" t="s">
        <v>50</v>
      </c>
      <c r="E3894">
        <v>1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5</v>
      </c>
      <c r="M3894">
        <v>2</v>
      </c>
      <c r="N3894">
        <v>2</v>
      </c>
      <c r="O3894">
        <v>2</v>
      </c>
      <c r="P3894">
        <v>1</v>
      </c>
      <c r="Q3894">
        <v>4</v>
      </c>
      <c r="R3894">
        <v>8</v>
      </c>
      <c r="S3894">
        <v>0</v>
      </c>
      <c r="T3894">
        <v>0</v>
      </c>
      <c r="U3894">
        <v>0</v>
      </c>
      <c r="V3894">
        <f t="shared" si="120"/>
        <v>65</v>
      </c>
      <c r="W3894">
        <f t="shared" si="121"/>
        <v>54</v>
      </c>
    </row>
    <row r="3895" spans="1:23" x14ac:dyDescent="0.35">
      <c r="A3895" t="s">
        <v>536</v>
      </c>
      <c r="B3895" s="1">
        <v>44295</v>
      </c>
      <c r="C3895" t="s">
        <v>525</v>
      </c>
      <c r="D3895" t="s">
        <v>33</v>
      </c>
      <c r="E3895">
        <v>1</v>
      </c>
      <c r="F3895">
        <v>1</v>
      </c>
      <c r="G3895">
        <v>0</v>
      </c>
      <c r="H3895">
        <v>1</v>
      </c>
      <c r="I3895">
        <v>0</v>
      </c>
      <c r="J3895">
        <v>0</v>
      </c>
      <c r="K3895">
        <v>1</v>
      </c>
      <c r="L3895">
        <v>9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10</v>
      </c>
      <c r="S3895">
        <v>1</v>
      </c>
      <c r="T3895">
        <v>0</v>
      </c>
      <c r="U3895">
        <v>0</v>
      </c>
      <c r="V3895">
        <f t="shared" si="120"/>
        <v>97</v>
      </c>
      <c r="W3895">
        <f t="shared" si="121"/>
        <v>104</v>
      </c>
    </row>
    <row r="3896" spans="1:23" x14ac:dyDescent="0.35">
      <c r="A3896" t="s">
        <v>536</v>
      </c>
      <c r="B3896" s="1">
        <v>44296</v>
      </c>
      <c r="C3896" t="s">
        <v>526</v>
      </c>
      <c r="D3896" t="s">
        <v>33</v>
      </c>
      <c r="E3896">
        <v>1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4</v>
      </c>
      <c r="M3896">
        <v>4</v>
      </c>
      <c r="N3896">
        <v>3</v>
      </c>
      <c r="O3896">
        <v>3</v>
      </c>
      <c r="P3896">
        <v>0</v>
      </c>
      <c r="Q3896">
        <v>1</v>
      </c>
      <c r="R3896">
        <v>3</v>
      </c>
      <c r="S3896">
        <v>0</v>
      </c>
      <c r="T3896">
        <v>0</v>
      </c>
      <c r="U3896">
        <v>0</v>
      </c>
      <c r="V3896">
        <f t="shared" si="120"/>
        <v>60</v>
      </c>
      <c r="W3896">
        <f t="shared" si="121"/>
        <v>48</v>
      </c>
    </row>
    <row r="3897" spans="1:23" x14ac:dyDescent="0.35">
      <c r="A3897" t="s">
        <v>536</v>
      </c>
      <c r="B3897" s="1">
        <v>44297</v>
      </c>
      <c r="C3897" t="s">
        <v>527</v>
      </c>
      <c r="D3897" t="s">
        <v>33</v>
      </c>
      <c r="E3897">
        <v>1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 s="2">
        <v>0.66666666666666663</v>
      </c>
      <c r="M3897">
        <v>0</v>
      </c>
      <c r="N3897">
        <v>0</v>
      </c>
      <c r="O3897">
        <v>0</v>
      </c>
      <c r="P3897">
        <v>0</v>
      </c>
      <c r="Q3897">
        <v>1</v>
      </c>
      <c r="R3897">
        <v>1</v>
      </c>
      <c r="S3897">
        <v>0</v>
      </c>
      <c r="T3897">
        <v>0</v>
      </c>
      <c r="U3897">
        <v>0</v>
      </c>
      <c r="V3897">
        <f t="shared" si="120"/>
        <v>52</v>
      </c>
      <c r="W3897">
        <f t="shared" si="121"/>
        <v>43</v>
      </c>
    </row>
    <row r="3898" spans="1:23" x14ac:dyDescent="0.35">
      <c r="A3898" t="s">
        <v>536</v>
      </c>
      <c r="B3898" s="1">
        <v>44298</v>
      </c>
      <c r="C3898" t="s">
        <v>523</v>
      </c>
      <c r="D3898" t="s">
        <v>118</v>
      </c>
      <c r="E3898">
        <v>1</v>
      </c>
      <c r="F3898">
        <v>0</v>
      </c>
      <c r="G3898">
        <v>0</v>
      </c>
      <c r="H3898">
        <v>1</v>
      </c>
      <c r="I3898">
        <v>0</v>
      </c>
      <c r="J3898">
        <v>0</v>
      </c>
      <c r="K3898">
        <v>0</v>
      </c>
      <c r="L3898">
        <v>7</v>
      </c>
      <c r="M3898">
        <v>3</v>
      </c>
      <c r="N3898">
        <v>1</v>
      </c>
      <c r="O3898">
        <v>1</v>
      </c>
      <c r="P3898">
        <v>0</v>
      </c>
      <c r="Q3898">
        <v>1</v>
      </c>
      <c r="R3898">
        <v>6</v>
      </c>
      <c r="S3898">
        <v>0</v>
      </c>
      <c r="T3898">
        <v>0</v>
      </c>
      <c r="U3898">
        <v>1</v>
      </c>
      <c r="V3898">
        <f t="shared" si="120"/>
        <v>79</v>
      </c>
      <c r="W3898">
        <f t="shared" si="121"/>
        <v>77</v>
      </c>
    </row>
    <row r="3899" spans="1:23" x14ac:dyDescent="0.35">
      <c r="A3899" t="s">
        <v>536</v>
      </c>
      <c r="B3899" s="1">
        <v>44299</v>
      </c>
      <c r="C3899" t="s">
        <v>524</v>
      </c>
      <c r="D3899" t="s">
        <v>118</v>
      </c>
      <c r="E3899">
        <v>1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 s="2">
        <v>0.66666666666666663</v>
      </c>
      <c r="M3899">
        <v>3</v>
      </c>
      <c r="N3899">
        <v>3</v>
      </c>
      <c r="O3899">
        <v>3</v>
      </c>
      <c r="P3899">
        <v>0</v>
      </c>
      <c r="Q3899">
        <v>2</v>
      </c>
      <c r="R3899">
        <v>1</v>
      </c>
      <c r="S3899">
        <v>1</v>
      </c>
      <c r="T3899">
        <v>0</v>
      </c>
      <c r="U3899">
        <v>0</v>
      </c>
      <c r="V3899">
        <f t="shared" si="120"/>
        <v>48</v>
      </c>
      <c r="W3899">
        <f t="shared" si="121"/>
        <v>26</v>
      </c>
    </row>
    <row r="3900" spans="1:23" x14ac:dyDescent="0.35">
      <c r="A3900" t="s">
        <v>536</v>
      </c>
      <c r="B3900" s="1">
        <v>44300</v>
      </c>
      <c r="C3900" t="s">
        <v>525</v>
      </c>
      <c r="D3900" t="s">
        <v>118</v>
      </c>
      <c r="E3900">
        <v>1</v>
      </c>
      <c r="F3900">
        <v>0</v>
      </c>
      <c r="G3900">
        <v>0</v>
      </c>
      <c r="H3900">
        <v>0</v>
      </c>
      <c r="I3900">
        <v>1</v>
      </c>
      <c r="J3900">
        <v>0</v>
      </c>
      <c r="K3900">
        <v>0</v>
      </c>
      <c r="L3900">
        <v>4</v>
      </c>
      <c r="M3900">
        <v>4</v>
      </c>
      <c r="N3900">
        <v>1</v>
      </c>
      <c r="O3900">
        <v>1</v>
      </c>
      <c r="P3900">
        <v>1</v>
      </c>
      <c r="Q3900">
        <v>2</v>
      </c>
      <c r="R3900">
        <v>6</v>
      </c>
      <c r="S3900">
        <v>0</v>
      </c>
      <c r="T3900">
        <v>0</v>
      </c>
      <c r="U3900">
        <v>0</v>
      </c>
      <c r="V3900">
        <f t="shared" si="120"/>
        <v>58</v>
      </c>
      <c r="W3900">
        <f t="shared" si="121"/>
        <v>49</v>
      </c>
    </row>
    <row r="3901" spans="1:23" x14ac:dyDescent="0.35">
      <c r="A3901" t="s">
        <v>536</v>
      </c>
      <c r="B3901" s="1">
        <v>44301</v>
      </c>
      <c r="C3901" t="s">
        <v>526</v>
      </c>
      <c r="D3901" t="s">
        <v>118</v>
      </c>
      <c r="E3901">
        <v>1</v>
      </c>
      <c r="F3901">
        <v>0</v>
      </c>
      <c r="G3901">
        <v>0</v>
      </c>
      <c r="H3901">
        <v>1</v>
      </c>
      <c r="I3901">
        <v>0</v>
      </c>
      <c r="J3901">
        <v>0</v>
      </c>
      <c r="K3901">
        <v>0</v>
      </c>
      <c r="L3901">
        <v>5</v>
      </c>
      <c r="M3901">
        <v>5</v>
      </c>
      <c r="N3901">
        <v>3</v>
      </c>
      <c r="O3901">
        <v>1</v>
      </c>
      <c r="P3901">
        <v>0</v>
      </c>
      <c r="Q3901">
        <v>2</v>
      </c>
      <c r="R3901">
        <v>4</v>
      </c>
      <c r="S3901">
        <v>0</v>
      </c>
      <c r="T3901">
        <v>0</v>
      </c>
      <c r="U3901">
        <v>0</v>
      </c>
      <c r="V3901">
        <f t="shared" si="120"/>
        <v>60</v>
      </c>
      <c r="W3901">
        <f t="shared" si="121"/>
        <v>51</v>
      </c>
    </row>
    <row r="3902" spans="1:23" x14ac:dyDescent="0.35">
      <c r="A3902" t="s">
        <v>536</v>
      </c>
      <c r="B3902" s="1">
        <v>44302</v>
      </c>
      <c r="C3902" t="s">
        <v>528</v>
      </c>
      <c r="D3902" t="s">
        <v>36</v>
      </c>
      <c r="E3902">
        <v>1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 s="2">
        <v>3.6666666666666665</v>
      </c>
      <c r="M3902">
        <v>1</v>
      </c>
      <c r="N3902">
        <v>0</v>
      </c>
      <c r="O3902">
        <v>0</v>
      </c>
      <c r="P3902">
        <v>0</v>
      </c>
      <c r="Q3902">
        <v>2</v>
      </c>
      <c r="R3902">
        <v>3</v>
      </c>
      <c r="S3902">
        <v>0</v>
      </c>
      <c r="T3902">
        <v>0</v>
      </c>
      <c r="U3902">
        <v>0</v>
      </c>
      <c r="V3902">
        <f t="shared" si="120"/>
        <v>61</v>
      </c>
      <c r="W3902">
        <f t="shared" si="121"/>
        <v>59</v>
      </c>
    </row>
    <row r="3903" spans="1:23" x14ac:dyDescent="0.35">
      <c r="A3903" t="s">
        <v>536</v>
      </c>
      <c r="B3903" s="1">
        <v>44303</v>
      </c>
      <c r="C3903" t="s">
        <v>523</v>
      </c>
      <c r="D3903" t="s">
        <v>36</v>
      </c>
      <c r="E3903">
        <v>1</v>
      </c>
      <c r="F3903">
        <v>0</v>
      </c>
      <c r="G3903">
        <v>0</v>
      </c>
      <c r="H3903">
        <v>0</v>
      </c>
      <c r="I3903">
        <v>1</v>
      </c>
      <c r="J3903">
        <v>0</v>
      </c>
      <c r="K3903">
        <v>0</v>
      </c>
      <c r="L3903">
        <v>7</v>
      </c>
      <c r="M3903">
        <v>1</v>
      </c>
      <c r="N3903">
        <v>1</v>
      </c>
      <c r="O3903">
        <v>1</v>
      </c>
      <c r="P3903">
        <v>0</v>
      </c>
      <c r="Q3903">
        <v>2</v>
      </c>
      <c r="R3903">
        <v>9</v>
      </c>
      <c r="S3903">
        <v>1</v>
      </c>
      <c r="T3903">
        <v>0</v>
      </c>
      <c r="U3903">
        <v>0</v>
      </c>
      <c r="V3903">
        <f t="shared" si="120"/>
        <v>83</v>
      </c>
      <c r="W3903">
        <f t="shared" si="121"/>
        <v>82</v>
      </c>
    </row>
    <row r="3904" spans="1:23" x14ac:dyDescent="0.35">
      <c r="A3904" t="s">
        <v>536</v>
      </c>
      <c r="B3904" s="1">
        <v>44304</v>
      </c>
      <c r="C3904" t="s">
        <v>524</v>
      </c>
      <c r="D3904" t="s">
        <v>36</v>
      </c>
      <c r="E3904">
        <v>1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5</v>
      </c>
      <c r="M3904">
        <v>2</v>
      </c>
      <c r="N3904">
        <v>2</v>
      </c>
      <c r="O3904">
        <v>2</v>
      </c>
      <c r="P3904">
        <v>1</v>
      </c>
      <c r="Q3904">
        <v>2</v>
      </c>
      <c r="R3904">
        <v>7</v>
      </c>
      <c r="S3904">
        <v>0</v>
      </c>
      <c r="T3904">
        <v>0</v>
      </c>
      <c r="U3904">
        <v>0</v>
      </c>
      <c r="V3904">
        <f t="shared" si="120"/>
        <v>66</v>
      </c>
      <c r="W3904">
        <f t="shared" si="121"/>
        <v>57</v>
      </c>
    </row>
    <row r="3905" spans="1:23" x14ac:dyDescent="0.35">
      <c r="A3905" t="s">
        <v>536</v>
      </c>
      <c r="B3905" s="1">
        <v>44305</v>
      </c>
      <c r="C3905" t="s">
        <v>525</v>
      </c>
      <c r="D3905" t="s">
        <v>108</v>
      </c>
      <c r="E3905">
        <v>1</v>
      </c>
      <c r="F3905">
        <v>0</v>
      </c>
      <c r="G3905">
        <v>0</v>
      </c>
      <c r="H3905">
        <v>0</v>
      </c>
      <c r="I3905">
        <v>1</v>
      </c>
      <c r="J3905">
        <v>0</v>
      </c>
      <c r="K3905">
        <v>0</v>
      </c>
      <c r="L3905">
        <v>7</v>
      </c>
      <c r="M3905">
        <v>4</v>
      </c>
      <c r="N3905">
        <v>2</v>
      </c>
      <c r="O3905">
        <v>2</v>
      </c>
      <c r="P3905">
        <v>2</v>
      </c>
      <c r="Q3905">
        <v>1</v>
      </c>
      <c r="R3905">
        <v>13</v>
      </c>
      <c r="S3905">
        <v>0</v>
      </c>
      <c r="T3905">
        <v>0</v>
      </c>
      <c r="U3905">
        <v>0</v>
      </c>
      <c r="V3905">
        <f t="shared" si="120"/>
        <v>77</v>
      </c>
      <c r="W3905">
        <f t="shared" si="121"/>
        <v>67</v>
      </c>
    </row>
    <row r="3906" spans="1:23" x14ac:dyDescent="0.35">
      <c r="A3906" t="s">
        <v>536</v>
      </c>
      <c r="B3906" s="1">
        <v>44306</v>
      </c>
      <c r="C3906" t="s">
        <v>526</v>
      </c>
      <c r="D3906" t="s">
        <v>108</v>
      </c>
      <c r="E3906">
        <v>1</v>
      </c>
      <c r="F3906">
        <v>0</v>
      </c>
      <c r="G3906">
        <v>0</v>
      </c>
      <c r="H3906">
        <v>0</v>
      </c>
      <c r="I3906">
        <v>1</v>
      </c>
      <c r="J3906">
        <v>0</v>
      </c>
      <c r="K3906">
        <v>0</v>
      </c>
      <c r="L3906">
        <v>5</v>
      </c>
      <c r="M3906">
        <v>6</v>
      </c>
      <c r="N3906">
        <v>5</v>
      </c>
      <c r="O3906">
        <v>5</v>
      </c>
      <c r="P3906">
        <v>1</v>
      </c>
      <c r="Q3906">
        <v>1</v>
      </c>
      <c r="R3906">
        <v>7</v>
      </c>
      <c r="S3906">
        <v>0</v>
      </c>
      <c r="T3906">
        <v>0</v>
      </c>
      <c r="U3906">
        <v>0</v>
      </c>
      <c r="V3906">
        <f t="shared" si="120"/>
        <v>63</v>
      </c>
      <c r="W3906">
        <f t="shared" si="121"/>
        <v>42</v>
      </c>
    </row>
    <row r="3907" spans="1:23" x14ac:dyDescent="0.35">
      <c r="A3907" t="s">
        <v>536</v>
      </c>
      <c r="B3907" s="1">
        <v>44307</v>
      </c>
      <c r="C3907" t="s">
        <v>529</v>
      </c>
      <c r="D3907" t="s">
        <v>108</v>
      </c>
      <c r="E3907">
        <v>1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2</v>
      </c>
      <c r="M3907">
        <v>1</v>
      </c>
      <c r="N3907">
        <v>0</v>
      </c>
      <c r="O3907">
        <v>0</v>
      </c>
      <c r="P3907">
        <v>0</v>
      </c>
      <c r="Q3907">
        <v>1</v>
      </c>
      <c r="R3907">
        <v>4</v>
      </c>
      <c r="S3907">
        <v>0</v>
      </c>
      <c r="T3907">
        <v>0</v>
      </c>
      <c r="U3907">
        <v>1</v>
      </c>
      <c r="V3907">
        <f t="shared" ref="V3907:V3970" si="122">50+L3907*3+(IF(L3907&lt;4,0,(L3907-4)*2)+R3907-M3907-4*P3907-(2*(N3907-O3907))-Q3907)</f>
        <v>58</v>
      </c>
      <c r="W3907">
        <f t="shared" ref="W3907:W3970" si="123">40+6*L3907+R3907-2*Q3907-2*M3907-3*N3907-6*P3907</f>
        <v>52</v>
      </c>
    </row>
    <row r="3908" spans="1:23" x14ac:dyDescent="0.35">
      <c r="A3908" t="s">
        <v>536</v>
      </c>
      <c r="B3908" s="1">
        <v>44308</v>
      </c>
      <c r="C3908" t="s">
        <v>528</v>
      </c>
      <c r="D3908" t="s">
        <v>61</v>
      </c>
      <c r="E3908">
        <v>1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 s="2">
        <v>5.666666666666667</v>
      </c>
      <c r="M3908">
        <v>1</v>
      </c>
      <c r="N3908">
        <v>0</v>
      </c>
      <c r="O3908">
        <v>0</v>
      </c>
      <c r="P3908">
        <v>0</v>
      </c>
      <c r="Q3908">
        <v>1</v>
      </c>
      <c r="R3908">
        <v>6</v>
      </c>
      <c r="S3908">
        <v>1</v>
      </c>
      <c r="T3908">
        <v>0</v>
      </c>
      <c r="U3908">
        <v>0</v>
      </c>
      <c r="V3908">
        <f t="shared" si="122"/>
        <v>74.333333333333329</v>
      </c>
      <c r="W3908">
        <f t="shared" si="123"/>
        <v>76</v>
      </c>
    </row>
    <row r="3909" spans="1:23" x14ac:dyDescent="0.35">
      <c r="A3909" t="s">
        <v>536</v>
      </c>
      <c r="B3909" s="1">
        <v>44309</v>
      </c>
      <c r="C3909" t="s">
        <v>523</v>
      </c>
      <c r="D3909" t="s">
        <v>61</v>
      </c>
      <c r="E3909">
        <v>1</v>
      </c>
      <c r="F3909">
        <v>0</v>
      </c>
      <c r="G3909">
        <v>0</v>
      </c>
      <c r="H3909">
        <v>1</v>
      </c>
      <c r="I3909">
        <v>0</v>
      </c>
      <c r="J3909">
        <v>0</v>
      </c>
      <c r="K3909">
        <v>0</v>
      </c>
      <c r="L3909">
        <v>7</v>
      </c>
      <c r="M3909">
        <v>4</v>
      </c>
      <c r="N3909">
        <v>1</v>
      </c>
      <c r="O3909">
        <v>1</v>
      </c>
      <c r="P3909">
        <v>0</v>
      </c>
      <c r="Q3909">
        <v>3</v>
      </c>
      <c r="R3909">
        <v>9</v>
      </c>
      <c r="S3909">
        <v>2</v>
      </c>
      <c r="T3909">
        <v>0</v>
      </c>
      <c r="U3909">
        <v>1</v>
      </c>
      <c r="V3909">
        <f t="shared" si="122"/>
        <v>79</v>
      </c>
      <c r="W3909">
        <f t="shared" si="123"/>
        <v>74</v>
      </c>
    </row>
    <row r="3910" spans="1:23" x14ac:dyDescent="0.35">
      <c r="A3910" t="s">
        <v>536</v>
      </c>
      <c r="B3910" s="1">
        <v>44310</v>
      </c>
      <c r="C3910" t="s">
        <v>524</v>
      </c>
      <c r="D3910" t="s">
        <v>61</v>
      </c>
      <c r="E3910">
        <v>1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 s="2">
        <v>5.333333333333333</v>
      </c>
      <c r="M3910">
        <v>7</v>
      </c>
      <c r="N3910">
        <v>2</v>
      </c>
      <c r="O3910">
        <v>2</v>
      </c>
      <c r="P3910">
        <v>0</v>
      </c>
      <c r="Q3910">
        <v>2</v>
      </c>
      <c r="R3910">
        <v>7</v>
      </c>
      <c r="S3910">
        <v>0</v>
      </c>
      <c r="T3910">
        <v>0</v>
      </c>
      <c r="U3910">
        <v>0</v>
      </c>
      <c r="V3910">
        <f t="shared" si="122"/>
        <v>66.666666666666671</v>
      </c>
      <c r="W3910">
        <f t="shared" si="123"/>
        <v>55</v>
      </c>
    </row>
    <row r="3911" spans="1:23" x14ac:dyDescent="0.35">
      <c r="A3911" t="s">
        <v>536</v>
      </c>
      <c r="B3911" s="1">
        <v>44311</v>
      </c>
      <c r="C3911" t="s">
        <v>525</v>
      </c>
      <c r="D3911" t="s">
        <v>61</v>
      </c>
      <c r="E3911">
        <v>1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3</v>
      </c>
      <c r="M3911">
        <v>3</v>
      </c>
      <c r="N3911">
        <v>2</v>
      </c>
      <c r="O3911">
        <v>1</v>
      </c>
      <c r="P3911">
        <v>0</v>
      </c>
      <c r="Q3911">
        <v>2</v>
      </c>
      <c r="R3911">
        <v>4</v>
      </c>
      <c r="S3911">
        <v>2</v>
      </c>
      <c r="T3911">
        <v>0</v>
      </c>
      <c r="U3911">
        <v>0</v>
      </c>
      <c r="V3911">
        <f t="shared" si="122"/>
        <v>56</v>
      </c>
      <c r="W3911">
        <f t="shared" si="123"/>
        <v>46</v>
      </c>
    </row>
    <row r="3912" spans="1:23" x14ac:dyDescent="0.35">
      <c r="A3912" t="s">
        <v>536</v>
      </c>
      <c r="B3912" s="1">
        <v>44313</v>
      </c>
      <c r="C3912" t="s">
        <v>526</v>
      </c>
      <c r="D3912" t="s">
        <v>48</v>
      </c>
      <c r="E3912">
        <v>1</v>
      </c>
      <c r="F3912">
        <v>0</v>
      </c>
      <c r="G3912">
        <v>0</v>
      </c>
      <c r="H3912">
        <v>0</v>
      </c>
      <c r="I3912">
        <v>1</v>
      </c>
      <c r="J3912">
        <v>0</v>
      </c>
      <c r="K3912">
        <v>0</v>
      </c>
      <c r="L3912" s="2">
        <v>5.333333333333333</v>
      </c>
      <c r="M3912">
        <v>6</v>
      </c>
      <c r="N3912">
        <v>5</v>
      </c>
      <c r="O3912">
        <v>3</v>
      </c>
      <c r="P3912">
        <v>1</v>
      </c>
      <c r="Q3912">
        <v>0</v>
      </c>
      <c r="R3912">
        <v>5</v>
      </c>
      <c r="S3912">
        <v>0</v>
      </c>
      <c r="T3912">
        <v>0</v>
      </c>
      <c r="U3912">
        <v>1</v>
      </c>
      <c r="V3912">
        <f t="shared" si="122"/>
        <v>59.666666666666664</v>
      </c>
      <c r="W3912">
        <f t="shared" si="123"/>
        <v>44</v>
      </c>
    </row>
    <row r="3913" spans="1:23" x14ac:dyDescent="0.35">
      <c r="A3913" t="s">
        <v>536</v>
      </c>
      <c r="B3913" s="1">
        <v>44314</v>
      </c>
      <c r="C3913" t="s">
        <v>528</v>
      </c>
      <c r="D3913" t="s">
        <v>48</v>
      </c>
      <c r="E3913">
        <v>1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1</v>
      </c>
      <c r="M3913">
        <v>0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>
        <v>0</v>
      </c>
      <c r="U3913">
        <v>0</v>
      </c>
      <c r="V3913">
        <f t="shared" si="122"/>
        <v>52</v>
      </c>
      <c r="W3913">
        <f t="shared" si="123"/>
        <v>44</v>
      </c>
    </row>
    <row r="3914" spans="1:23" x14ac:dyDescent="0.35">
      <c r="A3914" t="s">
        <v>536</v>
      </c>
      <c r="B3914" s="1">
        <v>44316</v>
      </c>
      <c r="C3914" t="s">
        <v>523</v>
      </c>
      <c r="D3914" t="s">
        <v>50</v>
      </c>
      <c r="E3914">
        <v>1</v>
      </c>
      <c r="F3914">
        <v>0</v>
      </c>
      <c r="G3914">
        <v>0</v>
      </c>
      <c r="H3914">
        <v>1</v>
      </c>
      <c r="I3914">
        <v>0</v>
      </c>
      <c r="J3914">
        <v>0</v>
      </c>
      <c r="K3914">
        <v>0</v>
      </c>
      <c r="L3914" s="2">
        <v>6.333333333333333</v>
      </c>
      <c r="M3914">
        <v>4</v>
      </c>
      <c r="N3914">
        <v>1</v>
      </c>
      <c r="O3914">
        <v>1</v>
      </c>
      <c r="P3914">
        <v>1</v>
      </c>
      <c r="Q3914">
        <v>3</v>
      </c>
      <c r="R3914">
        <v>12</v>
      </c>
      <c r="S3914">
        <v>1</v>
      </c>
      <c r="T3914">
        <v>0</v>
      </c>
      <c r="U3914">
        <v>0</v>
      </c>
      <c r="V3914">
        <f t="shared" si="122"/>
        <v>74.666666666666657</v>
      </c>
      <c r="W3914">
        <f t="shared" si="123"/>
        <v>67</v>
      </c>
    </row>
    <row r="3915" spans="1:23" x14ac:dyDescent="0.35">
      <c r="A3915" t="s">
        <v>536</v>
      </c>
      <c r="B3915" s="1">
        <v>44317</v>
      </c>
      <c r="C3915" t="s">
        <v>524</v>
      </c>
      <c r="D3915" t="s">
        <v>50</v>
      </c>
      <c r="E3915">
        <v>1</v>
      </c>
      <c r="F3915">
        <v>0</v>
      </c>
      <c r="G3915">
        <v>0</v>
      </c>
      <c r="H3915">
        <v>1</v>
      </c>
      <c r="I3915">
        <v>0</v>
      </c>
      <c r="J3915">
        <v>0</v>
      </c>
      <c r="K3915">
        <v>0</v>
      </c>
      <c r="L3915">
        <v>5</v>
      </c>
      <c r="M3915">
        <v>5</v>
      </c>
      <c r="N3915">
        <v>2</v>
      </c>
      <c r="O3915">
        <v>1</v>
      </c>
      <c r="P3915">
        <v>1</v>
      </c>
      <c r="Q3915">
        <v>3</v>
      </c>
      <c r="R3915">
        <v>6</v>
      </c>
      <c r="S3915">
        <v>0</v>
      </c>
      <c r="T3915">
        <v>0</v>
      </c>
      <c r="U3915">
        <v>0</v>
      </c>
      <c r="V3915">
        <f t="shared" si="122"/>
        <v>59</v>
      </c>
      <c r="W3915">
        <f t="shared" si="123"/>
        <v>48</v>
      </c>
    </row>
    <row r="3916" spans="1:23" x14ac:dyDescent="0.35">
      <c r="A3916" t="s">
        <v>536</v>
      </c>
      <c r="B3916" s="1">
        <v>44318</v>
      </c>
      <c r="C3916" t="s">
        <v>525</v>
      </c>
      <c r="D3916" t="s">
        <v>50</v>
      </c>
      <c r="E3916">
        <v>1</v>
      </c>
      <c r="F3916">
        <v>0</v>
      </c>
      <c r="G3916">
        <v>0</v>
      </c>
      <c r="H3916">
        <v>0</v>
      </c>
      <c r="I3916">
        <v>1</v>
      </c>
      <c r="J3916">
        <v>0</v>
      </c>
      <c r="K3916">
        <v>0</v>
      </c>
      <c r="L3916">
        <v>5</v>
      </c>
      <c r="M3916">
        <v>4</v>
      </c>
      <c r="N3916">
        <v>6</v>
      </c>
      <c r="O3916">
        <v>5</v>
      </c>
      <c r="P3916">
        <v>1</v>
      </c>
      <c r="Q3916">
        <v>2</v>
      </c>
      <c r="R3916">
        <v>6</v>
      </c>
      <c r="S3916">
        <v>0</v>
      </c>
      <c r="T3916">
        <v>0</v>
      </c>
      <c r="U3916">
        <v>0</v>
      </c>
      <c r="V3916">
        <f t="shared" si="122"/>
        <v>61</v>
      </c>
      <c r="W3916">
        <f t="shared" si="123"/>
        <v>40</v>
      </c>
    </row>
    <row r="3917" spans="1:23" x14ac:dyDescent="0.35">
      <c r="A3917" t="s">
        <v>536</v>
      </c>
      <c r="B3917" s="1">
        <v>44319</v>
      </c>
      <c r="C3917" t="s">
        <v>530</v>
      </c>
      <c r="D3917" t="s">
        <v>113</v>
      </c>
      <c r="E3917">
        <v>1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3</v>
      </c>
      <c r="M3917">
        <v>1</v>
      </c>
      <c r="N3917">
        <v>0</v>
      </c>
      <c r="O3917">
        <v>0</v>
      </c>
      <c r="P3917">
        <v>0</v>
      </c>
      <c r="Q3917">
        <v>2</v>
      </c>
      <c r="R3917">
        <v>3</v>
      </c>
      <c r="S3917">
        <v>0</v>
      </c>
      <c r="T3917">
        <v>0</v>
      </c>
      <c r="U3917">
        <v>0</v>
      </c>
      <c r="V3917">
        <f t="shared" si="122"/>
        <v>59</v>
      </c>
      <c r="W3917">
        <f t="shared" si="123"/>
        <v>55</v>
      </c>
    </row>
    <row r="3918" spans="1:23" x14ac:dyDescent="0.35">
      <c r="A3918" t="s">
        <v>536</v>
      </c>
      <c r="B3918" s="1">
        <v>44320</v>
      </c>
      <c r="C3918" t="s">
        <v>529</v>
      </c>
      <c r="D3918" t="s">
        <v>113</v>
      </c>
      <c r="E3918">
        <v>1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2</v>
      </c>
      <c r="M3918">
        <v>4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f t="shared" si="122"/>
        <v>52</v>
      </c>
      <c r="W3918">
        <f t="shared" si="123"/>
        <v>44</v>
      </c>
    </row>
    <row r="3919" spans="1:23" x14ac:dyDescent="0.35">
      <c r="A3919" t="s">
        <v>536</v>
      </c>
      <c r="B3919" s="1">
        <v>44321</v>
      </c>
      <c r="C3919" t="s">
        <v>523</v>
      </c>
      <c r="D3919" t="s">
        <v>113</v>
      </c>
      <c r="E3919">
        <v>1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 s="2">
        <v>5.666666666666667</v>
      </c>
      <c r="M3919">
        <v>6</v>
      </c>
      <c r="N3919">
        <v>2</v>
      </c>
      <c r="O3919">
        <v>2</v>
      </c>
      <c r="P3919">
        <v>1</v>
      </c>
      <c r="Q3919">
        <v>1</v>
      </c>
      <c r="R3919">
        <v>8</v>
      </c>
      <c r="S3919">
        <v>1</v>
      </c>
      <c r="T3919">
        <v>0</v>
      </c>
      <c r="U3919">
        <v>1</v>
      </c>
      <c r="V3919">
        <f t="shared" si="122"/>
        <v>67.333333333333329</v>
      </c>
      <c r="W3919">
        <f t="shared" si="123"/>
        <v>56</v>
      </c>
    </row>
    <row r="3920" spans="1:23" x14ac:dyDescent="0.35">
      <c r="A3920" t="s">
        <v>536</v>
      </c>
      <c r="B3920" s="1">
        <v>44323</v>
      </c>
      <c r="C3920" t="s">
        <v>524</v>
      </c>
      <c r="D3920" t="s">
        <v>45</v>
      </c>
      <c r="E3920">
        <v>1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 s="2">
        <v>4.666666666666667</v>
      </c>
      <c r="M3920">
        <v>1</v>
      </c>
      <c r="N3920">
        <v>4</v>
      </c>
      <c r="O3920">
        <v>4</v>
      </c>
      <c r="P3920">
        <v>1</v>
      </c>
      <c r="Q3920">
        <v>6</v>
      </c>
      <c r="R3920">
        <v>5</v>
      </c>
      <c r="S3920">
        <v>0</v>
      </c>
      <c r="T3920">
        <v>0</v>
      </c>
      <c r="U3920">
        <v>0</v>
      </c>
      <c r="V3920">
        <f t="shared" si="122"/>
        <v>59.333333333333336</v>
      </c>
      <c r="W3920">
        <f t="shared" si="123"/>
        <v>41</v>
      </c>
    </row>
    <row r="3921" spans="1:23" x14ac:dyDescent="0.35">
      <c r="A3921" t="s">
        <v>536</v>
      </c>
      <c r="B3921" s="1">
        <v>44324</v>
      </c>
      <c r="C3921" t="s">
        <v>525</v>
      </c>
      <c r="D3921" t="s">
        <v>45</v>
      </c>
      <c r="E3921">
        <v>1</v>
      </c>
      <c r="F3921">
        <v>0</v>
      </c>
      <c r="G3921">
        <v>0</v>
      </c>
      <c r="H3921">
        <v>0</v>
      </c>
      <c r="I3921">
        <v>1</v>
      </c>
      <c r="J3921">
        <v>0</v>
      </c>
      <c r="K3921">
        <v>0</v>
      </c>
      <c r="L3921">
        <v>5</v>
      </c>
      <c r="M3921">
        <v>8</v>
      </c>
      <c r="N3921">
        <v>4</v>
      </c>
      <c r="O3921">
        <v>4</v>
      </c>
      <c r="P3921">
        <v>2</v>
      </c>
      <c r="Q3921">
        <v>0</v>
      </c>
      <c r="R3921">
        <v>7</v>
      </c>
      <c r="S3921">
        <v>1</v>
      </c>
      <c r="T3921">
        <v>0</v>
      </c>
      <c r="U3921">
        <v>0</v>
      </c>
      <c r="V3921">
        <f t="shared" si="122"/>
        <v>58</v>
      </c>
      <c r="W3921">
        <f t="shared" si="123"/>
        <v>37</v>
      </c>
    </row>
    <row r="3922" spans="1:23" x14ac:dyDescent="0.35">
      <c r="A3922" t="s">
        <v>536</v>
      </c>
      <c r="B3922" s="1">
        <v>44325</v>
      </c>
      <c r="C3922" t="s">
        <v>526</v>
      </c>
      <c r="D3922" t="s">
        <v>45</v>
      </c>
      <c r="E3922">
        <v>1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3</v>
      </c>
      <c r="M3922">
        <v>4</v>
      </c>
      <c r="N3922">
        <v>0</v>
      </c>
      <c r="O3922">
        <v>0</v>
      </c>
      <c r="P3922">
        <v>0</v>
      </c>
      <c r="Q3922">
        <v>1</v>
      </c>
      <c r="R3922">
        <v>4</v>
      </c>
      <c r="S3922">
        <v>0</v>
      </c>
      <c r="T3922">
        <v>0</v>
      </c>
      <c r="U3922">
        <v>0</v>
      </c>
      <c r="V3922">
        <f t="shared" si="122"/>
        <v>58</v>
      </c>
      <c r="W3922">
        <f t="shared" si="123"/>
        <v>52</v>
      </c>
    </row>
    <row r="3923" spans="1:23" x14ac:dyDescent="0.35">
      <c r="A3923" t="s">
        <v>536</v>
      </c>
      <c r="B3923" s="1">
        <v>44327</v>
      </c>
      <c r="C3923" t="s">
        <v>529</v>
      </c>
      <c r="D3923" t="s">
        <v>86</v>
      </c>
      <c r="E3923">
        <v>1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2</v>
      </c>
      <c r="M3923">
        <v>1</v>
      </c>
      <c r="N3923">
        <v>1</v>
      </c>
      <c r="O3923">
        <v>1</v>
      </c>
      <c r="P3923">
        <v>0</v>
      </c>
      <c r="Q3923">
        <v>1</v>
      </c>
      <c r="R3923">
        <v>1</v>
      </c>
      <c r="S3923">
        <v>0</v>
      </c>
      <c r="T3923">
        <v>0</v>
      </c>
      <c r="U3923">
        <v>0</v>
      </c>
      <c r="V3923">
        <f t="shared" si="122"/>
        <v>55</v>
      </c>
      <c r="W3923">
        <f t="shared" si="123"/>
        <v>46</v>
      </c>
    </row>
    <row r="3924" spans="1:23" x14ac:dyDescent="0.35">
      <c r="A3924" t="s">
        <v>536</v>
      </c>
      <c r="B3924" t="s">
        <v>274</v>
      </c>
      <c r="C3924" t="s">
        <v>523</v>
      </c>
      <c r="D3924" t="s">
        <v>86</v>
      </c>
      <c r="E3924">
        <v>1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4</v>
      </c>
      <c r="M3924">
        <v>2</v>
      </c>
      <c r="N3924">
        <v>1</v>
      </c>
      <c r="O3924">
        <v>0</v>
      </c>
      <c r="P3924">
        <v>0</v>
      </c>
      <c r="Q3924">
        <v>1</v>
      </c>
      <c r="R3924">
        <v>2</v>
      </c>
      <c r="S3924">
        <v>0</v>
      </c>
      <c r="T3924">
        <v>0</v>
      </c>
      <c r="U3924">
        <v>0</v>
      </c>
      <c r="V3924">
        <f t="shared" si="122"/>
        <v>59</v>
      </c>
      <c r="W3924">
        <f t="shared" si="123"/>
        <v>57</v>
      </c>
    </row>
    <row r="3925" spans="1:23" x14ac:dyDescent="0.35">
      <c r="A3925" t="s">
        <v>536</v>
      </c>
      <c r="B3925" t="s">
        <v>275</v>
      </c>
      <c r="C3925" t="s">
        <v>524</v>
      </c>
      <c r="D3925" t="s">
        <v>86</v>
      </c>
      <c r="E3925">
        <v>1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4</v>
      </c>
      <c r="M3925">
        <v>5</v>
      </c>
      <c r="N3925">
        <v>2</v>
      </c>
      <c r="O3925">
        <v>2</v>
      </c>
      <c r="P3925">
        <v>1</v>
      </c>
      <c r="Q3925">
        <v>3</v>
      </c>
      <c r="R3925">
        <v>7</v>
      </c>
      <c r="S3925">
        <v>0</v>
      </c>
      <c r="T3925">
        <v>0</v>
      </c>
      <c r="U3925">
        <v>1</v>
      </c>
      <c r="V3925">
        <f t="shared" si="122"/>
        <v>57</v>
      </c>
      <c r="W3925">
        <f t="shared" si="123"/>
        <v>43</v>
      </c>
    </row>
    <row r="3926" spans="1:23" x14ac:dyDescent="0.35">
      <c r="A3926" t="s">
        <v>536</v>
      </c>
      <c r="B3926" s="1">
        <v>44330</v>
      </c>
      <c r="C3926" t="s">
        <v>525</v>
      </c>
      <c r="D3926" t="s">
        <v>103</v>
      </c>
      <c r="E3926">
        <v>1</v>
      </c>
      <c r="F3926">
        <v>0</v>
      </c>
      <c r="G3926">
        <v>0</v>
      </c>
      <c r="H3926">
        <v>1</v>
      </c>
      <c r="I3926">
        <v>0</v>
      </c>
      <c r="J3926">
        <v>0</v>
      </c>
      <c r="K3926">
        <v>0</v>
      </c>
      <c r="L3926">
        <v>5</v>
      </c>
      <c r="M3926">
        <v>5</v>
      </c>
      <c r="N3926">
        <v>1</v>
      </c>
      <c r="O3926">
        <v>1</v>
      </c>
      <c r="P3926">
        <v>0</v>
      </c>
      <c r="Q3926">
        <v>4</v>
      </c>
      <c r="R3926">
        <v>5</v>
      </c>
      <c r="S3926">
        <v>1</v>
      </c>
      <c r="T3926">
        <v>0</v>
      </c>
      <c r="U3926">
        <v>0</v>
      </c>
      <c r="V3926">
        <f t="shared" si="122"/>
        <v>63</v>
      </c>
      <c r="W3926">
        <f t="shared" si="123"/>
        <v>54</v>
      </c>
    </row>
    <row r="3927" spans="1:23" x14ac:dyDescent="0.35">
      <c r="A3927" t="s">
        <v>536</v>
      </c>
      <c r="B3927" s="1">
        <v>44331</v>
      </c>
      <c r="C3927" t="s">
        <v>526</v>
      </c>
      <c r="D3927" t="s">
        <v>103</v>
      </c>
      <c r="E3927">
        <v>1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4</v>
      </c>
      <c r="M3927">
        <v>3</v>
      </c>
      <c r="N3927">
        <v>1</v>
      </c>
      <c r="O3927">
        <v>1</v>
      </c>
      <c r="P3927">
        <v>1</v>
      </c>
      <c r="Q3927">
        <v>1</v>
      </c>
      <c r="R3927">
        <v>2</v>
      </c>
      <c r="S3927">
        <v>0</v>
      </c>
      <c r="T3927">
        <v>0</v>
      </c>
      <c r="U3927">
        <v>0</v>
      </c>
      <c r="V3927">
        <f t="shared" si="122"/>
        <v>56</v>
      </c>
      <c r="W3927">
        <f t="shared" si="123"/>
        <v>49</v>
      </c>
    </row>
    <row r="3928" spans="1:23" x14ac:dyDescent="0.35">
      <c r="A3928" t="s">
        <v>536</v>
      </c>
      <c r="B3928" s="1">
        <v>44332</v>
      </c>
      <c r="C3928" t="s">
        <v>528</v>
      </c>
      <c r="D3928" t="s">
        <v>103</v>
      </c>
      <c r="E3928">
        <v>1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4</v>
      </c>
      <c r="M3928">
        <v>4</v>
      </c>
      <c r="N3928">
        <v>2</v>
      </c>
      <c r="O3928">
        <v>2</v>
      </c>
      <c r="P3928">
        <v>1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f t="shared" si="122"/>
        <v>54</v>
      </c>
      <c r="W3928">
        <f t="shared" si="123"/>
        <v>44</v>
      </c>
    </row>
    <row r="3929" spans="1:23" x14ac:dyDescent="0.35">
      <c r="A3929" t="s">
        <v>536</v>
      </c>
      <c r="B3929" s="1">
        <v>44333</v>
      </c>
      <c r="C3929" t="s">
        <v>523</v>
      </c>
      <c r="D3929" t="s">
        <v>58</v>
      </c>
      <c r="E3929">
        <v>1</v>
      </c>
      <c r="F3929">
        <v>0</v>
      </c>
      <c r="G3929">
        <v>0</v>
      </c>
      <c r="H3929">
        <v>1</v>
      </c>
      <c r="I3929">
        <v>0</v>
      </c>
      <c r="J3929">
        <v>0</v>
      </c>
      <c r="K3929">
        <v>0</v>
      </c>
      <c r="L3929">
        <v>7</v>
      </c>
      <c r="M3929">
        <v>4</v>
      </c>
      <c r="N3929">
        <v>0</v>
      </c>
      <c r="O3929">
        <v>0</v>
      </c>
      <c r="P3929">
        <v>0</v>
      </c>
      <c r="Q3929">
        <v>0</v>
      </c>
      <c r="R3929">
        <v>10</v>
      </c>
      <c r="S3929">
        <v>0</v>
      </c>
      <c r="T3929">
        <v>0</v>
      </c>
      <c r="U3929">
        <v>0</v>
      </c>
      <c r="V3929">
        <f t="shared" si="122"/>
        <v>83</v>
      </c>
      <c r="W3929">
        <f t="shared" si="123"/>
        <v>84</v>
      </c>
    </row>
    <row r="3930" spans="1:23" x14ac:dyDescent="0.35">
      <c r="A3930" t="s">
        <v>536</v>
      </c>
      <c r="B3930" s="1">
        <v>44334</v>
      </c>
      <c r="C3930" t="s">
        <v>524</v>
      </c>
      <c r="D3930" t="s">
        <v>58</v>
      </c>
      <c r="E3930">
        <v>1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6</v>
      </c>
      <c r="M3930">
        <v>5</v>
      </c>
      <c r="N3930">
        <v>1</v>
      </c>
      <c r="O3930">
        <v>1</v>
      </c>
      <c r="P3930">
        <v>0</v>
      </c>
      <c r="Q3930">
        <v>1</v>
      </c>
      <c r="R3930">
        <v>11</v>
      </c>
      <c r="S3930">
        <v>0</v>
      </c>
      <c r="T3930">
        <v>0</v>
      </c>
      <c r="U3930">
        <v>0</v>
      </c>
      <c r="V3930">
        <f t="shared" si="122"/>
        <v>77</v>
      </c>
      <c r="W3930">
        <f t="shared" si="123"/>
        <v>72</v>
      </c>
    </row>
    <row r="3931" spans="1:23" x14ac:dyDescent="0.35">
      <c r="A3931" t="s">
        <v>536</v>
      </c>
      <c r="B3931" s="1">
        <v>44335</v>
      </c>
      <c r="C3931" t="s">
        <v>525</v>
      </c>
      <c r="D3931" t="s">
        <v>58</v>
      </c>
      <c r="E3931">
        <v>1</v>
      </c>
      <c r="F3931">
        <v>0</v>
      </c>
      <c r="G3931">
        <v>0</v>
      </c>
      <c r="H3931">
        <v>1</v>
      </c>
      <c r="I3931">
        <v>0</v>
      </c>
      <c r="J3931">
        <v>0</v>
      </c>
      <c r="K3931">
        <v>0</v>
      </c>
      <c r="L3931">
        <v>7</v>
      </c>
      <c r="M3931">
        <v>2</v>
      </c>
      <c r="N3931">
        <v>0</v>
      </c>
      <c r="O3931">
        <v>0</v>
      </c>
      <c r="P3931">
        <v>0</v>
      </c>
      <c r="Q3931">
        <v>0</v>
      </c>
      <c r="R3931">
        <v>11</v>
      </c>
      <c r="S3931">
        <v>0</v>
      </c>
      <c r="T3931">
        <v>0</v>
      </c>
      <c r="U3931">
        <v>0</v>
      </c>
      <c r="V3931">
        <f t="shared" si="122"/>
        <v>86</v>
      </c>
      <c r="W3931">
        <f t="shared" si="123"/>
        <v>89</v>
      </c>
    </row>
    <row r="3932" spans="1:23" x14ac:dyDescent="0.35">
      <c r="A3932" t="s">
        <v>536</v>
      </c>
      <c r="B3932" s="1">
        <v>44337</v>
      </c>
      <c r="C3932" t="s">
        <v>526</v>
      </c>
      <c r="D3932" t="s">
        <v>46</v>
      </c>
      <c r="E3932">
        <v>1</v>
      </c>
      <c r="F3932">
        <v>0</v>
      </c>
      <c r="G3932">
        <v>0</v>
      </c>
      <c r="H3932">
        <v>1</v>
      </c>
      <c r="I3932">
        <v>0</v>
      </c>
      <c r="J3932">
        <v>0</v>
      </c>
      <c r="K3932">
        <v>0</v>
      </c>
      <c r="L3932">
        <v>6</v>
      </c>
      <c r="M3932">
        <v>3</v>
      </c>
      <c r="N3932">
        <v>1</v>
      </c>
      <c r="O3932">
        <v>1</v>
      </c>
      <c r="P3932">
        <v>0</v>
      </c>
      <c r="Q3932">
        <v>2</v>
      </c>
      <c r="R3932">
        <v>6</v>
      </c>
      <c r="S3932">
        <v>0</v>
      </c>
      <c r="T3932">
        <v>0</v>
      </c>
      <c r="U3932">
        <v>0</v>
      </c>
      <c r="V3932">
        <f t="shared" si="122"/>
        <v>73</v>
      </c>
      <c r="W3932">
        <f t="shared" si="123"/>
        <v>69</v>
      </c>
    </row>
    <row r="3933" spans="1:23" x14ac:dyDescent="0.35">
      <c r="A3933" t="s">
        <v>536</v>
      </c>
      <c r="B3933" s="1">
        <v>44338</v>
      </c>
      <c r="C3933" t="s">
        <v>528</v>
      </c>
      <c r="D3933" t="s">
        <v>46</v>
      </c>
      <c r="E3933">
        <v>1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4</v>
      </c>
      <c r="M3933">
        <v>6</v>
      </c>
      <c r="N3933">
        <v>1</v>
      </c>
      <c r="O3933">
        <v>1</v>
      </c>
      <c r="P3933">
        <v>1</v>
      </c>
      <c r="Q3933">
        <v>2</v>
      </c>
      <c r="R3933">
        <v>2</v>
      </c>
      <c r="S3933">
        <v>0</v>
      </c>
      <c r="T3933">
        <v>0</v>
      </c>
      <c r="U3933">
        <v>0</v>
      </c>
      <c r="V3933">
        <f t="shared" si="122"/>
        <v>52</v>
      </c>
      <c r="W3933">
        <f t="shared" si="123"/>
        <v>41</v>
      </c>
    </row>
    <row r="3934" spans="1:23" x14ac:dyDescent="0.35">
      <c r="A3934" t="s">
        <v>536</v>
      </c>
      <c r="B3934" s="1">
        <v>44339</v>
      </c>
      <c r="C3934" t="s">
        <v>523</v>
      </c>
      <c r="D3934" t="s">
        <v>46</v>
      </c>
      <c r="E3934">
        <v>1</v>
      </c>
      <c r="F3934">
        <v>0</v>
      </c>
      <c r="G3934">
        <v>0</v>
      </c>
      <c r="H3934">
        <v>1</v>
      </c>
      <c r="I3934">
        <v>0</v>
      </c>
      <c r="J3934">
        <v>0</v>
      </c>
      <c r="K3934">
        <v>0</v>
      </c>
      <c r="L3934">
        <v>7</v>
      </c>
      <c r="M3934">
        <v>7</v>
      </c>
      <c r="N3934">
        <v>1</v>
      </c>
      <c r="O3934">
        <v>1</v>
      </c>
      <c r="P3934">
        <v>0</v>
      </c>
      <c r="Q3934">
        <v>0</v>
      </c>
      <c r="R3934">
        <v>5</v>
      </c>
      <c r="S3934">
        <v>0</v>
      </c>
      <c r="T3934">
        <v>0</v>
      </c>
      <c r="U3934">
        <v>0</v>
      </c>
      <c r="V3934">
        <f t="shared" si="122"/>
        <v>75</v>
      </c>
      <c r="W3934">
        <f t="shared" si="123"/>
        <v>70</v>
      </c>
    </row>
    <row r="3935" spans="1:23" x14ac:dyDescent="0.35">
      <c r="A3935" t="s">
        <v>536</v>
      </c>
      <c r="B3935" s="1">
        <v>44340</v>
      </c>
      <c r="C3935" t="s">
        <v>524</v>
      </c>
      <c r="D3935" t="s">
        <v>105</v>
      </c>
      <c r="E3935">
        <v>1</v>
      </c>
      <c r="F3935">
        <v>0</v>
      </c>
      <c r="G3935">
        <v>0</v>
      </c>
      <c r="H3935">
        <v>0</v>
      </c>
      <c r="I3935">
        <v>1</v>
      </c>
      <c r="J3935">
        <v>0</v>
      </c>
      <c r="K3935">
        <v>0</v>
      </c>
      <c r="L3935" s="2">
        <v>3.6666666666666665</v>
      </c>
      <c r="M3935">
        <v>5</v>
      </c>
      <c r="N3935">
        <v>5</v>
      </c>
      <c r="O3935">
        <v>5</v>
      </c>
      <c r="P3935">
        <v>2</v>
      </c>
      <c r="Q3935">
        <v>3</v>
      </c>
      <c r="R3935">
        <v>7</v>
      </c>
      <c r="S3935">
        <v>0</v>
      </c>
      <c r="T3935">
        <v>0</v>
      </c>
      <c r="U3935">
        <v>1</v>
      </c>
      <c r="V3935">
        <f t="shared" si="122"/>
        <v>52</v>
      </c>
      <c r="W3935">
        <f t="shared" si="123"/>
        <v>26</v>
      </c>
    </row>
    <row r="3936" spans="1:23" x14ac:dyDescent="0.35">
      <c r="A3936" t="s">
        <v>536</v>
      </c>
      <c r="B3936" s="1">
        <v>44341</v>
      </c>
      <c r="C3936" t="s">
        <v>525</v>
      </c>
      <c r="D3936" t="s">
        <v>105</v>
      </c>
      <c r="E3936">
        <v>1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 s="2">
        <v>4.666666666666667</v>
      </c>
      <c r="M3936">
        <v>1</v>
      </c>
      <c r="N3936">
        <v>0</v>
      </c>
      <c r="O3936">
        <v>0</v>
      </c>
      <c r="P3936">
        <v>0</v>
      </c>
      <c r="Q3936">
        <v>1</v>
      </c>
      <c r="R3936">
        <v>6</v>
      </c>
      <c r="S3936">
        <v>1</v>
      </c>
      <c r="T3936">
        <v>0</v>
      </c>
      <c r="U3936">
        <v>0</v>
      </c>
      <c r="V3936">
        <f t="shared" si="122"/>
        <v>69.333333333333329</v>
      </c>
      <c r="W3936">
        <f t="shared" si="123"/>
        <v>70</v>
      </c>
    </row>
    <row r="3937" spans="1:23" x14ac:dyDescent="0.35">
      <c r="A3937" t="s">
        <v>536</v>
      </c>
      <c r="B3937" s="1">
        <v>44342</v>
      </c>
      <c r="C3937" t="s">
        <v>526</v>
      </c>
      <c r="D3937" t="s">
        <v>105</v>
      </c>
      <c r="E3937">
        <v>1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6</v>
      </c>
      <c r="M3937">
        <v>2</v>
      </c>
      <c r="N3937">
        <v>1</v>
      </c>
      <c r="O3937">
        <v>1</v>
      </c>
      <c r="P3937">
        <v>1</v>
      </c>
      <c r="Q3937">
        <v>0</v>
      </c>
      <c r="R3937">
        <v>2</v>
      </c>
      <c r="S3937">
        <v>0</v>
      </c>
      <c r="T3937">
        <v>0</v>
      </c>
      <c r="U3937">
        <v>0</v>
      </c>
      <c r="V3937">
        <f t="shared" si="122"/>
        <v>68</v>
      </c>
      <c r="W3937">
        <f t="shared" si="123"/>
        <v>65</v>
      </c>
    </row>
    <row r="3938" spans="1:23" x14ac:dyDescent="0.35">
      <c r="A3938" t="s">
        <v>536</v>
      </c>
      <c r="B3938" s="1">
        <v>44343</v>
      </c>
      <c r="C3938" t="s">
        <v>528</v>
      </c>
      <c r="D3938" t="s">
        <v>105</v>
      </c>
      <c r="E3938">
        <v>1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4</v>
      </c>
      <c r="M3938">
        <v>1</v>
      </c>
      <c r="N3938">
        <v>0</v>
      </c>
      <c r="O3938">
        <v>0</v>
      </c>
      <c r="P3938">
        <v>0</v>
      </c>
      <c r="Q3938">
        <v>2</v>
      </c>
      <c r="R3938">
        <v>5</v>
      </c>
      <c r="S3938">
        <v>0</v>
      </c>
      <c r="T3938">
        <v>0</v>
      </c>
      <c r="U3938">
        <v>0</v>
      </c>
      <c r="V3938">
        <f t="shared" si="122"/>
        <v>64</v>
      </c>
      <c r="W3938">
        <f t="shared" si="123"/>
        <v>63</v>
      </c>
    </row>
    <row r="3939" spans="1:23" x14ac:dyDescent="0.35">
      <c r="A3939" t="s">
        <v>536</v>
      </c>
      <c r="B3939" s="1">
        <v>44344</v>
      </c>
      <c r="C3939" t="s">
        <v>529</v>
      </c>
      <c r="D3939" t="s">
        <v>32</v>
      </c>
      <c r="E3939">
        <v>1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3</v>
      </c>
      <c r="M3939">
        <v>5</v>
      </c>
      <c r="N3939">
        <v>2</v>
      </c>
      <c r="O3939">
        <v>2</v>
      </c>
      <c r="P3939">
        <v>1</v>
      </c>
      <c r="Q3939">
        <v>2</v>
      </c>
      <c r="R3939">
        <v>3</v>
      </c>
      <c r="S3939">
        <v>0</v>
      </c>
      <c r="T3939">
        <v>0</v>
      </c>
      <c r="U3939">
        <v>0</v>
      </c>
      <c r="V3939">
        <f t="shared" si="122"/>
        <v>51</v>
      </c>
      <c r="W3939">
        <f t="shared" si="123"/>
        <v>35</v>
      </c>
    </row>
    <row r="3940" spans="1:23" x14ac:dyDescent="0.35">
      <c r="A3940" t="s">
        <v>536</v>
      </c>
      <c r="B3940" s="1">
        <v>44345</v>
      </c>
      <c r="C3940" t="s">
        <v>523</v>
      </c>
      <c r="D3940" t="s">
        <v>32</v>
      </c>
      <c r="E3940">
        <v>1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5</v>
      </c>
      <c r="M3940">
        <v>4</v>
      </c>
      <c r="N3940">
        <v>5</v>
      </c>
      <c r="O3940">
        <v>4</v>
      </c>
      <c r="P3940">
        <v>1</v>
      </c>
      <c r="Q3940">
        <v>3</v>
      </c>
      <c r="R3940">
        <v>5</v>
      </c>
      <c r="S3940">
        <v>1</v>
      </c>
      <c r="T3940">
        <v>0</v>
      </c>
      <c r="U3940">
        <v>1</v>
      </c>
      <c r="V3940">
        <f t="shared" si="122"/>
        <v>59</v>
      </c>
      <c r="W3940">
        <f t="shared" si="123"/>
        <v>40</v>
      </c>
    </row>
    <row r="3941" spans="1:23" x14ac:dyDescent="0.35">
      <c r="A3941" t="s">
        <v>536</v>
      </c>
      <c r="B3941" s="1">
        <v>44346</v>
      </c>
      <c r="C3941" t="s">
        <v>524</v>
      </c>
      <c r="D3941" t="s">
        <v>32</v>
      </c>
      <c r="E3941">
        <v>1</v>
      </c>
      <c r="F3941">
        <v>0</v>
      </c>
      <c r="G3941">
        <v>0</v>
      </c>
      <c r="H3941">
        <v>0</v>
      </c>
      <c r="I3941">
        <v>1</v>
      </c>
      <c r="J3941">
        <v>0</v>
      </c>
      <c r="K3941">
        <v>0</v>
      </c>
      <c r="L3941">
        <v>3</v>
      </c>
      <c r="M3941">
        <v>5</v>
      </c>
      <c r="N3941">
        <v>7</v>
      </c>
      <c r="O3941">
        <v>7</v>
      </c>
      <c r="P3941">
        <v>1</v>
      </c>
      <c r="Q3941">
        <v>3</v>
      </c>
      <c r="R3941">
        <v>3</v>
      </c>
      <c r="S3941">
        <v>0</v>
      </c>
      <c r="T3941">
        <v>0</v>
      </c>
      <c r="U3941">
        <v>2</v>
      </c>
      <c r="V3941">
        <f t="shared" si="122"/>
        <v>50</v>
      </c>
      <c r="W3941">
        <f t="shared" si="123"/>
        <v>18</v>
      </c>
    </row>
    <row r="3942" spans="1:23" x14ac:dyDescent="0.35">
      <c r="A3942" t="s">
        <v>536</v>
      </c>
      <c r="B3942" s="1">
        <v>44347</v>
      </c>
      <c r="C3942" t="s">
        <v>526</v>
      </c>
      <c r="D3942" t="s">
        <v>114</v>
      </c>
      <c r="E3942">
        <v>1</v>
      </c>
      <c r="F3942">
        <v>0</v>
      </c>
      <c r="G3942">
        <v>0</v>
      </c>
      <c r="H3942">
        <v>0</v>
      </c>
      <c r="I3942">
        <v>1</v>
      </c>
      <c r="J3942">
        <v>0</v>
      </c>
      <c r="K3942">
        <v>0</v>
      </c>
      <c r="L3942" s="2">
        <v>4.333333333333333</v>
      </c>
      <c r="M3942">
        <v>6</v>
      </c>
      <c r="N3942">
        <v>5</v>
      </c>
      <c r="O3942">
        <v>5</v>
      </c>
      <c r="P3942">
        <v>3</v>
      </c>
      <c r="Q3942">
        <v>1</v>
      </c>
      <c r="R3942">
        <v>6</v>
      </c>
      <c r="S3942">
        <v>0</v>
      </c>
      <c r="T3942">
        <v>0</v>
      </c>
      <c r="U3942">
        <v>0</v>
      </c>
      <c r="V3942">
        <f t="shared" si="122"/>
        <v>50.666666666666664</v>
      </c>
      <c r="W3942">
        <f t="shared" si="123"/>
        <v>25</v>
      </c>
    </row>
    <row r="3943" spans="1:23" x14ac:dyDescent="0.35">
      <c r="A3943" t="s">
        <v>536</v>
      </c>
      <c r="B3943" s="1">
        <v>44348</v>
      </c>
      <c r="C3943" t="s">
        <v>528</v>
      </c>
      <c r="D3943" t="s">
        <v>114</v>
      </c>
      <c r="E3943">
        <v>1</v>
      </c>
      <c r="F3943">
        <v>0</v>
      </c>
      <c r="G3943">
        <v>0</v>
      </c>
      <c r="H3943">
        <v>0</v>
      </c>
      <c r="I3943">
        <v>1</v>
      </c>
      <c r="J3943">
        <v>0</v>
      </c>
      <c r="K3943">
        <v>0</v>
      </c>
      <c r="L3943">
        <v>5</v>
      </c>
      <c r="M3943">
        <v>7</v>
      </c>
      <c r="N3943">
        <v>4</v>
      </c>
      <c r="O3943">
        <v>4</v>
      </c>
      <c r="P3943">
        <v>2</v>
      </c>
      <c r="Q3943">
        <v>1</v>
      </c>
      <c r="R3943">
        <v>2</v>
      </c>
      <c r="S3943">
        <v>0</v>
      </c>
      <c r="T3943">
        <v>0</v>
      </c>
      <c r="U3943">
        <v>0</v>
      </c>
      <c r="V3943">
        <f t="shared" si="122"/>
        <v>53</v>
      </c>
      <c r="W3943">
        <f t="shared" si="123"/>
        <v>32</v>
      </c>
    </row>
    <row r="3944" spans="1:23" x14ac:dyDescent="0.35">
      <c r="A3944" t="s">
        <v>536</v>
      </c>
      <c r="B3944" s="1">
        <v>44349</v>
      </c>
      <c r="C3944" t="s">
        <v>529</v>
      </c>
      <c r="D3944" t="s">
        <v>114</v>
      </c>
      <c r="E3944">
        <v>1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4</v>
      </c>
      <c r="M3944">
        <v>4</v>
      </c>
      <c r="N3944">
        <v>1</v>
      </c>
      <c r="O3944">
        <v>1</v>
      </c>
      <c r="P3944">
        <v>0</v>
      </c>
      <c r="Q3944">
        <v>1</v>
      </c>
      <c r="R3944">
        <v>6</v>
      </c>
      <c r="S3944">
        <v>0</v>
      </c>
      <c r="T3944">
        <v>0</v>
      </c>
      <c r="U3944">
        <v>0</v>
      </c>
      <c r="V3944">
        <f t="shared" si="122"/>
        <v>63</v>
      </c>
      <c r="W3944">
        <f t="shared" si="123"/>
        <v>57</v>
      </c>
    </row>
    <row r="3945" spans="1:23" x14ac:dyDescent="0.35">
      <c r="A3945" t="s">
        <v>536</v>
      </c>
      <c r="B3945" s="1">
        <v>44350</v>
      </c>
      <c r="C3945" t="s">
        <v>523</v>
      </c>
      <c r="D3945" t="s">
        <v>104</v>
      </c>
      <c r="E3945">
        <v>1</v>
      </c>
      <c r="F3945">
        <v>0</v>
      </c>
      <c r="G3945">
        <v>0</v>
      </c>
      <c r="H3945">
        <v>1</v>
      </c>
      <c r="I3945">
        <v>0</v>
      </c>
      <c r="J3945">
        <v>0</v>
      </c>
      <c r="K3945">
        <v>0</v>
      </c>
      <c r="L3945" s="2">
        <v>5.333333333333333</v>
      </c>
      <c r="M3945">
        <v>4</v>
      </c>
      <c r="N3945">
        <v>2</v>
      </c>
      <c r="O3945">
        <v>2</v>
      </c>
      <c r="P3945">
        <v>1</v>
      </c>
      <c r="Q3945">
        <v>1</v>
      </c>
      <c r="R3945">
        <v>5</v>
      </c>
      <c r="S3945">
        <v>1</v>
      </c>
      <c r="T3945">
        <v>0</v>
      </c>
      <c r="U3945">
        <v>0</v>
      </c>
      <c r="V3945">
        <f t="shared" si="122"/>
        <v>64.666666666666671</v>
      </c>
      <c r="W3945">
        <f t="shared" si="123"/>
        <v>55</v>
      </c>
    </row>
    <row r="3946" spans="1:23" x14ac:dyDescent="0.35">
      <c r="A3946" t="s">
        <v>536</v>
      </c>
      <c r="B3946" s="1">
        <v>44351</v>
      </c>
      <c r="C3946" t="s">
        <v>524</v>
      </c>
      <c r="D3946" t="s">
        <v>104</v>
      </c>
      <c r="E3946">
        <v>1</v>
      </c>
      <c r="F3946">
        <v>0</v>
      </c>
      <c r="G3946">
        <v>0</v>
      </c>
      <c r="H3946">
        <v>1</v>
      </c>
      <c r="I3946">
        <v>0</v>
      </c>
      <c r="J3946">
        <v>0</v>
      </c>
      <c r="K3946">
        <v>0</v>
      </c>
      <c r="L3946">
        <v>7</v>
      </c>
      <c r="M3946">
        <v>1</v>
      </c>
      <c r="N3946">
        <v>0</v>
      </c>
      <c r="O3946">
        <v>0</v>
      </c>
      <c r="P3946">
        <v>0</v>
      </c>
      <c r="Q3946">
        <v>1</v>
      </c>
      <c r="R3946">
        <v>10</v>
      </c>
      <c r="S3946">
        <v>0</v>
      </c>
      <c r="T3946">
        <v>0</v>
      </c>
      <c r="U3946">
        <v>0</v>
      </c>
      <c r="V3946">
        <f t="shared" si="122"/>
        <v>85</v>
      </c>
      <c r="W3946">
        <f t="shared" si="123"/>
        <v>88</v>
      </c>
    </row>
    <row r="3947" spans="1:23" x14ac:dyDescent="0.35">
      <c r="A3947" t="s">
        <v>536</v>
      </c>
      <c r="B3947" s="1">
        <v>44352</v>
      </c>
      <c r="C3947" t="s">
        <v>525</v>
      </c>
      <c r="D3947" t="s">
        <v>104</v>
      </c>
      <c r="E3947">
        <v>1</v>
      </c>
      <c r="F3947">
        <v>0</v>
      </c>
      <c r="G3947">
        <v>0</v>
      </c>
      <c r="H3947">
        <v>0</v>
      </c>
      <c r="I3947">
        <v>1</v>
      </c>
      <c r="J3947">
        <v>0</v>
      </c>
      <c r="K3947">
        <v>0</v>
      </c>
      <c r="L3947">
        <v>5</v>
      </c>
      <c r="M3947">
        <v>8</v>
      </c>
      <c r="N3947">
        <v>3</v>
      </c>
      <c r="O3947">
        <v>3</v>
      </c>
      <c r="P3947">
        <v>2</v>
      </c>
      <c r="Q3947">
        <v>1</v>
      </c>
      <c r="R3947">
        <v>10</v>
      </c>
      <c r="S3947">
        <v>0</v>
      </c>
      <c r="T3947">
        <v>0</v>
      </c>
      <c r="U3947">
        <v>0</v>
      </c>
      <c r="V3947">
        <f t="shared" si="122"/>
        <v>60</v>
      </c>
      <c r="W3947">
        <f t="shared" si="123"/>
        <v>41</v>
      </c>
    </row>
    <row r="3948" spans="1:23" x14ac:dyDescent="0.35">
      <c r="A3948" t="s">
        <v>536</v>
      </c>
      <c r="B3948" s="1">
        <v>44353</v>
      </c>
      <c r="C3948" t="s">
        <v>526</v>
      </c>
      <c r="D3948" t="s">
        <v>104</v>
      </c>
      <c r="E3948">
        <v>1</v>
      </c>
      <c r="F3948">
        <v>0</v>
      </c>
      <c r="G3948">
        <v>0</v>
      </c>
      <c r="H3948">
        <v>0</v>
      </c>
      <c r="I3948">
        <v>1</v>
      </c>
      <c r="J3948">
        <v>0</v>
      </c>
      <c r="K3948">
        <v>0</v>
      </c>
      <c r="L3948">
        <v>6</v>
      </c>
      <c r="M3948">
        <v>6</v>
      </c>
      <c r="N3948">
        <v>3</v>
      </c>
      <c r="O3948">
        <v>3</v>
      </c>
      <c r="P3948">
        <v>1</v>
      </c>
      <c r="Q3948">
        <v>1</v>
      </c>
      <c r="R3948">
        <v>6</v>
      </c>
      <c r="S3948">
        <v>0</v>
      </c>
      <c r="T3948">
        <v>0</v>
      </c>
      <c r="U3948">
        <v>0</v>
      </c>
      <c r="V3948">
        <f t="shared" si="122"/>
        <v>67</v>
      </c>
      <c r="W3948">
        <f t="shared" si="123"/>
        <v>53</v>
      </c>
    </row>
    <row r="3949" spans="1:23" x14ac:dyDescent="0.35">
      <c r="A3949" t="s">
        <v>536</v>
      </c>
      <c r="B3949" s="1">
        <v>44354</v>
      </c>
      <c r="C3949" t="s">
        <v>528</v>
      </c>
      <c r="D3949" t="s">
        <v>112</v>
      </c>
      <c r="E3949">
        <v>1</v>
      </c>
      <c r="F3949">
        <v>0</v>
      </c>
      <c r="G3949">
        <v>0</v>
      </c>
      <c r="H3949">
        <v>1</v>
      </c>
      <c r="I3949">
        <v>0</v>
      </c>
      <c r="J3949">
        <v>0</v>
      </c>
      <c r="K3949">
        <v>0</v>
      </c>
      <c r="L3949">
        <v>5</v>
      </c>
      <c r="M3949">
        <v>5</v>
      </c>
      <c r="N3949">
        <v>3</v>
      </c>
      <c r="O3949">
        <v>3</v>
      </c>
      <c r="P3949">
        <v>0</v>
      </c>
      <c r="Q3949">
        <v>1</v>
      </c>
      <c r="R3949">
        <v>4</v>
      </c>
      <c r="S3949">
        <v>0</v>
      </c>
      <c r="T3949">
        <v>0</v>
      </c>
      <c r="U3949">
        <v>0</v>
      </c>
      <c r="V3949">
        <f t="shared" si="122"/>
        <v>65</v>
      </c>
      <c r="W3949">
        <f t="shared" si="123"/>
        <v>53</v>
      </c>
    </row>
    <row r="3950" spans="1:23" x14ac:dyDescent="0.35">
      <c r="A3950" t="s">
        <v>536</v>
      </c>
      <c r="B3950" s="1">
        <v>44355</v>
      </c>
      <c r="C3950" t="s">
        <v>529</v>
      </c>
      <c r="D3950" t="s">
        <v>112</v>
      </c>
      <c r="E3950">
        <v>1</v>
      </c>
      <c r="F3950">
        <v>0</v>
      </c>
      <c r="G3950">
        <v>0</v>
      </c>
      <c r="H3950">
        <v>0</v>
      </c>
      <c r="I3950">
        <v>1</v>
      </c>
      <c r="J3950">
        <v>0</v>
      </c>
      <c r="K3950">
        <v>0</v>
      </c>
      <c r="L3950">
        <v>5</v>
      </c>
      <c r="M3950">
        <v>4</v>
      </c>
      <c r="N3950">
        <v>4</v>
      </c>
      <c r="O3950">
        <v>4</v>
      </c>
      <c r="P3950">
        <v>1</v>
      </c>
      <c r="Q3950">
        <v>1</v>
      </c>
      <c r="R3950">
        <v>6</v>
      </c>
      <c r="S3950">
        <v>1</v>
      </c>
      <c r="T3950">
        <v>0</v>
      </c>
      <c r="U3950">
        <v>0</v>
      </c>
      <c r="V3950">
        <f t="shared" si="122"/>
        <v>64</v>
      </c>
      <c r="W3950">
        <f t="shared" si="123"/>
        <v>48</v>
      </c>
    </row>
    <row r="3951" spans="1:23" x14ac:dyDescent="0.35">
      <c r="A3951" t="s">
        <v>536</v>
      </c>
      <c r="B3951" s="1">
        <v>44356</v>
      </c>
      <c r="C3951" t="s">
        <v>523</v>
      </c>
      <c r="D3951" t="s">
        <v>112</v>
      </c>
      <c r="E3951">
        <v>1</v>
      </c>
      <c r="F3951">
        <v>0</v>
      </c>
      <c r="G3951">
        <v>0</v>
      </c>
      <c r="H3951">
        <v>0</v>
      </c>
      <c r="I3951">
        <v>1</v>
      </c>
      <c r="J3951">
        <v>0</v>
      </c>
      <c r="K3951">
        <v>0</v>
      </c>
      <c r="L3951">
        <v>7</v>
      </c>
      <c r="M3951">
        <v>3</v>
      </c>
      <c r="N3951">
        <v>2</v>
      </c>
      <c r="O3951">
        <v>2</v>
      </c>
      <c r="P3951">
        <v>1</v>
      </c>
      <c r="Q3951">
        <v>2</v>
      </c>
      <c r="R3951">
        <v>8</v>
      </c>
      <c r="S3951">
        <v>0</v>
      </c>
      <c r="T3951">
        <v>0</v>
      </c>
      <c r="U3951">
        <v>0</v>
      </c>
      <c r="V3951">
        <f t="shared" si="122"/>
        <v>76</v>
      </c>
      <c r="W3951">
        <f t="shared" si="123"/>
        <v>68</v>
      </c>
    </row>
    <row r="3952" spans="1:23" x14ac:dyDescent="0.35">
      <c r="A3952" t="s">
        <v>536</v>
      </c>
      <c r="B3952" s="1">
        <v>44358</v>
      </c>
      <c r="C3952" t="s">
        <v>524</v>
      </c>
      <c r="D3952" t="s">
        <v>96</v>
      </c>
      <c r="E3952">
        <v>1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0</v>
      </c>
      <c r="L3952">
        <v>4</v>
      </c>
      <c r="M3952">
        <v>5</v>
      </c>
      <c r="N3952">
        <v>3</v>
      </c>
      <c r="O3952">
        <v>3</v>
      </c>
      <c r="P3952">
        <v>0</v>
      </c>
      <c r="Q3952">
        <v>3</v>
      </c>
      <c r="R3952">
        <v>4</v>
      </c>
      <c r="S3952">
        <v>0</v>
      </c>
      <c r="T3952">
        <v>1</v>
      </c>
      <c r="U3952">
        <v>0</v>
      </c>
      <c r="V3952">
        <f t="shared" si="122"/>
        <v>58</v>
      </c>
      <c r="W3952">
        <f t="shared" si="123"/>
        <v>43</v>
      </c>
    </row>
    <row r="3953" spans="1:23" x14ac:dyDescent="0.35">
      <c r="A3953" t="s">
        <v>536</v>
      </c>
      <c r="B3953" s="1">
        <v>44359</v>
      </c>
      <c r="C3953" t="s">
        <v>525</v>
      </c>
      <c r="D3953" t="s">
        <v>96</v>
      </c>
      <c r="E3953">
        <v>1</v>
      </c>
      <c r="F3953">
        <v>0</v>
      </c>
      <c r="G3953">
        <v>0</v>
      </c>
      <c r="H3953">
        <v>0</v>
      </c>
      <c r="I3953">
        <v>1</v>
      </c>
      <c r="J3953">
        <v>0</v>
      </c>
      <c r="K3953">
        <v>0</v>
      </c>
      <c r="L3953" s="2">
        <v>6.333333333333333</v>
      </c>
      <c r="M3953">
        <v>4</v>
      </c>
      <c r="N3953">
        <v>3</v>
      </c>
      <c r="O3953">
        <v>3</v>
      </c>
      <c r="P3953">
        <v>1</v>
      </c>
      <c r="Q3953">
        <v>1</v>
      </c>
      <c r="R3953">
        <v>7</v>
      </c>
      <c r="S3953">
        <v>1</v>
      </c>
      <c r="T3953">
        <v>0</v>
      </c>
      <c r="U3953">
        <v>0</v>
      </c>
      <c r="V3953">
        <f t="shared" si="122"/>
        <v>71.666666666666671</v>
      </c>
      <c r="W3953">
        <f t="shared" si="123"/>
        <v>60</v>
      </c>
    </row>
    <row r="3954" spans="1:23" x14ac:dyDescent="0.35">
      <c r="A3954" t="s">
        <v>536</v>
      </c>
      <c r="B3954" s="1">
        <v>44360</v>
      </c>
      <c r="C3954" t="s">
        <v>526</v>
      </c>
      <c r="D3954" t="s">
        <v>96</v>
      </c>
      <c r="E3954">
        <v>1</v>
      </c>
      <c r="F3954">
        <v>0</v>
      </c>
      <c r="G3954">
        <v>0</v>
      </c>
      <c r="H3954">
        <v>1</v>
      </c>
      <c r="I3954">
        <v>0</v>
      </c>
      <c r="J3954">
        <v>0</v>
      </c>
      <c r="K3954">
        <v>0</v>
      </c>
      <c r="L3954">
        <v>6</v>
      </c>
      <c r="M3954">
        <v>6</v>
      </c>
      <c r="N3954">
        <v>2</v>
      </c>
      <c r="O3954">
        <v>2</v>
      </c>
      <c r="P3954">
        <v>1</v>
      </c>
      <c r="Q3954">
        <v>0</v>
      </c>
      <c r="R3954">
        <v>9</v>
      </c>
      <c r="S3954">
        <v>0</v>
      </c>
      <c r="T3954">
        <v>0</v>
      </c>
      <c r="U3954">
        <v>0</v>
      </c>
      <c r="V3954">
        <f t="shared" si="122"/>
        <v>71</v>
      </c>
      <c r="W3954">
        <f t="shared" si="123"/>
        <v>61</v>
      </c>
    </row>
    <row r="3955" spans="1:23" x14ac:dyDescent="0.35">
      <c r="A3955" t="s">
        <v>536</v>
      </c>
      <c r="B3955" s="1">
        <v>44361</v>
      </c>
      <c r="C3955" t="s">
        <v>529</v>
      </c>
      <c r="D3955" t="s">
        <v>86</v>
      </c>
      <c r="E3955">
        <v>1</v>
      </c>
      <c r="F3955">
        <v>0</v>
      </c>
      <c r="G3955">
        <v>0</v>
      </c>
      <c r="H3955">
        <v>0</v>
      </c>
      <c r="I3955">
        <v>1</v>
      </c>
      <c r="J3955">
        <v>0</v>
      </c>
      <c r="K3955">
        <v>0</v>
      </c>
      <c r="L3955">
        <v>4</v>
      </c>
      <c r="M3955">
        <v>4</v>
      </c>
      <c r="N3955">
        <v>1</v>
      </c>
      <c r="O3955">
        <v>1</v>
      </c>
      <c r="P3955">
        <v>0</v>
      </c>
      <c r="Q3955">
        <v>2</v>
      </c>
      <c r="R3955">
        <v>3</v>
      </c>
      <c r="S3955">
        <v>0</v>
      </c>
      <c r="T3955">
        <v>0</v>
      </c>
      <c r="U3955">
        <v>0</v>
      </c>
      <c r="V3955">
        <f t="shared" si="122"/>
        <v>59</v>
      </c>
      <c r="W3955">
        <f t="shared" si="123"/>
        <v>52</v>
      </c>
    </row>
    <row r="3956" spans="1:23" x14ac:dyDescent="0.35">
      <c r="A3956" t="s">
        <v>536</v>
      </c>
      <c r="B3956" s="1">
        <v>44362</v>
      </c>
      <c r="C3956" t="s">
        <v>523</v>
      </c>
      <c r="D3956" t="s">
        <v>86</v>
      </c>
      <c r="E3956">
        <v>1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5</v>
      </c>
      <c r="M3956">
        <v>6</v>
      </c>
      <c r="N3956">
        <v>4</v>
      </c>
      <c r="O3956">
        <v>4</v>
      </c>
      <c r="P3956">
        <v>1</v>
      </c>
      <c r="Q3956">
        <v>2</v>
      </c>
      <c r="R3956">
        <v>5</v>
      </c>
      <c r="S3956">
        <v>0</v>
      </c>
      <c r="T3956">
        <v>0</v>
      </c>
      <c r="U3956">
        <v>1</v>
      </c>
      <c r="V3956">
        <f t="shared" si="122"/>
        <v>60</v>
      </c>
      <c r="W3956">
        <f t="shared" si="123"/>
        <v>41</v>
      </c>
    </row>
    <row r="3957" spans="1:23" x14ac:dyDescent="0.35">
      <c r="A3957" t="s">
        <v>536</v>
      </c>
      <c r="B3957" s="1">
        <v>44363</v>
      </c>
      <c r="C3957" t="s">
        <v>524</v>
      </c>
      <c r="D3957" t="s">
        <v>86</v>
      </c>
      <c r="E3957">
        <v>1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 s="2">
        <v>3.3333333333333335</v>
      </c>
      <c r="M3957">
        <v>9</v>
      </c>
      <c r="N3957">
        <v>7</v>
      </c>
      <c r="O3957">
        <v>7</v>
      </c>
      <c r="P3957">
        <v>2</v>
      </c>
      <c r="Q3957">
        <v>2</v>
      </c>
      <c r="R3957">
        <v>1</v>
      </c>
      <c r="S3957">
        <v>0</v>
      </c>
      <c r="T3957">
        <v>0</v>
      </c>
      <c r="U3957">
        <v>1</v>
      </c>
      <c r="V3957">
        <f t="shared" si="122"/>
        <v>42</v>
      </c>
      <c r="W3957">
        <f t="shared" si="123"/>
        <v>6</v>
      </c>
    </row>
    <row r="3958" spans="1:23" x14ac:dyDescent="0.35">
      <c r="A3958" t="s">
        <v>536</v>
      </c>
      <c r="B3958" s="1">
        <v>44364</v>
      </c>
      <c r="C3958" t="s">
        <v>525</v>
      </c>
      <c r="D3958" t="s">
        <v>87</v>
      </c>
      <c r="E3958">
        <v>1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7</v>
      </c>
      <c r="M3958">
        <v>4</v>
      </c>
      <c r="N3958">
        <v>0</v>
      </c>
      <c r="O3958">
        <v>0</v>
      </c>
      <c r="P3958">
        <v>0</v>
      </c>
      <c r="Q3958">
        <v>3</v>
      </c>
      <c r="R3958">
        <v>2</v>
      </c>
      <c r="S3958">
        <v>0</v>
      </c>
      <c r="T3958">
        <v>0</v>
      </c>
      <c r="U3958">
        <v>0</v>
      </c>
      <c r="V3958">
        <f t="shared" si="122"/>
        <v>72</v>
      </c>
      <c r="W3958">
        <f t="shared" si="123"/>
        <v>70</v>
      </c>
    </row>
    <row r="3959" spans="1:23" x14ac:dyDescent="0.35">
      <c r="A3959" t="s">
        <v>536</v>
      </c>
      <c r="B3959" s="1">
        <v>44365</v>
      </c>
      <c r="C3959" t="s">
        <v>526</v>
      </c>
      <c r="D3959" t="s">
        <v>87</v>
      </c>
      <c r="E3959">
        <v>1</v>
      </c>
      <c r="F3959">
        <v>0</v>
      </c>
      <c r="G3959">
        <v>0</v>
      </c>
      <c r="H3959">
        <v>1</v>
      </c>
      <c r="I3959">
        <v>0</v>
      </c>
      <c r="J3959">
        <v>0</v>
      </c>
      <c r="K3959">
        <v>0</v>
      </c>
      <c r="L3959">
        <v>5</v>
      </c>
      <c r="M3959">
        <v>6</v>
      </c>
      <c r="N3959">
        <v>2</v>
      </c>
      <c r="O3959">
        <v>2</v>
      </c>
      <c r="P3959">
        <v>0</v>
      </c>
      <c r="Q3959">
        <v>1</v>
      </c>
      <c r="R3959">
        <v>11</v>
      </c>
      <c r="S3959">
        <v>0</v>
      </c>
      <c r="T3959">
        <v>0</v>
      </c>
      <c r="U3959">
        <v>0</v>
      </c>
      <c r="V3959">
        <f t="shared" si="122"/>
        <v>71</v>
      </c>
      <c r="W3959">
        <f t="shared" si="123"/>
        <v>61</v>
      </c>
    </row>
    <row r="3960" spans="1:23" x14ac:dyDescent="0.35">
      <c r="A3960" t="s">
        <v>536</v>
      </c>
      <c r="B3960" s="1">
        <v>44366</v>
      </c>
      <c r="C3960" t="s">
        <v>530</v>
      </c>
      <c r="D3960" t="s">
        <v>87</v>
      </c>
      <c r="E3960">
        <v>1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2</v>
      </c>
      <c r="M3960">
        <v>3</v>
      </c>
      <c r="N3960">
        <v>2</v>
      </c>
      <c r="O3960">
        <v>2</v>
      </c>
      <c r="P3960">
        <v>0</v>
      </c>
      <c r="Q3960">
        <v>1</v>
      </c>
      <c r="R3960">
        <v>2</v>
      </c>
      <c r="S3960">
        <v>0</v>
      </c>
      <c r="T3960">
        <v>0</v>
      </c>
      <c r="U3960">
        <v>0</v>
      </c>
      <c r="V3960">
        <f t="shared" si="122"/>
        <v>54</v>
      </c>
      <c r="W3960">
        <f t="shared" si="123"/>
        <v>40</v>
      </c>
    </row>
    <row r="3961" spans="1:23" x14ac:dyDescent="0.35">
      <c r="A3961" t="s">
        <v>536</v>
      </c>
      <c r="B3961" s="1">
        <v>44367</v>
      </c>
      <c r="C3961" t="s">
        <v>529</v>
      </c>
      <c r="D3961" t="s">
        <v>87</v>
      </c>
      <c r="E3961">
        <v>1</v>
      </c>
      <c r="F3961">
        <v>0</v>
      </c>
      <c r="G3961">
        <v>0</v>
      </c>
      <c r="H3961">
        <v>1</v>
      </c>
      <c r="I3961">
        <v>0</v>
      </c>
      <c r="J3961">
        <v>0</v>
      </c>
      <c r="K3961">
        <v>0</v>
      </c>
      <c r="L3961">
        <v>5</v>
      </c>
      <c r="M3961">
        <v>4</v>
      </c>
      <c r="N3961">
        <v>0</v>
      </c>
      <c r="O3961">
        <v>0</v>
      </c>
      <c r="P3961">
        <v>0</v>
      </c>
      <c r="Q3961">
        <v>1</v>
      </c>
      <c r="R3961">
        <v>7</v>
      </c>
      <c r="S3961">
        <v>0</v>
      </c>
      <c r="T3961">
        <v>0</v>
      </c>
      <c r="U3961">
        <v>1</v>
      </c>
      <c r="V3961">
        <f t="shared" si="122"/>
        <v>69</v>
      </c>
      <c r="W3961">
        <f t="shared" si="123"/>
        <v>67</v>
      </c>
    </row>
    <row r="3962" spans="1:23" x14ac:dyDescent="0.35">
      <c r="A3962" t="s">
        <v>536</v>
      </c>
      <c r="B3962" s="1">
        <v>44368</v>
      </c>
      <c r="C3962" t="s">
        <v>523</v>
      </c>
      <c r="D3962" t="s">
        <v>36</v>
      </c>
      <c r="E3962">
        <v>1</v>
      </c>
      <c r="F3962">
        <v>0</v>
      </c>
      <c r="G3962">
        <v>0</v>
      </c>
      <c r="H3962">
        <v>1</v>
      </c>
      <c r="I3962">
        <v>0</v>
      </c>
      <c r="J3962">
        <v>0</v>
      </c>
      <c r="K3962">
        <v>0</v>
      </c>
      <c r="L3962">
        <v>6</v>
      </c>
      <c r="M3962">
        <v>2</v>
      </c>
      <c r="N3962">
        <v>1</v>
      </c>
      <c r="O3962">
        <v>1</v>
      </c>
      <c r="P3962">
        <v>1</v>
      </c>
      <c r="Q3962">
        <v>1</v>
      </c>
      <c r="R3962">
        <v>11</v>
      </c>
      <c r="S3962">
        <v>0</v>
      </c>
      <c r="T3962">
        <v>0</v>
      </c>
      <c r="U3962">
        <v>0</v>
      </c>
      <c r="V3962">
        <f t="shared" si="122"/>
        <v>76</v>
      </c>
      <c r="W3962">
        <f t="shared" si="123"/>
        <v>72</v>
      </c>
    </row>
    <row r="3963" spans="1:23" x14ac:dyDescent="0.35">
      <c r="A3963" t="s">
        <v>536</v>
      </c>
      <c r="B3963" s="1">
        <v>44369</v>
      </c>
      <c r="C3963" t="s">
        <v>524</v>
      </c>
      <c r="D3963" t="s">
        <v>36</v>
      </c>
      <c r="E3963">
        <v>1</v>
      </c>
      <c r="F3963">
        <v>0</v>
      </c>
      <c r="G3963">
        <v>0</v>
      </c>
      <c r="H3963">
        <v>1</v>
      </c>
      <c r="I3963">
        <v>0</v>
      </c>
      <c r="J3963">
        <v>0</v>
      </c>
      <c r="K3963">
        <v>0</v>
      </c>
      <c r="L3963">
        <v>5</v>
      </c>
      <c r="M3963">
        <v>4</v>
      </c>
      <c r="N3963">
        <v>0</v>
      </c>
      <c r="O3963">
        <v>0</v>
      </c>
      <c r="P3963">
        <v>0</v>
      </c>
      <c r="Q3963">
        <v>3</v>
      </c>
      <c r="R3963">
        <v>5</v>
      </c>
      <c r="S3963">
        <v>0</v>
      </c>
      <c r="T3963">
        <v>0</v>
      </c>
      <c r="U3963">
        <v>0</v>
      </c>
      <c r="V3963">
        <f t="shared" si="122"/>
        <v>65</v>
      </c>
      <c r="W3963">
        <f t="shared" si="123"/>
        <v>61</v>
      </c>
    </row>
    <row r="3964" spans="1:23" x14ac:dyDescent="0.35">
      <c r="A3964" t="s">
        <v>536</v>
      </c>
      <c r="B3964" s="1">
        <v>44370</v>
      </c>
      <c r="C3964" t="s">
        <v>525</v>
      </c>
      <c r="D3964" t="s">
        <v>36</v>
      </c>
      <c r="E3964">
        <v>1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6</v>
      </c>
      <c r="M3964">
        <v>2</v>
      </c>
      <c r="N3964">
        <v>2</v>
      </c>
      <c r="O3964">
        <v>1</v>
      </c>
      <c r="P3964">
        <v>0</v>
      </c>
      <c r="Q3964">
        <v>2</v>
      </c>
      <c r="R3964">
        <v>5</v>
      </c>
      <c r="S3964">
        <v>1</v>
      </c>
      <c r="T3964">
        <v>0</v>
      </c>
      <c r="U3964">
        <v>0</v>
      </c>
      <c r="V3964">
        <f t="shared" si="122"/>
        <v>71</v>
      </c>
      <c r="W3964">
        <f t="shared" si="123"/>
        <v>67</v>
      </c>
    </row>
    <row r="3965" spans="1:23" x14ac:dyDescent="0.35">
      <c r="A3965" t="s">
        <v>536</v>
      </c>
      <c r="B3965" s="1">
        <v>44372</v>
      </c>
      <c r="C3965" t="s">
        <v>526</v>
      </c>
      <c r="D3965" t="s">
        <v>131</v>
      </c>
      <c r="E3965">
        <v>1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 s="2">
        <v>2.3333333333333335</v>
      </c>
      <c r="M3965">
        <v>8</v>
      </c>
      <c r="N3965">
        <v>5</v>
      </c>
      <c r="O3965">
        <v>5</v>
      </c>
      <c r="P3965">
        <v>0</v>
      </c>
      <c r="Q3965">
        <v>2</v>
      </c>
      <c r="R3965">
        <v>2</v>
      </c>
      <c r="S3965">
        <v>0</v>
      </c>
      <c r="T3965">
        <v>0</v>
      </c>
      <c r="U3965">
        <v>0</v>
      </c>
      <c r="V3965">
        <f t="shared" si="122"/>
        <v>49</v>
      </c>
      <c r="W3965">
        <f t="shared" si="123"/>
        <v>21</v>
      </c>
    </row>
    <row r="3966" spans="1:23" x14ac:dyDescent="0.35">
      <c r="A3966" t="s">
        <v>536</v>
      </c>
      <c r="B3966" s="1">
        <v>44373</v>
      </c>
      <c r="C3966" t="s">
        <v>529</v>
      </c>
      <c r="D3966" t="s">
        <v>131</v>
      </c>
      <c r="E3966">
        <v>1</v>
      </c>
      <c r="F3966">
        <v>0</v>
      </c>
      <c r="G3966">
        <v>0</v>
      </c>
      <c r="H3966">
        <v>0</v>
      </c>
      <c r="I3966">
        <v>1</v>
      </c>
      <c r="J3966">
        <v>0</v>
      </c>
      <c r="K3966">
        <v>0</v>
      </c>
      <c r="L3966" s="2">
        <v>2.3333333333333335</v>
      </c>
      <c r="M3966">
        <v>6</v>
      </c>
      <c r="N3966">
        <v>4</v>
      </c>
      <c r="O3966">
        <v>4</v>
      </c>
      <c r="P3966">
        <v>2</v>
      </c>
      <c r="Q3966">
        <v>0</v>
      </c>
      <c r="R3966">
        <v>1</v>
      </c>
      <c r="S3966">
        <v>0</v>
      </c>
      <c r="T3966">
        <v>0</v>
      </c>
      <c r="U3966">
        <v>0</v>
      </c>
      <c r="V3966">
        <f t="shared" si="122"/>
        <v>44</v>
      </c>
      <c r="W3966">
        <f t="shared" si="123"/>
        <v>19</v>
      </c>
    </row>
    <row r="3967" spans="1:23" x14ac:dyDescent="0.35">
      <c r="A3967" t="s">
        <v>536</v>
      </c>
      <c r="B3967" s="1">
        <v>44374</v>
      </c>
      <c r="C3967" t="s">
        <v>523</v>
      </c>
      <c r="D3967" t="s">
        <v>131</v>
      </c>
      <c r="E3967">
        <v>1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6</v>
      </c>
      <c r="M3967">
        <v>6</v>
      </c>
      <c r="N3967">
        <v>1</v>
      </c>
      <c r="O3967">
        <v>1</v>
      </c>
      <c r="P3967">
        <v>0</v>
      </c>
      <c r="Q3967">
        <v>1</v>
      </c>
      <c r="R3967">
        <v>7</v>
      </c>
      <c r="S3967">
        <v>0</v>
      </c>
      <c r="T3967">
        <v>0</v>
      </c>
      <c r="U3967">
        <v>1</v>
      </c>
      <c r="V3967">
        <f t="shared" si="122"/>
        <v>72</v>
      </c>
      <c r="W3967">
        <f t="shared" si="123"/>
        <v>66</v>
      </c>
    </row>
    <row r="3968" spans="1:23" x14ac:dyDescent="0.35">
      <c r="A3968" t="s">
        <v>536</v>
      </c>
      <c r="B3968" s="1">
        <v>44376</v>
      </c>
      <c r="C3968" t="s">
        <v>531</v>
      </c>
      <c r="D3968" t="s">
        <v>91</v>
      </c>
      <c r="E3968">
        <v>1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2</v>
      </c>
      <c r="M3968">
        <v>3</v>
      </c>
      <c r="N3968">
        <v>1</v>
      </c>
      <c r="O3968">
        <v>1</v>
      </c>
      <c r="P3968">
        <v>0</v>
      </c>
      <c r="Q3968">
        <v>1</v>
      </c>
      <c r="R3968">
        <v>1</v>
      </c>
      <c r="S3968">
        <v>0</v>
      </c>
      <c r="T3968">
        <v>0</v>
      </c>
      <c r="U3968">
        <v>0</v>
      </c>
      <c r="V3968">
        <f t="shared" si="122"/>
        <v>53</v>
      </c>
      <c r="W3968">
        <f t="shared" si="123"/>
        <v>42</v>
      </c>
    </row>
    <row r="3969" spans="1:23" x14ac:dyDescent="0.35">
      <c r="A3969" t="s">
        <v>536</v>
      </c>
      <c r="B3969" s="1">
        <v>44377</v>
      </c>
      <c r="C3969" t="s">
        <v>525</v>
      </c>
      <c r="D3969" t="s">
        <v>91</v>
      </c>
      <c r="E3969">
        <v>1</v>
      </c>
      <c r="F3969">
        <v>0</v>
      </c>
      <c r="G3969">
        <v>0</v>
      </c>
      <c r="H3969">
        <v>1</v>
      </c>
      <c r="I3969">
        <v>0</v>
      </c>
      <c r="J3969">
        <v>0</v>
      </c>
      <c r="K3969">
        <v>0</v>
      </c>
      <c r="L3969">
        <v>4</v>
      </c>
      <c r="M3969">
        <v>4</v>
      </c>
      <c r="N3969">
        <v>5</v>
      </c>
      <c r="O3969">
        <v>5</v>
      </c>
      <c r="P3969">
        <v>2</v>
      </c>
      <c r="Q3969">
        <v>3</v>
      </c>
      <c r="R3969">
        <v>3</v>
      </c>
      <c r="S3969">
        <v>0</v>
      </c>
      <c r="T3969">
        <v>0</v>
      </c>
      <c r="U3969">
        <v>0</v>
      </c>
      <c r="V3969">
        <f t="shared" si="122"/>
        <v>50</v>
      </c>
      <c r="W3969">
        <f t="shared" si="123"/>
        <v>26</v>
      </c>
    </row>
    <row r="3970" spans="1:23" x14ac:dyDescent="0.35">
      <c r="A3970" t="s">
        <v>536</v>
      </c>
      <c r="B3970" s="1">
        <v>44378</v>
      </c>
      <c r="C3970" t="s">
        <v>528</v>
      </c>
      <c r="D3970" t="s">
        <v>91</v>
      </c>
      <c r="E3970">
        <v>1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4</v>
      </c>
      <c r="M3970">
        <v>5</v>
      </c>
      <c r="N3970">
        <v>2</v>
      </c>
      <c r="O3970">
        <v>2</v>
      </c>
      <c r="P3970">
        <v>0</v>
      </c>
      <c r="Q3970">
        <v>4</v>
      </c>
      <c r="R3970">
        <v>5</v>
      </c>
      <c r="S3970">
        <v>1</v>
      </c>
      <c r="T3970">
        <v>0</v>
      </c>
      <c r="U3970">
        <v>0</v>
      </c>
      <c r="V3970">
        <f t="shared" si="122"/>
        <v>58</v>
      </c>
      <c r="W3970">
        <f t="shared" si="123"/>
        <v>45</v>
      </c>
    </row>
    <row r="3971" spans="1:23" x14ac:dyDescent="0.35">
      <c r="A3971" t="s">
        <v>536</v>
      </c>
      <c r="B3971" s="1">
        <v>44379</v>
      </c>
      <c r="C3971" t="s">
        <v>526</v>
      </c>
      <c r="D3971" t="s">
        <v>119</v>
      </c>
      <c r="E3971">
        <v>1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7</v>
      </c>
      <c r="M3971">
        <v>4</v>
      </c>
      <c r="N3971">
        <v>3</v>
      </c>
      <c r="O3971">
        <v>3</v>
      </c>
      <c r="P3971">
        <v>1</v>
      </c>
      <c r="Q3971">
        <v>1</v>
      </c>
      <c r="R3971">
        <v>5</v>
      </c>
      <c r="S3971">
        <v>0</v>
      </c>
      <c r="T3971">
        <v>0</v>
      </c>
      <c r="U3971">
        <v>1</v>
      </c>
      <c r="V3971">
        <f t="shared" ref="V3971:V4034" si="124">50+L3971*3+(IF(L3971&lt;4,0,(L3971-4)*2)+R3971-M3971-4*P3971-(2*(N3971-O3971))-Q3971)</f>
        <v>73</v>
      </c>
      <c r="W3971">
        <f t="shared" ref="W3971:W4034" si="125">40+6*L3971+R3971-2*Q3971-2*M3971-3*N3971-6*P3971</f>
        <v>62</v>
      </c>
    </row>
    <row r="3972" spans="1:23" x14ac:dyDescent="0.35">
      <c r="A3972" t="s">
        <v>536</v>
      </c>
      <c r="B3972" s="1">
        <v>44380</v>
      </c>
      <c r="C3972" t="s">
        <v>523</v>
      </c>
      <c r="D3972" t="s">
        <v>119</v>
      </c>
      <c r="E3972">
        <v>1</v>
      </c>
      <c r="F3972">
        <v>0</v>
      </c>
      <c r="G3972">
        <v>0</v>
      </c>
      <c r="H3972">
        <v>0</v>
      </c>
      <c r="I3972">
        <v>1</v>
      </c>
      <c r="J3972">
        <v>0</v>
      </c>
      <c r="K3972">
        <v>0</v>
      </c>
      <c r="L3972">
        <v>6</v>
      </c>
      <c r="M3972">
        <v>6</v>
      </c>
      <c r="N3972">
        <v>4</v>
      </c>
      <c r="O3972">
        <v>4</v>
      </c>
      <c r="P3972">
        <v>2</v>
      </c>
      <c r="Q3972">
        <v>1</v>
      </c>
      <c r="R3972">
        <v>8</v>
      </c>
      <c r="S3972">
        <v>0</v>
      </c>
      <c r="T3972">
        <v>0</v>
      </c>
      <c r="U3972">
        <v>0</v>
      </c>
      <c r="V3972">
        <f t="shared" si="124"/>
        <v>65</v>
      </c>
      <c r="W3972">
        <f t="shared" si="125"/>
        <v>46</v>
      </c>
    </row>
    <row r="3973" spans="1:23" x14ac:dyDescent="0.35">
      <c r="A3973" t="s">
        <v>536</v>
      </c>
      <c r="B3973" s="1">
        <v>44381</v>
      </c>
      <c r="C3973" t="s">
        <v>524</v>
      </c>
      <c r="D3973" t="s">
        <v>119</v>
      </c>
      <c r="E3973">
        <v>1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4</v>
      </c>
      <c r="M3973">
        <v>2</v>
      </c>
      <c r="N3973">
        <v>0</v>
      </c>
      <c r="O3973">
        <v>0</v>
      </c>
      <c r="P3973">
        <v>0</v>
      </c>
      <c r="Q3973">
        <v>4</v>
      </c>
      <c r="R3973">
        <v>3</v>
      </c>
      <c r="S3973">
        <v>1</v>
      </c>
      <c r="T3973">
        <v>0</v>
      </c>
      <c r="U3973">
        <v>1</v>
      </c>
      <c r="V3973">
        <f t="shared" si="124"/>
        <v>59</v>
      </c>
      <c r="W3973">
        <f t="shared" si="125"/>
        <v>55</v>
      </c>
    </row>
    <row r="3974" spans="1:23" x14ac:dyDescent="0.35">
      <c r="A3974" t="s">
        <v>536</v>
      </c>
      <c r="B3974" s="1">
        <v>44382</v>
      </c>
      <c r="C3974" t="s">
        <v>525</v>
      </c>
      <c r="D3974" t="s">
        <v>99</v>
      </c>
      <c r="E3974">
        <v>1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5</v>
      </c>
      <c r="M3974">
        <v>7</v>
      </c>
      <c r="N3974">
        <v>5</v>
      </c>
      <c r="O3974">
        <v>5</v>
      </c>
      <c r="P3974">
        <v>1</v>
      </c>
      <c r="Q3974">
        <v>1</v>
      </c>
      <c r="R3974">
        <v>4</v>
      </c>
      <c r="S3974">
        <v>0</v>
      </c>
      <c r="T3974">
        <v>0</v>
      </c>
      <c r="U3974">
        <v>1</v>
      </c>
      <c r="V3974">
        <f t="shared" si="124"/>
        <v>59</v>
      </c>
      <c r="W3974">
        <f t="shared" si="125"/>
        <v>37</v>
      </c>
    </row>
    <row r="3975" spans="1:23" x14ac:dyDescent="0.35">
      <c r="A3975" t="s">
        <v>536</v>
      </c>
      <c r="B3975" s="1">
        <v>44383</v>
      </c>
      <c r="C3975" t="s">
        <v>528</v>
      </c>
      <c r="D3975" t="s">
        <v>99</v>
      </c>
      <c r="E3975">
        <v>1</v>
      </c>
      <c r="F3975">
        <v>0</v>
      </c>
      <c r="G3975">
        <v>0</v>
      </c>
      <c r="H3975">
        <v>1</v>
      </c>
      <c r="I3975">
        <v>0</v>
      </c>
      <c r="J3975">
        <v>0</v>
      </c>
      <c r="K3975">
        <v>0</v>
      </c>
      <c r="L3975" s="2">
        <v>5.333333333333333</v>
      </c>
      <c r="M3975">
        <v>7</v>
      </c>
      <c r="N3975">
        <v>4</v>
      </c>
      <c r="O3975">
        <v>4</v>
      </c>
      <c r="P3975">
        <v>2</v>
      </c>
      <c r="Q3975">
        <v>0</v>
      </c>
      <c r="R3975">
        <v>2</v>
      </c>
      <c r="S3975">
        <v>0</v>
      </c>
      <c r="T3975">
        <v>0</v>
      </c>
      <c r="U3975">
        <v>0</v>
      </c>
      <c r="V3975">
        <f t="shared" si="124"/>
        <v>55.666666666666664</v>
      </c>
      <c r="W3975">
        <f t="shared" si="125"/>
        <v>36</v>
      </c>
    </row>
    <row r="3976" spans="1:23" x14ac:dyDescent="0.35">
      <c r="A3976" t="s">
        <v>536</v>
      </c>
      <c r="B3976" s="1">
        <v>44384</v>
      </c>
      <c r="C3976" t="s">
        <v>526</v>
      </c>
      <c r="D3976" t="s">
        <v>99</v>
      </c>
      <c r="E3976">
        <v>1</v>
      </c>
      <c r="F3976">
        <v>0</v>
      </c>
      <c r="G3976">
        <v>0</v>
      </c>
      <c r="H3976">
        <v>0</v>
      </c>
      <c r="I3976">
        <v>1</v>
      </c>
      <c r="J3976">
        <v>0</v>
      </c>
      <c r="K3976">
        <v>0</v>
      </c>
      <c r="L3976">
        <v>2</v>
      </c>
      <c r="M3976">
        <v>9</v>
      </c>
      <c r="N3976">
        <v>9</v>
      </c>
      <c r="O3976">
        <v>8</v>
      </c>
      <c r="P3976">
        <v>1</v>
      </c>
      <c r="Q3976">
        <v>1</v>
      </c>
      <c r="R3976">
        <v>2</v>
      </c>
      <c r="S3976">
        <v>1</v>
      </c>
      <c r="T3976">
        <v>0</v>
      </c>
      <c r="U3976">
        <v>0</v>
      </c>
      <c r="V3976">
        <f t="shared" si="124"/>
        <v>42</v>
      </c>
      <c r="W3976">
        <f t="shared" si="125"/>
        <v>1</v>
      </c>
    </row>
    <row r="3977" spans="1:23" x14ac:dyDescent="0.35">
      <c r="A3977" t="s">
        <v>536</v>
      </c>
      <c r="B3977" s="1">
        <v>44385</v>
      </c>
      <c r="C3977" t="s">
        <v>523</v>
      </c>
      <c r="D3977" t="s">
        <v>99</v>
      </c>
      <c r="E3977">
        <v>1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3</v>
      </c>
      <c r="M3977">
        <v>8</v>
      </c>
      <c r="N3977">
        <v>6</v>
      </c>
      <c r="O3977">
        <v>6</v>
      </c>
      <c r="P3977">
        <v>1</v>
      </c>
      <c r="Q3977">
        <v>0</v>
      </c>
      <c r="R3977">
        <v>2</v>
      </c>
      <c r="S3977">
        <v>0</v>
      </c>
      <c r="T3977">
        <v>0</v>
      </c>
      <c r="U3977">
        <v>0</v>
      </c>
      <c r="V3977">
        <f t="shared" si="124"/>
        <v>49</v>
      </c>
      <c r="W3977">
        <f t="shared" si="125"/>
        <v>20</v>
      </c>
    </row>
    <row r="3978" spans="1:23" x14ac:dyDescent="0.35">
      <c r="A3978" t="s">
        <v>536</v>
      </c>
      <c r="B3978" s="1">
        <v>44386</v>
      </c>
      <c r="C3978" t="s">
        <v>532</v>
      </c>
      <c r="D3978" t="s">
        <v>58</v>
      </c>
      <c r="E3978">
        <v>1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 s="2">
        <v>3.6666666666666665</v>
      </c>
      <c r="M3978">
        <v>3</v>
      </c>
      <c r="N3978">
        <v>2</v>
      </c>
      <c r="O3978">
        <v>2</v>
      </c>
      <c r="P3978">
        <v>0</v>
      </c>
      <c r="Q3978">
        <v>4</v>
      </c>
      <c r="R3978">
        <v>3</v>
      </c>
      <c r="S3978">
        <v>1</v>
      </c>
      <c r="T3978">
        <v>0</v>
      </c>
      <c r="U3978">
        <v>0</v>
      </c>
      <c r="V3978">
        <f t="shared" si="124"/>
        <v>57</v>
      </c>
      <c r="W3978">
        <f t="shared" si="125"/>
        <v>45</v>
      </c>
    </row>
    <row r="3979" spans="1:23" x14ac:dyDescent="0.35">
      <c r="A3979" t="s">
        <v>536</v>
      </c>
      <c r="B3979" s="1">
        <v>44387</v>
      </c>
      <c r="C3979" t="s">
        <v>525</v>
      </c>
      <c r="D3979" t="s">
        <v>58</v>
      </c>
      <c r="E3979">
        <v>1</v>
      </c>
      <c r="F3979">
        <v>0</v>
      </c>
      <c r="G3979">
        <v>0</v>
      </c>
      <c r="H3979">
        <v>0</v>
      </c>
      <c r="I3979">
        <v>1</v>
      </c>
      <c r="J3979">
        <v>0</v>
      </c>
      <c r="K3979">
        <v>0</v>
      </c>
      <c r="L3979" s="2">
        <v>4.333333333333333</v>
      </c>
      <c r="M3979">
        <v>5</v>
      </c>
      <c r="N3979">
        <v>2</v>
      </c>
      <c r="O3979">
        <v>1</v>
      </c>
      <c r="P3979">
        <v>0</v>
      </c>
      <c r="Q3979">
        <v>2</v>
      </c>
      <c r="R3979">
        <v>6</v>
      </c>
      <c r="S3979">
        <v>0</v>
      </c>
      <c r="T3979">
        <v>0</v>
      </c>
      <c r="U3979">
        <v>0</v>
      </c>
      <c r="V3979">
        <f t="shared" si="124"/>
        <v>60.666666666666664</v>
      </c>
      <c r="W3979">
        <f t="shared" si="125"/>
        <v>52</v>
      </c>
    </row>
    <row r="3980" spans="1:23" x14ac:dyDescent="0.35">
      <c r="A3980" t="s">
        <v>536</v>
      </c>
      <c r="B3980" s="1">
        <v>44388</v>
      </c>
      <c r="C3980" t="s">
        <v>528</v>
      </c>
      <c r="D3980" t="s">
        <v>58</v>
      </c>
      <c r="E3980">
        <v>1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2</v>
      </c>
      <c r="M3980">
        <v>2</v>
      </c>
      <c r="N3980">
        <v>0</v>
      </c>
      <c r="O3980">
        <v>0</v>
      </c>
      <c r="P3980">
        <v>0</v>
      </c>
      <c r="Q3980">
        <v>1</v>
      </c>
      <c r="R3980">
        <v>1</v>
      </c>
      <c r="S3980">
        <v>0</v>
      </c>
      <c r="T3980">
        <v>0</v>
      </c>
      <c r="U3980">
        <v>0</v>
      </c>
      <c r="V3980">
        <f t="shared" si="124"/>
        <v>54</v>
      </c>
      <c r="W3980">
        <f t="shared" si="125"/>
        <v>47</v>
      </c>
    </row>
    <row r="3981" spans="1:23" x14ac:dyDescent="0.35">
      <c r="A3981" t="s">
        <v>536</v>
      </c>
      <c r="B3981" s="1">
        <v>44393</v>
      </c>
      <c r="C3981" t="s">
        <v>526</v>
      </c>
      <c r="D3981" t="s">
        <v>90</v>
      </c>
      <c r="E3981">
        <v>1</v>
      </c>
      <c r="F3981">
        <v>0</v>
      </c>
      <c r="G3981">
        <v>0</v>
      </c>
      <c r="H3981">
        <v>1</v>
      </c>
      <c r="I3981">
        <v>0</v>
      </c>
      <c r="J3981">
        <v>0</v>
      </c>
      <c r="K3981">
        <v>0</v>
      </c>
      <c r="L3981">
        <v>5</v>
      </c>
      <c r="M3981">
        <v>5</v>
      </c>
      <c r="N3981">
        <v>4</v>
      </c>
      <c r="O3981">
        <v>4</v>
      </c>
      <c r="P3981">
        <v>1</v>
      </c>
      <c r="Q3981">
        <v>1</v>
      </c>
      <c r="R3981">
        <v>2</v>
      </c>
      <c r="S3981">
        <v>0</v>
      </c>
      <c r="T3981">
        <v>0</v>
      </c>
      <c r="U3981">
        <v>0</v>
      </c>
      <c r="V3981">
        <f t="shared" si="124"/>
        <v>59</v>
      </c>
      <c r="W3981">
        <f t="shared" si="125"/>
        <v>42</v>
      </c>
    </row>
    <row r="3982" spans="1:23" x14ac:dyDescent="0.35">
      <c r="A3982" t="s">
        <v>536</v>
      </c>
      <c r="B3982" s="1">
        <v>44394</v>
      </c>
      <c r="C3982" t="s">
        <v>524</v>
      </c>
      <c r="D3982" t="s">
        <v>90</v>
      </c>
      <c r="E3982">
        <v>1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4</v>
      </c>
      <c r="M3982">
        <v>6</v>
      </c>
      <c r="N3982">
        <v>4</v>
      </c>
      <c r="O3982">
        <v>4</v>
      </c>
      <c r="P3982">
        <v>1</v>
      </c>
      <c r="Q3982">
        <v>4</v>
      </c>
      <c r="R3982">
        <v>3</v>
      </c>
      <c r="S3982">
        <v>1</v>
      </c>
      <c r="T3982">
        <v>0</v>
      </c>
      <c r="U3982">
        <v>0</v>
      </c>
      <c r="V3982">
        <f t="shared" si="124"/>
        <v>51</v>
      </c>
      <c r="W3982">
        <f t="shared" si="125"/>
        <v>29</v>
      </c>
    </row>
    <row r="3983" spans="1:23" x14ac:dyDescent="0.35">
      <c r="A3983" t="s">
        <v>536</v>
      </c>
      <c r="B3983" s="1">
        <v>44395</v>
      </c>
      <c r="C3983" t="s">
        <v>525</v>
      </c>
      <c r="D3983" t="s">
        <v>90</v>
      </c>
      <c r="E3983">
        <v>1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5</v>
      </c>
      <c r="M3983">
        <v>8</v>
      </c>
      <c r="N3983">
        <v>4</v>
      </c>
      <c r="O3983">
        <v>4</v>
      </c>
      <c r="P3983">
        <v>0</v>
      </c>
      <c r="Q3983">
        <v>2</v>
      </c>
      <c r="R3983">
        <v>3</v>
      </c>
      <c r="S3983">
        <v>3</v>
      </c>
      <c r="T3983">
        <v>0</v>
      </c>
      <c r="U3983">
        <v>0</v>
      </c>
      <c r="V3983">
        <f t="shared" si="124"/>
        <v>60</v>
      </c>
      <c r="W3983">
        <f t="shared" si="125"/>
        <v>41</v>
      </c>
    </row>
    <row r="3984" spans="1:23" x14ac:dyDescent="0.35">
      <c r="A3984" t="s">
        <v>536</v>
      </c>
      <c r="B3984" s="1">
        <v>44397</v>
      </c>
      <c r="C3984" t="s">
        <v>523</v>
      </c>
      <c r="D3984" t="s">
        <v>92</v>
      </c>
      <c r="E3984">
        <v>1</v>
      </c>
      <c r="F3984">
        <v>0</v>
      </c>
      <c r="G3984">
        <v>0</v>
      </c>
      <c r="H3984">
        <v>0</v>
      </c>
      <c r="I3984">
        <v>1</v>
      </c>
      <c r="J3984">
        <v>0</v>
      </c>
      <c r="K3984">
        <v>0</v>
      </c>
      <c r="L3984" s="2">
        <v>5.666666666666667</v>
      </c>
      <c r="M3984">
        <v>4</v>
      </c>
      <c r="N3984">
        <v>2</v>
      </c>
      <c r="O3984">
        <v>2</v>
      </c>
      <c r="P3984">
        <v>1</v>
      </c>
      <c r="Q3984">
        <v>2</v>
      </c>
      <c r="R3984">
        <v>3</v>
      </c>
      <c r="S3984">
        <v>1</v>
      </c>
      <c r="T3984">
        <v>0</v>
      </c>
      <c r="U3984">
        <v>0</v>
      </c>
      <c r="V3984">
        <f t="shared" si="124"/>
        <v>63.333333333333336</v>
      </c>
      <c r="W3984">
        <f t="shared" si="125"/>
        <v>53</v>
      </c>
    </row>
    <row r="3985" spans="1:23" x14ac:dyDescent="0.35">
      <c r="A3985" t="s">
        <v>536</v>
      </c>
      <c r="B3985" t="s">
        <v>140</v>
      </c>
      <c r="C3985" t="s">
        <v>526</v>
      </c>
      <c r="D3985" t="s">
        <v>92</v>
      </c>
      <c r="E3985">
        <v>1</v>
      </c>
      <c r="F3985">
        <v>0</v>
      </c>
      <c r="G3985">
        <v>0</v>
      </c>
      <c r="H3985">
        <v>1</v>
      </c>
      <c r="I3985">
        <v>0</v>
      </c>
      <c r="J3985">
        <v>0</v>
      </c>
      <c r="K3985">
        <v>0</v>
      </c>
      <c r="L3985">
        <v>5</v>
      </c>
      <c r="M3985">
        <v>3</v>
      </c>
      <c r="N3985">
        <v>0</v>
      </c>
      <c r="O3985">
        <v>0</v>
      </c>
      <c r="P3985">
        <v>0</v>
      </c>
      <c r="Q3985">
        <v>0</v>
      </c>
      <c r="R3985">
        <v>1</v>
      </c>
      <c r="S3985">
        <v>0</v>
      </c>
      <c r="T3985">
        <v>0</v>
      </c>
      <c r="U3985">
        <v>0</v>
      </c>
      <c r="V3985">
        <f t="shared" si="124"/>
        <v>65</v>
      </c>
      <c r="W3985">
        <f t="shared" si="125"/>
        <v>65</v>
      </c>
    </row>
    <row r="3986" spans="1:23" x14ac:dyDescent="0.35">
      <c r="A3986" t="s">
        <v>536</v>
      </c>
      <c r="B3986" t="s">
        <v>141</v>
      </c>
      <c r="C3986" t="s">
        <v>532</v>
      </c>
      <c r="D3986" t="s">
        <v>92</v>
      </c>
      <c r="E3986">
        <v>1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 s="2">
        <v>1.6666666666666665</v>
      </c>
      <c r="M3986">
        <v>1</v>
      </c>
      <c r="N3986">
        <v>3</v>
      </c>
      <c r="O3986">
        <v>3</v>
      </c>
      <c r="P3986">
        <v>0</v>
      </c>
      <c r="Q3986">
        <v>2</v>
      </c>
      <c r="R3986">
        <v>1</v>
      </c>
      <c r="S3986">
        <v>0</v>
      </c>
      <c r="T3986">
        <v>0</v>
      </c>
      <c r="U3986">
        <v>0</v>
      </c>
      <c r="V3986">
        <f t="shared" si="124"/>
        <v>53</v>
      </c>
      <c r="W3986">
        <f t="shared" si="125"/>
        <v>36</v>
      </c>
    </row>
    <row r="3987" spans="1:23" x14ac:dyDescent="0.35">
      <c r="A3987" t="s">
        <v>536</v>
      </c>
      <c r="B3987" s="1">
        <v>44399</v>
      </c>
      <c r="C3987" t="s">
        <v>524</v>
      </c>
      <c r="D3987" t="s">
        <v>95</v>
      </c>
      <c r="E3987">
        <v>1</v>
      </c>
      <c r="F3987">
        <v>0</v>
      </c>
      <c r="G3987">
        <v>0</v>
      </c>
      <c r="H3987">
        <v>1</v>
      </c>
      <c r="I3987">
        <v>0</v>
      </c>
      <c r="J3987">
        <v>0</v>
      </c>
      <c r="K3987">
        <v>0</v>
      </c>
      <c r="L3987">
        <v>6</v>
      </c>
      <c r="M3987">
        <v>3</v>
      </c>
      <c r="N3987">
        <v>1</v>
      </c>
      <c r="O3987">
        <v>1</v>
      </c>
      <c r="P3987">
        <v>0</v>
      </c>
      <c r="Q3987">
        <v>3</v>
      </c>
      <c r="R3987">
        <v>8</v>
      </c>
      <c r="S3987">
        <v>0</v>
      </c>
      <c r="T3987">
        <v>0</v>
      </c>
      <c r="U3987">
        <v>0</v>
      </c>
      <c r="V3987">
        <f t="shared" si="124"/>
        <v>74</v>
      </c>
      <c r="W3987">
        <f t="shared" si="125"/>
        <v>69</v>
      </c>
    </row>
    <row r="3988" spans="1:23" x14ac:dyDescent="0.35">
      <c r="A3988" t="s">
        <v>536</v>
      </c>
      <c r="B3988" s="1">
        <v>44400</v>
      </c>
      <c r="C3988" t="s">
        <v>525</v>
      </c>
      <c r="D3988" t="s">
        <v>95</v>
      </c>
      <c r="E3988">
        <v>1</v>
      </c>
      <c r="F3988">
        <v>0</v>
      </c>
      <c r="G3988">
        <v>0</v>
      </c>
      <c r="H3988">
        <v>1</v>
      </c>
      <c r="I3988">
        <v>0</v>
      </c>
      <c r="J3988">
        <v>0</v>
      </c>
      <c r="K3988">
        <v>0</v>
      </c>
      <c r="L3988">
        <v>6</v>
      </c>
      <c r="M3988">
        <v>6</v>
      </c>
      <c r="N3988">
        <v>2</v>
      </c>
      <c r="O3988">
        <v>2</v>
      </c>
      <c r="P3988">
        <v>1</v>
      </c>
      <c r="Q3988">
        <v>1</v>
      </c>
      <c r="R3988">
        <v>4</v>
      </c>
      <c r="S3988">
        <v>0</v>
      </c>
      <c r="T3988">
        <v>0</v>
      </c>
      <c r="U3988">
        <v>0</v>
      </c>
      <c r="V3988">
        <f t="shared" si="124"/>
        <v>65</v>
      </c>
      <c r="W3988">
        <f t="shared" si="125"/>
        <v>54</v>
      </c>
    </row>
    <row r="3989" spans="1:23" x14ac:dyDescent="0.35">
      <c r="A3989" t="s">
        <v>536</v>
      </c>
      <c r="B3989" s="1">
        <v>44401</v>
      </c>
      <c r="C3989" t="s">
        <v>528</v>
      </c>
      <c r="D3989" t="s">
        <v>95</v>
      </c>
      <c r="E3989">
        <v>1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4</v>
      </c>
      <c r="M3989">
        <v>2</v>
      </c>
      <c r="N3989">
        <v>0</v>
      </c>
      <c r="O3989">
        <v>0</v>
      </c>
      <c r="P3989">
        <v>0</v>
      </c>
      <c r="Q3989">
        <v>3</v>
      </c>
      <c r="R3989">
        <v>4</v>
      </c>
      <c r="S3989">
        <v>1</v>
      </c>
      <c r="T3989">
        <v>0</v>
      </c>
      <c r="U3989">
        <v>1</v>
      </c>
      <c r="V3989">
        <f t="shared" si="124"/>
        <v>61</v>
      </c>
      <c r="W3989">
        <f t="shared" si="125"/>
        <v>58</v>
      </c>
    </row>
    <row r="3990" spans="1:23" x14ac:dyDescent="0.35">
      <c r="A3990" t="s">
        <v>536</v>
      </c>
      <c r="B3990" s="1">
        <v>44402</v>
      </c>
      <c r="C3990" t="s">
        <v>523</v>
      </c>
      <c r="D3990" t="s">
        <v>95</v>
      </c>
      <c r="E3990">
        <v>1</v>
      </c>
      <c r="F3990">
        <v>0</v>
      </c>
      <c r="G3990">
        <v>0</v>
      </c>
      <c r="H3990">
        <v>0</v>
      </c>
      <c r="I3990">
        <v>1</v>
      </c>
      <c r="J3990">
        <v>0</v>
      </c>
      <c r="K3990">
        <v>0</v>
      </c>
      <c r="L3990">
        <v>5</v>
      </c>
      <c r="M3990">
        <v>5</v>
      </c>
      <c r="N3990">
        <v>4</v>
      </c>
      <c r="O3990">
        <v>4</v>
      </c>
      <c r="P3990">
        <v>2</v>
      </c>
      <c r="Q3990">
        <v>1</v>
      </c>
      <c r="R3990">
        <v>6</v>
      </c>
      <c r="S3990">
        <v>0</v>
      </c>
      <c r="T3990">
        <v>0</v>
      </c>
      <c r="U3990">
        <v>0</v>
      </c>
      <c r="V3990">
        <f t="shared" si="124"/>
        <v>59</v>
      </c>
      <c r="W3990">
        <f t="shared" si="125"/>
        <v>40</v>
      </c>
    </row>
    <row r="3991" spans="1:23" x14ac:dyDescent="0.35">
      <c r="A3991" t="s">
        <v>536</v>
      </c>
      <c r="B3991" s="1">
        <v>44404</v>
      </c>
      <c r="C3991" t="s">
        <v>526</v>
      </c>
      <c r="D3991" t="s">
        <v>43</v>
      </c>
      <c r="E3991">
        <v>1</v>
      </c>
      <c r="F3991">
        <v>0</v>
      </c>
      <c r="G3991">
        <v>0</v>
      </c>
      <c r="H3991">
        <v>1</v>
      </c>
      <c r="I3991">
        <v>0</v>
      </c>
      <c r="J3991">
        <v>0</v>
      </c>
      <c r="K3991">
        <v>0</v>
      </c>
      <c r="L3991">
        <v>6</v>
      </c>
      <c r="M3991">
        <v>9</v>
      </c>
      <c r="N3991">
        <v>3</v>
      </c>
      <c r="O3991">
        <v>3</v>
      </c>
      <c r="P3991">
        <v>0</v>
      </c>
      <c r="Q3991">
        <v>1</v>
      </c>
      <c r="R3991">
        <v>6</v>
      </c>
      <c r="S3991">
        <v>0</v>
      </c>
      <c r="T3991">
        <v>0</v>
      </c>
      <c r="U3991">
        <v>0</v>
      </c>
      <c r="V3991">
        <f t="shared" si="124"/>
        <v>68</v>
      </c>
      <c r="W3991">
        <f t="shared" si="125"/>
        <v>53</v>
      </c>
    </row>
    <row r="3992" spans="1:23" x14ac:dyDescent="0.35">
      <c r="A3992" t="s">
        <v>536</v>
      </c>
      <c r="B3992" s="1">
        <v>44405</v>
      </c>
      <c r="C3992" t="s">
        <v>524</v>
      </c>
      <c r="D3992" t="s">
        <v>43</v>
      </c>
      <c r="E3992">
        <v>1</v>
      </c>
      <c r="F3992">
        <v>0</v>
      </c>
      <c r="G3992">
        <v>0</v>
      </c>
      <c r="H3992">
        <v>0</v>
      </c>
      <c r="I3992">
        <v>1</v>
      </c>
      <c r="J3992">
        <v>0</v>
      </c>
      <c r="K3992">
        <v>0</v>
      </c>
      <c r="L3992">
        <v>4</v>
      </c>
      <c r="M3992">
        <v>7</v>
      </c>
      <c r="N3992">
        <v>7</v>
      </c>
      <c r="O3992">
        <v>7</v>
      </c>
      <c r="P3992">
        <v>1</v>
      </c>
      <c r="Q3992">
        <v>4</v>
      </c>
      <c r="R3992">
        <v>1</v>
      </c>
      <c r="S3992">
        <v>0</v>
      </c>
      <c r="T3992">
        <v>0</v>
      </c>
      <c r="U3992">
        <v>0</v>
      </c>
      <c r="V3992">
        <f t="shared" si="124"/>
        <v>48</v>
      </c>
      <c r="W3992">
        <f t="shared" si="125"/>
        <v>16</v>
      </c>
    </row>
    <row r="3993" spans="1:23" x14ac:dyDescent="0.35">
      <c r="A3993" t="s">
        <v>536</v>
      </c>
      <c r="B3993" s="1">
        <v>44406</v>
      </c>
      <c r="C3993" t="s">
        <v>525</v>
      </c>
      <c r="D3993" t="s">
        <v>58</v>
      </c>
      <c r="E3993">
        <v>1</v>
      </c>
      <c r="F3993">
        <v>0</v>
      </c>
      <c r="G3993">
        <v>0</v>
      </c>
      <c r="H3993">
        <v>1</v>
      </c>
      <c r="I3993">
        <v>0</v>
      </c>
      <c r="J3993">
        <v>0</v>
      </c>
      <c r="K3993">
        <v>0</v>
      </c>
      <c r="L3993">
        <v>7</v>
      </c>
      <c r="M3993">
        <v>3</v>
      </c>
      <c r="N3993">
        <v>0</v>
      </c>
      <c r="O3993">
        <v>0</v>
      </c>
      <c r="P3993">
        <v>0</v>
      </c>
      <c r="Q3993">
        <v>1</v>
      </c>
      <c r="R3993">
        <v>11</v>
      </c>
      <c r="S3993">
        <v>0</v>
      </c>
      <c r="T3993">
        <v>0</v>
      </c>
      <c r="U3993">
        <v>0</v>
      </c>
      <c r="V3993">
        <f t="shared" si="124"/>
        <v>84</v>
      </c>
      <c r="W3993">
        <f t="shared" si="125"/>
        <v>85</v>
      </c>
    </row>
    <row r="3994" spans="1:23" x14ac:dyDescent="0.35">
      <c r="A3994" t="s">
        <v>536</v>
      </c>
      <c r="B3994" s="1">
        <v>44407</v>
      </c>
      <c r="C3994" t="s">
        <v>528</v>
      </c>
      <c r="D3994" t="s">
        <v>58</v>
      </c>
      <c r="E3994">
        <v>1</v>
      </c>
      <c r="F3994">
        <v>0</v>
      </c>
      <c r="G3994">
        <v>0</v>
      </c>
      <c r="H3994">
        <v>0</v>
      </c>
      <c r="I3994">
        <v>1</v>
      </c>
      <c r="J3994">
        <v>0</v>
      </c>
      <c r="K3994">
        <v>0</v>
      </c>
      <c r="L3994">
        <v>4</v>
      </c>
      <c r="M3994">
        <v>8</v>
      </c>
      <c r="N3994">
        <v>8</v>
      </c>
      <c r="O3994">
        <v>8</v>
      </c>
      <c r="P3994">
        <v>3</v>
      </c>
      <c r="Q3994">
        <v>3</v>
      </c>
      <c r="R3994">
        <v>2</v>
      </c>
      <c r="S3994">
        <v>0</v>
      </c>
      <c r="T3994">
        <v>0</v>
      </c>
      <c r="U3994">
        <v>0</v>
      </c>
      <c r="V3994">
        <f t="shared" si="124"/>
        <v>41</v>
      </c>
      <c r="W3994">
        <f t="shared" si="125"/>
        <v>2</v>
      </c>
    </row>
    <row r="3995" spans="1:23" x14ac:dyDescent="0.35">
      <c r="A3995" t="s">
        <v>536</v>
      </c>
      <c r="B3995" s="1">
        <v>44408</v>
      </c>
      <c r="C3995" t="s">
        <v>523</v>
      </c>
      <c r="D3995" t="s">
        <v>58</v>
      </c>
      <c r="E3995">
        <v>1</v>
      </c>
      <c r="F3995">
        <v>0</v>
      </c>
      <c r="G3995">
        <v>0</v>
      </c>
      <c r="H3995">
        <v>0</v>
      </c>
      <c r="I3995">
        <v>1</v>
      </c>
      <c r="J3995">
        <v>0</v>
      </c>
      <c r="K3995">
        <v>0</v>
      </c>
      <c r="L3995">
        <v>6</v>
      </c>
      <c r="M3995">
        <v>5</v>
      </c>
      <c r="N3995">
        <v>5</v>
      </c>
      <c r="O3995">
        <v>5</v>
      </c>
      <c r="P3995">
        <v>3</v>
      </c>
      <c r="Q3995">
        <v>2</v>
      </c>
      <c r="R3995">
        <v>8</v>
      </c>
      <c r="S3995">
        <v>0</v>
      </c>
      <c r="T3995">
        <v>0</v>
      </c>
      <c r="U3995">
        <v>0</v>
      </c>
      <c r="V3995">
        <f t="shared" si="124"/>
        <v>61</v>
      </c>
      <c r="W3995">
        <f t="shared" si="125"/>
        <v>37</v>
      </c>
    </row>
    <row r="3996" spans="1:23" x14ac:dyDescent="0.35">
      <c r="A3996" t="s">
        <v>536</v>
      </c>
      <c r="B3996" s="1">
        <v>44409</v>
      </c>
      <c r="C3996" t="s">
        <v>532</v>
      </c>
      <c r="D3996" t="s">
        <v>58</v>
      </c>
      <c r="E3996">
        <v>1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3</v>
      </c>
      <c r="M3996">
        <v>2</v>
      </c>
      <c r="N3996">
        <v>1</v>
      </c>
      <c r="O3996">
        <v>1</v>
      </c>
      <c r="P3996">
        <v>1</v>
      </c>
      <c r="Q3996">
        <v>0</v>
      </c>
      <c r="R3996">
        <v>2</v>
      </c>
      <c r="S3996">
        <v>0</v>
      </c>
      <c r="T3996">
        <v>0</v>
      </c>
      <c r="U3996">
        <v>0</v>
      </c>
      <c r="V3996">
        <f t="shared" si="124"/>
        <v>55</v>
      </c>
      <c r="W3996">
        <f t="shared" si="125"/>
        <v>47</v>
      </c>
    </row>
    <row r="3997" spans="1:23" x14ac:dyDescent="0.35">
      <c r="A3997" t="s">
        <v>536</v>
      </c>
      <c r="B3997" s="1">
        <v>44411</v>
      </c>
      <c r="C3997" t="s">
        <v>524</v>
      </c>
      <c r="D3997" t="s">
        <v>44</v>
      </c>
      <c r="E3997">
        <v>1</v>
      </c>
      <c r="F3997">
        <v>0</v>
      </c>
      <c r="G3997">
        <v>0</v>
      </c>
      <c r="H3997">
        <v>1</v>
      </c>
      <c r="I3997">
        <v>0</v>
      </c>
      <c r="J3997">
        <v>0</v>
      </c>
      <c r="K3997">
        <v>0</v>
      </c>
      <c r="L3997">
        <v>5</v>
      </c>
      <c r="M3997">
        <v>6</v>
      </c>
      <c r="N3997">
        <v>1</v>
      </c>
      <c r="O3997">
        <v>1</v>
      </c>
      <c r="P3997">
        <v>1</v>
      </c>
      <c r="Q3997">
        <v>3</v>
      </c>
      <c r="R3997">
        <v>6</v>
      </c>
      <c r="S3997">
        <v>0</v>
      </c>
      <c r="T3997">
        <v>0</v>
      </c>
      <c r="U3997">
        <v>0</v>
      </c>
      <c r="V3997">
        <f t="shared" si="124"/>
        <v>60</v>
      </c>
      <c r="W3997">
        <f t="shared" si="125"/>
        <v>49</v>
      </c>
    </row>
    <row r="3998" spans="1:23" x14ac:dyDescent="0.35">
      <c r="A3998" t="s">
        <v>536</v>
      </c>
      <c r="B3998" s="1">
        <v>44412</v>
      </c>
      <c r="C3998" t="s">
        <v>525</v>
      </c>
      <c r="D3998" t="s">
        <v>44</v>
      </c>
      <c r="E3998">
        <v>1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6</v>
      </c>
      <c r="M3998">
        <v>2</v>
      </c>
      <c r="N3998">
        <v>1</v>
      </c>
      <c r="O3998">
        <v>1</v>
      </c>
      <c r="P3998">
        <v>1</v>
      </c>
      <c r="Q3998">
        <v>3</v>
      </c>
      <c r="R3998">
        <v>5</v>
      </c>
      <c r="S3998">
        <v>2</v>
      </c>
      <c r="T3998">
        <v>0</v>
      </c>
      <c r="U3998">
        <v>0</v>
      </c>
      <c r="V3998">
        <f t="shared" si="124"/>
        <v>68</v>
      </c>
      <c r="W3998">
        <f t="shared" si="125"/>
        <v>62</v>
      </c>
    </row>
    <row r="3999" spans="1:23" x14ac:dyDescent="0.35">
      <c r="A3999" t="s">
        <v>536</v>
      </c>
      <c r="B3999" s="1">
        <v>44414</v>
      </c>
      <c r="C3999" t="s">
        <v>528</v>
      </c>
      <c r="D3999" t="s">
        <v>131</v>
      </c>
      <c r="E3999">
        <v>1</v>
      </c>
      <c r="F3999">
        <v>0</v>
      </c>
      <c r="G3999">
        <v>0</v>
      </c>
      <c r="H3999">
        <v>0</v>
      </c>
      <c r="I3999">
        <v>1</v>
      </c>
      <c r="J3999">
        <v>0</v>
      </c>
      <c r="K3999">
        <v>0</v>
      </c>
      <c r="L3999">
        <v>3</v>
      </c>
      <c r="M3999">
        <v>7</v>
      </c>
      <c r="N3999">
        <v>6</v>
      </c>
      <c r="O3999">
        <v>6</v>
      </c>
      <c r="P3999">
        <v>0</v>
      </c>
      <c r="Q3999">
        <v>1</v>
      </c>
      <c r="R3999">
        <v>1</v>
      </c>
      <c r="S3999">
        <v>0</v>
      </c>
      <c r="T3999">
        <v>0</v>
      </c>
      <c r="U3999">
        <v>0</v>
      </c>
      <c r="V3999">
        <f t="shared" si="124"/>
        <v>52</v>
      </c>
      <c r="W3999">
        <f t="shared" si="125"/>
        <v>25</v>
      </c>
    </row>
    <row r="4000" spans="1:23" x14ac:dyDescent="0.35">
      <c r="A4000" t="s">
        <v>536</v>
      </c>
      <c r="B4000" s="1">
        <v>44415</v>
      </c>
      <c r="C4000" t="s">
        <v>523</v>
      </c>
      <c r="D4000" t="s">
        <v>131</v>
      </c>
      <c r="E4000">
        <v>1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7</v>
      </c>
      <c r="M4000">
        <v>4</v>
      </c>
      <c r="N4000">
        <v>2</v>
      </c>
      <c r="O4000">
        <v>2</v>
      </c>
      <c r="P4000">
        <v>1</v>
      </c>
      <c r="Q4000">
        <v>0</v>
      </c>
      <c r="R4000">
        <v>12</v>
      </c>
      <c r="S4000">
        <v>0</v>
      </c>
      <c r="T4000">
        <v>0</v>
      </c>
      <c r="U4000">
        <v>1</v>
      </c>
      <c r="V4000">
        <f t="shared" si="124"/>
        <v>81</v>
      </c>
      <c r="W4000">
        <f t="shared" si="125"/>
        <v>74</v>
      </c>
    </row>
    <row r="4001" spans="1:23" x14ac:dyDescent="0.35">
      <c r="A4001" t="s">
        <v>536</v>
      </c>
      <c r="B4001" s="1">
        <v>44416</v>
      </c>
      <c r="C4001" t="s">
        <v>524</v>
      </c>
      <c r="D4001" t="s">
        <v>131</v>
      </c>
      <c r="E4001">
        <v>1</v>
      </c>
      <c r="F4001">
        <v>0</v>
      </c>
      <c r="G4001">
        <v>0</v>
      </c>
      <c r="H4001">
        <v>1</v>
      </c>
      <c r="I4001">
        <v>0</v>
      </c>
      <c r="J4001">
        <v>0</v>
      </c>
      <c r="K4001">
        <v>0</v>
      </c>
      <c r="L4001">
        <v>7</v>
      </c>
      <c r="M4001">
        <v>2</v>
      </c>
      <c r="N4001">
        <v>0</v>
      </c>
      <c r="O4001">
        <v>0</v>
      </c>
      <c r="P4001">
        <v>0</v>
      </c>
      <c r="Q4001">
        <v>3</v>
      </c>
      <c r="R4001">
        <v>13</v>
      </c>
      <c r="S4001">
        <v>0</v>
      </c>
      <c r="T4001">
        <v>0</v>
      </c>
      <c r="U4001">
        <v>0</v>
      </c>
      <c r="V4001">
        <f t="shared" si="124"/>
        <v>85</v>
      </c>
      <c r="W4001">
        <f t="shared" si="125"/>
        <v>85</v>
      </c>
    </row>
    <row r="4002" spans="1:23" x14ac:dyDescent="0.35">
      <c r="A4002" t="s">
        <v>536</v>
      </c>
      <c r="B4002" s="1">
        <v>44417</v>
      </c>
      <c r="C4002" t="s">
        <v>525</v>
      </c>
      <c r="D4002" t="s">
        <v>97</v>
      </c>
      <c r="E4002">
        <v>1</v>
      </c>
      <c r="F4002">
        <v>0</v>
      </c>
      <c r="G4002">
        <v>0</v>
      </c>
      <c r="H4002">
        <v>1</v>
      </c>
      <c r="I4002">
        <v>0</v>
      </c>
      <c r="J4002">
        <v>0</v>
      </c>
      <c r="K4002">
        <v>0</v>
      </c>
      <c r="L4002">
        <v>6</v>
      </c>
      <c r="M4002">
        <v>5</v>
      </c>
      <c r="N4002">
        <v>1</v>
      </c>
      <c r="O4002">
        <v>1</v>
      </c>
      <c r="P4002">
        <v>0</v>
      </c>
      <c r="Q4002">
        <v>1</v>
      </c>
      <c r="R4002">
        <v>8</v>
      </c>
      <c r="S4002">
        <v>0</v>
      </c>
      <c r="T4002">
        <v>0</v>
      </c>
      <c r="U4002">
        <v>1</v>
      </c>
      <c r="V4002">
        <f t="shared" si="124"/>
        <v>74</v>
      </c>
      <c r="W4002">
        <f t="shared" si="125"/>
        <v>69</v>
      </c>
    </row>
    <row r="4003" spans="1:23" x14ac:dyDescent="0.35">
      <c r="A4003" t="s">
        <v>536</v>
      </c>
      <c r="B4003" s="1">
        <v>44418</v>
      </c>
      <c r="C4003" t="s">
        <v>531</v>
      </c>
      <c r="D4003" t="s">
        <v>97</v>
      </c>
      <c r="E4003">
        <v>1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2</v>
      </c>
      <c r="M4003">
        <v>6</v>
      </c>
      <c r="N4003">
        <v>4</v>
      </c>
      <c r="O4003">
        <v>4</v>
      </c>
      <c r="P4003">
        <v>0</v>
      </c>
      <c r="Q4003">
        <v>0</v>
      </c>
      <c r="R4003">
        <v>2</v>
      </c>
      <c r="S4003">
        <v>0</v>
      </c>
      <c r="T4003">
        <v>0</v>
      </c>
      <c r="U4003">
        <v>0</v>
      </c>
      <c r="V4003">
        <f t="shared" si="124"/>
        <v>52</v>
      </c>
      <c r="W4003">
        <f t="shared" si="125"/>
        <v>30</v>
      </c>
    </row>
    <row r="4004" spans="1:23" x14ac:dyDescent="0.35">
      <c r="A4004" t="s">
        <v>536</v>
      </c>
      <c r="B4004" s="1">
        <v>44419</v>
      </c>
      <c r="C4004" t="s">
        <v>528</v>
      </c>
      <c r="D4004" t="s">
        <v>97</v>
      </c>
      <c r="E4004">
        <v>1</v>
      </c>
      <c r="F4004">
        <v>0</v>
      </c>
      <c r="G4004">
        <v>0</v>
      </c>
      <c r="H4004">
        <v>0</v>
      </c>
      <c r="I4004">
        <v>1</v>
      </c>
      <c r="J4004">
        <v>0</v>
      </c>
      <c r="K4004">
        <v>0</v>
      </c>
      <c r="L4004" s="2">
        <v>4.666666666666667</v>
      </c>
      <c r="M4004">
        <v>7</v>
      </c>
      <c r="N4004">
        <v>6</v>
      </c>
      <c r="O4004">
        <v>6</v>
      </c>
      <c r="P4004">
        <v>3</v>
      </c>
      <c r="Q4004">
        <v>1</v>
      </c>
      <c r="R4004">
        <v>7</v>
      </c>
      <c r="S4004">
        <v>0</v>
      </c>
      <c r="T4004">
        <v>0</v>
      </c>
      <c r="U4004">
        <v>1</v>
      </c>
      <c r="V4004">
        <f t="shared" si="124"/>
        <v>52.333333333333336</v>
      </c>
      <c r="W4004">
        <f t="shared" si="125"/>
        <v>23</v>
      </c>
    </row>
    <row r="4005" spans="1:23" x14ac:dyDescent="0.35">
      <c r="A4005" t="s">
        <v>536</v>
      </c>
      <c r="B4005" s="1">
        <v>44420</v>
      </c>
      <c r="C4005" t="s">
        <v>523</v>
      </c>
      <c r="D4005" t="s">
        <v>48</v>
      </c>
      <c r="E4005">
        <v>1</v>
      </c>
      <c r="F4005">
        <v>0</v>
      </c>
      <c r="G4005">
        <v>0</v>
      </c>
      <c r="H4005">
        <v>0</v>
      </c>
      <c r="I4005">
        <v>1</v>
      </c>
      <c r="J4005">
        <v>0</v>
      </c>
      <c r="K4005">
        <v>0</v>
      </c>
      <c r="L4005" s="2">
        <v>2.6666666666666665</v>
      </c>
      <c r="M4005">
        <v>6</v>
      </c>
      <c r="N4005">
        <v>5</v>
      </c>
      <c r="O4005">
        <v>5</v>
      </c>
      <c r="P4005">
        <v>1</v>
      </c>
      <c r="Q4005">
        <v>1</v>
      </c>
      <c r="R4005">
        <v>4</v>
      </c>
      <c r="S4005">
        <v>0</v>
      </c>
      <c r="T4005">
        <v>0</v>
      </c>
      <c r="U4005">
        <v>0</v>
      </c>
      <c r="V4005">
        <f t="shared" si="124"/>
        <v>51</v>
      </c>
      <c r="W4005">
        <f t="shared" si="125"/>
        <v>25</v>
      </c>
    </row>
    <row r="4006" spans="1:23" x14ac:dyDescent="0.35">
      <c r="A4006" t="s">
        <v>536</v>
      </c>
      <c r="B4006" s="1">
        <v>44421</v>
      </c>
      <c r="C4006" t="s">
        <v>524</v>
      </c>
      <c r="D4006" t="s">
        <v>48</v>
      </c>
      <c r="E4006">
        <v>1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5</v>
      </c>
      <c r="M4006">
        <v>6</v>
      </c>
      <c r="N4006">
        <v>2</v>
      </c>
      <c r="O4006">
        <v>2</v>
      </c>
      <c r="P4006">
        <v>1</v>
      </c>
      <c r="Q4006">
        <v>2</v>
      </c>
      <c r="R4006">
        <v>6</v>
      </c>
      <c r="S4006">
        <v>0</v>
      </c>
      <c r="T4006">
        <v>0</v>
      </c>
      <c r="U4006">
        <v>1</v>
      </c>
      <c r="V4006">
        <f t="shared" si="124"/>
        <v>61</v>
      </c>
      <c r="W4006">
        <f t="shared" si="125"/>
        <v>48</v>
      </c>
    </row>
    <row r="4007" spans="1:23" x14ac:dyDescent="0.35">
      <c r="A4007" t="s">
        <v>536</v>
      </c>
      <c r="B4007" s="1">
        <v>44422</v>
      </c>
      <c r="C4007" t="s">
        <v>525</v>
      </c>
      <c r="D4007" t="s">
        <v>48</v>
      </c>
      <c r="E4007">
        <v>1</v>
      </c>
      <c r="F4007">
        <v>0</v>
      </c>
      <c r="G4007">
        <v>0</v>
      </c>
      <c r="H4007">
        <v>0</v>
      </c>
      <c r="I4007">
        <v>1</v>
      </c>
      <c r="J4007">
        <v>0</v>
      </c>
      <c r="K4007">
        <v>0</v>
      </c>
      <c r="L4007">
        <v>5</v>
      </c>
      <c r="M4007">
        <v>10</v>
      </c>
      <c r="N4007">
        <v>6</v>
      </c>
      <c r="O4007">
        <v>6</v>
      </c>
      <c r="P4007">
        <v>1</v>
      </c>
      <c r="Q4007">
        <v>2</v>
      </c>
      <c r="R4007">
        <v>4</v>
      </c>
      <c r="S4007">
        <v>0</v>
      </c>
      <c r="T4007">
        <v>0</v>
      </c>
      <c r="U4007">
        <v>0</v>
      </c>
      <c r="V4007">
        <f t="shared" si="124"/>
        <v>55</v>
      </c>
      <c r="W4007">
        <f t="shared" si="125"/>
        <v>26</v>
      </c>
    </row>
    <row r="4008" spans="1:23" x14ac:dyDescent="0.35">
      <c r="A4008" t="s">
        <v>536</v>
      </c>
      <c r="B4008" s="1">
        <v>44423</v>
      </c>
      <c r="C4008" t="s">
        <v>531</v>
      </c>
      <c r="D4008" t="s">
        <v>48</v>
      </c>
      <c r="E4008">
        <v>1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2</v>
      </c>
      <c r="M4008">
        <v>2</v>
      </c>
      <c r="N4008">
        <v>0</v>
      </c>
      <c r="O4008">
        <v>0</v>
      </c>
      <c r="P4008">
        <v>0</v>
      </c>
      <c r="Q4008">
        <v>0</v>
      </c>
      <c r="R4008">
        <v>1</v>
      </c>
      <c r="S4008">
        <v>0</v>
      </c>
      <c r="T4008">
        <v>0</v>
      </c>
      <c r="U4008">
        <v>0</v>
      </c>
      <c r="V4008">
        <f t="shared" si="124"/>
        <v>55</v>
      </c>
      <c r="W4008">
        <f t="shared" si="125"/>
        <v>49</v>
      </c>
    </row>
    <row r="4009" spans="1:23" x14ac:dyDescent="0.35">
      <c r="A4009" t="s">
        <v>536</v>
      </c>
      <c r="B4009" s="1">
        <v>44424</v>
      </c>
      <c r="C4009" t="s">
        <v>528</v>
      </c>
      <c r="D4009" t="s">
        <v>86</v>
      </c>
      <c r="E4009">
        <v>1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4</v>
      </c>
      <c r="M4009">
        <v>8</v>
      </c>
      <c r="N4009">
        <v>5</v>
      </c>
      <c r="O4009">
        <v>5</v>
      </c>
      <c r="P4009">
        <v>2</v>
      </c>
      <c r="Q4009">
        <v>0</v>
      </c>
      <c r="R4009">
        <v>3</v>
      </c>
      <c r="S4009">
        <v>0</v>
      </c>
      <c r="T4009">
        <v>0</v>
      </c>
      <c r="U4009">
        <v>0</v>
      </c>
      <c r="V4009">
        <f t="shared" si="124"/>
        <v>49</v>
      </c>
      <c r="W4009">
        <f t="shared" si="125"/>
        <v>24</v>
      </c>
    </row>
    <row r="4010" spans="1:23" x14ac:dyDescent="0.35">
      <c r="A4010" t="s">
        <v>536</v>
      </c>
      <c r="B4010" s="1">
        <v>44425</v>
      </c>
      <c r="C4010" t="s">
        <v>533</v>
      </c>
      <c r="D4010" t="s">
        <v>86</v>
      </c>
      <c r="E4010">
        <v>1</v>
      </c>
      <c r="F4010">
        <v>0</v>
      </c>
      <c r="G4010">
        <v>0</v>
      </c>
      <c r="H4010">
        <v>0</v>
      </c>
      <c r="I4010">
        <v>1</v>
      </c>
      <c r="J4010">
        <v>0</v>
      </c>
      <c r="K4010">
        <v>0</v>
      </c>
      <c r="L4010" s="2">
        <v>1.3333333333333333</v>
      </c>
      <c r="M4010">
        <v>4</v>
      </c>
      <c r="N4010">
        <v>1</v>
      </c>
      <c r="O4010">
        <v>1</v>
      </c>
      <c r="P4010">
        <v>0</v>
      </c>
      <c r="Q4010">
        <v>0</v>
      </c>
      <c r="R4010">
        <v>1</v>
      </c>
      <c r="S4010">
        <v>0</v>
      </c>
      <c r="T4010">
        <v>0</v>
      </c>
      <c r="U4010">
        <v>0</v>
      </c>
      <c r="V4010">
        <f t="shared" si="124"/>
        <v>51</v>
      </c>
      <c r="W4010">
        <f t="shared" si="125"/>
        <v>38</v>
      </c>
    </row>
    <row r="4011" spans="1:23" x14ac:dyDescent="0.35">
      <c r="A4011" t="s">
        <v>536</v>
      </c>
      <c r="B4011" s="1">
        <v>44426</v>
      </c>
      <c r="C4011" t="s">
        <v>193</v>
      </c>
      <c r="D4011" t="s">
        <v>86</v>
      </c>
      <c r="E4011">
        <v>1</v>
      </c>
      <c r="F4011">
        <v>0</v>
      </c>
      <c r="G4011">
        <v>0</v>
      </c>
      <c r="H4011">
        <v>0</v>
      </c>
      <c r="I4011">
        <v>1</v>
      </c>
      <c r="J4011">
        <v>0</v>
      </c>
      <c r="K4011">
        <v>0</v>
      </c>
      <c r="L4011" s="2">
        <v>3.3333333333333335</v>
      </c>
      <c r="M4011">
        <v>7</v>
      </c>
      <c r="N4011">
        <v>5</v>
      </c>
      <c r="O4011">
        <v>5</v>
      </c>
      <c r="P4011">
        <v>1</v>
      </c>
      <c r="Q4011">
        <v>1</v>
      </c>
      <c r="R4011">
        <v>3</v>
      </c>
      <c r="S4011">
        <v>1</v>
      </c>
      <c r="T4011">
        <v>0</v>
      </c>
      <c r="U4011">
        <v>0</v>
      </c>
      <c r="V4011">
        <f t="shared" si="124"/>
        <v>51</v>
      </c>
      <c r="W4011">
        <f t="shared" si="125"/>
        <v>26</v>
      </c>
    </row>
    <row r="4012" spans="1:23" x14ac:dyDescent="0.35">
      <c r="A4012" t="s">
        <v>536</v>
      </c>
      <c r="B4012" s="1">
        <v>44428</v>
      </c>
      <c r="C4012" t="s">
        <v>524</v>
      </c>
      <c r="D4012" t="s">
        <v>116</v>
      </c>
      <c r="E4012">
        <v>1</v>
      </c>
      <c r="F4012">
        <v>0</v>
      </c>
      <c r="G4012">
        <v>0</v>
      </c>
      <c r="H4012">
        <v>0</v>
      </c>
      <c r="I4012">
        <v>1</v>
      </c>
      <c r="J4012">
        <v>0</v>
      </c>
      <c r="K4012">
        <v>0</v>
      </c>
      <c r="L4012">
        <v>5</v>
      </c>
      <c r="M4012">
        <v>2</v>
      </c>
      <c r="N4012">
        <v>3</v>
      </c>
      <c r="O4012">
        <v>3</v>
      </c>
      <c r="P4012">
        <v>1</v>
      </c>
      <c r="Q4012">
        <v>2</v>
      </c>
      <c r="R4012">
        <v>9</v>
      </c>
      <c r="S4012">
        <v>0</v>
      </c>
      <c r="T4012">
        <v>0</v>
      </c>
      <c r="U4012">
        <v>0</v>
      </c>
      <c r="V4012">
        <f t="shared" si="124"/>
        <v>68</v>
      </c>
      <c r="W4012">
        <f t="shared" si="125"/>
        <v>56</v>
      </c>
    </row>
    <row r="4013" spans="1:23" x14ac:dyDescent="0.35">
      <c r="A4013" t="s">
        <v>536</v>
      </c>
      <c r="B4013" s="1">
        <v>44429</v>
      </c>
      <c r="C4013" t="s">
        <v>525</v>
      </c>
      <c r="D4013" t="s">
        <v>116</v>
      </c>
      <c r="E4013">
        <v>1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6</v>
      </c>
      <c r="M4013">
        <v>3</v>
      </c>
      <c r="N4013">
        <v>1</v>
      </c>
      <c r="O4013">
        <v>1</v>
      </c>
      <c r="P4013">
        <v>1</v>
      </c>
      <c r="Q4013">
        <v>2</v>
      </c>
      <c r="R4013">
        <v>9</v>
      </c>
      <c r="S4013">
        <v>1</v>
      </c>
      <c r="T4013">
        <v>0</v>
      </c>
      <c r="U4013">
        <v>0</v>
      </c>
      <c r="V4013">
        <f t="shared" si="124"/>
        <v>72</v>
      </c>
      <c r="W4013">
        <f t="shared" si="125"/>
        <v>66</v>
      </c>
    </row>
    <row r="4014" spans="1:23" x14ac:dyDescent="0.35">
      <c r="A4014" t="s">
        <v>536</v>
      </c>
      <c r="B4014" s="1">
        <v>44430</v>
      </c>
      <c r="C4014" t="s">
        <v>531</v>
      </c>
      <c r="D4014" t="s">
        <v>116</v>
      </c>
      <c r="E4014">
        <v>1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2</v>
      </c>
      <c r="M4014">
        <v>2</v>
      </c>
      <c r="N4014">
        <v>0</v>
      </c>
      <c r="O4014">
        <v>0</v>
      </c>
      <c r="P4014">
        <v>0</v>
      </c>
      <c r="Q4014">
        <v>2</v>
      </c>
      <c r="R4014">
        <v>1</v>
      </c>
      <c r="S4014">
        <v>0</v>
      </c>
      <c r="T4014">
        <v>0</v>
      </c>
      <c r="U4014">
        <v>0</v>
      </c>
      <c r="V4014">
        <f t="shared" si="124"/>
        <v>53</v>
      </c>
      <c r="W4014">
        <f t="shared" si="125"/>
        <v>45</v>
      </c>
    </row>
    <row r="4015" spans="1:23" x14ac:dyDescent="0.35">
      <c r="A4015" t="s">
        <v>536</v>
      </c>
      <c r="B4015" s="1">
        <v>44432</v>
      </c>
      <c r="C4015" t="s">
        <v>534</v>
      </c>
      <c r="D4015" t="s">
        <v>36</v>
      </c>
      <c r="E4015">
        <v>1</v>
      </c>
      <c r="F4015">
        <v>0</v>
      </c>
      <c r="G4015">
        <v>0</v>
      </c>
      <c r="H4015">
        <v>0</v>
      </c>
      <c r="I4015">
        <v>1</v>
      </c>
      <c r="J4015">
        <v>0</v>
      </c>
      <c r="K4015">
        <v>0</v>
      </c>
      <c r="L4015">
        <v>1</v>
      </c>
      <c r="M4015">
        <v>1</v>
      </c>
      <c r="N4015">
        <v>1</v>
      </c>
      <c r="O4015">
        <v>1</v>
      </c>
      <c r="P4015">
        <v>1</v>
      </c>
      <c r="Q4015">
        <v>1</v>
      </c>
      <c r="R4015">
        <v>2</v>
      </c>
      <c r="S4015">
        <v>0</v>
      </c>
      <c r="T4015">
        <v>0</v>
      </c>
      <c r="U4015">
        <v>0</v>
      </c>
      <c r="V4015">
        <f t="shared" si="124"/>
        <v>49</v>
      </c>
      <c r="W4015">
        <f t="shared" si="125"/>
        <v>35</v>
      </c>
    </row>
    <row r="4016" spans="1:23" x14ac:dyDescent="0.35">
      <c r="A4016" t="s">
        <v>536</v>
      </c>
      <c r="B4016" s="1">
        <v>44433</v>
      </c>
      <c r="C4016" t="s">
        <v>524</v>
      </c>
      <c r="D4016" t="s">
        <v>36</v>
      </c>
      <c r="E4016">
        <v>1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 s="2">
        <v>7.666666666666667</v>
      </c>
      <c r="M4016">
        <v>3</v>
      </c>
      <c r="N4016">
        <v>1</v>
      </c>
      <c r="O4016">
        <v>1</v>
      </c>
      <c r="P4016">
        <v>1</v>
      </c>
      <c r="Q4016">
        <v>0</v>
      </c>
      <c r="R4016">
        <v>10</v>
      </c>
      <c r="S4016">
        <v>0</v>
      </c>
      <c r="T4016">
        <v>0</v>
      </c>
      <c r="U4016">
        <v>0</v>
      </c>
      <c r="V4016">
        <f t="shared" si="124"/>
        <v>83.333333333333343</v>
      </c>
      <c r="W4016">
        <f t="shared" si="125"/>
        <v>81</v>
      </c>
    </row>
    <row r="4017" spans="1:23" x14ac:dyDescent="0.35">
      <c r="A4017" t="s">
        <v>536</v>
      </c>
      <c r="B4017" s="1">
        <v>44434</v>
      </c>
      <c r="C4017" t="s">
        <v>523</v>
      </c>
      <c r="D4017" t="s">
        <v>36</v>
      </c>
      <c r="E4017">
        <v>1</v>
      </c>
      <c r="F4017">
        <v>0</v>
      </c>
      <c r="G4017">
        <v>0</v>
      </c>
      <c r="H4017">
        <v>0</v>
      </c>
      <c r="I4017">
        <v>1</v>
      </c>
      <c r="J4017">
        <v>0</v>
      </c>
      <c r="K4017">
        <v>0</v>
      </c>
      <c r="L4017">
        <v>6</v>
      </c>
      <c r="M4017">
        <v>5</v>
      </c>
      <c r="N4017">
        <v>4</v>
      </c>
      <c r="O4017">
        <v>4</v>
      </c>
      <c r="P4017">
        <v>1</v>
      </c>
      <c r="Q4017">
        <v>1</v>
      </c>
      <c r="R4017">
        <v>6</v>
      </c>
      <c r="S4017">
        <v>0</v>
      </c>
      <c r="T4017">
        <v>0</v>
      </c>
      <c r="U4017">
        <v>0</v>
      </c>
      <c r="V4017">
        <f t="shared" si="124"/>
        <v>68</v>
      </c>
      <c r="W4017">
        <f t="shared" si="125"/>
        <v>52</v>
      </c>
    </row>
    <row r="4018" spans="1:23" x14ac:dyDescent="0.35">
      <c r="A4018" t="s">
        <v>536</v>
      </c>
      <c r="B4018" s="1">
        <v>44435</v>
      </c>
      <c r="C4018" t="s">
        <v>525</v>
      </c>
      <c r="D4018" t="s">
        <v>163</v>
      </c>
      <c r="E4018">
        <v>1</v>
      </c>
      <c r="F4018">
        <v>1</v>
      </c>
      <c r="G4018">
        <v>0</v>
      </c>
      <c r="H4018">
        <v>1</v>
      </c>
      <c r="I4018">
        <v>0</v>
      </c>
      <c r="J4018">
        <v>0</v>
      </c>
      <c r="K4018">
        <v>1</v>
      </c>
      <c r="L4018">
        <v>9</v>
      </c>
      <c r="M4018">
        <v>3</v>
      </c>
      <c r="N4018">
        <v>0</v>
      </c>
      <c r="O4018">
        <v>0</v>
      </c>
      <c r="P4018">
        <v>0</v>
      </c>
      <c r="Q4018">
        <v>2</v>
      </c>
      <c r="R4018">
        <v>9</v>
      </c>
      <c r="S4018">
        <v>0</v>
      </c>
      <c r="T4018">
        <v>0</v>
      </c>
      <c r="U4018">
        <v>0</v>
      </c>
      <c r="V4018">
        <f t="shared" si="124"/>
        <v>91</v>
      </c>
      <c r="W4018">
        <f t="shared" si="125"/>
        <v>93</v>
      </c>
    </row>
    <row r="4019" spans="1:23" x14ac:dyDescent="0.35">
      <c r="A4019" t="s">
        <v>536</v>
      </c>
      <c r="B4019" s="1">
        <v>44436</v>
      </c>
      <c r="C4019" t="s">
        <v>528</v>
      </c>
      <c r="D4019" t="s">
        <v>163</v>
      </c>
      <c r="E4019">
        <v>1</v>
      </c>
      <c r="F4019">
        <v>0</v>
      </c>
      <c r="G4019">
        <v>0</v>
      </c>
      <c r="H4019">
        <v>0</v>
      </c>
      <c r="I4019">
        <v>1</v>
      </c>
      <c r="J4019">
        <v>0</v>
      </c>
      <c r="K4019">
        <v>0</v>
      </c>
      <c r="L4019">
        <v>3</v>
      </c>
      <c r="M4019">
        <v>4</v>
      </c>
      <c r="N4019">
        <v>3</v>
      </c>
      <c r="O4019">
        <v>3</v>
      </c>
      <c r="P4019">
        <v>2</v>
      </c>
      <c r="Q4019">
        <v>0</v>
      </c>
      <c r="R4019">
        <v>1</v>
      </c>
      <c r="S4019">
        <v>0</v>
      </c>
      <c r="T4019">
        <v>0</v>
      </c>
      <c r="U4019">
        <v>0</v>
      </c>
      <c r="V4019">
        <f t="shared" si="124"/>
        <v>48</v>
      </c>
      <c r="W4019">
        <f t="shared" si="125"/>
        <v>30</v>
      </c>
    </row>
    <row r="4020" spans="1:23" x14ac:dyDescent="0.35">
      <c r="A4020" t="s">
        <v>536</v>
      </c>
      <c r="B4020" s="1">
        <v>44438</v>
      </c>
      <c r="C4020" t="s">
        <v>526</v>
      </c>
      <c r="D4020" t="s">
        <v>48</v>
      </c>
      <c r="E4020">
        <v>1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 s="2">
        <v>4.666666666666667</v>
      </c>
      <c r="M4020">
        <v>3</v>
      </c>
      <c r="N4020">
        <v>1</v>
      </c>
      <c r="O4020">
        <v>1</v>
      </c>
      <c r="P4020">
        <v>0</v>
      </c>
      <c r="Q4020">
        <v>0</v>
      </c>
      <c r="R4020">
        <v>5</v>
      </c>
      <c r="S4020">
        <v>0</v>
      </c>
      <c r="T4020">
        <v>0</v>
      </c>
      <c r="U4020">
        <v>0</v>
      </c>
      <c r="V4020">
        <f t="shared" si="124"/>
        <v>67.333333333333329</v>
      </c>
      <c r="W4020">
        <f t="shared" si="125"/>
        <v>64</v>
      </c>
    </row>
    <row r="4021" spans="1:23" x14ac:dyDescent="0.35">
      <c r="A4021" t="s">
        <v>536</v>
      </c>
      <c r="B4021" s="1">
        <v>44439</v>
      </c>
      <c r="C4021" t="s">
        <v>524</v>
      </c>
      <c r="D4021" t="s">
        <v>48</v>
      </c>
      <c r="E4021">
        <v>1</v>
      </c>
      <c r="F4021">
        <v>0</v>
      </c>
      <c r="G4021">
        <v>0</v>
      </c>
      <c r="H4021">
        <v>1</v>
      </c>
      <c r="I4021">
        <v>0</v>
      </c>
      <c r="J4021">
        <v>0</v>
      </c>
      <c r="K4021">
        <v>0</v>
      </c>
      <c r="L4021">
        <v>7</v>
      </c>
      <c r="M4021">
        <v>0</v>
      </c>
      <c r="N4021">
        <v>0</v>
      </c>
      <c r="O4021">
        <v>0</v>
      </c>
      <c r="P4021">
        <v>0</v>
      </c>
      <c r="Q4021">
        <v>2</v>
      </c>
      <c r="R4021">
        <v>10</v>
      </c>
      <c r="S4021">
        <v>0</v>
      </c>
      <c r="T4021">
        <v>0</v>
      </c>
      <c r="U4021">
        <v>0</v>
      </c>
      <c r="V4021">
        <f t="shared" si="124"/>
        <v>85</v>
      </c>
      <c r="W4021">
        <f t="shared" si="125"/>
        <v>88</v>
      </c>
    </row>
    <row r="4022" spans="1:23" x14ac:dyDescent="0.35">
      <c r="A4022" t="s">
        <v>536</v>
      </c>
      <c r="B4022" s="1">
        <v>44440</v>
      </c>
      <c r="C4022" t="s">
        <v>523</v>
      </c>
      <c r="D4022" t="s">
        <v>48</v>
      </c>
      <c r="E4022">
        <v>1</v>
      </c>
      <c r="F4022">
        <v>0</v>
      </c>
      <c r="G4022">
        <v>0</v>
      </c>
      <c r="H4022">
        <v>0</v>
      </c>
      <c r="I4022">
        <v>1</v>
      </c>
      <c r="J4022">
        <v>0</v>
      </c>
      <c r="K4022">
        <v>0</v>
      </c>
      <c r="L4022" s="2">
        <v>2.6666666666666665</v>
      </c>
      <c r="M4022">
        <v>8</v>
      </c>
      <c r="N4022">
        <v>6</v>
      </c>
      <c r="O4022">
        <v>5</v>
      </c>
      <c r="P4022">
        <v>1</v>
      </c>
      <c r="Q4022">
        <v>1</v>
      </c>
      <c r="R4022">
        <v>3</v>
      </c>
      <c r="S4022">
        <v>0</v>
      </c>
      <c r="T4022">
        <v>0</v>
      </c>
      <c r="U4022">
        <v>1</v>
      </c>
      <c r="V4022">
        <f t="shared" si="124"/>
        <v>46</v>
      </c>
      <c r="W4022">
        <f t="shared" si="125"/>
        <v>17</v>
      </c>
    </row>
    <row r="4023" spans="1:23" x14ac:dyDescent="0.35">
      <c r="A4023" t="s">
        <v>536</v>
      </c>
      <c r="B4023" s="1">
        <v>44442</v>
      </c>
      <c r="C4023" t="s">
        <v>193</v>
      </c>
      <c r="D4023" t="s">
        <v>26</v>
      </c>
      <c r="E4023">
        <v>1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5</v>
      </c>
      <c r="M4023">
        <v>3</v>
      </c>
      <c r="N4023">
        <v>3</v>
      </c>
      <c r="O4023">
        <v>3</v>
      </c>
      <c r="P4023">
        <v>1</v>
      </c>
      <c r="Q4023">
        <v>1</v>
      </c>
      <c r="R4023">
        <v>3</v>
      </c>
      <c r="S4023">
        <v>0</v>
      </c>
      <c r="T4023">
        <v>0</v>
      </c>
      <c r="U4023">
        <v>0</v>
      </c>
      <c r="V4023">
        <f t="shared" si="124"/>
        <v>62</v>
      </c>
      <c r="W4023">
        <f t="shared" si="125"/>
        <v>50</v>
      </c>
    </row>
    <row r="4024" spans="1:23" x14ac:dyDescent="0.35">
      <c r="A4024" t="s">
        <v>536</v>
      </c>
      <c r="B4024" s="1">
        <v>44443</v>
      </c>
      <c r="C4024" t="s">
        <v>525</v>
      </c>
      <c r="D4024" t="s">
        <v>26</v>
      </c>
      <c r="E4024">
        <v>1</v>
      </c>
      <c r="F4024">
        <v>0</v>
      </c>
      <c r="G4024">
        <v>0</v>
      </c>
      <c r="H4024">
        <v>1</v>
      </c>
      <c r="I4024">
        <v>0</v>
      </c>
      <c r="J4024">
        <v>0</v>
      </c>
      <c r="K4024">
        <v>0</v>
      </c>
      <c r="L4024" s="2">
        <v>5.333333333333333</v>
      </c>
      <c r="M4024">
        <v>7</v>
      </c>
      <c r="N4024">
        <v>2</v>
      </c>
      <c r="O4024">
        <v>2</v>
      </c>
      <c r="P4024">
        <v>1</v>
      </c>
      <c r="Q4024">
        <v>1</v>
      </c>
      <c r="R4024">
        <v>4</v>
      </c>
      <c r="S4024">
        <v>0</v>
      </c>
      <c r="T4024">
        <v>0</v>
      </c>
      <c r="U4024">
        <v>0</v>
      </c>
      <c r="V4024">
        <f t="shared" si="124"/>
        <v>60.666666666666664</v>
      </c>
      <c r="W4024">
        <f t="shared" si="125"/>
        <v>48</v>
      </c>
    </row>
    <row r="4025" spans="1:23" x14ac:dyDescent="0.35">
      <c r="A4025" t="s">
        <v>536</v>
      </c>
      <c r="B4025" s="1">
        <v>44444</v>
      </c>
      <c r="C4025" t="s">
        <v>526</v>
      </c>
      <c r="D4025" t="s">
        <v>26</v>
      </c>
      <c r="E4025">
        <v>1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6</v>
      </c>
      <c r="M4025">
        <v>6</v>
      </c>
      <c r="N4025">
        <v>3</v>
      </c>
      <c r="O4025">
        <v>3</v>
      </c>
      <c r="P4025">
        <v>2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f t="shared" si="124"/>
        <v>58</v>
      </c>
      <c r="W4025">
        <f t="shared" si="125"/>
        <v>43</v>
      </c>
    </row>
    <row r="4026" spans="1:23" x14ac:dyDescent="0.35">
      <c r="A4026" t="s">
        <v>536</v>
      </c>
      <c r="B4026" s="1">
        <v>44446</v>
      </c>
      <c r="C4026" t="s">
        <v>524</v>
      </c>
      <c r="D4026" t="s">
        <v>106</v>
      </c>
      <c r="E4026">
        <v>1</v>
      </c>
      <c r="F4026">
        <v>0</v>
      </c>
      <c r="G4026">
        <v>0</v>
      </c>
      <c r="H4026">
        <v>0</v>
      </c>
      <c r="I4026">
        <v>1</v>
      </c>
      <c r="J4026">
        <v>0</v>
      </c>
      <c r="K4026">
        <v>0</v>
      </c>
      <c r="L4026">
        <v>7</v>
      </c>
      <c r="M4026">
        <v>1</v>
      </c>
      <c r="N4026">
        <v>2</v>
      </c>
      <c r="O4026">
        <v>2</v>
      </c>
      <c r="P4026">
        <v>0</v>
      </c>
      <c r="Q4026">
        <v>2</v>
      </c>
      <c r="R4026">
        <v>11</v>
      </c>
      <c r="S4026">
        <v>0</v>
      </c>
      <c r="T4026">
        <v>0</v>
      </c>
      <c r="U4026">
        <v>0</v>
      </c>
      <c r="V4026">
        <f t="shared" si="124"/>
        <v>85</v>
      </c>
      <c r="W4026">
        <f t="shared" si="125"/>
        <v>81</v>
      </c>
    </row>
    <row r="4027" spans="1:23" x14ac:dyDescent="0.35">
      <c r="A4027" t="s">
        <v>536</v>
      </c>
      <c r="B4027" s="1">
        <v>44447</v>
      </c>
      <c r="C4027" t="s">
        <v>523</v>
      </c>
      <c r="D4027" t="s">
        <v>106</v>
      </c>
      <c r="E4027">
        <v>1</v>
      </c>
      <c r="F4027">
        <v>0</v>
      </c>
      <c r="G4027">
        <v>0</v>
      </c>
      <c r="H4027">
        <v>1</v>
      </c>
      <c r="I4027">
        <v>0</v>
      </c>
      <c r="J4027">
        <v>0</v>
      </c>
      <c r="K4027">
        <v>0</v>
      </c>
      <c r="L4027">
        <v>6</v>
      </c>
      <c r="M4027">
        <v>3</v>
      </c>
      <c r="N4027">
        <v>1</v>
      </c>
      <c r="O4027">
        <v>1</v>
      </c>
      <c r="P4027">
        <v>0</v>
      </c>
      <c r="Q4027">
        <v>1</v>
      </c>
      <c r="R4027">
        <v>7</v>
      </c>
      <c r="S4027">
        <v>0</v>
      </c>
      <c r="T4027">
        <v>0</v>
      </c>
      <c r="U4027">
        <v>0</v>
      </c>
      <c r="V4027">
        <f t="shared" si="124"/>
        <v>75</v>
      </c>
      <c r="W4027">
        <f t="shared" si="125"/>
        <v>72</v>
      </c>
    </row>
    <row r="4028" spans="1:23" x14ac:dyDescent="0.35">
      <c r="A4028" t="s">
        <v>536</v>
      </c>
      <c r="B4028" s="1">
        <v>44449</v>
      </c>
      <c r="C4028" t="s">
        <v>525</v>
      </c>
      <c r="D4028" t="s">
        <v>61</v>
      </c>
      <c r="E4028">
        <v>1</v>
      </c>
      <c r="F4028">
        <v>0</v>
      </c>
      <c r="G4028">
        <v>0</v>
      </c>
      <c r="H4028">
        <v>0</v>
      </c>
      <c r="I4028">
        <v>1</v>
      </c>
      <c r="J4028">
        <v>0</v>
      </c>
      <c r="K4028">
        <v>0</v>
      </c>
      <c r="L4028">
        <v>6</v>
      </c>
      <c r="M4028">
        <v>4</v>
      </c>
      <c r="N4028">
        <v>3</v>
      </c>
      <c r="O4028">
        <v>3</v>
      </c>
      <c r="P4028">
        <v>1</v>
      </c>
      <c r="Q4028">
        <v>5</v>
      </c>
      <c r="R4028">
        <v>7</v>
      </c>
      <c r="S4028">
        <v>1</v>
      </c>
      <c r="T4028">
        <v>0</v>
      </c>
      <c r="U4028">
        <v>1</v>
      </c>
      <c r="V4028">
        <f t="shared" si="124"/>
        <v>66</v>
      </c>
      <c r="W4028">
        <f t="shared" si="125"/>
        <v>50</v>
      </c>
    </row>
    <row r="4029" spans="1:23" x14ac:dyDescent="0.35">
      <c r="A4029" t="s">
        <v>536</v>
      </c>
      <c r="B4029" s="1">
        <v>44450</v>
      </c>
      <c r="C4029" t="s">
        <v>526</v>
      </c>
      <c r="D4029" t="s">
        <v>61</v>
      </c>
      <c r="E4029">
        <v>1</v>
      </c>
      <c r="F4029">
        <v>0</v>
      </c>
      <c r="G4029">
        <v>0</v>
      </c>
      <c r="H4029">
        <v>0</v>
      </c>
      <c r="I4029">
        <v>1</v>
      </c>
      <c r="J4029">
        <v>0</v>
      </c>
      <c r="K4029">
        <v>0</v>
      </c>
      <c r="L4029" s="2">
        <v>4.666666666666667</v>
      </c>
      <c r="M4029">
        <v>3</v>
      </c>
      <c r="N4029">
        <v>4</v>
      </c>
      <c r="O4029">
        <v>4</v>
      </c>
      <c r="P4029">
        <v>0</v>
      </c>
      <c r="Q4029">
        <v>2</v>
      </c>
      <c r="R4029">
        <v>4</v>
      </c>
      <c r="S4029">
        <v>0</v>
      </c>
      <c r="T4029">
        <v>0</v>
      </c>
      <c r="U4029">
        <v>0</v>
      </c>
      <c r="V4029">
        <f t="shared" si="124"/>
        <v>64.333333333333329</v>
      </c>
      <c r="W4029">
        <f t="shared" si="125"/>
        <v>50</v>
      </c>
    </row>
    <row r="4030" spans="1:23" x14ac:dyDescent="0.35">
      <c r="A4030" t="s">
        <v>536</v>
      </c>
      <c r="B4030" s="1">
        <v>44451</v>
      </c>
      <c r="C4030" t="s">
        <v>524</v>
      </c>
      <c r="D4030" t="s">
        <v>61</v>
      </c>
      <c r="E4030">
        <v>1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 s="2">
        <v>0.66666666666666663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f t="shared" si="124"/>
        <v>52</v>
      </c>
      <c r="W4030">
        <f t="shared" si="125"/>
        <v>44</v>
      </c>
    </row>
    <row r="4031" spans="1:23" x14ac:dyDescent="0.35">
      <c r="A4031" t="s">
        <v>536</v>
      </c>
      <c r="B4031" s="1">
        <v>44452</v>
      </c>
      <c r="C4031" t="s">
        <v>523</v>
      </c>
      <c r="D4031" t="s">
        <v>45</v>
      </c>
      <c r="E4031">
        <v>1</v>
      </c>
      <c r="F4031">
        <v>0</v>
      </c>
      <c r="G4031">
        <v>0</v>
      </c>
      <c r="H4031">
        <v>0</v>
      </c>
      <c r="I4031">
        <v>1</v>
      </c>
      <c r="J4031">
        <v>0</v>
      </c>
      <c r="K4031">
        <v>0</v>
      </c>
      <c r="L4031">
        <v>4</v>
      </c>
      <c r="M4031">
        <v>6</v>
      </c>
      <c r="N4031">
        <v>8</v>
      </c>
      <c r="O4031">
        <v>8</v>
      </c>
      <c r="P4031">
        <v>4</v>
      </c>
      <c r="Q4031">
        <v>3</v>
      </c>
      <c r="R4031">
        <v>3</v>
      </c>
      <c r="S4031">
        <v>0</v>
      </c>
      <c r="T4031">
        <v>0</v>
      </c>
      <c r="U4031">
        <v>0</v>
      </c>
      <c r="V4031">
        <f t="shared" si="124"/>
        <v>40</v>
      </c>
      <c r="W4031">
        <f t="shared" si="125"/>
        <v>1</v>
      </c>
    </row>
    <row r="4032" spans="1:23" x14ac:dyDescent="0.35">
      <c r="A4032" t="s">
        <v>536</v>
      </c>
      <c r="B4032" s="1">
        <v>44453</v>
      </c>
      <c r="C4032" t="s">
        <v>193</v>
      </c>
      <c r="D4032" t="s">
        <v>45</v>
      </c>
      <c r="E4032">
        <v>1</v>
      </c>
      <c r="F4032">
        <v>0</v>
      </c>
      <c r="G4032">
        <v>0</v>
      </c>
      <c r="H4032">
        <v>0</v>
      </c>
      <c r="I4032">
        <v>1</v>
      </c>
      <c r="J4032">
        <v>0</v>
      </c>
      <c r="K4032">
        <v>0</v>
      </c>
      <c r="L4032" s="2">
        <v>3.6666666666666665</v>
      </c>
      <c r="M4032">
        <v>5</v>
      </c>
      <c r="N4032">
        <v>3</v>
      </c>
      <c r="O4032">
        <v>3</v>
      </c>
      <c r="P4032">
        <v>1</v>
      </c>
      <c r="Q4032">
        <v>2</v>
      </c>
      <c r="R4032">
        <v>3</v>
      </c>
      <c r="S4032">
        <v>1</v>
      </c>
      <c r="T4032">
        <v>0</v>
      </c>
      <c r="U4032">
        <v>0</v>
      </c>
      <c r="V4032">
        <f t="shared" si="124"/>
        <v>53</v>
      </c>
      <c r="W4032">
        <f t="shared" si="125"/>
        <v>36</v>
      </c>
    </row>
    <row r="4033" spans="1:23" x14ac:dyDescent="0.35">
      <c r="A4033" t="s">
        <v>536</v>
      </c>
      <c r="B4033" s="1">
        <v>44454</v>
      </c>
      <c r="C4033" t="s">
        <v>525</v>
      </c>
      <c r="D4033" t="s">
        <v>45</v>
      </c>
      <c r="E4033">
        <v>1</v>
      </c>
      <c r="F4033">
        <v>0</v>
      </c>
      <c r="G4033">
        <v>0</v>
      </c>
      <c r="H4033">
        <v>1</v>
      </c>
      <c r="I4033">
        <v>0</v>
      </c>
      <c r="J4033">
        <v>0</v>
      </c>
      <c r="K4033">
        <v>0</v>
      </c>
      <c r="L4033">
        <v>6</v>
      </c>
      <c r="M4033">
        <v>5</v>
      </c>
      <c r="N4033">
        <v>3</v>
      </c>
      <c r="O4033">
        <v>3</v>
      </c>
      <c r="P4033">
        <v>2</v>
      </c>
      <c r="Q4033">
        <v>3</v>
      </c>
      <c r="R4033">
        <v>4</v>
      </c>
      <c r="S4033">
        <v>1</v>
      </c>
      <c r="T4033">
        <v>0</v>
      </c>
      <c r="U4033">
        <v>0</v>
      </c>
      <c r="V4033">
        <f t="shared" si="124"/>
        <v>60</v>
      </c>
      <c r="W4033">
        <f t="shared" si="125"/>
        <v>43</v>
      </c>
    </row>
    <row r="4034" spans="1:23" x14ac:dyDescent="0.35">
      <c r="A4034" t="s">
        <v>536</v>
      </c>
      <c r="B4034" s="1">
        <v>44455</v>
      </c>
      <c r="C4034" t="s">
        <v>534</v>
      </c>
      <c r="D4034" t="s">
        <v>45</v>
      </c>
      <c r="E4034">
        <v>1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1</v>
      </c>
      <c r="M4034">
        <v>1</v>
      </c>
      <c r="N4034">
        <v>0</v>
      </c>
      <c r="O4034">
        <v>0</v>
      </c>
      <c r="P4034">
        <v>0</v>
      </c>
      <c r="Q4034">
        <v>0</v>
      </c>
      <c r="R4034">
        <v>2</v>
      </c>
      <c r="S4034">
        <v>1</v>
      </c>
      <c r="T4034">
        <v>0</v>
      </c>
      <c r="U4034">
        <v>0</v>
      </c>
      <c r="V4034">
        <f t="shared" si="124"/>
        <v>54</v>
      </c>
      <c r="W4034">
        <f t="shared" si="125"/>
        <v>46</v>
      </c>
    </row>
    <row r="4035" spans="1:23" x14ac:dyDescent="0.35">
      <c r="A4035" t="s">
        <v>536</v>
      </c>
      <c r="B4035" s="1">
        <v>44456</v>
      </c>
      <c r="C4035" t="s">
        <v>482</v>
      </c>
      <c r="D4035" t="s">
        <v>110</v>
      </c>
      <c r="E4035">
        <v>1</v>
      </c>
      <c r="F4035">
        <v>0</v>
      </c>
      <c r="G4035">
        <v>0</v>
      </c>
      <c r="H4035">
        <v>0</v>
      </c>
      <c r="I4035">
        <v>1</v>
      </c>
      <c r="J4035">
        <v>0</v>
      </c>
      <c r="K4035">
        <v>0</v>
      </c>
      <c r="L4035">
        <v>4</v>
      </c>
      <c r="M4035">
        <v>4</v>
      </c>
      <c r="N4035">
        <v>4</v>
      </c>
      <c r="O4035">
        <v>4</v>
      </c>
      <c r="P4035">
        <v>2</v>
      </c>
      <c r="Q4035">
        <v>0</v>
      </c>
      <c r="R4035">
        <v>4</v>
      </c>
      <c r="S4035">
        <v>0</v>
      </c>
      <c r="T4035">
        <v>0</v>
      </c>
      <c r="U4035">
        <v>0</v>
      </c>
      <c r="V4035">
        <f t="shared" ref="V4035:V4098" si="126">50+L4035*3+(IF(L4035&lt;4,0,(L4035-4)*2)+R4035-M4035-4*P4035-(2*(N4035-O4035))-Q4035)</f>
        <v>54</v>
      </c>
      <c r="W4035">
        <f t="shared" ref="W4035:W4098" si="127">40+6*L4035+R4035-2*Q4035-2*M4035-3*N4035-6*P4035</f>
        <v>36</v>
      </c>
    </row>
    <row r="4036" spans="1:23" x14ac:dyDescent="0.35">
      <c r="A4036" t="s">
        <v>536</v>
      </c>
      <c r="B4036" s="1">
        <v>44457</v>
      </c>
      <c r="C4036" t="s">
        <v>523</v>
      </c>
      <c r="D4036" t="s">
        <v>110</v>
      </c>
      <c r="E4036">
        <v>1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7</v>
      </c>
      <c r="M4036">
        <v>3</v>
      </c>
      <c r="N4036">
        <v>0</v>
      </c>
      <c r="O4036">
        <v>0</v>
      </c>
      <c r="P4036">
        <v>0</v>
      </c>
      <c r="Q4036">
        <v>1</v>
      </c>
      <c r="R4036">
        <v>9</v>
      </c>
      <c r="S4036">
        <v>0</v>
      </c>
      <c r="T4036">
        <v>0</v>
      </c>
      <c r="U4036">
        <v>0</v>
      </c>
      <c r="V4036">
        <f t="shared" si="126"/>
        <v>82</v>
      </c>
      <c r="W4036">
        <f t="shared" si="127"/>
        <v>83</v>
      </c>
    </row>
    <row r="4037" spans="1:23" x14ac:dyDescent="0.35">
      <c r="A4037" t="s">
        <v>536</v>
      </c>
      <c r="B4037" s="1">
        <v>44458</v>
      </c>
      <c r="C4037" t="s">
        <v>193</v>
      </c>
      <c r="D4037" t="s">
        <v>110</v>
      </c>
      <c r="E4037">
        <v>1</v>
      </c>
      <c r="F4037">
        <v>0</v>
      </c>
      <c r="G4037">
        <v>0</v>
      </c>
      <c r="H4037">
        <v>0</v>
      </c>
      <c r="I4037">
        <v>1</v>
      </c>
      <c r="J4037">
        <v>0</v>
      </c>
      <c r="K4037">
        <v>0</v>
      </c>
      <c r="L4037" s="2">
        <v>0.33333333333333331</v>
      </c>
      <c r="M4037">
        <v>3</v>
      </c>
      <c r="N4037">
        <v>5</v>
      </c>
      <c r="O4037">
        <v>4</v>
      </c>
      <c r="P4037">
        <v>0</v>
      </c>
      <c r="Q4037">
        <v>1</v>
      </c>
      <c r="R4037">
        <v>0</v>
      </c>
      <c r="S4037">
        <v>0</v>
      </c>
      <c r="T4037">
        <v>0</v>
      </c>
      <c r="U4037">
        <v>0</v>
      </c>
      <c r="V4037">
        <f t="shared" si="126"/>
        <v>45</v>
      </c>
      <c r="W4037">
        <f t="shared" si="127"/>
        <v>19</v>
      </c>
    </row>
    <row r="4038" spans="1:23" x14ac:dyDescent="0.35">
      <c r="A4038" t="s">
        <v>536</v>
      </c>
      <c r="B4038" s="1">
        <v>44460</v>
      </c>
      <c r="C4038" t="s">
        <v>525</v>
      </c>
      <c r="D4038" t="s">
        <v>50</v>
      </c>
      <c r="E4038">
        <v>1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 s="2">
        <v>5.666666666666667</v>
      </c>
      <c r="M4038">
        <v>8</v>
      </c>
      <c r="N4038">
        <v>5</v>
      </c>
      <c r="O4038">
        <v>5</v>
      </c>
      <c r="P4038">
        <v>1</v>
      </c>
      <c r="Q4038">
        <v>3</v>
      </c>
      <c r="R4038">
        <v>6</v>
      </c>
      <c r="S4038">
        <v>0</v>
      </c>
      <c r="T4038">
        <v>0</v>
      </c>
      <c r="U4038">
        <v>0</v>
      </c>
      <c r="V4038">
        <f t="shared" si="126"/>
        <v>61.333333333333336</v>
      </c>
      <c r="W4038">
        <f t="shared" si="127"/>
        <v>37</v>
      </c>
    </row>
    <row r="4039" spans="1:23" x14ac:dyDescent="0.35">
      <c r="A4039" t="s">
        <v>536</v>
      </c>
      <c r="B4039" s="1">
        <v>44461</v>
      </c>
      <c r="C4039" t="s">
        <v>482</v>
      </c>
      <c r="D4039" t="s">
        <v>50</v>
      </c>
      <c r="E4039">
        <v>1</v>
      </c>
      <c r="F4039">
        <v>0</v>
      </c>
      <c r="G4039">
        <v>0</v>
      </c>
      <c r="H4039">
        <v>0</v>
      </c>
      <c r="I4039">
        <v>1</v>
      </c>
      <c r="J4039">
        <v>0</v>
      </c>
      <c r="K4039">
        <v>0</v>
      </c>
      <c r="L4039">
        <v>1</v>
      </c>
      <c r="M4039">
        <v>2</v>
      </c>
      <c r="N4039">
        <v>3</v>
      </c>
      <c r="O4039">
        <v>2</v>
      </c>
      <c r="P4039">
        <v>0</v>
      </c>
      <c r="Q4039">
        <v>1</v>
      </c>
      <c r="R4039">
        <v>2</v>
      </c>
      <c r="S4039">
        <v>0</v>
      </c>
      <c r="T4039">
        <v>0</v>
      </c>
      <c r="U4039">
        <v>0</v>
      </c>
      <c r="V4039">
        <f t="shared" si="126"/>
        <v>50</v>
      </c>
      <c r="W4039">
        <f t="shared" si="127"/>
        <v>33</v>
      </c>
    </row>
    <row r="4040" spans="1:23" x14ac:dyDescent="0.35">
      <c r="A4040" t="s">
        <v>536</v>
      </c>
      <c r="B4040" s="1">
        <v>44462</v>
      </c>
      <c r="C4040" t="s">
        <v>523</v>
      </c>
      <c r="D4040" t="s">
        <v>50</v>
      </c>
      <c r="E4040">
        <v>1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 s="2">
        <v>5.333333333333333</v>
      </c>
      <c r="M4040">
        <v>3</v>
      </c>
      <c r="N4040">
        <v>4</v>
      </c>
      <c r="O4040">
        <v>4</v>
      </c>
      <c r="P4040">
        <v>1</v>
      </c>
      <c r="Q4040">
        <v>3</v>
      </c>
      <c r="R4040">
        <v>7</v>
      </c>
      <c r="S4040">
        <v>0</v>
      </c>
      <c r="T4040">
        <v>0</v>
      </c>
      <c r="U4040">
        <v>0</v>
      </c>
      <c r="V4040">
        <f t="shared" si="126"/>
        <v>65.666666666666671</v>
      </c>
      <c r="W4040">
        <f t="shared" si="127"/>
        <v>49</v>
      </c>
    </row>
    <row r="4041" spans="1:23" x14ac:dyDescent="0.35">
      <c r="A4041" t="s">
        <v>536</v>
      </c>
      <c r="B4041" s="1">
        <v>44463</v>
      </c>
      <c r="C4041" t="s">
        <v>532</v>
      </c>
      <c r="D4041" t="s">
        <v>120</v>
      </c>
      <c r="E4041">
        <v>1</v>
      </c>
      <c r="F4041">
        <v>0</v>
      </c>
      <c r="G4041">
        <v>0</v>
      </c>
      <c r="H4041">
        <v>0</v>
      </c>
      <c r="I4041">
        <v>1</v>
      </c>
      <c r="J4041">
        <v>0</v>
      </c>
      <c r="K4041">
        <v>0</v>
      </c>
      <c r="L4041">
        <v>4</v>
      </c>
      <c r="M4041">
        <v>5</v>
      </c>
      <c r="N4041">
        <v>3</v>
      </c>
      <c r="O4041">
        <v>3</v>
      </c>
      <c r="P4041">
        <v>1</v>
      </c>
      <c r="Q4041">
        <v>0</v>
      </c>
      <c r="R4041">
        <v>1</v>
      </c>
      <c r="S4041">
        <v>0</v>
      </c>
      <c r="T4041">
        <v>0</v>
      </c>
      <c r="U4041">
        <v>0</v>
      </c>
      <c r="V4041">
        <f t="shared" si="126"/>
        <v>54</v>
      </c>
      <c r="W4041">
        <f t="shared" si="127"/>
        <v>40</v>
      </c>
    </row>
    <row r="4042" spans="1:23" x14ac:dyDescent="0.35">
      <c r="A4042" t="s">
        <v>536</v>
      </c>
      <c r="B4042" s="1">
        <v>44464</v>
      </c>
      <c r="C4042" t="s">
        <v>482</v>
      </c>
      <c r="D4042" t="s">
        <v>120</v>
      </c>
      <c r="E4042">
        <v>1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3</v>
      </c>
      <c r="M4042">
        <v>3</v>
      </c>
      <c r="N4042">
        <v>2</v>
      </c>
      <c r="O4042">
        <v>2</v>
      </c>
      <c r="P4042">
        <v>0</v>
      </c>
      <c r="Q4042">
        <v>2</v>
      </c>
      <c r="R4042">
        <v>3</v>
      </c>
      <c r="S4042">
        <v>0</v>
      </c>
      <c r="T4042">
        <v>0</v>
      </c>
      <c r="U4042">
        <v>0</v>
      </c>
      <c r="V4042">
        <f t="shared" si="126"/>
        <v>57</v>
      </c>
      <c r="W4042">
        <f t="shared" si="127"/>
        <v>45</v>
      </c>
    </row>
    <row r="4043" spans="1:23" x14ac:dyDescent="0.35">
      <c r="A4043" t="s">
        <v>536</v>
      </c>
      <c r="B4043" s="1">
        <v>44465</v>
      </c>
      <c r="C4043" t="s">
        <v>525</v>
      </c>
      <c r="D4043" t="s">
        <v>120</v>
      </c>
      <c r="E4043">
        <v>1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5</v>
      </c>
      <c r="M4043">
        <v>7</v>
      </c>
      <c r="N4043">
        <v>3</v>
      </c>
      <c r="O4043">
        <v>3</v>
      </c>
      <c r="P4043">
        <v>1</v>
      </c>
      <c r="Q4043">
        <v>3</v>
      </c>
      <c r="R4043">
        <v>9</v>
      </c>
      <c r="S4043">
        <v>0</v>
      </c>
      <c r="T4043">
        <v>0</v>
      </c>
      <c r="U4043">
        <v>0</v>
      </c>
      <c r="V4043">
        <f t="shared" si="126"/>
        <v>62</v>
      </c>
      <c r="W4043">
        <f t="shared" si="127"/>
        <v>44</v>
      </c>
    </row>
    <row r="4044" spans="1:23" x14ac:dyDescent="0.35">
      <c r="A4044" t="s">
        <v>536</v>
      </c>
      <c r="B4044" s="1">
        <v>44467</v>
      </c>
      <c r="C4044" t="s">
        <v>523</v>
      </c>
      <c r="D4044" t="s">
        <v>61</v>
      </c>
      <c r="E4044">
        <v>1</v>
      </c>
      <c r="F4044">
        <v>0</v>
      </c>
      <c r="G4044">
        <v>0</v>
      </c>
      <c r="H4044">
        <v>0</v>
      </c>
      <c r="I4044">
        <v>1</v>
      </c>
      <c r="J4044">
        <v>0</v>
      </c>
      <c r="K4044">
        <v>0</v>
      </c>
      <c r="L4044">
        <v>4</v>
      </c>
      <c r="M4044">
        <v>5</v>
      </c>
      <c r="N4044">
        <v>2</v>
      </c>
      <c r="O4044">
        <v>2</v>
      </c>
      <c r="P4044">
        <v>0</v>
      </c>
      <c r="Q4044">
        <v>4</v>
      </c>
      <c r="R4044">
        <v>6</v>
      </c>
      <c r="S4044">
        <v>0</v>
      </c>
      <c r="T4044">
        <v>0</v>
      </c>
      <c r="U4044">
        <v>1</v>
      </c>
      <c r="V4044">
        <f t="shared" si="126"/>
        <v>59</v>
      </c>
      <c r="W4044">
        <f t="shared" si="127"/>
        <v>46</v>
      </c>
    </row>
    <row r="4045" spans="1:23" x14ac:dyDescent="0.35">
      <c r="A4045" t="s">
        <v>536</v>
      </c>
      <c r="B4045" s="1">
        <v>44468</v>
      </c>
      <c r="C4045" t="s">
        <v>528</v>
      </c>
      <c r="D4045" t="s">
        <v>61</v>
      </c>
      <c r="E4045">
        <v>1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3</v>
      </c>
      <c r="M4045">
        <v>5</v>
      </c>
      <c r="N4045">
        <v>5</v>
      </c>
      <c r="O4045">
        <v>5</v>
      </c>
      <c r="P4045">
        <v>1</v>
      </c>
      <c r="Q4045">
        <v>3</v>
      </c>
      <c r="R4045">
        <v>2</v>
      </c>
      <c r="S4045">
        <v>0</v>
      </c>
      <c r="T4045">
        <v>0</v>
      </c>
      <c r="U4045">
        <v>0</v>
      </c>
      <c r="V4045">
        <f t="shared" si="126"/>
        <v>49</v>
      </c>
      <c r="W4045">
        <f t="shared" si="127"/>
        <v>23</v>
      </c>
    </row>
    <row r="4046" spans="1:23" x14ac:dyDescent="0.35">
      <c r="A4046" t="s">
        <v>536</v>
      </c>
      <c r="B4046" s="1">
        <v>44469</v>
      </c>
      <c r="C4046" t="s">
        <v>482</v>
      </c>
      <c r="D4046" t="s">
        <v>61</v>
      </c>
      <c r="E4046">
        <v>1</v>
      </c>
      <c r="F4046">
        <v>0</v>
      </c>
      <c r="G4046">
        <v>0</v>
      </c>
      <c r="H4046">
        <v>0</v>
      </c>
      <c r="I4046">
        <v>1</v>
      </c>
      <c r="J4046">
        <v>0</v>
      </c>
      <c r="K4046">
        <v>0</v>
      </c>
      <c r="L4046" s="2">
        <v>4.666666666666667</v>
      </c>
      <c r="M4046">
        <v>6</v>
      </c>
      <c r="N4046">
        <v>4</v>
      </c>
      <c r="O4046">
        <v>4</v>
      </c>
      <c r="P4046">
        <v>4</v>
      </c>
      <c r="Q4046">
        <v>1</v>
      </c>
      <c r="R4046">
        <v>7</v>
      </c>
      <c r="S4046">
        <v>0</v>
      </c>
      <c r="T4046">
        <v>0</v>
      </c>
      <c r="U4046">
        <v>0</v>
      </c>
      <c r="V4046">
        <f t="shared" si="126"/>
        <v>49.333333333333336</v>
      </c>
      <c r="W4046">
        <f t="shared" si="127"/>
        <v>25</v>
      </c>
    </row>
    <row r="4047" spans="1:23" x14ac:dyDescent="0.35">
      <c r="A4047" t="s">
        <v>536</v>
      </c>
      <c r="B4047" s="1">
        <v>44470</v>
      </c>
      <c r="C4047" t="s">
        <v>535</v>
      </c>
      <c r="D4047" t="s">
        <v>45</v>
      </c>
      <c r="E4047">
        <v>1</v>
      </c>
      <c r="F4047">
        <v>0</v>
      </c>
      <c r="G4047">
        <v>0</v>
      </c>
      <c r="H4047">
        <v>0</v>
      </c>
      <c r="I4047">
        <v>1</v>
      </c>
      <c r="J4047">
        <v>0</v>
      </c>
      <c r="K4047">
        <v>0</v>
      </c>
      <c r="L4047">
        <v>4</v>
      </c>
      <c r="M4047">
        <v>4</v>
      </c>
      <c r="N4047">
        <v>2</v>
      </c>
      <c r="O4047">
        <v>1</v>
      </c>
      <c r="P4047">
        <v>1</v>
      </c>
      <c r="Q4047">
        <v>3</v>
      </c>
      <c r="R4047">
        <v>5</v>
      </c>
      <c r="S4047">
        <v>0</v>
      </c>
      <c r="T4047">
        <v>0</v>
      </c>
      <c r="U4047">
        <v>0</v>
      </c>
      <c r="V4047">
        <f t="shared" si="126"/>
        <v>54</v>
      </c>
      <c r="W4047">
        <f t="shared" si="127"/>
        <v>43</v>
      </c>
    </row>
    <row r="4048" spans="1:23" x14ac:dyDescent="0.35">
      <c r="A4048" t="s">
        <v>536</v>
      </c>
      <c r="B4048" s="1">
        <v>44471</v>
      </c>
      <c r="C4048" t="s">
        <v>525</v>
      </c>
      <c r="D4048" t="s">
        <v>45</v>
      </c>
      <c r="E4048">
        <v>1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5</v>
      </c>
      <c r="M4048">
        <v>3</v>
      </c>
      <c r="N4048">
        <v>1</v>
      </c>
      <c r="O4048">
        <v>1</v>
      </c>
      <c r="P4048">
        <v>0</v>
      </c>
      <c r="Q4048">
        <v>0</v>
      </c>
      <c r="R4048">
        <v>4</v>
      </c>
      <c r="S4048">
        <v>1</v>
      </c>
      <c r="T4048">
        <v>0</v>
      </c>
      <c r="U4048">
        <v>0</v>
      </c>
      <c r="V4048">
        <f t="shared" si="126"/>
        <v>68</v>
      </c>
      <c r="W4048">
        <f t="shared" si="127"/>
        <v>65</v>
      </c>
    </row>
    <row r="4049" spans="1:23" x14ac:dyDescent="0.35">
      <c r="A4049" t="s">
        <v>536</v>
      </c>
      <c r="B4049" s="1">
        <v>44472</v>
      </c>
      <c r="C4049" t="s">
        <v>532</v>
      </c>
      <c r="D4049" t="s">
        <v>45</v>
      </c>
      <c r="E4049">
        <v>1</v>
      </c>
      <c r="F4049">
        <v>0</v>
      </c>
      <c r="G4049">
        <v>0</v>
      </c>
      <c r="H4049">
        <v>0</v>
      </c>
      <c r="I4049">
        <v>1</v>
      </c>
      <c r="J4049">
        <v>0</v>
      </c>
      <c r="K4049">
        <v>0</v>
      </c>
      <c r="L4049">
        <v>3</v>
      </c>
      <c r="M4049">
        <v>3</v>
      </c>
      <c r="N4049">
        <v>2</v>
      </c>
      <c r="O4049">
        <v>2</v>
      </c>
      <c r="P4049">
        <v>0</v>
      </c>
      <c r="Q4049">
        <v>2</v>
      </c>
      <c r="R4049">
        <v>2</v>
      </c>
      <c r="S4049">
        <v>0</v>
      </c>
      <c r="T4049">
        <v>0</v>
      </c>
      <c r="U4049">
        <v>1</v>
      </c>
      <c r="V4049">
        <f t="shared" si="126"/>
        <v>56</v>
      </c>
      <c r="W4049">
        <f t="shared" si="127"/>
        <v>44</v>
      </c>
    </row>
    <row r="4050" spans="1:23" x14ac:dyDescent="0.35">
      <c r="A4050" t="s">
        <v>550</v>
      </c>
      <c r="B4050" s="1">
        <v>44287</v>
      </c>
      <c r="C4050" t="s">
        <v>537</v>
      </c>
      <c r="D4050" t="s">
        <v>34</v>
      </c>
      <c r="E4050">
        <v>1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 s="2">
        <v>6.666666666666667</v>
      </c>
      <c r="M4050">
        <v>2</v>
      </c>
      <c r="N4050">
        <v>1</v>
      </c>
      <c r="O4050">
        <v>1</v>
      </c>
      <c r="P4050">
        <v>0</v>
      </c>
      <c r="Q4050">
        <v>2</v>
      </c>
      <c r="R4050">
        <v>6</v>
      </c>
      <c r="S4050">
        <v>0</v>
      </c>
      <c r="T4050">
        <v>0</v>
      </c>
      <c r="U4050">
        <v>0</v>
      </c>
      <c r="V4050">
        <f t="shared" si="126"/>
        <v>77.333333333333329</v>
      </c>
      <c r="W4050">
        <f t="shared" si="127"/>
        <v>75</v>
      </c>
    </row>
    <row r="4051" spans="1:23" x14ac:dyDescent="0.35">
      <c r="A4051" t="s">
        <v>550</v>
      </c>
      <c r="B4051" s="1">
        <v>44288</v>
      </c>
      <c r="C4051" t="s">
        <v>538</v>
      </c>
      <c r="D4051" t="s">
        <v>34</v>
      </c>
      <c r="E4051">
        <v>1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 s="2">
        <v>5.666666666666667</v>
      </c>
      <c r="M4051">
        <v>6</v>
      </c>
      <c r="N4051">
        <v>3</v>
      </c>
      <c r="O4051">
        <v>3</v>
      </c>
      <c r="P4051">
        <v>0</v>
      </c>
      <c r="Q4051">
        <v>3</v>
      </c>
      <c r="R4051">
        <v>7</v>
      </c>
      <c r="S4051">
        <v>0</v>
      </c>
      <c r="T4051">
        <v>0</v>
      </c>
      <c r="U4051">
        <v>0</v>
      </c>
      <c r="V4051">
        <f t="shared" si="126"/>
        <v>68.333333333333329</v>
      </c>
      <c r="W4051">
        <f t="shared" si="127"/>
        <v>54</v>
      </c>
    </row>
    <row r="4052" spans="1:23" x14ac:dyDescent="0.35">
      <c r="A4052" t="s">
        <v>550</v>
      </c>
      <c r="B4052" s="1">
        <v>44289</v>
      </c>
      <c r="C4052" t="s">
        <v>539</v>
      </c>
      <c r="D4052" t="s">
        <v>34</v>
      </c>
      <c r="E4052">
        <v>1</v>
      </c>
      <c r="F4052">
        <v>0</v>
      </c>
      <c r="G4052">
        <v>0</v>
      </c>
      <c r="H4052">
        <v>0</v>
      </c>
      <c r="I4052">
        <v>1</v>
      </c>
      <c r="J4052">
        <v>0</v>
      </c>
      <c r="K4052">
        <v>0</v>
      </c>
      <c r="L4052" s="2">
        <v>5.333333333333333</v>
      </c>
      <c r="M4052">
        <v>7</v>
      </c>
      <c r="N4052">
        <v>3</v>
      </c>
      <c r="O4052">
        <v>3</v>
      </c>
      <c r="P4052">
        <v>1</v>
      </c>
      <c r="Q4052">
        <v>3</v>
      </c>
      <c r="R4052">
        <v>5</v>
      </c>
      <c r="S4052">
        <v>0</v>
      </c>
      <c r="T4052">
        <v>0</v>
      </c>
      <c r="U4052">
        <v>0</v>
      </c>
      <c r="V4052">
        <f t="shared" si="126"/>
        <v>59.666666666666664</v>
      </c>
      <c r="W4052">
        <f t="shared" si="127"/>
        <v>42</v>
      </c>
    </row>
    <row r="4053" spans="1:23" x14ac:dyDescent="0.35">
      <c r="A4053" t="s">
        <v>550</v>
      </c>
      <c r="B4053" s="1">
        <v>44291</v>
      </c>
      <c r="C4053" t="s">
        <v>540</v>
      </c>
      <c r="D4053" t="s">
        <v>74</v>
      </c>
      <c r="E4053">
        <v>1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5</v>
      </c>
      <c r="M4053">
        <v>4</v>
      </c>
      <c r="N4053">
        <v>1</v>
      </c>
      <c r="O4053">
        <v>1</v>
      </c>
      <c r="P4053">
        <v>0</v>
      </c>
      <c r="Q4053">
        <v>3</v>
      </c>
      <c r="R4053">
        <v>4</v>
      </c>
      <c r="S4053">
        <v>0</v>
      </c>
      <c r="T4053">
        <v>0</v>
      </c>
      <c r="U4053">
        <v>0</v>
      </c>
      <c r="V4053">
        <f t="shared" si="126"/>
        <v>64</v>
      </c>
      <c r="W4053">
        <f t="shared" si="127"/>
        <v>57</v>
      </c>
    </row>
    <row r="4054" spans="1:23" x14ac:dyDescent="0.35">
      <c r="A4054" t="s">
        <v>550</v>
      </c>
      <c r="B4054" s="1">
        <v>44292</v>
      </c>
      <c r="C4054" t="s">
        <v>541</v>
      </c>
      <c r="D4054" t="s">
        <v>74</v>
      </c>
      <c r="E4054">
        <v>1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5</v>
      </c>
      <c r="M4054">
        <v>6</v>
      </c>
      <c r="N4054">
        <v>1</v>
      </c>
      <c r="O4054">
        <v>1</v>
      </c>
      <c r="P4054">
        <v>0</v>
      </c>
      <c r="Q4054">
        <v>0</v>
      </c>
      <c r="R4054">
        <v>4</v>
      </c>
      <c r="S4054">
        <v>0</v>
      </c>
      <c r="T4054">
        <v>0</v>
      </c>
      <c r="U4054">
        <v>0</v>
      </c>
      <c r="V4054">
        <f t="shared" si="126"/>
        <v>65</v>
      </c>
      <c r="W4054">
        <f t="shared" si="127"/>
        <v>59</v>
      </c>
    </row>
    <row r="4055" spans="1:23" x14ac:dyDescent="0.35">
      <c r="A4055" t="s">
        <v>550</v>
      </c>
      <c r="B4055" s="1">
        <v>44293</v>
      </c>
      <c r="C4055" t="s">
        <v>537</v>
      </c>
      <c r="D4055" t="s">
        <v>74</v>
      </c>
      <c r="E4055">
        <v>1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7</v>
      </c>
      <c r="M4055">
        <v>5</v>
      </c>
      <c r="N4055">
        <v>1</v>
      </c>
      <c r="O4055">
        <v>1</v>
      </c>
      <c r="P4055">
        <v>0</v>
      </c>
      <c r="Q4055">
        <v>1</v>
      </c>
      <c r="R4055">
        <v>5</v>
      </c>
      <c r="S4055">
        <v>0</v>
      </c>
      <c r="T4055">
        <v>0</v>
      </c>
      <c r="U4055">
        <v>1</v>
      </c>
      <c r="V4055">
        <f t="shared" si="126"/>
        <v>76</v>
      </c>
      <c r="W4055">
        <f t="shared" si="127"/>
        <v>72</v>
      </c>
    </row>
    <row r="4056" spans="1:23" x14ac:dyDescent="0.35">
      <c r="A4056" t="s">
        <v>550</v>
      </c>
      <c r="B4056" s="1">
        <v>44295</v>
      </c>
      <c r="C4056" t="s">
        <v>538</v>
      </c>
      <c r="D4056" t="s">
        <v>58</v>
      </c>
      <c r="E4056">
        <v>1</v>
      </c>
      <c r="F4056">
        <v>0</v>
      </c>
      <c r="G4056">
        <v>0</v>
      </c>
      <c r="H4056">
        <v>1</v>
      </c>
      <c r="I4056">
        <v>0</v>
      </c>
      <c r="J4056">
        <v>0</v>
      </c>
      <c r="K4056">
        <v>0</v>
      </c>
      <c r="L4056" s="2">
        <v>8.6666666666666661</v>
      </c>
      <c r="M4056">
        <v>4</v>
      </c>
      <c r="N4056">
        <v>1</v>
      </c>
      <c r="O4056">
        <v>1</v>
      </c>
      <c r="P4056">
        <v>0</v>
      </c>
      <c r="Q4056">
        <v>1</v>
      </c>
      <c r="R4056">
        <v>7</v>
      </c>
      <c r="S4056">
        <v>0</v>
      </c>
      <c r="T4056">
        <v>0</v>
      </c>
      <c r="U4056">
        <v>0</v>
      </c>
      <c r="V4056">
        <f t="shared" si="126"/>
        <v>87.333333333333329</v>
      </c>
      <c r="W4056">
        <f t="shared" si="127"/>
        <v>86</v>
      </c>
    </row>
    <row r="4057" spans="1:23" x14ac:dyDescent="0.35">
      <c r="A4057" t="s">
        <v>550</v>
      </c>
      <c r="B4057" s="1">
        <v>44296</v>
      </c>
      <c r="C4057" t="s">
        <v>539</v>
      </c>
      <c r="D4057" t="s">
        <v>58</v>
      </c>
      <c r="E4057">
        <v>1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5</v>
      </c>
      <c r="M4057">
        <v>8</v>
      </c>
      <c r="N4057">
        <v>3</v>
      </c>
      <c r="O4057">
        <v>3</v>
      </c>
      <c r="P4057">
        <v>1</v>
      </c>
      <c r="Q4057">
        <v>2</v>
      </c>
      <c r="R4057">
        <v>6</v>
      </c>
      <c r="S4057">
        <v>0</v>
      </c>
      <c r="T4057">
        <v>0</v>
      </c>
      <c r="U4057">
        <v>0</v>
      </c>
      <c r="V4057">
        <f t="shared" si="126"/>
        <v>59</v>
      </c>
      <c r="W4057">
        <f t="shared" si="127"/>
        <v>41</v>
      </c>
    </row>
    <row r="4058" spans="1:23" x14ac:dyDescent="0.35">
      <c r="A4058" t="s">
        <v>550</v>
      </c>
      <c r="B4058" s="1">
        <v>44297</v>
      </c>
      <c r="C4058" t="s">
        <v>540</v>
      </c>
      <c r="D4058" t="s">
        <v>58</v>
      </c>
      <c r="E4058">
        <v>1</v>
      </c>
      <c r="F4058">
        <v>0</v>
      </c>
      <c r="G4058">
        <v>0</v>
      </c>
      <c r="H4058">
        <v>1</v>
      </c>
      <c r="I4058">
        <v>0</v>
      </c>
      <c r="J4058">
        <v>0</v>
      </c>
      <c r="K4058">
        <v>0</v>
      </c>
      <c r="L4058">
        <v>6</v>
      </c>
      <c r="M4058">
        <v>6</v>
      </c>
      <c r="N4058">
        <v>0</v>
      </c>
      <c r="O4058">
        <v>0</v>
      </c>
      <c r="P4058">
        <v>0</v>
      </c>
      <c r="Q4058">
        <v>1</v>
      </c>
      <c r="R4058">
        <v>8</v>
      </c>
      <c r="S4058">
        <v>0</v>
      </c>
      <c r="T4058">
        <v>0</v>
      </c>
      <c r="U4058">
        <v>1</v>
      </c>
      <c r="V4058">
        <f t="shared" si="126"/>
        <v>73</v>
      </c>
      <c r="W4058">
        <f t="shared" si="127"/>
        <v>70</v>
      </c>
    </row>
    <row r="4059" spans="1:23" x14ac:dyDescent="0.35">
      <c r="A4059" t="s">
        <v>550</v>
      </c>
      <c r="B4059" s="1">
        <v>44298</v>
      </c>
      <c r="C4059" t="s">
        <v>541</v>
      </c>
      <c r="D4059" t="s">
        <v>87</v>
      </c>
      <c r="E4059">
        <v>1</v>
      </c>
      <c r="F4059">
        <v>0</v>
      </c>
      <c r="G4059">
        <v>0</v>
      </c>
      <c r="H4059">
        <v>0</v>
      </c>
      <c r="I4059">
        <v>1</v>
      </c>
      <c r="J4059">
        <v>0</v>
      </c>
      <c r="K4059">
        <v>0</v>
      </c>
      <c r="L4059">
        <v>5</v>
      </c>
      <c r="M4059">
        <v>3</v>
      </c>
      <c r="N4059">
        <v>2</v>
      </c>
      <c r="O4059">
        <v>2</v>
      </c>
      <c r="P4059">
        <v>1</v>
      </c>
      <c r="Q4059">
        <v>1</v>
      </c>
      <c r="R4059">
        <v>3</v>
      </c>
      <c r="S4059">
        <v>1</v>
      </c>
      <c r="T4059">
        <v>0</v>
      </c>
      <c r="U4059">
        <v>0</v>
      </c>
      <c r="V4059">
        <f t="shared" si="126"/>
        <v>62</v>
      </c>
      <c r="W4059">
        <f t="shared" si="127"/>
        <v>53</v>
      </c>
    </row>
    <row r="4060" spans="1:23" x14ac:dyDescent="0.35">
      <c r="A4060" t="s">
        <v>550</v>
      </c>
      <c r="B4060" s="1">
        <v>44299</v>
      </c>
      <c r="C4060" t="s">
        <v>537</v>
      </c>
      <c r="D4060" t="s">
        <v>87</v>
      </c>
      <c r="E4060">
        <v>1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6</v>
      </c>
      <c r="M4060">
        <v>4</v>
      </c>
      <c r="N4060">
        <v>5</v>
      </c>
      <c r="O4060">
        <v>5</v>
      </c>
      <c r="P4060">
        <v>2</v>
      </c>
      <c r="Q4060">
        <v>2</v>
      </c>
      <c r="R4060">
        <v>7</v>
      </c>
      <c r="S4060">
        <v>0</v>
      </c>
      <c r="T4060">
        <v>0</v>
      </c>
      <c r="U4060">
        <v>0</v>
      </c>
      <c r="V4060">
        <f t="shared" si="126"/>
        <v>65</v>
      </c>
      <c r="W4060">
        <f t="shared" si="127"/>
        <v>44</v>
      </c>
    </row>
    <row r="4061" spans="1:23" x14ac:dyDescent="0.35">
      <c r="A4061" t="s">
        <v>550</v>
      </c>
      <c r="B4061" s="1">
        <v>44300</v>
      </c>
      <c r="C4061" t="s">
        <v>538</v>
      </c>
      <c r="D4061" t="s">
        <v>87</v>
      </c>
      <c r="E4061">
        <v>1</v>
      </c>
      <c r="F4061">
        <v>0</v>
      </c>
      <c r="G4061">
        <v>0</v>
      </c>
      <c r="H4061">
        <v>1</v>
      </c>
      <c r="I4061">
        <v>0</v>
      </c>
      <c r="J4061">
        <v>0</v>
      </c>
      <c r="K4061">
        <v>0</v>
      </c>
      <c r="L4061" s="2">
        <v>5.666666666666667</v>
      </c>
      <c r="M4061">
        <v>3</v>
      </c>
      <c r="N4061">
        <v>0</v>
      </c>
      <c r="O4061">
        <v>0</v>
      </c>
      <c r="P4061">
        <v>0</v>
      </c>
      <c r="Q4061">
        <v>0</v>
      </c>
      <c r="R4061">
        <v>4</v>
      </c>
      <c r="S4061">
        <v>0</v>
      </c>
      <c r="T4061">
        <v>0</v>
      </c>
      <c r="U4061">
        <v>0</v>
      </c>
      <c r="V4061">
        <f t="shared" si="126"/>
        <v>71.333333333333329</v>
      </c>
      <c r="W4061">
        <f t="shared" si="127"/>
        <v>72</v>
      </c>
    </row>
    <row r="4062" spans="1:23" x14ac:dyDescent="0.35">
      <c r="A4062" t="s">
        <v>550</v>
      </c>
      <c r="B4062" s="1">
        <v>44302</v>
      </c>
      <c r="C4062" t="s">
        <v>540</v>
      </c>
      <c r="D4062" t="s">
        <v>95</v>
      </c>
      <c r="E4062">
        <v>1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6</v>
      </c>
      <c r="M4062">
        <v>4</v>
      </c>
      <c r="N4062">
        <v>1</v>
      </c>
      <c r="O4062">
        <v>1</v>
      </c>
      <c r="P4062">
        <v>1</v>
      </c>
      <c r="Q4062">
        <v>0</v>
      </c>
      <c r="R4062">
        <v>4</v>
      </c>
      <c r="S4062">
        <v>0</v>
      </c>
      <c r="T4062">
        <v>0</v>
      </c>
      <c r="U4062">
        <v>0</v>
      </c>
      <c r="V4062">
        <f t="shared" si="126"/>
        <v>68</v>
      </c>
      <c r="W4062">
        <f t="shared" si="127"/>
        <v>63</v>
      </c>
    </row>
    <row r="4063" spans="1:23" x14ac:dyDescent="0.35">
      <c r="A4063" t="s">
        <v>550</v>
      </c>
      <c r="B4063" s="1">
        <v>44303</v>
      </c>
      <c r="C4063" t="s">
        <v>541</v>
      </c>
      <c r="D4063" t="s">
        <v>95</v>
      </c>
      <c r="E4063">
        <v>1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 s="2">
        <v>4.666666666666667</v>
      </c>
      <c r="M4063">
        <v>5</v>
      </c>
      <c r="N4063">
        <v>1</v>
      </c>
      <c r="O4063">
        <v>1</v>
      </c>
      <c r="P4063">
        <v>0</v>
      </c>
      <c r="Q4063">
        <v>3</v>
      </c>
      <c r="R4063">
        <v>5</v>
      </c>
      <c r="S4063">
        <v>1</v>
      </c>
      <c r="T4063">
        <v>0</v>
      </c>
      <c r="U4063">
        <v>0</v>
      </c>
      <c r="V4063">
        <f t="shared" si="126"/>
        <v>62.333333333333336</v>
      </c>
      <c r="W4063">
        <f t="shared" si="127"/>
        <v>54</v>
      </c>
    </row>
    <row r="4064" spans="1:23" x14ac:dyDescent="0.35">
      <c r="A4064" t="s">
        <v>550</v>
      </c>
      <c r="B4064" s="1">
        <v>44304</v>
      </c>
      <c r="C4064" t="s">
        <v>542</v>
      </c>
      <c r="D4064" t="s">
        <v>95</v>
      </c>
      <c r="E4064">
        <v>1</v>
      </c>
      <c r="F4064">
        <v>0</v>
      </c>
      <c r="G4064">
        <v>0</v>
      </c>
      <c r="H4064">
        <v>1</v>
      </c>
      <c r="I4064">
        <v>0</v>
      </c>
      <c r="J4064">
        <v>0</v>
      </c>
      <c r="K4064">
        <v>0</v>
      </c>
      <c r="L4064">
        <v>5</v>
      </c>
      <c r="M4064">
        <v>4</v>
      </c>
      <c r="N4064">
        <v>0</v>
      </c>
      <c r="O4064">
        <v>0</v>
      </c>
      <c r="P4064">
        <v>0</v>
      </c>
      <c r="Q4064">
        <v>0</v>
      </c>
      <c r="R4064">
        <v>4</v>
      </c>
      <c r="S4064">
        <v>0</v>
      </c>
      <c r="T4064">
        <v>0</v>
      </c>
      <c r="U4064">
        <v>0</v>
      </c>
      <c r="V4064">
        <f t="shared" si="126"/>
        <v>67</v>
      </c>
      <c r="W4064">
        <f t="shared" si="127"/>
        <v>66</v>
      </c>
    </row>
    <row r="4065" spans="1:23" x14ac:dyDescent="0.35">
      <c r="A4065" t="s">
        <v>550</v>
      </c>
      <c r="B4065" s="1">
        <v>44305</v>
      </c>
      <c r="C4065" t="s">
        <v>537</v>
      </c>
      <c r="D4065" t="s">
        <v>119</v>
      </c>
      <c r="E4065">
        <v>1</v>
      </c>
      <c r="F4065">
        <v>0</v>
      </c>
      <c r="G4065">
        <v>0</v>
      </c>
      <c r="H4065">
        <v>1</v>
      </c>
      <c r="I4065">
        <v>0</v>
      </c>
      <c r="J4065">
        <v>0</v>
      </c>
      <c r="K4065">
        <v>0</v>
      </c>
      <c r="L4065">
        <v>6</v>
      </c>
      <c r="M4065">
        <v>6</v>
      </c>
      <c r="N4065">
        <v>0</v>
      </c>
      <c r="O4065">
        <v>0</v>
      </c>
      <c r="P4065">
        <v>0</v>
      </c>
      <c r="Q4065">
        <v>4</v>
      </c>
      <c r="R4065">
        <v>5</v>
      </c>
      <c r="S4065">
        <v>0</v>
      </c>
      <c r="T4065">
        <v>0</v>
      </c>
      <c r="U4065">
        <v>0</v>
      </c>
      <c r="V4065">
        <f t="shared" si="126"/>
        <v>67</v>
      </c>
      <c r="W4065">
        <f t="shared" si="127"/>
        <v>61</v>
      </c>
    </row>
    <row r="4066" spans="1:23" x14ac:dyDescent="0.35">
      <c r="A4066" t="s">
        <v>550</v>
      </c>
      <c r="B4066" s="1">
        <v>44306</v>
      </c>
      <c r="C4066" t="s">
        <v>539</v>
      </c>
      <c r="D4066" t="s">
        <v>119</v>
      </c>
      <c r="E4066">
        <v>1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4</v>
      </c>
      <c r="M4066">
        <v>7</v>
      </c>
      <c r="N4066">
        <v>4</v>
      </c>
      <c r="O4066">
        <v>4</v>
      </c>
      <c r="P4066">
        <v>1</v>
      </c>
      <c r="Q4066">
        <v>2</v>
      </c>
      <c r="R4066">
        <v>4</v>
      </c>
      <c r="S4066">
        <v>0</v>
      </c>
      <c r="T4066">
        <v>0</v>
      </c>
      <c r="U4066">
        <v>0</v>
      </c>
      <c r="V4066">
        <f t="shared" si="126"/>
        <v>53</v>
      </c>
      <c r="W4066">
        <f t="shared" si="127"/>
        <v>32</v>
      </c>
    </row>
    <row r="4067" spans="1:23" x14ac:dyDescent="0.35">
      <c r="A4067" t="s">
        <v>550</v>
      </c>
      <c r="B4067" s="1">
        <v>44307</v>
      </c>
      <c r="C4067" t="s">
        <v>540</v>
      </c>
      <c r="D4067" t="s">
        <v>119</v>
      </c>
      <c r="E4067">
        <v>1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4</v>
      </c>
      <c r="M4067">
        <v>5</v>
      </c>
      <c r="N4067">
        <v>3</v>
      </c>
      <c r="O4067">
        <v>3</v>
      </c>
      <c r="P4067">
        <v>1</v>
      </c>
      <c r="Q4067">
        <v>2</v>
      </c>
      <c r="R4067">
        <v>5</v>
      </c>
      <c r="S4067">
        <v>0</v>
      </c>
      <c r="T4067">
        <v>0</v>
      </c>
      <c r="U4067">
        <v>1</v>
      </c>
      <c r="V4067">
        <f t="shared" si="126"/>
        <v>56</v>
      </c>
      <c r="W4067">
        <f t="shared" si="127"/>
        <v>40</v>
      </c>
    </row>
    <row r="4068" spans="1:23" x14ac:dyDescent="0.35">
      <c r="A4068" t="s">
        <v>550</v>
      </c>
      <c r="B4068" s="1">
        <v>44308</v>
      </c>
      <c r="C4068" t="s">
        <v>541</v>
      </c>
      <c r="D4068" t="s">
        <v>97</v>
      </c>
      <c r="E4068">
        <v>1</v>
      </c>
      <c r="F4068">
        <v>0</v>
      </c>
      <c r="G4068">
        <v>0</v>
      </c>
      <c r="H4068">
        <v>1</v>
      </c>
      <c r="I4068">
        <v>0</v>
      </c>
      <c r="J4068">
        <v>0</v>
      </c>
      <c r="K4068">
        <v>0</v>
      </c>
      <c r="L4068">
        <v>5</v>
      </c>
      <c r="M4068">
        <v>2</v>
      </c>
      <c r="N4068">
        <v>0</v>
      </c>
      <c r="O4068">
        <v>0</v>
      </c>
      <c r="P4068">
        <v>0</v>
      </c>
      <c r="Q4068">
        <v>0</v>
      </c>
      <c r="R4068">
        <v>2</v>
      </c>
      <c r="S4068">
        <v>1</v>
      </c>
      <c r="T4068">
        <v>0</v>
      </c>
      <c r="U4068">
        <v>0</v>
      </c>
      <c r="V4068">
        <f t="shared" si="126"/>
        <v>67</v>
      </c>
      <c r="W4068">
        <f t="shared" si="127"/>
        <v>68</v>
      </c>
    </row>
    <row r="4069" spans="1:23" x14ac:dyDescent="0.35">
      <c r="A4069" t="s">
        <v>550</v>
      </c>
      <c r="B4069" s="1">
        <v>44309</v>
      </c>
      <c r="C4069" t="s">
        <v>542</v>
      </c>
      <c r="D4069" t="s">
        <v>97</v>
      </c>
      <c r="E4069">
        <v>1</v>
      </c>
      <c r="F4069">
        <v>0</v>
      </c>
      <c r="G4069">
        <v>0</v>
      </c>
      <c r="H4069">
        <v>1</v>
      </c>
      <c r="I4069">
        <v>0</v>
      </c>
      <c r="J4069">
        <v>0</v>
      </c>
      <c r="K4069">
        <v>0</v>
      </c>
      <c r="L4069">
        <v>7</v>
      </c>
      <c r="M4069">
        <v>1</v>
      </c>
      <c r="N4069">
        <v>1</v>
      </c>
      <c r="O4069">
        <v>1</v>
      </c>
      <c r="P4069">
        <v>1</v>
      </c>
      <c r="Q4069">
        <v>1</v>
      </c>
      <c r="R4069">
        <v>7</v>
      </c>
      <c r="S4069">
        <v>0</v>
      </c>
      <c r="T4069">
        <v>0</v>
      </c>
      <c r="U4069">
        <v>0</v>
      </c>
      <c r="V4069">
        <f t="shared" si="126"/>
        <v>78</v>
      </c>
      <c r="W4069">
        <f t="shared" si="127"/>
        <v>76</v>
      </c>
    </row>
    <row r="4070" spans="1:23" x14ac:dyDescent="0.35">
      <c r="A4070" t="s">
        <v>550</v>
      </c>
      <c r="B4070" s="1">
        <v>44310</v>
      </c>
      <c r="C4070" t="s">
        <v>537</v>
      </c>
      <c r="D4070" t="s">
        <v>97</v>
      </c>
      <c r="E4070">
        <v>1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8</v>
      </c>
      <c r="M4070">
        <v>2</v>
      </c>
      <c r="N4070">
        <v>1</v>
      </c>
      <c r="O4070">
        <v>1</v>
      </c>
      <c r="P4070">
        <v>1</v>
      </c>
      <c r="Q4070">
        <v>1</v>
      </c>
      <c r="R4070">
        <v>11</v>
      </c>
      <c r="S4070">
        <v>0</v>
      </c>
      <c r="T4070">
        <v>0</v>
      </c>
      <c r="U4070">
        <v>0</v>
      </c>
      <c r="V4070">
        <f t="shared" si="126"/>
        <v>86</v>
      </c>
      <c r="W4070">
        <f t="shared" si="127"/>
        <v>84</v>
      </c>
    </row>
    <row r="4071" spans="1:23" x14ac:dyDescent="0.35">
      <c r="A4071" t="s">
        <v>550</v>
      </c>
      <c r="B4071" s="1">
        <v>44311</v>
      </c>
      <c r="C4071" t="s">
        <v>539</v>
      </c>
      <c r="D4071" t="s">
        <v>97</v>
      </c>
      <c r="E4071">
        <v>1</v>
      </c>
      <c r="F4071">
        <v>0</v>
      </c>
      <c r="G4071">
        <v>0</v>
      </c>
      <c r="H4071">
        <v>1</v>
      </c>
      <c r="I4071">
        <v>0</v>
      </c>
      <c r="J4071">
        <v>0</v>
      </c>
      <c r="K4071">
        <v>0</v>
      </c>
      <c r="L4071">
        <v>7</v>
      </c>
      <c r="M4071">
        <v>3</v>
      </c>
      <c r="N4071">
        <v>0</v>
      </c>
      <c r="O4071">
        <v>0</v>
      </c>
      <c r="P4071">
        <v>0</v>
      </c>
      <c r="Q4071">
        <v>3</v>
      </c>
      <c r="R4071">
        <v>8</v>
      </c>
      <c r="S4071">
        <v>2</v>
      </c>
      <c r="T4071">
        <v>0</v>
      </c>
      <c r="U4071">
        <v>0</v>
      </c>
      <c r="V4071">
        <f t="shared" si="126"/>
        <v>79</v>
      </c>
      <c r="W4071">
        <f t="shared" si="127"/>
        <v>78</v>
      </c>
    </row>
    <row r="4072" spans="1:23" x14ac:dyDescent="0.35">
      <c r="A4072" t="s">
        <v>550</v>
      </c>
      <c r="B4072" s="1">
        <v>44312</v>
      </c>
      <c r="C4072" t="s">
        <v>540</v>
      </c>
      <c r="D4072" t="s">
        <v>58</v>
      </c>
      <c r="E4072">
        <v>1</v>
      </c>
      <c r="F4072">
        <v>1</v>
      </c>
      <c r="G4072">
        <v>0</v>
      </c>
      <c r="H4072">
        <v>1</v>
      </c>
      <c r="I4072">
        <v>0</v>
      </c>
      <c r="J4072">
        <v>0</v>
      </c>
      <c r="K4072">
        <v>1</v>
      </c>
      <c r="L4072">
        <v>9</v>
      </c>
      <c r="M4072">
        <v>3</v>
      </c>
      <c r="N4072">
        <v>0</v>
      </c>
      <c r="O4072">
        <v>0</v>
      </c>
      <c r="P4072">
        <v>0</v>
      </c>
      <c r="Q4072">
        <v>1</v>
      </c>
      <c r="R4072">
        <v>9</v>
      </c>
      <c r="S4072">
        <v>0</v>
      </c>
      <c r="T4072">
        <v>0</v>
      </c>
      <c r="U4072">
        <v>0</v>
      </c>
      <c r="V4072">
        <f t="shared" si="126"/>
        <v>92</v>
      </c>
      <c r="W4072">
        <f t="shared" si="127"/>
        <v>95</v>
      </c>
    </row>
    <row r="4073" spans="1:23" x14ac:dyDescent="0.35">
      <c r="A4073" t="s">
        <v>550</v>
      </c>
      <c r="B4073" s="1">
        <v>44313</v>
      </c>
      <c r="C4073" t="s">
        <v>541</v>
      </c>
      <c r="D4073" t="s">
        <v>58</v>
      </c>
      <c r="E4073">
        <v>1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 s="2">
        <v>4.666666666666667</v>
      </c>
      <c r="M4073">
        <v>1</v>
      </c>
      <c r="N4073">
        <v>2</v>
      </c>
      <c r="O4073">
        <v>2</v>
      </c>
      <c r="P4073">
        <v>0</v>
      </c>
      <c r="Q4073">
        <v>5</v>
      </c>
      <c r="R4073">
        <v>6</v>
      </c>
      <c r="S4073">
        <v>0</v>
      </c>
      <c r="T4073">
        <v>0</v>
      </c>
      <c r="U4073">
        <v>0</v>
      </c>
      <c r="V4073">
        <f t="shared" si="126"/>
        <v>65.333333333333329</v>
      </c>
      <c r="W4073">
        <f t="shared" si="127"/>
        <v>56</v>
      </c>
    </row>
    <row r="4074" spans="1:23" x14ac:dyDescent="0.35">
      <c r="A4074" t="s">
        <v>550</v>
      </c>
      <c r="B4074" s="1">
        <v>44314</v>
      </c>
      <c r="C4074" t="s">
        <v>542</v>
      </c>
      <c r="D4074" t="s">
        <v>58</v>
      </c>
      <c r="E4074">
        <v>1</v>
      </c>
      <c r="F4074">
        <v>0</v>
      </c>
      <c r="G4074">
        <v>0</v>
      </c>
      <c r="H4074">
        <v>1</v>
      </c>
      <c r="I4074">
        <v>0</v>
      </c>
      <c r="J4074">
        <v>0</v>
      </c>
      <c r="K4074">
        <v>0</v>
      </c>
      <c r="L4074">
        <v>6</v>
      </c>
      <c r="M4074">
        <v>4</v>
      </c>
      <c r="N4074">
        <v>2</v>
      </c>
      <c r="O4074">
        <v>2</v>
      </c>
      <c r="P4074">
        <v>0</v>
      </c>
      <c r="Q4074">
        <v>2</v>
      </c>
      <c r="R4074">
        <v>9</v>
      </c>
      <c r="S4074">
        <v>0</v>
      </c>
      <c r="T4074">
        <v>0</v>
      </c>
      <c r="U4074">
        <v>0</v>
      </c>
      <c r="V4074">
        <f t="shared" si="126"/>
        <v>75</v>
      </c>
      <c r="W4074">
        <f t="shared" si="127"/>
        <v>67</v>
      </c>
    </row>
    <row r="4075" spans="1:23" x14ac:dyDescent="0.35">
      <c r="A4075" t="s">
        <v>550</v>
      </c>
      <c r="B4075" s="1">
        <v>44316</v>
      </c>
      <c r="C4075" t="s">
        <v>539</v>
      </c>
      <c r="D4075" t="s">
        <v>74</v>
      </c>
      <c r="E4075">
        <v>1</v>
      </c>
      <c r="F4075">
        <v>0</v>
      </c>
      <c r="G4075">
        <v>0</v>
      </c>
      <c r="H4075">
        <v>0</v>
      </c>
      <c r="I4075">
        <v>1</v>
      </c>
      <c r="J4075">
        <v>0</v>
      </c>
      <c r="K4075">
        <v>0</v>
      </c>
      <c r="L4075">
        <v>6</v>
      </c>
      <c r="M4075">
        <v>8</v>
      </c>
      <c r="N4075">
        <v>3</v>
      </c>
      <c r="O4075">
        <v>3</v>
      </c>
      <c r="P4075">
        <v>0</v>
      </c>
      <c r="Q4075">
        <v>1</v>
      </c>
      <c r="R4075">
        <v>4</v>
      </c>
      <c r="S4075">
        <v>0</v>
      </c>
      <c r="T4075">
        <v>0</v>
      </c>
      <c r="U4075">
        <v>0</v>
      </c>
      <c r="V4075">
        <f t="shared" si="126"/>
        <v>67</v>
      </c>
      <c r="W4075">
        <f t="shared" si="127"/>
        <v>53</v>
      </c>
    </row>
    <row r="4076" spans="1:23" x14ac:dyDescent="0.35">
      <c r="A4076" t="s">
        <v>550</v>
      </c>
      <c r="B4076" s="1">
        <v>44317</v>
      </c>
      <c r="C4076" t="s">
        <v>540</v>
      </c>
      <c r="D4076" t="s">
        <v>74</v>
      </c>
      <c r="E4076">
        <v>1</v>
      </c>
      <c r="F4076">
        <v>0</v>
      </c>
      <c r="G4076">
        <v>0</v>
      </c>
      <c r="H4076">
        <v>0</v>
      </c>
      <c r="I4076">
        <v>1</v>
      </c>
      <c r="J4076">
        <v>0</v>
      </c>
      <c r="K4076">
        <v>0</v>
      </c>
      <c r="L4076">
        <v>6</v>
      </c>
      <c r="M4076">
        <v>3</v>
      </c>
      <c r="N4076">
        <v>3</v>
      </c>
      <c r="O4076">
        <v>3</v>
      </c>
      <c r="P4076">
        <v>1</v>
      </c>
      <c r="Q4076">
        <v>2</v>
      </c>
      <c r="R4076">
        <v>3</v>
      </c>
      <c r="S4076">
        <v>0</v>
      </c>
      <c r="T4076">
        <v>0</v>
      </c>
      <c r="U4076">
        <v>0</v>
      </c>
      <c r="V4076">
        <f t="shared" si="126"/>
        <v>66</v>
      </c>
      <c r="W4076">
        <f t="shared" si="127"/>
        <v>54</v>
      </c>
    </row>
    <row r="4077" spans="1:23" x14ac:dyDescent="0.35">
      <c r="A4077" t="s">
        <v>550</v>
      </c>
      <c r="B4077" s="1">
        <v>44318</v>
      </c>
      <c r="C4077" t="s">
        <v>537</v>
      </c>
      <c r="D4077" t="s">
        <v>74</v>
      </c>
      <c r="E4077">
        <v>1</v>
      </c>
      <c r="F4077">
        <v>0</v>
      </c>
      <c r="G4077">
        <v>0</v>
      </c>
      <c r="H4077">
        <v>1</v>
      </c>
      <c r="I4077">
        <v>0</v>
      </c>
      <c r="J4077">
        <v>0</v>
      </c>
      <c r="K4077">
        <v>0</v>
      </c>
      <c r="L4077">
        <v>6</v>
      </c>
      <c r="M4077">
        <v>6</v>
      </c>
      <c r="N4077">
        <v>1</v>
      </c>
      <c r="O4077">
        <v>1</v>
      </c>
      <c r="P4077">
        <v>1</v>
      </c>
      <c r="Q4077">
        <v>1</v>
      </c>
      <c r="R4077">
        <v>6</v>
      </c>
      <c r="S4077">
        <v>0</v>
      </c>
      <c r="T4077">
        <v>0</v>
      </c>
      <c r="U4077">
        <v>0</v>
      </c>
      <c r="V4077">
        <f t="shared" si="126"/>
        <v>67</v>
      </c>
      <c r="W4077">
        <f t="shared" si="127"/>
        <v>59</v>
      </c>
    </row>
    <row r="4078" spans="1:23" x14ac:dyDescent="0.35">
      <c r="A4078" t="s">
        <v>550</v>
      </c>
      <c r="B4078" t="s">
        <v>198</v>
      </c>
      <c r="C4078" t="s">
        <v>541</v>
      </c>
      <c r="D4078" t="s">
        <v>86</v>
      </c>
      <c r="E4078">
        <v>1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4</v>
      </c>
      <c r="M4078">
        <v>7</v>
      </c>
      <c r="N4078">
        <v>4</v>
      </c>
      <c r="O4078">
        <v>4</v>
      </c>
      <c r="P4078">
        <v>1</v>
      </c>
      <c r="Q4078">
        <v>1</v>
      </c>
      <c r="R4078">
        <v>4</v>
      </c>
      <c r="S4078">
        <v>1</v>
      </c>
      <c r="T4078">
        <v>1</v>
      </c>
      <c r="U4078">
        <v>0</v>
      </c>
      <c r="V4078">
        <f t="shared" si="126"/>
        <v>54</v>
      </c>
      <c r="W4078">
        <f t="shared" si="127"/>
        <v>34</v>
      </c>
    </row>
    <row r="4079" spans="1:23" x14ac:dyDescent="0.35">
      <c r="A4079" t="s">
        <v>550</v>
      </c>
      <c r="B4079" t="s">
        <v>199</v>
      </c>
      <c r="C4079" t="s">
        <v>542</v>
      </c>
      <c r="D4079" t="s">
        <v>86</v>
      </c>
      <c r="E4079">
        <v>1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5</v>
      </c>
      <c r="M4079">
        <v>4</v>
      </c>
      <c r="N4079">
        <v>2</v>
      </c>
      <c r="O4079">
        <v>2</v>
      </c>
      <c r="P4079">
        <v>1</v>
      </c>
      <c r="Q4079">
        <v>2</v>
      </c>
      <c r="R4079">
        <v>2</v>
      </c>
      <c r="S4079">
        <v>1</v>
      </c>
      <c r="T4079">
        <v>0</v>
      </c>
      <c r="U4079">
        <v>0</v>
      </c>
      <c r="V4079">
        <f t="shared" si="126"/>
        <v>59</v>
      </c>
      <c r="W4079">
        <f t="shared" si="127"/>
        <v>48</v>
      </c>
    </row>
    <row r="4080" spans="1:23" x14ac:dyDescent="0.35">
      <c r="A4080" t="s">
        <v>550</v>
      </c>
      <c r="B4080" s="1">
        <v>44321</v>
      </c>
      <c r="C4080" t="s">
        <v>539</v>
      </c>
      <c r="D4080" t="s">
        <v>86</v>
      </c>
      <c r="E4080">
        <v>1</v>
      </c>
      <c r="F4080">
        <v>0</v>
      </c>
      <c r="G4080">
        <v>0</v>
      </c>
      <c r="H4080">
        <v>0</v>
      </c>
      <c r="I4080">
        <v>1</v>
      </c>
      <c r="J4080">
        <v>0</v>
      </c>
      <c r="K4080">
        <v>0</v>
      </c>
      <c r="L4080" s="2">
        <v>3.6666666666666665</v>
      </c>
      <c r="M4080">
        <v>3</v>
      </c>
      <c r="N4080">
        <v>6</v>
      </c>
      <c r="O4080">
        <v>6</v>
      </c>
      <c r="P4080">
        <v>0</v>
      </c>
      <c r="Q4080">
        <v>3</v>
      </c>
      <c r="R4080">
        <v>5</v>
      </c>
      <c r="S4080">
        <v>0</v>
      </c>
      <c r="T4080">
        <v>0</v>
      </c>
      <c r="U4080">
        <v>0</v>
      </c>
      <c r="V4080">
        <f t="shared" si="126"/>
        <v>60</v>
      </c>
      <c r="W4080">
        <f t="shared" si="127"/>
        <v>37</v>
      </c>
    </row>
    <row r="4081" spans="1:23" x14ac:dyDescent="0.35">
      <c r="A4081" t="s">
        <v>550</v>
      </c>
      <c r="B4081" s="1">
        <v>44323</v>
      </c>
      <c r="C4081" t="s">
        <v>540</v>
      </c>
      <c r="D4081" t="s">
        <v>69</v>
      </c>
      <c r="E4081">
        <v>1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 s="2">
        <v>5.333333333333333</v>
      </c>
      <c r="M4081">
        <v>4</v>
      </c>
      <c r="N4081">
        <v>3</v>
      </c>
      <c r="O4081">
        <v>3</v>
      </c>
      <c r="P4081">
        <v>1</v>
      </c>
      <c r="Q4081">
        <v>1</v>
      </c>
      <c r="R4081">
        <v>3</v>
      </c>
      <c r="S4081">
        <v>0</v>
      </c>
      <c r="T4081">
        <v>0</v>
      </c>
      <c r="U4081">
        <v>0</v>
      </c>
      <c r="V4081">
        <f t="shared" si="126"/>
        <v>62.666666666666664</v>
      </c>
      <c r="W4081">
        <f t="shared" si="127"/>
        <v>50</v>
      </c>
    </row>
    <row r="4082" spans="1:23" x14ac:dyDescent="0.35">
      <c r="A4082" t="s">
        <v>550</v>
      </c>
      <c r="B4082" s="1">
        <v>44324</v>
      </c>
      <c r="C4082" t="s">
        <v>537</v>
      </c>
      <c r="D4082" t="s">
        <v>69</v>
      </c>
      <c r="E4082">
        <v>1</v>
      </c>
      <c r="F4082">
        <v>0</v>
      </c>
      <c r="G4082">
        <v>0</v>
      </c>
      <c r="H4082">
        <v>1</v>
      </c>
      <c r="I4082">
        <v>0</v>
      </c>
      <c r="J4082">
        <v>0</v>
      </c>
      <c r="K4082">
        <v>0</v>
      </c>
      <c r="L4082">
        <v>6</v>
      </c>
      <c r="M4082">
        <v>3</v>
      </c>
      <c r="N4082">
        <v>1</v>
      </c>
      <c r="O4082">
        <v>1</v>
      </c>
      <c r="P4082">
        <v>0</v>
      </c>
      <c r="Q4082">
        <v>1</v>
      </c>
      <c r="R4082">
        <v>7</v>
      </c>
      <c r="S4082">
        <v>0</v>
      </c>
      <c r="T4082">
        <v>0</v>
      </c>
      <c r="U4082">
        <v>1</v>
      </c>
      <c r="V4082">
        <f t="shared" si="126"/>
        <v>75</v>
      </c>
      <c r="W4082">
        <f t="shared" si="127"/>
        <v>72</v>
      </c>
    </row>
    <row r="4083" spans="1:23" x14ac:dyDescent="0.35">
      <c r="A4083" t="s">
        <v>550</v>
      </c>
      <c r="B4083" s="1">
        <v>44325</v>
      </c>
      <c r="C4083" t="s">
        <v>538</v>
      </c>
      <c r="D4083" t="s">
        <v>69</v>
      </c>
      <c r="E4083">
        <v>1</v>
      </c>
      <c r="F4083">
        <v>0</v>
      </c>
      <c r="G4083">
        <v>0</v>
      </c>
      <c r="H4083">
        <v>0</v>
      </c>
      <c r="I4083">
        <v>1</v>
      </c>
      <c r="J4083">
        <v>0</v>
      </c>
      <c r="K4083">
        <v>0</v>
      </c>
      <c r="L4083">
        <v>3</v>
      </c>
      <c r="M4083">
        <v>8</v>
      </c>
      <c r="N4083">
        <v>5</v>
      </c>
      <c r="O4083">
        <v>5</v>
      </c>
      <c r="P4083">
        <v>2</v>
      </c>
      <c r="Q4083">
        <v>1</v>
      </c>
      <c r="R4083">
        <v>2</v>
      </c>
      <c r="S4083">
        <v>0</v>
      </c>
      <c r="T4083">
        <v>0</v>
      </c>
      <c r="U4083">
        <v>0</v>
      </c>
      <c r="V4083">
        <f t="shared" si="126"/>
        <v>44</v>
      </c>
      <c r="W4083">
        <f t="shared" si="127"/>
        <v>15</v>
      </c>
    </row>
    <row r="4084" spans="1:23" x14ac:dyDescent="0.35">
      <c r="A4084" t="s">
        <v>550</v>
      </c>
      <c r="B4084" s="1">
        <v>44326</v>
      </c>
      <c r="C4084" t="s">
        <v>542</v>
      </c>
      <c r="D4084" t="s">
        <v>31</v>
      </c>
      <c r="E4084">
        <v>1</v>
      </c>
      <c r="F4084">
        <v>0</v>
      </c>
      <c r="G4084">
        <v>0</v>
      </c>
      <c r="H4084">
        <v>1</v>
      </c>
      <c r="I4084">
        <v>0</v>
      </c>
      <c r="J4084">
        <v>0</v>
      </c>
      <c r="K4084">
        <v>0</v>
      </c>
      <c r="L4084">
        <v>7</v>
      </c>
      <c r="M4084">
        <v>4</v>
      </c>
      <c r="N4084">
        <v>1</v>
      </c>
      <c r="O4084">
        <v>1</v>
      </c>
      <c r="P4084">
        <v>0</v>
      </c>
      <c r="Q4084">
        <v>3</v>
      </c>
      <c r="R4084">
        <v>7</v>
      </c>
      <c r="S4084">
        <v>0</v>
      </c>
      <c r="T4084">
        <v>0</v>
      </c>
      <c r="U4084">
        <v>0</v>
      </c>
      <c r="V4084">
        <f t="shared" si="126"/>
        <v>77</v>
      </c>
      <c r="W4084">
        <f t="shared" si="127"/>
        <v>72</v>
      </c>
    </row>
    <row r="4085" spans="1:23" x14ac:dyDescent="0.35">
      <c r="A4085" t="s">
        <v>550</v>
      </c>
      <c r="B4085" s="1">
        <v>44327</v>
      </c>
      <c r="C4085" t="s">
        <v>539</v>
      </c>
      <c r="D4085" t="s">
        <v>31</v>
      </c>
      <c r="E4085">
        <v>1</v>
      </c>
      <c r="F4085">
        <v>0</v>
      </c>
      <c r="G4085">
        <v>0</v>
      </c>
      <c r="H4085">
        <v>1</v>
      </c>
      <c r="I4085">
        <v>0</v>
      </c>
      <c r="J4085">
        <v>0</v>
      </c>
      <c r="K4085">
        <v>0</v>
      </c>
      <c r="L4085">
        <v>6</v>
      </c>
      <c r="M4085">
        <v>3</v>
      </c>
      <c r="N4085">
        <v>2</v>
      </c>
      <c r="O4085">
        <v>1</v>
      </c>
      <c r="P4085">
        <v>1</v>
      </c>
      <c r="Q4085">
        <v>2</v>
      </c>
      <c r="R4085">
        <v>10</v>
      </c>
      <c r="S4085">
        <v>1</v>
      </c>
      <c r="T4085">
        <v>0</v>
      </c>
      <c r="U4085">
        <v>1</v>
      </c>
      <c r="V4085">
        <f t="shared" si="126"/>
        <v>71</v>
      </c>
      <c r="W4085">
        <f t="shared" si="127"/>
        <v>64</v>
      </c>
    </row>
    <row r="4086" spans="1:23" x14ac:dyDescent="0.35">
      <c r="A4086" t="s">
        <v>550</v>
      </c>
      <c r="B4086" s="1">
        <v>44329</v>
      </c>
      <c r="C4086" t="s">
        <v>540</v>
      </c>
      <c r="D4086" t="s">
        <v>118</v>
      </c>
      <c r="E4086">
        <v>1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0</v>
      </c>
      <c r="L4086">
        <v>5</v>
      </c>
      <c r="M4086">
        <v>1</v>
      </c>
      <c r="N4086">
        <v>0</v>
      </c>
      <c r="O4086">
        <v>0</v>
      </c>
      <c r="P4086">
        <v>0</v>
      </c>
      <c r="Q4086">
        <v>1</v>
      </c>
      <c r="R4086">
        <v>5</v>
      </c>
      <c r="S4086">
        <v>0</v>
      </c>
      <c r="T4086">
        <v>0</v>
      </c>
      <c r="U4086">
        <v>0</v>
      </c>
      <c r="V4086">
        <f t="shared" si="126"/>
        <v>70</v>
      </c>
      <c r="W4086">
        <f t="shared" si="127"/>
        <v>71</v>
      </c>
    </row>
    <row r="4087" spans="1:23" x14ac:dyDescent="0.35">
      <c r="A4087" t="s">
        <v>550</v>
      </c>
      <c r="B4087" s="1">
        <v>44330</v>
      </c>
      <c r="C4087" t="s">
        <v>537</v>
      </c>
      <c r="D4087" t="s">
        <v>118</v>
      </c>
      <c r="E4087">
        <v>1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8</v>
      </c>
      <c r="M4087">
        <v>5</v>
      </c>
      <c r="N4087">
        <v>1</v>
      </c>
      <c r="O4087">
        <v>1</v>
      </c>
      <c r="P4087">
        <v>0</v>
      </c>
      <c r="Q4087">
        <v>0</v>
      </c>
      <c r="R4087">
        <v>12</v>
      </c>
      <c r="S4087">
        <v>0</v>
      </c>
      <c r="T4087">
        <v>0</v>
      </c>
      <c r="U4087">
        <v>0</v>
      </c>
      <c r="V4087">
        <f t="shared" si="126"/>
        <v>89</v>
      </c>
      <c r="W4087">
        <f t="shared" si="127"/>
        <v>87</v>
      </c>
    </row>
    <row r="4088" spans="1:23" x14ac:dyDescent="0.35">
      <c r="A4088" t="s">
        <v>550</v>
      </c>
      <c r="B4088" s="1">
        <v>44331</v>
      </c>
      <c r="C4088" t="s">
        <v>538</v>
      </c>
      <c r="D4088" t="s">
        <v>118</v>
      </c>
      <c r="E4088">
        <v>1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 s="2">
        <v>4.333333333333333</v>
      </c>
      <c r="M4088">
        <v>8</v>
      </c>
      <c r="N4088">
        <v>2</v>
      </c>
      <c r="O4088">
        <v>2</v>
      </c>
      <c r="P4088">
        <v>0</v>
      </c>
      <c r="Q4088">
        <v>0</v>
      </c>
      <c r="R4088">
        <v>2</v>
      </c>
      <c r="S4088">
        <v>0</v>
      </c>
      <c r="T4088">
        <v>0</v>
      </c>
      <c r="U4088">
        <v>0</v>
      </c>
      <c r="V4088">
        <f t="shared" si="126"/>
        <v>57.666666666666664</v>
      </c>
      <c r="W4088">
        <f t="shared" si="127"/>
        <v>46</v>
      </c>
    </row>
    <row r="4089" spans="1:23" x14ac:dyDescent="0.35">
      <c r="A4089" t="s">
        <v>550</v>
      </c>
      <c r="B4089" s="1">
        <v>44332</v>
      </c>
      <c r="C4089" t="s">
        <v>542</v>
      </c>
      <c r="D4089" t="s">
        <v>118</v>
      </c>
      <c r="E4089">
        <v>1</v>
      </c>
      <c r="F4089">
        <v>0</v>
      </c>
      <c r="G4089">
        <v>0</v>
      </c>
      <c r="H4089">
        <v>1</v>
      </c>
      <c r="I4089">
        <v>0</v>
      </c>
      <c r="J4089">
        <v>0</v>
      </c>
      <c r="K4089">
        <v>0</v>
      </c>
      <c r="L4089">
        <v>6</v>
      </c>
      <c r="M4089">
        <v>8</v>
      </c>
      <c r="N4089">
        <v>1</v>
      </c>
      <c r="O4089">
        <v>1</v>
      </c>
      <c r="P4089">
        <v>0</v>
      </c>
      <c r="Q4089">
        <v>1</v>
      </c>
      <c r="R4089">
        <v>6</v>
      </c>
      <c r="S4089">
        <v>0</v>
      </c>
      <c r="T4089">
        <v>0</v>
      </c>
      <c r="U4089">
        <v>1</v>
      </c>
      <c r="V4089">
        <f t="shared" si="126"/>
        <v>69</v>
      </c>
      <c r="W4089">
        <f t="shared" si="127"/>
        <v>61</v>
      </c>
    </row>
    <row r="4090" spans="1:23" x14ac:dyDescent="0.35">
      <c r="A4090" t="s">
        <v>550</v>
      </c>
      <c r="B4090" s="1">
        <v>44333</v>
      </c>
      <c r="C4090" t="s">
        <v>539</v>
      </c>
      <c r="D4090" t="s">
        <v>91</v>
      </c>
      <c r="E4090">
        <v>1</v>
      </c>
      <c r="F4090">
        <v>0</v>
      </c>
      <c r="G4090">
        <v>0</v>
      </c>
      <c r="H4090">
        <v>1</v>
      </c>
      <c r="I4090">
        <v>0</v>
      </c>
      <c r="J4090">
        <v>0</v>
      </c>
      <c r="K4090">
        <v>0</v>
      </c>
      <c r="L4090">
        <v>6</v>
      </c>
      <c r="M4090">
        <v>6</v>
      </c>
      <c r="N4090">
        <v>0</v>
      </c>
      <c r="O4090">
        <v>0</v>
      </c>
      <c r="P4090">
        <v>0</v>
      </c>
      <c r="Q4090">
        <v>1</v>
      </c>
      <c r="R4090">
        <v>4</v>
      </c>
      <c r="S4090">
        <v>0</v>
      </c>
      <c r="T4090">
        <v>0</v>
      </c>
      <c r="U4090">
        <v>0</v>
      </c>
      <c r="V4090">
        <f t="shared" si="126"/>
        <v>69</v>
      </c>
      <c r="W4090">
        <f t="shared" si="127"/>
        <v>66</v>
      </c>
    </row>
    <row r="4091" spans="1:23" x14ac:dyDescent="0.35">
      <c r="A4091" t="s">
        <v>550</v>
      </c>
      <c r="B4091" s="1">
        <v>44334</v>
      </c>
      <c r="C4091" t="s">
        <v>540</v>
      </c>
      <c r="D4091" t="s">
        <v>91</v>
      </c>
      <c r="E4091">
        <v>1</v>
      </c>
      <c r="F4091">
        <v>0</v>
      </c>
      <c r="G4091">
        <v>0</v>
      </c>
      <c r="H4091">
        <v>1</v>
      </c>
      <c r="I4091">
        <v>0</v>
      </c>
      <c r="J4091">
        <v>0</v>
      </c>
      <c r="K4091">
        <v>0</v>
      </c>
      <c r="L4091">
        <v>7</v>
      </c>
      <c r="M4091">
        <v>6</v>
      </c>
      <c r="N4091">
        <v>1</v>
      </c>
      <c r="O4091">
        <v>1</v>
      </c>
      <c r="P4091">
        <v>1</v>
      </c>
      <c r="Q4091">
        <v>2</v>
      </c>
      <c r="R4091">
        <v>7</v>
      </c>
      <c r="S4091">
        <v>0</v>
      </c>
      <c r="T4091">
        <v>0</v>
      </c>
      <c r="U4091">
        <v>0</v>
      </c>
      <c r="V4091">
        <f t="shared" si="126"/>
        <v>72</v>
      </c>
      <c r="W4091">
        <f t="shared" si="127"/>
        <v>64</v>
      </c>
    </row>
    <row r="4092" spans="1:23" x14ac:dyDescent="0.35">
      <c r="A4092" t="s">
        <v>550</v>
      </c>
      <c r="B4092" s="1">
        <v>44335</v>
      </c>
      <c r="C4092" t="s">
        <v>537</v>
      </c>
      <c r="D4092" t="s">
        <v>91</v>
      </c>
      <c r="E4092">
        <v>1</v>
      </c>
      <c r="F4092">
        <v>0</v>
      </c>
      <c r="G4092">
        <v>0</v>
      </c>
      <c r="H4092">
        <v>1</v>
      </c>
      <c r="I4092">
        <v>0</v>
      </c>
      <c r="J4092">
        <v>0</v>
      </c>
      <c r="K4092">
        <v>0</v>
      </c>
      <c r="L4092">
        <v>6</v>
      </c>
      <c r="M4092">
        <v>1</v>
      </c>
      <c r="N4092">
        <v>0</v>
      </c>
      <c r="O4092">
        <v>0</v>
      </c>
      <c r="P4092">
        <v>0</v>
      </c>
      <c r="Q4092">
        <v>2</v>
      </c>
      <c r="R4092">
        <v>8</v>
      </c>
      <c r="S4092">
        <v>0</v>
      </c>
      <c r="T4092">
        <v>0</v>
      </c>
      <c r="U4092">
        <v>0</v>
      </c>
      <c r="V4092">
        <f t="shared" si="126"/>
        <v>77</v>
      </c>
      <c r="W4092">
        <f t="shared" si="127"/>
        <v>78</v>
      </c>
    </row>
    <row r="4093" spans="1:23" x14ac:dyDescent="0.35">
      <c r="A4093" t="s">
        <v>550</v>
      </c>
      <c r="B4093" s="1">
        <v>44336</v>
      </c>
      <c r="C4093" t="s">
        <v>538</v>
      </c>
      <c r="D4093" t="s">
        <v>91</v>
      </c>
      <c r="E4093">
        <v>1</v>
      </c>
      <c r="F4093">
        <v>0</v>
      </c>
      <c r="G4093">
        <v>0</v>
      </c>
      <c r="H4093">
        <v>1</v>
      </c>
      <c r="I4093">
        <v>0</v>
      </c>
      <c r="J4093">
        <v>0</v>
      </c>
      <c r="K4093">
        <v>0</v>
      </c>
      <c r="L4093">
        <v>5</v>
      </c>
      <c r="M4093">
        <v>5</v>
      </c>
      <c r="N4093">
        <v>1</v>
      </c>
      <c r="O4093">
        <v>1</v>
      </c>
      <c r="P4093">
        <v>0</v>
      </c>
      <c r="Q4093">
        <v>1</v>
      </c>
      <c r="R4093">
        <v>4</v>
      </c>
      <c r="S4093">
        <v>0</v>
      </c>
      <c r="T4093">
        <v>0</v>
      </c>
      <c r="U4093">
        <v>0</v>
      </c>
      <c r="V4093">
        <f t="shared" si="126"/>
        <v>65</v>
      </c>
      <c r="W4093">
        <f t="shared" si="127"/>
        <v>59</v>
      </c>
    </row>
    <row r="4094" spans="1:23" x14ac:dyDescent="0.35">
      <c r="A4094" t="s">
        <v>550</v>
      </c>
      <c r="B4094" s="1">
        <v>44337</v>
      </c>
      <c r="C4094" t="s">
        <v>542</v>
      </c>
      <c r="D4094" t="s">
        <v>36</v>
      </c>
      <c r="E4094">
        <v>1</v>
      </c>
      <c r="F4094">
        <v>0</v>
      </c>
      <c r="G4094">
        <v>0</v>
      </c>
      <c r="H4094">
        <v>0</v>
      </c>
      <c r="I4094">
        <v>1</v>
      </c>
      <c r="J4094">
        <v>0</v>
      </c>
      <c r="K4094">
        <v>0</v>
      </c>
      <c r="L4094">
        <v>6</v>
      </c>
      <c r="M4094">
        <v>8</v>
      </c>
      <c r="N4094">
        <v>2</v>
      </c>
      <c r="O4094">
        <v>2</v>
      </c>
      <c r="P4094">
        <v>1</v>
      </c>
      <c r="Q4094">
        <v>2</v>
      </c>
      <c r="R4094">
        <v>7</v>
      </c>
      <c r="S4094">
        <v>0</v>
      </c>
      <c r="T4094">
        <v>0</v>
      </c>
      <c r="U4094">
        <v>0</v>
      </c>
      <c r="V4094">
        <f t="shared" si="126"/>
        <v>65</v>
      </c>
      <c r="W4094">
        <f t="shared" si="127"/>
        <v>51</v>
      </c>
    </row>
    <row r="4095" spans="1:23" x14ac:dyDescent="0.35">
      <c r="A4095" t="s">
        <v>550</v>
      </c>
      <c r="B4095" s="1">
        <v>44338</v>
      </c>
      <c r="C4095" t="s">
        <v>543</v>
      </c>
      <c r="D4095" t="s">
        <v>36</v>
      </c>
      <c r="E4095">
        <v>1</v>
      </c>
      <c r="F4095">
        <v>0</v>
      </c>
      <c r="G4095">
        <v>0</v>
      </c>
      <c r="H4095">
        <v>0</v>
      </c>
      <c r="I4095">
        <v>1</v>
      </c>
      <c r="J4095">
        <v>0</v>
      </c>
      <c r="K4095">
        <v>0</v>
      </c>
      <c r="L4095">
        <v>4</v>
      </c>
      <c r="M4095">
        <v>2</v>
      </c>
      <c r="N4095">
        <v>1</v>
      </c>
      <c r="O4095">
        <v>1</v>
      </c>
      <c r="P4095">
        <v>1</v>
      </c>
      <c r="Q4095">
        <v>0</v>
      </c>
      <c r="R4095">
        <v>2</v>
      </c>
      <c r="S4095">
        <v>0</v>
      </c>
      <c r="T4095">
        <v>0</v>
      </c>
      <c r="U4095">
        <v>0</v>
      </c>
      <c r="V4095">
        <f t="shared" si="126"/>
        <v>58</v>
      </c>
      <c r="W4095">
        <f t="shared" si="127"/>
        <v>53</v>
      </c>
    </row>
    <row r="4096" spans="1:23" x14ac:dyDescent="0.35">
      <c r="A4096" t="s">
        <v>550</v>
      </c>
      <c r="B4096" s="1">
        <v>44339</v>
      </c>
      <c r="C4096" t="s">
        <v>540</v>
      </c>
      <c r="D4096" t="s">
        <v>36</v>
      </c>
      <c r="E4096">
        <v>1</v>
      </c>
      <c r="F4096">
        <v>0</v>
      </c>
      <c r="G4096">
        <v>0</v>
      </c>
      <c r="H4096">
        <v>0</v>
      </c>
      <c r="I4096">
        <v>1</v>
      </c>
      <c r="J4096">
        <v>0</v>
      </c>
      <c r="K4096">
        <v>0</v>
      </c>
      <c r="L4096" s="2">
        <v>2.6666666666666665</v>
      </c>
      <c r="M4096">
        <v>9</v>
      </c>
      <c r="N4096">
        <v>10</v>
      </c>
      <c r="O4096">
        <v>10</v>
      </c>
      <c r="P4096">
        <v>1</v>
      </c>
      <c r="Q4096">
        <v>3</v>
      </c>
      <c r="R4096">
        <v>3</v>
      </c>
      <c r="S4096">
        <v>0</v>
      </c>
      <c r="T4096">
        <v>0</v>
      </c>
      <c r="U4096">
        <v>0</v>
      </c>
      <c r="V4096">
        <f t="shared" si="126"/>
        <v>45</v>
      </c>
      <c r="W4096">
        <f t="shared" si="127"/>
        <v>-1</v>
      </c>
    </row>
    <row r="4097" spans="1:23" x14ac:dyDescent="0.35">
      <c r="A4097" t="s">
        <v>550</v>
      </c>
      <c r="B4097" s="1">
        <v>44341</v>
      </c>
      <c r="C4097" t="s">
        <v>537</v>
      </c>
      <c r="D4097" t="s">
        <v>48</v>
      </c>
      <c r="E4097">
        <v>1</v>
      </c>
      <c r="F4097">
        <v>0</v>
      </c>
      <c r="G4097">
        <v>0</v>
      </c>
      <c r="H4097">
        <v>1</v>
      </c>
      <c r="I4097">
        <v>0</v>
      </c>
      <c r="J4097">
        <v>0</v>
      </c>
      <c r="K4097">
        <v>0</v>
      </c>
      <c r="L4097">
        <v>5</v>
      </c>
      <c r="M4097">
        <v>5</v>
      </c>
      <c r="N4097">
        <v>0</v>
      </c>
      <c r="O4097">
        <v>0</v>
      </c>
      <c r="P4097">
        <v>0</v>
      </c>
      <c r="Q4097">
        <v>2</v>
      </c>
      <c r="R4097">
        <v>9</v>
      </c>
      <c r="S4097">
        <v>0</v>
      </c>
      <c r="T4097">
        <v>0</v>
      </c>
      <c r="U4097">
        <v>0</v>
      </c>
      <c r="V4097">
        <f t="shared" si="126"/>
        <v>69</v>
      </c>
      <c r="W4097">
        <f t="shared" si="127"/>
        <v>65</v>
      </c>
    </row>
    <row r="4098" spans="1:23" x14ac:dyDescent="0.35">
      <c r="A4098" t="s">
        <v>550</v>
      </c>
      <c r="B4098" s="1">
        <v>44342</v>
      </c>
      <c r="C4098" t="s">
        <v>538</v>
      </c>
      <c r="D4098" t="s">
        <v>48</v>
      </c>
      <c r="E4098">
        <v>1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5</v>
      </c>
      <c r="M4098">
        <v>8</v>
      </c>
      <c r="N4098">
        <v>4</v>
      </c>
      <c r="O4098">
        <v>4</v>
      </c>
      <c r="P4098">
        <v>0</v>
      </c>
      <c r="Q4098">
        <v>0</v>
      </c>
      <c r="R4098">
        <v>5</v>
      </c>
      <c r="S4098">
        <v>0</v>
      </c>
      <c r="T4098">
        <v>0</v>
      </c>
      <c r="U4098">
        <v>0</v>
      </c>
      <c r="V4098">
        <f t="shared" si="126"/>
        <v>64</v>
      </c>
      <c r="W4098">
        <f t="shared" si="127"/>
        <v>47</v>
      </c>
    </row>
    <row r="4099" spans="1:23" x14ac:dyDescent="0.35">
      <c r="A4099" t="s">
        <v>550</v>
      </c>
      <c r="B4099" s="1">
        <v>44343</v>
      </c>
      <c r="C4099" t="s">
        <v>542</v>
      </c>
      <c r="D4099" t="s">
        <v>61</v>
      </c>
      <c r="E4099">
        <v>1</v>
      </c>
      <c r="F4099">
        <v>0</v>
      </c>
      <c r="G4099">
        <v>0</v>
      </c>
      <c r="H4099">
        <v>0</v>
      </c>
      <c r="I4099">
        <v>1</v>
      </c>
      <c r="J4099">
        <v>0</v>
      </c>
      <c r="K4099">
        <v>0</v>
      </c>
      <c r="L4099">
        <v>6</v>
      </c>
      <c r="M4099">
        <v>6</v>
      </c>
      <c r="N4099">
        <v>4</v>
      </c>
      <c r="O4099">
        <v>4</v>
      </c>
      <c r="P4099">
        <v>3</v>
      </c>
      <c r="Q4099">
        <v>0</v>
      </c>
      <c r="R4099">
        <v>8</v>
      </c>
      <c r="S4099">
        <v>1</v>
      </c>
      <c r="T4099">
        <v>0</v>
      </c>
      <c r="U4099">
        <v>0</v>
      </c>
      <c r="V4099">
        <f t="shared" ref="V4099:V4162" si="128">50+L4099*3+(IF(L4099&lt;4,0,(L4099-4)*2)+R4099-M4099-4*P4099-(2*(N4099-O4099))-Q4099)</f>
        <v>62</v>
      </c>
      <c r="W4099">
        <f t="shared" ref="W4099:W4162" si="129">40+6*L4099+R4099-2*Q4099-2*M4099-3*N4099-6*P4099</f>
        <v>42</v>
      </c>
    </row>
    <row r="4100" spans="1:23" x14ac:dyDescent="0.35">
      <c r="A4100" t="s">
        <v>550</v>
      </c>
      <c r="B4100" s="1">
        <v>44344</v>
      </c>
      <c r="C4100" t="s">
        <v>540</v>
      </c>
      <c r="D4100" t="s">
        <v>61</v>
      </c>
      <c r="E4100">
        <v>1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 s="2">
        <v>4.666666666666667</v>
      </c>
      <c r="M4100">
        <v>5</v>
      </c>
      <c r="N4100">
        <v>2</v>
      </c>
      <c r="O4100">
        <v>2</v>
      </c>
      <c r="P4100">
        <v>1</v>
      </c>
      <c r="Q4100">
        <v>4</v>
      </c>
      <c r="R4100">
        <v>3</v>
      </c>
      <c r="S4100">
        <v>0</v>
      </c>
      <c r="T4100">
        <v>0</v>
      </c>
      <c r="U4100">
        <v>0</v>
      </c>
      <c r="V4100">
        <f t="shared" si="128"/>
        <v>55.333333333333336</v>
      </c>
      <c r="W4100">
        <f t="shared" si="129"/>
        <v>41</v>
      </c>
    </row>
    <row r="4101" spans="1:23" x14ac:dyDescent="0.35">
      <c r="A4101" t="s">
        <v>550</v>
      </c>
      <c r="B4101" s="1">
        <v>44345</v>
      </c>
      <c r="C4101" t="s">
        <v>539</v>
      </c>
      <c r="D4101" t="s">
        <v>61</v>
      </c>
      <c r="E4101">
        <v>1</v>
      </c>
      <c r="F4101">
        <v>0</v>
      </c>
      <c r="G4101">
        <v>0</v>
      </c>
      <c r="H4101">
        <v>1</v>
      </c>
      <c r="I4101">
        <v>0</v>
      </c>
      <c r="J4101">
        <v>0</v>
      </c>
      <c r="K4101">
        <v>0</v>
      </c>
      <c r="L4101">
        <v>5</v>
      </c>
      <c r="M4101">
        <v>1</v>
      </c>
      <c r="N4101">
        <v>2</v>
      </c>
      <c r="O4101">
        <v>1</v>
      </c>
      <c r="P4101">
        <v>0</v>
      </c>
      <c r="Q4101">
        <v>0</v>
      </c>
      <c r="R4101">
        <v>7</v>
      </c>
      <c r="S4101">
        <v>1</v>
      </c>
      <c r="T4101">
        <v>0</v>
      </c>
      <c r="U4101">
        <v>0</v>
      </c>
      <c r="V4101">
        <f t="shared" si="128"/>
        <v>71</v>
      </c>
      <c r="W4101">
        <f t="shared" si="129"/>
        <v>69</v>
      </c>
    </row>
    <row r="4102" spans="1:23" x14ac:dyDescent="0.35">
      <c r="A4102" t="s">
        <v>550</v>
      </c>
      <c r="B4102" s="1">
        <v>44346</v>
      </c>
      <c r="C4102" t="s">
        <v>537</v>
      </c>
      <c r="D4102" t="s">
        <v>61</v>
      </c>
      <c r="E4102">
        <v>1</v>
      </c>
      <c r="F4102">
        <v>0</v>
      </c>
      <c r="G4102">
        <v>0</v>
      </c>
      <c r="H4102">
        <v>1</v>
      </c>
      <c r="I4102">
        <v>0</v>
      </c>
      <c r="J4102">
        <v>0</v>
      </c>
      <c r="K4102">
        <v>0</v>
      </c>
      <c r="L4102">
        <v>6</v>
      </c>
      <c r="M4102">
        <v>2</v>
      </c>
      <c r="N4102">
        <v>0</v>
      </c>
      <c r="O4102">
        <v>0</v>
      </c>
      <c r="P4102">
        <v>0</v>
      </c>
      <c r="Q4102">
        <v>0</v>
      </c>
      <c r="R4102">
        <v>7</v>
      </c>
      <c r="S4102">
        <v>0</v>
      </c>
      <c r="T4102">
        <v>0</v>
      </c>
      <c r="U4102">
        <v>0</v>
      </c>
      <c r="V4102">
        <f t="shared" si="128"/>
        <v>77</v>
      </c>
      <c r="W4102">
        <f t="shared" si="129"/>
        <v>79</v>
      </c>
    </row>
    <row r="4103" spans="1:23" x14ac:dyDescent="0.35">
      <c r="A4103" t="s">
        <v>550</v>
      </c>
      <c r="B4103" s="1">
        <v>44347</v>
      </c>
      <c r="C4103" t="s">
        <v>538</v>
      </c>
      <c r="D4103" t="s">
        <v>106</v>
      </c>
      <c r="E4103">
        <v>1</v>
      </c>
      <c r="F4103">
        <v>0</v>
      </c>
      <c r="G4103">
        <v>0</v>
      </c>
      <c r="H4103">
        <v>1</v>
      </c>
      <c r="I4103">
        <v>0</v>
      </c>
      <c r="J4103">
        <v>0</v>
      </c>
      <c r="K4103">
        <v>0</v>
      </c>
      <c r="L4103">
        <v>7</v>
      </c>
      <c r="M4103">
        <v>5</v>
      </c>
      <c r="N4103">
        <v>1</v>
      </c>
      <c r="O4103">
        <v>1</v>
      </c>
      <c r="P4103">
        <v>0</v>
      </c>
      <c r="Q4103">
        <v>0</v>
      </c>
      <c r="R4103">
        <v>5</v>
      </c>
      <c r="S4103">
        <v>2</v>
      </c>
      <c r="T4103">
        <v>0</v>
      </c>
      <c r="U4103">
        <v>0</v>
      </c>
      <c r="V4103">
        <f t="shared" si="128"/>
        <v>77</v>
      </c>
      <c r="W4103">
        <f t="shared" si="129"/>
        <v>74</v>
      </c>
    </row>
    <row r="4104" spans="1:23" x14ac:dyDescent="0.35">
      <c r="A4104" t="s">
        <v>550</v>
      </c>
      <c r="B4104" s="1">
        <v>44348</v>
      </c>
      <c r="C4104" t="s">
        <v>542</v>
      </c>
      <c r="D4104" t="s">
        <v>106</v>
      </c>
      <c r="E4104">
        <v>1</v>
      </c>
      <c r="F4104">
        <v>0</v>
      </c>
      <c r="G4104">
        <v>0</v>
      </c>
      <c r="H4104">
        <v>0</v>
      </c>
      <c r="I4104">
        <v>1</v>
      </c>
      <c r="J4104">
        <v>0</v>
      </c>
      <c r="K4104">
        <v>0</v>
      </c>
      <c r="L4104" s="2">
        <v>3.6666666666666665</v>
      </c>
      <c r="M4104">
        <v>4</v>
      </c>
      <c r="N4104">
        <v>7</v>
      </c>
      <c r="O4104">
        <v>7</v>
      </c>
      <c r="P4104">
        <v>0</v>
      </c>
      <c r="Q4104">
        <v>4</v>
      </c>
      <c r="R4104">
        <v>2</v>
      </c>
      <c r="S4104">
        <v>1</v>
      </c>
      <c r="T4104">
        <v>0</v>
      </c>
      <c r="U4104">
        <v>1</v>
      </c>
      <c r="V4104">
        <f t="shared" si="128"/>
        <v>55</v>
      </c>
      <c r="W4104">
        <f t="shared" si="129"/>
        <v>27</v>
      </c>
    </row>
    <row r="4105" spans="1:23" x14ac:dyDescent="0.35">
      <c r="A4105" t="s">
        <v>550</v>
      </c>
      <c r="B4105" s="1">
        <v>44350</v>
      </c>
      <c r="C4105" t="s">
        <v>540</v>
      </c>
      <c r="D4105" t="s">
        <v>112</v>
      </c>
      <c r="E4105">
        <v>1</v>
      </c>
      <c r="F4105">
        <v>0</v>
      </c>
      <c r="G4105">
        <v>0</v>
      </c>
      <c r="H4105">
        <v>1</v>
      </c>
      <c r="I4105">
        <v>0</v>
      </c>
      <c r="J4105">
        <v>0</v>
      </c>
      <c r="K4105">
        <v>0</v>
      </c>
      <c r="L4105">
        <v>6</v>
      </c>
      <c r="M4105">
        <v>4</v>
      </c>
      <c r="N4105">
        <v>2</v>
      </c>
      <c r="O4105">
        <v>2</v>
      </c>
      <c r="P4105">
        <v>1</v>
      </c>
      <c r="Q4105">
        <v>0</v>
      </c>
      <c r="R4105">
        <v>4</v>
      </c>
      <c r="S4105">
        <v>0</v>
      </c>
      <c r="T4105">
        <v>0</v>
      </c>
      <c r="U4105">
        <v>0</v>
      </c>
      <c r="V4105">
        <f t="shared" si="128"/>
        <v>68</v>
      </c>
      <c r="W4105">
        <f t="shared" si="129"/>
        <v>60</v>
      </c>
    </row>
    <row r="4106" spans="1:23" x14ac:dyDescent="0.35">
      <c r="A4106" t="s">
        <v>550</v>
      </c>
      <c r="B4106" s="1">
        <v>44351</v>
      </c>
      <c r="C4106" t="s">
        <v>543</v>
      </c>
      <c r="D4106" t="s">
        <v>112</v>
      </c>
      <c r="E4106">
        <v>1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2</v>
      </c>
      <c r="M4106">
        <v>3</v>
      </c>
      <c r="N4106">
        <v>2</v>
      </c>
      <c r="O4106">
        <v>2</v>
      </c>
      <c r="P4106">
        <v>1</v>
      </c>
      <c r="Q4106">
        <v>0</v>
      </c>
      <c r="R4106">
        <v>3</v>
      </c>
      <c r="S4106">
        <v>0</v>
      </c>
      <c r="T4106">
        <v>0</v>
      </c>
      <c r="U4106">
        <v>0</v>
      </c>
      <c r="V4106">
        <f t="shared" si="128"/>
        <v>52</v>
      </c>
      <c r="W4106">
        <f t="shared" si="129"/>
        <v>37</v>
      </c>
    </row>
    <row r="4107" spans="1:23" x14ac:dyDescent="0.35">
      <c r="A4107" t="s">
        <v>550</v>
      </c>
      <c r="B4107" s="1">
        <v>44352</v>
      </c>
      <c r="C4107" t="s">
        <v>537</v>
      </c>
      <c r="D4107" t="s">
        <v>112</v>
      </c>
      <c r="E4107">
        <v>1</v>
      </c>
      <c r="F4107">
        <v>0</v>
      </c>
      <c r="G4107">
        <v>0</v>
      </c>
      <c r="H4107">
        <v>1</v>
      </c>
      <c r="I4107">
        <v>0</v>
      </c>
      <c r="J4107">
        <v>0</v>
      </c>
      <c r="K4107">
        <v>0</v>
      </c>
      <c r="L4107">
        <v>7</v>
      </c>
      <c r="M4107">
        <v>2</v>
      </c>
      <c r="N4107">
        <v>2</v>
      </c>
      <c r="O4107">
        <v>0</v>
      </c>
      <c r="P4107">
        <v>1</v>
      </c>
      <c r="Q4107">
        <v>0</v>
      </c>
      <c r="R4107">
        <v>10</v>
      </c>
      <c r="S4107">
        <v>0</v>
      </c>
      <c r="T4107">
        <v>0</v>
      </c>
      <c r="U4107">
        <v>0</v>
      </c>
      <c r="V4107">
        <f t="shared" si="128"/>
        <v>77</v>
      </c>
      <c r="W4107">
        <f t="shared" si="129"/>
        <v>76</v>
      </c>
    </row>
    <row r="4108" spans="1:23" x14ac:dyDescent="0.35">
      <c r="A4108" t="s">
        <v>550</v>
      </c>
      <c r="B4108" s="1">
        <v>44353</v>
      </c>
      <c r="C4108" t="s">
        <v>538</v>
      </c>
      <c r="D4108" t="s">
        <v>112</v>
      </c>
      <c r="E4108">
        <v>1</v>
      </c>
      <c r="F4108">
        <v>0</v>
      </c>
      <c r="G4108">
        <v>0</v>
      </c>
      <c r="H4108">
        <v>0</v>
      </c>
      <c r="I4108">
        <v>1</v>
      </c>
      <c r="J4108">
        <v>0</v>
      </c>
      <c r="K4108">
        <v>0</v>
      </c>
      <c r="L4108" s="2">
        <v>4.333333333333333</v>
      </c>
      <c r="M4108">
        <v>6</v>
      </c>
      <c r="N4108">
        <v>4</v>
      </c>
      <c r="O4108">
        <v>3</v>
      </c>
      <c r="P4108">
        <v>2</v>
      </c>
      <c r="Q4108">
        <v>2</v>
      </c>
      <c r="R4108">
        <v>4</v>
      </c>
      <c r="S4108">
        <v>0</v>
      </c>
      <c r="T4108">
        <v>0</v>
      </c>
      <c r="U4108">
        <v>0</v>
      </c>
      <c r="V4108">
        <f t="shared" si="128"/>
        <v>49.666666666666664</v>
      </c>
      <c r="W4108">
        <f t="shared" si="129"/>
        <v>30</v>
      </c>
    </row>
    <row r="4109" spans="1:23" x14ac:dyDescent="0.35">
      <c r="A4109" t="s">
        <v>550</v>
      </c>
      <c r="B4109" s="1">
        <v>44355</v>
      </c>
      <c r="C4109" t="s">
        <v>542</v>
      </c>
      <c r="D4109" t="s">
        <v>33</v>
      </c>
      <c r="E4109">
        <v>1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 s="2">
        <v>5.333333333333333</v>
      </c>
      <c r="M4109">
        <v>5</v>
      </c>
      <c r="N4109">
        <v>4</v>
      </c>
      <c r="O4109">
        <v>4</v>
      </c>
      <c r="P4109">
        <v>1</v>
      </c>
      <c r="Q4109">
        <v>3</v>
      </c>
      <c r="R4109">
        <v>2</v>
      </c>
      <c r="S4109">
        <v>1</v>
      </c>
      <c r="T4109">
        <v>0</v>
      </c>
      <c r="U4109">
        <v>0</v>
      </c>
      <c r="V4109">
        <f t="shared" si="128"/>
        <v>58.666666666666664</v>
      </c>
      <c r="W4109">
        <f t="shared" si="129"/>
        <v>40</v>
      </c>
    </row>
    <row r="4110" spans="1:23" x14ac:dyDescent="0.35">
      <c r="A4110" t="s">
        <v>550</v>
      </c>
      <c r="B4110" s="1">
        <v>44356</v>
      </c>
      <c r="C4110" t="s">
        <v>544</v>
      </c>
      <c r="D4110" t="s">
        <v>33</v>
      </c>
      <c r="E4110">
        <v>1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1</v>
      </c>
      <c r="M4110">
        <v>0</v>
      </c>
      <c r="N4110">
        <v>0</v>
      </c>
      <c r="O4110">
        <v>0</v>
      </c>
      <c r="P4110">
        <v>0</v>
      </c>
      <c r="Q4110">
        <v>1</v>
      </c>
      <c r="R4110">
        <v>1</v>
      </c>
      <c r="S4110">
        <v>0</v>
      </c>
      <c r="T4110">
        <v>0</v>
      </c>
      <c r="U4110">
        <v>0</v>
      </c>
      <c r="V4110">
        <f t="shared" si="128"/>
        <v>53</v>
      </c>
      <c r="W4110">
        <f t="shared" si="129"/>
        <v>45</v>
      </c>
    </row>
    <row r="4111" spans="1:23" x14ac:dyDescent="0.35">
      <c r="A4111" t="s">
        <v>550</v>
      </c>
      <c r="B4111" s="1">
        <v>44358</v>
      </c>
      <c r="C4111" t="s">
        <v>540</v>
      </c>
      <c r="D4111" t="s">
        <v>90</v>
      </c>
      <c r="E4111">
        <v>1</v>
      </c>
      <c r="F4111">
        <v>1</v>
      </c>
      <c r="G4111">
        <v>0</v>
      </c>
      <c r="H4111">
        <v>1</v>
      </c>
      <c r="I4111">
        <v>0</v>
      </c>
      <c r="J4111">
        <v>0</v>
      </c>
      <c r="K4111">
        <v>1</v>
      </c>
      <c r="L4111">
        <v>9</v>
      </c>
      <c r="M4111">
        <v>2</v>
      </c>
      <c r="N4111">
        <v>0</v>
      </c>
      <c r="O4111">
        <v>0</v>
      </c>
      <c r="P4111">
        <v>0</v>
      </c>
      <c r="Q4111">
        <v>1</v>
      </c>
      <c r="R4111">
        <v>8</v>
      </c>
      <c r="S4111">
        <v>0</v>
      </c>
      <c r="T4111">
        <v>0</v>
      </c>
      <c r="U4111">
        <v>0</v>
      </c>
      <c r="V4111">
        <f t="shared" si="128"/>
        <v>92</v>
      </c>
      <c r="W4111">
        <f t="shared" si="129"/>
        <v>96</v>
      </c>
    </row>
    <row r="4112" spans="1:23" x14ac:dyDescent="0.35">
      <c r="A4112" t="s">
        <v>550</v>
      </c>
      <c r="B4112" t="s">
        <v>412</v>
      </c>
      <c r="C4112" t="s">
        <v>537</v>
      </c>
      <c r="D4112" t="s">
        <v>90</v>
      </c>
      <c r="E4112">
        <v>1</v>
      </c>
      <c r="F4112">
        <v>0</v>
      </c>
      <c r="G4112">
        <v>0</v>
      </c>
      <c r="H4112">
        <v>0</v>
      </c>
      <c r="I4112">
        <v>1</v>
      </c>
      <c r="J4112">
        <v>0</v>
      </c>
      <c r="K4112">
        <v>0</v>
      </c>
      <c r="L4112">
        <v>4</v>
      </c>
      <c r="M4112">
        <v>3</v>
      </c>
      <c r="N4112">
        <v>2</v>
      </c>
      <c r="O4112">
        <v>2</v>
      </c>
      <c r="P4112">
        <v>1</v>
      </c>
      <c r="Q4112">
        <v>2</v>
      </c>
      <c r="R4112">
        <v>4</v>
      </c>
      <c r="S4112">
        <v>0</v>
      </c>
      <c r="T4112">
        <v>0</v>
      </c>
      <c r="U4112">
        <v>0</v>
      </c>
      <c r="V4112">
        <f t="shared" si="128"/>
        <v>57</v>
      </c>
      <c r="W4112">
        <f t="shared" si="129"/>
        <v>46</v>
      </c>
    </row>
    <row r="4113" spans="1:23" x14ac:dyDescent="0.35">
      <c r="A4113" t="s">
        <v>550</v>
      </c>
      <c r="B4113" t="s">
        <v>413</v>
      </c>
      <c r="C4113" t="s">
        <v>545</v>
      </c>
      <c r="D4113" t="s">
        <v>90</v>
      </c>
      <c r="E4113">
        <v>1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2</v>
      </c>
      <c r="M4113">
        <v>1</v>
      </c>
      <c r="N4113">
        <v>0</v>
      </c>
      <c r="O4113">
        <v>0</v>
      </c>
      <c r="P4113">
        <v>0</v>
      </c>
      <c r="Q4113">
        <v>1</v>
      </c>
      <c r="R4113">
        <v>1</v>
      </c>
      <c r="S4113">
        <v>0</v>
      </c>
      <c r="T4113">
        <v>0</v>
      </c>
      <c r="U4113">
        <v>0</v>
      </c>
      <c r="V4113">
        <f t="shared" si="128"/>
        <v>55</v>
      </c>
      <c r="W4113">
        <f t="shared" si="129"/>
        <v>49</v>
      </c>
    </row>
    <row r="4114" spans="1:23" x14ac:dyDescent="0.35">
      <c r="A4114" t="s">
        <v>550</v>
      </c>
      <c r="B4114" s="1">
        <v>44360</v>
      </c>
      <c r="C4114" t="s">
        <v>538</v>
      </c>
      <c r="D4114" t="s">
        <v>90</v>
      </c>
      <c r="E4114">
        <v>1</v>
      </c>
      <c r="F4114">
        <v>0</v>
      </c>
      <c r="G4114">
        <v>0</v>
      </c>
      <c r="H4114">
        <v>0</v>
      </c>
      <c r="I4114">
        <v>1</v>
      </c>
      <c r="J4114">
        <v>0</v>
      </c>
      <c r="K4114">
        <v>0</v>
      </c>
      <c r="L4114" s="2">
        <v>5.333333333333333</v>
      </c>
      <c r="M4114">
        <v>9</v>
      </c>
      <c r="N4114">
        <v>5</v>
      </c>
      <c r="O4114">
        <v>4</v>
      </c>
      <c r="P4114">
        <v>2</v>
      </c>
      <c r="Q4114">
        <v>3</v>
      </c>
      <c r="R4114">
        <v>2</v>
      </c>
      <c r="S4114">
        <v>0</v>
      </c>
      <c r="T4114">
        <v>0</v>
      </c>
      <c r="U4114">
        <v>0</v>
      </c>
      <c r="V4114">
        <f t="shared" si="128"/>
        <v>48.666666666666664</v>
      </c>
      <c r="W4114">
        <f t="shared" si="129"/>
        <v>23</v>
      </c>
    </row>
    <row r="4115" spans="1:23" x14ac:dyDescent="0.35">
      <c r="A4115" t="s">
        <v>550</v>
      </c>
      <c r="B4115" s="1">
        <v>44361</v>
      </c>
      <c r="C4115" t="s">
        <v>542</v>
      </c>
      <c r="D4115" t="s">
        <v>131</v>
      </c>
      <c r="E4115">
        <v>1</v>
      </c>
      <c r="F4115">
        <v>0</v>
      </c>
      <c r="G4115">
        <v>0</v>
      </c>
      <c r="H4115">
        <v>1</v>
      </c>
      <c r="I4115">
        <v>0</v>
      </c>
      <c r="J4115">
        <v>0</v>
      </c>
      <c r="K4115">
        <v>0</v>
      </c>
      <c r="L4115">
        <v>6</v>
      </c>
      <c r="M4115">
        <v>4</v>
      </c>
      <c r="N4115">
        <v>2</v>
      </c>
      <c r="O4115">
        <v>2</v>
      </c>
      <c r="P4115">
        <v>1</v>
      </c>
      <c r="Q4115">
        <v>1</v>
      </c>
      <c r="R4115">
        <v>7</v>
      </c>
      <c r="S4115">
        <v>1</v>
      </c>
      <c r="T4115">
        <v>0</v>
      </c>
      <c r="U4115">
        <v>0</v>
      </c>
      <c r="V4115">
        <f t="shared" si="128"/>
        <v>70</v>
      </c>
      <c r="W4115">
        <f t="shared" si="129"/>
        <v>61</v>
      </c>
    </row>
    <row r="4116" spans="1:23" x14ac:dyDescent="0.35">
      <c r="A4116" t="s">
        <v>550</v>
      </c>
      <c r="B4116" s="1">
        <v>44362</v>
      </c>
      <c r="C4116" t="s">
        <v>544</v>
      </c>
      <c r="D4116" t="s">
        <v>131</v>
      </c>
      <c r="E4116">
        <v>1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4</v>
      </c>
      <c r="N4116">
        <v>4</v>
      </c>
      <c r="O4116">
        <v>4</v>
      </c>
      <c r="P4116">
        <v>0</v>
      </c>
      <c r="Q4116">
        <v>2</v>
      </c>
      <c r="R4116">
        <v>0</v>
      </c>
      <c r="S4116">
        <v>0</v>
      </c>
      <c r="T4116">
        <v>0</v>
      </c>
      <c r="U4116">
        <v>0</v>
      </c>
      <c r="V4116">
        <f t="shared" si="128"/>
        <v>44</v>
      </c>
      <c r="W4116">
        <f t="shared" si="129"/>
        <v>16</v>
      </c>
    </row>
    <row r="4117" spans="1:23" x14ac:dyDescent="0.35">
      <c r="A4117" t="s">
        <v>550</v>
      </c>
      <c r="B4117" s="1">
        <v>44363</v>
      </c>
      <c r="C4117" t="s">
        <v>540</v>
      </c>
      <c r="D4117" t="s">
        <v>131</v>
      </c>
      <c r="E4117">
        <v>1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0</v>
      </c>
      <c r="L4117">
        <v>5</v>
      </c>
      <c r="M4117">
        <v>5</v>
      </c>
      <c r="N4117">
        <v>2</v>
      </c>
      <c r="O4117">
        <v>1</v>
      </c>
      <c r="P4117">
        <v>0</v>
      </c>
      <c r="Q4117">
        <v>1</v>
      </c>
      <c r="R4117">
        <v>5</v>
      </c>
      <c r="S4117">
        <v>0</v>
      </c>
      <c r="T4117">
        <v>0</v>
      </c>
      <c r="U4117">
        <v>0</v>
      </c>
      <c r="V4117">
        <f t="shared" si="128"/>
        <v>64</v>
      </c>
      <c r="W4117">
        <f t="shared" si="129"/>
        <v>57</v>
      </c>
    </row>
    <row r="4118" spans="1:23" x14ac:dyDescent="0.35">
      <c r="A4118" t="s">
        <v>550</v>
      </c>
      <c r="B4118" s="1">
        <v>44364</v>
      </c>
      <c r="C4118" t="s">
        <v>537</v>
      </c>
      <c r="D4118" t="s">
        <v>131</v>
      </c>
      <c r="E4118">
        <v>1</v>
      </c>
      <c r="F4118">
        <v>0</v>
      </c>
      <c r="G4118">
        <v>0</v>
      </c>
      <c r="H4118">
        <v>1</v>
      </c>
      <c r="I4118">
        <v>0</v>
      </c>
      <c r="J4118">
        <v>0</v>
      </c>
      <c r="K4118">
        <v>0</v>
      </c>
      <c r="L4118">
        <v>8</v>
      </c>
      <c r="M4118">
        <v>4</v>
      </c>
      <c r="N4118">
        <v>2</v>
      </c>
      <c r="O4118">
        <v>2</v>
      </c>
      <c r="P4118">
        <v>0</v>
      </c>
      <c r="Q4118">
        <v>1</v>
      </c>
      <c r="R4118">
        <v>6</v>
      </c>
      <c r="S4118">
        <v>0</v>
      </c>
      <c r="T4118">
        <v>0</v>
      </c>
      <c r="U4118">
        <v>0</v>
      </c>
      <c r="V4118">
        <f t="shared" si="128"/>
        <v>83</v>
      </c>
      <c r="W4118">
        <f t="shared" si="129"/>
        <v>78</v>
      </c>
    </row>
    <row r="4119" spans="1:23" x14ac:dyDescent="0.35">
      <c r="A4119" t="s">
        <v>550</v>
      </c>
      <c r="B4119" s="1">
        <v>44365</v>
      </c>
      <c r="C4119" t="s">
        <v>538</v>
      </c>
      <c r="D4119" t="s">
        <v>116</v>
      </c>
      <c r="E4119">
        <v>1</v>
      </c>
      <c r="F4119">
        <v>0</v>
      </c>
      <c r="G4119">
        <v>0</v>
      </c>
      <c r="H4119">
        <v>1</v>
      </c>
      <c r="I4119">
        <v>0</v>
      </c>
      <c r="J4119">
        <v>0</v>
      </c>
      <c r="K4119">
        <v>0</v>
      </c>
      <c r="L4119">
        <v>6</v>
      </c>
      <c r="M4119">
        <v>6</v>
      </c>
      <c r="N4119">
        <v>3</v>
      </c>
      <c r="O4119">
        <v>3</v>
      </c>
      <c r="P4119">
        <v>2</v>
      </c>
      <c r="Q4119">
        <v>0</v>
      </c>
      <c r="R4119">
        <v>5</v>
      </c>
      <c r="S4119">
        <v>0</v>
      </c>
      <c r="T4119">
        <v>0</v>
      </c>
      <c r="U4119">
        <v>0</v>
      </c>
      <c r="V4119">
        <f t="shared" si="128"/>
        <v>63</v>
      </c>
      <c r="W4119">
        <f t="shared" si="129"/>
        <v>48</v>
      </c>
    </row>
    <row r="4120" spans="1:23" x14ac:dyDescent="0.35">
      <c r="A4120" t="s">
        <v>550</v>
      </c>
      <c r="B4120" s="1">
        <v>44366</v>
      </c>
      <c r="C4120" t="s">
        <v>542</v>
      </c>
      <c r="D4120" t="s">
        <v>116</v>
      </c>
      <c r="E4120">
        <v>1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3</v>
      </c>
      <c r="M4120">
        <v>6</v>
      </c>
      <c r="N4120">
        <v>6</v>
      </c>
      <c r="O4120">
        <v>4</v>
      </c>
      <c r="P4120">
        <v>1</v>
      </c>
      <c r="Q4120">
        <v>2</v>
      </c>
      <c r="R4120">
        <v>4</v>
      </c>
      <c r="S4120">
        <v>1</v>
      </c>
      <c r="T4120">
        <v>0</v>
      </c>
      <c r="U4120">
        <v>2</v>
      </c>
      <c r="V4120">
        <f t="shared" si="128"/>
        <v>47</v>
      </c>
      <c r="W4120">
        <f t="shared" si="129"/>
        <v>22</v>
      </c>
    </row>
    <row r="4121" spans="1:23" x14ac:dyDescent="0.35">
      <c r="A4121" t="s">
        <v>550</v>
      </c>
      <c r="B4121" s="1">
        <v>44367</v>
      </c>
      <c r="C4121" t="s">
        <v>546</v>
      </c>
      <c r="D4121" t="s">
        <v>116</v>
      </c>
      <c r="E4121">
        <v>1</v>
      </c>
      <c r="F4121">
        <v>0</v>
      </c>
      <c r="G4121">
        <v>0</v>
      </c>
      <c r="H4121">
        <v>1</v>
      </c>
      <c r="I4121">
        <v>0</v>
      </c>
      <c r="J4121">
        <v>0</v>
      </c>
      <c r="K4121">
        <v>0</v>
      </c>
      <c r="L4121">
        <v>6</v>
      </c>
      <c r="M4121">
        <v>4</v>
      </c>
      <c r="N4121">
        <v>2</v>
      </c>
      <c r="O4121">
        <v>2</v>
      </c>
      <c r="P4121">
        <v>1</v>
      </c>
      <c r="Q4121">
        <v>1</v>
      </c>
      <c r="R4121">
        <v>6</v>
      </c>
      <c r="S4121">
        <v>0</v>
      </c>
      <c r="T4121">
        <v>0</v>
      </c>
      <c r="U4121">
        <v>2</v>
      </c>
      <c r="V4121">
        <f t="shared" si="128"/>
        <v>69</v>
      </c>
      <c r="W4121">
        <f t="shared" si="129"/>
        <v>60</v>
      </c>
    </row>
    <row r="4122" spans="1:23" x14ac:dyDescent="0.35">
      <c r="A4122" t="s">
        <v>550</v>
      </c>
      <c r="B4122" s="1">
        <v>44369</v>
      </c>
      <c r="C4122" t="s">
        <v>540</v>
      </c>
      <c r="D4122" t="s">
        <v>163</v>
      </c>
      <c r="E4122">
        <v>1</v>
      </c>
      <c r="F4122">
        <v>0</v>
      </c>
      <c r="G4122">
        <v>0</v>
      </c>
      <c r="H4122">
        <v>1</v>
      </c>
      <c r="I4122">
        <v>0</v>
      </c>
      <c r="J4122">
        <v>0</v>
      </c>
      <c r="K4122">
        <v>0</v>
      </c>
      <c r="L4122">
        <v>7</v>
      </c>
      <c r="M4122">
        <v>3</v>
      </c>
      <c r="N4122">
        <v>0</v>
      </c>
      <c r="O4122">
        <v>0</v>
      </c>
      <c r="P4122">
        <v>0</v>
      </c>
      <c r="Q4122">
        <v>2</v>
      </c>
      <c r="R4122">
        <v>9</v>
      </c>
      <c r="S4122">
        <v>0</v>
      </c>
      <c r="T4122">
        <v>0</v>
      </c>
      <c r="U4122">
        <v>0</v>
      </c>
      <c r="V4122">
        <f t="shared" si="128"/>
        <v>81</v>
      </c>
      <c r="W4122">
        <f t="shared" si="129"/>
        <v>81</v>
      </c>
    </row>
    <row r="4123" spans="1:23" x14ac:dyDescent="0.35">
      <c r="A4123" t="s">
        <v>550</v>
      </c>
      <c r="B4123" s="1">
        <v>44370</v>
      </c>
      <c r="C4123" t="s">
        <v>537</v>
      </c>
      <c r="D4123" t="s">
        <v>163</v>
      </c>
      <c r="E4123">
        <v>1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7</v>
      </c>
      <c r="M4123">
        <v>4</v>
      </c>
      <c r="N4123">
        <v>1</v>
      </c>
      <c r="O4123">
        <v>1</v>
      </c>
      <c r="P4123">
        <v>1</v>
      </c>
      <c r="Q4123">
        <v>1</v>
      </c>
      <c r="R4123">
        <v>9</v>
      </c>
      <c r="S4123">
        <v>0</v>
      </c>
      <c r="T4123">
        <v>0</v>
      </c>
      <c r="U4123">
        <v>0</v>
      </c>
      <c r="V4123">
        <f t="shared" si="128"/>
        <v>77</v>
      </c>
      <c r="W4123">
        <f t="shared" si="129"/>
        <v>72</v>
      </c>
    </row>
    <row r="4124" spans="1:23" x14ac:dyDescent="0.35">
      <c r="A4124" t="s">
        <v>550</v>
      </c>
      <c r="B4124" s="1">
        <v>44372</v>
      </c>
      <c r="C4124" t="s">
        <v>538</v>
      </c>
      <c r="D4124" t="s">
        <v>43</v>
      </c>
      <c r="E4124">
        <v>1</v>
      </c>
      <c r="F4124">
        <v>0</v>
      </c>
      <c r="G4124">
        <v>0</v>
      </c>
      <c r="H4124">
        <v>1</v>
      </c>
      <c r="I4124">
        <v>0</v>
      </c>
      <c r="J4124">
        <v>0</v>
      </c>
      <c r="K4124">
        <v>0</v>
      </c>
      <c r="L4124">
        <v>7</v>
      </c>
      <c r="M4124">
        <v>5</v>
      </c>
      <c r="N4124">
        <v>0</v>
      </c>
      <c r="O4124">
        <v>0</v>
      </c>
      <c r="P4124">
        <v>0</v>
      </c>
      <c r="Q4124">
        <v>1</v>
      </c>
      <c r="R4124">
        <v>6</v>
      </c>
      <c r="S4124">
        <v>1</v>
      </c>
      <c r="T4124">
        <v>0</v>
      </c>
      <c r="U4124">
        <v>0</v>
      </c>
      <c r="V4124">
        <f t="shared" si="128"/>
        <v>77</v>
      </c>
      <c r="W4124">
        <f t="shared" si="129"/>
        <v>76</v>
      </c>
    </row>
    <row r="4125" spans="1:23" x14ac:dyDescent="0.35">
      <c r="A4125" t="s">
        <v>550</v>
      </c>
      <c r="B4125" s="1">
        <v>44373</v>
      </c>
      <c r="C4125" t="s">
        <v>542</v>
      </c>
      <c r="D4125" t="s">
        <v>43</v>
      </c>
      <c r="E4125">
        <v>1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 s="2">
        <v>5.333333333333333</v>
      </c>
      <c r="M4125">
        <v>4</v>
      </c>
      <c r="N4125">
        <v>2</v>
      </c>
      <c r="O4125">
        <v>1</v>
      </c>
      <c r="P4125">
        <v>0</v>
      </c>
      <c r="Q4125">
        <v>1</v>
      </c>
      <c r="R4125">
        <v>8</v>
      </c>
      <c r="S4125">
        <v>1</v>
      </c>
      <c r="T4125">
        <v>0</v>
      </c>
      <c r="U4125">
        <v>1</v>
      </c>
      <c r="V4125">
        <f t="shared" si="128"/>
        <v>69.666666666666671</v>
      </c>
      <c r="W4125">
        <f t="shared" si="129"/>
        <v>64</v>
      </c>
    </row>
    <row r="4126" spans="1:23" x14ac:dyDescent="0.35">
      <c r="A4126" t="s">
        <v>550</v>
      </c>
      <c r="B4126" s="1">
        <v>44374</v>
      </c>
      <c r="C4126" t="s">
        <v>546</v>
      </c>
      <c r="D4126" t="s">
        <v>43</v>
      </c>
      <c r="E4126">
        <v>1</v>
      </c>
      <c r="F4126">
        <v>0</v>
      </c>
      <c r="G4126">
        <v>0</v>
      </c>
      <c r="H4126">
        <v>0</v>
      </c>
      <c r="I4126">
        <v>1</v>
      </c>
      <c r="J4126">
        <v>0</v>
      </c>
      <c r="K4126">
        <v>0</v>
      </c>
      <c r="L4126">
        <v>5</v>
      </c>
      <c r="M4126">
        <v>4</v>
      </c>
      <c r="N4126">
        <v>4</v>
      </c>
      <c r="O4126">
        <v>4</v>
      </c>
      <c r="P4126">
        <v>0</v>
      </c>
      <c r="Q4126">
        <v>3</v>
      </c>
      <c r="R4126">
        <v>3</v>
      </c>
      <c r="S4126">
        <v>1</v>
      </c>
      <c r="T4126">
        <v>0</v>
      </c>
      <c r="U4126">
        <v>0</v>
      </c>
      <c r="V4126">
        <f t="shared" si="128"/>
        <v>63</v>
      </c>
      <c r="W4126">
        <f t="shared" si="129"/>
        <v>47</v>
      </c>
    </row>
    <row r="4127" spans="1:23" x14ac:dyDescent="0.35">
      <c r="A4127" t="s">
        <v>550</v>
      </c>
      <c r="B4127" s="1">
        <v>44375</v>
      </c>
      <c r="C4127" t="s">
        <v>540</v>
      </c>
      <c r="D4127" t="s">
        <v>61</v>
      </c>
      <c r="E4127">
        <v>1</v>
      </c>
      <c r="F4127">
        <v>0</v>
      </c>
      <c r="G4127">
        <v>0</v>
      </c>
      <c r="H4127">
        <v>0</v>
      </c>
      <c r="I4127">
        <v>1</v>
      </c>
      <c r="J4127">
        <v>0</v>
      </c>
      <c r="K4127">
        <v>0</v>
      </c>
      <c r="L4127">
        <v>5</v>
      </c>
      <c r="M4127">
        <v>5</v>
      </c>
      <c r="N4127">
        <v>3</v>
      </c>
      <c r="O4127">
        <v>3</v>
      </c>
      <c r="P4127">
        <v>3</v>
      </c>
      <c r="Q4127">
        <v>2</v>
      </c>
      <c r="R4127">
        <v>6</v>
      </c>
      <c r="S4127">
        <v>0</v>
      </c>
      <c r="T4127">
        <v>0</v>
      </c>
      <c r="U4127">
        <v>0</v>
      </c>
      <c r="V4127">
        <f t="shared" si="128"/>
        <v>54</v>
      </c>
      <c r="W4127">
        <f t="shared" si="129"/>
        <v>35</v>
      </c>
    </row>
    <row r="4128" spans="1:23" x14ac:dyDescent="0.35">
      <c r="A4128" t="s">
        <v>550</v>
      </c>
      <c r="B4128" s="1">
        <v>44376</v>
      </c>
      <c r="C4128" t="s">
        <v>537</v>
      </c>
      <c r="D4128" t="s">
        <v>61</v>
      </c>
      <c r="E4128">
        <v>1</v>
      </c>
      <c r="F4128">
        <v>0</v>
      </c>
      <c r="G4128">
        <v>0</v>
      </c>
      <c r="H4128">
        <v>0</v>
      </c>
      <c r="I4128">
        <v>1</v>
      </c>
      <c r="J4128">
        <v>0</v>
      </c>
      <c r="K4128">
        <v>0</v>
      </c>
      <c r="L4128">
        <v>5</v>
      </c>
      <c r="M4128">
        <v>3</v>
      </c>
      <c r="N4128">
        <v>3</v>
      </c>
      <c r="O4128">
        <v>3</v>
      </c>
      <c r="P4128">
        <v>1</v>
      </c>
      <c r="Q4128">
        <v>5</v>
      </c>
      <c r="R4128">
        <v>4</v>
      </c>
      <c r="S4128">
        <v>1</v>
      </c>
      <c r="T4128">
        <v>0</v>
      </c>
      <c r="U4128">
        <v>0</v>
      </c>
      <c r="V4128">
        <f t="shared" si="128"/>
        <v>59</v>
      </c>
      <c r="W4128">
        <f t="shared" si="129"/>
        <v>43</v>
      </c>
    </row>
    <row r="4129" spans="1:23" x14ac:dyDescent="0.35">
      <c r="A4129" t="s">
        <v>550</v>
      </c>
      <c r="B4129" s="1">
        <v>44378</v>
      </c>
      <c r="C4129" t="s">
        <v>538</v>
      </c>
      <c r="D4129" t="s">
        <v>48</v>
      </c>
      <c r="E4129">
        <v>1</v>
      </c>
      <c r="F4129">
        <v>0</v>
      </c>
      <c r="G4129">
        <v>0</v>
      </c>
      <c r="H4129">
        <v>0</v>
      </c>
      <c r="I4129">
        <v>1</v>
      </c>
      <c r="J4129">
        <v>0</v>
      </c>
      <c r="K4129">
        <v>0</v>
      </c>
      <c r="L4129">
        <v>5</v>
      </c>
      <c r="M4129">
        <v>7</v>
      </c>
      <c r="N4129">
        <v>5</v>
      </c>
      <c r="O4129">
        <v>5</v>
      </c>
      <c r="P4129">
        <v>2</v>
      </c>
      <c r="Q4129">
        <v>2</v>
      </c>
      <c r="R4129">
        <v>5</v>
      </c>
      <c r="S4129">
        <v>0</v>
      </c>
      <c r="T4129">
        <v>0</v>
      </c>
      <c r="U4129">
        <v>0</v>
      </c>
      <c r="V4129">
        <f t="shared" si="128"/>
        <v>55</v>
      </c>
      <c r="W4129">
        <f t="shared" si="129"/>
        <v>30</v>
      </c>
    </row>
    <row r="4130" spans="1:23" x14ac:dyDescent="0.35">
      <c r="A4130" t="s">
        <v>550</v>
      </c>
      <c r="B4130" s="1">
        <v>44379</v>
      </c>
      <c r="C4130" t="s">
        <v>542</v>
      </c>
      <c r="D4130" t="s">
        <v>48</v>
      </c>
      <c r="E4130">
        <v>1</v>
      </c>
      <c r="F4130">
        <v>0</v>
      </c>
      <c r="G4130">
        <v>0</v>
      </c>
      <c r="H4130">
        <v>1</v>
      </c>
      <c r="I4130">
        <v>0</v>
      </c>
      <c r="J4130">
        <v>0</v>
      </c>
      <c r="K4130">
        <v>0</v>
      </c>
      <c r="L4130">
        <v>5</v>
      </c>
      <c r="M4130">
        <v>4</v>
      </c>
      <c r="N4130">
        <v>2</v>
      </c>
      <c r="O4130">
        <v>2</v>
      </c>
      <c r="P4130">
        <v>0</v>
      </c>
      <c r="Q4130">
        <v>3</v>
      </c>
      <c r="R4130">
        <v>8</v>
      </c>
      <c r="S4130">
        <v>1</v>
      </c>
      <c r="T4130">
        <v>0</v>
      </c>
      <c r="U4130">
        <v>0</v>
      </c>
      <c r="V4130">
        <f t="shared" si="128"/>
        <v>68</v>
      </c>
      <c r="W4130">
        <f t="shared" si="129"/>
        <v>58</v>
      </c>
    </row>
    <row r="4131" spans="1:23" x14ac:dyDescent="0.35">
      <c r="A4131" t="s">
        <v>550</v>
      </c>
      <c r="B4131" s="1">
        <v>44380</v>
      </c>
      <c r="C4131" t="s">
        <v>546</v>
      </c>
      <c r="D4131" t="s">
        <v>48</v>
      </c>
      <c r="E4131">
        <v>1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4</v>
      </c>
      <c r="M4131">
        <v>7</v>
      </c>
      <c r="N4131">
        <v>4</v>
      </c>
      <c r="O4131">
        <v>4</v>
      </c>
      <c r="P4131">
        <v>1</v>
      </c>
      <c r="Q4131">
        <v>1</v>
      </c>
      <c r="R4131">
        <v>6</v>
      </c>
      <c r="S4131">
        <v>0</v>
      </c>
      <c r="T4131">
        <v>0</v>
      </c>
      <c r="U4131">
        <v>1</v>
      </c>
      <c r="V4131">
        <f t="shared" si="128"/>
        <v>56</v>
      </c>
      <c r="W4131">
        <f t="shared" si="129"/>
        <v>36</v>
      </c>
    </row>
    <row r="4132" spans="1:23" x14ac:dyDescent="0.35">
      <c r="A4132" t="s">
        <v>550</v>
      </c>
      <c r="B4132" s="1">
        <v>44381</v>
      </c>
      <c r="C4132" t="s">
        <v>540</v>
      </c>
      <c r="D4132" t="s">
        <v>48</v>
      </c>
      <c r="E4132">
        <v>1</v>
      </c>
      <c r="F4132">
        <v>0</v>
      </c>
      <c r="G4132">
        <v>0</v>
      </c>
      <c r="H4132">
        <v>1</v>
      </c>
      <c r="I4132">
        <v>0</v>
      </c>
      <c r="J4132">
        <v>0</v>
      </c>
      <c r="K4132">
        <v>0</v>
      </c>
      <c r="L4132" s="2">
        <v>8.6666666666666661</v>
      </c>
      <c r="M4132">
        <v>6</v>
      </c>
      <c r="N4132">
        <v>2</v>
      </c>
      <c r="O4132">
        <v>2</v>
      </c>
      <c r="P4132">
        <v>0</v>
      </c>
      <c r="Q4132">
        <v>2</v>
      </c>
      <c r="R4132">
        <v>7</v>
      </c>
      <c r="S4132">
        <v>0</v>
      </c>
      <c r="T4132">
        <v>0</v>
      </c>
      <c r="U4132">
        <v>0</v>
      </c>
      <c r="V4132">
        <f t="shared" si="128"/>
        <v>84.333333333333329</v>
      </c>
      <c r="W4132">
        <f t="shared" si="129"/>
        <v>77</v>
      </c>
    </row>
    <row r="4133" spans="1:23" x14ac:dyDescent="0.35">
      <c r="A4133" t="s">
        <v>550</v>
      </c>
      <c r="B4133" s="1">
        <v>44382</v>
      </c>
      <c r="C4133" t="s">
        <v>537</v>
      </c>
      <c r="D4133" t="s">
        <v>103</v>
      </c>
      <c r="E4133">
        <v>1</v>
      </c>
      <c r="F4133">
        <v>0</v>
      </c>
      <c r="G4133">
        <v>0</v>
      </c>
      <c r="H4133">
        <v>0</v>
      </c>
      <c r="I4133">
        <v>1</v>
      </c>
      <c r="J4133">
        <v>0</v>
      </c>
      <c r="K4133">
        <v>0</v>
      </c>
      <c r="L4133">
        <v>7</v>
      </c>
      <c r="M4133">
        <v>3</v>
      </c>
      <c r="N4133">
        <v>2</v>
      </c>
      <c r="O4133">
        <v>2</v>
      </c>
      <c r="P4133">
        <v>0</v>
      </c>
      <c r="Q4133">
        <v>2</v>
      </c>
      <c r="R4133">
        <v>8</v>
      </c>
      <c r="S4133">
        <v>0</v>
      </c>
      <c r="T4133">
        <v>0</v>
      </c>
      <c r="U4133">
        <v>0</v>
      </c>
      <c r="V4133">
        <f t="shared" si="128"/>
        <v>80</v>
      </c>
      <c r="W4133">
        <f t="shared" si="129"/>
        <v>74</v>
      </c>
    </row>
    <row r="4134" spans="1:23" x14ac:dyDescent="0.35">
      <c r="A4134" t="s">
        <v>550</v>
      </c>
      <c r="B4134" s="1">
        <v>44383</v>
      </c>
      <c r="C4134" t="s">
        <v>538</v>
      </c>
      <c r="D4134" t="s">
        <v>103</v>
      </c>
      <c r="E4134">
        <v>1</v>
      </c>
      <c r="F4134">
        <v>0</v>
      </c>
      <c r="G4134">
        <v>0</v>
      </c>
      <c r="H4134">
        <v>0</v>
      </c>
      <c r="I4134">
        <v>1</v>
      </c>
      <c r="J4134">
        <v>0</v>
      </c>
      <c r="K4134">
        <v>0</v>
      </c>
      <c r="L4134">
        <v>6</v>
      </c>
      <c r="M4134">
        <v>9</v>
      </c>
      <c r="N4134">
        <v>4</v>
      </c>
      <c r="O4134">
        <v>4</v>
      </c>
      <c r="P4134">
        <v>1</v>
      </c>
      <c r="Q4134">
        <v>1</v>
      </c>
      <c r="R4134">
        <v>7</v>
      </c>
      <c r="S4134">
        <v>0</v>
      </c>
      <c r="T4134">
        <v>0</v>
      </c>
      <c r="U4134">
        <v>0</v>
      </c>
      <c r="V4134">
        <f t="shared" si="128"/>
        <v>65</v>
      </c>
      <c r="W4134">
        <f t="shared" si="129"/>
        <v>45</v>
      </c>
    </row>
    <row r="4135" spans="1:23" x14ac:dyDescent="0.35">
      <c r="A4135" t="s">
        <v>550</v>
      </c>
      <c r="B4135" s="1">
        <v>44384</v>
      </c>
      <c r="C4135" t="s">
        <v>542</v>
      </c>
      <c r="D4135" t="s">
        <v>103</v>
      </c>
      <c r="E4135">
        <v>1</v>
      </c>
      <c r="F4135">
        <v>0</v>
      </c>
      <c r="G4135">
        <v>0</v>
      </c>
      <c r="H4135">
        <v>1</v>
      </c>
      <c r="I4135">
        <v>0</v>
      </c>
      <c r="J4135">
        <v>0</v>
      </c>
      <c r="K4135">
        <v>0</v>
      </c>
      <c r="L4135">
        <v>7</v>
      </c>
      <c r="M4135">
        <v>3</v>
      </c>
      <c r="N4135">
        <v>1</v>
      </c>
      <c r="O4135">
        <v>1</v>
      </c>
      <c r="P4135">
        <v>0</v>
      </c>
      <c r="Q4135">
        <v>2</v>
      </c>
      <c r="R4135">
        <v>6</v>
      </c>
      <c r="S4135">
        <v>0</v>
      </c>
      <c r="T4135">
        <v>0</v>
      </c>
      <c r="U4135">
        <v>1</v>
      </c>
      <c r="V4135">
        <f t="shared" si="128"/>
        <v>78</v>
      </c>
      <c r="W4135">
        <f t="shared" si="129"/>
        <v>75</v>
      </c>
    </row>
    <row r="4136" spans="1:23" x14ac:dyDescent="0.35">
      <c r="A4136" t="s">
        <v>550</v>
      </c>
      <c r="B4136" s="1">
        <v>44386</v>
      </c>
      <c r="C4136" t="s">
        <v>539</v>
      </c>
      <c r="D4136" t="s">
        <v>99</v>
      </c>
      <c r="E4136">
        <v>1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3</v>
      </c>
      <c r="M4136">
        <v>1</v>
      </c>
      <c r="N4136">
        <v>0</v>
      </c>
      <c r="O4136">
        <v>0</v>
      </c>
      <c r="P4136">
        <v>0</v>
      </c>
      <c r="Q4136">
        <v>0</v>
      </c>
      <c r="R4136">
        <v>4</v>
      </c>
      <c r="S4136">
        <v>0</v>
      </c>
      <c r="T4136">
        <v>0</v>
      </c>
      <c r="U4136">
        <v>0</v>
      </c>
      <c r="V4136">
        <f t="shared" si="128"/>
        <v>62</v>
      </c>
      <c r="W4136">
        <f t="shared" si="129"/>
        <v>60</v>
      </c>
    </row>
    <row r="4137" spans="1:23" x14ac:dyDescent="0.35">
      <c r="A4137" t="s">
        <v>550</v>
      </c>
      <c r="B4137" s="1">
        <v>44387</v>
      </c>
      <c r="C4137" t="s">
        <v>540</v>
      </c>
      <c r="D4137" t="s">
        <v>99</v>
      </c>
      <c r="E4137">
        <v>1</v>
      </c>
      <c r="F4137">
        <v>0</v>
      </c>
      <c r="G4137">
        <v>0</v>
      </c>
      <c r="H4137">
        <v>1</v>
      </c>
      <c r="I4137">
        <v>0</v>
      </c>
      <c r="J4137">
        <v>0</v>
      </c>
      <c r="K4137">
        <v>0</v>
      </c>
      <c r="L4137">
        <v>6</v>
      </c>
      <c r="M4137">
        <v>3</v>
      </c>
      <c r="N4137">
        <v>0</v>
      </c>
      <c r="O4137">
        <v>0</v>
      </c>
      <c r="P4137">
        <v>0</v>
      </c>
      <c r="Q4137">
        <v>1</v>
      </c>
      <c r="R4137">
        <v>6</v>
      </c>
      <c r="S4137">
        <v>1</v>
      </c>
      <c r="T4137">
        <v>0</v>
      </c>
      <c r="U4137">
        <v>1</v>
      </c>
      <c r="V4137">
        <f t="shared" si="128"/>
        <v>74</v>
      </c>
      <c r="W4137">
        <f t="shared" si="129"/>
        <v>74</v>
      </c>
    </row>
    <row r="4138" spans="1:23" x14ac:dyDescent="0.35">
      <c r="A4138" t="s">
        <v>550</v>
      </c>
      <c r="B4138" s="1">
        <v>44388</v>
      </c>
      <c r="C4138" t="s">
        <v>537</v>
      </c>
      <c r="D4138" t="s">
        <v>99</v>
      </c>
      <c r="E4138">
        <v>1</v>
      </c>
      <c r="F4138">
        <v>0</v>
      </c>
      <c r="G4138">
        <v>0</v>
      </c>
      <c r="H4138">
        <v>1</v>
      </c>
      <c r="I4138">
        <v>0</v>
      </c>
      <c r="J4138">
        <v>0</v>
      </c>
      <c r="K4138">
        <v>0</v>
      </c>
      <c r="L4138">
        <v>6</v>
      </c>
      <c r="M4138">
        <v>4</v>
      </c>
      <c r="N4138">
        <v>1</v>
      </c>
      <c r="O4138">
        <v>1</v>
      </c>
      <c r="P4138">
        <v>0</v>
      </c>
      <c r="Q4138">
        <v>3</v>
      </c>
      <c r="R4138">
        <v>9</v>
      </c>
      <c r="S4138">
        <v>0</v>
      </c>
      <c r="T4138">
        <v>0</v>
      </c>
      <c r="U4138">
        <v>1</v>
      </c>
      <c r="V4138">
        <f t="shared" si="128"/>
        <v>74</v>
      </c>
      <c r="W4138">
        <f t="shared" si="129"/>
        <v>68</v>
      </c>
    </row>
    <row r="4139" spans="1:23" x14ac:dyDescent="0.35">
      <c r="A4139" t="s">
        <v>550</v>
      </c>
      <c r="B4139" s="1">
        <v>44393</v>
      </c>
      <c r="C4139" t="s">
        <v>539</v>
      </c>
      <c r="D4139" t="s">
        <v>110</v>
      </c>
      <c r="E4139">
        <v>1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4</v>
      </c>
      <c r="M4139">
        <v>5</v>
      </c>
      <c r="N4139">
        <v>1</v>
      </c>
      <c r="O4139">
        <v>1</v>
      </c>
      <c r="P4139">
        <v>0</v>
      </c>
      <c r="Q4139">
        <v>1</v>
      </c>
      <c r="R4139">
        <v>2</v>
      </c>
      <c r="S4139">
        <v>0</v>
      </c>
      <c r="T4139">
        <v>0</v>
      </c>
      <c r="U4139">
        <v>0</v>
      </c>
      <c r="V4139">
        <f t="shared" si="128"/>
        <v>58</v>
      </c>
      <c r="W4139">
        <f t="shared" si="129"/>
        <v>51</v>
      </c>
    </row>
    <row r="4140" spans="1:23" x14ac:dyDescent="0.35">
      <c r="A4140" t="s">
        <v>550</v>
      </c>
      <c r="B4140" s="1">
        <v>44394</v>
      </c>
      <c r="C4140" t="s">
        <v>540</v>
      </c>
      <c r="D4140" t="s">
        <v>110</v>
      </c>
      <c r="E4140">
        <v>1</v>
      </c>
      <c r="F4140">
        <v>0</v>
      </c>
      <c r="G4140">
        <v>0</v>
      </c>
      <c r="H4140">
        <v>0</v>
      </c>
      <c r="I4140">
        <v>1</v>
      </c>
      <c r="J4140">
        <v>0</v>
      </c>
      <c r="K4140">
        <v>0</v>
      </c>
      <c r="L4140">
        <v>6</v>
      </c>
      <c r="M4140">
        <v>5</v>
      </c>
      <c r="N4140">
        <v>3</v>
      </c>
      <c r="O4140">
        <v>3</v>
      </c>
      <c r="P4140">
        <v>2</v>
      </c>
      <c r="Q4140">
        <v>0</v>
      </c>
      <c r="R4140">
        <v>4</v>
      </c>
      <c r="S4140">
        <v>0</v>
      </c>
      <c r="T4140">
        <v>0</v>
      </c>
      <c r="U4140">
        <v>1</v>
      </c>
      <c r="V4140">
        <f t="shared" si="128"/>
        <v>63</v>
      </c>
      <c r="W4140">
        <f t="shared" si="129"/>
        <v>49</v>
      </c>
    </row>
    <row r="4141" spans="1:23" x14ac:dyDescent="0.35">
      <c r="A4141" t="s">
        <v>550</v>
      </c>
      <c r="B4141" s="1">
        <v>44395</v>
      </c>
      <c r="C4141" t="s">
        <v>538</v>
      </c>
      <c r="D4141" t="s">
        <v>110</v>
      </c>
      <c r="E4141">
        <v>1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5</v>
      </c>
      <c r="M4141">
        <v>2</v>
      </c>
      <c r="N4141">
        <v>1</v>
      </c>
      <c r="O4141">
        <v>1</v>
      </c>
      <c r="P4141">
        <v>1</v>
      </c>
      <c r="Q4141">
        <v>1</v>
      </c>
      <c r="R4141">
        <v>5</v>
      </c>
      <c r="S4141">
        <v>0</v>
      </c>
      <c r="T4141">
        <v>0</v>
      </c>
      <c r="U4141">
        <v>0</v>
      </c>
      <c r="V4141">
        <f t="shared" si="128"/>
        <v>65</v>
      </c>
      <c r="W4141">
        <f t="shared" si="129"/>
        <v>60</v>
      </c>
    </row>
    <row r="4142" spans="1:23" x14ac:dyDescent="0.35">
      <c r="A4142" t="s">
        <v>550</v>
      </c>
      <c r="B4142" s="1">
        <v>44396</v>
      </c>
      <c r="C4142" t="s">
        <v>537</v>
      </c>
      <c r="D4142" t="s">
        <v>61</v>
      </c>
      <c r="E4142">
        <v>1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3</v>
      </c>
      <c r="M4142">
        <v>3</v>
      </c>
      <c r="N4142">
        <v>2</v>
      </c>
      <c r="O4142">
        <v>2</v>
      </c>
      <c r="P4142">
        <v>2</v>
      </c>
      <c r="Q4142">
        <v>3</v>
      </c>
      <c r="R4142">
        <v>5</v>
      </c>
      <c r="S4142">
        <v>1</v>
      </c>
      <c r="T4142">
        <v>0</v>
      </c>
      <c r="U4142">
        <v>1</v>
      </c>
      <c r="V4142">
        <f t="shared" si="128"/>
        <v>50</v>
      </c>
      <c r="W4142">
        <f t="shared" si="129"/>
        <v>33</v>
      </c>
    </row>
    <row r="4143" spans="1:23" x14ac:dyDescent="0.35">
      <c r="A4143" t="s">
        <v>550</v>
      </c>
      <c r="B4143" s="1">
        <v>44397</v>
      </c>
      <c r="C4143" t="s">
        <v>542</v>
      </c>
      <c r="D4143" t="s">
        <v>61</v>
      </c>
      <c r="E4143">
        <v>1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5</v>
      </c>
      <c r="M4143">
        <v>6</v>
      </c>
      <c r="N4143">
        <v>3</v>
      </c>
      <c r="O4143">
        <v>3</v>
      </c>
      <c r="P4143">
        <v>1</v>
      </c>
      <c r="Q4143">
        <v>1</v>
      </c>
      <c r="R4143">
        <v>7</v>
      </c>
      <c r="S4143">
        <v>3</v>
      </c>
      <c r="T4143">
        <v>0</v>
      </c>
      <c r="U4143">
        <v>0</v>
      </c>
      <c r="V4143">
        <f t="shared" si="128"/>
        <v>63</v>
      </c>
      <c r="W4143">
        <f t="shared" si="129"/>
        <v>48</v>
      </c>
    </row>
    <row r="4144" spans="1:23" x14ac:dyDescent="0.35">
      <c r="A4144" t="s">
        <v>550</v>
      </c>
      <c r="B4144" s="1">
        <v>44398</v>
      </c>
      <c r="C4144" t="s">
        <v>539</v>
      </c>
      <c r="D4144" t="s">
        <v>61</v>
      </c>
      <c r="E4144">
        <v>1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5</v>
      </c>
      <c r="M4144">
        <v>3</v>
      </c>
      <c r="N4144">
        <v>2</v>
      </c>
      <c r="O4144">
        <v>2</v>
      </c>
      <c r="P4144">
        <v>1</v>
      </c>
      <c r="Q4144">
        <v>3</v>
      </c>
      <c r="R4144">
        <v>5</v>
      </c>
      <c r="S4144">
        <v>0</v>
      </c>
      <c r="T4144">
        <v>0</v>
      </c>
      <c r="U4144">
        <v>0</v>
      </c>
      <c r="V4144">
        <f t="shared" si="128"/>
        <v>62</v>
      </c>
      <c r="W4144">
        <f t="shared" si="129"/>
        <v>51</v>
      </c>
    </row>
    <row r="4145" spans="1:23" x14ac:dyDescent="0.35">
      <c r="A4145" t="s">
        <v>550</v>
      </c>
      <c r="B4145" s="1">
        <v>44399</v>
      </c>
      <c r="C4145" t="s">
        <v>540</v>
      </c>
      <c r="D4145" t="s">
        <v>61</v>
      </c>
      <c r="E4145">
        <v>1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6</v>
      </c>
      <c r="M4145">
        <v>6</v>
      </c>
      <c r="N4145">
        <v>3</v>
      </c>
      <c r="O4145">
        <v>3</v>
      </c>
      <c r="P4145">
        <v>1</v>
      </c>
      <c r="Q4145">
        <v>1</v>
      </c>
      <c r="R4145">
        <v>7</v>
      </c>
      <c r="S4145">
        <v>0</v>
      </c>
      <c r="T4145">
        <v>0</v>
      </c>
      <c r="U4145">
        <v>0</v>
      </c>
      <c r="V4145">
        <f t="shared" si="128"/>
        <v>68</v>
      </c>
      <c r="W4145">
        <f t="shared" si="129"/>
        <v>54</v>
      </c>
    </row>
    <row r="4146" spans="1:23" x14ac:dyDescent="0.35">
      <c r="A4146" t="s">
        <v>550</v>
      </c>
      <c r="B4146" s="1">
        <v>44400</v>
      </c>
      <c r="C4146" t="s">
        <v>538</v>
      </c>
      <c r="D4146" t="s">
        <v>113</v>
      </c>
      <c r="E4146">
        <v>1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5</v>
      </c>
      <c r="M4146">
        <v>3</v>
      </c>
      <c r="N4146">
        <v>3</v>
      </c>
      <c r="O4146">
        <v>3</v>
      </c>
      <c r="P4146">
        <v>1</v>
      </c>
      <c r="Q4146">
        <v>1</v>
      </c>
      <c r="R4146">
        <v>7</v>
      </c>
      <c r="S4146">
        <v>0</v>
      </c>
      <c r="T4146">
        <v>0</v>
      </c>
      <c r="U4146">
        <v>0</v>
      </c>
      <c r="V4146">
        <f t="shared" si="128"/>
        <v>66</v>
      </c>
      <c r="W4146">
        <f t="shared" si="129"/>
        <v>54</v>
      </c>
    </row>
    <row r="4147" spans="1:23" x14ac:dyDescent="0.35">
      <c r="A4147" t="s">
        <v>550</v>
      </c>
      <c r="B4147" s="1">
        <v>44401</v>
      </c>
      <c r="C4147" t="s">
        <v>537</v>
      </c>
      <c r="D4147" t="s">
        <v>113</v>
      </c>
      <c r="E4147">
        <v>1</v>
      </c>
      <c r="F4147">
        <v>0</v>
      </c>
      <c r="G4147">
        <v>0</v>
      </c>
      <c r="H4147">
        <v>0</v>
      </c>
      <c r="I4147">
        <v>1</v>
      </c>
      <c r="J4147">
        <v>0</v>
      </c>
      <c r="K4147">
        <v>0</v>
      </c>
      <c r="L4147" s="2">
        <v>4.333333333333333</v>
      </c>
      <c r="M4147">
        <v>8</v>
      </c>
      <c r="N4147">
        <v>6</v>
      </c>
      <c r="O4147">
        <v>6</v>
      </c>
      <c r="P4147">
        <v>1</v>
      </c>
      <c r="Q4147">
        <v>4</v>
      </c>
      <c r="R4147">
        <v>2</v>
      </c>
      <c r="S4147">
        <v>0</v>
      </c>
      <c r="T4147">
        <v>0</v>
      </c>
      <c r="U4147">
        <v>1</v>
      </c>
      <c r="V4147">
        <f t="shared" si="128"/>
        <v>49.666666666666664</v>
      </c>
      <c r="W4147">
        <f t="shared" si="129"/>
        <v>20</v>
      </c>
    </row>
    <row r="4148" spans="1:23" x14ac:dyDescent="0.35">
      <c r="A4148" t="s">
        <v>550</v>
      </c>
      <c r="B4148" s="1">
        <v>44402</v>
      </c>
      <c r="C4148" t="s">
        <v>542</v>
      </c>
      <c r="D4148" t="s">
        <v>113</v>
      </c>
      <c r="E4148">
        <v>1</v>
      </c>
      <c r="F4148">
        <v>0</v>
      </c>
      <c r="G4148">
        <v>0</v>
      </c>
      <c r="H4148">
        <v>1</v>
      </c>
      <c r="I4148">
        <v>0</v>
      </c>
      <c r="J4148">
        <v>0</v>
      </c>
      <c r="K4148">
        <v>0</v>
      </c>
      <c r="L4148" s="2">
        <v>5.333333333333333</v>
      </c>
      <c r="M4148">
        <v>5</v>
      </c>
      <c r="N4148">
        <v>1</v>
      </c>
      <c r="O4148">
        <v>1</v>
      </c>
      <c r="P4148">
        <v>0</v>
      </c>
      <c r="Q4148">
        <v>2</v>
      </c>
      <c r="R4148">
        <v>8</v>
      </c>
      <c r="S4148">
        <v>0</v>
      </c>
      <c r="T4148">
        <v>0</v>
      </c>
      <c r="U4148">
        <v>0</v>
      </c>
      <c r="V4148">
        <f t="shared" si="128"/>
        <v>69.666666666666671</v>
      </c>
      <c r="W4148">
        <f t="shared" si="129"/>
        <v>63</v>
      </c>
    </row>
    <row r="4149" spans="1:23" x14ac:dyDescent="0.35">
      <c r="A4149" t="s">
        <v>550</v>
      </c>
      <c r="B4149" s="1">
        <v>44404</v>
      </c>
      <c r="C4149" t="s">
        <v>539</v>
      </c>
      <c r="D4149" t="s">
        <v>36</v>
      </c>
      <c r="E4149">
        <v>1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6</v>
      </c>
      <c r="M4149">
        <v>3</v>
      </c>
      <c r="N4149">
        <v>1</v>
      </c>
      <c r="O4149">
        <v>1</v>
      </c>
      <c r="P4149">
        <v>0</v>
      </c>
      <c r="Q4149">
        <v>1</v>
      </c>
      <c r="R4149">
        <v>5</v>
      </c>
      <c r="S4149">
        <v>0</v>
      </c>
      <c r="T4149">
        <v>0</v>
      </c>
      <c r="U4149">
        <v>0</v>
      </c>
      <c r="V4149">
        <f t="shared" si="128"/>
        <v>73</v>
      </c>
      <c r="W4149">
        <f t="shared" si="129"/>
        <v>70</v>
      </c>
    </row>
    <row r="4150" spans="1:23" x14ac:dyDescent="0.35">
      <c r="A4150" t="s">
        <v>550</v>
      </c>
      <c r="B4150" s="1">
        <v>44405</v>
      </c>
      <c r="C4150" t="s">
        <v>540</v>
      </c>
      <c r="D4150" t="s">
        <v>36</v>
      </c>
      <c r="E4150">
        <v>1</v>
      </c>
      <c r="F4150">
        <v>0</v>
      </c>
      <c r="G4150">
        <v>0</v>
      </c>
      <c r="H4150">
        <v>0</v>
      </c>
      <c r="I4150">
        <v>1</v>
      </c>
      <c r="J4150">
        <v>0</v>
      </c>
      <c r="K4150">
        <v>0</v>
      </c>
      <c r="L4150" s="2">
        <v>2.6666666666666665</v>
      </c>
      <c r="M4150">
        <v>6</v>
      </c>
      <c r="N4150">
        <v>4</v>
      </c>
      <c r="O4150">
        <v>4</v>
      </c>
      <c r="P4150">
        <v>0</v>
      </c>
      <c r="Q4150">
        <v>2</v>
      </c>
      <c r="R4150">
        <v>3</v>
      </c>
      <c r="S4150">
        <v>0</v>
      </c>
      <c r="T4150">
        <v>0</v>
      </c>
      <c r="U4150">
        <v>0</v>
      </c>
      <c r="V4150">
        <f t="shared" si="128"/>
        <v>53</v>
      </c>
      <c r="W4150">
        <f t="shared" si="129"/>
        <v>31</v>
      </c>
    </row>
    <row r="4151" spans="1:23" x14ac:dyDescent="0.35">
      <c r="A4151" t="s">
        <v>550</v>
      </c>
      <c r="B4151" s="1">
        <v>44406</v>
      </c>
      <c r="C4151" t="s">
        <v>538</v>
      </c>
      <c r="D4151" t="s">
        <v>36</v>
      </c>
      <c r="E4151">
        <v>1</v>
      </c>
      <c r="F4151">
        <v>0</v>
      </c>
      <c r="G4151">
        <v>0</v>
      </c>
      <c r="H4151">
        <v>1</v>
      </c>
      <c r="I4151">
        <v>0</v>
      </c>
      <c r="J4151">
        <v>0</v>
      </c>
      <c r="K4151">
        <v>0</v>
      </c>
      <c r="L4151" s="2">
        <v>5.666666666666667</v>
      </c>
      <c r="M4151">
        <v>4</v>
      </c>
      <c r="N4151">
        <v>0</v>
      </c>
      <c r="O4151">
        <v>0</v>
      </c>
      <c r="P4151">
        <v>0</v>
      </c>
      <c r="Q4151">
        <v>2</v>
      </c>
      <c r="R4151">
        <v>5</v>
      </c>
      <c r="S4151">
        <v>0</v>
      </c>
      <c r="T4151">
        <v>0</v>
      </c>
      <c r="U4151">
        <v>0</v>
      </c>
      <c r="V4151">
        <f t="shared" si="128"/>
        <v>69.333333333333329</v>
      </c>
      <c r="W4151">
        <f t="shared" si="129"/>
        <v>67</v>
      </c>
    </row>
    <row r="4152" spans="1:23" x14ac:dyDescent="0.35">
      <c r="A4152" t="s">
        <v>550</v>
      </c>
      <c r="B4152" s="1">
        <v>44407</v>
      </c>
      <c r="C4152" t="s">
        <v>537</v>
      </c>
      <c r="D4152" t="s">
        <v>26</v>
      </c>
      <c r="E4152">
        <v>1</v>
      </c>
      <c r="F4152">
        <v>0</v>
      </c>
      <c r="G4152">
        <v>0</v>
      </c>
      <c r="H4152">
        <v>0</v>
      </c>
      <c r="I4152">
        <v>1</v>
      </c>
      <c r="J4152">
        <v>0</v>
      </c>
      <c r="K4152">
        <v>0</v>
      </c>
      <c r="L4152" s="2">
        <v>4.333333333333333</v>
      </c>
      <c r="M4152">
        <v>6</v>
      </c>
      <c r="N4152">
        <v>3</v>
      </c>
      <c r="O4152">
        <v>3</v>
      </c>
      <c r="P4152">
        <v>1</v>
      </c>
      <c r="Q4152">
        <v>2</v>
      </c>
      <c r="R4152">
        <v>9</v>
      </c>
      <c r="S4152">
        <v>0</v>
      </c>
      <c r="T4152">
        <v>0</v>
      </c>
      <c r="U4152">
        <v>0</v>
      </c>
      <c r="V4152">
        <f t="shared" si="128"/>
        <v>60.666666666666664</v>
      </c>
      <c r="W4152">
        <f t="shared" si="129"/>
        <v>44</v>
      </c>
    </row>
    <row r="4153" spans="1:23" x14ac:dyDescent="0.35">
      <c r="A4153" t="s">
        <v>550</v>
      </c>
      <c r="B4153" s="1">
        <v>44408</v>
      </c>
      <c r="C4153" t="s">
        <v>542</v>
      </c>
      <c r="D4153" t="s">
        <v>26</v>
      </c>
      <c r="E4153">
        <v>1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5</v>
      </c>
      <c r="M4153">
        <v>6</v>
      </c>
      <c r="N4153">
        <v>5</v>
      </c>
      <c r="O4153">
        <v>4</v>
      </c>
      <c r="P4153">
        <v>2</v>
      </c>
      <c r="Q4153">
        <v>1</v>
      </c>
      <c r="R4153">
        <v>3</v>
      </c>
      <c r="S4153">
        <v>0</v>
      </c>
      <c r="T4153">
        <v>0</v>
      </c>
      <c r="U4153">
        <v>0</v>
      </c>
      <c r="V4153">
        <f t="shared" si="128"/>
        <v>53</v>
      </c>
      <c r="W4153">
        <f t="shared" si="129"/>
        <v>32</v>
      </c>
    </row>
    <row r="4154" spans="1:23" x14ac:dyDescent="0.35">
      <c r="A4154" t="s">
        <v>550</v>
      </c>
      <c r="B4154" s="1">
        <v>44409</v>
      </c>
      <c r="C4154" t="s">
        <v>539</v>
      </c>
      <c r="D4154" t="s">
        <v>26</v>
      </c>
      <c r="E4154">
        <v>1</v>
      </c>
      <c r="F4154">
        <v>0</v>
      </c>
      <c r="G4154">
        <v>0</v>
      </c>
      <c r="H4154">
        <v>1</v>
      </c>
      <c r="I4154">
        <v>0</v>
      </c>
      <c r="J4154">
        <v>0</v>
      </c>
      <c r="K4154">
        <v>0</v>
      </c>
      <c r="L4154">
        <v>6</v>
      </c>
      <c r="M4154">
        <v>7</v>
      </c>
      <c r="N4154">
        <v>2</v>
      </c>
      <c r="O4154">
        <v>2</v>
      </c>
      <c r="P4154">
        <v>1</v>
      </c>
      <c r="Q4154">
        <v>1</v>
      </c>
      <c r="R4154">
        <v>3</v>
      </c>
      <c r="S4154">
        <v>0</v>
      </c>
      <c r="T4154">
        <v>0</v>
      </c>
      <c r="U4154">
        <v>0</v>
      </c>
      <c r="V4154">
        <f t="shared" si="128"/>
        <v>63</v>
      </c>
      <c r="W4154">
        <f t="shared" si="129"/>
        <v>51</v>
      </c>
    </row>
    <row r="4155" spans="1:23" x14ac:dyDescent="0.35">
      <c r="A4155" t="s">
        <v>550</v>
      </c>
      <c r="B4155" s="1">
        <v>44410</v>
      </c>
      <c r="C4155" t="s">
        <v>540</v>
      </c>
      <c r="D4155" t="s">
        <v>48</v>
      </c>
      <c r="E4155">
        <v>1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 s="2">
        <v>4.333333333333333</v>
      </c>
      <c r="M4155">
        <v>7</v>
      </c>
      <c r="N4155">
        <v>5</v>
      </c>
      <c r="O4155">
        <v>4</v>
      </c>
      <c r="P4155">
        <v>2</v>
      </c>
      <c r="Q4155">
        <v>1</v>
      </c>
      <c r="R4155">
        <v>5</v>
      </c>
      <c r="S4155">
        <v>0</v>
      </c>
      <c r="T4155">
        <v>0</v>
      </c>
      <c r="U4155">
        <v>1</v>
      </c>
      <c r="V4155">
        <f t="shared" si="128"/>
        <v>50.666666666666664</v>
      </c>
      <c r="W4155">
        <f t="shared" si="129"/>
        <v>28</v>
      </c>
    </row>
    <row r="4156" spans="1:23" x14ac:dyDescent="0.35">
      <c r="A4156" t="s">
        <v>550</v>
      </c>
      <c r="B4156" s="1">
        <v>44411</v>
      </c>
      <c r="C4156" t="s">
        <v>538</v>
      </c>
      <c r="D4156" t="s">
        <v>48</v>
      </c>
      <c r="E4156">
        <v>1</v>
      </c>
      <c r="F4156">
        <v>0</v>
      </c>
      <c r="G4156">
        <v>0</v>
      </c>
      <c r="H4156">
        <v>0</v>
      </c>
      <c r="I4156">
        <v>1</v>
      </c>
      <c r="J4156">
        <v>0</v>
      </c>
      <c r="K4156">
        <v>0</v>
      </c>
      <c r="L4156">
        <v>5</v>
      </c>
      <c r="M4156">
        <v>6</v>
      </c>
      <c r="N4156">
        <v>3</v>
      </c>
      <c r="O4156">
        <v>2</v>
      </c>
      <c r="P4156">
        <v>0</v>
      </c>
      <c r="Q4156">
        <v>4</v>
      </c>
      <c r="R4156">
        <v>7</v>
      </c>
      <c r="S4156">
        <v>0</v>
      </c>
      <c r="T4156">
        <v>0</v>
      </c>
      <c r="U4156">
        <v>0</v>
      </c>
      <c r="V4156">
        <f t="shared" si="128"/>
        <v>62</v>
      </c>
      <c r="W4156">
        <f t="shared" si="129"/>
        <v>48</v>
      </c>
    </row>
    <row r="4157" spans="1:23" x14ac:dyDescent="0.35">
      <c r="A4157" t="s">
        <v>550</v>
      </c>
      <c r="B4157" s="1">
        <v>44412</v>
      </c>
      <c r="C4157" t="s">
        <v>537</v>
      </c>
      <c r="D4157" t="s">
        <v>48</v>
      </c>
      <c r="E4157">
        <v>1</v>
      </c>
      <c r="F4157">
        <v>0</v>
      </c>
      <c r="G4157">
        <v>0</v>
      </c>
      <c r="H4157">
        <v>1</v>
      </c>
      <c r="I4157">
        <v>0</v>
      </c>
      <c r="J4157">
        <v>0</v>
      </c>
      <c r="K4157">
        <v>0</v>
      </c>
      <c r="L4157">
        <v>6</v>
      </c>
      <c r="M4157">
        <v>5</v>
      </c>
      <c r="N4157">
        <v>1</v>
      </c>
      <c r="O4157">
        <v>1</v>
      </c>
      <c r="P4157">
        <v>0</v>
      </c>
      <c r="Q4157">
        <v>0</v>
      </c>
      <c r="R4157">
        <v>8</v>
      </c>
      <c r="S4157">
        <v>0</v>
      </c>
      <c r="T4157">
        <v>0</v>
      </c>
      <c r="U4157">
        <v>0</v>
      </c>
      <c r="V4157">
        <f t="shared" si="128"/>
        <v>75</v>
      </c>
      <c r="W4157">
        <f t="shared" si="129"/>
        <v>71</v>
      </c>
    </row>
    <row r="4158" spans="1:23" x14ac:dyDescent="0.35">
      <c r="A4158" t="s">
        <v>550</v>
      </c>
      <c r="B4158" s="1">
        <v>44413</v>
      </c>
      <c r="C4158" t="s">
        <v>542</v>
      </c>
      <c r="D4158" t="s">
        <v>48</v>
      </c>
      <c r="E4158">
        <v>1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4</v>
      </c>
      <c r="M4158">
        <v>7</v>
      </c>
      <c r="N4158">
        <v>4</v>
      </c>
      <c r="O4158">
        <v>4</v>
      </c>
      <c r="P4158">
        <v>0</v>
      </c>
      <c r="Q4158">
        <v>3</v>
      </c>
      <c r="R4158">
        <v>5</v>
      </c>
      <c r="S4158">
        <v>1</v>
      </c>
      <c r="T4158">
        <v>0</v>
      </c>
      <c r="U4158">
        <v>0</v>
      </c>
      <c r="V4158">
        <f t="shared" si="128"/>
        <v>57</v>
      </c>
      <c r="W4158">
        <f t="shared" si="129"/>
        <v>37</v>
      </c>
    </row>
    <row r="4159" spans="1:23" x14ac:dyDescent="0.35">
      <c r="A4159" t="s">
        <v>550</v>
      </c>
      <c r="B4159" s="1">
        <v>44414</v>
      </c>
      <c r="C4159" t="s">
        <v>539</v>
      </c>
      <c r="D4159" t="s">
        <v>105</v>
      </c>
      <c r="E4159">
        <v>1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6</v>
      </c>
      <c r="M4159">
        <v>3</v>
      </c>
      <c r="N4159">
        <v>1</v>
      </c>
      <c r="O4159">
        <v>1</v>
      </c>
      <c r="P4159">
        <v>1</v>
      </c>
      <c r="Q4159">
        <v>1</v>
      </c>
      <c r="R4159">
        <v>9</v>
      </c>
      <c r="S4159">
        <v>0</v>
      </c>
      <c r="T4159">
        <v>0</v>
      </c>
      <c r="U4159">
        <v>0</v>
      </c>
      <c r="V4159">
        <f t="shared" si="128"/>
        <v>73</v>
      </c>
      <c r="W4159">
        <f t="shared" si="129"/>
        <v>68</v>
      </c>
    </row>
    <row r="4160" spans="1:23" x14ac:dyDescent="0.35">
      <c r="A4160" t="s">
        <v>550</v>
      </c>
      <c r="B4160" s="1">
        <v>44415</v>
      </c>
      <c r="C4160" t="s">
        <v>541</v>
      </c>
      <c r="D4160" t="s">
        <v>105</v>
      </c>
      <c r="E4160">
        <v>1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2</v>
      </c>
      <c r="M4160">
        <v>4</v>
      </c>
      <c r="N4160">
        <v>1</v>
      </c>
      <c r="O4160">
        <v>1</v>
      </c>
      <c r="P4160">
        <v>0</v>
      </c>
      <c r="Q4160">
        <v>1</v>
      </c>
      <c r="R4160">
        <v>0</v>
      </c>
      <c r="S4160">
        <v>0</v>
      </c>
      <c r="T4160">
        <v>0</v>
      </c>
      <c r="U4160">
        <v>0</v>
      </c>
      <c r="V4160">
        <f t="shared" si="128"/>
        <v>51</v>
      </c>
      <c r="W4160">
        <f t="shared" si="129"/>
        <v>39</v>
      </c>
    </row>
    <row r="4161" spans="1:23" x14ac:dyDescent="0.35">
      <c r="A4161" t="s">
        <v>550</v>
      </c>
      <c r="B4161" s="1">
        <v>44416</v>
      </c>
      <c r="C4161" t="s">
        <v>538</v>
      </c>
      <c r="D4161" t="s">
        <v>105</v>
      </c>
      <c r="E4161">
        <v>1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 s="2">
        <v>5.333333333333333</v>
      </c>
      <c r="M4161">
        <v>5</v>
      </c>
      <c r="N4161">
        <v>4</v>
      </c>
      <c r="O4161">
        <v>3</v>
      </c>
      <c r="P4161">
        <v>1</v>
      </c>
      <c r="Q4161">
        <v>1</v>
      </c>
      <c r="R4161">
        <v>3</v>
      </c>
      <c r="S4161">
        <v>0</v>
      </c>
      <c r="T4161">
        <v>0</v>
      </c>
      <c r="U4161">
        <v>0</v>
      </c>
      <c r="V4161">
        <f t="shared" si="128"/>
        <v>59.666666666666664</v>
      </c>
      <c r="W4161">
        <f t="shared" si="129"/>
        <v>45</v>
      </c>
    </row>
    <row r="4162" spans="1:23" x14ac:dyDescent="0.35">
      <c r="A4162" t="s">
        <v>550</v>
      </c>
      <c r="B4162" s="1">
        <v>44418</v>
      </c>
      <c r="C4162" t="s">
        <v>542</v>
      </c>
      <c r="D4162" t="s">
        <v>131</v>
      </c>
      <c r="E4162">
        <v>1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6</v>
      </c>
      <c r="M4162">
        <v>6</v>
      </c>
      <c r="N4162">
        <v>5</v>
      </c>
      <c r="O4162">
        <v>5</v>
      </c>
      <c r="P4162">
        <v>1</v>
      </c>
      <c r="Q4162">
        <v>0</v>
      </c>
      <c r="R4162">
        <v>5</v>
      </c>
      <c r="S4162">
        <v>0</v>
      </c>
      <c r="T4162">
        <v>0</v>
      </c>
      <c r="U4162">
        <v>0</v>
      </c>
      <c r="V4162">
        <f t="shared" si="128"/>
        <v>67</v>
      </c>
      <c r="W4162">
        <f t="shared" si="129"/>
        <v>48</v>
      </c>
    </row>
    <row r="4163" spans="1:23" x14ac:dyDescent="0.35">
      <c r="A4163" t="s">
        <v>550</v>
      </c>
      <c r="B4163" s="1">
        <v>44419</v>
      </c>
      <c r="C4163" t="s">
        <v>537</v>
      </c>
      <c r="D4163" t="s">
        <v>131</v>
      </c>
      <c r="E4163">
        <v>1</v>
      </c>
      <c r="F4163">
        <v>0</v>
      </c>
      <c r="G4163">
        <v>0</v>
      </c>
      <c r="H4163">
        <v>1</v>
      </c>
      <c r="I4163">
        <v>0</v>
      </c>
      <c r="J4163">
        <v>0</v>
      </c>
      <c r="K4163">
        <v>0</v>
      </c>
      <c r="L4163">
        <v>5</v>
      </c>
      <c r="M4163">
        <v>4</v>
      </c>
      <c r="N4163">
        <v>2</v>
      </c>
      <c r="O4163">
        <v>1</v>
      </c>
      <c r="P4163">
        <v>0</v>
      </c>
      <c r="Q4163">
        <v>4</v>
      </c>
      <c r="R4163">
        <v>5</v>
      </c>
      <c r="S4163">
        <v>0</v>
      </c>
      <c r="T4163">
        <v>0</v>
      </c>
      <c r="U4163">
        <v>0</v>
      </c>
      <c r="V4163">
        <f t="shared" ref="V4163:V4226" si="130">50+L4163*3+(IF(L4163&lt;4,0,(L4163-4)*2)+R4163-M4163-4*P4163-(2*(N4163-O4163))-Q4163)</f>
        <v>62</v>
      </c>
      <c r="W4163">
        <f t="shared" ref="W4163:W4226" si="131">40+6*L4163+R4163-2*Q4163-2*M4163-3*N4163-6*P4163</f>
        <v>53</v>
      </c>
    </row>
    <row r="4164" spans="1:23" x14ac:dyDescent="0.35">
      <c r="A4164" t="s">
        <v>550</v>
      </c>
      <c r="B4164" s="1">
        <v>44420</v>
      </c>
      <c r="C4164" t="s">
        <v>539</v>
      </c>
      <c r="D4164" t="s">
        <v>58</v>
      </c>
      <c r="E4164">
        <v>1</v>
      </c>
      <c r="F4164">
        <v>0</v>
      </c>
      <c r="G4164">
        <v>0</v>
      </c>
      <c r="H4164">
        <v>1</v>
      </c>
      <c r="I4164">
        <v>0</v>
      </c>
      <c r="J4164">
        <v>0</v>
      </c>
      <c r="K4164">
        <v>0</v>
      </c>
      <c r="L4164">
        <v>6</v>
      </c>
      <c r="M4164">
        <v>3</v>
      </c>
      <c r="N4164">
        <v>0</v>
      </c>
      <c r="O4164">
        <v>0</v>
      </c>
      <c r="P4164">
        <v>0</v>
      </c>
      <c r="Q4164">
        <v>2</v>
      </c>
      <c r="R4164">
        <v>8</v>
      </c>
      <c r="S4164">
        <v>1</v>
      </c>
      <c r="T4164">
        <v>0</v>
      </c>
      <c r="U4164">
        <v>0</v>
      </c>
      <c r="V4164">
        <f t="shared" si="130"/>
        <v>75</v>
      </c>
      <c r="W4164">
        <f t="shared" si="131"/>
        <v>74</v>
      </c>
    </row>
    <row r="4165" spans="1:23" x14ac:dyDescent="0.35">
      <c r="A4165" t="s">
        <v>550</v>
      </c>
      <c r="B4165" s="1">
        <v>44421</v>
      </c>
      <c r="C4165" t="s">
        <v>540</v>
      </c>
      <c r="D4165" t="s">
        <v>58</v>
      </c>
      <c r="E4165">
        <v>1</v>
      </c>
      <c r="F4165">
        <v>0</v>
      </c>
      <c r="G4165">
        <v>0</v>
      </c>
      <c r="H4165">
        <v>1</v>
      </c>
      <c r="I4165">
        <v>0</v>
      </c>
      <c r="J4165">
        <v>0</v>
      </c>
      <c r="K4165">
        <v>0</v>
      </c>
      <c r="L4165">
        <v>5</v>
      </c>
      <c r="M4165">
        <v>5</v>
      </c>
      <c r="N4165">
        <v>2</v>
      </c>
      <c r="O4165">
        <v>2</v>
      </c>
      <c r="P4165">
        <v>0</v>
      </c>
      <c r="Q4165">
        <v>2</v>
      </c>
      <c r="R4165">
        <v>4</v>
      </c>
      <c r="S4165">
        <v>0</v>
      </c>
      <c r="T4165">
        <v>0</v>
      </c>
      <c r="U4165">
        <v>0</v>
      </c>
      <c r="V4165">
        <f t="shared" si="130"/>
        <v>64</v>
      </c>
      <c r="W4165">
        <f t="shared" si="131"/>
        <v>54</v>
      </c>
    </row>
    <row r="4166" spans="1:23" x14ac:dyDescent="0.35">
      <c r="A4166" t="s">
        <v>550</v>
      </c>
      <c r="B4166" s="1">
        <v>44422</v>
      </c>
      <c r="C4166" t="s">
        <v>546</v>
      </c>
      <c r="D4166" t="s">
        <v>58</v>
      </c>
      <c r="E4166">
        <v>1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2</v>
      </c>
      <c r="M4166">
        <v>2</v>
      </c>
      <c r="N4166">
        <v>1</v>
      </c>
      <c r="O4166">
        <v>1</v>
      </c>
      <c r="P4166">
        <v>1</v>
      </c>
      <c r="Q4166">
        <v>1</v>
      </c>
      <c r="R4166">
        <v>4</v>
      </c>
      <c r="S4166">
        <v>0</v>
      </c>
      <c r="T4166">
        <v>0</v>
      </c>
      <c r="U4166">
        <v>0</v>
      </c>
      <c r="V4166">
        <f t="shared" si="130"/>
        <v>53</v>
      </c>
      <c r="W4166">
        <f t="shared" si="131"/>
        <v>41</v>
      </c>
    </row>
    <row r="4167" spans="1:23" x14ac:dyDescent="0.35">
      <c r="A4167" t="s">
        <v>550</v>
      </c>
      <c r="B4167" s="1">
        <v>44423</v>
      </c>
      <c r="C4167" t="s">
        <v>542</v>
      </c>
      <c r="D4167" t="s">
        <v>58</v>
      </c>
      <c r="E4167">
        <v>1</v>
      </c>
      <c r="F4167">
        <v>0</v>
      </c>
      <c r="G4167">
        <v>0</v>
      </c>
      <c r="H4167">
        <v>1</v>
      </c>
      <c r="I4167">
        <v>0</v>
      </c>
      <c r="J4167">
        <v>0</v>
      </c>
      <c r="K4167">
        <v>0</v>
      </c>
      <c r="L4167" s="2">
        <v>6.666666666666667</v>
      </c>
      <c r="M4167">
        <v>6</v>
      </c>
      <c r="N4167">
        <v>2</v>
      </c>
      <c r="O4167">
        <v>2</v>
      </c>
      <c r="P4167">
        <v>0</v>
      </c>
      <c r="Q4167">
        <v>1</v>
      </c>
      <c r="R4167">
        <v>6</v>
      </c>
      <c r="S4167">
        <v>0</v>
      </c>
      <c r="T4167">
        <v>0</v>
      </c>
      <c r="U4167">
        <v>1</v>
      </c>
      <c r="V4167">
        <f t="shared" si="130"/>
        <v>74.333333333333329</v>
      </c>
      <c r="W4167">
        <f t="shared" si="131"/>
        <v>66</v>
      </c>
    </row>
    <row r="4168" spans="1:23" x14ac:dyDescent="0.35">
      <c r="A4168" t="s">
        <v>550</v>
      </c>
      <c r="B4168" s="1">
        <v>44424</v>
      </c>
      <c r="C4168" t="s">
        <v>537</v>
      </c>
      <c r="D4168" t="s">
        <v>104</v>
      </c>
      <c r="E4168">
        <v>1</v>
      </c>
      <c r="F4168">
        <v>0</v>
      </c>
      <c r="G4168">
        <v>0</v>
      </c>
      <c r="H4168">
        <v>1</v>
      </c>
      <c r="I4168">
        <v>0</v>
      </c>
      <c r="J4168">
        <v>0</v>
      </c>
      <c r="K4168">
        <v>0</v>
      </c>
      <c r="L4168">
        <v>5</v>
      </c>
      <c r="M4168">
        <v>5</v>
      </c>
      <c r="N4168">
        <v>3</v>
      </c>
      <c r="O4168">
        <v>3</v>
      </c>
      <c r="P4168">
        <v>0</v>
      </c>
      <c r="Q4168">
        <v>2</v>
      </c>
      <c r="R4168">
        <v>7</v>
      </c>
      <c r="S4168">
        <v>1</v>
      </c>
      <c r="T4168">
        <v>0</v>
      </c>
      <c r="U4168">
        <v>0</v>
      </c>
      <c r="V4168">
        <f t="shared" si="130"/>
        <v>67</v>
      </c>
      <c r="W4168">
        <f t="shared" si="131"/>
        <v>54</v>
      </c>
    </row>
    <row r="4169" spans="1:23" x14ac:dyDescent="0.35">
      <c r="A4169" t="s">
        <v>550</v>
      </c>
      <c r="B4169" s="1">
        <v>44425</v>
      </c>
      <c r="C4169" t="s">
        <v>539</v>
      </c>
      <c r="D4169" t="s">
        <v>104</v>
      </c>
      <c r="E4169">
        <v>1</v>
      </c>
      <c r="F4169">
        <v>0</v>
      </c>
      <c r="G4169">
        <v>0</v>
      </c>
      <c r="H4169">
        <v>1</v>
      </c>
      <c r="I4169">
        <v>0</v>
      </c>
      <c r="J4169">
        <v>0</v>
      </c>
      <c r="K4169">
        <v>0</v>
      </c>
      <c r="L4169" s="2">
        <v>7.333333333333333</v>
      </c>
      <c r="M4169">
        <v>7</v>
      </c>
      <c r="N4169">
        <v>2</v>
      </c>
      <c r="O4169">
        <v>2</v>
      </c>
      <c r="P4169">
        <v>1</v>
      </c>
      <c r="Q4169">
        <v>1</v>
      </c>
      <c r="R4169">
        <v>8</v>
      </c>
      <c r="S4169">
        <v>0</v>
      </c>
      <c r="T4169">
        <v>0</v>
      </c>
      <c r="U4169">
        <v>0</v>
      </c>
      <c r="V4169">
        <f t="shared" si="130"/>
        <v>74.666666666666671</v>
      </c>
      <c r="W4169">
        <f t="shared" si="131"/>
        <v>64</v>
      </c>
    </row>
    <row r="4170" spans="1:23" x14ac:dyDescent="0.35">
      <c r="A4170" t="s">
        <v>550</v>
      </c>
      <c r="B4170" s="1">
        <v>44426</v>
      </c>
      <c r="C4170" t="s">
        <v>540</v>
      </c>
      <c r="D4170" t="s">
        <v>104</v>
      </c>
      <c r="E4170">
        <v>1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 s="2">
        <v>1.3333333333333333</v>
      </c>
      <c r="M4170">
        <v>1</v>
      </c>
      <c r="N4170">
        <v>0</v>
      </c>
      <c r="O4170">
        <v>0</v>
      </c>
      <c r="P4170">
        <v>0</v>
      </c>
      <c r="Q4170">
        <v>1</v>
      </c>
      <c r="R4170">
        <v>1</v>
      </c>
      <c r="S4170">
        <v>1</v>
      </c>
      <c r="T4170">
        <v>0</v>
      </c>
      <c r="U4170">
        <v>0</v>
      </c>
      <c r="V4170">
        <f t="shared" si="130"/>
        <v>53</v>
      </c>
      <c r="W4170">
        <f t="shared" si="131"/>
        <v>45</v>
      </c>
    </row>
    <row r="4171" spans="1:23" x14ac:dyDescent="0.35">
      <c r="A4171" t="s">
        <v>550</v>
      </c>
      <c r="B4171" s="1">
        <v>44428</v>
      </c>
      <c r="C4171" t="s">
        <v>542</v>
      </c>
      <c r="D4171" t="s">
        <v>44</v>
      </c>
      <c r="E4171">
        <v>1</v>
      </c>
      <c r="F4171">
        <v>0</v>
      </c>
      <c r="G4171">
        <v>0</v>
      </c>
      <c r="H4171">
        <v>0</v>
      </c>
      <c r="I4171">
        <v>1</v>
      </c>
      <c r="J4171">
        <v>0</v>
      </c>
      <c r="K4171">
        <v>0</v>
      </c>
      <c r="L4171">
        <v>5</v>
      </c>
      <c r="M4171">
        <v>5</v>
      </c>
      <c r="N4171">
        <v>2</v>
      </c>
      <c r="O4171">
        <v>2</v>
      </c>
      <c r="P4171">
        <v>0</v>
      </c>
      <c r="Q4171">
        <v>2</v>
      </c>
      <c r="R4171">
        <v>9</v>
      </c>
      <c r="S4171">
        <v>0</v>
      </c>
      <c r="T4171">
        <v>0</v>
      </c>
      <c r="U4171">
        <v>0</v>
      </c>
      <c r="V4171">
        <f t="shared" si="130"/>
        <v>69</v>
      </c>
      <c r="W4171">
        <f t="shared" si="131"/>
        <v>59</v>
      </c>
    </row>
    <row r="4172" spans="1:23" x14ac:dyDescent="0.35">
      <c r="A4172" t="s">
        <v>550</v>
      </c>
      <c r="B4172" s="1">
        <v>44429</v>
      </c>
      <c r="C4172" t="s">
        <v>537</v>
      </c>
      <c r="D4172" t="s">
        <v>44</v>
      </c>
      <c r="E4172">
        <v>1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 s="2">
        <v>3.6666666666666665</v>
      </c>
      <c r="M4172">
        <v>6</v>
      </c>
      <c r="N4172">
        <v>5</v>
      </c>
      <c r="O4172">
        <v>2</v>
      </c>
      <c r="P4172">
        <v>0</v>
      </c>
      <c r="Q4172">
        <v>1</v>
      </c>
      <c r="R4172">
        <v>5</v>
      </c>
      <c r="S4172">
        <v>1</v>
      </c>
      <c r="T4172">
        <v>0</v>
      </c>
      <c r="U4172">
        <v>1</v>
      </c>
      <c r="V4172">
        <f t="shared" si="130"/>
        <v>53</v>
      </c>
      <c r="W4172">
        <f t="shared" si="131"/>
        <v>38</v>
      </c>
    </row>
    <row r="4173" spans="1:23" x14ac:dyDescent="0.35">
      <c r="A4173" t="s">
        <v>550</v>
      </c>
      <c r="B4173" s="1">
        <v>44430</v>
      </c>
      <c r="C4173" t="s">
        <v>539</v>
      </c>
      <c r="D4173" t="s">
        <v>44</v>
      </c>
      <c r="E4173">
        <v>1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6</v>
      </c>
      <c r="M4173">
        <v>5</v>
      </c>
      <c r="N4173">
        <v>1</v>
      </c>
      <c r="O4173">
        <v>1</v>
      </c>
      <c r="P4173">
        <v>0</v>
      </c>
      <c r="Q4173">
        <v>1</v>
      </c>
      <c r="R4173">
        <v>7</v>
      </c>
      <c r="S4173">
        <v>0</v>
      </c>
      <c r="T4173">
        <v>0</v>
      </c>
      <c r="U4173">
        <v>0</v>
      </c>
      <c r="V4173">
        <f t="shared" si="130"/>
        <v>73</v>
      </c>
      <c r="W4173">
        <f t="shared" si="131"/>
        <v>68</v>
      </c>
    </row>
    <row r="4174" spans="1:23" x14ac:dyDescent="0.35">
      <c r="A4174" t="s">
        <v>550</v>
      </c>
      <c r="B4174" s="1">
        <v>44432</v>
      </c>
      <c r="C4174" t="s">
        <v>546</v>
      </c>
      <c r="D4174" t="s">
        <v>96</v>
      </c>
      <c r="E4174">
        <v>1</v>
      </c>
      <c r="F4174">
        <v>0</v>
      </c>
      <c r="G4174">
        <v>0</v>
      </c>
      <c r="H4174">
        <v>1</v>
      </c>
      <c r="I4174">
        <v>0</v>
      </c>
      <c r="J4174">
        <v>0</v>
      </c>
      <c r="K4174">
        <v>0</v>
      </c>
      <c r="L4174" s="2">
        <v>5.333333333333333</v>
      </c>
      <c r="M4174">
        <v>3</v>
      </c>
      <c r="N4174">
        <v>0</v>
      </c>
      <c r="O4174">
        <v>0</v>
      </c>
      <c r="P4174">
        <v>0</v>
      </c>
      <c r="Q4174">
        <v>1</v>
      </c>
      <c r="R4174">
        <v>4</v>
      </c>
      <c r="S4174">
        <v>0</v>
      </c>
      <c r="T4174">
        <v>0</v>
      </c>
      <c r="U4174">
        <v>0</v>
      </c>
      <c r="V4174">
        <f t="shared" si="130"/>
        <v>68.666666666666671</v>
      </c>
      <c r="W4174">
        <f t="shared" si="131"/>
        <v>68</v>
      </c>
    </row>
    <row r="4175" spans="1:23" x14ac:dyDescent="0.35">
      <c r="A4175" t="s">
        <v>550</v>
      </c>
      <c r="B4175" s="1">
        <v>44433</v>
      </c>
      <c r="C4175" t="s">
        <v>538</v>
      </c>
      <c r="D4175" t="s">
        <v>96</v>
      </c>
      <c r="E4175">
        <v>1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 s="2">
        <v>4.666666666666667</v>
      </c>
      <c r="M4175">
        <v>5</v>
      </c>
      <c r="N4175">
        <v>1</v>
      </c>
      <c r="O4175">
        <v>0</v>
      </c>
      <c r="P4175">
        <v>0</v>
      </c>
      <c r="Q4175">
        <v>3</v>
      </c>
      <c r="R4175">
        <v>2</v>
      </c>
      <c r="S4175">
        <v>0</v>
      </c>
      <c r="T4175">
        <v>0</v>
      </c>
      <c r="U4175">
        <v>0</v>
      </c>
      <c r="V4175">
        <f t="shared" si="130"/>
        <v>57.333333333333336</v>
      </c>
      <c r="W4175">
        <f t="shared" si="131"/>
        <v>51</v>
      </c>
    </row>
    <row r="4176" spans="1:23" x14ac:dyDescent="0.35">
      <c r="A4176" t="s">
        <v>550</v>
      </c>
      <c r="B4176" s="1">
        <v>44434</v>
      </c>
      <c r="C4176" t="s">
        <v>542</v>
      </c>
      <c r="D4176" t="s">
        <v>96</v>
      </c>
      <c r="E4176">
        <v>1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 s="2">
        <v>5.333333333333333</v>
      </c>
      <c r="M4176">
        <v>6</v>
      </c>
      <c r="N4176">
        <v>2</v>
      </c>
      <c r="O4176">
        <v>2</v>
      </c>
      <c r="P4176">
        <v>1</v>
      </c>
      <c r="Q4176">
        <v>2</v>
      </c>
      <c r="R4176">
        <v>5</v>
      </c>
      <c r="S4176">
        <v>1</v>
      </c>
      <c r="T4176">
        <v>0</v>
      </c>
      <c r="U4176">
        <v>0</v>
      </c>
      <c r="V4176">
        <f t="shared" si="130"/>
        <v>61.666666666666664</v>
      </c>
      <c r="W4176">
        <f t="shared" si="131"/>
        <v>49</v>
      </c>
    </row>
    <row r="4177" spans="1:23" x14ac:dyDescent="0.35">
      <c r="A4177" t="s">
        <v>550</v>
      </c>
      <c r="B4177" s="1">
        <v>44435</v>
      </c>
      <c r="C4177" t="s">
        <v>537</v>
      </c>
      <c r="D4177" t="s">
        <v>92</v>
      </c>
      <c r="E4177">
        <v>1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6</v>
      </c>
      <c r="M4177">
        <v>6</v>
      </c>
      <c r="N4177">
        <v>2</v>
      </c>
      <c r="O4177">
        <v>2</v>
      </c>
      <c r="P4177">
        <v>1</v>
      </c>
      <c r="Q4177">
        <v>0</v>
      </c>
      <c r="R4177">
        <v>2</v>
      </c>
      <c r="S4177">
        <v>0</v>
      </c>
      <c r="T4177">
        <v>0</v>
      </c>
      <c r="U4177">
        <v>1</v>
      </c>
      <c r="V4177">
        <f t="shared" si="130"/>
        <v>64</v>
      </c>
      <c r="W4177">
        <f t="shared" si="131"/>
        <v>54</v>
      </c>
    </row>
    <row r="4178" spans="1:23" x14ac:dyDescent="0.35">
      <c r="A4178" t="s">
        <v>550</v>
      </c>
      <c r="B4178" s="1">
        <v>44436</v>
      </c>
      <c r="C4178" t="s">
        <v>539</v>
      </c>
      <c r="D4178" t="s">
        <v>92</v>
      </c>
      <c r="E4178">
        <v>1</v>
      </c>
      <c r="F4178">
        <v>0</v>
      </c>
      <c r="G4178">
        <v>0</v>
      </c>
      <c r="H4178">
        <v>1</v>
      </c>
      <c r="I4178">
        <v>0</v>
      </c>
      <c r="J4178">
        <v>0</v>
      </c>
      <c r="K4178">
        <v>0</v>
      </c>
      <c r="L4178">
        <v>7</v>
      </c>
      <c r="M4178">
        <v>5</v>
      </c>
      <c r="N4178">
        <v>0</v>
      </c>
      <c r="O4178">
        <v>0</v>
      </c>
      <c r="P4178">
        <v>0</v>
      </c>
      <c r="Q4178">
        <v>1</v>
      </c>
      <c r="R4178">
        <v>6</v>
      </c>
      <c r="S4178">
        <v>1</v>
      </c>
      <c r="T4178">
        <v>0</v>
      </c>
      <c r="U4178">
        <v>0</v>
      </c>
      <c r="V4178">
        <f t="shared" si="130"/>
        <v>77</v>
      </c>
      <c r="W4178">
        <f t="shared" si="131"/>
        <v>76</v>
      </c>
    </row>
    <row r="4179" spans="1:23" x14ac:dyDescent="0.35">
      <c r="A4179" t="s">
        <v>550</v>
      </c>
      <c r="B4179" s="1">
        <v>44437</v>
      </c>
      <c r="C4179" t="s">
        <v>540</v>
      </c>
      <c r="D4179" t="s">
        <v>92</v>
      </c>
      <c r="E4179">
        <v>1</v>
      </c>
      <c r="F4179">
        <v>0</v>
      </c>
      <c r="G4179">
        <v>0</v>
      </c>
      <c r="H4179">
        <v>0</v>
      </c>
      <c r="I4179">
        <v>1</v>
      </c>
      <c r="J4179">
        <v>0</v>
      </c>
      <c r="K4179">
        <v>0</v>
      </c>
      <c r="L4179">
        <v>3</v>
      </c>
      <c r="M4179">
        <v>6</v>
      </c>
      <c r="N4179">
        <v>3</v>
      </c>
      <c r="O4179">
        <v>3</v>
      </c>
      <c r="P4179">
        <v>2</v>
      </c>
      <c r="Q4179">
        <v>0</v>
      </c>
      <c r="R4179">
        <v>4</v>
      </c>
      <c r="S4179">
        <v>0</v>
      </c>
      <c r="T4179">
        <v>0</v>
      </c>
      <c r="U4179">
        <v>1</v>
      </c>
      <c r="V4179">
        <f t="shared" si="130"/>
        <v>49</v>
      </c>
      <c r="W4179">
        <f t="shared" si="131"/>
        <v>29</v>
      </c>
    </row>
    <row r="4180" spans="1:23" x14ac:dyDescent="0.35">
      <c r="A4180" t="s">
        <v>550</v>
      </c>
      <c r="B4180" s="1">
        <v>44438</v>
      </c>
      <c r="C4180" t="s">
        <v>547</v>
      </c>
      <c r="D4180" t="s">
        <v>108</v>
      </c>
      <c r="E4180">
        <v>1</v>
      </c>
      <c r="F4180">
        <v>0</v>
      </c>
      <c r="G4180">
        <v>0</v>
      </c>
      <c r="H4180">
        <v>0</v>
      </c>
      <c r="I4180">
        <v>1</v>
      </c>
      <c r="J4180">
        <v>0</v>
      </c>
      <c r="K4180">
        <v>0</v>
      </c>
      <c r="L4180" s="2">
        <v>1.6666666666666665</v>
      </c>
      <c r="M4180">
        <v>4</v>
      </c>
      <c r="N4180">
        <v>2</v>
      </c>
      <c r="O4180">
        <v>2</v>
      </c>
      <c r="P4180">
        <v>0</v>
      </c>
      <c r="Q4180">
        <v>2</v>
      </c>
      <c r="R4180">
        <v>0</v>
      </c>
      <c r="S4180">
        <v>0</v>
      </c>
      <c r="T4180">
        <v>0</v>
      </c>
      <c r="U4180">
        <v>0</v>
      </c>
      <c r="V4180">
        <f t="shared" si="130"/>
        <v>49</v>
      </c>
      <c r="W4180">
        <f t="shared" si="131"/>
        <v>32</v>
      </c>
    </row>
    <row r="4181" spans="1:23" x14ac:dyDescent="0.35">
      <c r="A4181" t="s">
        <v>550</v>
      </c>
      <c r="B4181" s="1">
        <v>44439</v>
      </c>
      <c r="C4181" t="s">
        <v>538</v>
      </c>
      <c r="D4181" t="s">
        <v>108</v>
      </c>
      <c r="E4181">
        <v>1</v>
      </c>
      <c r="F4181">
        <v>0</v>
      </c>
      <c r="G4181">
        <v>0</v>
      </c>
      <c r="H4181">
        <v>0</v>
      </c>
      <c r="I4181">
        <v>1</v>
      </c>
      <c r="J4181">
        <v>0</v>
      </c>
      <c r="K4181">
        <v>0</v>
      </c>
      <c r="L4181" s="2">
        <v>3.6666666666666665</v>
      </c>
      <c r="M4181">
        <v>10</v>
      </c>
      <c r="N4181">
        <v>6</v>
      </c>
      <c r="O4181">
        <v>6</v>
      </c>
      <c r="P4181">
        <v>1</v>
      </c>
      <c r="Q4181">
        <v>2</v>
      </c>
      <c r="R4181">
        <v>1</v>
      </c>
      <c r="S4181">
        <v>1</v>
      </c>
      <c r="T4181">
        <v>0</v>
      </c>
      <c r="U4181">
        <v>0</v>
      </c>
      <c r="V4181">
        <f t="shared" si="130"/>
        <v>46</v>
      </c>
      <c r="W4181">
        <f t="shared" si="131"/>
        <v>15</v>
      </c>
    </row>
    <row r="4182" spans="1:23" x14ac:dyDescent="0.35">
      <c r="A4182" t="s">
        <v>550</v>
      </c>
      <c r="B4182" s="1">
        <v>44440</v>
      </c>
      <c r="C4182" t="s">
        <v>537</v>
      </c>
      <c r="D4182" t="s">
        <v>108</v>
      </c>
      <c r="E4182">
        <v>1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5</v>
      </c>
      <c r="M4182">
        <v>4</v>
      </c>
      <c r="N4182">
        <v>2</v>
      </c>
      <c r="O4182">
        <v>2</v>
      </c>
      <c r="P4182">
        <v>0</v>
      </c>
      <c r="Q4182">
        <v>1</v>
      </c>
      <c r="R4182">
        <v>7</v>
      </c>
      <c r="S4182">
        <v>0</v>
      </c>
      <c r="T4182">
        <v>0</v>
      </c>
      <c r="U4182">
        <v>0</v>
      </c>
      <c r="V4182">
        <f t="shared" si="130"/>
        <v>69</v>
      </c>
      <c r="W4182">
        <f t="shared" si="131"/>
        <v>61</v>
      </c>
    </row>
    <row r="4183" spans="1:23" x14ac:dyDescent="0.35">
      <c r="A4183" t="s">
        <v>550</v>
      </c>
      <c r="B4183" s="1">
        <v>44441</v>
      </c>
      <c r="C4183" t="s">
        <v>539</v>
      </c>
      <c r="D4183" t="s">
        <v>108</v>
      </c>
      <c r="E4183">
        <v>1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7</v>
      </c>
      <c r="M4183">
        <v>4</v>
      </c>
      <c r="N4183">
        <v>1</v>
      </c>
      <c r="O4183">
        <v>1</v>
      </c>
      <c r="P4183">
        <v>0</v>
      </c>
      <c r="Q4183">
        <v>1</v>
      </c>
      <c r="R4183">
        <v>10</v>
      </c>
      <c r="S4183">
        <v>0</v>
      </c>
      <c r="T4183">
        <v>0</v>
      </c>
      <c r="U4183">
        <v>0</v>
      </c>
      <c r="V4183">
        <f t="shared" si="130"/>
        <v>82</v>
      </c>
      <c r="W4183">
        <f t="shared" si="131"/>
        <v>79</v>
      </c>
    </row>
    <row r="4184" spans="1:23" x14ac:dyDescent="0.35">
      <c r="A4184" t="s">
        <v>550</v>
      </c>
      <c r="B4184" s="1">
        <v>44442</v>
      </c>
      <c r="C4184" t="s">
        <v>540</v>
      </c>
      <c r="D4184" t="s">
        <v>36</v>
      </c>
      <c r="E4184">
        <v>1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6</v>
      </c>
      <c r="M4184">
        <v>2</v>
      </c>
      <c r="N4184">
        <v>0</v>
      </c>
      <c r="O4184">
        <v>0</v>
      </c>
      <c r="P4184">
        <v>0</v>
      </c>
      <c r="Q4184">
        <v>3</v>
      </c>
      <c r="R4184">
        <v>5</v>
      </c>
      <c r="S4184">
        <v>0</v>
      </c>
      <c r="T4184">
        <v>0</v>
      </c>
      <c r="U4184">
        <v>1</v>
      </c>
      <c r="V4184">
        <f t="shared" si="130"/>
        <v>72</v>
      </c>
      <c r="W4184">
        <f t="shared" si="131"/>
        <v>71</v>
      </c>
    </row>
    <row r="4185" spans="1:23" x14ac:dyDescent="0.35">
      <c r="A4185" t="s">
        <v>550</v>
      </c>
      <c r="B4185" s="1">
        <v>44443</v>
      </c>
      <c r="C4185" t="s">
        <v>548</v>
      </c>
      <c r="D4185" t="s">
        <v>36</v>
      </c>
      <c r="E4185">
        <v>1</v>
      </c>
      <c r="F4185">
        <v>0</v>
      </c>
      <c r="G4185">
        <v>0</v>
      </c>
      <c r="H4185">
        <v>0</v>
      </c>
      <c r="I4185">
        <v>1</v>
      </c>
      <c r="J4185">
        <v>0</v>
      </c>
      <c r="K4185">
        <v>0</v>
      </c>
      <c r="L4185" s="2">
        <v>0.33333333333333331</v>
      </c>
      <c r="M4185">
        <v>1</v>
      </c>
      <c r="N4185">
        <v>3</v>
      </c>
      <c r="O4185">
        <v>3</v>
      </c>
      <c r="P4185">
        <v>1</v>
      </c>
      <c r="Q4185">
        <v>2</v>
      </c>
      <c r="R4185">
        <v>1</v>
      </c>
      <c r="S4185">
        <v>0</v>
      </c>
      <c r="T4185">
        <v>0</v>
      </c>
      <c r="U4185">
        <v>0</v>
      </c>
      <c r="V4185">
        <f t="shared" si="130"/>
        <v>45</v>
      </c>
      <c r="W4185">
        <f t="shared" si="131"/>
        <v>22</v>
      </c>
    </row>
    <row r="4186" spans="1:23" x14ac:dyDescent="0.35">
      <c r="A4186" t="s">
        <v>550</v>
      </c>
      <c r="B4186" s="1">
        <v>44444</v>
      </c>
      <c r="C4186" t="s">
        <v>549</v>
      </c>
      <c r="D4186" t="s">
        <v>36</v>
      </c>
      <c r="E4186">
        <v>1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f t="shared" si="130"/>
        <v>53</v>
      </c>
      <c r="W4186">
        <f t="shared" si="131"/>
        <v>46</v>
      </c>
    </row>
    <row r="4187" spans="1:23" x14ac:dyDescent="0.35">
      <c r="A4187" t="s">
        <v>550</v>
      </c>
      <c r="B4187" s="1">
        <v>44445</v>
      </c>
      <c r="C4187" t="s">
        <v>537</v>
      </c>
      <c r="D4187" t="s">
        <v>86</v>
      </c>
      <c r="E4187">
        <v>1</v>
      </c>
      <c r="F4187">
        <v>0</v>
      </c>
      <c r="G4187">
        <v>0</v>
      </c>
      <c r="H4187">
        <v>1</v>
      </c>
      <c r="I4187">
        <v>0</v>
      </c>
      <c r="J4187">
        <v>0</v>
      </c>
      <c r="K4187">
        <v>0</v>
      </c>
      <c r="L4187">
        <v>7</v>
      </c>
      <c r="M4187">
        <v>5</v>
      </c>
      <c r="N4187">
        <v>3</v>
      </c>
      <c r="O4187">
        <v>3</v>
      </c>
      <c r="P4187">
        <v>2</v>
      </c>
      <c r="Q4187">
        <v>1</v>
      </c>
      <c r="R4187">
        <v>9</v>
      </c>
      <c r="S4187">
        <v>0</v>
      </c>
      <c r="T4187">
        <v>0</v>
      </c>
      <c r="U4187">
        <v>0</v>
      </c>
      <c r="V4187">
        <f t="shared" si="130"/>
        <v>72</v>
      </c>
      <c r="W4187">
        <f t="shared" si="131"/>
        <v>58</v>
      </c>
    </row>
    <row r="4188" spans="1:23" x14ac:dyDescent="0.35">
      <c r="A4188" t="s">
        <v>550</v>
      </c>
      <c r="B4188" s="1">
        <v>44446</v>
      </c>
      <c r="C4188" t="s">
        <v>539</v>
      </c>
      <c r="D4188" t="s">
        <v>86</v>
      </c>
      <c r="E4188">
        <v>1</v>
      </c>
      <c r="F4188">
        <v>0</v>
      </c>
      <c r="G4188">
        <v>0</v>
      </c>
      <c r="H4188">
        <v>1</v>
      </c>
      <c r="I4188">
        <v>0</v>
      </c>
      <c r="J4188">
        <v>0</v>
      </c>
      <c r="K4188">
        <v>0</v>
      </c>
      <c r="L4188">
        <v>7</v>
      </c>
      <c r="M4188">
        <v>9</v>
      </c>
      <c r="N4188">
        <v>3</v>
      </c>
      <c r="O4188">
        <v>3</v>
      </c>
      <c r="P4188">
        <v>0</v>
      </c>
      <c r="Q4188">
        <v>0</v>
      </c>
      <c r="R4188">
        <v>6</v>
      </c>
      <c r="S4188">
        <v>0</v>
      </c>
      <c r="T4188">
        <v>0</v>
      </c>
      <c r="U4188">
        <v>0</v>
      </c>
      <c r="V4188">
        <f t="shared" si="130"/>
        <v>74</v>
      </c>
      <c r="W4188">
        <f t="shared" si="131"/>
        <v>61</v>
      </c>
    </row>
    <row r="4189" spans="1:23" x14ac:dyDescent="0.35">
      <c r="A4189" t="s">
        <v>550</v>
      </c>
      <c r="B4189" s="1">
        <v>44447</v>
      </c>
      <c r="C4189" t="s">
        <v>540</v>
      </c>
      <c r="D4189" t="s">
        <v>86</v>
      </c>
      <c r="E4189">
        <v>1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 s="2">
        <v>4.333333333333333</v>
      </c>
      <c r="M4189">
        <v>7</v>
      </c>
      <c r="N4189">
        <v>3</v>
      </c>
      <c r="O4189">
        <v>3</v>
      </c>
      <c r="P4189">
        <v>0</v>
      </c>
      <c r="Q4189">
        <v>1</v>
      </c>
      <c r="R4189">
        <v>5</v>
      </c>
      <c r="S4189">
        <v>0</v>
      </c>
      <c r="T4189">
        <v>0</v>
      </c>
      <c r="U4189">
        <v>0</v>
      </c>
      <c r="V4189">
        <f t="shared" si="130"/>
        <v>60.666666666666664</v>
      </c>
      <c r="W4189">
        <f t="shared" si="131"/>
        <v>46</v>
      </c>
    </row>
    <row r="4190" spans="1:23" x14ac:dyDescent="0.35">
      <c r="A4190" t="s">
        <v>550</v>
      </c>
      <c r="B4190" s="1">
        <v>44449</v>
      </c>
      <c r="C4190" t="s">
        <v>549</v>
      </c>
      <c r="D4190" t="s">
        <v>114</v>
      </c>
      <c r="E4190">
        <v>1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2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2</v>
      </c>
      <c r="S4190">
        <v>0</v>
      </c>
      <c r="T4190">
        <v>0</v>
      </c>
      <c r="U4190">
        <v>0</v>
      </c>
      <c r="V4190">
        <f t="shared" si="130"/>
        <v>58</v>
      </c>
      <c r="W4190">
        <f t="shared" si="131"/>
        <v>54</v>
      </c>
    </row>
    <row r="4191" spans="1:23" x14ac:dyDescent="0.35">
      <c r="A4191" t="s">
        <v>550</v>
      </c>
      <c r="B4191" s="1">
        <v>44450</v>
      </c>
      <c r="C4191" t="s">
        <v>537</v>
      </c>
      <c r="D4191" t="s">
        <v>114</v>
      </c>
      <c r="E4191">
        <v>1</v>
      </c>
      <c r="F4191">
        <v>0</v>
      </c>
      <c r="G4191">
        <v>0</v>
      </c>
      <c r="H4191">
        <v>1</v>
      </c>
      <c r="I4191">
        <v>0</v>
      </c>
      <c r="J4191">
        <v>0</v>
      </c>
      <c r="K4191">
        <v>0</v>
      </c>
      <c r="L4191">
        <v>6</v>
      </c>
      <c r="M4191">
        <v>8</v>
      </c>
      <c r="N4191">
        <v>3</v>
      </c>
      <c r="O4191">
        <v>3</v>
      </c>
      <c r="P4191">
        <v>0</v>
      </c>
      <c r="Q4191">
        <v>0</v>
      </c>
      <c r="R4191">
        <v>9</v>
      </c>
      <c r="S4191">
        <v>0</v>
      </c>
      <c r="T4191">
        <v>0</v>
      </c>
      <c r="U4191">
        <v>0</v>
      </c>
      <c r="V4191">
        <f t="shared" si="130"/>
        <v>73</v>
      </c>
      <c r="W4191">
        <f t="shared" si="131"/>
        <v>60</v>
      </c>
    </row>
    <row r="4192" spans="1:23" x14ac:dyDescent="0.35">
      <c r="A4192" t="s">
        <v>550</v>
      </c>
      <c r="B4192" s="1">
        <v>44451</v>
      </c>
      <c r="C4192" t="s">
        <v>539</v>
      </c>
      <c r="D4192" t="s">
        <v>114</v>
      </c>
      <c r="E4192">
        <v>1</v>
      </c>
      <c r="F4192">
        <v>0</v>
      </c>
      <c r="G4192">
        <v>0</v>
      </c>
      <c r="H4192">
        <v>1</v>
      </c>
      <c r="I4192">
        <v>0</v>
      </c>
      <c r="J4192">
        <v>0</v>
      </c>
      <c r="K4192">
        <v>0</v>
      </c>
      <c r="L4192">
        <v>6</v>
      </c>
      <c r="M4192">
        <v>7</v>
      </c>
      <c r="N4192">
        <v>5</v>
      </c>
      <c r="O4192">
        <v>5</v>
      </c>
      <c r="P4192">
        <v>1</v>
      </c>
      <c r="Q4192">
        <v>2</v>
      </c>
      <c r="R4192">
        <v>5</v>
      </c>
      <c r="S4192">
        <v>0</v>
      </c>
      <c r="T4192">
        <v>0</v>
      </c>
      <c r="U4192">
        <v>0</v>
      </c>
      <c r="V4192">
        <f t="shared" si="130"/>
        <v>64</v>
      </c>
      <c r="W4192">
        <f t="shared" si="131"/>
        <v>42</v>
      </c>
    </row>
    <row r="4193" spans="1:23" x14ac:dyDescent="0.35">
      <c r="A4193" t="s">
        <v>550</v>
      </c>
      <c r="B4193" s="1">
        <v>44452</v>
      </c>
      <c r="C4193" t="s">
        <v>549</v>
      </c>
      <c r="D4193" t="s">
        <v>69</v>
      </c>
      <c r="E4193">
        <v>1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2</v>
      </c>
      <c r="M4193">
        <v>1</v>
      </c>
      <c r="N4193">
        <v>0</v>
      </c>
      <c r="O4193">
        <v>0</v>
      </c>
      <c r="P4193">
        <v>0</v>
      </c>
      <c r="Q4193">
        <v>0</v>
      </c>
      <c r="R4193">
        <v>1</v>
      </c>
      <c r="S4193">
        <v>0</v>
      </c>
      <c r="T4193">
        <v>0</v>
      </c>
      <c r="U4193">
        <v>0</v>
      </c>
      <c r="V4193">
        <f t="shared" si="130"/>
        <v>56</v>
      </c>
      <c r="W4193">
        <f t="shared" si="131"/>
        <v>51</v>
      </c>
    </row>
    <row r="4194" spans="1:23" x14ac:dyDescent="0.35">
      <c r="A4194" t="s">
        <v>550</v>
      </c>
      <c r="B4194" s="1">
        <v>44453</v>
      </c>
      <c r="C4194" t="s">
        <v>540</v>
      </c>
      <c r="D4194" t="s">
        <v>69</v>
      </c>
      <c r="E4194">
        <v>1</v>
      </c>
      <c r="F4194">
        <v>0</v>
      </c>
      <c r="G4194">
        <v>0</v>
      </c>
      <c r="H4194">
        <v>1</v>
      </c>
      <c r="I4194">
        <v>0</v>
      </c>
      <c r="J4194">
        <v>0</v>
      </c>
      <c r="K4194">
        <v>0</v>
      </c>
      <c r="L4194" s="2">
        <v>6.666666666666667</v>
      </c>
      <c r="M4194">
        <v>3</v>
      </c>
      <c r="N4194">
        <v>1</v>
      </c>
      <c r="O4194">
        <v>1</v>
      </c>
      <c r="P4194">
        <v>0</v>
      </c>
      <c r="Q4194">
        <v>1</v>
      </c>
      <c r="R4194">
        <v>3</v>
      </c>
      <c r="S4194">
        <v>0</v>
      </c>
      <c r="T4194">
        <v>0</v>
      </c>
      <c r="U4194">
        <v>0</v>
      </c>
      <c r="V4194">
        <f t="shared" si="130"/>
        <v>74.333333333333329</v>
      </c>
      <c r="W4194">
        <f t="shared" si="131"/>
        <v>72</v>
      </c>
    </row>
    <row r="4195" spans="1:23" x14ac:dyDescent="0.35">
      <c r="A4195" t="s">
        <v>550</v>
      </c>
      <c r="B4195" s="1">
        <v>44454</v>
      </c>
      <c r="C4195" t="s">
        <v>549</v>
      </c>
      <c r="D4195" t="s">
        <v>69</v>
      </c>
      <c r="E4195">
        <v>1</v>
      </c>
      <c r="F4195">
        <v>0</v>
      </c>
      <c r="G4195">
        <v>0</v>
      </c>
      <c r="H4195">
        <v>0</v>
      </c>
      <c r="I4195">
        <v>1</v>
      </c>
      <c r="J4195">
        <v>0</v>
      </c>
      <c r="K4195">
        <v>0</v>
      </c>
      <c r="L4195" s="2">
        <v>0.33333333333333331</v>
      </c>
      <c r="M4195">
        <v>2</v>
      </c>
      <c r="N4195">
        <v>2</v>
      </c>
      <c r="O4195">
        <v>2</v>
      </c>
      <c r="P4195">
        <v>0</v>
      </c>
      <c r="Q4195">
        <v>0</v>
      </c>
      <c r="R4195">
        <v>1</v>
      </c>
      <c r="S4195">
        <v>0</v>
      </c>
      <c r="T4195">
        <v>0</v>
      </c>
      <c r="U4195">
        <v>0</v>
      </c>
      <c r="V4195">
        <f t="shared" si="130"/>
        <v>50</v>
      </c>
      <c r="W4195">
        <f t="shared" si="131"/>
        <v>33</v>
      </c>
    </row>
    <row r="4196" spans="1:23" x14ac:dyDescent="0.35">
      <c r="A4196" t="s">
        <v>550</v>
      </c>
      <c r="B4196" s="1">
        <v>44455</v>
      </c>
      <c r="C4196" t="s">
        <v>537</v>
      </c>
      <c r="D4196" t="s">
        <v>69</v>
      </c>
      <c r="E4196">
        <v>1</v>
      </c>
      <c r="F4196">
        <v>0</v>
      </c>
      <c r="G4196">
        <v>0</v>
      </c>
      <c r="H4196">
        <v>0</v>
      </c>
      <c r="I4196">
        <v>1</v>
      </c>
      <c r="J4196">
        <v>0</v>
      </c>
      <c r="K4196">
        <v>0</v>
      </c>
      <c r="L4196">
        <v>5</v>
      </c>
      <c r="M4196">
        <v>8</v>
      </c>
      <c r="N4196">
        <v>4</v>
      </c>
      <c r="O4196">
        <v>4</v>
      </c>
      <c r="P4196">
        <v>1</v>
      </c>
      <c r="Q4196">
        <v>1</v>
      </c>
      <c r="R4196">
        <v>7</v>
      </c>
      <c r="S4196">
        <v>0</v>
      </c>
      <c r="T4196">
        <v>0</v>
      </c>
      <c r="U4196">
        <v>0</v>
      </c>
      <c r="V4196">
        <f t="shared" si="130"/>
        <v>61</v>
      </c>
      <c r="W4196">
        <f t="shared" si="131"/>
        <v>41</v>
      </c>
    </row>
    <row r="4197" spans="1:23" x14ac:dyDescent="0.35">
      <c r="A4197" t="s">
        <v>550</v>
      </c>
      <c r="B4197" s="1">
        <v>44456</v>
      </c>
      <c r="C4197" t="s">
        <v>539</v>
      </c>
      <c r="D4197" t="s">
        <v>120</v>
      </c>
      <c r="E4197">
        <v>1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7</v>
      </c>
      <c r="M4197">
        <v>6</v>
      </c>
      <c r="N4197">
        <v>2</v>
      </c>
      <c r="O4197">
        <v>2</v>
      </c>
      <c r="P4197">
        <v>0</v>
      </c>
      <c r="Q4197">
        <v>0</v>
      </c>
      <c r="R4197">
        <v>9</v>
      </c>
      <c r="S4197">
        <v>0</v>
      </c>
      <c r="T4197">
        <v>0</v>
      </c>
      <c r="U4197">
        <v>0</v>
      </c>
      <c r="V4197">
        <f t="shared" si="130"/>
        <v>80</v>
      </c>
      <c r="W4197">
        <f t="shared" si="131"/>
        <v>73</v>
      </c>
    </row>
    <row r="4198" spans="1:23" x14ac:dyDescent="0.35">
      <c r="A4198" t="s">
        <v>550</v>
      </c>
      <c r="B4198" s="1">
        <v>44457</v>
      </c>
      <c r="C4198" t="s">
        <v>542</v>
      </c>
      <c r="D4198" t="s">
        <v>120</v>
      </c>
      <c r="E4198">
        <v>1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3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4</v>
      </c>
      <c r="S4198">
        <v>1</v>
      </c>
      <c r="T4198">
        <v>0</v>
      </c>
      <c r="U4198">
        <v>0</v>
      </c>
      <c r="V4198">
        <f t="shared" si="130"/>
        <v>63</v>
      </c>
      <c r="W4198">
        <f t="shared" si="131"/>
        <v>62</v>
      </c>
    </row>
    <row r="4199" spans="1:23" x14ac:dyDescent="0.35">
      <c r="A4199" t="s">
        <v>550</v>
      </c>
      <c r="B4199" s="1">
        <v>44458</v>
      </c>
      <c r="C4199" t="s">
        <v>540</v>
      </c>
      <c r="D4199" t="s">
        <v>120</v>
      </c>
      <c r="E4199">
        <v>1</v>
      </c>
      <c r="F4199">
        <v>0</v>
      </c>
      <c r="G4199">
        <v>0</v>
      </c>
      <c r="H4199">
        <v>0</v>
      </c>
      <c r="I4199">
        <v>1</v>
      </c>
      <c r="J4199">
        <v>0</v>
      </c>
      <c r="K4199">
        <v>0</v>
      </c>
      <c r="L4199">
        <v>6</v>
      </c>
      <c r="M4199">
        <v>6</v>
      </c>
      <c r="N4199">
        <v>2</v>
      </c>
      <c r="O4199">
        <v>2</v>
      </c>
      <c r="P4199">
        <v>1</v>
      </c>
      <c r="Q4199">
        <v>0</v>
      </c>
      <c r="R4199">
        <v>6</v>
      </c>
      <c r="S4199">
        <v>0</v>
      </c>
      <c r="T4199">
        <v>0</v>
      </c>
      <c r="U4199">
        <v>0</v>
      </c>
      <c r="V4199">
        <f t="shared" si="130"/>
        <v>68</v>
      </c>
      <c r="W4199">
        <f t="shared" si="131"/>
        <v>58</v>
      </c>
    </row>
    <row r="4200" spans="1:23" x14ac:dyDescent="0.35">
      <c r="A4200" t="s">
        <v>550</v>
      </c>
      <c r="B4200" s="1">
        <v>44460</v>
      </c>
      <c r="C4200" t="s">
        <v>537</v>
      </c>
      <c r="D4200" t="s">
        <v>74</v>
      </c>
      <c r="E4200">
        <v>1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4</v>
      </c>
      <c r="M4200">
        <v>9</v>
      </c>
      <c r="N4200">
        <v>4</v>
      </c>
      <c r="O4200">
        <v>4</v>
      </c>
      <c r="P4200">
        <v>3</v>
      </c>
      <c r="Q4200">
        <v>0</v>
      </c>
      <c r="R4200">
        <v>3</v>
      </c>
      <c r="S4200">
        <v>0</v>
      </c>
      <c r="T4200">
        <v>0</v>
      </c>
      <c r="U4200">
        <v>0</v>
      </c>
      <c r="V4200">
        <f t="shared" si="130"/>
        <v>44</v>
      </c>
      <c r="W4200">
        <f t="shared" si="131"/>
        <v>19</v>
      </c>
    </row>
    <row r="4201" spans="1:23" x14ac:dyDescent="0.35">
      <c r="A4201" t="s">
        <v>550</v>
      </c>
      <c r="B4201" s="1">
        <v>44461</v>
      </c>
      <c r="C4201" t="s">
        <v>543</v>
      </c>
      <c r="D4201" t="s">
        <v>74</v>
      </c>
      <c r="E4201">
        <v>1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4</v>
      </c>
      <c r="M4201">
        <v>4</v>
      </c>
      <c r="N4201">
        <v>1</v>
      </c>
      <c r="O4201">
        <v>0</v>
      </c>
      <c r="P4201">
        <v>0</v>
      </c>
      <c r="Q4201">
        <v>3</v>
      </c>
      <c r="R4201">
        <v>3</v>
      </c>
      <c r="S4201">
        <v>0</v>
      </c>
      <c r="T4201">
        <v>0</v>
      </c>
      <c r="U4201">
        <v>0</v>
      </c>
      <c r="V4201">
        <f t="shared" si="130"/>
        <v>56</v>
      </c>
      <c r="W4201">
        <f t="shared" si="131"/>
        <v>50</v>
      </c>
    </row>
    <row r="4202" spans="1:23" x14ac:dyDescent="0.35">
      <c r="A4202" t="s">
        <v>550</v>
      </c>
      <c r="B4202" s="1">
        <v>44462</v>
      </c>
      <c r="C4202" t="s">
        <v>539</v>
      </c>
      <c r="D4202" t="s">
        <v>74</v>
      </c>
      <c r="E4202">
        <v>1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4</v>
      </c>
      <c r="M4202">
        <v>4</v>
      </c>
      <c r="N4202">
        <v>4</v>
      </c>
      <c r="O4202">
        <v>4</v>
      </c>
      <c r="P4202">
        <v>0</v>
      </c>
      <c r="Q4202">
        <v>2</v>
      </c>
      <c r="R4202">
        <v>3</v>
      </c>
      <c r="S4202">
        <v>1</v>
      </c>
      <c r="T4202">
        <v>0</v>
      </c>
      <c r="U4202">
        <v>1</v>
      </c>
      <c r="V4202">
        <f t="shared" si="130"/>
        <v>59</v>
      </c>
      <c r="W4202">
        <f t="shared" si="131"/>
        <v>43</v>
      </c>
    </row>
    <row r="4203" spans="1:23" x14ac:dyDescent="0.35">
      <c r="A4203" t="s">
        <v>550</v>
      </c>
      <c r="B4203" s="1">
        <v>44463</v>
      </c>
      <c r="C4203" t="s">
        <v>542</v>
      </c>
      <c r="D4203" t="s">
        <v>86</v>
      </c>
      <c r="E4203">
        <v>1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4</v>
      </c>
      <c r="M4203">
        <v>6</v>
      </c>
      <c r="N4203">
        <v>2</v>
      </c>
      <c r="O4203">
        <v>2</v>
      </c>
      <c r="P4203">
        <v>0</v>
      </c>
      <c r="Q4203">
        <v>0</v>
      </c>
      <c r="R4203">
        <v>7</v>
      </c>
      <c r="S4203">
        <v>1</v>
      </c>
      <c r="T4203">
        <v>0</v>
      </c>
      <c r="U4203">
        <v>0</v>
      </c>
      <c r="V4203">
        <f t="shared" si="130"/>
        <v>63</v>
      </c>
      <c r="W4203">
        <f t="shared" si="131"/>
        <v>53</v>
      </c>
    </row>
    <row r="4204" spans="1:23" x14ac:dyDescent="0.35">
      <c r="A4204" t="s">
        <v>550</v>
      </c>
      <c r="B4204" s="1">
        <v>44464</v>
      </c>
      <c r="C4204" t="s">
        <v>540</v>
      </c>
      <c r="D4204" t="s">
        <v>86</v>
      </c>
      <c r="E4204">
        <v>1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4</v>
      </c>
      <c r="M4204">
        <v>5</v>
      </c>
      <c r="N4204">
        <v>2</v>
      </c>
      <c r="O4204">
        <v>2</v>
      </c>
      <c r="P4204">
        <v>0</v>
      </c>
      <c r="Q4204">
        <v>1</v>
      </c>
      <c r="R4204">
        <v>3</v>
      </c>
      <c r="S4204">
        <v>0</v>
      </c>
      <c r="T4204">
        <v>0</v>
      </c>
      <c r="U4204">
        <v>0</v>
      </c>
      <c r="V4204">
        <f t="shared" si="130"/>
        <v>59</v>
      </c>
      <c r="W4204">
        <f t="shared" si="131"/>
        <v>49</v>
      </c>
    </row>
    <row r="4205" spans="1:23" x14ac:dyDescent="0.35">
      <c r="A4205" t="s">
        <v>550</v>
      </c>
      <c r="B4205" s="1">
        <v>44465</v>
      </c>
      <c r="C4205" t="s">
        <v>537</v>
      </c>
      <c r="D4205" t="s">
        <v>86</v>
      </c>
      <c r="E4205">
        <v>1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6</v>
      </c>
      <c r="M4205">
        <v>3</v>
      </c>
      <c r="N4205">
        <v>1</v>
      </c>
      <c r="O4205">
        <v>1</v>
      </c>
      <c r="P4205">
        <v>1</v>
      </c>
      <c r="Q4205">
        <v>0</v>
      </c>
      <c r="R4205">
        <v>11</v>
      </c>
      <c r="S4205">
        <v>0</v>
      </c>
      <c r="T4205">
        <v>0</v>
      </c>
      <c r="U4205">
        <v>0</v>
      </c>
      <c r="V4205">
        <f t="shared" si="130"/>
        <v>76</v>
      </c>
      <c r="W4205">
        <f t="shared" si="131"/>
        <v>72</v>
      </c>
    </row>
    <row r="4206" spans="1:23" x14ac:dyDescent="0.35">
      <c r="A4206" t="s">
        <v>550</v>
      </c>
      <c r="B4206" s="1">
        <v>44467</v>
      </c>
      <c r="C4206" t="s">
        <v>539</v>
      </c>
      <c r="D4206" t="s">
        <v>131</v>
      </c>
      <c r="E4206">
        <v>1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5</v>
      </c>
      <c r="M4206">
        <v>4</v>
      </c>
      <c r="N4206">
        <v>1</v>
      </c>
      <c r="O4206">
        <v>0</v>
      </c>
      <c r="P4206">
        <v>0</v>
      </c>
      <c r="Q4206">
        <v>2</v>
      </c>
      <c r="R4206">
        <v>6</v>
      </c>
      <c r="S4206">
        <v>0</v>
      </c>
      <c r="T4206">
        <v>0</v>
      </c>
      <c r="U4206">
        <v>0</v>
      </c>
      <c r="V4206">
        <f t="shared" si="130"/>
        <v>65</v>
      </c>
      <c r="W4206">
        <f t="shared" si="131"/>
        <v>61</v>
      </c>
    </row>
    <row r="4207" spans="1:23" x14ac:dyDescent="0.35">
      <c r="A4207" t="s">
        <v>550</v>
      </c>
      <c r="B4207" s="1">
        <v>44468</v>
      </c>
      <c r="C4207" t="s">
        <v>542</v>
      </c>
      <c r="D4207" t="s">
        <v>131</v>
      </c>
      <c r="E4207">
        <v>1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6</v>
      </c>
      <c r="M4207">
        <v>3</v>
      </c>
      <c r="N4207">
        <v>0</v>
      </c>
      <c r="O4207">
        <v>0</v>
      </c>
      <c r="P4207">
        <v>0</v>
      </c>
      <c r="Q4207">
        <v>0</v>
      </c>
      <c r="R4207">
        <v>6</v>
      </c>
      <c r="S4207">
        <v>1</v>
      </c>
      <c r="T4207">
        <v>0</v>
      </c>
      <c r="U4207">
        <v>0</v>
      </c>
      <c r="V4207">
        <f t="shared" si="130"/>
        <v>75</v>
      </c>
      <c r="W4207">
        <f t="shared" si="131"/>
        <v>76</v>
      </c>
    </row>
    <row r="4208" spans="1:23" x14ac:dyDescent="0.35">
      <c r="A4208" t="s">
        <v>550</v>
      </c>
      <c r="B4208" s="1">
        <v>44469</v>
      </c>
      <c r="C4208" t="s">
        <v>543</v>
      </c>
      <c r="D4208" t="s">
        <v>131</v>
      </c>
      <c r="E4208">
        <v>1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 s="2">
        <v>0.33333333333333331</v>
      </c>
      <c r="M4208">
        <v>3</v>
      </c>
      <c r="N4208">
        <v>3</v>
      </c>
      <c r="O4208">
        <v>3</v>
      </c>
      <c r="P4208">
        <v>0</v>
      </c>
      <c r="Q4208">
        <v>2</v>
      </c>
      <c r="R4208">
        <v>0</v>
      </c>
      <c r="S4208">
        <v>0</v>
      </c>
      <c r="T4208">
        <v>0</v>
      </c>
      <c r="U4208">
        <v>0</v>
      </c>
      <c r="V4208">
        <f t="shared" si="130"/>
        <v>46</v>
      </c>
      <c r="W4208">
        <f t="shared" si="131"/>
        <v>23</v>
      </c>
    </row>
    <row r="4209" spans="1:23" x14ac:dyDescent="0.35">
      <c r="A4209" t="s">
        <v>550</v>
      </c>
      <c r="B4209" s="1">
        <v>44470</v>
      </c>
      <c r="C4209" t="s">
        <v>540</v>
      </c>
      <c r="D4209" t="s">
        <v>69</v>
      </c>
      <c r="E4209">
        <v>1</v>
      </c>
      <c r="F4209">
        <v>0</v>
      </c>
      <c r="G4209">
        <v>0</v>
      </c>
      <c r="H4209">
        <v>1</v>
      </c>
      <c r="I4209">
        <v>0</v>
      </c>
      <c r="J4209">
        <v>0</v>
      </c>
      <c r="K4209">
        <v>0</v>
      </c>
      <c r="L4209">
        <v>5</v>
      </c>
      <c r="M4209">
        <v>4</v>
      </c>
      <c r="N4209">
        <v>0</v>
      </c>
      <c r="O4209">
        <v>0</v>
      </c>
      <c r="P4209">
        <v>0</v>
      </c>
      <c r="Q4209">
        <v>0</v>
      </c>
      <c r="R4209">
        <v>3</v>
      </c>
      <c r="S4209">
        <v>0</v>
      </c>
      <c r="T4209">
        <v>0</v>
      </c>
      <c r="U4209">
        <v>0</v>
      </c>
      <c r="V4209">
        <f t="shared" si="130"/>
        <v>66</v>
      </c>
      <c r="W4209">
        <f t="shared" si="131"/>
        <v>65</v>
      </c>
    </row>
    <row r="4210" spans="1:23" x14ac:dyDescent="0.35">
      <c r="A4210" t="s">
        <v>550</v>
      </c>
      <c r="B4210" s="1">
        <v>44471</v>
      </c>
      <c r="C4210" t="s">
        <v>537</v>
      </c>
      <c r="D4210" t="s">
        <v>69</v>
      </c>
      <c r="E4210">
        <v>1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7</v>
      </c>
      <c r="M4210">
        <v>6</v>
      </c>
      <c r="N4210">
        <v>1</v>
      </c>
      <c r="O4210">
        <v>1</v>
      </c>
      <c r="P4210">
        <v>0</v>
      </c>
      <c r="Q4210">
        <v>1</v>
      </c>
      <c r="R4210">
        <v>5</v>
      </c>
      <c r="S4210">
        <v>0</v>
      </c>
      <c r="T4210">
        <v>0</v>
      </c>
      <c r="U4210">
        <v>0</v>
      </c>
      <c r="V4210">
        <f t="shared" si="130"/>
        <v>75</v>
      </c>
      <c r="W4210">
        <f t="shared" si="131"/>
        <v>70</v>
      </c>
    </row>
    <row r="4211" spans="1:23" x14ac:dyDescent="0.35">
      <c r="A4211" t="s">
        <v>550</v>
      </c>
      <c r="B4211" s="1">
        <v>44472</v>
      </c>
      <c r="C4211" t="s">
        <v>539</v>
      </c>
      <c r="D4211" t="s">
        <v>69</v>
      </c>
      <c r="E4211">
        <v>1</v>
      </c>
      <c r="F4211">
        <v>0</v>
      </c>
      <c r="G4211">
        <v>0</v>
      </c>
      <c r="H4211">
        <v>1</v>
      </c>
      <c r="I4211">
        <v>0</v>
      </c>
      <c r="J4211">
        <v>0</v>
      </c>
      <c r="K4211">
        <v>0</v>
      </c>
      <c r="L4211">
        <v>7</v>
      </c>
      <c r="M4211">
        <v>6</v>
      </c>
      <c r="N4211">
        <v>4</v>
      </c>
      <c r="O4211">
        <v>4</v>
      </c>
      <c r="P4211">
        <v>0</v>
      </c>
      <c r="Q4211">
        <v>0</v>
      </c>
      <c r="R4211">
        <v>8</v>
      </c>
      <c r="S4211">
        <v>1</v>
      </c>
      <c r="T4211">
        <v>0</v>
      </c>
      <c r="U4211">
        <v>0</v>
      </c>
      <c r="V4211">
        <f t="shared" si="130"/>
        <v>79</v>
      </c>
      <c r="W4211">
        <f t="shared" si="131"/>
        <v>66</v>
      </c>
    </row>
    <row r="4212" spans="1:23" x14ac:dyDescent="0.35">
      <c r="A4212" t="s">
        <v>565</v>
      </c>
      <c r="B4212" s="1">
        <v>44287</v>
      </c>
      <c r="C4212" t="s">
        <v>551</v>
      </c>
      <c r="D4212" t="s">
        <v>50</v>
      </c>
      <c r="E4212">
        <v>1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6</v>
      </c>
      <c r="M4212">
        <v>8</v>
      </c>
      <c r="N4212">
        <v>5</v>
      </c>
      <c r="O4212">
        <v>5</v>
      </c>
      <c r="P4212">
        <v>3</v>
      </c>
      <c r="Q4212">
        <v>3</v>
      </c>
      <c r="R4212">
        <v>2</v>
      </c>
      <c r="S4212">
        <v>0</v>
      </c>
      <c r="T4212">
        <v>0</v>
      </c>
      <c r="U4212">
        <v>0</v>
      </c>
      <c r="V4212">
        <f t="shared" si="130"/>
        <v>51</v>
      </c>
      <c r="W4212">
        <f t="shared" si="131"/>
        <v>23</v>
      </c>
    </row>
    <row r="4213" spans="1:23" x14ac:dyDescent="0.35">
      <c r="A4213" t="s">
        <v>565</v>
      </c>
      <c r="B4213" s="1">
        <v>44288</v>
      </c>
      <c r="C4213" t="s">
        <v>552</v>
      </c>
      <c r="D4213" t="s">
        <v>50</v>
      </c>
      <c r="E4213">
        <v>1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6</v>
      </c>
      <c r="M4213">
        <v>6</v>
      </c>
      <c r="N4213">
        <v>3</v>
      </c>
      <c r="O4213">
        <v>3</v>
      </c>
      <c r="P4213">
        <v>2</v>
      </c>
      <c r="Q4213">
        <v>1</v>
      </c>
      <c r="R4213">
        <v>10</v>
      </c>
      <c r="S4213">
        <v>0</v>
      </c>
      <c r="T4213">
        <v>0</v>
      </c>
      <c r="U4213">
        <v>0</v>
      </c>
      <c r="V4213">
        <f t="shared" si="130"/>
        <v>67</v>
      </c>
      <c r="W4213">
        <f t="shared" si="131"/>
        <v>51</v>
      </c>
    </row>
    <row r="4214" spans="1:23" x14ac:dyDescent="0.35">
      <c r="A4214" t="s">
        <v>565</v>
      </c>
      <c r="B4214" s="1">
        <v>44289</v>
      </c>
      <c r="C4214" t="s">
        <v>553</v>
      </c>
      <c r="D4214" t="s">
        <v>50</v>
      </c>
      <c r="E4214">
        <v>1</v>
      </c>
      <c r="F4214">
        <v>0</v>
      </c>
      <c r="G4214">
        <v>0</v>
      </c>
      <c r="H4214">
        <v>1</v>
      </c>
      <c r="I4214">
        <v>0</v>
      </c>
      <c r="J4214">
        <v>0</v>
      </c>
      <c r="K4214">
        <v>0</v>
      </c>
      <c r="L4214">
        <v>5</v>
      </c>
      <c r="M4214">
        <v>4</v>
      </c>
      <c r="N4214">
        <v>0</v>
      </c>
      <c r="O4214">
        <v>0</v>
      </c>
      <c r="P4214">
        <v>0</v>
      </c>
      <c r="Q4214">
        <v>2</v>
      </c>
      <c r="R4214">
        <v>6</v>
      </c>
      <c r="S4214">
        <v>0</v>
      </c>
      <c r="T4214">
        <v>0</v>
      </c>
      <c r="U4214">
        <v>0</v>
      </c>
      <c r="V4214">
        <f t="shared" si="130"/>
        <v>67</v>
      </c>
      <c r="W4214">
        <f t="shared" si="131"/>
        <v>64</v>
      </c>
    </row>
    <row r="4215" spans="1:23" x14ac:dyDescent="0.35">
      <c r="A4215" t="s">
        <v>565</v>
      </c>
      <c r="B4215" s="1">
        <v>44291</v>
      </c>
      <c r="C4215" t="s">
        <v>554</v>
      </c>
      <c r="D4215" t="s">
        <v>21</v>
      </c>
      <c r="E4215">
        <v>1</v>
      </c>
      <c r="F4215">
        <v>0</v>
      </c>
      <c r="G4215">
        <v>0</v>
      </c>
      <c r="H4215">
        <v>0</v>
      </c>
      <c r="I4215">
        <v>1</v>
      </c>
      <c r="J4215">
        <v>0</v>
      </c>
      <c r="K4215">
        <v>0</v>
      </c>
      <c r="L4215">
        <v>5</v>
      </c>
      <c r="M4215">
        <v>8</v>
      </c>
      <c r="N4215">
        <v>6</v>
      </c>
      <c r="O4215">
        <v>4</v>
      </c>
      <c r="P4215">
        <v>1</v>
      </c>
      <c r="Q4215">
        <v>2</v>
      </c>
      <c r="R4215">
        <v>5</v>
      </c>
      <c r="S4215">
        <v>1</v>
      </c>
      <c r="T4215">
        <v>0</v>
      </c>
      <c r="U4215">
        <v>0</v>
      </c>
      <c r="V4215">
        <f t="shared" si="130"/>
        <v>54</v>
      </c>
      <c r="W4215">
        <f t="shared" si="131"/>
        <v>31</v>
      </c>
    </row>
    <row r="4216" spans="1:23" x14ac:dyDescent="0.35">
      <c r="A4216" t="s">
        <v>565</v>
      </c>
      <c r="B4216" s="1">
        <v>44292</v>
      </c>
      <c r="C4216" t="s">
        <v>555</v>
      </c>
      <c r="D4216" t="s">
        <v>21</v>
      </c>
      <c r="E4216">
        <v>1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 s="2">
        <v>1.3333333333333333</v>
      </c>
      <c r="M4216">
        <v>0</v>
      </c>
      <c r="N4216">
        <v>1</v>
      </c>
      <c r="O4216">
        <v>1</v>
      </c>
      <c r="P4216">
        <v>0</v>
      </c>
      <c r="Q4216">
        <v>1</v>
      </c>
      <c r="R4216">
        <v>2</v>
      </c>
      <c r="S4216">
        <v>0</v>
      </c>
      <c r="T4216">
        <v>0</v>
      </c>
      <c r="U4216">
        <v>1</v>
      </c>
      <c r="V4216">
        <f t="shared" si="130"/>
        <v>55</v>
      </c>
      <c r="W4216">
        <f t="shared" si="131"/>
        <v>45</v>
      </c>
    </row>
    <row r="4217" spans="1:23" x14ac:dyDescent="0.35">
      <c r="A4217" t="s">
        <v>565</v>
      </c>
      <c r="B4217" s="1">
        <v>44293</v>
      </c>
      <c r="C4217" t="s">
        <v>556</v>
      </c>
      <c r="D4217" t="s">
        <v>21</v>
      </c>
      <c r="E4217">
        <v>1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 s="2">
        <v>4.666666666666667</v>
      </c>
      <c r="M4217">
        <v>1</v>
      </c>
      <c r="N4217">
        <v>3</v>
      </c>
      <c r="O4217">
        <v>3</v>
      </c>
      <c r="P4217">
        <v>0</v>
      </c>
      <c r="Q4217">
        <v>8</v>
      </c>
      <c r="R4217">
        <v>3</v>
      </c>
      <c r="S4217">
        <v>0</v>
      </c>
      <c r="T4217">
        <v>0</v>
      </c>
      <c r="U4217">
        <v>0</v>
      </c>
      <c r="V4217">
        <f t="shared" si="130"/>
        <v>59.333333333333336</v>
      </c>
      <c r="W4217">
        <f t="shared" si="131"/>
        <v>44</v>
      </c>
    </row>
    <row r="4218" spans="1:23" x14ac:dyDescent="0.35">
      <c r="A4218" t="s">
        <v>565</v>
      </c>
      <c r="B4218" s="1">
        <v>44294</v>
      </c>
      <c r="C4218" t="s">
        <v>551</v>
      </c>
      <c r="D4218" t="s">
        <v>56</v>
      </c>
      <c r="E4218">
        <v>1</v>
      </c>
      <c r="F4218">
        <v>0</v>
      </c>
      <c r="G4218">
        <v>0</v>
      </c>
      <c r="H4218">
        <v>0</v>
      </c>
      <c r="I4218">
        <v>1</v>
      </c>
      <c r="J4218">
        <v>0</v>
      </c>
      <c r="K4218">
        <v>0</v>
      </c>
      <c r="L4218" s="2">
        <v>4.333333333333333</v>
      </c>
      <c r="M4218">
        <v>9</v>
      </c>
      <c r="N4218">
        <v>7</v>
      </c>
      <c r="O4218">
        <v>7</v>
      </c>
      <c r="P4218">
        <v>2</v>
      </c>
      <c r="Q4218">
        <v>2</v>
      </c>
      <c r="R4218">
        <v>6</v>
      </c>
      <c r="S4218">
        <v>1</v>
      </c>
      <c r="T4218">
        <v>0</v>
      </c>
      <c r="U4218">
        <v>0</v>
      </c>
      <c r="V4218">
        <f t="shared" si="130"/>
        <v>50.666666666666664</v>
      </c>
      <c r="W4218">
        <f t="shared" si="131"/>
        <v>17</v>
      </c>
    </row>
    <row r="4219" spans="1:23" x14ac:dyDescent="0.35">
      <c r="A4219" t="s">
        <v>565</v>
      </c>
      <c r="B4219" s="1">
        <v>44296</v>
      </c>
      <c r="C4219" t="s">
        <v>552</v>
      </c>
      <c r="D4219" t="s">
        <v>56</v>
      </c>
      <c r="E4219">
        <v>1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6</v>
      </c>
      <c r="M4219">
        <v>5</v>
      </c>
      <c r="N4219">
        <v>2</v>
      </c>
      <c r="O4219">
        <v>2</v>
      </c>
      <c r="P4219">
        <v>1</v>
      </c>
      <c r="Q4219">
        <v>2</v>
      </c>
      <c r="R4219">
        <v>6</v>
      </c>
      <c r="S4219">
        <v>0</v>
      </c>
      <c r="T4219">
        <v>0</v>
      </c>
      <c r="U4219">
        <v>0</v>
      </c>
      <c r="V4219">
        <f t="shared" si="130"/>
        <v>67</v>
      </c>
      <c r="W4219">
        <f t="shared" si="131"/>
        <v>56</v>
      </c>
    </row>
    <row r="4220" spans="1:23" x14ac:dyDescent="0.35">
      <c r="A4220" t="s">
        <v>565</v>
      </c>
      <c r="B4220" s="1">
        <v>44297</v>
      </c>
      <c r="C4220" t="s">
        <v>553</v>
      </c>
      <c r="D4220" t="s">
        <v>56</v>
      </c>
      <c r="E4220">
        <v>1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5</v>
      </c>
      <c r="M4220">
        <v>8</v>
      </c>
      <c r="N4220">
        <v>6</v>
      </c>
      <c r="O4220">
        <v>5</v>
      </c>
      <c r="P4220">
        <v>1</v>
      </c>
      <c r="Q4220">
        <v>2</v>
      </c>
      <c r="R4220">
        <v>5</v>
      </c>
      <c r="S4220">
        <v>0</v>
      </c>
      <c r="T4220">
        <v>0</v>
      </c>
      <c r="U4220">
        <v>0</v>
      </c>
      <c r="V4220">
        <f t="shared" si="130"/>
        <v>56</v>
      </c>
      <c r="W4220">
        <f t="shared" si="131"/>
        <v>31</v>
      </c>
    </row>
    <row r="4221" spans="1:23" x14ac:dyDescent="0.35">
      <c r="A4221" t="s">
        <v>565</v>
      </c>
      <c r="B4221" t="s">
        <v>151</v>
      </c>
      <c r="C4221" t="s">
        <v>554</v>
      </c>
      <c r="D4221" t="s">
        <v>67</v>
      </c>
      <c r="E4221">
        <v>1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6</v>
      </c>
      <c r="M4221">
        <v>3</v>
      </c>
      <c r="N4221">
        <v>2</v>
      </c>
      <c r="O4221">
        <v>2</v>
      </c>
      <c r="P4221">
        <v>1</v>
      </c>
      <c r="Q4221">
        <v>2</v>
      </c>
      <c r="R4221">
        <v>5</v>
      </c>
      <c r="S4221">
        <v>0</v>
      </c>
      <c r="T4221">
        <v>0</v>
      </c>
      <c r="U4221">
        <v>0</v>
      </c>
      <c r="V4221">
        <f t="shared" si="130"/>
        <v>68</v>
      </c>
      <c r="W4221">
        <f t="shared" si="131"/>
        <v>59</v>
      </c>
    </row>
    <row r="4222" spans="1:23" x14ac:dyDescent="0.35">
      <c r="A4222" t="s">
        <v>565</v>
      </c>
      <c r="B4222" t="s">
        <v>152</v>
      </c>
      <c r="C4222" t="s">
        <v>557</v>
      </c>
      <c r="D4222" t="s">
        <v>67</v>
      </c>
      <c r="E4222">
        <v>1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3</v>
      </c>
      <c r="M4222">
        <v>6</v>
      </c>
      <c r="N4222">
        <v>6</v>
      </c>
      <c r="O4222">
        <v>2</v>
      </c>
      <c r="P4222">
        <v>0</v>
      </c>
      <c r="Q4222">
        <v>1</v>
      </c>
      <c r="R4222">
        <v>4</v>
      </c>
      <c r="S4222">
        <v>1</v>
      </c>
      <c r="T4222">
        <v>0</v>
      </c>
      <c r="U4222">
        <v>1</v>
      </c>
      <c r="V4222">
        <f t="shared" si="130"/>
        <v>48</v>
      </c>
      <c r="W4222">
        <f t="shared" si="131"/>
        <v>30</v>
      </c>
    </row>
    <row r="4223" spans="1:23" x14ac:dyDescent="0.35">
      <c r="A4223" t="s">
        <v>565</v>
      </c>
      <c r="B4223" t="s">
        <v>153</v>
      </c>
      <c r="C4223" t="s">
        <v>551</v>
      </c>
      <c r="D4223" t="s">
        <v>67</v>
      </c>
      <c r="E4223">
        <v>1</v>
      </c>
      <c r="F4223">
        <v>0</v>
      </c>
      <c r="G4223">
        <v>0</v>
      </c>
      <c r="H4223">
        <v>1</v>
      </c>
      <c r="I4223">
        <v>0</v>
      </c>
      <c r="J4223">
        <v>0</v>
      </c>
      <c r="K4223">
        <v>0</v>
      </c>
      <c r="L4223">
        <v>5</v>
      </c>
      <c r="M4223">
        <v>3</v>
      </c>
      <c r="N4223">
        <v>2</v>
      </c>
      <c r="O4223">
        <v>2</v>
      </c>
      <c r="P4223">
        <v>1</v>
      </c>
      <c r="Q4223">
        <v>2</v>
      </c>
      <c r="R4223">
        <v>5</v>
      </c>
      <c r="S4223">
        <v>0</v>
      </c>
      <c r="T4223">
        <v>0</v>
      </c>
      <c r="U4223">
        <v>0</v>
      </c>
      <c r="V4223">
        <f t="shared" si="130"/>
        <v>63</v>
      </c>
      <c r="W4223">
        <f t="shared" si="131"/>
        <v>53</v>
      </c>
    </row>
    <row r="4224" spans="1:23" x14ac:dyDescent="0.35">
      <c r="A4224" t="s">
        <v>565</v>
      </c>
      <c r="B4224" t="s">
        <v>154</v>
      </c>
      <c r="C4224" t="s">
        <v>556</v>
      </c>
      <c r="D4224" t="s">
        <v>67</v>
      </c>
      <c r="E4224">
        <v>1</v>
      </c>
      <c r="F4224">
        <v>0</v>
      </c>
      <c r="G4224">
        <v>0</v>
      </c>
      <c r="H4224">
        <v>1</v>
      </c>
      <c r="I4224">
        <v>0</v>
      </c>
      <c r="J4224">
        <v>0</v>
      </c>
      <c r="K4224">
        <v>0</v>
      </c>
      <c r="L4224">
        <v>5</v>
      </c>
      <c r="M4224">
        <v>2</v>
      </c>
      <c r="N4224">
        <v>1</v>
      </c>
      <c r="O4224">
        <v>1</v>
      </c>
      <c r="P4224">
        <v>1</v>
      </c>
      <c r="Q4224">
        <v>2</v>
      </c>
      <c r="R4224">
        <v>6</v>
      </c>
      <c r="S4224">
        <v>1</v>
      </c>
      <c r="T4224">
        <v>0</v>
      </c>
      <c r="U4224">
        <v>0</v>
      </c>
      <c r="V4224">
        <f t="shared" si="130"/>
        <v>65</v>
      </c>
      <c r="W4224">
        <f t="shared" si="131"/>
        <v>59</v>
      </c>
    </row>
    <row r="4225" spans="1:23" x14ac:dyDescent="0.35">
      <c r="A4225" t="s">
        <v>565</v>
      </c>
      <c r="B4225" s="1">
        <v>44302</v>
      </c>
      <c r="C4225" t="s">
        <v>552</v>
      </c>
      <c r="D4225" t="s">
        <v>26</v>
      </c>
      <c r="E4225">
        <v>1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7</v>
      </c>
      <c r="M4225">
        <v>6</v>
      </c>
      <c r="N4225">
        <v>5</v>
      </c>
      <c r="O4225">
        <v>5</v>
      </c>
      <c r="P4225">
        <v>0</v>
      </c>
      <c r="Q4225">
        <v>3</v>
      </c>
      <c r="R4225">
        <v>3</v>
      </c>
      <c r="S4225">
        <v>1</v>
      </c>
      <c r="T4225">
        <v>0</v>
      </c>
      <c r="U4225">
        <v>0</v>
      </c>
      <c r="V4225">
        <f t="shared" si="130"/>
        <v>71</v>
      </c>
      <c r="W4225">
        <f t="shared" si="131"/>
        <v>52</v>
      </c>
    </row>
    <row r="4226" spans="1:23" x14ac:dyDescent="0.35">
      <c r="A4226" t="s">
        <v>565</v>
      </c>
      <c r="B4226" s="1">
        <v>44303</v>
      </c>
      <c r="C4226" t="s">
        <v>553</v>
      </c>
      <c r="D4226" t="s">
        <v>26</v>
      </c>
      <c r="E4226">
        <v>1</v>
      </c>
      <c r="F4226">
        <v>0</v>
      </c>
      <c r="G4226">
        <v>0</v>
      </c>
      <c r="H4226">
        <v>0</v>
      </c>
      <c r="I4226">
        <v>1</v>
      </c>
      <c r="J4226">
        <v>0</v>
      </c>
      <c r="K4226">
        <v>0</v>
      </c>
      <c r="L4226">
        <v>6</v>
      </c>
      <c r="M4226">
        <v>10</v>
      </c>
      <c r="N4226">
        <v>1</v>
      </c>
      <c r="O4226">
        <v>1</v>
      </c>
      <c r="P4226">
        <v>0</v>
      </c>
      <c r="Q4226">
        <v>0</v>
      </c>
      <c r="R4226">
        <v>3</v>
      </c>
      <c r="S4226">
        <v>0</v>
      </c>
      <c r="T4226">
        <v>0</v>
      </c>
      <c r="U4226">
        <v>0</v>
      </c>
      <c r="V4226">
        <f t="shared" si="130"/>
        <v>65</v>
      </c>
      <c r="W4226">
        <f t="shared" si="131"/>
        <v>56</v>
      </c>
    </row>
    <row r="4227" spans="1:23" x14ac:dyDescent="0.35">
      <c r="A4227" t="s">
        <v>565</v>
      </c>
      <c r="B4227" s="1">
        <v>44304</v>
      </c>
      <c r="C4227" t="s">
        <v>557</v>
      </c>
      <c r="D4227" t="s">
        <v>26</v>
      </c>
      <c r="E4227">
        <v>1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4</v>
      </c>
      <c r="M4227">
        <v>1</v>
      </c>
      <c r="N4227">
        <v>2</v>
      </c>
      <c r="O4227">
        <v>1</v>
      </c>
      <c r="P4227">
        <v>0</v>
      </c>
      <c r="Q4227">
        <v>1</v>
      </c>
      <c r="R4227">
        <v>3</v>
      </c>
      <c r="S4227">
        <v>0</v>
      </c>
      <c r="T4227">
        <v>0</v>
      </c>
      <c r="U4227">
        <v>1</v>
      </c>
      <c r="V4227">
        <f t="shared" ref="V4227:V4290" si="132">50+L4227*3+(IF(L4227&lt;4,0,(L4227-4)*2)+R4227-M4227-4*P4227-(2*(N4227-O4227))-Q4227)</f>
        <v>61</v>
      </c>
      <c r="W4227">
        <f t="shared" ref="W4227:W4290" si="133">40+6*L4227+R4227-2*Q4227-2*M4227-3*N4227-6*P4227</f>
        <v>57</v>
      </c>
    </row>
    <row r="4228" spans="1:23" x14ac:dyDescent="0.35">
      <c r="A4228" t="s">
        <v>565</v>
      </c>
      <c r="B4228" s="1">
        <v>44305</v>
      </c>
      <c r="C4228" t="s">
        <v>554</v>
      </c>
      <c r="D4228" t="s">
        <v>36</v>
      </c>
      <c r="E4228">
        <v>1</v>
      </c>
      <c r="F4228">
        <v>0</v>
      </c>
      <c r="G4228">
        <v>0</v>
      </c>
      <c r="H4228">
        <v>1</v>
      </c>
      <c r="I4228">
        <v>0</v>
      </c>
      <c r="J4228">
        <v>0</v>
      </c>
      <c r="K4228">
        <v>0</v>
      </c>
      <c r="L4228" s="2">
        <v>5.666666666666667</v>
      </c>
      <c r="M4228">
        <v>4</v>
      </c>
      <c r="N4228">
        <v>3</v>
      </c>
      <c r="O4228">
        <v>3</v>
      </c>
      <c r="P4228">
        <v>1</v>
      </c>
      <c r="Q4228">
        <v>3</v>
      </c>
      <c r="R4228">
        <v>6</v>
      </c>
      <c r="S4228">
        <v>1</v>
      </c>
      <c r="T4228">
        <v>0</v>
      </c>
      <c r="U4228">
        <v>0</v>
      </c>
      <c r="V4228">
        <f t="shared" si="132"/>
        <v>65.333333333333329</v>
      </c>
      <c r="W4228">
        <f t="shared" si="133"/>
        <v>51</v>
      </c>
    </row>
    <row r="4229" spans="1:23" x14ac:dyDescent="0.35">
      <c r="A4229" t="s">
        <v>565</v>
      </c>
      <c r="B4229" s="1">
        <v>44306</v>
      </c>
      <c r="C4229" t="s">
        <v>551</v>
      </c>
      <c r="D4229" t="s">
        <v>36</v>
      </c>
      <c r="E4229">
        <v>1</v>
      </c>
      <c r="F4229">
        <v>0</v>
      </c>
      <c r="G4229">
        <v>0</v>
      </c>
      <c r="H4229">
        <v>0</v>
      </c>
      <c r="I4229">
        <v>1</v>
      </c>
      <c r="J4229">
        <v>0</v>
      </c>
      <c r="K4229">
        <v>0</v>
      </c>
      <c r="L4229">
        <v>7</v>
      </c>
      <c r="M4229">
        <v>2</v>
      </c>
      <c r="N4229">
        <v>1</v>
      </c>
      <c r="O4229">
        <v>1</v>
      </c>
      <c r="P4229">
        <v>0</v>
      </c>
      <c r="Q4229">
        <v>1</v>
      </c>
      <c r="R4229">
        <v>6</v>
      </c>
      <c r="S4229">
        <v>0</v>
      </c>
      <c r="T4229">
        <v>0</v>
      </c>
      <c r="U4229">
        <v>0</v>
      </c>
      <c r="V4229">
        <f t="shared" si="132"/>
        <v>80</v>
      </c>
      <c r="W4229">
        <f t="shared" si="133"/>
        <v>79</v>
      </c>
    </row>
    <row r="4230" spans="1:23" x14ac:dyDescent="0.35">
      <c r="A4230" t="s">
        <v>565</v>
      </c>
      <c r="B4230" s="1">
        <v>44308</v>
      </c>
      <c r="C4230" t="s">
        <v>556</v>
      </c>
      <c r="D4230" t="s">
        <v>38</v>
      </c>
      <c r="E4230">
        <v>1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5</v>
      </c>
      <c r="M4230">
        <v>6</v>
      </c>
      <c r="N4230">
        <v>2</v>
      </c>
      <c r="O4230">
        <v>2</v>
      </c>
      <c r="P4230">
        <v>1</v>
      </c>
      <c r="Q4230">
        <v>1</v>
      </c>
      <c r="R4230">
        <v>5</v>
      </c>
      <c r="S4230">
        <v>1</v>
      </c>
      <c r="T4230">
        <v>0</v>
      </c>
      <c r="U4230">
        <v>0</v>
      </c>
      <c r="V4230">
        <f t="shared" si="132"/>
        <v>61</v>
      </c>
      <c r="W4230">
        <f t="shared" si="133"/>
        <v>49</v>
      </c>
    </row>
    <row r="4231" spans="1:23" x14ac:dyDescent="0.35">
      <c r="A4231" t="s">
        <v>565</v>
      </c>
      <c r="B4231" s="1">
        <v>44309</v>
      </c>
      <c r="C4231" t="s">
        <v>552</v>
      </c>
      <c r="D4231" t="s">
        <v>38</v>
      </c>
      <c r="E4231">
        <v>1</v>
      </c>
      <c r="F4231">
        <v>0</v>
      </c>
      <c r="G4231">
        <v>0</v>
      </c>
      <c r="H4231">
        <v>0</v>
      </c>
      <c r="I4231">
        <v>1</v>
      </c>
      <c r="J4231">
        <v>0</v>
      </c>
      <c r="K4231">
        <v>0</v>
      </c>
      <c r="L4231" s="2">
        <v>4.666666666666667</v>
      </c>
      <c r="M4231">
        <v>6</v>
      </c>
      <c r="N4231">
        <v>5</v>
      </c>
      <c r="O4231">
        <v>5</v>
      </c>
      <c r="P4231">
        <v>2</v>
      </c>
      <c r="Q4231">
        <v>3</v>
      </c>
      <c r="R4231">
        <v>1</v>
      </c>
      <c r="S4231">
        <v>0</v>
      </c>
      <c r="T4231">
        <v>0</v>
      </c>
      <c r="U4231">
        <v>0</v>
      </c>
      <c r="V4231">
        <f t="shared" si="132"/>
        <v>49.333333333333336</v>
      </c>
      <c r="W4231">
        <f t="shared" si="133"/>
        <v>24</v>
      </c>
    </row>
    <row r="4232" spans="1:23" x14ac:dyDescent="0.35">
      <c r="A4232" t="s">
        <v>565</v>
      </c>
      <c r="B4232" s="1">
        <v>44310</v>
      </c>
      <c r="C4232" t="s">
        <v>553</v>
      </c>
      <c r="D4232" t="s">
        <v>38</v>
      </c>
      <c r="E4232">
        <v>1</v>
      </c>
      <c r="F4232">
        <v>0</v>
      </c>
      <c r="G4232">
        <v>0</v>
      </c>
      <c r="H4232">
        <v>1</v>
      </c>
      <c r="I4232">
        <v>0</v>
      </c>
      <c r="J4232">
        <v>0</v>
      </c>
      <c r="K4232">
        <v>0</v>
      </c>
      <c r="L4232">
        <v>7</v>
      </c>
      <c r="M4232">
        <v>4</v>
      </c>
      <c r="N4232">
        <v>1</v>
      </c>
      <c r="O4232">
        <v>1</v>
      </c>
      <c r="P4232">
        <v>0</v>
      </c>
      <c r="Q4232">
        <v>1</v>
      </c>
      <c r="R4232">
        <v>7</v>
      </c>
      <c r="S4232">
        <v>1</v>
      </c>
      <c r="T4232">
        <v>0</v>
      </c>
      <c r="U4232">
        <v>0</v>
      </c>
      <c r="V4232">
        <f t="shared" si="132"/>
        <v>79</v>
      </c>
      <c r="W4232">
        <f t="shared" si="133"/>
        <v>76</v>
      </c>
    </row>
    <row r="4233" spans="1:23" x14ac:dyDescent="0.35">
      <c r="A4233" t="s">
        <v>565</v>
      </c>
      <c r="B4233" s="1">
        <v>44311</v>
      </c>
      <c r="C4233" t="s">
        <v>557</v>
      </c>
      <c r="D4233" t="s">
        <v>38</v>
      </c>
      <c r="E4233">
        <v>1</v>
      </c>
      <c r="F4233">
        <v>0</v>
      </c>
      <c r="G4233">
        <v>0</v>
      </c>
      <c r="H4233">
        <v>0</v>
      </c>
      <c r="I4233">
        <v>1</v>
      </c>
      <c r="J4233">
        <v>0</v>
      </c>
      <c r="K4233">
        <v>0</v>
      </c>
      <c r="L4233" s="2">
        <v>0.33333333333333331</v>
      </c>
      <c r="M4233">
        <v>2</v>
      </c>
      <c r="N4233">
        <v>4</v>
      </c>
      <c r="O4233">
        <v>4</v>
      </c>
      <c r="P4233">
        <v>0</v>
      </c>
      <c r="Q4233">
        <v>4</v>
      </c>
      <c r="R4233">
        <v>1</v>
      </c>
      <c r="S4233">
        <v>0</v>
      </c>
      <c r="T4233">
        <v>0</v>
      </c>
      <c r="U4233">
        <v>0</v>
      </c>
      <c r="V4233">
        <f t="shared" si="132"/>
        <v>46</v>
      </c>
      <c r="W4233">
        <f t="shared" si="133"/>
        <v>19</v>
      </c>
    </row>
    <row r="4234" spans="1:23" x14ac:dyDescent="0.35">
      <c r="A4234" t="s">
        <v>565</v>
      </c>
      <c r="B4234" s="1">
        <v>44312</v>
      </c>
      <c r="C4234" t="s">
        <v>554</v>
      </c>
      <c r="D4234" t="s">
        <v>32</v>
      </c>
      <c r="E4234">
        <v>1</v>
      </c>
      <c r="F4234">
        <v>0</v>
      </c>
      <c r="G4234">
        <v>0</v>
      </c>
      <c r="H4234">
        <v>0</v>
      </c>
      <c r="I4234">
        <v>1</v>
      </c>
      <c r="J4234">
        <v>0</v>
      </c>
      <c r="K4234">
        <v>0</v>
      </c>
      <c r="L4234" s="2">
        <v>5.333333333333333</v>
      </c>
      <c r="M4234">
        <v>12</v>
      </c>
      <c r="N4234">
        <v>5</v>
      </c>
      <c r="O4234">
        <v>4</v>
      </c>
      <c r="P4234">
        <v>0</v>
      </c>
      <c r="Q4234">
        <v>1</v>
      </c>
      <c r="R4234">
        <v>4</v>
      </c>
      <c r="S4234">
        <v>0</v>
      </c>
      <c r="T4234">
        <v>0</v>
      </c>
      <c r="U4234">
        <v>1</v>
      </c>
      <c r="V4234">
        <f t="shared" si="132"/>
        <v>57.666666666666664</v>
      </c>
      <c r="W4234">
        <f t="shared" si="133"/>
        <v>35</v>
      </c>
    </row>
    <row r="4235" spans="1:23" x14ac:dyDescent="0.35">
      <c r="A4235" t="s">
        <v>565</v>
      </c>
      <c r="B4235" s="1">
        <v>44313</v>
      </c>
      <c r="C4235" t="s">
        <v>551</v>
      </c>
      <c r="D4235" t="s">
        <v>32</v>
      </c>
      <c r="E4235">
        <v>1</v>
      </c>
      <c r="F4235">
        <v>0</v>
      </c>
      <c r="G4235">
        <v>0</v>
      </c>
      <c r="H4235">
        <v>0</v>
      </c>
      <c r="I4235">
        <v>1</v>
      </c>
      <c r="J4235">
        <v>0</v>
      </c>
      <c r="K4235">
        <v>0</v>
      </c>
      <c r="L4235">
        <v>6</v>
      </c>
      <c r="M4235">
        <v>5</v>
      </c>
      <c r="N4235">
        <v>2</v>
      </c>
      <c r="O4235">
        <v>2</v>
      </c>
      <c r="P4235">
        <v>0</v>
      </c>
      <c r="Q4235">
        <v>3</v>
      </c>
      <c r="R4235">
        <v>4</v>
      </c>
      <c r="S4235">
        <v>0</v>
      </c>
      <c r="T4235">
        <v>0</v>
      </c>
      <c r="U4235">
        <v>0</v>
      </c>
      <c r="V4235">
        <f t="shared" si="132"/>
        <v>68</v>
      </c>
      <c r="W4235">
        <f t="shared" si="133"/>
        <v>58</v>
      </c>
    </row>
    <row r="4236" spans="1:23" x14ac:dyDescent="0.35">
      <c r="A4236" t="s">
        <v>565</v>
      </c>
      <c r="B4236" s="1">
        <v>44314</v>
      </c>
      <c r="C4236" t="s">
        <v>556</v>
      </c>
      <c r="D4236" t="s">
        <v>32</v>
      </c>
      <c r="E4236">
        <v>1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 s="2">
        <v>5.666666666666667</v>
      </c>
      <c r="M4236">
        <v>4</v>
      </c>
      <c r="N4236">
        <v>3</v>
      </c>
      <c r="O4236">
        <v>3</v>
      </c>
      <c r="P4236">
        <v>0</v>
      </c>
      <c r="Q4236">
        <v>2</v>
      </c>
      <c r="R4236">
        <v>2</v>
      </c>
      <c r="S4236">
        <v>0</v>
      </c>
      <c r="T4236">
        <v>0</v>
      </c>
      <c r="U4236">
        <v>0</v>
      </c>
      <c r="V4236">
        <f t="shared" si="132"/>
        <v>66.333333333333329</v>
      </c>
      <c r="W4236">
        <f t="shared" si="133"/>
        <v>55</v>
      </c>
    </row>
    <row r="4237" spans="1:23" x14ac:dyDescent="0.35">
      <c r="A4237" t="s">
        <v>565</v>
      </c>
      <c r="B4237" s="1">
        <v>44315</v>
      </c>
      <c r="C4237" t="s">
        <v>552</v>
      </c>
      <c r="D4237" t="s">
        <v>32</v>
      </c>
      <c r="E4237">
        <v>1</v>
      </c>
      <c r="F4237">
        <v>0</v>
      </c>
      <c r="G4237">
        <v>0</v>
      </c>
      <c r="H4237">
        <v>1</v>
      </c>
      <c r="I4237">
        <v>0</v>
      </c>
      <c r="J4237">
        <v>0</v>
      </c>
      <c r="K4237">
        <v>0</v>
      </c>
      <c r="L4237">
        <v>7</v>
      </c>
      <c r="M4237">
        <v>1</v>
      </c>
      <c r="N4237">
        <v>0</v>
      </c>
      <c r="O4237">
        <v>0</v>
      </c>
      <c r="P4237">
        <v>0</v>
      </c>
      <c r="Q4237">
        <v>2</v>
      </c>
      <c r="R4237">
        <v>7</v>
      </c>
      <c r="S4237">
        <v>0</v>
      </c>
      <c r="T4237">
        <v>0</v>
      </c>
      <c r="U4237">
        <v>0</v>
      </c>
      <c r="V4237">
        <f t="shared" si="132"/>
        <v>81</v>
      </c>
      <c r="W4237">
        <f t="shared" si="133"/>
        <v>83</v>
      </c>
    </row>
    <row r="4238" spans="1:23" x14ac:dyDescent="0.35">
      <c r="A4238" t="s">
        <v>565</v>
      </c>
      <c r="B4238" s="1">
        <v>44316</v>
      </c>
      <c r="C4238" t="s">
        <v>553</v>
      </c>
      <c r="D4238" t="s">
        <v>106</v>
      </c>
      <c r="E4238">
        <v>1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4</v>
      </c>
      <c r="M4238">
        <v>4</v>
      </c>
      <c r="N4238">
        <v>3</v>
      </c>
      <c r="O4238">
        <v>3</v>
      </c>
      <c r="P4238">
        <v>1</v>
      </c>
      <c r="Q4238">
        <v>1</v>
      </c>
      <c r="R4238">
        <v>0</v>
      </c>
      <c r="S4238">
        <v>0</v>
      </c>
      <c r="T4238">
        <v>0</v>
      </c>
      <c r="U4238">
        <v>0</v>
      </c>
      <c r="V4238">
        <f t="shared" si="132"/>
        <v>53</v>
      </c>
      <c r="W4238">
        <f t="shared" si="133"/>
        <v>39</v>
      </c>
    </row>
    <row r="4239" spans="1:23" x14ac:dyDescent="0.35">
      <c r="A4239" t="s">
        <v>565</v>
      </c>
      <c r="B4239" s="1">
        <v>44317</v>
      </c>
      <c r="C4239" t="s">
        <v>558</v>
      </c>
      <c r="D4239" t="s">
        <v>106</v>
      </c>
      <c r="E4239">
        <v>1</v>
      </c>
      <c r="F4239">
        <v>0</v>
      </c>
      <c r="G4239">
        <v>0</v>
      </c>
      <c r="H4239">
        <v>0</v>
      </c>
      <c r="I4239">
        <v>1</v>
      </c>
      <c r="J4239">
        <v>0</v>
      </c>
      <c r="K4239">
        <v>0</v>
      </c>
      <c r="L4239">
        <v>2</v>
      </c>
      <c r="M4239">
        <v>7</v>
      </c>
      <c r="N4239">
        <v>8</v>
      </c>
      <c r="O4239">
        <v>8</v>
      </c>
      <c r="P4239">
        <v>3</v>
      </c>
      <c r="Q4239">
        <v>2</v>
      </c>
      <c r="R4239">
        <v>1</v>
      </c>
      <c r="S4239">
        <v>0</v>
      </c>
      <c r="T4239">
        <v>0</v>
      </c>
      <c r="U4239">
        <v>0</v>
      </c>
      <c r="V4239">
        <f t="shared" si="132"/>
        <v>36</v>
      </c>
      <c r="W4239">
        <f t="shared" si="133"/>
        <v>-7</v>
      </c>
    </row>
    <row r="4240" spans="1:23" x14ac:dyDescent="0.35">
      <c r="A4240" t="s">
        <v>565</v>
      </c>
      <c r="B4240" s="1">
        <v>44318</v>
      </c>
      <c r="C4240" t="s">
        <v>554</v>
      </c>
      <c r="D4240" t="s">
        <v>106</v>
      </c>
      <c r="E4240">
        <v>1</v>
      </c>
      <c r="F4240">
        <v>0</v>
      </c>
      <c r="G4240">
        <v>0</v>
      </c>
      <c r="H4240">
        <v>1</v>
      </c>
      <c r="I4240">
        <v>0</v>
      </c>
      <c r="J4240">
        <v>0</v>
      </c>
      <c r="K4240">
        <v>0</v>
      </c>
      <c r="L4240">
        <v>6</v>
      </c>
      <c r="M4240">
        <v>2</v>
      </c>
      <c r="N4240">
        <v>0</v>
      </c>
      <c r="O4240">
        <v>0</v>
      </c>
      <c r="P4240">
        <v>0</v>
      </c>
      <c r="Q4240">
        <v>3</v>
      </c>
      <c r="R4240">
        <v>4</v>
      </c>
      <c r="S4240">
        <v>2</v>
      </c>
      <c r="T4240">
        <v>0</v>
      </c>
      <c r="U4240">
        <v>0</v>
      </c>
      <c r="V4240">
        <f t="shared" si="132"/>
        <v>71</v>
      </c>
      <c r="W4240">
        <f t="shared" si="133"/>
        <v>70</v>
      </c>
    </row>
    <row r="4241" spans="1:23" x14ac:dyDescent="0.35">
      <c r="A4241" t="s">
        <v>565</v>
      </c>
      <c r="B4241" s="1">
        <v>44319</v>
      </c>
      <c r="C4241" t="s">
        <v>559</v>
      </c>
      <c r="D4241" t="s">
        <v>53</v>
      </c>
      <c r="E4241">
        <v>1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2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3</v>
      </c>
      <c r="S4241">
        <v>0</v>
      </c>
      <c r="T4241">
        <v>0</v>
      </c>
      <c r="U4241">
        <v>0</v>
      </c>
      <c r="V4241">
        <f t="shared" si="132"/>
        <v>59</v>
      </c>
      <c r="W4241">
        <f t="shared" si="133"/>
        <v>55</v>
      </c>
    </row>
    <row r="4242" spans="1:23" x14ac:dyDescent="0.35">
      <c r="A4242" t="s">
        <v>565</v>
      </c>
      <c r="B4242" s="1">
        <v>44320</v>
      </c>
      <c r="C4242" t="s">
        <v>556</v>
      </c>
      <c r="D4242" t="s">
        <v>53</v>
      </c>
      <c r="E4242">
        <v>1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 s="2">
        <v>5.333333333333333</v>
      </c>
      <c r="M4242">
        <v>3</v>
      </c>
      <c r="N4242">
        <v>1</v>
      </c>
      <c r="O4242">
        <v>1</v>
      </c>
      <c r="P4242">
        <v>1</v>
      </c>
      <c r="Q4242">
        <v>4</v>
      </c>
      <c r="R4242">
        <v>6</v>
      </c>
      <c r="S4242">
        <v>0</v>
      </c>
      <c r="T4242">
        <v>0</v>
      </c>
      <c r="U4242">
        <v>0</v>
      </c>
      <c r="V4242">
        <f t="shared" si="132"/>
        <v>63.666666666666664</v>
      </c>
      <c r="W4242">
        <f t="shared" si="133"/>
        <v>55</v>
      </c>
    </row>
    <row r="4243" spans="1:23" x14ac:dyDescent="0.35">
      <c r="A4243" t="s">
        <v>565</v>
      </c>
      <c r="B4243" s="1">
        <v>44321</v>
      </c>
      <c r="C4243" t="s">
        <v>552</v>
      </c>
      <c r="D4243" t="s">
        <v>53</v>
      </c>
      <c r="E4243">
        <v>1</v>
      </c>
      <c r="F4243">
        <v>0</v>
      </c>
      <c r="G4243">
        <v>0</v>
      </c>
      <c r="H4243">
        <v>0</v>
      </c>
      <c r="I4243">
        <v>1</v>
      </c>
      <c r="J4243">
        <v>0</v>
      </c>
      <c r="K4243">
        <v>0</v>
      </c>
      <c r="L4243">
        <v>7</v>
      </c>
      <c r="M4243">
        <v>5</v>
      </c>
      <c r="N4243">
        <v>3</v>
      </c>
      <c r="O4243">
        <v>3</v>
      </c>
      <c r="P4243">
        <v>1</v>
      </c>
      <c r="Q4243">
        <v>1</v>
      </c>
      <c r="R4243">
        <v>7</v>
      </c>
      <c r="S4243">
        <v>0</v>
      </c>
      <c r="T4243">
        <v>0</v>
      </c>
      <c r="U4243">
        <v>1</v>
      </c>
      <c r="V4243">
        <f t="shared" si="132"/>
        <v>74</v>
      </c>
      <c r="W4243">
        <f t="shared" si="133"/>
        <v>62</v>
      </c>
    </row>
    <row r="4244" spans="1:23" x14ac:dyDescent="0.35">
      <c r="A4244" t="s">
        <v>565</v>
      </c>
      <c r="B4244" s="1">
        <v>44323</v>
      </c>
      <c r="C4244" t="s">
        <v>553</v>
      </c>
      <c r="D4244" t="s">
        <v>33</v>
      </c>
      <c r="E4244">
        <v>1</v>
      </c>
      <c r="F4244">
        <v>0</v>
      </c>
      <c r="G4244">
        <v>0</v>
      </c>
      <c r="H4244">
        <v>1</v>
      </c>
      <c r="I4244">
        <v>0</v>
      </c>
      <c r="J4244">
        <v>0</v>
      </c>
      <c r="K4244">
        <v>0</v>
      </c>
      <c r="L4244" s="2">
        <v>6.333333333333333</v>
      </c>
      <c r="M4244">
        <v>10</v>
      </c>
      <c r="N4244">
        <v>4</v>
      </c>
      <c r="O4244">
        <v>4</v>
      </c>
      <c r="P4244">
        <v>1</v>
      </c>
      <c r="Q4244">
        <v>1</v>
      </c>
      <c r="R4244">
        <v>2</v>
      </c>
      <c r="S4244">
        <v>0</v>
      </c>
      <c r="T4244">
        <v>0</v>
      </c>
      <c r="U4244">
        <v>0</v>
      </c>
      <c r="V4244">
        <f t="shared" si="132"/>
        <v>60.666666666666664</v>
      </c>
      <c r="W4244">
        <f t="shared" si="133"/>
        <v>40</v>
      </c>
    </row>
    <row r="4245" spans="1:23" x14ac:dyDescent="0.35">
      <c r="A4245" t="s">
        <v>565</v>
      </c>
      <c r="B4245" s="1">
        <v>44324</v>
      </c>
      <c r="C4245" t="s">
        <v>559</v>
      </c>
      <c r="D4245" t="s">
        <v>33</v>
      </c>
      <c r="E4245">
        <v>1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 s="2">
        <v>2.6666666666666665</v>
      </c>
      <c r="M4245">
        <v>2</v>
      </c>
      <c r="N4245">
        <v>1</v>
      </c>
      <c r="O4245">
        <v>1</v>
      </c>
      <c r="P4245">
        <v>1</v>
      </c>
      <c r="Q4245">
        <v>1</v>
      </c>
      <c r="R4245">
        <v>0</v>
      </c>
      <c r="S4245">
        <v>0</v>
      </c>
      <c r="T4245">
        <v>0</v>
      </c>
      <c r="U4245">
        <v>0</v>
      </c>
      <c r="V4245">
        <f t="shared" si="132"/>
        <v>51</v>
      </c>
      <c r="W4245">
        <f t="shared" si="133"/>
        <v>41</v>
      </c>
    </row>
    <row r="4246" spans="1:23" x14ac:dyDescent="0.35">
      <c r="A4246" t="s">
        <v>565</v>
      </c>
      <c r="B4246" s="1">
        <v>44325</v>
      </c>
      <c r="C4246" t="s">
        <v>554</v>
      </c>
      <c r="D4246" t="s">
        <v>33</v>
      </c>
      <c r="E4246">
        <v>1</v>
      </c>
      <c r="F4246">
        <v>0</v>
      </c>
      <c r="G4246">
        <v>0</v>
      </c>
      <c r="H4246">
        <v>0</v>
      </c>
      <c r="I4246">
        <v>1</v>
      </c>
      <c r="J4246">
        <v>0</v>
      </c>
      <c r="K4246">
        <v>0</v>
      </c>
      <c r="L4246">
        <v>5</v>
      </c>
      <c r="M4246">
        <v>10</v>
      </c>
      <c r="N4246">
        <v>7</v>
      </c>
      <c r="O4246">
        <v>5</v>
      </c>
      <c r="P4246">
        <v>2</v>
      </c>
      <c r="Q4246">
        <v>0</v>
      </c>
      <c r="R4246">
        <v>5</v>
      </c>
      <c r="S4246">
        <v>0</v>
      </c>
      <c r="T4246">
        <v>0</v>
      </c>
      <c r="U4246">
        <v>0</v>
      </c>
      <c r="V4246">
        <f t="shared" si="132"/>
        <v>50</v>
      </c>
      <c r="W4246">
        <f t="shared" si="133"/>
        <v>22</v>
      </c>
    </row>
    <row r="4247" spans="1:23" x14ac:dyDescent="0.35">
      <c r="A4247" t="s">
        <v>565</v>
      </c>
      <c r="B4247" s="1">
        <v>44327</v>
      </c>
      <c r="C4247" t="s">
        <v>552</v>
      </c>
      <c r="D4247" t="s">
        <v>61</v>
      </c>
      <c r="E4247">
        <v>1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 s="2">
        <v>6.333333333333333</v>
      </c>
      <c r="M4247">
        <v>6</v>
      </c>
      <c r="N4247">
        <v>3</v>
      </c>
      <c r="O4247">
        <v>3</v>
      </c>
      <c r="P4247">
        <v>1</v>
      </c>
      <c r="Q4247">
        <v>1</v>
      </c>
      <c r="R4247">
        <v>11</v>
      </c>
      <c r="S4247">
        <v>0</v>
      </c>
      <c r="T4247">
        <v>0</v>
      </c>
      <c r="U4247">
        <v>0</v>
      </c>
      <c r="V4247">
        <f t="shared" si="132"/>
        <v>73.666666666666671</v>
      </c>
      <c r="W4247">
        <f t="shared" si="133"/>
        <v>60</v>
      </c>
    </row>
    <row r="4248" spans="1:23" x14ac:dyDescent="0.35">
      <c r="A4248" t="s">
        <v>565</v>
      </c>
      <c r="B4248" s="1">
        <v>44328</v>
      </c>
      <c r="C4248" t="s">
        <v>556</v>
      </c>
      <c r="D4248" t="s">
        <v>61</v>
      </c>
      <c r="E4248">
        <v>1</v>
      </c>
      <c r="F4248">
        <v>0</v>
      </c>
      <c r="G4248">
        <v>0</v>
      </c>
      <c r="H4248">
        <v>0</v>
      </c>
      <c r="I4248">
        <v>1</v>
      </c>
      <c r="J4248">
        <v>0</v>
      </c>
      <c r="K4248">
        <v>0</v>
      </c>
      <c r="L4248" s="2">
        <v>3.3333333333333335</v>
      </c>
      <c r="M4248">
        <v>3</v>
      </c>
      <c r="N4248">
        <v>2</v>
      </c>
      <c r="O4248">
        <v>2</v>
      </c>
      <c r="P4248">
        <v>0</v>
      </c>
      <c r="Q4248">
        <v>3</v>
      </c>
      <c r="R4248">
        <v>2</v>
      </c>
      <c r="S4248">
        <v>0</v>
      </c>
      <c r="T4248">
        <v>0</v>
      </c>
      <c r="U4248">
        <v>0</v>
      </c>
      <c r="V4248">
        <f t="shared" si="132"/>
        <v>56</v>
      </c>
      <c r="W4248">
        <f t="shared" si="133"/>
        <v>44</v>
      </c>
    </row>
    <row r="4249" spans="1:23" x14ac:dyDescent="0.35">
      <c r="A4249" t="s">
        <v>565</v>
      </c>
      <c r="B4249" s="1">
        <v>44329</v>
      </c>
      <c r="C4249" t="s">
        <v>560</v>
      </c>
      <c r="D4249" t="s">
        <v>40</v>
      </c>
      <c r="E4249">
        <v>1</v>
      </c>
      <c r="F4249">
        <v>0</v>
      </c>
      <c r="G4249">
        <v>0</v>
      </c>
      <c r="H4249">
        <v>0</v>
      </c>
      <c r="I4249">
        <v>1</v>
      </c>
      <c r="J4249">
        <v>0</v>
      </c>
      <c r="K4249">
        <v>0</v>
      </c>
      <c r="L4249">
        <v>4</v>
      </c>
      <c r="M4249">
        <v>5</v>
      </c>
      <c r="N4249">
        <v>4</v>
      </c>
      <c r="O4249">
        <v>4</v>
      </c>
      <c r="P4249">
        <v>2</v>
      </c>
      <c r="Q4249">
        <v>0</v>
      </c>
      <c r="R4249">
        <v>5</v>
      </c>
      <c r="S4249">
        <v>0</v>
      </c>
      <c r="T4249">
        <v>0</v>
      </c>
      <c r="U4249">
        <v>2</v>
      </c>
      <c r="V4249">
        <f t="shared" si="132"/>
        <v>54</v>
      </c>
      <c r="W4249">
        <f t="shared" si="133"/>
        <v>35</v>
      </c>
    </row>
    <row r="4250" spans="1:23" x14ac:dyDescent="0.35">
      <c r="A4250" t="s">
        <v>565</v>
      </c>
      <c r="B4250" s="1">
        <v>44330</v>
      </c>
      <c r="C4250" t="s">
        <v>553</v>
      </c>
      <c r="D4250" t="s">
        <v>40</v>
      </c>
      <c r="E4250">
        <v>1</v>
      </c>
      <c r="F4250">
        <v>0</v>
      </c>
      <c r="G4250">
        <v>0</v>
      </c>
      <c r="H4250">
        <v>1</v>
      </c>
      <c r="I4250">
        <v>0</v>
      </c>
      <c r="J4250">
        <v>0</v>
      </c>
      <c r="K4250">
        <v>0</v>
      </c>
      <c r="L4250" s="2">
        <v>5.666666666666667</v>
      </c>
      <c r="M4250">
        <v>5</v>
      </c>
      <c r="N4250">
        <v>1</v>
      </c>
      <c r="O4250">
        <v>1</v>
      </c>
      <c r="P4250">
        <v>0</v>
      </c>
      <c r="Q4250">
        <v>1</v>
      </c>
      <c r="R4250">
        <v>0</v>
      </c>
      <c r="S4250">
        <v>0</v>
      </c>
      <c r="T4250">
        <v>0</v>
      </c>
      <c r="U4250">
        <v>1</v>
      </c>
      <c r="V4250">
        <f t="shared" si="132"/>
        <v>64.333333333333329</v>
      </c>
      <c r="W4250">
        <f t="shared" si="133"/>
        <v>59</v>
      </c>
    </row>
    <row r="4251" spans="1:23" x14ac:dyDescent="0.35">
      <c r="A4251" t="s">
        <v>565</v>
      </c>
      <c r="B4251" s="1">
        <v>44331</v>
      </c>
      <c r="C4251" t="s">
        <v>554</v>
      </c>
      <c r="D4251" t="s">
        <v>40</v>
      </c>
      <c r="E4251">
        <v>1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0</v>
      </c>
      <c r="L4251">
        <v>6</v>
      </c>
      <c r="M4251">
        <v>5</v>
      </c>
      <c r="N4251">
        <v>2</v>
      </c>
      <c r="O4251">
        <v>2</v>
      </c>
      <c r="P4251">
        <v>0</v>
      </c>
      <c r="Q4251">
        <v>2</v>
      </c>
      <c r="R4251">
        <v>2</v>
      </c>
      <c r="S4251">
        <v>0</v>
      </c>
      <c r="T4251">
        <v>0</v>
      </c>
      <c r="U4251">
        <v>0</v>
      </c>
      <c r="V4251">
        <f t="shared" si="132"/>
        <v>67</v>
      </c>
      <c r="W4251">
        <f t="shared" si="133"/>
        <v>58</v>
      </c>
    </row>
    <row r="4252" spans="1:23" x14ac:dyDescent="0.35">
      <c r="A4252" t="s">
        <v>565</v>
      </c>
      <c r="B4252" s="1">
        <v>44332</v>
      </c>
      <c r="C4252" t="s">
        <v>561</v>
      </c>
      <c r="D4252" t="s">
        <v>40</v>
      </c>
      <c r="E4252">
        <v>1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3</v>
      </c>
      <c r="M4252">
        <v>0</v>
      </c>
      <c r="N4252">
        <v>0</v>
      </c>
      <c r="O4252">
        <v>0</v>
      </c>
      <c r="P4252">
        <v>0</v>
      </c>
      <c r="Q4252">
        <v>1</v>
      </c>
      <c r="R4252">
        <v>4</v>
      </c>
      <c r="S4252">
        <v>0</v>
      </c>
      <c r="T4252">
        <v>0</v>
      </c>
      <c r="U4252">
        <v>1</v>
      </c>
      <c r="V4252">
        <f t="shared" si="132"/>
        <v>62</v>
      </c>
      <c r="W4252">
        <f t="shared" si="133"/>
        <v>60</v>
      </c>
    </row>
    <row r="4253" spans="1:23" x14ac:dyDescent="0.35">
      <c r="A4253" t="s">
        <v>565</v>
      </c>
      <c r="B4253" s="1">
        <v>44333</v>
      </c>
      <c r="C4253" t="s">
        <v>552</v>
      </c>
      <c r="D4253" t="s">
        <v>49</v>
      </c>
      <c r="E4253">
        <v>1</v>
      </c>
      <c r="F4253">
        <v>0</v>
      </c>
      <c r="G4253">
        <v>0</v>
      </c>
      <c r="H4253">
        <v>0</v>
      </c>
      <c r="I4253">
        <v>1</v>
      </c>
      <c r="J4253">
        <v>0</v>
      </c>
      <c r="K4253">
        <v>0</v>
      </c>
      <c r="L4253">
        <v>6</v>
      </c>
      <c r="M4253">
        <v>3</v>
      </c>
      <c r="N4253">
        <v>3</v>
      </c>
      <c r="O4253">
        <v>3</v>
      </c>
      <c r="P4253">
        <v>2</v>
      </c>
      <c r="Q4253">
        <v>4</v>
      </c>
      <c r="R4253">
        <v>8</v>
      </c>
      <c r="S4253">
        <v>0</v>
      </c>
      <c r="T4253">
        <v>0</v>
      </c>
      <c r="U4253">
        <v>0</v>
      </c>
      <c r="V4253">
        <f t="shared" si="132"/>
        <v>65</v>
      </c>
      <c r="W4253">
        <f t="shared" si="133"/>
        <v>49</v>
      </c>
    </row>
    <row r="4254" spans="1:23" x14ac:dyDescent="0.35">
      <c r="A4254" t="s">
        <v>565</v>
      </c>
      <c r="B4254" s="1">
        <v>44334</v>
      </c>
      <c r="C4254" t="s">
        <v>556</v>
      </c>
      <c r="D4254" t="s">
        <v>49</v>
      </c>
      <c r="E4254">
        <v>1</v>
      </c>
      <c r="F4254">
        <v>0</v>
      </c>
      <c r="G4254">
        <v>0</v>
      </c>
      <c r="H4254">
        <v>0</v>
      </c>
      <c r="I4254">
        <v>1</v>
      </c>
      <c r="J4254">
        <v>0</v>
      </c>
      <c r="K4254">
        <v>0</v>
      </c>
      <c r="L4254" s="2">
        <v>5.666666666666667</v>
      </c>
      <c r="M4254">
        <v>5</v>
      </c>
      <c r="N4254">
        <v>2</v>
      </c>
      <c r="O4254">
        <v>2</v>
      </c>
      <c r="P4254">
        <v>1</v>
      </c>
      <c r="Q4254">
        <v>2</v>
      </c>
      <c r="R4254">
        <v>9</v>
      </c>
      <c r="S4254">
        <v>0</v>
      </c>
      <c r="T4254">
        <v>0</v>
      </c>
      <c r="U4254">
        <v>1</v>
      </c>
      <c r="V4254">
        <f t="shared" si="132"/>
        <v>68.333333333333329</v>
      </c>
      <c r="W4254">
        <f t="shared" si="133"/>
        <v>57</v>
      </c>
    </row>
    <row r="4255" spans="1:23" x14ac:dyDescent="0.35">
      <c r="A4255" t="s">
        <v>565</v>
      </c>
      <c r="B4255" s="1">
        <v>44335</v>
      </c>
      <c r="C4255" t="s">
        <v>560</v>
      </c>
      <c r="D4255" t="s">
        <v>49</v>
      </c>
      <c r="E4255">
        <v>1</v>
      </c>
      <c r="F4255">
        <v>0</v>
      </c>
      <c r="G4255">
        <v>0</v>
      </c>
      <c r="H4255">
        <v>0</v>
      </c>
      <c r="I4255">
        <v>1</v>
      </c>
      <c r="J4255">
        <v>0</v>
      </c>
      <c r="K4255">
        <v>0</v>
      </c>
      <c r="L4255" s="2">
        <v>2.6666666666666665</v>
      </c>
      <c r="M4255">
        <v>4</v>
      </c>
      <c r="N4255">
        <v>3</v>
      </c>
      <c r="O4255">
        <v>3</v>
      </c>
      <c r="P4255">
        <v>0</v>
      </c>
      <c r="Q4255">
        <v>2</v>
      </c>
      <c r="R4255">
        <v>2</v>
      </c>
      <c r="S4255">
        <v>0</v>
      </c>
      <c r="T4255">
        <v>0</v>
      </c>
      <c r="U4255">
        <v>0</v>
      </c>
      <c r="V4255">
        <f t="shared" si="132"/>
        <v>54</v>
      </c>
      <c r="W4255">
        <f t="shared" si="133"/>
        <v>37</v>
      </c>
    </row>
    <row r="4256" spans="1:23" x14ac:dyDescent="0.35">
      <c r="A4256" t="s">
        <v>565</v>
      </c>
      <c r="B4256" s="1">
        <v>44337</v>
      </c>
      <c r="C4256" t="s">
        <v>553</v>
      </c>
      <c r="D4256" t="s">
        <v>74</v>
      </c>
      <c r="E4256">
        <v>1</v>
      </c>
      <c r="F4256">
        <v>0</v>
      </c>
      <c r="G4256">
        <v>0</v>
      </c>
      <c r="H4256">
        <v>0</v>
      </c>
      <c r="I4256">
        <v>1</v>
      </c>
      <c r="J4256">
        <v>0</v>
      </c>
      <c r="K4256">
        <v>0</v>
      </c>
      <c r="L4256" s="2">
        <v>1.6666666666666665</v>
      </c>
      <c r="M4256">
        <v>10</v>
      </c>
      <c r="N4256">
        <v>8</v>
      </c>
      <c r="O4256">
        <v>8</v>
      </c>
      <c r="P4256">
        <v>2</v>
      </c>
      <c r="Q4256">
        <v>1</v>
      </c>
      <c r="R4256">
        <v>1</v>
      </c>
      <c r="S4256">
        <v>0</v>
      </c>
      <c r="T4256">
        <v>0</v>
      </c>
      <c r="U4256">
        <v>0</v>
      </c>
      <c r="V4256">
        <f t="shared" si="132"/>
        <v>37</v>
      </c>
      <c r="W4256">
        <f t="shared" si="133"/>
        <v>-7</v>
      </c>
    </row>
    <row r="4257" spans="1:23" x14ac:dyDescent="0.35">
      <c r="A4257" t="s">
        <v>565</v>
      </c>
      <c r="B4257" s="1">
        <v>44338</v>
      </c>
      <c r="C4257" t="s">
        <v>554</v>
      </c>
      <c r="D4257" t="s">
        <v>74</v>
      </c>
      <c r="E4257">
        <v>1</v>
      </c>
      <c r="F4257">
        <v>0</v>
      </c>
      <c r="G4257">
        <v>0</v>
      </c>
      <c r="H4257">
        <v>0</v>
      </c>
      <c r="I4257">
        <v>1</v>
      </c>
      <c r="J4257">
        <v>0</v>
      </c>
      <c r="K4257">
        <v>0</v>
      </c>
      <c r="L4257">
        <v>5</v>
      </c>
      <c r="M4257">
        <v>7</v>
      </c>
      <c r="N4257">
        <v>6</v>
      </c>
      <c r="O4257">
        <v>5</v>
      </c>
      <c r="P4257">
        <v>0</v>
      </c>
      <c r="Q4257">
        <v>5</v>
      </c>
      <c r="R4257">
        <v>3</v>
      </c>
      <c r="S4257">
        <v>0</v>
      </c>
      <c r="T4257">
        <v>0</v>
      </c>
      <c r="U4257">
        <v>0</v>
      </c>
      <c r="V4257">
        <f t="shared" si="132"/>
        <v>56</v>
      </c>
      <c r="W4257">
        <f t="shared" si="133"/>
        <v>31</v>
      </c>
    </row>
    <row r="4258" spans="1:23" x14ac:dyDescent="0.35">
      <c r="A4258" t="s">
        <v>565</v>
      </c>
      <c r="B4258" s="1">
        <v>44339</v>
      </c>
      <c r="C4258" t="s">
        <v>556</v>
      </c>
      <c r="D4258" t="s">
        <v>74</v>
      </c>
      <c r="E4258">
        <v>1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5</v>
      </c>
      <c r="M4258">
        <v>1</v>
      </c>
      <c r="N4258">
        <v>1</v>
      </c>
      <c r="O4258">
        <v>1</v>
      </c>
      <c r="P4258">
        <v>1</v>
      </c>
      <c r="Q4258">
        <v>3</v>
      </c>
      <c r="R4258">
        <v>4</v>
      </c>
      <c r="S4258">
        <v>0</v>
      </c>
      <c r="T4258">
        <v>0</v>
      </c>
      <c r="U4258">
        <v>0</v>
      </c>
      <c r="V4258">
        <f t="shared" si="132"/>
        <v>63</v>
      </c>
      <c r="W4258">
        <f t="shared" si="133"/>
        <v>57</v>
      </c>
    </row>
    <row r="4259" spans="1:23" x14ac:dyDescent="0.35">
      <c r="A4259" t="s">
        <v>565</v>
      </c>
      <c r="B4259" s="1">
        <v>44340</v>
      </c>
      <c r="C4259" t="s">
        <v>552</v>
      </c>
      <c r="D4259" t="s">
        <v>44</v>
      </c>
      <c r="E4259">
        <v>1</v>
      </c>
      <c r="F4259">
        <v>0</v>
      </c>
      <c r="G4259">
        <v>0</v>
      </c>
      <c r="H4259">
        <v>1</v>
      </c>
      <c r="I4259">
        <v>0</v>
      </c>
      <c r="J4259">
        <v>0</v>
      </c>
      <c r="K4259">
        <v>0</v>
      </c>
      <c r="L4259">
        <v>6</v>
      </c>
      <c r="M4259">
        <v>4</v>
      </c>
      <c r="N4259">
        <v>1</v>
      </c>
      <c r="O4259">
        <v>1</v>
      </c>
      <c r="P4259">
        <v>1</v>
      </c>
      <c r="Q4259">
        <v>2</v>
      </c>
      <c r="R4259">
        <v>3</v>
      </c>
      <c r="S4259">
        <v>0</v>
      </c>
      <c r="T4259">
        <v>0</v>
      </c>
      <c r="U4259">
        <v>0</v>
      </c>
      <c r="V4259">
        <f t="shared" si="132"/>
        <v>65</v>
      </c>
      <c r="W4259">
        <f t="shared" si="133"/>
        <v>58</v>
      </c>
    </row>
    <row r="4260" spans="1:23" x14ac:dyDescent="0.35">
      <c r="A4260" t="s">
        <v>565</v>
      </c>
      <c r="B4260" s="1">
        <v>44341</v>
      </c>
      <c r="C4260" t="s">
        <v>560</v>
      </c>
      <c r="D4260" t="s">
        <v>44</v>
      </c>
      <c r="E4260">
        <v>1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4</v>
      </c>
      <c r="M4260">
        <v>4</v>
      </c>
      <c r="N4260">
        <v>2</v>
      </c>
      <c r="O4260">
        <v>2</v>
      </c>
      <c r="P4260">
        <v>0</v>
      </c>
      <c r="Q4260">
        <v>0</v>
      </c>
      <c r="R4260">
        <v>4</v>
      </c>
      <c r="S4260">
        <v>1</v>
      </c>
      <c r="T4260">
        <v>0</v>
      </c>
      <c r="U4260">
        <v>0</v>
      </c>
      <c r="V4260">
        <f t="shared" si="132"/>
        <v>62</v>
      </c>
      <c r="W4260">
        <f t="shared" si="133"/>
        <v>54</v>
      </c>
    </row>
    <row r="4261" spans="1:23" x14ac:dyDescent="0.35">
      <c r="A4261" t="s">
        <v>565</v>
      </c>
      <c r="B4261" s="1">
        <v>44342</v>
      </c>
      <c r="C4261" t="s">
        <v>561</v>
      </c>
      <c r="D4261" t="s">
        <v>44</v>
      </c>
      <c r="E4261">
        <v>1</v>
      </c>
      <c r="F4261">
        <v>0</v>
      </c>
      <c r="G4261">
        <v>0</v>
      </c>
      <c r="H4261">
        <v>0</v>
      </c>
      <c r="I4261">
        <v>1</v>
      </c>
      <c r="J4261">
        <v>0</v>
      </c>
      <c r="K4261">
        <v>0</v>
      </c>
      <c r="L4261" s="2">
        <v>3.3333333333333335</v>
      </c>
      <c r="M4261">
        <v>5</v>
      </c>
      <c r="N4261">
        <v>5</v>
      </c>
      <c r="O4261">
        <v>5</v>
      </c>
      <c r="P4261">
        <v>1</v>
      </c>
      <c r="Q4261">
        <v>3</v>
      </c>
      <c r="R4261">
        <v>1</v>
      </c>
      <c r="S4261">
        <v>1</v>
      </c>
      <c r="T4261">
        <v>0</v>
      </c>
      <c r="U4261">
        <v>0</v>
      </c>
      <c r="V4261">
        <f t="shared" si="132"/>
        <v>49</v>
      </c>
      <c r="W4261">
        <f t="shared" si="133"/>
        <v>24</v>
      </c>
    </row>
    <row r="4262" spans="1:23" x14ac:dyDescent="0.35">
      <c r="A4262" t="s">
        <v>565</v>
      </c>
      <c r="B4262" s="1">
        <v>44343</v>
      </c>
      <c r="C4262" t="s">
        <v>553</v>
      </c>
      <c r="D4262" t="s">
        <v>31</v>
      </c>
      <c r="E4262">
        <v>1</v>
      </c>
      <c r="F4262">
        <v>0</v>
      </c>
      <c r="G4262">
        <v>0</v>
      </c>
      <c r="H4262">
        <v>1</v>
      </c>
      <c r="I4262">
        <v>0</v>
      </c>
      <c r="J4262">
        <v>0</v>
      </c>
      <c r="K4262">
        <v>0</v>
      </c>
      <c r="L4262">
        <v>7</v>
      </c>
      <c r="M4262">
        <v>3</v>
      </c>
      <c r="N4262">
        <v>0</v>
      </c>
      <c r="O4262">
        <v>0</v>
      </c>
      <c r="P4262">
        <v>0</v>
      </c>
      <c r="Q4262">
        <v>1</v>
      </c>
      <c r="R4262">
        <v>6</v>
      </c>
      <c r="S4262">
        <v>0</v>
      </c>
      <c r="T4262">
        <v>0</v>
      </c>
      <c r="U4262">
        <v>0</v>
      </c>
      <c r="V4262">
        <f t="shared" si="132"/>
        <v>79</v>
      </c>
      <c r="W4262">
        <f t="shared" si="133"/>
        <v>80</v>
      </c>
    </row>
    <row r="4263" spans="1:23" x14ac:dyDescent="0.35">
      <c r="A4263" t="s">
        <v>565</v>
      </c>
      <c r="B4263" s="1">
        <v>44344</v>
      </c>
      <c r="C4263" t="s">
        <v>554</v>
      </c>
      <c r="D4263" t="s">
        <v>31</v>
      </c>
      <c r="E4263">
        <v>1</v>
      </c>
      <c r="F4263">
        <v>0</v>
      </c>
      <c r="G4263">
        <v>0</v>
      </c>
      <c r="H4263">
        <v>1</v>
      </c>
      <c r="I4263">
        <v>0</v>
      </c>
      <c r="J4263">
        <v>0</v>
      </c>
      <c r="K4263">
        <v>0</v>
      </c>
      <c r="L4263">
        <v>5</v>
      </c>
      <c r="M4263">
        <v>6</v>
      </c>
      <c r="N4263">
        <v>2</v>
      </c>
      <c r="O4263">
        <v>2</v>
      </c>
      <c r="P4263">
        <v>0</v>
      </c>
      <c r="Q4263">
        <v>2</v>
      </c>
      <c r="R4263">
        <v>1</v>
      </c>
      <c r="S4263">
        <v>0</v>
      </c>
      <c r="T4263">
        <v>0</v>
      </c>
      <c r="U4263">
        <v>0</v>
      </c>
      <c r="V4263">
        <f t="shared" si="132"/>
        <v>60</v>
      </c>
      <c r="W4263">
        <f t="shared" si="133"/>
        <v>49</v>
      </c>
    </row>
    <row r="4264" spans="1:23" x14ac:dyDescent="0.35">
      <c r="A4264" t="s">
        <v>565</v>
      </c>
      <c r="B4264" s="1">
        <v>44345</v>
      </c>
      <c r="C4264" t="s">
        <v>556</v>
      </c>
      <c r="D4264" t="s">
        <v>31</v>
      </c>
      <c r="E4264">
        <v>1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 s="2">
        <v>5.666666666666667</v>
      </c>
      <c r="M4264">
        <v>2</v>
      </c>
      <c r="N4264">
        <v>1</v>
      </c>
      <c r="O4264">
        <v>1</v>
      </c>
      <c r="P4264">
        <v>0</v>
      </c>
      <c r="Q4264">
        <v>2</v>
      </c>
      <c r="R4264">
        <v>8</v>
      </c>
      <c r="S4264">
        <v>1</v>
      </c>
      <c r="T4264">
        <v>0</v>
      </c>
      <c r="U4264">
        <v>0</v>
      </c>
      <c r="V4264">
        <f t="shared" si="132"/>
        <v>74.333333333333329</v>
      </c>
      <c r="W4264">
        <f t="shared" si="133"/>
        <v>71</v>
      </c>
    </row>
    <row r="4265" spans="1:23" x14ac:dyDescent="0.35">
      <c r="A4265" t="s">
        <v>565</v>
      </c>
      <c r="B4265" s="1">
        <v>44346</v>
      </c>
      <c r="C4265" t="s">
        <v>552</v>
      </c>
      <c r="D4265" t="s">
        <v>31</v>
      </c>
      <c r="E4265">
        <v>1</v>
      </c>
      <c r="F4265">
        <v>0</v>
      </c>
      <c r="G4265">
        <v>0</v>
      </c>
      <c r="H4265">
        <v>1</v>
      </c>
      <c r="I4265">
        <v>0</v>
      </c>
      <c r="J4265">
        <v>0</v>
      </c>
      <c r="K4265">
        <v>0</v>
      </c>
      <c r="L4265" s="2">
        <v>6.666666666666667</v>
      </c>
      <c r="M4265">
        <v>3</v>
      </c>
      <c r="N4265">
        <v>2</v>
      </c>
      <c r="O4265">
        <v>2</v>
      </c>
      <c r="P4265">
        <v>1</v>
      </c>
      <c r="Q4265">
        <v>1</v>
      </c>
      <c r="R4265">
        <v>5</v>
      </c>
      <c r="S4265">
        <v>0</v>
      </c>
      <c r="T4265">
        <v>0</v>
      </c>
      <c r="U4265">
        <v>0</v>
      </c>
      <c r="V4265">
        <f t="shared" si="132"/>
        <v>72.333333333333329</v>
      </c>
      <c r="W4265">
        <f t="shared" si="133"/>
        <v>65</v>
      </c>
    </row>
    <row r="4266" spans="1:23" x14ac:dyDescent="0.35">
      <c r="A4266" t="s">
        <v>565</v>
      </c>
      <c r="B4266" s="1">
        <v>44347</v>
      </c>
      <c r="C4266" t="s">
        <v>560</v>
      </c>
      <c r="D4266" t="s">
        <v>43</v>
      </c>
      <c r="E4266">
        <v>1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6</v>
      </c>
      <c r="M4266">
        <v>5</v>
      </c>
      <c r="N4266">
        <v>2</v>
      </c>
      <c r="O4266">
        <v>2</v>
      </c>
      <c r="P4266">
        <v>0</v>
      </c>
      <c r="Q4266">
        <v>1</v>
      </c>
      <c r="R4266">
        <v>5</v>
      </c>
      <c r="S4266">
        <v>1</v>
      </c>
      <c r="T4266">
        <v>0</v>
      </c>
      <c r="U4266">
        <v>0</v>
      </c>
      <c r="V4266">
        <f t="shared" si="132"/>
        <v>71</v>
      </c>
      <c r="W4266">
        <f t="shared" si="133"/>
        <v>63</v>
      </c>
    </row>
    <row r="4267" spans="1:23" x14ac:dyDescent="0.35">
      <c r="A4267" t="s">
        <v>565</v>
      </c>
      <c r="B4267" s="1">
        <v>44348</v>
      </c>
      <c r="C4267" t="s">
        <v>551</v>
      </c>
      <c r="D4267" t="s">
        <v>43</v>
      </c>
      <c r="E4267">
        <v>1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4</v>
      </c>
      <c r="M4267">
        <v>2</v>
      </c>
      <c r="N4267">
        <v>1</v>
      </c>
      <c r="O4267">
        <v>1</v>
      </c>
      <c r="P4267">
        <v>1</v>
      </c>
      <c r="Q4267">
        <v>1</v>
      </c>
      <c r="R4267">
        <v>6</v>
      </c>
      <c r="S4267">
        <v>0</v>
      </c>
      <c r="T4267">
        <v>0</v>
      </c>
      <c r="U4267">
        <v>0</v>
      </c>
      <c r="V4267">
        <f t="shared" si="132"/>
        <v>61</v>
      </c>
      <c r="W4267">
        <f t="shared" si="133"/>
        <v>55</v>
      </c>
    </row>
    <row r="4268" spans="1:23" x14ac:dyDescent="0.35">
      <c r="A4268" t="s">
        <v>565</v>
      </c>
      <c r="B4268" s="1">
        <v>44349</v>
      </c>
      <c r="C4268" t="s">
        <v>553</v>
      </c>
      <c r="D4268" t="s">
        <v>43</v>
      </c>
      <c r="E4268">
        <v>1</v>
      </c>
      <c r="F4268">
        <v>0</v>
      </c>
      <c r="G4268">
        <v>0</v>
      </c>
      <c r="H4268">
        <v>0</v>
      </c>
      <c r="I4268">
        <v>1</v>
      </c>
      <c r="J4268">
        <v>0</v>
      </c>
      <c r="K4268">
        <v>0</v>
      </c>
      <c r="L4268">
        <v>6</v>
      </c>
      <c r="M4268">
        <v>7</v>
      </c>
      <c r="N4268">
        <v>5</v>
      </c>
      <c r="O4268">
        <v>5</v>
      </c>
      <c r="P4268">
        <v>1</v>
      </c>
      <c r="Q4268">
        <v>1</v>
      </c>
      <c r="R4268">
        <v>3</v>
      </c>
      <c r="S4268">
        <v>0</v>
      </c>
      <c r="T4268">
        <v>0</v>
      </c>
      <c r="U4268">
        <v>0</v>
      </c>
      <c r="V4268">
        <f t="shared" si="132"/>
        <v>63</v>
      </c>
      <c r="W4268">
        <f t="shared" si="133"/>
        <v>42</v>
      </c>
    </row>
    <row r="4269" spans="1:23" x14ac:dyDescent="0.35">
      <c r="A4269" t="s">
        <v>565</v>
      </c>
      <c r="B4269" s="1">
        <v>44350</v>
      </c>
      <c r="C4269" t="s">
        <v>554</v>
      </c>
      <c r="D4269" t="s">
        <v>163</v>
      </c>
      <c r="E4269">
        <v>1</v>
      </c>
      <c r="F4269">
        <v>0</v>
      </c>
      <c r="G4269">
        <v>0</v>
      </c>
      <c r="H4269">
        <v>1</v>
      </c>
      <c r="I4269">
        <v>0</v>
      </c>
      <c r="J4269">
        <v>0</v>
      </c>
      <c r="K4269">
        <v>0</v>
      </c>
      <c r="L4269" s="2">
        <v>5.666666666666667</v>
      </c>
      <c r="M4269">
        <v>6</v>
      </c>
      <c r="N4269">
        <v>2</v>
      </c>
      <c r="O4269">
        <v>2</v>
      </c>
      <c r="P4269">
        <v>2</v>
      </c>
      <c r="Q4269">
        <v>3</v>
      </c>
      <c r="R4269">
        <v>7</v>
      </c>
      <c r="S4269">
        <v>0</v>
      </c>
      <c r="T4269">
        <v>0</v>
      </c>
      <c r="U4269">
        <v>1</v>
      </c>
      <c r="V4269">
        <f t="shared" si="132"/>
        <v>60.333333333333336</v>
      </c>
      <c r="W4269">
        <f t="shared" si="133"/>
        <v>45</v>
      </c>
    </row>
    <row r="4270" spans="1:23" x14ac:dyDescent="0.35">
      <c r="A4270" t="s">
        <v>565</v>
      </c>
      <c r="B4270" s="1">
        <v>44351</v>
      </c>
      <c r="C4270" t="s">
        <v>561</v>
      </c>
      <c r="D4270" t="s">
        <v>163</v>
      </c>
      <c r="E4270">
        <v>1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 s="2">
        <v>2.3333333333333335</v>
      </c>
      <c r="M4270">
        <v>3</v>
      </c>
      <c r="N4270">
        <v>2</v>
      </c>
      <c r="O4270">
        <v>2</v>
      </c>
      <c r="P4270">
        <v>1</v>
      </c>
      <c r="Q4270">
        <v>2</v>
      </c>
      <c r="R4270">
        <v>0</v>
      </c>
      <c r="S4270">
        <v>0</v>
      </c>
      <c r="T4270">
        <v>0</v>
      </c>
      <c r="U4270">
        <v>0</v>
      </c>
      <c r="V4270">
        <f t="shared" si="132"/>
        <v>48</v>
      </c>
      <c r="W4270">
        <f t="shared" si="133"/>
        <v>32</v>
      </c>
    </row>
    <row r="4271" spans="1:23" x14ac:dyDescent="0.35">
      <c r="A4271" t="s">
        <v>565</v>
      </c>
      <c r="B4271" s="1">
        <v>44352</v>
      </c>
      <c r="C4271" t="s">
        <v>552</v>
      </c>
      <c r="D4271" t="s">
        <v>163</v>
      </c>
      <c r="E4271">
        <v>1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4</v>
      </c>
      <c r="M4271">
        <v>6</v>
      </c>
      <c r="N4271">
        <v>4</v>
      </c>
      <c r="O4271">
        <v>3</v>
      </c>
      <c r="P4271">
        <v>2</v>
      </c>
      <c r="Q4271">
        <v>0</v>
      </c>
      <c r="R4271">
        <v>8</v>
      </c>
      <c r="S4271">
        <v>0</v>
      </c>
      <c r="T4271">
        <v>0</v>
      </c>
      <c r="U4271">
        <v>0</v>
      </c>
      <c r="V4271">
        <f t="shared" si="132"/>
        <v>54</v>
      </c>
      <c r="W4271">
        <f t="shared" si="133"/>
        <v>36</v>
      </c>
    </row>
    <row r="4272" spans="1:23" x14ac:dyDescent="0.35">
      <c r="A4272" t="s">
        <v>565</v>
      </c>
      <c r="B4272" s="1">
        <v>44353</v>
      </c>
      <c r="C4272" t="s">
        <v>560</v>
      </c>
      <c r="D4272" t="s">
        <v>163</v>
      </c>
      <c r="E4272">
        <v>1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5</v>
      </c>
      <c r="M4272">
        <v>2</v>
      </c>
      <c r="N4272">
        <v>1</v>
      </c>
      <c r="O4272">
        <v>1</v>
      </c>
      <c r="P4272">
        <v>1</v>
      </c>
      <c r="Q4272">
        <v>4</v>
      </c>
      <c r="R4272">
        <v>7</v>
      </c>
      <c r="S4272">
        <v>1</v>
      </c>
      <c r="T4272">
        <v>0</v>
      </c>
      <c r="U4272">
        <v>0</v>
      </c>
      <c r="V4272">
        <f t="shared" si="132"/>
        <v>64</v>
      </c>
      <c r="W4272">
        <f t="shared" si="133"/>
        <v>56</v>
      </c>
    </row>
    <row r="4273" spans="1:23" x14ac:dyDescent="0.35">
      <c r="A4273" t="s">
        <v>565</v>
      </c>
      <c r="B4273" s="1">
        <v>44355</v>
      </c>
      <c r="C4273" t="s">
        <v>551</v>
      </c>
      <c r="D4273" t="s">
        <v>65</v>
      </c>
      <c r="E4273">
        <v>1</v>
      </c>
      <c r="F4273">
        <v>0</v>
      </c>
      <c r="G4273">
        <v>0</v>
      </c>
      <c r="H4273">
        <v>0</v>
      </c>
      <c r="I4273">
        <v>1</v>
      </c>
      <c r="J4273">
        <v>0</v>
      </c>
      <c r="K4273">
        <v>0</v>
      </c>
      <c r="L4273">
        <v>4</v>
      </c>
      <c r="M4273">
        <v>5</v>
      </c>
      <c r="N4273">
        <v>4</v>
      </c>
      <c r="O4273">
        <v>4</v>
      </c>
      <c r="P4273">
        <v>1</v>
      </c>
      <c r="Q4273">
        <v>1</v>
      </c>
      <c r="R4273">
        <v>2</v>
      </c>
      <c r="S4273">
        <v>0</v>
      </c>
      <c r="T4273">
        <v>0</v>
      </c>
      <c r="U4273">
        <v>0</v>
      </c>
      <c r="V4273">
        <f t="shared" si="132"/>
        <v>54</v>
      </c>
      <c r="W4273">
        <f t="shared" si="133"/>
        <v>36</v>
      </c>
    </row>
    <row r="4274" spans="1:23" x14ac:dyDescent="0.35">
      <c r="A4274" t="s">
        <v>565</v>
      </c>
      <c r="B4274" s="1">
        <v>44356</v>
      </c>
      <c r="C4274" t="s">
        <v>553</v>
      </c>
      <c r="D4274" t="s">
        <v>65</v>
      </c>
      <c r="E4274">
        <v>1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6</v>
      </c>
      <c r="M4274">
        <v>6</v>
      </c>
      <c r="N4274">
        <v>3</v>
      </c>
      <c r="O4274">
        <v>3</v>
      </c>
      <c r="P4274">
        <v>1</v>
      </c>
      <c r="Q4274">
        <v>1</v>
      </c>
      <c r="R4274">
        <v>3</v>
      </c>
      <c r="S4274">
        <v>0</v>
      </c>
      <c r="T4274">
        <v>0</v>
      </c>
      <c r="U4274">
        <v>0</v>
      </c>
      <c r="V4274">
        <f t="shared" si="132"/>
        <v>64</v>
      </c>
      <c r="W4274">
        <f t="shared" si="133"/>
        <v>50</v>
      </c>
    </row>
    <row r="4275" spans="1:23" x14ac:dyDescent="0.35">
      <c r="A4275" t="s">
        <v>565</v>
      </c>
      <c r="B4275" s="1">
        <v>44357</v>
      </c>
      <c r="C4275" t="s">
        <v>554</v>
      </c>
      <c r="D4275" t="s">
        <v>65</v>
      </c>
      <c r="E4275">
        <v>1</v>
      </c>
      <c r="F4275">
        <v>0</v>
      </c>
      <c r="G4275">
        <v>0</v>
      </c>
      <c r="H4275">
        <v>0</v>
      </c>
      <c r="I4275">
        <v>1</v>
      </c>
      <c r="J4275">
        <v>0</v>
      </c>
      <c r="K4275">
        <v>0</v>
      </c>
      <c r="L4275">
        <v>4</v>
      </c>
      <c r="M4275">
        <v>7</v>
      </c>
      <c r="N4275">
        <v>5</v>
      </c>
      <c r="O4275">
        <v>4</v>
      </c>
      <c r="P4275">
        <v>2</v>
      </c>
      <c r="Q4275">
        <v>1</v>
      </c>
      <c r="R4275">
        <v>3</v>
      </c>
      <c r="S4275">
        <v>0</v>
      </c>
      <c r="T4275">
        <v>0</v>
      </c>
      <c r="U4275">
        <v>1</v>
      </c>
      <c r="V4275">
        <f t="shared" si="132"/>
        <v>47</v>
      </c>
      <c r="W4275">
        <f t="shared" si="133"/>
        <v>24</v>
      </c>
    </row>
    <row r="4276" spans="1:23" x14ac:dyDescent="0.35">
      <c r="A4276" t="s">
        <v>565</v>
      </c>
      <c r="B4276" s="1">
        <v>44358</v>
      </c>
      <c r="C4276" t="s">
        <v>556</v>
      </c>
      <c r="D4276" t="s">
        <v>66</v>
      </c>
      <c r="E4276">
        <v>1</v>
      </c>
      <c r="F4276">
        <v>0</v>
      </c>
      <c r="G4276">
        <v>0</v>
      </c>
      <c r="H4276">
        <v>0</v>
      </c>
      <c r="I4276">
        <v>1</v>
      </c>
      <c r="J4276">
        <v>0</v>
      </c>
      <c r="K4276">
        <v>0</v>
      </c>
      <c r="L4276">
        <v>3</v>
      </c>
      <c r="M4276">
        <v>9</v>
      </c>
      <c r="N4276">
        <v>5</v>
      </c>
      <c r="O4276">
        <v>5</v>
      </c>
      <c r="P4276">
        <v>1</v>
      </c>
      <c r="Q4276">
        <v>2</v>
      </c>
      <c r="R4276">
        <v>3</v>
      </c>
      <c r="S4276">
        <v>1</v>
      </c>
      <c r="T4276">
        <v>0</v>
      </c>
      <c r="U4276">
        <v>0</v>
      </c>
      <c r="V4276">
        <f t="shared" si="132"/>
        <v>47</v>
      </c>
      <c r="W4276">
        <f t="shared" si="133"/>
        <v>18</v>
      </c>
    </row>
    <row r="4277" spans="1:23" x14ac:dyDescent="0.35">
      <c r="A4277" t="s">
        <v>565</v>
      </c>
      <c r="B4277" s="1">
        <v>44359</v>
      </c>
      <c r="C4277" t="s">
        <v>552</v>
      </c>
      <c r="D4277" t="s">
        <v>66</v>
      </c>
      <c r="E4277">
        <v>1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7</v>
      </c>
      <c r="M4277">
        <v>3</v>
      </c>
      <c r="N4277">
        <v>0</v>
      </c>
      <c r="O4277">
        <v>0</v>
      </c>
      <c r="P4277">
        <v>0</v>
      </c>
      <c r="Q4277">
        <v>3</v>
      </c>
      <c r="R4277">
        <v>6</v>
      </c>
      <c r="S4277">
        <v>0</v>
      </c>
      <c r="T4277">
        <v>0</v>
      </c>
      <c r="U4277">
        <v>0</v>
      </c>
      <c r="V4277">
        <f t="shared" si="132"/>
        <v>77</v>
      </c>
      <c r="W4277">
        <f t="shared" si="133"/>
        <v>76</v>
      </c>
    </row>
    <row r="4278" spans="1:23" x14ac:dyDescent="0.35">
      <c r="A4278" t="s">
        <v>565</v>
      </c>
      <c r="B4278" s="1">
        <v>44360</v>
      </c>
      <c r="C4278" t="s">
        <v>560</v>
      </c>
      <c r="D4278" t="s">
        <v>66</v>
      </c>
      <c r="E4278">
        <v>1</v>
      </c>
      <c r="F4278">
        <v>0</v>
      </c>
      <c r="G4278">
        <v>0</v>
      </c>
      <c r="H4278">
        <v>1</v>
      </c>
      <c r="I4278">
        <v>0</v>
      </c>
      <c r="J4278">
        <v>0</v>
      </c>
      <c r="K4278">
        <v>0</v>
      </c>
      <c r="L4278" s="2">
        <v>6.666666666666667</v>
      </c>
      <c r="M4278">
        <v>4</v>
      </c>
      <c r="N4278">
        <v>1</v>
      </c>
      <c r="O4278">
        <v>1</v>
      </c>
      <c r="P4278">
        <v>0</v>
      </c>
      <c r="Q4278">
        <v>1</v>
      </c>
      <c r="R4278">
        <v>6</v>
      </c>
      <c r="S4278">
        <v>0</v>
      </c>
      <c r="T4278">
        <v>0</v>
      </c>
      <c r="U4278">
        <v>0</v>
      </c>
      <c r="V4278">
        <f t="shared" si="132"/>
        <v>76.333333333333329</v>
      </c>
      <c r="W4278">
        <f t="shared" si="133"/>
        <v>73</v>
      </c>
    </row>
    <row r="4279" spans="1:23" x14ac:dyDescent="0.35">
      <c r="A4279" t="s">
        <v>565</v>
      </c>
      <c r="B4279" s="1">
        <v>44361</v>
      </c>
      <c r="C4279" t="s">
        <v>551</v>
      </c>
      <c r="D4279" t="s">
        <v>30</v>
      </c>
      <c r="E4279">
        <v>1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5</v>
      </c>
      <c r="M4279">
        <v>8</v>
      </c>
      <c r="N4279">
        <v>3</v>
      </c>
      <c r="O4279">
        <v>3</v>
      </c>
      <c r="P4279">
        <v>2</v>
      </c>
      <c r="Q4279">
        <v>2</v>
      </c>
      <c r="R4279">
        <v>5</v>
      </c>
      <c r="S4279">
        <v>0</v>
      </c>
      <c r="T4279">
        <v>0</v>
      </c>
      <c r="U4279">
        <v>0</v>
      </c>
      <c r="V4279">
        <f t="shared" si="132"/>
        <v>54</v>
      </c>
      <c r="W4279">
        <f t="shared" si="133"/>
        <v>34</v>
      </c>
    </row>
    <row r="4280" spans="1:23" x14ac:dyDescent="0.35">
      <c r="A4280" t="s">
        <v>565</v>
      </c>
      <c r="B4280" s="1">
        <v>44362</v>
      </c>
      <c r="C4280" t="s">
        <v>553</v>
      </c>
      <c r="D4280" t="s">
        <v>30</v>
      </c>
      <c r="E4280">
        <v>1</v>
      </c>
      <c r="F4280">
        <v>0</v>
      </c>
      <c r="G4280">
        <v>0</v>
      </c>
      <c r="H4280">
        <v>1</v>
      </c>
      <c r="I4280">
        <v>0</v>
      </c>
      <c r="J4280">
        <v>0</v>
      </c>
      <c r="K4280">
        <v>0</v>
      </c>
      <c r="L4280">
        <v>8</v>
      </c>
      <c r="M4280">
        <v>4</v>
      </c>
      <c r="N4280">
        <v>0</v>
      </c>
      <c r="O4280">
        <v>0</v>
      </c>
      <c r="P4280">
        <v>0</v>
      </c>
      <c r="Q4280">
        <v>0</v>
      </c>
      <c r="R4280">
        <v>8</v>
      </c>
      <c r="S4280">
        <v>0</v>
      </c>
      <c r="T4280">
        <v>0</v>
      </c>
      <c r="U4280">
        <v>0</v>
      </c>
      <c r="V4280">
        <f t="shared" si="132"/>
        <v>86</v>
      </c>
      <c r="W4280">
        <f t="shared" si="133"/>
        <v>88</v>
      </c>
    </row>
    <row r="4281" spans="1:23" x14ac:dyDescent="0.35">
      <c r="A4281" t="s">
        <v>565</v>
      </c>
      <c r="B4281" s="1">
        <v>44363</v>
      </c>
      <c r="C4281" t="s">
        <v>554</v>
      </c>
      <c r="D4281" t="s">
        <v>30</v>
      </c>
      <c r="E4281">
        <v>1</v>
      </c>
      <c r="F4281">
        <v>0</v>
      </c>
      <c r="G4281">
        <v>0</v>
      </c>
      <c r="H4281">
        <v>0</v>
      </c>
      <c r="I4281">
        <v>1</v>
      </c>
      <c r="J4281">
        <v>0</v>
      </c>
      <c r="K4281">
        <v>0</v>
      </c>
      <c r="L4281">
        <v>5</v>
      </c>
      <c r="M4281">
        <v>10</v>
      </c>
      <c r="N4281">
        <v>7</v>
      </c>
      <c r="O4281">
        <v>7</v>
      </c>
      <c r="P4281">
        <v>2</v>
      </c>
      <c r="Q4281">
        <v>2</v>
      </c>
      <c r="R4281">
        <v>4</v>
      </c>
      <c r="S4281">
        <v>0</v>
      </c>
      <c r="T4281">
        <v>0</v>
      </c>
      <c r="U4281">
        <v>1</v>
      </c>
      <c r="V4281">
        <f t="shared" si="132"/>
        <v>51</v>
      </c>
      <c r="W4281">
        <f t="shared" si="133"/>
        <v>17</v>
      </c>
    </row>
    <row r="4282" spans="1:23" x14ac:dyDescent="0.35">
      <c r="A4282" t="s">
        <v>565</v>
      </c>
      <c r="B4282" s="1">
        <v>44364</v>
      </c>
      <c r="C4282" t="s">
        <v>556</v>
      </c>
      <c r="D4282" t="s">
        <v>35</v>
      </c>
      <c r="E4282">
        <v>1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2</v>
      </c>
      <c r="M4282">
        <v>1</v>
      </c>
      <c r="N4282">
        <v>0</v>
      </c>
      <c r="O4282">
        <v>0</v>
      </c>
      <c r="P4282">
        <v>0</v>
      </c>
      <c r="Q4282">
        <v>0</v>
      </c>
      <c r="R4282">
        <v>1</v>
      </c>
      <c r="S4282">
        <v>0</v>
      </c>
      <c r="T4282">
        <v>0</v>
      </c>
      <c r="U4282">
        <v>0</v>
      </c>
      <c r="V4282">
        <f t="shared" si="132"/>
        <v>56</v>
      </c>
      <c r="W4282">
        <f t="shared" si="133"/>
        <v>51</v>
      </c>
    </row>
    <row r="4283" spans="1:23" x14ac:dyDescent="0.35">
      <c r="A4283" t="s">
        <v>565</v>
      </c>
      <c r="B4283" s="1">
        <v>44365</v>
      </c>
      <c r="C4283" t="s">
        <v>552</v>
      </c>
      <c r="D4283" t="s">
        <v>35</v>
      </c>
      <c r="E4283">
        <v>1</v>
      </c>
      <c r="F4283">
        <v>0</v>
      </c>
      <c r="G4283">
        <v>0</v>
      </c>
      <c r="H4283">
        <v>1</v>
      </c>
      <c r="I4283">
        <v>0</v>
      </c>
      <c r="J4283">
        <v>0</v>
      </c>
      <c r="K4283">
        <v>0</v>
      </c>
      <c r="L4283">
        <v>7</v>
      </c>
      <c r="M4283">
        <v>4</v>
      </c>
      <c r="N4283">
        <v>1</v>
      </c>
      <c r="O4283">
        <v>1</v>
      </c>
      <c r="P4283">
        <v>0</v>
      </c>
      <c r="Q4283">
        <v>3</v>
      </c>
      <c r="R4283">
        <v>6</v>
      </c>
      <c r="S4283">
        <v>0</v>
      </c>
      <c r="T4283">
        <v>0</v>
      </c>
      <c r="U4283">
        <v>0</v>
      </c>
      <c r="V4283">
        <f t="shared" si="132"/>
        <v>76</v>
      </c>
      <c r="W4283">
        <f t="shared" si="133"/>
        <v>71</v>
      </c>
    </row>
    <row r="4284" spans="1:23" x14ac:dyDescent="0.35">
      <c r="A4284" t="s">
        <v>565</v>
      </c>
      <c r="B4284" s="1">
        <v>44366</v>
      </c>
      <c r="C4284" t="s">
        <v>560</v>
      </c>
      <c r="D4284" t="s">
        <v>35</v>
      </c>
      <c r="E4284">
        <v>1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 s="2">
        <v>5.666666666666667</v>
      </c>
      <c r="M4284">
        <v>6</v>
      </c>
      <c r="N4284">
        <v>4</v>
      </c>
      <c r="O4284">
        <v>4</v>
      </c>
      <c r="P4284">
        <v>2</v>
      </c>
      <c r="Q4284">
        <v>0</v>
      </c>
      <c r="R4284">
        <v>7</v>
      </c>
      <c r="S4284">
        <v>0</v>
      </c>
      <c r="T4284">
        <v>0</v>
      </c>
      <c r="U4284">
        <v>0</v>
      </c>
      <c r="V4284">
        <f t="shared" si="132"/>
        <v>63.333333333333336</v>
      </c>
      <c r="W4284">
        <f t="shared" si="133"/>
        <v>45</v>
      </c>
    </row>
    <row r="4285" spans="1:23" x14ac:dyDescent="0.35">
      <c r="A4285" t="s">
        <v>565</v>
      </c>
      <c r="B4285" s="1">
        <v>44367</v>
      </c>
      <c r="C4285" t="s">
        <v>551</v>
      </c>
      <c r="D4285" t="s">
        <v>35</v>
      </c>
      <c r="E4285">
        <v>1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 s="2">
        <v>6.333333333333333</v>
      </c>
      <c r="M4285">
        <v>5</v>
      </c>
      <c r="N4285">
        <v>2</v>
      </c>
      <c r="O4285">
        <v>2</v>
      </c>
      <c r="P4285">
        <v>0</v>
      </c>
      <c r="Q4285">
        <v>3</v>
      </c>
      <c r="R4285">
        <v>6</v>
      </c>
      <c r="S4285">
        <v>0</v>
      </c>
      <c r="T4285">
        <v>0</v>
      </c>
      <c r="U4285">
        <v>0</v>
      </c>
      <c r="V4285">
        <f t="shared" si="132"/>
        <v>71.666666666666671</v>
      </c>
      <c r="W4285">
        <f t="shared" si="133"/>
        <v>62</v>
      </c>
    </row>
    <row r="4286" spans="1:23" x14ac:dyDescent="0.35">
      <c r="A4286" t="s">
        <v>565</v>
      </c>
      <c r="B4286" s="1">
        <v>44369</v>
      </c>
      <c r="C4286" t="s">
        <v>553</v>
      </c>
      <c r="D4286" t="s">
        <v>58</v>
      </c>
      <c r="E4286">
        <v>1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 s="2">
        <v>6.666666666666667</v>
      </c>
      <c r="M4286">
        <v>4</v>
      </c>
      <c r="N4286">
        <v>1</v>
      </c>
      <c r="O4286">
        <v>1</v>
      </c>
      <c r="P4286">
        <v>1</v>
      </c>
      <c r="Q4286">
        <v>2</v>
      </c>
      <c r="R4286">
        <v>6</v>
      </c>
      <c r="S4286">
        <v>0</v>
      </c>
      <c r="T4286">
        <v>0</v>
      </c>
      <c r="U4286">
        <v>0</v>
      </c>
      <c r="V4286">
        <f t="shared" si="132"/>
        <v>71.333333333333329</v>
      </c>
      <c r="W4286">
        <f t="shared" si="133"/>
        <v>65</v>
      </c>
    </row>
    <row r="4287" spans="1:23" x14ac:dyDescent="0.35">
      <c r="A4287" t="s">
        <v>565</v>
      </c>
      <c r="B4287" s="1">
        <v>44370</v>
      </c>
      <c r="C4287" t="s">
        <v>554</v>
      </c>
      <c r="D4287" t="s">
        <v>58</v>
      </c>
      <c r="E4287">
        <v>1</v>
      </c>
      <c r="F4287">
        <v>0</v>
      </c>
      <c r="G4287">
        <v>0</v>
      </c>
      <c r="H4287">
        <v>0</v>
      </c>
      <c r="I4287">
        <v>1</v>
      </c>
      <c r="J4287">
        <v>0</v>
      </c>
      <c r="K4287">
        <v>0</v>
      </c>
      <c r="L4287" s="2">
        <v>4.333333333333333</v>
      </c>
      <c r="M4287">
        <v>4</v>
      </c>
      <c r="N4287">
        <v>3</v>
      </c>
      <c r="O4287">
        <v>3</v>
      </c>
      <c r="P4287">
        <v>2</v>
      </c>
      <c r="Q4287">
        <v>3</v>
      </c>
      <c r="R4287">
        <v>5</v>
      </c>
      <c r="S4287">
        <v>0</v>
      </c>
      <c r="T4287">
        <v>0</v>
      </c>
      <c r="U4287">
        <v>0</v>
      </c>
      <c r="V4287">
        <f t="shared" si="132"/>
        <v>53.666666666666664</v>
      </c>
      <c r="W4287">
        <f t="shared" si="133"/>
        <v>36</v>
      </c>
    </row>
    <row r="4288" spans="1:23" x14ac:dyDescent="0.35">
      <c r="A4288" t="s">
        <v>565</v>
      </c>
      <c r="B4288" s="1">
        <v>44372</v>
      </c>
      <c r="C4288" t="s">
        <v>552</v>
      </c>
      <c r="D4288" t="s">
        <v>75</v>
      </c>
      <c r="E4288">
        <v>1</v>
      </c>
      <c r="F4288">
        <v>0</v>
      </c>
      <c r="G4288">
        <v>0</v>
      </c>
      <c r="H4288">
        <v>1</v>
      </c>
      <c r="I4288">
        <v>0</v>
      </c>
      <c r="J4288">
        <v>0</v>
      </c>
      <c r="K4288">
        <v>0</v>
      </c>
      <c r="L4288" s="2">
        <v>5.666666666666667</v>
      </c>
      <c r="M4288">
        <v>2</v>
      </c>
      <c r="N4288">
        <v>1</v>
      </c>
      <c r="O4288">
        <v>1</v>
      </c>
      <c r="P4288">
        <v>1</v>
      </c>
      <c r="Q4288">
        <v>4</v>
      </c>
      <c r="R4288">
        <v>6</v>
      </c>
      <c r="S4288">
        <v>0</v>
      </c>
      <c r="T4288">
        <v>0</v>
      </c>
      <c r="U4288">
        <v>0</v>
      </c>
      <c r="V4288">
        <f t="shared" si="132"/>
        <v>66.333333333333329</v>
      </c>
      <c r="W4288">
        <f t="shared" si="133"/>
        <v>59</v>
      </c>
    </row>
    <row r="4289" spans="1:23" x14ac:dyDescent="0.35">
      <c r="A4289" t="s">
        <v>565</v>
      </c>
      <c r="B4289" s="1">
        <v>44373</v>
      </c>
      <c r="C4289" t="s">
        <v>560</v>
      </c>
      <c r="D4289" t="s">
        <v>75</v>
      </c>
      <c r="E4289">
        <v>1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2</v>
      </c>
      <c r="M4289">
        <v>1</v>
      </c>
      <c r="N4289">
        <v>0</v>
      </c>
      <c r="O4289">
        <v>0</v>
      </c>
      <c r="P4289">
        <v>0</v>
      </c>
      <c r="Q4289">
        <v>0</v>
      </c>
      <c r="R4289">
        <v>3</v>
      </c>
      <c r="S4289">
        <v>0</v>
      </c>
      <c r="T4289">
        <v>0</v>
      </c>
      <c r="U4289">
        <v>0</v>
      </c>
      <c r="V4289">
        <f t="shared" si="132"/>
        <v>58</v>
      </c>
      <c r="W4289">
        <f t="shared" si="133"/>
        <v>53</v>
      </c>
    </row>
    <row r="4290" spans="1:23" x14ac:dyDescent="0.35">
      <c r="A4290" t="s">
        <v>565</v>
      </c>
      <c r="B4290" s="1">
        <v>44374</v>
      </c>
      <c r="C4290" t="s">
        <v>561</v>
      </c>
      <c r="D4290" t="s">
        <v>75</v>
      </c>
      <c r="E4290">
        <v>1</v>
      </c>
      <c r="F4290">
        <v>0</v>
      </c>
      <c r="G4290">
        <v>0</v>
      </c>
      <c r="H4290">
        <v>0</v>
      </c>
      <c r="I4290">
        <v>1</v>
      </c>
      <c r="J4290">
        <v>0</v>
      </c>
      <c r="K4290">
        <v>0</v>
      </c>
      <c r="L4290" s="2">
        <v>2.6666666666666665</v>
      </c>
      <c r="M4290">
        <v>5</v>
      </c>
      <c r="N4290">
        <v>3</v>
      </c>
      <c r="O4290">
        <v>2</v>
      </c>
      <c r="P4290">
        <v>0</v>
      </c>
      <c r="Q4290">
        <v>2</v>
      </c>
      <c r="R4290">
        <v>2</v>
      </c>
      <c r="S4290">
        <v>0</v>
      </c>
      <c r="T4290">
        <v>0</v>
      </c>
      <c r="U4290">
        <v>0</v>
      </c>
      <c r="V4290">
        <f t="shared" si="132"/>
        <v>51</v>
      </c>
      <c r="W4290">
        <f t="shared" si="133"/>
        <v>35</v>
      </c>
    </row>
    <row r="4291" spans="1:23" x14ac:dyDescent="0.35">
      <c r="A4291" t="s">
        <v>565</v>
      </c>
      <c r="B4291" s="1">
        <v>44376</v>
      </c>
      <c r="C4291" t="s">
        <v>553</v>
      </c>
      <c r="D4291" t="s">
        <v>28</v>
      </c>
      <c r="E4291">
        <v>1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5</v>
      </c>
      <c r="M4291">
        <v>7</v>
      </c>
      <c r="N4291">
        <v>3</v>
      </c>
      <c r="O4291">
        <v>3</v>
      </c>
      <c r="P4291">
        <v>0</v>
      </c>
      <c r="Q4291">
        <v>3</v>
      </c>
      <c r="R4291">
        <v>2</v>
      </c>
      <c r="S4291">
        <v>0</v>
      </c>
      <c r="T4291">
        <v>0</v>
      </c>
      <c r="U4291">
        <v>0</v>
      </c>
      <c r="V4291">
        <f t="shared" ref="V4291:V4354" si="134">50+L4291*3+(IF(L4291&lt;4,0,(L4291-4)*2)+R4291-M4291-4*P4291-(2*(N4291-O4291))-Q4291)</f>
        <v>59</v>
      </c>
      <c r="W4291">
        <f t="shared" ref="W4291:W4354" si="135">40+6*L4291+R4291-2*Q4291-2*M4291-3*N4291-6*P4291</f>
        <v>43</v>
      </c>
    </row>
    <row r="4292" spans="1:23" x14ac:dyDescent="0.35">
      <c r="A4292" t="s">
        <v>565</v>
      </c>
      <c r="B4292" s="1">
        <v>44377</v>
      </c>
      <c r="C4292" t="s">
        <v>554</v>
      </c>
      <c r="D4292" t="s">
        <v>28</v>
      </c>
      <c r="E4292">
        <v>1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4</v>
      </c>
      <c r="M4292">
        <v>7</v>
      </c>
      <c r="N4292">
        <v>4</v>
      </c>
      <c r="O4292">
        <v>4</v>
      </c>
      <c r="P4292">
        <v>0</v>
      </c>
      <c r="Q4292">
        <v>3</v>
      </c>
      <c r="R4292">
        <v>3</v>
      </c>
      <c r="S4292">
        <v>0</v>
      </c>
      <c r="T4292">
        <v>0</v>
      </c>
      <c r="U4292">
        <v>0</v>
      </c>
      <c r="V4292">
        <f t="shared" si="134"/>
        <v>55</v>
      </c>
      <c r="W4292">
        <f t="shared" si="135"/>
        <v>35</v>
      </c>
    </row>
    <row r="4293" spans="1:23" x14ac:dyDescent="0.35">
      <c r="A4293" t="s">
        <v>565</v>
      </c>
      <c r="B4293" s="1">
        <v>44378</v>
      </c>
      <c r="C4293" t="s">
        <v>552</v>
      </c>
      <c r="D4293" t="s">
        <v>28</v>
      </c>
      <c r="E4293">
        <v>1</v>
      </c>
      <c r="F4293">
        <v>0</v>
      </c>
      <c r="G4293">
        <v>0</v>
      </c>
      <c r="H4293">
        <v>1</v>
      </c>
      <c r="I4293">
        <v>0</v>
      </c>
      <c r="J4293">
        <v>0</v>
      </c>
      <c r="K4293">
        <v>0</v>
      </c>
      <c r="L4293">
        <v>7</v>
      </c>
      <c r="M4293">
        <v>5</v>
      </c>
      <c r="N4293">
        <v>1</v>
      </c>
      <c r="O4293">
        <v>1</v>
      </c>
      <c r="P4293">
        <v>1</v>
      </c>
      <c r="Q4293">
        <v>1</v>
      </c>
      <c r="R4293">
        <v>6</v>
      </c>
      <c r="S4293">
        <v>0</v>
      </c>
      <c r="T4293">
        <v>0</v>
      </c>
      <c r="U4293">
        <v>1</v>
      </c>
      <c r="V4293">
        <f t="shared" si="134"/>
        <v>73</v>
      </c>
      <c r="W4293">
        <f t="shared" si="135"/>
        <v>67</v>
      </c>
    </row>
    <row r="4294" spans="1:23" x14ac:dyDescent="0.35">
      <c r="A4294" t="s">
        <v>565</v>
      </c>
      <c r="B4294" s="1">
        <v>44379</v>
      </c>
      <c r="C4294" t="s">
        <v>560</v>
      </c>
      <c r="D4294" t="s">
        <v>31</v>
      </c>
      <c r="E4294">
        <v>1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 s="2">
        <v>5.666666666666667</v>
      </c>
      <c r="M4294">
        <v>5</v>
      </c>
      <c r="N4294">
        <v>3</v>
      </c>
      <c r="O4294">
        <v>2</v>
      </c>
      <c r="P4294">
        <v>0</v>
      </c>
      <c r="Q4294">
        <v>2</v>
      </c>
      <c r="R4294">
        <v>6</v>
      </c>
      <c r="S4294">
        <v>0</v>
      </c>
      <c r="T4294">
        <v>0</v>
      </c>
      <c r="U4294">
        <v>1</v>
      </c>
      <c r="V4294">
        <f t="shared" si="134"/>
        <v>67.333333333333329</v>
      </c>
      <c r="W4294">
        <f t="shared" si="135"/>
        <v>57</v>
      </c>
    </row>
    <row r="4295" spans="1:23" x14ac:dyDescent="0.35">
      <c r="A4295" t="s">
        <v>565</v>
      </c>
      <c r="B4295" s="1">
        <v>44380</v>
      </c>
      <c r="C4295" t="s">
        <v>551</v>
      </c>
      <c r="D4295" t="s">
        <v>31</v>
      </c>
      <c r="E4295">
        <v>1</v>
      </c>
      <c r="F4295">
        <v>0</v>
      </c>
      <c r="G4295">
        <v>0</v>
      </c>
      <c r="H4295">
        <v>0</v>
      </c>
      <c r="I4295">
        <v>1</v>
      </c>
      <c r="J4295">
        <v>0</v>
      </c>
      <c r="K4295">
        <v>0</v>
      </c>
      <c r="L4295" s="2">
        <v>3.3333333333333335</v>
      </c>
      <c r="M4295">
        <v>8</v>
      </c>
      <c r="N4295">
        <v>7</v>
      </c>
      <c r="O4295">
        <v>7</v>
      </c>
      <c r="P4295">
        <v>3</v>
      </c>
      <c r="Q4295">
        <v>2</v>
      </c>
      <c r="R4295">
        <v>4</v>
      </c>
      <c r="S4295">
        <v>1</v>
      </c>
      <c r="T4295">
        <v>0</v>
      </c>
      <c r="U4295">
        <v>1</v>
      </c>
      <c r="V4295">
        <f t="shared" si="134"/>
        <v>42</v>
      </c>
      <c r="W4295">
        <f t="shared" si="135"/>
        <v>5</v>
      </c>
    </row>
    <row r="4296" spans="1:23" x14ac:dyDescent="0.35">
      <c r="A4296" t="s">
        <v>565</v>
      </c>
      <c r="B4296" s="1">
        <v>44381</v>
      </c>
      <c r="C4296" t="s">
        <v>553</v>
      </c>
      <c r="D4296" t="s">
        <v>31</v>
      </c>
      <c r="E4296">
        <v>1</v>
      </c>
      <c r="F4296">
        <v>0</v>
      </c>
      <c r="G4296">
        <v>0</v>
      </c>
      <c r="H4296">
        <v>1</v>
      </c>
      <c r="I4296">
        <v>0</v>
      </c>
      <c r="J4296">
        <v>0</v>
      </c>
      <c r="K4296">
        <v>0</v>
      </c>
      <c r="L4296">
        <v>6</v>
      </c>
      <c r="M4296">
        <v>4</v>
      </c>
      <c r="N4296">
        <v>1</v>
      </c>
      <c r="O4296">
        <v>1</v>
      </c>
      <c r="P4296">
        <v>0</v>
      </c>
      <c r="Q4296">
        <v>0</v>
      </c>
      <c r="R4296">
        <v>5</v>
      </c>
      <c r="S4296">
        <v>0</v>
      </c>
      <c r="T4296">
        <v>0</v>
      </c>
      <c r="U4296">
        <v>0</v>
      </c>
      <c r="V4296">
        <f t="shared" si="134"/>
        <v>73</v>
      </c>
      <c r="W4296">
        <f t="shared" si="135"/>
        <v>70</v>
      </c>
    </row>
    <row r="4297" spans="1:23" x14ac:dyDescent="0.35">
      <c r="A4297" t="s">
        <v>565</v>
      </c>
      <c r="B4297" s="1">
        <v>44383</v>
      </c>
      <c r="C4297" t="s">
        <v>554</v>
      </c>
      <c r="D4297" t="s">
        <v>71</v>
      </c>
      <c r="E4297">
        <v>1</v>
      </c>
      <c r="F4297">
        <v>0</v>
      </c>
      <c r="G4297">
        <v>0</v>
      </c>
      <c r="H4297">
        <v>0</v>
      </c>
      <c r="I4297">
        <v>1</v>
      </c>
      <c r="J4297">
        <v>0</v>
      </c>
      <c r="K4297">
        <v>0</v>
      </c>
      <c r="L4297" s="2">
        <v>1.6666666666666665</v>
      </c>
      <c r="M4297">
        <v>5</v>
      </c>
      <c r="N4297">
        <v>6</v>
      </c>
      <c r="O4297">
        <v>6</v>
      </c>
      <c r="P4297">
        <v>1</v>
      </c>
      <c r="Q4297">
        <v>3</v>
      </c>
      <c r="R4297">
        <v>2</v>
      </c>
      <c r="S4297">
        <v>1</v>
      </c>
      <c r="T4297">
        <v>0</v>
      </c>
      <c r="U4297">
        <v>1</v>
      </c>
      <c r="V4297">
        <f t="shared" si="134"/>
        <v>45</v>
      </c>
      <c r="W4297">
        <f t="shared" si="135"/>
        <v>12</v>
      </c>
    </row>
    <row r="4298" spans="1:23" x14ac:dyDescent="0.35">
      <c r="A4298" t="s">
        <v>565</v>
      </c>
      <c r="B4298" s="1">
        <v>44384</v>
      </c>
      <c r="C4298" t="s">
        <v>552</v>
      </c>
      <c r="D4298" t="s">
        <v>71</v>
      </c>
      <c r="E4298">
        <v>1</v>
      </c>
      <c r="F4298">
        <v>0</v>
      </c>
      <c r="G4298">
        <v>0</v>
      </c>
      <c r="H4298">
        <v>0</v>
      </c>
      <c r="I4298">
        <v>1</v>
      </c>
      <c r="J4298">
        <v>0</v>
      </c>
      <c r="K4298">
        <v>0</v>
      </c>
      <c r="L4298">
        <v>5</v>
      </c>
      <c r="M4298">
        <v>8</v>
      </c>
      <c r="N4298">
        <v>5</v>
      </c>
      <c r="O4298">
        <v>5</v>
      </c>
      <c r="P4298">
        <v>1</v>
      </c>
      <c r="Q4298">
        <v>3</v>
      </c>
      <c r="R4298">
        <v>5</v>
      </c>
      <c r="S4298">
        <v>0</v>
      </c>
      <c r="T4298">
        <v>0</v>
      </c>
      <c r="U4298">
        <v>0</v>
      </c>
      <c r="V4298">
        <f t="shared" si="134"/>
        <v>57</v>
      </c>
      <c r="W4298">
        <f t="shared" si="135"/>
        <v>32</v>
      </c>
    </row>
    <row r="4299" spans="1:23" x14ac:dyDescent="0.35">
      <c r="A4299" t="s">
        <v>565</v>
      </c>
      <c r="B4299" s="1">
        <v>44385</v>
      </c>
      <c r="C4299" t="s">
        <v>560</v>
      </c>
      <c r="D4299" t="s">
        <v>71</v>
      </c>
      <c r="E4299">
        <v>1</v>
      </c>
      <c r="F4299">
        <v>0</v>
      </c>
      <c r="G4299">
        <v>0</v>
      </c>
      <c r="H4299">
        <v>1</v>
      </c>
      <c r="I4299">
        <v>0</v>
      </c>
      <c r="J4299">
        <v>0</v>
      </c>
      <c r="K4299">
        <v>0</v>
      </c>
      <c r="L4299">
        <v>7</v>
      </c>
      <c r="M4299">
        <v>1</v>
      </c>
      <c r="N4299">
        <v>0</v>
      </c>
      <c r="O4299">
        <v>0</v>
      </c>
      <c r="P4299">
        <v>0</v>
      </c>
      <c r="Q4299">
        <v>0</v>
      </c>
      <c r="R4299">
        <v>8</v>
      </c>
      <c r="S4299">
        <v>1</v>
      </c>
      <c r="T4299">
        <v>0</v>
      </c>
      <c r="U4299">
        <v>0</v>
      </c>
      <c r="V4299">
        <f t="shared" si="134"/>
        <v>84</v>
      </c>
      <c r="W4299">
        <f t="shared" si="135"/>
        <v>88</v>
      </c>
    </row>
    <row r="4300" spans="1:23" x14ac:dyDescent="0.35">
      <c r="A4300" t="s">
        <v>565</v>
      </c>
      <c r="B4300" s="1">
        <v>44386</v>
      </c>
      <c r="C4300" t="s">
        <v>551</v>
      </c>
      <c r="D4300" t="s">
        <v>106</v>
      </c>
      <c r="E4300">
        <v>1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 s="2">
        <v>5.666666666666667</v>
      </c>
      <c r="M4300">
        <v>7</v>
      </c>
      <c r="N4300">
        <v>3</v>
      </c>
      <c r="O4300">
        <v>3</v>
      </c>
      <c r="P4300">
        <v>2</v>
      </c>
      <c r="Q4300">
        <v>1</v>
      </c>
      <c r="R4300">
        <v>3</v>
      </c>
      <c r="S4300">
        <v>0</v>
      </c>
      <c r="T4300">
        <v>0</v>
      </c>
      <c r="U4300">
        <v>0</v>
      </c>
      <c r="V4300">
        <f t="shared" si="134"/>
        <v>57.333333333333336</v>
      </c>
      <c r="W4300">
        <f t="shared" si="135"/>
        <v>40</v>
      </c>
    </row>
    <row r="4301" spans="1:23" x14ac:dyDescent="0.35">
      <c r="A4301" t="s">
        <v>565</v>
      </c>
      <c r="B4301" s="1">
        <v>44387</v>
      </c>
      <c r="C4301" t="s">
        <v>553</v>
      </c>
      <c r="D4301" t="s">
        <v>106</v>
      </c>
      <c r="E4301">
        <v>1</v>
      </c>
      <c r="F4301">
        <v>0</v>
      </c>
      <c r="G4301">
        <v>0</v>
      </c>
      <c r="H4301">
        <v>1</v>
      </c>
      <c r="I4301">
        <v>0</v>
      </c>
      <c r="J4301">
        <v>0</v>
      </c>
      <c r="K4301">
        <v>0</v>
      </c>
      <c r="L4301">
        <v>7</v>
      </c>
      <c r="M4301">
        <v>3</v>
      </c>
      <c r="N4301">
        <v>0</v>
      </c>
      <c r="O4301">
        <v>0</v>
      </c>
      <c r="P4301">
        <v>0</v>
      </c>
      <c r="Q4301">
        <v>2</v>
      </c>
      <c r="R4301">
        <v>6</v>
      </c>
      <c r="S4301">
        <v>0</v>
      </c>
      <c r="T4301">
        <v>0</v>
      </c>
      <c r="U4301">
        <v>0</v>
      </c>
      <c r="V4301">
        <f t="shared" si="134"/>
        <v>78</v>
      </c>
      <c r="W4301">
        <f t="shared" si="135"/>
        <v>78</v>
      </c>
    </row>
    <row r="4302" spans="1:23" x14ac:dyDescent="0.35">
      <c r="A4302" t="s">
        <v>565</v>
      </c>
      <c r="B4302" s="1">
        <v>44388</v>
      </c>
      <c r="C4302" t="s">
        <v>562</v>
      </c>
      <c r="D4302" t="s">
        <v>106</v>
      </c>
      <c r="E4302">
        <v>1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3</v>
      </c>
      <c r="M4302">
        <v>2</v>
      </c>
      <c r="N4302">
        <v>1</v>
      </c>
      <c r="O4302">
        <v>1</v>
      </c>
      <c r="P4302">
        <v>1</v>
      </c>
      <c r="Q4302">
        <v>1</v>
      </c>
      <c r="R4302">
        <v>1</v>
      </c>
      <c r="S4302">
        <v>0</v>
      </c>
      <c r="T4302">
        <v>0</v>
      </c>
      <c r="U4302">
        <v>0</v>
      </c>
      <c r="V4302">
        <f t="shared" si="134"/>
        <v>53</v>
      </c>
      <c r="W4302">
        <f t="shared" si="135"/>
        <v>44</v>
      </c>
    </row>
    <row r="4303" spans="1:23" x14ac:dyDescent="0.35">
      <c r="A4303" t="s">
        <v>565</v>
      </c>
      <c r="B4303" s="1">
        <v>44393</v>
      </c>
      <c r="C4303" t="s">
        <v>553</v>
      </c>
      <c r="D4303" t="s">
        <v>163</v>
      </c>
      <c r="E4303">
        <v>1</v>
      </c>
      <c r="F4303">
        <v>0</v>
      </c>
      <c r="G4303">
        <v>0</v>
      </c>
      <c r="H4303">
        <v>1</v>
      </c>
      <c r="I4303">
        <v>0</v>
      </c>
      <c r="J4303">
        <v>0</v>
      </c>
      <c r="K4303">
        <v>0</v>
      </c>
      <c r="L4303">
        <v>7</v>
      </c>
      <c r="M4303">
        <v>6</v>
      </c>
      <c r="N4303">
        <v>1</v>
      </c>
      <c r="O4303">
        <v>1</v>
      </c>
      <c r="P4303">
        <v>1</v>
      </c>
      <c r="Q4303">
        <v>1</v>
      </c>
      <c r="R4303">
        <v>2</v>
      </c>
      <c r="S4303">
        <v>0</v>
      </c>
      <c r="T4303">
        <v>0</v>
      </c>
      <c r="U4303">
        <v>0</v>
      </c>
      <c r="V4303">
        <f t="shared" si="134"/>
        <v>68</v>
      </c>
      <c r="W4303">
        <f t="shared" si="135"/>
        <v>61</v>
      </c>
    </row>
    <row r="4304" spans="1:23" x14ac:dyDescent="0.35">
      <c r="A4304" t="s">
        <v>565</v>
      </c>
      <c r="B4304" s="1">
        <v>44394</v>
      </c>
      <c r="C4304" t="s">
        <v>552</v>
      </c>
      <c r="D4304" t="s">
        <v>163</v>
      </c>
      <c r="E4304">
        <v>1</v>
      </c>
      <c r="F4304">
        <v>0</v>
      </c>
      <c r="G4304">
        <v>0</v>
      </c>
      <c r="H4304">
        <v>0</v>
      </c>
      <c r="I4304">
        <v>1</v>
      </c>
      <c r="J4304">
        <v>0</v>
      </c>
      <c r="K4304">
        <v>0</v>
      </c>
      <c r="L4304">
        <v>5</v>
      </c>
      <c r="M4304">
        <v>9</v>
      </c>
      <c r="N4304">
        <v>7</v>
      </c>
      <c r="O4304">
        <v>7</v>
      </c>
      <c r="P4304">
        <v>2</v>
      </c>
      <c r="Q4304">
        <v>1</v>
      </c>
      <c r="R4304">
        <v>7</v>
      </c>
      <c r="S4304">
        <v>0</v>
      </c>
      <c r="T4304">
        <v>0</v>
      </c>
      <c r="U4304">
        <v>0</v>
      </c>
      <c r="V4304">
        <f t="shared" si="134"/>
        <v>56</v>
      </c>
      <c r="W4304">
        <f t="shared" si="135"/>
        <v>24</v>
      </c>
    </row>
    <row r="4305" spans="1:23" x14ac:dyDescent="0.35">
      <c r="A4305" t="s">
        <v>565</v>
      </c>
      <c r="B4305" s="1">
        <v>44395</v>
      </c>
      <c r="C4305" t="s">
        <v>560</v>
      </c>
      <c r="D4305" t="s">
        <v>163</v>
      </c>
      <c r="E4305">
        <v>1</v>
      </c>
      <c r="F4305">
        <v>0</v>
      </c>
      <c r="G4305">
        <v>0</v>
      </c>
      <c r="H4305">
        <v>1</v>
      </c>
      <c r="I4305">
        <v>0</v>
      </c>
      <c r="J4305">
        <v>0</v>
      </c>
      <c r="K4305">
        <v>0</v>
      </c>
      <c r="L4305" s="2">
        <v>5.333333333333333</v>
      </c>
      <c r="M4305">
        <v>4</v>
      </c>
      <c r="N4305">
        <v>2</v>
      </c>
      <c r="O4305">
        <v>2</v>
      </c>
      <c r="P4305">
        <v>0</v>
      </c>
      <c r="Q4305">
        <v>2</v>
      </c>
      <c r="R4305">
        <v>9</v>
      </c>
      <c r="S4305">
        <v>2</v>
      </c>
      <c r="T4305">
        <v>0</v>
      </c>
      <c r="U4305">
        <v>0</v>
      </c>
      <c r="V4305">
        <f t="shared" si="134"/>
        <v>71.666666666666671</v>
      </c>
      <c r="W4305">
        <f t="shared" si="135"/>
        <v>63</v>
      </c>
    </row>
    <row r="4306" spans="1:23" x14ac:dyDescent="0.35">
      <c r="A4306" t="s">
        <v>565</v>
      </c>
      <c r="B4306" s="1">
        <v>44397</v>
      </c>
      <c r="C4306" t="s">
        <v>551</v>
      </c>
      <c r="D4306" t="s">
        <v>86</v>
      </c>
      <c r="E4306">
        <v>1</v>
      </c>
      <c r="F4306">
        <v>0</v>
      </c>
      <c r="G4306">
        <v>0</v>
      </c>
      <c r="H4306">
        <v>1</v>
      </c>
      <c r="I4306">
        <v>0</v>
      </c>
      <c r="J4306">
        <v>0</v>
      </c>
      <c r="K4306">
        <v>0</v>
      </c>
      <c r="L4306">
        <v>5</v>
      </c>
      <c r="M4306">
        <v>6</v>
      </c>
      <c r="N4306">
        <v>2</v>
      </c>
      <c r="O4306">
        <v>2</v>
      </c>
      <c r="P4306">
        <v>1</v>
      </c>
      <c r="Q4306">
        <v>3</v>
      </c>
      <c r="R4306">
        <v>3</v>
      </c>
      <c r="S4306">
        <v>0</v>
      </c>
      <c r="T4306">
        <v>0</v>
      </c>
      <c r="U4306">
        <v>0</v>
      </c>
      <c r="V4306">
        <f t="shared" si="134"/>
        <v>57</v>
      </c>
      <c r="W4306">
        <f t="shared" si="135"/>
        <v>43</v>
      </c>
    </row>
    <row r="4307" spans="1:23" x14ac:dyDescent="0.35">
      <c r="A4307" t="s">
        <v>565</v>
      </c>
      <c r="B4307" s="1">
        <v>44398</v>
      </c>
      <c r="C4307" t="s">
        <v>563</v>
      </c>
      <c r="D4307" t="s">
        <v>86</v>
      </c>
      <c r="E4307">
        <v>1</v>
      </c>
      <c r="F4307">
        <v>0</v>
      </c>
      <c r="G4307">
        <v>0</v>
      </c>
      <c r="H4307">
        <v>0</v>
      </c>
      <c r="I4307">
        <v>1</v>
      </c>
      <c r="J4307">
        <v>0</v>
      </c>
      <c r="K4307">
        <v>0</v>
      </c>
      <c r="L4307">
        <v>1</v>
      </c>
      <c r="M4307">
        <v>5</v>
      </c>
      <c r="N4307">
        <v>5</v>
      </c>
      <c r="O4307">
        <v>5</v>
      </c>
      <c r="P4307">
        <v>0</v>
      </c>
      <c r="Q4307">
        <v>1</v>
      </c>
      <c r="R4307">
        <v>1</v>
      </c>
      <c r="S4307">
        <v>0</v>
      </c>
      <c r="T4307">
        <v>0</v>
      </c>
      <c r="U4307">
        <v>0</v>
      </c>
      <c r="V4307">
        <f t="shared" si="134"/>
        <v>48</v>
      </c>
      <c r="W4307">
        <f t="shared" si="135"/>
        <v>20</v>
      </c>
    </row>
    <row r="4308" spans="1:23" x14ac:dyDescent="0.35">
      <c r="A4308" t="s">
        <v>565</v>
      </c>
      <c r="B4308" s="1">
        <v>44399</v>
      </c>
      <c r="C4308" t="s">
        <v>553</v>
      </c>
      <c r="D4308" t="s">
        <v>43</v>
      </c>
      <c r="E4308">
        <v>1</v>
      </c>
      <c r="F4308">
        <v>0</v>
      </c>
      <c r="G4308">
        <v>0</v>
      </c>
      <c r="H4308">
        <v>0</v>
      </c>
      <c r="I4308">
        <v>1</v>
      </c>
      <c r="J4308">
        <v>0</v>
      </c>
      <c r="K4308">
        <v>0</v>
      </c>
      <c r="L4308" s="2">
        <v>5.333333333333333</v>
      </c>
      <c r="M4308">
        <v>6</v>
      </c>
      <c r="N4308">
        <v>2</v>
      </c>
      <c r="O4308">
        <v>2</v>
      </c>
      <c r="P4308">
        <v>0</v>
      </c>
      <c r="Q4308">
        <v>2</v>
      </c>
      <c r="R4308">
        <v>1</v>
      </c>
      <c r="S4308">
        <v>0</v>
      </c>
      <c r="T4308">
        <v>0</v>
      </c>
      <c r="U4308">
        <v>0</v>
      </c>
      <c r="V4308">
        <f t="shared" si="134"/>
        <v>61.666666666666664</v>
      </c>
      <c r="W4308">
        <f t="shared" si="135"/>
        <v>51</v>
      </c>
    </row>
    <row r="4309" spans="1:23" x14ac:dyDescent="0.35">
      <c r="A4309" t="s">
        <v>565</v>
      </c>
      <c r="B4309" s="1">
        <v>44400</v>
      </c>
      <c r="C4309" t="s">
        <v>552</v>
      </c>
      <c r="D4309" t="s">
        <v>43</v>
      </c>
      <c r="E4309">
        <v>1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6</v>
      </c>
      <c r="M4309">
        <v>6</v>
      </c>
      <c r="N4309">
        <v>3</v>
      </c>
      <c r="O4309">
        <v>3</v>
      </c>
      <c r="P4309">
        <v>2</v>
      </c>
      <c r="Q4309">
        <v>1</v>
      </c>
      <c r="R4309">
        <v>12</v>
      </c>
      <c r="S4309">
        <v>0</v>
      </c>
      <c r="T4309">
        <v>0</v>
      </c>
      <c r="U4309">
        <v>0</v>
      </c>
      <c r="V4309">
        <f t="shared" si="134"/>
        <v>69</v>
      </c>
      <c r="W4309">
        <f t="shared" si="135"/>
        <v>53</v>
      </c>
    </row>
    <row r="4310" spans="1:23" x14ac:dyDescent="0.35">
      <c r="A4310" t="s">
        <v>565</v>
      </c>
      <c r="B4310" s="1">
        <v>44401</v>
      </c>
      <c r="C4310" t="s">
        <v>560</v>
      </c>
      <c r="D4310" t="s">
        <v>43</v>
      </c>
      <c r="E4310">
        <v>1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 s="2">
        <v>2.6666666666666665</v>
      </c>
      <c r="M4310">
        <v>5</v>
      </c>
      <c r="N4310">
        <v>3</v>
      </c>
      <c r="O4310">
        <v>3</v>
      </c>
      <c r="P4310">
        <v>0</v>
      </c>
      <c r="Q4310">
        <v>1</v>
      </c>
      <c r="R4310">
        <v>5</v>
      </c>
      <c r="S4310">
        <v>0</v>
      </c>
      <c r="T4310">
        <v>0</v>
      </c>
      <c r="U4310">
        <v>0</v>
      </c>
      <c r="V4310">
        <f t="shared" si="134"/>
        <v>57</v>
      </c>
      <c r="W4310">
        <f t="shared" si="135"/>
        <v>40</v>
      </c>
    </row>
    <row r="4311" spans="1:23" x14ac:dyDescent="0.35">
      <c r="A4311" t="s">
        <v>565</v>
      </c>
      <c r="B4311" s="1">
        <v>44402</v>
      </c>
      <c r="C4311" t="s">
        <v>551</v>
      </c>
      <c r="D4311" t="s">
        <v>43</v>
      </c>
      <c r="E4311">
        <v>1</v>
      </c>
      <c r="F4311">
        <v>0</v>
      </c>
      <c r="G4311">
        <v>0</v>
      </c>
      <c r="H4311">
        <v>1</v>
      </c>
      <c r="I4311">
        <v>0</v>
      </c>
      <c r="J4311">
        <v>0</v>
      </c>
      <c r="K4311">
        <v>0</v>
      </c>
      <c r="L4311" s="2">
        <v>5.666666666666667</v>
      </c>
      <c r="M4311">
        <v>5</v>
      </c>
      <c r="N4311">
        <v>2</v>
      </c>
      <c r="O4311">
        <v>2</v>
      </c>
      <c r="P4311">
        <v>1</v>
      </c>
      <c r="Q4311">
        <v>2</v>
      </c>
      <c r="R4311">
        <v>4</v>
      </c>
      <c r="S4311">
        <v>0</v>
      </c>
      <c r="T4311">
        <v>0</v>
      </c>
      <c r="U4311">
        <v>0</v>
      </c>
      <c r="V4311">
        <f t="shared" si="134"/>
        <v>63.333333333333336</v>
      </c>
      <c r="W4311">
        <f t="shared" si="135"/>
        <v>52</v>
      </c>
    </row>
    <row r="4312" spans="1:23" x14ac:dyDescent="0.35">
      <c r="A4312" t="s">
        <v>565</v>
      </c>
      <c r="B4312" s="1">
        <v>44403</v>
      </c>
      <c r="C4312" t="s">
        <v>564</v>
      </c>
      <c r="D4312" t="s">
        <v>26</v>
      </c>
      <c r="E4312">
        <v>1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4</v>
      </c>
      <c r="M4312">
        <v>8</v>
      </c>
      <c r="N4312">
        <v>7</v>
      </c>
      <c r="O4312">
        <v>7</v>
      </c>
      <c r="P4312">
        <v>3</v>
      </c>
      <c r="Q4312">
        <v>1</v>
      </c>
      <c r="R4312">
        <v>2</v>
      </c>
      <c r="S4312">
        <v>1</v>
      </c>
      <c r="T4312">
        <v>0</v>
      </c>
      <c r="U4312">
        <v>0</v>
      </c>
      <c r="V4312">
        <f t="shared" si="134"/>
        <v>43</v>
      </c>
      <c r="W4312">
        <f t="shared" si="135"/>
        <v>9</v>
      </c>
    </row>
    <row r="4313" spans="1:23" x14ac:dyDescent="0.35">
      <c r="A4313" t="s">
        <v>565</v>
      </c>
      <c r="B4313" s="1">
        <v>44404</v>
      </c>
      <c r="C4313" t="s">
        <v>553</v>
      </c>
      <c r="D4313" t="s">
        <v>26</v>
      </c>
      <c r="E4313">
        <v>1</v>
      </c>
      <c r="F4313">
        <v>0</v>
      </c>
      <c r="G4313">
        <v>0</v>
      </c>
      <c r="H4313">
        <v>0</v>
      </c>
      <c r="I4313">
        <v>1</v>
      </c>
      <c r="J4313">
        <v>0</v>
      </c>
      <c r="K4313">
        <v>0</v>
      </c>
      <c r="L4313">
        <v>4</v>
      </c>
      <c r="M4313">
        <v>9</v>
      </c>
      <c r="N4313">
        <v>7</v>
      </c>
      <c r="O4313">
        <v>7</v>
      </c>
      <c r="P4313">
        <v>1</v>
      </c>
      <c r="Q4313">
        <v>0</v>
      </c>
      <c r="R4313">
        <v>3</v>
      </c>
      <c r="S4313">
        <v>0</v>
      </c>
      <c r="T4313">
        <v>0</v>
      </c>
      <c r="U4313">
        <v>1</v>
      </c>
      <c r="V4313">
        <f t="shared" si="134"/>
        <v>52</v>
      </c>
      <c r="W4313">
        <f t="shared" si="135"/>
        <v>22</v>
      </c>
    </row>
    <row r="4314" spans="1:23" x14ac:dyDescent="0.35">
      <c r="A4314" t="s">
        <v>565</v>
      </c>
      <c r="B4314" s="1">
        <v>44405</v>
      </c>
      <c r="C4314" t="s">
        <v>552</v>
      </c>
      <c r="D4314" t="s">
        <v>26</v>
      </c>
      <c r="E4314">
        <v>1</v>
      </c>
      <c r="F4314">
        <v>0</v>
      </c>
      <c r="G4314">
        <v>0</v>
      </c>
      <c r="H4314">
        <v>0</v>
      </c>
      <c r="I4314">
        <v>1</v>
      </c>
      <c r="J4314">
        <v>0</v>
      </c>
      <c r="K4314">
        <v>0</v>
      </c>
      <c r="L4314">
        <v>5</v>
      </c>
      <c r="M4314">
        <v>7</v>
      </c>
      <c r="N4314">
        <v>4</v>
      </c>
      <c r="O4314">
        <v>3</v>
      </c>
      <c r="P4314">
        <v>1</v>
      </c>
      <c r="Q4314">
        <v>2</v>
      </c>
      <c r="R4314">
        <v>7</v>
      </c>
      <c r="S4314">
        <v>0</v>
      </c>
      <c r="T4314">
        <v>0</v>
      </c>
      <c r="U4314">
        <v>0</v>
      </c>
      <c r="V4314">
        <f t="shared" si="134"/>
        <v>59</v>
      </c>
      <c r="W4314">
        <f t="shared" si="135"/>
        <v>41</v>
      </c>
    </row>
    <row r="4315" spans="1:23" x14ac:dyDescent="0.35">
      <c r="A4315" t="s">
        <v>565</v>
      </c>
      <c r="B4315" s="1">
        <v>44407</v>
      </c>
      <c r="C4315" t="s">
        <v>560</v>
      </c>
      <c r="D4315" t="s">
        <v>33</v>
      </c>
      <c r="E4315">
        <v>1</v>
      </c>
      <c r="F4315">
        <v>0</v>
      </c>
      <c r="G4315">
        <v>0</v>
      </c>
      <c r="H4315">
        <v>1</v>
      </c>
      <c r="I4315">
        <v>0</v>
      </c>
      <c r="J4315">
        <v>0</v>
      </c>
      <c r="K4315">
        <v>0</v>
      </c>
      <c r="L4315" s="2">
        <v>5.666666666666667</v>
      </c>
      <c r="M4315">
        <v>6</v>
      </c>
      <c r="N4315">
        <v>4</v>
      </c>
      <c r="O4315">
        <v>4</v>
      </c>
      <c r="P4315">
        <v>2</v>
      </c>
      <c r="Q4315">
        <v>1</v>
      </c>
      <c r="R4315">
        <v>6</v>
      </c>
      <c r="S4315">
        <v>0</v>
      </c>
      <c r="T4315">
        <v>0</v>
      </c>
      <c r="U4315">
        <v>1</v>
      </c>
      <c r="V4315">
        <f t="shared" si="134"/>
        <v>61.333333333333336</v>
      </c>
      <c r="W4315">
        <f t="shared" si="135"/>
        <v>42</v>
      </c>
    </row>
    <row r="4316" spans="1:23" x14ac:dyDescent="0.35">
      <c r="A4316" t="s">
        <v>565</v>
      </c>
      <c r="B4316" s="1">
        <v>44408</v>
      </c>
      <c r="C4316" t="s">
        <v>497</v>
      </c>
      <c r="D4316" t="s">
        <v>33</v>
      </c>
      <c r="E4316">
        <v>1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 s="2">
        <v>5.333333333333333</v>
      </c>
      <c r="M4316">
        <v>6</v>
      </c>
      <c r="N4316">
        <v>3</v>
      </c>
      <c r="O4316">
        <v>3</v>
      </c>
      <c r="P4316">
        <v>1</v>
      </c>
      <c r="Q4316">
        <v>0</v>
      </c>
      <c r="R4316">
        <v>3</v>
      </c>
      <c r="S4316">
        <v>0</v>
      </c>
      <c r="T4316">
        <v>0</v>
      </c>
      <c r="U4316">
        <v>0</v>
      </c>
      <c r="V4316">
        <f t="shared" si="134"/>
        <v>61.666666666666664</v>
      </c>
      <c r="W4316">
        <f t="shared" si="135"/>
        <v>48</v>
      </c>
    </row>
    <row r="4317" spans="1:23" x14ac:dyDescent="0.35">
      <c r="A4317" t="s">
        <v>565</v>
      </c>
      <c r="B4317" s="1">
        <v>44409</v>
      </c>
      <c r="C4317" t="s">
        <v>551</v>
      </c>
      <c r="D4317" t="s">
        <v>33</v>
      </c>
      <c r="E4317">
        <v>1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6</v>
      </c>
      <c r="M4317">
        <v>5</v>
      </c>
      <c r="N4317">
        <v>1</v>
      </c>
      <c r="O4317">
        <v>1</v>
      </c>
      <c r="P4317">
        <v>0</v>
      </c>
      <c r="Q4317">
        <v>0</v>
      </c>
      <c r="R4317">
        <v>4</v>
      </c>
      <c r="S4317">
        <v>0</v>
      </c>
      <c r="T4317">
        <v>0</v>
      </c>
      <c r="U4317">
        <v>0</v>
      </c>
      <c r="V4317">
        <f t="shared" si="134"/>
        <v>71</v>
      </c>
      <c r="W4317">
        <f t="shared" si="135"/>
        <v>67</v>
      </c>
    </row>
    <row r="4318" spans="1:23" x14ac:dyDescent="0.35">
      <c r="A4318" t="s">
        <v>565</v>
      </c>
      <c r="B4318" s="1">
        <v>44410</v>
      </c>
      <c r="C4318" t="s">
        <v>553</v>
      </c>
      <c r="D4318" t="s">
        <v>51</v>
      </c>
      <c r="E4318">
        <v>1</v>
      </c>
      <c r="F4318">
        <v>0</v>
      </c>
      <c r="G4318">
        <v>0</v>
      </c>
      <c r="H4318">
        <v>1</v>
      </c>
      <c r="I4318">
        <v>0</v>
      </c>
      <c r="J4318">
        <v>0</v>
      </c>
      <c r="K4318">
        <v>0</v>
      </c>
      <c r="L4318" s="2">
        <v>6.666666666666667</v>
      </c>
      <c r="M4318">
        <v>7</v>
      </c>
      <c r="N4318">
        <v>2</v>
      </c>
      <c r="O4318">
        <v>2</v>
      </c>
      <c r="P4318">
        <v>1</v>
      </c>
      <c r="Q4318">
        <v>2</v>
      </c>
      <c r="R4318">
        <v>6</v>
      </c>
      <c r="S4318">
        <v>0</v>
      </c>
      <c r="T4318">
        <v>0</v>
      </c>
      <c r="U4318">
        <v>0</v>
      </c>
      <c r="V4318">
        <f t="shared" si="134"/>
        <v>68.333333333333329</v>
      </c>
      <c r="W4318">
        <f t="shared" si="135"/>
        <v>56</v>
      </c>
    </row>
    <row r="4319" spans="1:23" x14ac:dyDescent="0.35">
      <c r="A4319" t="s">
        <v>565</v>
      </c>
      <c r="B4319" s="1">
        <v>44411</v>
      </c>
      <c r="C4319" t="s">
        <v>552</v>
      </c>
      <c r="D4319" t="s">
        <v>51</v>
      </c>
      <c r="E4319">
        <v>1</v>
      </c>
      <c r="F4319">
        <v>0</v>
      </c>
      <c r="G4319">
        <v>0</v>
      </c>
      <c r="H4319">
        <v>1</v>
      </c>
      <c r="I4319">
        <v>0</v>
      </c>
      <c r="J4319">
        <v>0</v>
      </c>
      <c r="K4319">
        <v>0</v>
      </c>
      <c r="L4319">
        <v>6</v>
      </c>
      <c r="M4319">
        <v>6</v>
      </c>
      <c r="N4319">
        <v>2</v>
      </c>
      <c r="O4319">
        <v>1</v>
      </c>
      <c r="P4319">
        <v>1</v>
      </c>
      <c r="Q4319">
        <v>2</v>
      </c>
      <c r="R4319">
        <v>5</v>
      </c>
      <c r="S4319">
        <v>0</v>
      </c>
      <c r="T4319">
        <v>0</v>
      </c>
      <c r="U4319">
        <v>1</v>
      </c>
      <c r="V4319">
        <f t="shared" si="134"/>
        <v>63</v>
      </c>
      <c r="W4319">
        <f t="shared" si="135"/>
        <v>53</v>
      </c>
    </row>
    <row r="4320" spans="1:23" x14ac:dyDescent="0.35">
      <c r="A4320" t="s">
        <v>565</v>
      </c>
      <c r="B4320" s="1">
        <v>44412</v>
      </c>
      <c r="C4320" t="s">
        <v>560</v>
      </c>
      <c r="D4320" t="s">
        <v>51</v>
      </c>
      <c r="E4320">
        <v>1</v>
      </c>
      <c r="F4320">
        <v>0</v>
      </c>
      <c r="G4320">
        <v>0</v>
      </c>
      <c r="H4320">
        <v>0</v>
      </c>
      <c r="I4320">
        <v>1</v>
      </c>
      <c r="J4320">
        <v>0</v>
      </c>
      <c r="K4320">
        <v>0</v>
      </c>
      <c r="L4320">
        <v>5</v>
      </c>
      <c r="M4320">
        <v>4</v>
      </c>
      <c r="N4320">
        <v>3</v>
      </c>
      <c r="O4320">
        <v>3</v>
      </c>
      <c r="P4320">
        <v>0</v>
      </c>
      <c r="Q4320">
        <v>4</v>
      </c>
      <c r="R4320">
        <v>6</v>
      </c>
      <c r="S4320">
        <v>0</v>
      </c>
      <c r="T4320">
        <v>0</v>
      </c>
      <c r="U4320">
        <v>0</v>
      </c>
      <c r="V4320">
        <f t="shared" si="134"/>
        <v>65</v>
      </c>
      <c r="W4320">
        <f t="shared" si="135"/>
        <v>51</v>
      </c>
    </row>
    <row r="4321" spans="1:23" x14ac:dyDescent="0.35">
      <c r="A4321" t="s">
        <v>565</v>
      </c>
      <c r="B4321" s="1">
        <v>44413</v>
      </c>
      <c r="C4321" t="s">
        <v>497</v>
      </c>
      <c r="D4321" t="s">
        <v>52</v>
      </c>
      <c r="E4321">
        <v>1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5</v>
      </c>
      <c r="M4321">
        <v>5</v>
      </c>
      <c r="N4321">
        <v>2</v>
      </c>
      <c r="O4321">
        <v>2</v>
      </c>
      <c r="P4321">
        <v>0</v>
      </c>
      <c r="Q4321">
        <v>2</v>
      </c>
      <c r="R4321">
        <v>4</v>
      </c>
      <c r="S4321">
        <v>0</v>
      </c>
      <c r="T4321">
        <v>0</v>
      </c>
      <c r="U4321">
        <v>0</v>
      </c>
      <c r="V4321">
        <f t="shared" si="134"/>
        <v>64</v>
      </c>
      <c r="W4321">
        <f t="shared" si="135"/>
        <v>54</v>
      </c>
    </row>
    <row r="4322" spans="1:23" x14ac:dyDescent="0.35">
      <c r="A4322" t="s">
        <v>565</v>
      </c>
      <c r="B4322" s="1">
        <v>44414</v>
      </c>
      <c r="C4322" t="s">
        <v>551</v>
      </c>
      <c r="D4322" t="s">
        <v>52</v>
      </c>
      <c r="E4322">
        <v>1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 s="2">
        <v>6.666666666666667</v>
      </c>
      <c r="M4322">
        <v>3</v>
      </c>
      <c r="N4322">
        <v>0</v>
      </c>
      <c r="O4322">
        <v>0</v>
      </c>
      <c r="P4322">
        <v>0</v>
      </c>
      <c r="Q4322">
        <v>2</v>
      </c>
      <c r="R4322">
        <v>5</v>
      </c>
      <c r="S4322">
        <v>0</v>
      </c>
      <c r="T4322">
        <v>0</v>
      </c>
      <c r="U4322">
        <v>0</v>
      </c>
      <c r="V4322">
        <f t="shared" si="134"/>
        <v>75.333333333333329</v>
      </c>
      <c r="W4322">
        <f t="shared" si="135"/>
        <v>75</v>
      </c>
    </row>
    <row r="4323" spans="1:23" x14ac:dyDescent="0.35">
      <c r="A4323" t="s">
        <v>565</v>
      </c>
      <c r="B4323" s="1">
        <v>44415</v>
      </c>
      <c r="C4323" t="s">
        <v>553</v>
      </c>
      <c r="D4323" t="s">
        <v>52</v>
      </c>
      <c r="E4323">
        <v>1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5</v>
      </c>
      <c r="M4323">
        <v>8</v>
      </c>
      <c r="N4323">
        <v>3</v>
      </c>
      <c r="O4323">
        <v>3</v>
      </c>
      <c r="P4323">
        <v>2</v>
      </c>
      <c r="Q4323">
        <v>1</v>
      </c>
      <c r="R4323">
        <v>7</v>
      </c>
      <c r="S4323">
        <v>1</v>
      </c>
      <c r="T4323">
        <v>0</v>
      </c>
      <c r="U4323">
        <v>0</v>
      </c>
      <c r="V4323">
        <f t="shared" si="134"/>
        <v>57</v>
      </c>
      <c r="W4323">
        <f t="shared" si="135"/>
        <v>38</v>
      </c>
    </row>
    <row r="4324" spans="1:23" x14ac:dyDescent="0.35">
      <c r="A4324" t="s">
        <v>565</v>
      </c>
      <c r="B4324" s="1">
        <v>44416</v>
      </c>
      <c r="C4324" t="s">
        <v>552</v>
      </c>
      <c r="D4324" t="s">
        <v>52</v>
      </c>
      <c r="E4324">
        <v>1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5</v>
      </c>
      <c r="M4324">
        <v>4</v>
      </c>
      <c r="N4324">
        <v>0</v>
      </c>
      <c r="O4324">
        <v>0</v>
      </c>
      <c r="P4324">
        <v>0</v>
      </c>
      <c r="Q4324">
        <v>3</v>
      </c>
      <c r="R4324">
        <v>6</v>
      </c>
      <c r="S4324">
        <v>1</v>
      </c>
      <c r="T4324">
        <v>0</v>
      </c>
      <c r="U4324">
        <v>0</v>
      </c>
      <c r="V4324">
        <f t="shared" si="134"/>
        <v>66</v>
      </c>
      <c r="W4324">
        <f t="shared" si="135"/>
        <v>62</v>
      </c>
    </row>
    <row r="4325" spans="1:23" x14ac:dyDescent="0.35">
      <c r="A4325" t="s">
        <v>565</v>
      </c>
      <c r="B4325" s="1">
        <v>44418</v>
      </c>
      <c r="C4325" t="s">
        <v>560</v>
      </c>
      <c r="D4325" t="s">
        <v>31</v>
      </c>
      <c r="E4325">
        <v>1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6</v>
      </c>
      <c r="M4325">
        <v>5</v>
      </c>
      <c r="N4325">
        <v>2</v>
      </c>
      <c r="O4325">
        <v>2</v>
      </c>
      <c r="P4325">
        <v>1</v>
      </c>
      <c r="Q4325">
        <v>0</v>
      </c>
      <c r="R4325">
        <v>5</v>
      </c>
      <c r="S4325">
        <v>0</v>
      </c>
      <c r="T4325">
        <v>0</v>
      </c>
      <c r="U4325">
        <v>1</v>
      </c>
      <c r="V4325">
        <f t="shared" si="134"/>
        <v>68</v>
      </c>
      <c r="W4325">
        <f t="shared" si="135"/>
        <v>59</v>
      </c>
    </row>
    <row r="4326" spans="1:23" x14ac:dyDescent="0.35">
      <c r="A4326" t="s">
        <v>565</v>
      </c>
      <c r="B4326" s="1">
        <v>44419</v>
      </c>
      <c r="C4326" t="s">
        <v>497</v>
      </c>
      <c r="D4326" t="s">
        <v>31</v>
      </c>
      <c r="E4326">
        <v>1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 s="2">
        <v>5.333333333333333</v>
      </c>
      <c r="M4326">
        <v>6</v>
      </c>
      <c r="N4326">
        <v>1</v>
      </c>
      <c r="O4326">
        <v>1</v>
      </c>
      <c r="P4326">
        <v>0</v>
      </c>
      <c r="Q4326">
        <v>0</v>
      </c>
      <c r="R4326">
        <v>4</v>
      </c>
      <c r="S4326">
        <v>0</v>
      </c>
      <c r="T4326">
        <v>1</v>
      </c>
      <c r="U4326">
        <v>0</v>
      </c>
      <c r="V4326">
        <f t="shared" si="134"/>
        <v>66.666666666666671</v>
      </c>
      <c r="W4326">
        <f t="shared" si="135"/>
        <v>61</v>
      </c>
    </row>
    <row r="4327" spans="1:23" x14ac:dyDescent="0.35">
      <c r="A4327" t="s">
        <v>565</v>
      </c>
      <c r="B4327" s="1">
        <v>44420</v>
      </c>
      <c r="C4327" t="s">
        <v>551</v>
      </c>
      <c r="D4327" t="s">
        <v>31</v>
      </c>
      <c r="E4327">
        <v>1</v>
      </c>
      <c r="F4327">
        <v>1</v>
      </c>
      <c r="G4327">
        <v>0</v>
      </c>
      <c r="H4327">
        <v>1</v>
      </c>
      <c r="I4327">
        <v>0</v>
      </c>
      <c r="J4327">
        <v>0</v>
      </c>
      <c r="K4327">
        <v>0</v>
      </c>
      <c r="L4327">
        <v>9</v>
      </c>
      <c r="M4327">
        <v>2</v>
      </c>
      <c r="N4327">
        <v>1</v>
      </c>
      <c r="O4327">
        <v>1</v>
      </c>
      <c r="P4327">
        <v>1</v>
      </c>
      <c r="Q4327">
        <v>1</v>
      </c>
      <c r="R4327">
        <v>9</v>
      </c>
      <c r="S4327">
        <v>0</v>
      </c>
      <c r="T4327">
        <v>0</v>
      </c>
      <c r="U4327">
        <v>0</v>
      </c>
      <c r="V4327">
        <f t="shared" si="134"/>
        <v>89</v>
      </c>
      <c r="W4327">
        <f t="shared" si="135"/>
        <v>88</v>
      </c>
    </row>
    <row r="4328" spans="1:23" x14ac:dyDescent="0.35">
      <c r="A4328" t="s">
        <v>565</v>
      </c>
      <c r="B4328" s="1">
        <v>44421</v>
      </c>
      <c r="C4328" t="s">
        <v>553</v>
      </c>
      <c r="D4328" t="s">
        <v>64</v>
      </c>
      <c r="E4328">
        <v>1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6</v>
      </c>
      <c r="M4328">
        <v>6</v>
      </c>
      <c r="N4328">
        <v>2</v>
      </c>
      <c r="O4328">
        <v>2</v>
      </c>
      <c r="P4328">
        <v>0</v>
      </c>
      <c r="Q4328">
        <v>1</v>
      </c>
      <c r="R4328">
        <v>3</v>
      </c>
      <c r="S4328">
        <v>0</v>
      </c>
      <c r="T4328">
        <v>0</v>
      </c>
      <c r="U4328">
        <v>0</v>
      </c>
      <c r="V4328">
        <f t="shared" si="134"/>
        <v>68</v>
      </c>
      <c r="W4328">
        <f t="shared" si="135"/>
        <v>59</v>
      </c>
    </row>
    <row r="4329" spans="1:23" x14ac:dyDescent="0.35">
      <c r="A4329" t="s">
        <v>565</v>
      </c>
      <c r="B4329" s="1">
        <v>44422</v>
      </c>
      <c r="C4329" t="s">
        <v>552</v>
      </c>
      <c r="D4329" t="s">
        <v>64</v>
      </c>
      <c r="E4329">
        <v>1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 s="2">
        <v>4.333333333333333</v>
      </c>
      <c r="M4329">
        <v>5</v>
      </c>
      <c r="N4329">
        <v>3</v>
      </c>
      <c r="O4329">
        <v>3</v>
      </c>
      <c r="P4329">
        <v>1</v>
      </c>
      <c r="Q4329">
        <v>4</v>
      </c>
      <c r="R4329">
        <v>5</v>
      </c>
      <c r="S4329">
        <v>1</v>
      </c>
      <c r="T4329">
        <v>0</v>
      </c>
      <c r="U4329">
        <v>0</v>
      </c>
      <c r="V4329">
        <f t="shared" si="134"/>
        <v>55.666666666666664</v>
      </c>
      <c r="W4329">
        <f t="shared" si="135"/>
        <v>38</v>
      </c>
    </row>
    <row r="4330" spans="1:23" x14ac:dyDescent="0.35">
      <c r="A4330" t="s">
        <v>565</v>
      </c>
      <c r="B4330" s="1">
        <v>44423</v>
      </c>
      <c r="C4330" t="s">
        <v>560</v>
      </c>
      <c r="D4330" t="s">
        <v>64</v>
      </c>
      <c r="E4330">
        <v>1</v>
      </c>
      <c r="F4330">
        <v>0</v>
      </c>
      <c r="G4330">
        <v>0</v>
      </c>
      <c r="H4330">
        <v>0</v>
      </c>
      <c r="I4330">
        <v>1</v>
      </c>
      <c r="J4330">
        <v>0</v>
      </c>
      <c r="K4330">
        <v>0</v>
      </c>
      <c r="L4330">
        <v>4</v>
      </c>
      <c r="M4330">
        <v>8</v>
      </c>
      <c r="N4330">
        <v>5</v>
      </c>
      <c r="O4330">
        <v>5</v>
      </c>
      <c r="P4330">
        <v>2</v>
      </c>
      <c r="Q4330">
        <v>0</v>
      </c>
      <c r="R4330">
        <v>3</v>
      </c>
      <c r="S4330">
        <v>0</v>
      </c>
      <c r="T4330">
        <v>0</v>
      </c>
      <c r="U4330">
        <v>0</v>
      </c>
      <c r="V4330">
        <f t="shared" si="134"/>
        <v>49</v>
      </c>
      <c r="W4330">
        <f t="shared" si="135"/>
        <v>24</v>
      </c>
    </row>
    <row r="4331" spans="1:23" x14ac:dyDescent="0.35">
      <c r="A4331" t="s">
        <v>565</v>
      </c>
      <c r="B4331" s="1">
        <v>44425</v>
      </c>
      <c r="C4331" t="s">
        <v>497</v>
      </c>
      <c r="D4331" t="s">
        <v>33</v>
      </c>
      <c r="E4331">
        <v>1</v>
      </c>
      <c r="F4331">
        <v>0</v>
      </c>
      <c r="G4331">
        <v>0</v>
      </c>
      <c r="H4331">
        <v>1</v>
      </c>
      <c r="I4331">
        <v>0</v>
      </c>
      <c r="J4331">
        <v>0</v>
      </c>
      <c r="K4331">
        <v>0</v>
      </c>
      <c r="L4331">
        <v>6</v>
      </c>
      <c r="M4331">
        <v>3</v>
      </c>
      <c r="N4331">
        <v>1</v>
      </c>
      <c r="O4331">
        <v>1</v>
      </c>
      <c r="P4331">
        <v>1</v>
      </c>
      <c r="Q4331">
        <v>0</v>
      </c>
      <c r="R4331">
        <v>4</v>
      </c>
      <c r="S4331">
        <v>0</v>
      </c>
      <c r="T4331">
        <v>0</v>
      </c>
      <c r="U4331">
        <v>0</v>
      </c>
      <c r="V4331">
        <f t="shared" si="134"/>
        <v>69</v>
      </c>
      <c r="W4331">
        <f t="shared" si="135"/>
        <v>65</v>
      </c>
    </row>
    <row r="4332" spans="1:23" x14ac:dyDescent="0.35">
      <c r="A4332" t="s">
        <v>565</v>
      </c>
      <c r="B4332" s="1">
        <v>44426</v>
      </c>
      <c r="C4332" t="s">
        <v>551</v>
      </c>
      <c r="D4332" t="s">
        <v>33</v>
      </c>
      <c r="E4332">
        <v>1</v>
      </c>
      <c r="F4332">
        <v>0</v>
      </c>
      <c r="G4332">
        <v>0</v>
      </c>
      <c r="H4332">
        <v>1</v>
      </c>
      <c r="I4332">
        <v>0</v>
      </c>
      <c r="J4332">
        <v>0</v>
      </c>
      <c r="K4332">
        <v>0</v>
      </c>
      <c r="L4332" s="2">
        <v>5.333333333333333</v>
      </c>
      <c r="M4332">
        <v>6</v>
      </c>
      <c r="N4332">
        <v>0</v>
      </c>
      <c r="O4332">
        <v>0</v>
      </c>
      <c r="P4332">
        <v>0</v>
      </c>
      <c r="Q4332">
        <v>1</v>
      </c>
      <c r="R4332">
        <v>3</v>
      </c>
      <c r="S4332">
        <v>0</v>
      </c>
      <c r="T4332">
        <v>0</v>
      </c>
      <c r="U4332">
        <v>0</v>
      </c>
      <c r="V4332">
        <f t="shared" si="134"/>
        <v>64.666666666666671</v>
      </c>
      <c r="W4332">
        <f t="shared" si="135"/>
        <v>61</v>
      </c>
    </row>
    <row r="4333" spans="1:23" x14ac:dyDescent="0.35">
      <c r="A4333" t="s">
        <v>565</v>
      </c>
      <c r="B4333" s="1">
        <v>44427</v>
      </c>
      <c r="C4333" t="s">
        <v>553</v>
      </c>
      <c r="D4333" t="s">
        <v>33</v>
      </c>
      <c r="E4333">
        <v>1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7</v>
      </c>
      <c r="M4333">
        <v>4</v>
      </c>
      <c r="N4333">
        <v>2</v>
      </c>
      <c r="O4333">
        <v>1</v>
      </c>
      <c r="P4333">
        <v>1</v>
      </c>
      <c r="Q4333">
        <v>1</v>
      </c>
      <c r="R4333">
        <v>5</v>
      </c>
      <c r="S4333">
        <v>1</v>
      </c>
      <c r="T4333">
        <v>0</v>
      </c>
      <c r="U4333">
        <v>0</v>
      </c>
      <c r="V4333">
        <f t="shared" si="134"/>
        <v>71</v>
      </c>
      <c r="W4333">
        <f t="shared" si="135"/>
        <v>65</v>
      </c>
    </row>
    <row r="4334" spans="1:23" x14ac:dyDescent="0.35">
      <c r="A4334" t="s">
        <v>565</v>
      </c>
      <c r="B4334" s="1">
        <v>44428</v>
      </c>
      <c r="C4334" t="s">
        <v>552</v>
      </c>
      <c r="D4334" t="s">
        <v>32</v>
      </c>
      <c r="E4334">
        <v>1</v>
      </c>
      <c r="F4334">
        <v>0</v>
      </c>
      <c r="G4334">
        <v>0</v>
      </c>
      <c r="H4334">
        <v>0</v>
      </c>
      <c r="I4334">
        <v>1</v>
      </c>
      <c r="J4334">
        <v>0</v>
      </c>
      <c r="K4334">
        <v>0</v>
      </c>
      <c r="L4334" s="2">
        <v>2.6666666666666665</v>
      </c>
      <c r="M4334">
        <v>7</v>
      </c>
      <c r="N4334">
        <v>7</v>
      </c>
      <c r="O4334">
        <v>7</v>
      </c>
      <c r="P4334">
        <v>3</v>
      </c>
      <c r="Q4334">
        <v>3</v>
      </c>
      <c r="R4334">
        <v>2</v>
      </c>
      <c r="S4334">
        <v>0</v>
      </c>
      <c r="T4334">
        <v>0</v>
      </c>
      <c r="U4334">
        <v>0</v>
      </c>
      <c r="V4334">
        <f t="shared" si="134"/>
        <v>38</v>
      </c>
      <c r="W4334">
        <f t="shared" si="135"/>
        <v>-1</v>
      </c>
    </row>
    <row r="4335" spans="1:23" x14ac:dyDescent="0.35">
      <c r="A4335" t="s">
        <v>565</v>
      </c>
      <c r="B4335" s="1">
        <v>44429</v>
      </c>
      <c r="C4335" t="s">
        <v>560</v>
      </c>
      <c r="D4335" t="s">
        <v>32</v>
      </c>
      <c r="E4335">
        <v>1</v>
      </c>
      <c r="F4335">
        <v>0</v>
      </c>
      <c r="G4335">
        <v>0</v>
      </c>
      <c r="H4335">
        <v>0</v>
      </c>
      <c r="I4335">
        <v>1</v>
      </c>
      <c r="J4335">
        <v>0</v>
      </c>
      <c r="K4335">
        <v>0</v>
      </c>
      <c r="L4335" s="2">
        <v>4.666666666666667</v>
      </c>
      <c r="M4335">
        <v>8</v>
      </c>
      <c r="N4335">
        <v>9</v>
      </c>
      <c r="O4335">
        <v>9</v>
      </c>
      <c r="P4335">
        <v>2</v>
      </c>
      <c r="Q4335">
        <v>1</v>
      </c>
      <c r="R4335">
        <v>5</v>
      </c>
      <c r="S4335">
        <v>0</v>
      </c>
      <c r="T4335">
        <v>0</v>
      </c>
      <c r="U4335">
        <v>1</v>
      </c>
      <c r="V4335">
        <f t="shared" si="134"/>
        <v>53.333333333333336</v>
      </c>
      <c r="W4335">
        <f t="shared" si="135"/>
        <v>16</v>
      </c>
    </row>
    <row r="4336" spans="1:23" x14ac:dyDescent="0.35">
      <c r="A4336" t="s">
        <v>565</v>
      </c>
      <c r="B4336" s="1">
        <v>44430</v>
      </c>
      <c r="C4336" t="s">
        <v>497</v>
      </c>
      <c r="D4336" t="s">
        <v>32</v>
      </c>
      <c r="E4336">
        <v>1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 s="2">
        <v>5.333333333333333</v>
      </c>
      <c r="M4336">
        <v>8</v>
      </c>
      <c r="N4336">
        <v>2</v>
      </c>
      <c r="O4336">
        <v>2</v>
      </c>
      <c r="P4336">
        <v>1</v>
      </c>
      <c r="Q4336">
        <v>1</v>
      </c>
      <c r="R4336">
        <v>4</v>
      </c>
      <c r="S4336">
        <v>0</v>
      </c>
      <c r="T4336">
        <v>0</v>
      </c>
      <c r="U4336">
        <v>1</v>
      </c>
      <c r="V4336">
        <f t="shared" si="134"/>
        <v>59.666666666666664</v>
      </c>
      <c r="W4336">
        <f t="shared" si="135"/>
        <v>46</v>
      </c>
    </row>
    <row r="4337" spans="1:23" x14ac:dyDescent="0.35">
      <c r="A4337" t="s">
        <v>565</v>
      </c>
      <c r="B4337" s="1">
        <v>44431</v>
      </c>
      <c r="C4337" t="s">
        <v>551</v>
      </c>
      <c r="D4337" t="s">
        <v>44</v>
      </c>
      <c r="E4337">
        <v>1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6</v>
      </c>
      <c r="M4337">
        <v>5</v>
      </c>
      <c r="N4337">
        <v>3</v>
      </c>
      <c r="O4337">
        <v>3</v>
      </c>
      <c r="P4337">
        <v>2</v>
      </c>
      <c r="Q4337">
        <v>0</v>
      </c>
      <c r="R4337">
        <v>2</v>
      </c>
      <c r="S4337">
        <v>0</v>
      </c>
      <c r="T4337">
        <v>0</v>
      </c>
      <c r="U4337">
        <v>0</v>
      </c>
      <c r="V4337">
        <f t="shared" si="134"/>
        <v>61</v>
      </c>
      <c r="W4337">
        <f t="shared" si="135"/>
        <v>47</v>
      </c>
    </row>
    <row r="4338" spans="1:23" x14ac:dyDescent="0.35">
      <c r="A4338" t="s">
        <v>565</v>
      </c>
      <c r="B4338" s="1">
        <v>44432</v>
      </c>
      <c r="C4338" t="s">
        <v>553</v>
      </c>
      <c r="D4338" t="s">
        <v>44</v>
      </c>
      <c r="E4338">
        <v>1</v>
      </c>
      <c r="F4338">
        <v>0</v>
      </c>
      <c r="G4338">
        <v>0</v>
      </c>
      <c r="H4338">
        <v>1</v>
      </c>
      <c r="I4338">
        <v>0</v>
      </c>
      <c r="J4338">
        <v>0</v>
      </c>
      <c r="K4338">
        <v>0</v>
      </c>
      <c r="L4338" s="2">
        <v>6.666666666666667</v>
      </c>
      <c r="M4338">
        <v>6</v>
      </c>
      <c r="N4338">
        <v>1</v>
      </c>
      <c r="O4338">
        <v>1</v>
      </c>
      <c r="P4338">
        <v>0</v>
      </c>
      <c r="Q4338">
        <v>1</v>
      </c>
      <c r="R4338">
        <v>5</v>
      </c>
      <c r="S4338">
        <v>1</v>
      </c>
      <c r="T4338">
        <v>0</v>
      </c>
      <c r="U4338">
        <v>0</v>
      </c>
      <c r="V4338">
        <f t="shared" si="134"/>
        <v>73.333333333333329</v>
      </c>
      <c r="W4338">
        <f t="shared" si="135"/>
        <v>68</v>
      </c>
    </row>
    <row r="4339" spans="1:23" x14ac:dyDescent="0.35">
      <c r="A4339" t="s">
        <v>565</v>
      </c>
      <c r="B4339" s="1">
        <v>44434</v>
      </c>
      <c r="C4339" t="s">
        <v>552</v>
      </c>
      <c r="D4339" t="s">
        <v>47</v>
      </c>
      <c r="E4339">
        <v>1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5</v>
      </c>
      <c r="M4339">
        <v>4</v>
      </c>
      <c r="N4339">
        <v>4</v>
      </c>
      <c r="O4339">
        <v>4</v>
      </c>
      <c r="P4339">
        <v>0</v>
      </c>
      <c r="Q4339">
        <v>1</v>
      </c>
      <c r="R4339">
        <v>3</v>
      </c>
      <c r="S4339">
        <v>1</v>
      </c>
      <c r="T4339">
        <v>0</v>
      </c>
      <c r="U4339">
        <v>0</v>
      </c>
      <c r="V4339">
        <f t="shared" si="134"/>
        <v>65</v>
      </c>
      <c r="W4339">
        <f t="shared" si="135"/>
        <v>51</v>
      </c>
    </row>
    <row r="4340" spans="1:23" x14ac:dyDescent="0.35">
      <c r="A4340" t="s">
        <v>565</v>
      </c>
      <c r="B4340" s="1">
        <v>44435</v>
      </c>
      <c r="C4340" t="s">
        <v>560</v>
      </c>
      <c r="D4340" t="s">
        <v>47</v>
      </c>
      <c r="E4340">
        <v>1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4</v>
      </c>
      <c r="M4340">
        <v>9</v>
      </c>
      <c r="N4340">
        <v>5</v>
      </c>
      <c r="O4340">
        <v>5</v>
      </c>
      <c r="P4340">
        <v>1</v>
      </c>
      <c r="Q4340">
        <v>1</v>
      </c>
      <c r="R4340">
        <v>5</v>
      </c>
      <c r="S4340">
        <v>0</v>
      </c>
      <c r="T4340">
        <v>0</v>
      </c>
      <c r="U4340">
        <v>1</v>
      </c>
      <c r="V4340">
        <f t="shared" si="134"/>
        <v>53</v>
      </c>
      <c r="W4340">
        <f t="shared" si="135"/>
        <v>28</v>
      </c>
    </row>
    <row r="4341" spans="1:23" x14ac:dyDescent="0.35">
      <c r="A4341" t="s">
        <v>565</v>
      </c>
      <c r="B4341" s="1">
        <v>44436</v>
      </c>
      <c r="C4341" t="s">
        <v>497</v>
      </c>
      <c r="D4341" t="s">
        <v>47</v>
      </c>
      <c r="E4341">
        <v>1</v>
      </c>
      <c r="F4341">
        <v>0</v>
      </c>
      <c r="G4341">
        <v>0</v>
      </c>
      <c r="H4341">
        <v>0</v>
      </c>
      <c r="I4341">
        <v>1</v>
      </c>
      <c r="J4341">
        <v>0</v>
      </c>
      <c r="K4341">
        <v>0</v>
      </c>
      <c r="L4341">
        <v>7</v>
      </c>
      <c r="M4341">
        <v>8</v>
      </c>
      <c r="N4341">
        <v>3</v>
      </c>
      <c r="O4341">
        <v>3</v>
      </c>
      <c r="P4341">
        <v>2</v>
      </c>
      <c r="Q4341">
        <v>0</v>
      </c>
      <c r="R4341">
        <v>6</v>
      </c>
      <c r="S4341">
        <v>0</v>
      </c>
      <c r="T4341">
        <v>0</v>
      </c>
      <c r="U4341">
        <v>0</v>
      </c>
      <c r="V4341">
        <f t="shared" si="134"/>
        <v>67</v>
      </c>
      <c r="W4341">
        <f t="shared" si="135"/>
        <v>51</v>
      </c>
    </row>
    <row r="4342" spans="1:23" x14ac:dyDescent="0.35">
      <c r="A4342" t="s">
        <v>565</v>
      </c>
      <c r="B4342" s="1">
        <v>44437</v>
      </c>
      <c r="C4342" t="s">
        <v>551</v>
      </c>
      <c r="D4342" t="s">
        <v>47</v>
      </c>
      <c r="E4342">
        <v>1</v>
      </c>
      <c r="F4342">
        <v>0</v>
      </c>
      <c r="G4342">
        <v>0</v>
      </c>
      <c r="H4342">
        <v>1</v>
      </c>
      <c r="I4342">
        <v>0</v>
      </c>
      <c r="J4342">
        <v>0</v>
      </c>
      <c r="K4342">
        <v>0</v>
      </c>
      <c r="L4342">
        <v>7</v>
      </c>
      <c r="M4342">
        <v>5</v>
      </c>
      <c r="N4342">
        <v>2</v>
      </c>
      <c r="O4342">
        <v>2</v>
      </c>
      <c r="P4342">
        <v>2</v>
      </c>
      <c r="Q4342">
        <v>2</v>
      </c>
      <c r="R4342">
        <v>4</v>
      </c>
      <c r="S4342">
        <v>0</v>
      </c>
      <c r="T4342">
        <v>0</v>
      </c>
      <c r="U4342">
        <v>0</v>
      </c>
      <c r="V4342">
        <f t="shared" si="134"/>
        <v>66</v>
      </c>
      <c r="W4342">
        <f t="shared" si="135"/>
        <v>54</v>
      </c>
    </row>
    <row r="4343" spans="1:23" x14ac:dyDescent="0.35">
      <c r="A4343" t="s">
        <v>565</v>
      </c>
      <c r="B4343" s="1">
        <v>44438</v>
      </c>
      <c r="C4343" t="s">
        <v>553</v>
      </c>
      <c r="D4343" t="s">
        <v>26</v>
      </c>
      <c r="E4343">
        <v>1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 s="2">
        <v>5.666666666666667</v>
      </c>
      <c r="M4343">
        <v>8</v>
      </c>
      <c r="N4343">
        <v>2</v>
      </c>
      <c r="O4343">
        <v>2</v>
      </c>
      <c r="P4343">
        <v>0</v>
      </c>
      <c r="Q4343">
        <v>2</v>
      </c>
      <c r="R4343">
        <v>4</v>
      </c>
      <c r="S4343">
        <v>0</v>
      </c>
      <c r="T4343">
        <v>0</v>
      </c>
      <c r="U4343">
        <v>0</v>
      </c>
      <c r="V4343">
        <f t="shared" si="134"/>
        <v>64.333333333333329</v>
      </c>
      <c r="W4343">
        <f t="shared" si="135"/>
        <v>52</v>
      </c>
    </row>
    <row r="4344" spans="1:23" x14ac:dyDescent="0.35">
      <c r="A4344" t="s">
        <v>565</v>
      </c>
      <c r="B4344" s="1">
        <v>44439</v>
      </c>
      <c r="C4344" t="s">
        <v>552</v>
      </c>
      <c r="D4344" t="s">
        <v>26</v>
      </c>
      <c r="E4344">
        <v>1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7</v>
      </c>
      <c r="M4344">
        <v>4</v>
      </c>
      <c r="N4344">
        <v>0</v>
      </c>
      <c r="O4344">
        <v>0</v>
      </c>
      <c r="P4344">
        <v>0</v>
      </c>
      <c r="Q4344">
        <v>2</v>
      </c>
      <c r="R4344">
        <v>4</v>
      </c>
      <c r="S4344">
        <v>1</v>
      </c>
      <c r="T4344">
        <v>0</v>
      </c>
      <c r="U4344">
        <v>0</v>
      </c>
      <c r="V4344">
        <f t="shared" si="134"/>
        <v>75</v>
      </c>
      <c r="W4344">
        <f t="shared" si="135"/>
        <v>74</v>
      </c>
    </row>
    <row r="4345" spans="1:23" x14ac:dyDescent="0.35">
      <c r="A4345" t="s">
        <v>565</v>
      </c>
      <c r="B4345" s="1">
        <v>44440</v>
      </c>
      <c r="C4345" t="s">
        <v>560</v>
      </c>
      <c r="D4345" t="s">
        <v>26</v>
      </c>
      <c r="E4345">
        <v>1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5</v>
      </c>
      <c r="M4345">
        <v>4</v>
      </c>
      <c r="N4345">
        <v>0</v>
      </c>
      <c r="O4345">
        <v>0</v>
      </c>
      <c r="P4345">
        <v>0</v>
      </c>
      <c r="Q4345">
        <v>0</v>
      </c>
      <c r="R4345">
        <v>4</v>
      </c>
      <c r="S4345">
        <v>0</v>
      </c>
      <c r="T4345">
        <v>0</v>
      </c>
      <c r="U4345">
        <v>0</v>
      </c>
      <c r="V4345">
        <f t="shared" si="134"/>
        <v>67</v>
      </c>
      <c r="W4345">
        <f t="shared" si="135"/>
        <v>66</v>
      </c>
    </row>
    <row r="4346" spans="1:23" x14ac:dyDescent="0.35">
      <c r="A4346" t="s">
        <v>565</v>
      </c>
      <c r="B4346" s="1">
        <v>44442</v>
      </c>
      <c r="C4346" t="s">
        <v>497</v>
      </c>
      <c r="D4346" t="s">
        <v>48</v>
      </c>
      <c r="E4346">
        <v>1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6</v>
      </c>
      <c r="M4346">
        <v>4</v>
      </c>
      <c r="N4346">
        <v>3</v>
      </c>
      <c r="O4346">
        <v>3</v>
      </c>
      <c r="P4346">
        <v>0</v>
      </c>
      <c r="Q4346">
        <v>1</v>
      </c>
      <c r="R4346">
        <v>5</v>
      </c>
      <c r="S4346">
        <v>0</v>
      </c>
      <c r="T4346">
        <v>0</v>
      </c>
      <c r="U4346">
        <v>0</v>
      </c>
      <c r="V4346">
        <f t="shared" si="134"/>
        <v>72</v>
      </c>
      <c r="W4346">
        <f t="shared" si="135"/>
        <v>62</v>
      </c>
    </row>
    <row r="4347" spans="1:23" x14ac:dyDescent="0.35">
      <c r="A4347" t="s">
        <v>565</v>
      </c>
      <c r="B4347" s="1">
        <v>44443</v>
      </c>
      <c r="C4347" t="s">
        <v>551</v>
      </c>
      <c r="D4347" t="s">
        <v>48</v>
      </c>
      <c r="E4347">
        <v>1</v>
      </c>
      <c r="F4347">
        <v>0</v>
      </c>
      <c r="G4347">
        <v>0</v>
      </c>
      <c r="H4347">
        <v>1</v>
      </c>
      <c r="I4347">
        <v>0</v>
      </c>
      <c r="J4347">
        <v>0</v>
      </c>
      <c r="K4347">
        <v>0</v>
      </c>
      <c r="L4347">
        <v>5</v>
      </c>
      <c r="M4347">
        <v>8</v>
      </c>
      <c r="N4347">
        <v>5</v>
      </c>
      <c r="O4347">
        <v>5</v>
      </c>
      <c r="P4347">
        <v>2</v>
      </c>
      <c r="Q4347">
        <v>1</v>
      </c>
      <c r="R4347">
        <v>2</v>
      </c>
      <c r="S4347">
        <v>2</v>
      </c>
      <c r="T4347">
        <v>0</v>
      </c>
      <c r="U4347">
        <v>0</v>
      </c>
      <c r="V4347">
        <f t="shared" si="134"/>
        <v>52</v>
      </c>
      <c r="W4347">
        <f t="shared" si="135"/>
        <v>27</v>
      </c>
    </row>
    <row r="4348" spans="1:23" x14ac:dyDescent="0.35">
      <c r="A4348" t="s">
        <v>565</v>
      </c>
      <c r="B4348" s="1">
        <v>44444</v>
      </c>
      <c r="C4348" t="s">
        <v>553</v>
      </c>
      <c r="D4348" t="s">
        <v>48</v>
      </c>
      <c r="E4348">
        <v>1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6</v>
      </c>
      <c r="M4348">
        <v>4</v>
      </c>
      <c r="N4348">
        <v>3</v>
      </c>
      <c r="O4348">
        <v>3</v>
      </c>
      <c r="P4348">
        <v>1</v>
      </c>
      <c r="Q4348">
        <v>2</v>
      </c>
      <c r="R4348">
        <v>4</v>
      </c>
      <c r="S4348">
        <v>0</v>
      </c>
      <c r="T4348">
        <v>0</v>
      </c>
      <c r="U4348">
        <v>0</v>
      </c>
      <c r="V4348">
        <f t="shared" si="134"/>
        <v>66</v>
      </c>
      <c r="W4348">
        <f t="shared" si="135"/>
        <v>53</v>
      </c>
    </row>
    <row r="4349" spans="1:23" x14ac:dyDescent="0.35">
      <c r="A4349" t="s">
        <v>565</v>
      </c>
      <c r="B4349" s="1">
        <v>44445</v>
      </c>
      <c r="C4349" t="s">
        <v>552</v>
      </c>
      <c r="D4349" t="s">
        <v>32</v>
      </c>
      <c r="E4349">
        <v>1</v>
      </c>
      <c r="F4349">
        <v>0</v>
      </c>
      <c r="G4349">
        <v>0</v>
      </c>
      <c r="H4349">
        <v>0</v>
      </c>
      <c r="I4349">
        <v>1</v>
      </c>
      <c r="J4349">
        <v>0</v>
      </c>
      <c r="K4349">
        <v>0</v>
      </c>
      <c r="L4349" s="2">
        <v>1.6666666666666665</v>
      </c>
      <c r="M4349">
        <v>3</v>
      </c>
      <c r="N4349">
        <v>6</v>
      </c>
      <c r="O4349">
        <v>4</v>
      </c>
      <c r="P4349">
        <v>1</v>
      </c>
      <c r="Q4349">
        <v>4</v>
      </c>
      <c r="R4349">
        <v>0</v>
      </c>
      <c r="S4349">
        <v>0</v>
      </c>
      <c r="T4349">
        <v>0</v>
      </c>
      <c r="U4349">
        <v>0</v>
      </c>
      <c r="V4349">
        <f t="shared" si="134"/>
        <v>40</v>
      </c>
      <c r="W4349">
        <f t="shared" si="135"/>
        <v>12</v>
      </c>
    </row>
    <row r="4350" spans="1:23" x14ac:dyDescent="0.35">
      <c r="A4350" t="s">
        <v>565</v>
      </c>
      <c r="B4350" s="1">
        <v>44446</v>
      </c>
      <c r="C4350" t="s">
        <v>560</v>
      </c>
      <c r="D4350" t="s">
        <v>32</v>
      </c>
      <c r="E4350">
        <v>1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 s="2">
        <v>4.333333333333333</v>
      </c>
      <c r="M4350">
        <v>6</v>
      </c>
      <c r="N4350">
        <v>2</v>
      </c>
      <c r="O4350">
        <v>2</v>
      </c>
      <c r="P4350">
        <v>1</v>
      </c>
      <c r="Q4350">
        <v>1</v>
      </c>
      <c r="R4350">
        <v>5</v>
      </c>
      <c r="S4350">
        <v>0</v>
      </c>
      <c r="T4350">
        <v>0</v>
      </c>
      <c r="U4350">
        <v>1</v>
      </c>
      <c r="V4350">
        <f t="shared" si="134"/>
        <v>57.666666666666664</v>
      </c>
      <c r="W4350">
        <f t="shared" si="135"/>
        <v>45</v>
      </c>
    </row>
    <row r="4351" spans="1:23" x14ac:dyDescent="0.35">
      <c r="A4351" t="s">
        <v>565</v>
      </c>
      <c r="B4351" s="1">
        <v>44447</v>
      </c>
      <c r="C4351" t="s">
        <v>497</v>
      </c>
      <c r="D4351" t="s">
        <v>32</v>
      </c>
      <c r="E4351">
        <v>1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 s="2">
        <v>4.666666666666667</v>
      </c>
      <c r="M4351">
        <v>7</v>
      </c>
      <c r="N4351">
        <v>4</v>
      </c>
      <c r="O4351">
        <v>4</v>
      </c>
      <c r="P4351">
        <v>2</v>
      </c>
      <c r="Q4351">
        <v>3</v>
      </c>
      <c r="R4351">
        <v>4</v>
      </c>
      <c r="S4351">
        <v>0</v>
      </c>
      <c r="T4351">
        <v>0</v>
      </c>
      <c r="U4351">
        <v>0</v>
      </c>
      <c r="V4351">
        <f t="shared" si="134"/>
        <v>51.333333333333336</v>
      </c>
      <c r="W4351">
        <f t="shared" si="135"/>
        <v>28</v>
      </c>
    </row>
    <row r="4352" spans="1:23" x14ac:dyDescent="0.35">
      <c r="A4352" t="s">
        <v>565</v>
      </c>
      <c r="B4352" s="1">
        <v>44449</v>
      </c>
      <c r="C4352" t="s">
        <v>551</v>
      </c>
      <c r="D4352" t="s">
        <v>131</v>
      </c>
      <c r="E4352">
        <v>1</v>
      </c>
      <c r="F4352">
        <v>0</v>
      </c>
      <c r="G4352">
        <v>0</v>
      </c>
      <c r="H4352">
        <v>1</v>
      </c>
      <c r="I4352">
        <v>0</v>
      </c>
      <c r="J4352">
        <v>0</v>
      </c>
      <c r="K4352">
        <v>0</v>
      </c>
      <c r="L4352">
        <v>6</v>
      </c>
      <c r="M4352">
        <v>5</v>
      </c>
      <c r="N4352">
        <v>3</v>
      </c>
      <c r="O4352">
        <v>2</v>
      </c>
      <c r="P4352">
        <v>1</v>
      </c>
      <c r="Q4352">
        <v>1</v>
      </c>
      <c r="R4352">
        <v>3</v>
      </c>
      <c r="S4352">
        <v>0</v>
      </c>
      <c r="T4352">
        <v>0</v>
      </c>
      <c r="U4352">
        <v>0</v>
      </c>
      <c r="V4352">
        <f t="shared" si="134"/>
        <v>63</v>
      </c>
      <c r="W4352">
        <f t="shared" si="135"/>
        <v>52</v>
      </c>
    </row>
    <row r="4353" spans="1:23" x14ac:dyDescent="0.35">
      <c r="A4353" t="s">
        <v>565</v>
      </c>
      <c r="B4353" s="1">
        <v>44450</v>
      </c>
      <c r="C4353" t="s">
        <v>553</v>
      </c>
      <c r="D4353" t="s">
        <v>131</v>
      </c>
      <c r="E4353">
        <v>1</v>
      </c>
      <c r="F4353">
        <v>0</v>
      </c>
      <c r="G4353">
        <v>0</v>
      </c>
      <c r="H4353">
        <v>0</v>
      </c>
      <c r="I4353">
        <v>1</v>
      </c>
      <c r="J4353">
        <v>0</v>
      </c>
      <c r="K4353">
        <v>0</v>
      </c>
      <c r="L4353">
        <v>5</v>
      </c>
      <c r="M4353">
        <v>6</v>
      </c>
      <c r="N4353">
        <v>5</v>
      </c>
      <c r="O4353">
        <v>5</v>
      </c>
      <c r="P4353">
        <v>1</v>
      </c>
      <c r="Q4353">
        <v>2</v>
      </c>
      <c r="R4353">
        <v>4</v>
      </c>
      <c r="S4353">
        <v>0</v>
      </c>
      <c r="T4353">
        <v>0</v>
      </c>
      <c r="U4353">
        <v>0</v>
      </c>
      <c r="V4353">
        <f t="shared" si="134"/>
        <v>59</v>
      </c>
      <c r="W4353">
        <f t="shared" si="135"/>
        <v>37</v>
      </c>
    </row>
    <row r="4354" spans="1:23" x14ac:dyDescent="0.35">
      <c r="A4354" t="s">
        <v>565</v>
      </c>
      <c r="B4354" s="1">
        <v>44451</v>
      </c>
      <c r="C4354" t="s">
        <v>552</v>
      </c>
      <c r="D4354" t="s">
        <v>131</v>
      </c>
      <c r="E4354">
        <v>1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5</v>
      </c>
      <c r="M4354">
        <v>6</v>
      </c>
      <c r="N4354">
        <v>1</v>
      </c>
      <c r="O4354">
        <v>1</v>
      </c>
      <c r="P4354">
        <v>0</v>
      </c>
      <c r="Q4354">
        <v>1</v>
      </c>
      <c r="R4354">
        <v>8</v>
      </c>
      <c r="S4354">
        <v>0</v>
      </c>
      <c r="T4354">
        <v>0</v>
      </c>
      <c r="U4354">
        <v>0</v>
      </c>
      <c r="V4354">
        <f t="shared" si="134"/>
        <v>68</v>
      </c>
      <c r="W4354">
        <f t="shared" si="135"/>
        <v>61</v>
      </c>
    </row>
    <row r="4355" spans="1:23" x14ac:dyDescent="0.35">
      <c r="A4355" t="s">
        <v>565</v>
      </c>
      <c r="B4355" s="1">
        <v>44452</v>
      </c>
      <c r="C4355" t="s">
        <v>560</v>
      </c>
      <c r="D4355" t="s">
        <v>55</v>
      </c>
      <c r="E4355">
        <v>1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6</v>
      </c>
      <c r="M4355">
        <v>5</v>
      </c>
      <c r="N4355">
        <v>2</v>
      </c>
      <c r="O4355">
        <v>2</v>
      </c>
      <c r="P4355">
        <v>1</v>
      </c>
      <c r="Q4355">
        <v>1</v>
      </c>
      <c r="R4355">
        <v>9</v>
      </c>
      <c r="S4355">
        <v>0</v>
      </c>
      <c r="T4355">
        <v>0</v>
      </c>
      <c r="U4355">
        <v>0</v>
      </c>
      <c r="V4355">
        <f t="shared" ref="V4355:V4418" si="136">50+L4355*3+(IF(L4355&lt;4,0,(L4355-4)*2)+R4355-M4355-4*P4355-(2*(N4355-O4355))-Q4355)</f>
        <v>71</v>
      </c>
      <c r="W4355">
        <f t="shared" ref="W4355:W4418" si="137">40+6*L4355+R4355-2*Q4355-2*M4355-3*N4355-6*P4355</f>
        <v>61</v>
      </c>
    </row>
    <row r="4356" spans="1:23" x14ac:dyDescent="0.35">
      <c r="A4356" t="s">
        <v>565</v>
      </c>
      <c r="B4356" s="1">
        <v>44453</v>
      </c>
      <c r="C4356" t="s">
        <v>497</v>
      </c>
      <c r="D4356" t="s">
        <v>55</v>
      </c>
      <c r="E4356">
        <v>1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 s="2">
        <v>4.333333333333333</v>
      </c>
      <c r="M4356">
        <v>4</v>
      </c>
      <c r="N4356">
        <v>1</v>
      </c>
      <c r="O4356">
        <v>1</v>
      </c>
      <c r="P4356">
        <v>1</v>
      </c>
      <c r="Q4356">
        <v>2</v>
      </c>
      <c r="R4356">
        <v>5</v>
      </c>
      <c r="S4356">
        <v>0</v>
      </c>
      <c r="T4356">
        <v>0</v>
      </c>
      <c r="U4356">
        <v>0</v>
      </c>
      <c r="V4356">
        <f t="shared" si="136"/>
        <v>58.666666666666664</v>
      </c>
      <c r="W4356">
        <f t="shared" si="137"/>
        <v>50</v>
      </c>
    </row>
    <row r="4357" spans="1:23" x14ac:dyDescent="0.35">
      <c r="A4357" t="s">
        <v>565</v>
      </c>
      <c r="B4357" s="1">
        <v>44454</v>
      </c>
      <c r="C4357" t="s">
        <v>551</v>
      </c>
      <c r="D4357" t="s">
        <v>55</v>
      </c>
      <c r="E4357">
        <v>1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6</v>
      </c>
      <c r="M4357">
        <v>3</v>
      </c>
      <c r="N4357">
        <v>3</v>
      </c>
      <c r="O4357">
        <v>3</v>
      </c>
      <c r="P4357">
        <v>1</v>
      </c>
      <c r="Q4357">
        <v>2</v>
      </c>
      <c r="R4357">
        <v>7</v>
      </c>
      <c r="S4357">
        <v>0</v>
      </c>
      <c r="T4357">
        <v>0</v>
      </c>
      <c r="U4357">
        <v>0</v>
      </c>
      <c r="V4357">
        <f t="shared" si="136"/>
        <v>70</v>
      </c>
      <c r="W4357">
        <f t="shared" si="137"/>
        <v>58</v>
      </c>
    </row>
    <row r="4358" spans="1:23" x14ac:dyDescent="0.35">
      <c r="A4358" t="s">
        <v>565</v>
      </c>
      <c r="B4358" s="1">
        <v>44456</v>
      </c>
      <c r="C4358" t="s">
        <v>553</v>
      </c>
      <c r="D4358" t="s">
        <v>29</v>
      </c>
      <c r="E4358">
        <v>1</v>
      </c>
      <c r="F4358">
        <v>0</v>
      </c>
      <c r="G4358">
        <v>0</v>
      </c>
      <c r="H4358">
        <v>1</v>
      </c>
      <c r="I4358">
        <v>0</v>
      </c>
      <c r="J4358">
        <v>0</v>
      </c>
      <c r="K4358">
        <v>0</v>
      </c>
      <c r="L4358" s="2">
        <v>5.666666666666667</v>
      </c>
      <c r="M4358">
        <v>6</v>
      </c>
      <c r="N4358">
        <v>1</v>
      </c>
      <c r="O4358">
        <v>1</v>
      </c>
      <c r="P4358">
        <v>0</v>
      </c>
      <c r="Q4358">
        <v>2</v>
      </c>
      <c r="R4358">
        <v>3</v>
      </c>
      <c r="S4358">
        <v>0</v>
      </c>
      <c r="T4358">
        <v>0</v>
      </c>
      <c r="U4358">
        <v>0</v>
      </c>
      <c r="V4358">
        <f t="shared" si="136"/>
        <v>65.333333333333329</v>
      </c>
      <c r="W4358">
        <f t="shared" si="137"/>
        <v>58</v>
      </c>
    </row>
    <row r="4359" spans="1:23" x14ac:dyDescent="0.35">
      <c r="A4359" t="s">
        <v>565</v>
      </c>
      <c r="B4359" s="1">
        <v>44457</v>
      </c>
      <c r="C4359" t="s">
        <v>552</v>
      </c>
      <c r="D4359" t="s">
        <v>29</v>
      </c>
      <c r="E4359">
        <v>1</v>
      </c>
      <c r="F4359">
        <v>0</v>
      </c>
      <c r="G4359">
        <v>0</v>
      </c>
      <c r="H4359">
        <v>0</v>
      </c>
      <c r="I4359">
        <v>1</v>
      </c>
      <c r="J4359">
        <v>0</v>
      </c>
      <c r="K4359">
        <v>0</v>
      </c>
      <c r="L4359">
        <v>3</v>
      </c>
      <c r="M4359">
        <v>8</v>
      </c>
      <c r="N4359">
        <v>3</v>
      </c>
      <c r="O4359">
        <v>3</v>
      </c>
      <c r="P4359">
        <v>0</v>
      </c>
      <c r="Q4359">
        <v>0</v>
      </c>
      <c r="R4359">
        <v>3</v>
      </c>
      <c r="S4359">
        <v>0</v>
      </c>
      <c r="T4359">
        <v>0</v>
      </c>
      <c r="U4359">
        <v>3</v>
      </c>
      <c r="V4359">
        <f t="shared" si="136"/>
        <v>54</v>
      </c>
      <c r="W4359">
        <f t="shared" si="137"/>
        <v>36</v>
      </c>
    </row>
    <row r="4360" spans="1:23" x14ac:dyDescent="0.35">
      <c r="A4360" t="s">
        <v>565</v>
      </c>
      <c r="B4360" s="1">
        <v>44458</v>
      </c>
      <c r="C4360" t="s">
        <v>560</v>
      </c>
      <c r="D4360" t="s">
        <v>29</v>
      </c>
      <c r="E4360">
        <v>1</v>
      </c>
      <c r="F4360">
        <v>0</v>
      </c>
      <c r="G4360">
        <v>0</v>
      </c>
      <c r="H4360">
        <v>1</v>
      </c>
      <c r="I4360">
        <v>0</v>
      </c>
      <c r="J4360">
        <v>0</v>
      </c>
      <c r="K4360">
        <v>0</v>
      </c>
      <c r="L4360">
        <v>7</v>
      </c>
      <c r="M4360">
        <v>3</v>
      </c>
      <c r="N4360">
        <v>1</v>
      </c>
      <c r="O4360">
        <v>1</v>
      </c>
      <c r="P4360">
        <v>0</v>
      </c>
      <c r="Q4360">
        <v>1</v>
      </c>
      <c r="R4360">
        <v>5</v>
      </c>
      <c r="S4360">
        <v>0</v>
      </c>
      <c r="T4360">
        <v>0</v>
      </c>
      <c r="U4360">
        <v>0</v>
      </c>
      <c r="V4360">
        <f t="shared" si="136"/>
        <v>78</v>
      </c>
      <c r="W4360">
        <f t="shared" si="137"/>
        <v>76</v>
      </c>
    </row>
    <row r="4361" spans="1:23" x14ac:dyDescent="0.35">
      <c r="A4361" t="s">
        <v>565</v>
      </c>
      <c r="B4361" s="1">
        <v>44459</v>
      </c>
      <c r="C4361" t="s">
        <v>497</v>
      </c>
      <c r="D4361" t="s">
        <v>44</v>
      </c>
      <c r="E4361">
        <v>1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7</v>
      </c>
      <c r="M4361">
        <v>4</v>
      </c>
      <c r="N4361">
        <v>1</v>
      </c>
      <c r="O4361">
        <v>1</v>
      </c>
      <c r="P4361">
        <v>0</v>
      </c>
      <c r="Q4361">
        <v>1</v>
      </c>
      <c r="R4361">
        <v>7</v>
      </c>
      <c r="S4361">
        <v>0</v>
      </c>
      <c r="T4361">
        <v>0</v>
      </c>
      <c r="U4361">
        <v>0</v>
      </c>
      <c r="V4361">
        <f t="shared" si="136"/>
        <v>79</v>
      </c>
      <c r="W4361">
        <f t="shared" si="137"/>
        <v>76</v>
      </c>
    </row>
    <row r="4362" spans="1:23" x14ac:dyDescent="0.35">
      <c r="A4362" t="s">
        <v>565</v>
      </c>
      <c r="B4362" s="1">
        <v>44460</v>
      </c>
      <c r="C4362" t="s">
        <v>551</v>
      </c>
      <c r="D4362" t="s">
        <v>44</v>
      </c>
      <c r="E4362">
        <v>1</v>
      </c>
      <c r="F4362">
        <v>0</v>
      </c>
      <c r="G4362">
        <v>0</v>
      </c>
      <c r="H4362">
        <v>1</v>
      </c>
      <c r="I4362">
        <v>0</v>
      </c>
      <c r="J4362">
        <v>0</v>
      </c>
      <c r="K4362">
        <v>0</v>
      </c>
      <c r="L4362">
        <v>6</v>
      </c>
      <c r="M4362">
        <v>4</v>
      </c>
      <c r="N4362">
        <v>2</v>
      </c>
      <c r="O4362">
        <v>2</v>
      </c>
      <c r="P4362">
        <v>2</v>
      </c>
      <c r="Q4362">
        <v>1</v>
      </c>
      <c r="R4362">
        <v>3</v>
      </c>
      <c r="S4362">
        <v>0</v>
      </c>
      <c r="T4362">
        <v>0</v>
      </c>
      <c r="U4362">
        <v>0</v>
      </c>
      <c r="V4362">
        <f t="shared" si="136"/>
        <v>62</v>
      </c>
      <c r="W4362">
        <f t="shared" si="137"/>
        <v>51</v>
      </c>
    </row>
    <row r="4363" spans="1:23" x14ac:dyDescent="0.35">
      <c r="A4363" t="s">
        <v>565</v>
      </c>
      <c r="B4363" s="1">
        <v>44461</v>
      </c>
      <c r="C4363" t="s">
        <v>553</v>
      </c>
      <c r="D4363" t="s">
        <v>44</v>
      </c>
      <c r="E4363">
        <v>1</v>
      </c>
      <c r="F4363">
        <v>0</v>
      </c>
      <c r="G4363">
        <v>0</v>
      </c>
      <c r="H4363">
        <v>1</v>
      </c>
      <c r="I4363">
        <v>0</v>
      </c>
      <c r="J4363">
        <v>0</v>
      </c>
      <c r="K4363">
        <v>0</v>
      </c>
      <c r="L4363">
        <v>7</v>
      </c>
      <c r="M4363">
        <v>3</v>
      </c>
      <c r="N4363">
        <v>1</v>
      </c>
      <c r="O4363">
        <v>1</v>
      </c>
      <c r="P4363">
        <v>1</v>
      </c>
      <c r="Q4363">
        <v>2</v>
      </c>
      <c r="R4363">
        <v>8</v>
      </c>
      <c r="S4363">
        <v>0</v>
      </c>
      <c r="T4363">
        <v>0</v>
      </c>
      <c r="U4363">
        <v>0</v>
      </c>
      <c r="V4363">
        <f t="shared" si="136"/>
        <v>76</v>
      </c>
      <c r="W4363">
        <f t="shared" si="137"/>
        <v>71</v>
      </c>
    </row>
    <row r="4364" spans="1:23" x14ac:dyDescent="0.35">
      <c r="A4364" t="s">
        <v>565</v>
      </c>
      <c r="B4364" s="1">
        <v>44462</v>
      </c>
      <c r="C4364" t="s">
        <v>552</v>
      </c>
      <c r="D4364" t="s">
        <v>44</v>
      </c>
      <c r="E4364">
        <v>1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3</v>
      </c>
      <c r="M4364">
        <v>3</v>
      </c>
      <c r="N4364">
        <v>3</v>
      </c>
      <c r="O4364">
        <v>3</v>
      </c>
      <c r="P4364">
        <v>0</v>
      </c>
      <c r="Q4364">
        <v>4</v>
      </c>
      <c r="R4364">
        <v>3</v>
      </c>
      <c r="S4364">
        <v>0</v>
      </c>
      <c r="T4364">
        <v>0</v>
      </c>
      <c r="U4364">
        <v>0</v>
      </c>
      <c r="V4364">
        <f t="shared" si="136"/>
        <v>55</v>
      </c>
      <c r="W4364">
        <f t="shared" si="137"/>
        <v>38</v>
      </c>
    </row>
    <row r="4365" spans="1:23" x14ac:dyDescent="0.35">
      <c r="A4365" t="s">
        <v>565</v>
      </c>
      <c r="B4365" s="1">
        <v>44463</v>
      </c>
      <c r="C4365" t="s">
        <v>560</v>
      </c>
      <c r="D4365" t="s">
        <v>163</v>
      </c>
      <c r="E4365">
        <v>1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 s="2">
        <v>5.333333333333333</v>
      </c>
      <c r="M4365">
        <v>5</v>
      </c>
      <c r="N4365">
        <v>4</v>
      </c>
      <c r="O4365">
        <v>4</v>
      </c>
      <c r="P4365">
        <v>1</v>
      </c>
      <c r="Q4365">
        <v>3</v>
      </c>
      <c r="R4365">
        <v>4</v>
      </c>
      <c r="S4365">
        <v>0</v>
      </c>
      <c r="T4365">
        <v>0</v>
      </c>
      <c r="U4365">
        <v>0</v>
      </c>
      <c r="V4365">
        <f t="shared" si="136"/>
        <v>60.666666666666664</v>
      </c>
      <c r="W4365">
        <f t="shared" si="137"/>
        <v>42</v>
      </c>
    </row>
    <row r="4366" spans="1:23" x14ac:dyDescent="0.35">
      <c r="A4366" t="s">
        <v>565</v>
      </c>
      <c r="B4366" s="1">
        <v>44464</v>
      </c>
      <c r="C4366" t="s">
        <v>497</v>
      </c>
      <c r="D4366" t="s">
        <v>163</v>
      </c>
      <c r="E4366">
        <v>1</v>
      </c>
      <c r="F4366">
        <v>0</v>
      </c>
      <c r="G4366">
        <v>0</v>
      </c>
      <c r="H4366">
        <v>0</v>
      </c>
      <c r="I4366">
        <v>1</v>
      </c>
      <c r="J4366">
        <v>0</v>
      </c>
      <c r="K4366">
        <v>0</v>
      </c>
      <c r="L4366">
        <v>2</v>
      </c>
      <c r="M4366">
        <v>9</v>
      </c>
      <c r="N4366">
        <v>9</v>
      </c>
      <c r="O4366">
        <v>9</v>
      </c>
      <c r="P4366">
        <v>1</v>
      </c>
      <c r="Q4366">
        <v>1</v>
      </c>
      <c r="R4366">
        <v>0</v>
      </c>
      <c r="S4366">
        <v>0</v>
      </c>
      <c r="T4366">
        <v>0</v>
      </c>
      <c r="U4366">
        <v>0</v>
      </c>
      <c r="V4366">
        <f t="shared" si="136"/>
        <v>42</v>
      </c>
      <c r="W4366">
        <f t="shared" si="137"/>
        <v>-1</v>
      </c>
    </row>
    <row r="4367" spans="1:23" x14ac:dyDescent="0.35">
      <c r="A4367" t="s">
        <v>565</v>
      </c>
      <c r="B4367" s="1">
        <v>44465</v>
      </c>
      <c r="C4367" t="s">
        <v>551</v>
      </c>
      <c r="D4367" t="s">
        <v>163</v>
      </c>
      <c r="E4367">
        <v>1</v>
      </c>
      <c r="F4367">
        <v>0</v>
      </c>
      <c r="G4367">
        <v>0</v>
      </c>
      <c r="H4367">
        <v>1</v>
      </c>
      <c r="I4367">
        <v>0</v>
      </c>
      <c r="J4367">
        <v>0</v>
      </c>
      <c r="K4367">
        <v>0</v>
      </c>
      <c r="L4367">
        <v>7</v>
      </c>
      <c r="M4367">
        <v>3</v>
      </c>
      <c r="N4367">
        <v>1</v>
      </c>
      <c r="O4367">
        <v>1</v>
      </c>
      <c r="P4367">
        <v>1</v>
      </c>
      <c r="Q4367">
        <v>3</v>
      </c>
      <c r="R4367">
        <v>5</v>
      </c>
      <c r="S4367">
        <v>0</v>
      </c>
      <c r="T4367">
        <v>0</v>
      </c>
      <c r="U4367">
        <v>0</v>
      </c>
      <c r="V4367">
        <f t="shared" si="136"/>
        <v>72</v>
      </c>
      <c r="W4367">
        <f t="shared" si="137"/>
        <v>66</v>
      </c>
    </row>
    <row r="4368" spans="1:23" x14ac:dyDescent="0.35">
      <c r="A4368" t="s">
        <v>565</v>
      </c>
      <c r="B4368" s="1">
        <v>44466</v>
      </c>
      <c r="C4368" t="s">
        <v>553</v>
      </c>
      <c r="D4368" t="s">
        <v>43</v>
      </c>
      <c r="E4368">
        <v>1</v>
      </c>
      <c r="F4368">
        <v>0</v>
      </c>
      <c r="G4368">
        <v>0</v>
      </c>
      <c r="H4368">
        <v>1</v>
      </c>
      <c r="I4368">
        <v>0</v>
      </c>
      <c r="J4368">
        <v>0</v>
      </c>
      <c r="K4368">
        <v>0</v>
      </c>
      <c r="L4368">
        <v>5</v>
      </c>
      <c r="M4368">
        <v>7</v>
      </c>
      <c r="N4368">
        <v>4</v>
      </c>
      <c r="O4368">
        <v>4</v>
      </c>
      <c r="P4368">
        <v>1</v>
      </c>
      <c r="Q4368">
        <v>1</v>
      </c>
      <c r="R4368">
        <v>6</v>
      </c>
      <c r="S4368">
        <v>0</v>
      </c>
      <c r="T4368">
        <v>0</v>
      </c>
      <c r="U4368">
        <v>0</v>
      </c>
      <c r="V4368">
        <f t="shared" si="136"/>
        <v>61</v>
      </c>
      <c r="W4368">
        <f t="shared" si="137"/>
        <v>42</v>
      </c>
    </row>
    <row r="4369" spans="1:23" x14ac:dyDescent="0.35">
      <c r="A4369" t="s">
        <v>565</v>
      </c>
      <c r="B4369" s="1">
        <v>44467</v>
      </c>
      <c r="C4369" t="s">
        <v>497</v>
      </c>
      <c r="D4369" t="s">
        <v>43</v>
      </c>
      <c r="E4369">
        <v>1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4</v>
      </c>
      <c r="M4369">
        <v>2</v>
      </c>
      <c r="N4369">
        <v>1</v>
      </c>
      <c r="O4369">
        <v>1</v>
      </c>
      <c r="P4369">
        <v>1</v>
      </c>
      <c r="Q4369">
        <v>0</v>
      </c>
      <c r="R4369">
        <v>2</v>
      </c>
      <c r="S4369">
        <v>0</v>
      </c>
      <c r="T4369">
        <v>0</v>
      </c>
      <c r="U4369">
        <v>0</v>
      </c>
      <c r="V4369">
        <f t="shared" si="136"/>
        <v>58</v>
      </c>
      <c r="W4369">
        <f t="shared" si="137"/>
        <v>53</v>
      </c>
    </row>
    <row r="4370" spans="1:23" x14ac:dyDescent="0.35">
      <c r="A4370" t="s">
        <v>565</v>
      </c>
      <c r="B4370" s="1">
        <v>44468</v>
      </c>
      <c r="C4370" t="s">
        <v>560</v>
      </c>
      <c r="D4370" t="s">
        <v>43</v>
      </c>
      <c r="E4370">
        <v>1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 s="2">
        <v>5.666666666666667</v>
      </c>
      <c r="M4370">
        <v>3</v>
      </c>
      <c r="N4370">
        <v>1</v>
      </c>
      <c r="O4370">
        <v>1</v>
      </c>
      <c r="P4370">
        <v>1</v>
      </c>
      <c r="Q4370">
        <v>2</v>
      </c>
      <c r="R4370">
        <v>4</v>
      </c>
      <c r="S4370">
        <v>0</v>
      </c>
      <c r="T4370">
        <v>0</v>
      </c>
      <c r="U4370">
        <v>1</v>
      </c>
      <c r="V4370">
        <f t="shared" si="136"/>
        <v>65.333333333333329</v>
      </c>
      <c r="W4370">
        <f t="shared" si="137"/>
        <v>59</v>
      </c>
    </row>
    <row r="4371" spans="1:23" x14ac:dyDescent="0.35">
      <c r="A4371" t="s">
        <v>565</v>
      </c>
      <c r="B4371" s="1">
        <v>44470</v>
      </c>
      <c r="C4371" t="s">
        <v>551</v>
      </c>
      <c r="D4371" t="s">
        <v>106</v>
      </c>
      <c r="E4371">
        <v>1</v>
      </c>
      <c r="F4371">
        <v>0</v>
      </c>
      <c r="G4371">
        <v>0</v>
      </c>
      <c r="H4371">
        <v>0</v>
      </c>
      <c r="I4371">
        <v>1</v>
      </c>
      <c r="J4371">
        <v>0</v>
      </c>
      <c r="K4371">
        <v>0</v>
      </c>
      <c r="L4371">
        <v>6</v>
      </c>
      <c r="M4371">
        <v>3</v>
      </c>
      <c r="N4371">
        <v>2</v>
      </c>
      <c r="O4371">
        <v>2</v>
      </c>
      <c r="P4371">
        <v>0</v>
      </c>
      <c r="Q4371">
        <v>2</v>
      </c>
      <c r="R4371">
        <v>5</v>
      </c>
      <c r="S4371">
        <v>1</v>
      </c>
      <c r="T4371">
        <v>0</v>
      </c>
      <c r="U4371">
        <v>0</v>
      </c>
      <c r="V4371">
        <f t="shared" si="136"/>
        <v>72</v>
      </c>
      <c r="W4371">
        <f t="shared" si="137"/>
        <v>65</v>
      </c>
    </row>
    <row r="4372" spans="1:23" x14ac:dyDescent="0.35">
      <c r="A4372" t="s">
        <v>565</v>
      </c>
      <c r="B4372" s="1">
        <v>44471</v>
      </c>
      <c r="C4372" t="s">
        <v>553</v>
      </c>
      <c r="D4372" t="s">
        <v>106</v>
      </c>
      <c r="E4372">
        <v>1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 s="2">
        <v>5.333333333333333</v>
      </c>
      <c r="M4372">
        <v>6</v>
      </c>
      <c r="N4372">
        <v>1</v>
      </c>
      <c r="O4372">
        <v>1</v>
      </c>
      <c r="P4372">
        <v>1</v>
      </c>
      <c r="Q4372">
        <v>1</v>
      </c>
      <c r="R4372">
        <v>1</v>
      </c>
      <c r="S4372">
        <v>0</v>
      </c>
      <c r="T4372">
        <v>0</v>
      </c>
      <c r="U4372">
        <v>0</v>
      </c>
      <c r="V4372">
        <f t="shared" si="136"/>
        <v>58.666666666666664</v>
      </c>
      <c r="W4372">
        <f t="shared" si="137"/>
        <v>50</v>
      </c>
    </row>
    <row r="4373" spans="1:23" x14ac:dyDescent="0.35">
      <c r="A4373" t="s">
        <v>565</v>
      </c>
      <c r="B4373" s="1">
        <v>44472</v>
      </c>
      <c r="C4373" t="s">
        <v>497</v>
      </c>
      <c r="D4373" t="s">
        <v>106</v>
      </c>
      <c r="E4373">
        <v>1</v>
      </c>
      <c r="F4373">
        <v>0</v>
      </c>
      <c r="G4373">
        <v>0</v>
      </c>
      <c r="H4373">
        <v>0</v>
      </c>
      <c r="I4373">
        <v>1</v>
      </c>
      <c r="J4373">
        <v>0</v>
      </c>
      <c r="K4373">
        <v>0</v>
      </c>
      <c r="L4373" s="2">
        <v>1.6666666666666665</v>
      </c>
      <c r="M4373">
        <v>5</v>
      </c>
      <c r="N4373">
        <v>4</v>
      </c>
      <c r="O4373">
        <v>3</v>
      </c>
      <c r="P4373">
        <v>1</v>
      </c>
      <c r="Q4373">
        <v>2</v>
      </c>
      <c r="R4373">
        <v>0</v>
      </c>
      <c r="S4373">
        <v>0</v>
      </c>
      <c r="T4373">
        <v>0</v>
      </c>
      <c r="U4373">
        <v>0</v>
      </c>
      <c r="V4373">
        <f t="shared" si="136"/>
        <v>42</v>
      </c>
      <c r="W4373">
        <f t="shared" si="137"/>
        <v>18</v>
      </c>
    </row>
    <row r="4374" spans="1:23" x14ac:dyDescent="0.35">
      <c r="A4374" t="s">
        <v>580</v>
      </c>
      <c r="B4374" s="1">
        <v>44287</v>
      </c>
      <c r="C4374" t="s">
        <v>566</v>
      </c>
      <c r="D4374" t="s">
        <v>95</v>
      </c>
      <c r="E4374">
        <v>1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6</v>
      </c>
      <c r="M4374">
        <v>1</v>
      </c>
      <c r="N4374">
        <v>0</v>
      </c>
      <c r="O4374">
        <v>0</v>
      </c>
      <c r="P4374">
        <v>0</v>
      </c>
      <c r="Q4374">
        <v>0</v>
      </c>
      <c r="R4374">
        <v>6</v>
      </c>
      <c r="S4374">
        <v>0</v>
      </c>
      <c r="T4374">
        <v>0</v>
      </c>
      <c r="U4374">
        <v>0</v>
      </c>
      <c r="V4374">
        <f t="shared" si="136"/>
        <v>77</v>
      </c>
      <c r="W4374">
        <f t="shared" si="137"/>
        <v>80</v>
      </c>
    </row>
    <row r="4375" spans="1:23" x14ac:dyDescent="0.35">
      <c r="A4375" t="s">
        <v>580</v>
      </c>
      <c r="B4375" s="1">
        <v>44288</v>
      </c>
      <c r="C4375" t="s">
        <v>567</v>
      </c>
      <c r="D4375" t="s">
        <v>95</v>
      </c>
      <c r="E4375">
        <v>1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 s="2">
        <v>5.666666666666667</v>
      </c>
      <c r="M4375">
        <v>4</v>
      </c>
      <c r="N4375">
        <v>0</v>
      </c>
      <c r="O4375">
        <v>0</v>
      </c>
      <c r="P4375">
        <v>0</v>
      </c>
      <c r="Q4375">
        <v>0</v>
      </c>
      <c r="R4375">
        <v>3</v>
      </c>
      <c r="S4375">
        <v>0</v>
      </c>
      <c r="T4375">
        <v>0</v>
      </c>
      <c r="U4375">
        <v>0</v>
      </c>
      <c r="V4375">
        <f t="shared" si="136"/>
        <v>69.333333333333329</v>
      </c>
      <c r="W4375">
        <f t="shared" si="137"/>
        <v>69</v>
      </c>
    </row>
    <row r="4376" spans="1:23" x14ac:dyDescent="0.35">
      <c r="A4376" t="s">
        <v>580</v>
      </c>
      <c r="B4376" s="1">
        <v>44289</v>
      </c>
      <c r="C4376" t="s">
        <v>449</v>
      </c>
      <c r="D4376" t="s">
        <v>95</v>
      </c>
      <c r="E4376">
        <v>1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4</v>
      </c>
      <c r="M4376">
        <v>5</v>
      </c>
      <c r="N4376">
        <v>4</v>
      </c>
      <c r="O4376">
        <v>4</v>
      </c>
      <c r="P4376">
        <v>1</v>
      </c>
      <c r="Q4376">
        <v>2</v>
      </c>
      <c r="R4376">
        <v>4</v>
      </c>
      <c r="S4376">
        <v>0</v>
      </c>
      <c r="T4376">
        <v>0</v>
      </c>
      <c r="U4376">
        <v>0</v>
      </c>
      <c r="V4376">
        <f t="shared" si="136"/>
        <v>55</v>
      </c>
      <c r="W4376">
        <f t="shared" si="137"/>
        <v>36</v>
      </c>
    </row>
    <row r="4377" spans="1:23" x14ac:dyDescent="0.35">
      <c r="A4377" t="s">
        <v>580</v>
      </c>
      <c r="B4377" s="1">
        <v>44291</v>
      </c>
      <c r="C4377" t="s">
        <v>568</v>
      </c>
      <c r="D4377" t="s">
        <v>38</v>
      </c>
      <c r="E4377">
        <v>1</v>
      </c>
      <c r="F4377">
        <v>0</v>
      </c>
      <c r="G4377">
        <v>0</v>
      </c>
      <c r="H4377">
        <v>0</v>
      </c>
      <c r="I4377">
        <v>1</v>
      </c>
      <c r="J4377">
        <v>0</v>
      </c>
      <c r="K4377">
        <v>0</v>
      </c>
      <c r="L4377">
        <v>5</v>
      </c>
      <c r="M4377">
        <v>8</v>
      </c>
      <c r="N4377">
        <v>5</v>
      </c>
      <c r="O4377">
        <v>4</v>
      </c>
      <c r="P4377">
        <v>0</v>
      </c>
      <c r="Q4377">
        <v>2</v>
      </c>
      <c r="R4377">
        <v>6</v>
      </c>
      <c r="S4377">
        <v>0</v>
      </c>
      <c r="T4377">
        <v>0</v>
      </c>
      <c r="U4377">
        <v>1</v>
      </c>
      <c r="V4377">
        <f t="shared" si="136"/>
        <v>61</v>
      </c>
      <c r="W4377">
        <f t="shared" si="137"/>
        <v>41</v>
      </c>
    </row>
    <row r="4378" spans="1:23" x14ac:dyDescent="0.35">
      <c r="A4378" t="s">
        <v>580</v>
      </c>
      <c r="B4378" s="1">
        <v>44292</v>
      </c>
      <c r="C4378" t="s">
        <v>566</v>
      </c>
      <c r="D4378" t="s">
        <v>38</v>
      </c>
      <c r="E4378">
        <v>1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6</v>
      </c>
      <c r="M4378">
        <v>4</v>
      </c>
      <c r="N4378">
        <v>1</v>
      </c>
      <c r="O4378">
        <v>1</v>
      </c>
      <c r="P4378">
        <v>0</v>
      </c>
      <c r="Q4378">
        <v>2</v>
      </c>
      <c r="R4378">
        <v>9</v>
      </c>
      <c r="S4378">
        <v>0</v>
      </c>
      <c r="T4378">
        <v>0</v>
      </c>
      <c r="U4378">
        <v>1</v>
      </c>
      <c r="V4378">
        <f t="shared" si="136"/>
        <v>75</v>
      </c>
      <c r="W4378">
        <f t="shared" si="137"/>
        <v>70</v>
      </c>
    </row>
    <row r="4379" spans="1:23" x14ac:dyDescent="0.35">
      <c r="A4379" t="s">
        <v>580</v>
      </c>
      <c r="B4379" s="1">
        <v>44293</v>
      </c>
      <c r="C4379" t="s">
        <v>567</v>
      </c>
      <c r="D4379" t="s">
        <v>38</v>
      </c>
      <c r="E4379">
        <v>1</v>
      </c>
      <c r="F4379">
        <v>0</v>
      </c>
      <c r="G4379">
        <v>0</v>
      </c>
      <c r="H4379">
        <v>0</v>
      </c>
      <c r="I4379">
        <v>1</v>
      </c>
      <c r="J4379">
        <v>0</v>
      </c>
      <c r="K4379">
        <v>0</v>
      </c>
      <c r="L4379">
        <v>5</v>
      </c>
      <c r="M4379">
        <v>9</v>
      </c>
      <c r="N4379">
        <v>9</v>
      </c>
      <c r="O4379">
        <v>6</v>
      </c>
      <c r="P4379">
        <v>1</v>
      </c>
      <c r="Q4379">
        <v>1</v>
      </c>
      <c r="R4379">
        <v>2</v>
      </c>
      <c r="S4379">
        <v>1</v>
      </c>
      <c r="T4379">
        <v>0</v>
      </c>
      <c r="U4379">
        <v>0</v>
      </c>
      <c r="V4379">
        <f t="shared" si="136"/>
        <v>49</v>
      </c>
      <c r="W4379">
        <f t="shared" si="137"/>
        <v>19</v>
      </c>
    </row>
    <row r="4380" spans="1:23" x14ac:dyDescent="0.35">
      <c r="A4380" t="s">
        <v>580</v>
      </c>
      <c r="B4380" s="1">
        <v>44295</v>
      </c>
      <c r="C4380" t="s">
        <v>449</v>
      </c>
      <c r="D4380" t="s">
        <v>71</v>
      </c>
      <c r="E4380">
        <v>1</v>
      </c>
      <c r="F4380">
        <v>0</v>
      </c>
      <c r="G4380">
        <v>0</v>
      </c>
      <c r="H4380">
        <v>1</v>
      </c>
      <c r="I4380">
        <v>0</v>
      </c>
      <c r="J4380">
        <v>0</v>
      </c>
      <c r="K4380">
        <v>0</v>
      </c>
      <c r="L4380">
        <v>6</v>
      </c>
      <c r="M4380">
        <v>4</v>
      </c>
      <c r="N4380">
        <v>4</v>
      </c>
      <c r="O4380">
        <v>4</v>
      </c>
      <c r="P4380">
        <v>1</v>
      </c>
      <c r="Q4380">
        <v>0</v>
      </c>
      <c r="R4380">
        <v>7</v>
      </c>
      <c r="S4380">
        <v>0</v>
      </c>
      <c r="T4380">
        <v>0</v>
      </c>
      <c r="U4380">
        <v>0</v>
      </c>
      <c r="V4380">
        <f t="shared" si="136"/>
        <v>71</v>
      </c>
      <c r="W4380">
        <f t="shared" si="137"/>
        <v>57</v>
      </c>
    </row>
    <row r="4381" spans="1:23" x14ac:dyDescent="0.35">
      <c r="A4381" t="s">
        <v>580</v>
      </c>
      <c r="B4381" s="1">
        <v>44296</v>
      </c>
      <c r="C4381" t="s">
        <v>569</v>
      </c>
      <c r="D4381" t="s">
        <v>71</v>
      </c>
      <c r="E4381">
        <v>1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 s="2">
        <v>2.3333333333333335</v>
      </c>
      <c r="M4381">
        <v>3</v>
      </c>
      <c r="N4381">
        <v>0</v>
      </c>
      <c r="O4381">
        <v>0</v>
      </c>
      <c r="P4381">
        <v>0</v>
      </c>
      <c r="Q4381">
        <v>0</v>
      </c>
      <c r="R4381">
        <v>4</v>
      </c>
      <c r="S4381">
        <v>0</v>
      </c>
      <c r="T4381">
        <v>0</v>
      </c>
      <c r="U4381">
        <v>0</v>
      </c>
      <c r="V4381">
        <f t="shared" si="136"/>
        <v>58</v>
      </c>
      <c r="W4381">
        <f t="shared" si="137"/>
        <v>52</v>
      </c>
    </row>
    <row r="4382" spans="1:23" x14ac:dyDescent="0.35">
      <c r="A4382" t="s">
        <v>580</v>
      </c>
      <c r="B4382" s="1">
        <v>44297</v>
      </c>
      <c r="C4382" t="s">
        <v>570</v>
      </c>
      <c r="D4382" t="s">
        <v>71</v>
      </c>
      <c r="E4382">
        <v>1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2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2</v>
      </c>
      <c r="S4382">
        <v>0</v>
      </c>
      <c r="T4382">
        <v>0</v>
      </c>
      <c r="U4382">
        <v>0</v>
      </c>
      <c r="V4382">
        <f t="shared" si="136"/>
        <v>58</v>
      </c>
      <c r="W4382">
        <f t="shared" si="137"/>
        <v>54</v>
      </c>
    </row>
    <row r="4383" spans="1:23" x14ac:dyDescent="0.35">
      <c r="A4383" t="s">
        <v>580</v>
      </c>
      <c r="B4383" s="1">
        <v>44298</v>
      </c>
      <c r="C4383" t="s">
        <v>566</v>
      </c>
      <c r="D4383" t="s">
        <v>31</v>
      </c>
      <c r="E4383">
        <v>1</v>
      </c>
      <c r="F4383">
        <v>0</v>
      </c>
      <c r="G4383">
        <v>0</v>
      </c>
      <c r="H4383">
        <v>1</v>
      </c>
      <c r="I4383">
        <v>0</v>
      </c>
      <c r="J4383">
        <v>0</v>
      </c>
      <c r="K4383">
        <v>0</v>
      </c>
      <c r="L4383" s="2">
        <v>7.666666666666667</v>
      </c>
      <c r="M4383">
        <v>2</v>
      </c>
      <c r="N4383">
        <v>0</v>
      </c>
      <c r="O4383">
        <v>0</v>
      </c>
      <c r="P4383">
        <v>0</v>
      </c>
      <c r="Q4383">
        <v>1</v>
      </c>
      <c r="R4383">
        <v>14</v>
      </c>
      <c r="S4383">
        <v>0</v>
      </c>
      <c r="T4383">
        <v>0</v>
      </c>
      <c r="U4383">
        <v>0</v>
      </c>
      <c r="V4383">
        <f t="shared" si="136"/>
        <v>91.333333333333343</v>
      </c>
      <c r="W4383">
        <f t="shared" si="137"/>
        <v>94</v>
      </c>
    </row>
    <row r="4384" spans="1:23" x14ac:dyDescent="0.35">
      <c r="A4384" t="s">
        <v>580</v>
      </c>
      <c r="B4384" s="1">
        <v>44299</v>
      </c>
      <c r="C4384" t="s">
        <v>567</v>
      </c>
      <c r="D4384" t="s">
        <v>31</v>
      </c>
      <c r="E4384">
        <v>1</v>
      </c>
      <c r="F4384">
        <v>0</v>
      </c>
      <c r="G4384">
        <v>0</v>
      </c>
      <c r="H4384">
        <v>0</v>
      </c>
      <c r="I4384">
        <v>1</v>
      </c>
      <c r="J4384">
        <v>0</v>
      </c>
      <c r="K4384">
        <v>0</v>
      </c>
      <c r="L4384">
        <v>6</v>
      </c>
      <c r="M4384">
        <v>10</v>
      </c>
      <c r="N4384">
        <v>6</v>
      </c>
      <c r="O4384">
        <v>6</v>
      </c>
      <c r="P4384">
        <v>0</v>
      </c>
      <c r="Q4384">
        <v>1</v>
      </c>
      <c r="R4384">
        <v>6</v>
      </c>
      <c r="S4384">
        <v>0</v>
      </c>
      <c r="T4384">
        <v>1</v>
      </c>
      <c r="U4384">
        <v>0</v>
      </c>
      <c r="V4384">
        <f t="shared" si="136"/>
        <v>67</v>
      </c>
      <c r="W4384">
        <f t="shared" si="137"/>
        <v>42</v>
      </c>
    </row>
    <row r="4385" spans="1:23" x14ac:dyDescent="0.35">
      <c r="A4385" t="s">
        <v>580</v>
      </c>
      <c r="B4385" s="1">
        <v>44300</v>
      </c>
      <c r="C4385" t="s">
        <v>571</v>
      </c>
      <c r="D4385" t="s">
        <v>31</v>
      </c>
      <c r="E4385">
        <v>1</v>
      </c>
      <c r="F4385">
        <v>0</v>
      </c>
      <c r="G4385">
        <v>0</v>
      </c>
      <c r="H4385">
        <v>0</v>
      </c>
      <c r="I4385">
        <v>1</v>
      </c>
      <c r="J4385">
        <v>0</v>
      </c>
      <c r="K4385">
        <v>0</v>
      </c>
      <c r="L4385">
        <v>5</v>
      </c>
      <c r="M4385">
        <v>4</v>
      </c>
      <c r="N4385">
        <v>1</v>
      </c>
      <c r="O4385">
        <v>1</v>
      </c>
      <c r="P4385">
        <v>1</v>
      </c>
      <c r="Q4385">
        <v>2</v>
      </c>
      <c r="R4385">
        <v>2</v>
      </c>
      <c r="S4385">
        <v>0</v>
      </c>
      <c r="T4385">
        <v>0</v>
      </c>
      <c r="U4385">
        <v>0</v>
      </c>
      <c r="V4385">
        <f t="shared" si="136"/>
        <v>59</v>
      </c>
      <c r="W4385">
        <f t="shared" si="137"/>
        <v>51</v>
      </c>
    </row>
    <row r="4386" spans="1:23" x14ac:dyDescent="0.35">
      <c r="A4386" t="s">
        <v>580</v>
      </c>
      <c r="B4386" s="1">
        <v>44301</v>
      </c>
      <c r="C4386" t="s">
        <v>449</v>
      </c>
      <c r="D4386" t="s">
        <v>31</v>
      </c>
      <c r="E4386">
        <v>1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 s="2">
        <v>4.333333333333333</v>
      </c>
      <c r="M4386">
        <v>7</v>
      </c>
      <c r="N4386">
        <v>4</v>
      </c>
      <c r="O4386">
        <v>4</v>
      </c>
      <c r="P4386">
        <v>2</v>
      </c>
      <c r="Q4386">
        <v>2</v>
      </c>
      <c r="R4386">
        <v>2</v>
      </c>
      <c r="S4386">
        <v>0</v>
      </c>
      <c r="T4386">
        <v>0</v>
      </c>
      <c r="U4386">
        <v>0</v>
      </c>
      <c r="V4386">
        <f t="shared" si="136"/>
        <v>48.666666666666664</v>
      </c>
      <c r="W4386">
        <f t="shared" si="137"/>
        <v>26</v>
      </c>
    </row>
    <row r="4387" spans="1:23" x14ac:dyDescent="0.35">
      <c r="A4387" t="s">
        <v>580</v>
      </c>
      <c r="B4387" s="1">
        <v>44302</v>
      </c>
      <c r="C4387" t="s">
        <v>568</v>
      </c>
      <c r="D4387" t="s">
        <v>52</v>
      </c>
      <c r="E4387">
        <v>1</v>
      </c>
      <c r="F4387">
        <v>0</v>
      </c>
      <c r="G4387">
        <v>0</v>
      </c>
      <c r="H4387">
        <v>1</v>
      </c>
      <c r="I4387">
        <v>0</v>
      </c>
      <c r="J4387">
        <v>0</v>
      </c>
      <c r="K4387">
        <v>0</v>
      </c>
      <c r="L4387">
        <v>6</v>
      </c>
      <c r="M4387">
        <v>1</v>
      </c>
      <c r="N4387">
        <v>0</v>
      </c>
      <c r="O4387">
        <v>0</v>
      </c>
      <c r="P4387">
        <v>0</v>
      </c>
      <c r="Q4387">
        <v>2</v>
      </c>
      <c r="R4387">
        <v>9</v>
      </c>
      <c r="S4387">
        <v>0</v>
      </c>
      <c r="T4387">
        <v>0</v>
      </c>
      <c r="U4387">
        <v>0</v>
      </c>
      <c r="V4387">
        <f t="shared" si="136"/>
        <v>78</v>
      </c>
      <c r="W4387">
        <f t="shared" si="137"/>
        <v>79</v>
      </c>
    </row>
    <row r="4388" spans="1:23" x14ac:dyDescent="0.35">
      <c r="A4388" t="s">
        <v>580</v>
      </c>
      <c r="B4388" s="1">
        <v>44303</v>
      </c>
      <c r="C4388" t="s">
        <v>566</v>
      </c>
      <c r="D4388" t="s">
        <v>52</v>
      </c>
      <c r="E4388">
        <v>1</v>
      </c>
      <c r="F4388">
        <v>0</v>
      </c>
      <c r="G4388">
        <v>0</v>
      </c>
      <c r="H4388">
        <v>1</v>
      </c>
      <c r="I4388">
        <v>0</v>
      </c>
      <c r="J4388">
        <v>0</v>
      </c>
      <c r="K4388">
        <v>0</v>
      </c>
      <c r="L4388">
        <v>5</v>
      </c>
      <c r="M4388">
        <v>2</v>
      </c>
      <c r="N4388">
        <v>1</v>
      </c>
      <c r="O4388">
        <v>1</v>
      </c>
      <c r="P4388">
        <v>0</v>
      </c>
      <c r="Q4388">
        <v>4</v>
      </c>
      <c r="R4388">
        <v>7</v>
      </c>
      <c r="S4388">
        <v>0</v>
      </c>
      <c r="T4388">
        <v>0</v>
      </c>
      <c r="U4388">
        <v>1</v>
      </c>
      <c r="V4388">
        <f t="shared" si="136"/>
        <v>68</v>
      </c>
      <c r="W4388">
        <f t="shared" si="137"/>
        <v>62</v>
      </c>
    </row>
    <row r="4389" spans="1:23" x14ac:dyDescent="0.35">
      <c r="A4389" t="s">
        <v>580</v>
      </c>
      <c r="B4389" s="1">
        <v>44304</v>
      </c>
      <c r="C4389" t="s">
        <v>572</v>
      </c>
      <c r="D4389" t="s">
        <v>52</v>
      </c>
      <c r="E4389">
        <v>1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 s="2">
        <v>1.6666666666666665</v>
      </c>
      <c r="M4389">
        <v>1</v>
      </c>
      <c r="N4389">
        <v>1</v>
      </c>
      <c r="O4389">
        <v>1</v>
      </c>
      <c r="P4389">
        <v>1</v>
      </c>
      <c r="Q4389">
        <v>0</v>
      </c>
      <c r="R4389">
        <v>3</v>
      </c>
      <c r="S4389">
        <v>0</v>
      </c>
      <c r="T4389">
        <v>0</v>
      </c>
      <c r="U4389">
        <v>0</v>
      </c>
      <c r="V4389">
        <f t="shared" si="136"/>
        <v>53</v>
      </c>
      <c r="W4389">
        <f t="shared" si="137"/>
        <v>42</v>
      </c>
    </row>
    <row r="4390" spans="1:23" x14ac:dyDescent="0.35">
      <c r="A4390" t="s">
        <v>580</v>
      </c>
      <c r="B4390" s="1">
        <v>44305</v>
      </c>
      <c r="C4390" t="s">
        <v>571</v>
      </c>
      <c r="D4390" t="s">
        <v>29</v>
      </c>
      <c r="E4390">
        <v>1</v>
      </c>
      <c r="F4390">
        <v>0</v>
      </c>
      <c r="G4390">
        <v>0</v>
      </c>
      <c r="H4390">
        <v>1</v>
      </c>
      <c r="I4390">
        <v>0</v>
      </c>
      <c r="J4390">
        <v>0</v>
      </c>
      <c r="K4390">
        <v>0</v>
      </c>
      <c r="L4390" s="2">
        <v>5.333333333333333</v>
      </c>
      <c r="M4390">
        <v>2</v>
      </c>
      <c r="N4390">
        <v>0</v>
      </c>
      <c r="O4390">
        <v>0</v>
      </c>
      <c r="P4390">
        <v>0</v>
      </c>
      <c r="Q4390">
        <v>0</v>
      </c>
      <c r="R4390">
        <v>3</v>
      </c>
      <c r="S4390">
        <v>1</v>
      </c>
      <c r="T4390">
        <v>0</v>
      </c>
      <c r="U4390">
        <v>0</v>
      </c>
      <c r="V4390">
        <f t="shared" si="136"/>
        <v>69.666666666666671</v>
      </c>
      <c r="W4390">
        <f t="shared" si="137"/>
        <v>71</v>
      </c>
    </row>
    <row r="4391" spans="1:23" x14ac:dyDescent="0.35">
      <c r="A4391" t="s">
        <v>580</v>
      </c>
      <c r="B4391" s="1">
        <v>44306</v>
      </c>
      <c r="C4391" t="s">
        <v>449</v>
      </c>
      <c r="D4391" t="s">
        <v>29</v>
      </c>
      <c r="E4391">
        <v>1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2</v>
      </c>
      <c r="M4391">
        <v>4</v>
      </c>
      <c r="N4391">
        <v>4</v>
      </c>
      <c r="O4391">
        <v>4</v>
      </c>
      <c r="P4391">
        <v>0</v>
      </c>
      <c r="Q4391">
        <v>1</v>
      </c>
      <c r="R4391">
        <v>1</v>
      </c>
      <c r="S4391">
        <v>0</v>
      </c>
      <c r="T4391">
        <v>0</v>
      </c>
      <c r="U4391">
        <v>0</v>
      </c>
      <c r="V4391">
        <f t="shared" si="136"/>
        <v>52</v>
      </c>
      <c r="W4391">
        <f t="shared" si="137"/>
        <v>31</v>
      </c>
    </row>
    <row r="4392" spans="1:23" x14ac:dyDescent="0.35">
      <c r="A4392" t="s">
        <v>580</v>
      </c>
      <c r="B4392" s="1">
        <v>44307</v>
      </c>
      <c r="C4392" t="s">
        <v>568</v>
      </c>
      <c r="D4392" t="s">
        <v>29</v>
      </c>
      <c r="E4392">
        <v>1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 s="2">
        <v>5.666666666666667</v>
      </c>
      <c r="M4392">
        <v>5</v>
      </c>
      <c r="N4392">
        <v>3</v>
      </c>
      <c r="O4392">
        <v>3</v>
      </c>
      <c r="P4392">
        <v>2</v>
      </c>
      <c r="Q4392">
        <v>1</v>
      </c>
      <c r="R4392">
        <v>1</v>
      </c>
      <c r="S4392">
        <v>0</v>
      </c>
      <c r="T4392">
        <v>0</v>
      </c>
      <c r="U4392">
        <v>0</v>
      </c>
      <c r="V4392">
        <f t="shared" si="136"/>
        <v>57.333333333333336</v>
      </c>
      <c r="W4392">
        <f t="shared" si="137"/>
        <v>42</v>
      </c>
    </row>
    <row r="4393" spans="1:23" x14ac:dyDescent="0.35">
      <c r="A4393" t="s">
        <v>580</v>
      </c>
      <c r="B4393" s="1">
        <v>44309</v>
      </c>
      <c r="C4393" t="s">
        <v>566</v>
      </c>
      <c r="D4393" t="s">
        <v>64</v>
      </c>
      <c r="E4393">
        <v>1</v>
      </c>
      <c r="F4393">
        <v>0</v>
      </c>
      <c r="G4393">
        <v>0</v>
      </c>
      <c r="H4393">
        <v>0</v>
      </c>
      <c r="I4393">
        <v>1</v>
      </c>
      <c r="J4393">
        <v>0</v>
      </c>
      <c r="K4393">
        <v>0</v>
      </c>
      <c r="L4393">
        <v>6</v>
      </c>
      <c r="M4393">
        <v>5</v>
      </c>
      <c r="N4393">
        <v>5</v>
      </c>
      <c r="O4393">
        <v>5</v>
      </c>
      <c r="P4393">
        <v>2</v>
      </c>
      <c r="Q4393">
        <v>2</v>
      </c>
      <c r="R4393">
        <v>10</v>
      </c>
      <c r="S4393">
        <v>0</v>
      </c>
      <c r="T4393">
        <v>0</v>
      </c>
      <c r="U4393">
        <v>1</v>
      </c>
      <c r="V4393">
        <f t="shared" si="136"/>
        <v>67</v>
      </c>
      <c r="W4393">
        <f t="shared" si="137"/>
        <v>45</v>
      </c>
    </row>
    <row r="4394" spans="1:23" x14ac:dyDescent="0.35">
      <c r="A4394" t="s">
        <v>580</v>
      </c>
      <c r="B4394" s="1">
        <v>44310</v>
      </c>
      <c r="C4394" t="s">
        <v>570</v>
      </c>
      <c r="D4394" t="s">
        <v>64</v>
      </c>
      <c r="E4394">
        <v>1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1</v>
      </c>
      <c r="M4394">
        <v>3</v>
      </c>
      <c r="N4394">
        <v>3</v>
      </c>
      <c r="O4394">
        <v>3</v>
      </c>
      <c r="P4394">
        <v>1</v>
      </c>
      <c r="Q4394">
        <v>1</v>
      </c>
      <c r="R4394">
        <v>2</v>
      </c>
      <c r="S4394">
        <v>0</v>
      </c>
      <c r="T4394">
        <v>0</v>
      </c>
      <c r="U4394">
        <v>0</v>
      </c>
      <c r="V4394">
        <f t="shared" si="136"/>
        <v>47</v>
      </c>
      <c r="W4394">
        <f t="shared" si="137"/>
        <v>25</v>
      </c>
    </row>
    <row r="4395" spans="1:23" x14ac:dyDescent="0.35">
      <c r="A4395" t="s">
        <v>580</v>
      </c>
      <c r="B4395" s="1">
        <v>44311</v>
      </c>
      <c r="C4395" t="s">
        <v>573</v>
      </c>
      <c r="D4395" t="s">
        <v>64</v>
      </c>
      <c r="E4395">
        <v>1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 s="2">
        <v>2.6666666666666665</v>
      </c>
      <c r="M4395">
        <v>0</v>
      </c>
      <c r="N4395">
        <v>0</v>
      </c>
      <c r="O4395">
        <v>0</v>
      </c>
      <c r="P4395">
        <v>0</v>
      </c>
      <c r="Q4395">
        <v>1</v>
      </c>
      <c r="R4395">
        <v>3</v>
      </c>
      <c r="S4395">
        <v>0</v>
      </c>
      <c r="T4395">
        <v>0</v>
      </c>
      <c r="U4395">
        <v>0</v>
      </c>
      <c r="V4395">
        <f t="shared" si="136"/>
        <v>60</v>
      </c>
      <c r="W4395">
        <f t="shared" si="137"/>
        <v>57</v>
      </c>
    </row>
    <row r="4396" spans="1:23" x14ac:dyDescent="0.35">
      <c r="A4396" t="s">
        <v>580</v>
      </c>
      <c r="B4396" s="1">
        <v>44312</v>
      </c>
      <c r="C4396" t="s">
        <v>449</v>
      </c>
      <c r="D4396" t="s">
        <v>43</v>
      </c>
      <c r="E4396">
        <v>1</v>
      </c>
      <c r="F4396">
        <v>0</v>
      </c>
      <c r="G4396">
        <v>0</v>
      </c>
      <c r="H4396">
        <v>0</v>
      </c>
      <c r="I4396">
        <v>1</v>
      </c>
      <c r="J4396">
        <v>0</v>
      </c>
      <c r="K4396">
        <v>0</v>
      </c>
      <c r="L4396">
        <v>6</v>
      </c>
      <c r="M4396">
        <v>2</v>
      </c>
      <c r="N4396">
        <v>2</v>
      </c>
      <c r="O4396">
        <v>2</v>
      </c>
      <c r="P4396">
        <v>1</v>
      </c>
      <c r="Q4396">
        <v>2</v>
      </c>
      <c r="R4396">
        <v>10</v>
      </c>
      <c r="S4396">
        <v>2</v>
      </c>
      <c r="T4396">
        <v>0</v>
      </c>
      <c r="U4396">
        <v>0</v>
      </c>
      <c r="V4396">
        <f t="shared" si="136"/>
        <v>74</v>
      </c>
      <c r="W4396">
        <f t="shared" si="137"/>
        <v>66</v>
      </c>
    </row>
    <row r="4397" spans="1:23" x14ac:dyDescent="0.35">
      <c r="A4397" t="s">
        <v>580</v>
      </c>
      <c r="B4397" s="1">
        <v>44313</v>
      </c>
      <c r="C4397" t="s">
        <v>568</v>
      </c>
      <c r="D4397" t="s">
        <v>43</v>
      </c>
      <c r="E4397">
        <v>1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5</v>
      </c>
      <c r="M4397">
        <v>5</v>
      </c>
      <c r="N4397">
        <v>1</v>
      </c>
      <c r="O4397">
        <v>1</v>
      </c>
      <c r="P4397">
        <v>0</v>
      </c>
      <c r="Q4397">
        <v>0</v>
      </c>
      <c r="R4397">
        <v>2</v>
      </c>
      <c r="S4397">
        <v>0</v>
      </c>
      <c r="T4397">
        <v>0</v>
      </c>
      <c r="U4397">
        <v>0</v>
      </c>
      <c r="V4397">
        <f t="shared" si="136"/>
        <v>64</v>
      </c>
      <c r="W4397">
        <f t="shared" si="137"/>
        <v>59</v>
      </c>
    </row>
    <row r="4398" spans="1:23" x14ac:dyDescent="0.35">
      <c r="A4398" t="s">
        <v>580</v>
      </c>
      <c r="B4398" s="1">
        <v>44314</v>
      </c>
      <c r="C4398" t="s">
        <v>566</v>
      </c>
      <c r="D4398" t="s">
        <v>43</v>
      </c>
      <c r="E4398">
        <v>1</v>
      </c>
      <c r="F4398">
        <v>0</v>
      </c>
      <c r="G4398">
        <v>0</v>
      </c>
      <c r="H4398">
        <v>1</v>
      </c>
      <c r="I4398">
        <v>0</v>
      </c>
      <c r="J4398">
        <v>0</v>
      </c>
      <c r="K4398">
        <v>0</v>
      </c>
      <c r="L4398">
        <v>7</v>
      </c>
      <c r="M4398">
        <v>5</v>
      </c>
      <c r="N4398">
        <v>0</v>
      </c>
      <c r="O4398">
        <v>0</v>
      </c>
      <c r="P4398">
        <v>0</v>
      </c>
      <c r="Q4398">
        <v>2</v>
      </c>
      <c r="R4398">
        <v>10</v>
      </c>
      <c r="S4398">
        <v>0</v>
      </c>
      <c r="T4398">
        <v>0</v>
      </c>
      <c r="U4398">
        <v>1</v>
      </c>
      <c r="V4398">
        <f t="shared" si="136"/>
        <v>80</v>
      </c>
      <c r="W4398">
        <f t="shared" si="137"/>
        <v>78</v>
      </c>
    </row>
    <row r="4399" spans="1:23" x14ac:dyDescent="0.35">
      <c r="A4399" t="s">
        <v>580</v>
      </c>
      <c r="B4399" s="1">
        <v>44315</v>
      </c>
      <c r="C4399" t="s">
        <v>574</v>
      </c>
      <c r="D4399" t="s">
        <v>43</v>
      </c>
      <c r="E4399">
        <v>1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4</v>
      </c>
      <c r="M4399">
        <v>5</v>
      </c>
      <c r="N4399">
        <v>2</v>
      </c>
      <c r="O4399">
        <v>2</v>
      </c>
      <c r="P4399">
        <v>1</v>
      </c>
      <c r="Q4399">
        <v>0</v>
      </c>
      <c r="R4399">
        <v>5</v>
      </c>
      <c r="S4399">
        <v>0</v>
      </c>
      <c r="T4399">
        <v>0</v>
      </c>
      <c r="U4399">
        <v>1</v>
      </c>
      <c r="V4399">
        <f t="shared" si="136"/>
        <v>58</v>
      </c>
      <c r="W4399">
        <f t="shared" si="137"/>
        <v>47</v>
      </c>
    </row>
    <row r="4400" spans="1:23" x14ac:dyDescent="0.35">
      <c r="A4400" t="s">
        <v>580</v>
      </c>
      <c r="B4400" s="1">
        <v>44316</v>
      </c>
      <c r="C4400" t="s">
        <v>567</v>
      </c>
      <c r="D4400" t="s">
        <v>26</v>
      </c>
      <c r="E4400">
        <v>1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0</v>
      </c>
      <c r="L4400">
        <v>6</v>
      </c>
      <c r="M4400">
        <v>9</v>
      </c>
      <c r="N4400">
        <v>5</v>
      </c>
      <c r="O4400">
        <v>5</v>
      </c>
      <c r="P4400">
        <v>1</v>
      </c>
      <c r="Q4400">
        <v>1</v>
      </c>
      <c r="R4400">
        <v>5</v>
      </c>
      <c r="S4400">
        <v>0</v>
      </c>
      <c r="T4400">
        <v>0</v>
      </c>
      <c r="U4400">
        <v>0</v>
      </c>
      <c r="V4400">
        <f t="shared" si="136"/>
        <v>63</v>
      </c>
      <c r="W4400">
        <f t="shared" si="137"/>
        <v>40</v>
      </c>
    </row>
    <row r="4401" spans="1:23" x14ac:dyDescent="0.35">
      <c r="A4401" t="s">
        <v>580</v>
      </c>
      <c r="B4401" s="1">
        <v>44317</v>
      </c>
      <c r="C4401" t="s">
        <v>571</v>
      </c>
      <c r="D4401" t="s">
        <v>26</v>
      </c>
      <c r="E4401">
        <v>1</v>
      </c>
      <c r="F4401">
        <v>0</v>
      </c>
      <c r="G4401">
        <v>0</v>
      </c>
      <c r="H4401">
        <v>0</v>
      </c>
      <c r="I4401">
        <v>1</v>
      </c>
      <c r="J4401">
        <v>0</v>
      </c>
      <c r="K4401">
        <v>0</v>
      </c>
      <c r="L4401">
        <v>6</v>
      </c>
      <c r="M4401">
        <v>3</v>
      </c>
      <c r="N4401">
        <v>3</v>
      </c>
      <c r="O4401">
        <v>3</v>
      </c>
      <c r="P4401">
        <v>0</v>
      </c>
      <c r="Q4401">
        <v>5</v>
      </c>
      <c r="R4401">
        <v>4</v>
      </c>
      <c r="S4401">
        <v>0</v>
      </c>
      <c r="T4401">
        <v>0</v>
      </c>
      <c r="U4401">
        <v>0</v>
      </c>
      <c r="V4401">
        <f t="shared" si="136"/>
        <v>68</v>
      </c>
      <c r="W4401">
        <f t="shared" si="137"/>
        <v>55</v>
      </c>
    </row>
    <row r="4402" spans="1:23" x14ac:dyDescent="0.35">
      <c r="A4402" t="s">
        <v>580</v>
      </c>
      <c r="B4402" s="1">
        <v>44318</v>
      </c>
      <c r="C4402" t="s">
        <v>449</v>
      </c>
      <c r="D4402" t="s">
        <v>26</v>
      </c>
      <c r="E4402">
        <v>1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3</v>
      </c>
      <c r="M4402">
        <v>1</v>
      </c>
      <c r="N4402">
        <v>0</v>
      </c>
      <c r="O4402">
        <v>0</v>
      </c>
      <c r="P4402">
        <v>0</v>
      </c>
      <c r="Q4402">
        <v>1</v>
      </c>
      <c r="R4402">
        <v>4</v>
      </c>
      <c r="S4402">
        <v>0</v>
      </c>
      <c r="T4402">
        <v>0</v>
      </c>
      <c r="U4402">
        <v>0</v>
      </c>
      <c r="V4402">
        <f t="shared" si="136"/>
        <v>61</v>
      </c>
      <c r="W4402">
        <f t="shared" si="137"/>
        <v>58</v>
      </c>
    </row>
    <row r="4403" spans="1:23" x14ac:dyDescent="0.35">
      <c r="A4403" t="s">
        <v>580</v>
      </c>
      <c r="B4403" s="1">
        <v>44319</v>
      </c>
      <c r="C4403" t="s">
        <v>566</v>
      </c>
      <c r="D4403" t="s">
        <v>163</v>
      </c>
      <c r="E4403">
        <v>1</v>
      </c>
      <c r="F4403">
        <v>0</v>
      </c>
      <c r="G4403">
        <v>0</v>
      </c>
      <c r="H4403">
        <v>1</v>
      </c>
      <c r="I4403">
        <v>0</v>
      </c>
      <c r="J4403">
        <v>0</v>
      </c>
      <c r="K4403">
        <v>0</v>
      </c>
      <c r="L4403">
        <v>6</v>
      </c>
      <c r="M4403">
        <v>4</v>
      </c>
      <c r="N4403">
        <v>3</v>
      </c>
      <c r="O4403">
        <v>3</v>
      </c>
      <c r="P4403">
        <v>2</v>
      </c>
      <c r="Q4403">
        <v>4</v>
      </c>
      <c r="R4403">
        <v>8</v>
      </c>
      <c r="S4403">
        <v>0</v>
      </c>
      <c r="T4403">
        <v>0</v>
      </c>
      <c r="U4403">
        <v>0</v>
      </c>
      <c r="V4403">
        <f t="shared" si="136"/>
        <v>64</v>
      </c>
      <c r="W4403">
        <f t="shared" si="137"/>
        <v>47</v>
      </c>
    </row>
    <row r="4404" spans="1:23" x14ac:dyDescent="0.35">
      <c r="A4404" t="s">
        <v>580</v>
      </c>
      <c r="B4404" s="1">
        <v>44320</v>
      </c>
      <c r="C4404" t="s">
        <v>574</v>
      </c>
      <c r="D4404" t="s">
        <v>163</v>
      </c>
      <c r="E4404">
        <v>1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4</v>
      </c>
      <c r="M4404">
        <v>2</v>
      </c>
      <c r="N4404">
        <v>0</v>
      </c>
      <c r="O4404">
        <v>0</v>
      </c>
      <c r="P4404">
        <v>0</v>
      </c>
      <c r="Q4404">
        <v>2</v>
      </c>
      <c r="R4404">
        <v>5</v>
      </c>
      <c r="S4404">
        <v>0</v>
      </c>
      <c r="T4404">
        <v>0</v>
      </c>
      <c r="U4404">
        <v>1</v>
      </c>
      <c r="V4404">
        <f t="shared" si="136"/>
        <v>63</v>
      </c>
      <c r="W4404">
        <f t="shared" si="137"/>
        <v>61</v>
      </c>
    </row>
    <row r="4405" spans="1:23" x14ac:dyDescent="0.35">
      <c r="A4405" t="s">
        <v>580</v>
      </c>
      <c r="B4405" s="1">
        <v>44321</v>
      </c>
      <c r="C4405" t="s">
        <v>572</v>
      </c>
      <c r="D4405" t="s">
        <v>163</v>
      </c>
      <c r="E4405">
        <v>1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2</v>
      </c>
      <c r="M4405">
        <v>1</v>
      </c>
      <c r="N4405">
        <v>0</v>
      </c>
      <c r="O4405">
        <v>0</v>
      </c>
      <c r="P4405">
        <v>0</v>
      </c>
      <c r="Q4405">
        <v>1</v>
      </c>
      <c r="R4405">
        <v>1</v>
      </c>
      <c r="S4405">
        <v>0</v>
      </c>
      <c r="T4405">
        <v>0</v>
      </c>
      <c r="U4405">
        <v>0</v>
      </c>
      <c r="V4405">
        <f t="shared" si="136"/>
        <v>55</v>
      </c>
      <c r="W4405">
        <f t="shared" si="137"/>
        <v>49</v>
      </c>
    </row>
    <row r="4406" spans="1:23" x14ac:dyDescent="0.35">
      <c r="A4406" t="s">
        <v>580</v>
      </c>
      <c r="B4406" s="1">
        <v>44322</v>
      </c>
      <c r="C4406" t="s">
        <v>575</v>
      </c>
      <c r="D4406" t="s">
        <v>163</v>
      </c>
      <c r="E4406">
        <v>1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2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5</v>
      </c>
      <c r="S4406">
        <v>0</v>
      </c>
      <c r="T4406">
        <v>0</v>
      </c>
      <c r="U4406">
        <v>0</v>
      </c>
      <c r="V4406">
        <f t="shared" si="136"/>
        <v>61</v>
      </c>
      <c r="W4406">
        <f t="shared" si="137"/>
        <v>57</v>
      </c>
    </row>
    <row r="4407" spans="1:23" x14ac:dyDescent="0.35">
      <c r="A4407" t="s">
        <v>580</v>
      </c>
      <c r="B4407" s="1">
        <v>44323</v>
      </c>
      <c r="C4407" t="s">
        <v>449</v>
      </c>
      <c r="D4407" t="s">
        <v>44</v>
      </c>
      <c r="E4407">
        <v>1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6</v>
      </c>
      <c r="M4407">
        <v>2</v>
      </c>
      <c r="N4407">
        <v>0</v>
      </c>
      <c r="O4407">
        <v>0</v>
      </c>
      <c r="P4407">
        <v>0</v>
      </c>
      <c r="Q4407">
        <v>2</v>
      </c>
      <c r="R4407">
        <v>4</v>
      </c>
      <c r="S4407">
        <v>1</v>
      </c>
      <c r="T4407">
        <v>0</v>
      </c>
      <c r="U4407">
        <v>0</v>
      </c>
      <c r="V4407">
        <f t="shared" si="136"/>
        <v>72</v>
      </c>
      <c r="W4407">
        <f t="shared" si="137"/>
        <v>72</v>
      </c>
    </row>
    <row r="4408" spans="1:23" x14ac:dyDescent="0.35">
      <c r="A4408" t="s">
        <v>580</v>
      </c>
      <c r="B4408" s="1">
        <v>44324</v>
      </c>
      <c r="C4408" t="s">
        <v>566</v>
      </c>
      <c r="D4408" t="s">
        <v>44</v>
      </c>
      <c r="E4408">
        <v>1</v>
      </c>
      <c r="F4408">
        <v>0</v>
      </c>
      <c r="G4408">
        <v>0</v>
      </c>
      <c r="H4408">
        <v>0</v>
      </c>
      <c r="I4408">
        <v>1</v>
      </c>
      <c r="J4408">
        <v>0</v>
      </c>
      <c r="K4408">
        <v>0</v>
      </c>
      <c r="L4408" s="2">
        <v>5.666666666666667</v>
      </c>
      <c r="M4408">
        <v>2</v>
      </c>
      <c r="N4408">
        <v>3</v>
      </c>
      <c r="O4408">
        <v>3</v>
      </c>
      <c r="P4408">
        <v>2</v>
      </c>
      <c r="Q4408">
        <v>4</v>
      </c>
      <c r="R4408">
        <v>11</v>
      </c>
      <c r="S4408">
        <v>0</v>
      </c>
      <c r="T4408">
        <v>0</v>
      </c>
      <c r="U4408">
        <v>0</v>
      </c>
      <c r="V4408">
        <f t="shared" si="136"/>
        <v>67.333333333333329</v>
      </c>
      <c r="W4408">
        <f t="shared" si="137"/>
        <v>52</v>
      </c>
    </row>
    <row r="4409" spans="1:23" x14ac:dyDescent="0.35">
      <c r="A4409" t="s">
        <v>580</v>
      </c>
      <c r="B4409" s="1">
        <v>44325</v>
      </c>
      <c r="C4409" t="s">
        <v>574</v>
      </c>
      <c r="D4409" t="s">
        <v>44</v>
      </c>
      <c r="E4409">
        <v>1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4</v>
      </c>
      <c r="M4409">
        <v>4</v>
      </c>
      <c r="N4409">
        <v>3</v>
      </c>
      <c r="O4409">
        <v>3</v>
      </c>
      <c r="P4409">
        <v>0</v>
      </c>
      <c r="Q4409">
        <v>2</v>
      </c>
      <c r="R4409">
        <v>5</v>
      </c>
      <c r="S4409">
        <v>0</v>
      </c>
      <c r="T4409">
        <v>0</v>
      </c>
      <c r="U4409">
        <v>1</v>
      </c>
      <c r="V4409">
        <f t="shared" si="136"/>
        <v>61</v>
      </c>
      <c r="W4409">
        <f t="shared" si="137"/>
        <v>48</v>
      </c>
    </row>
    <row r="4410" spans="1:23" x14ac:dyDescent="0.35">
      <c r="A4410" t="s">
        <v>580</v>
      </c>
      <c r="B4410" s="1">
        <v>44327</v>
      </c>
      <c r="C4410" t="s">
        <v>573</v>
      </c>
      <c r="D4410" t="s">
        <v>71</v>
      </c>
      <c r="E4410">
        <v>1</v>
      </c>
      <c r="F4410">
        <v>0</v>
      </c>
      <c r="G4410">
        <v>0</v>
      </c>
      <c r="H4410">
        <v>0</v>
      </c>
      <c r="I4410">
        <v>1</v>
      </c>
      <c r="J4410">
        <v>0</v>
      </c>
      <c r="K4410">
        <v>0</v>
      </c>
      <c r="L4410">
        <v>4</v>
      </c>
      <c r="M4410">
        <v>3</v>
      </c>
      <c r="N4410">
        <v>2</v>
      </c>
      <c r="O4410">
        <v>1</v>
      </c>
      <c r="P4410">
        <v>1</v>
      </c>
      <c r="Q4410">
        <v>1</v>
      </c>
      <c r="R4410">
        <v>3</v>
      </c>
      <c r="S4410">
        <v>1</v>
      </c>
      <c r="T4410">
        <v>0</v>
      </c>
      <c r="U4410">
        <v>0</v>
      </c>
      <c r="V4410">
        <f t="shared" si="136"/>
        <v>55</v>
      </c>
      <c r="W4410">
        <f t="shared" si="137"/>
        <v>47</v>
      </c>
    </row>
    <row r="4411" spans="1:23" x14ac:dyDescent="0.35">
      <c r="A4411" t="s">
        <v>580</v>
      </c>
      <c r="B4411" s="1">
        <v>44328</v>
      </c>
      <c r="C4411" t="s">
        <v>575</v>
      </c>
      <c r="D4411" t="s">
        <v>71</v>
      </c>
      <c r="E4411">
        <v>1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2</v>
      </c>
      <c r="M4411">
        <v>0</v>
      </c>
      <c r="N4411">
        <v>0</v>
      </c>
      <c r="O4411">
        <v>0</v>
      </c>
      <c r="P4411">
        <v>0</v>
      </c>
      <c r="Q4411">
        <v>1</v>
      </c>
      <c r="R4411">
        <v>2</v>
      </c>
      <c r="S4411">
        <v>0</v>
      </c>
      <c r="T4411">
        <v>0</v>
      </c>
      <c r="U4411">
        <v>0</v>
      </c>
      <c r="V4411">
        <f t="shared" si="136"/>
        <v>57</v>
      </c>
      <c r="W4411">
        <f t="shared" si="137"/>
        <v>52</v>
      </c>
    </row>
    <row r="4412" spans="1:23" x14ac:dyDescent="0.35">
      <c r="A4412" t="s">
        <v>580</v>
      </c>
      <c r="B4412" s="1">
        <v>44329</v>
      </c>
      <c r="C4412" t="s">
        <v>449</v>
      </c>
      <c r="D4412" t="s">
        <v>71</v>
      </c>
      <c r="E4412">
        <v>1</v>
      </c>
      <c r="F4412">
        <v>0</v>
      </c>
      <c r="G4412">
        <v>0</v>
      </c>
      <c r="H4412">
        <v>1</v>
      </c>
      <c r="I4412">
        <v>0</v>
      </c>
      <c r="J4412">
        <v>0</v>
      </c>
      <c r="K4412">
        <v>0</v>
      </c>
      <c r="L4412" s="2">
        <v>6.666666666666667</v>
      </c>
      <c r="M4412">
        <v>3</v>
      </c>
      <c r="N4412">
        <v>0</v>
      </c>
      <c r="O4412">
        <v>0</v>
      </c>
      <c r="P4412">
        <v>0</v>
      </c>
      <c r="Q4412">
        <v>3</v>
      </c>
      <c r="R4412">
        <v>9</v>
      </c>
      <c r="S4412">
        <v>1</v>
      </c>
      <c r="T4412">
        <v>0</v>
      </c>
      <c r="U4412">
        <v>0</v>
      </c>
      <c r="V4412">
        <f t="shared" si="136"/>
        <v>78.333333333333329</v>
      </c>
      <c r="W4412">
        <f t="shared" si="137"/>
        <v>77</v>
      </c>
    </row>
    <row r="4413" spans="1:23" x14ac:dyDescent="0.35">
      <c r="A4413" t="s">
        <v>580</v>
      </c>
      <c r="B4413" s="1">
        <v>44330</v>
      </c>
      <c r="C4413" t="s">
        <v>566</v>
      </c>
      <c r="D4413" t="s">
        <v>104</v>
      </c>
      <c r="E4413">
        <v>1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8</v>
      </c>
      <c r="M4413">
        <v>5</v>
      </c>
      <c r="N4413">
        <v>2</v>
      </c>
      <c r="O4413">
        <v>2</v>
      </c>
      <c r="P4413">
        <v>1</v>
      </c>
      <c r="Q4413">
        <v>1</v>
      </c>
      <c r="R4413">
        <v>10</v>
      </c>
      <c r="S4413">
        <v>0</v>
      </c>
      <c r="T4413">
        <v>0</v>
      </c>
      <c r="U4413">
        <v>0</v>
      </c>
      <c r="V4413">
        <f t="shared" si="136"/>
        <v>82</v>
      </c>
      <c r="W4413">
        <f t="shared" si="137"/>
        <v>74</v>
      </c>
    </row>
    <row r="4414" spans="1:23" x14ac:dyDescent="0.35">
      <c r="A4414" t="s">
        <v>580</v>
      </c>
      <c r="B4414" s="1">
        <v>44331</v>
      </c>
      <c r="C4414" t="s">
        <v>574</v>
      </c>
      <c r="D4414" t="s">
        <v>104</v>
      </c>
      <c r="E4414">
        <v>1</v>
      </c>
      <c r="F4414">
        <v>0</v>
      </c>
      <c r="G4414">
        <v>0</v>
      </c>
      <c r="H4414">
        <v>1</v>
      </c>
      <c r="I4414">
        <v>0</v>
      </c>
      <c r="J4414">
        <v>0</v>
      </c>
      <c r="K4414">
        <v>0</v>
      </c>
      <c r="L4414" s="2">
        <v>5.333333333333333</v>
      </c>
      <c r="M4414">
        <v>6</v>
      </c>
      <c r="N4414">
        <v>4</v>
      </c>
      <c r="O4414">
        <v>4</v>
      </c>
      <c r="P4414">
        <v>2</v>
      </c>
      <c r="Q4414">
        <v>1</v>
      </c>
      <c r="R4414">
        <v>7</v>
      </c>
      <c r="S4414">
        <v>0</v>
      </c>
      <c r="T4414">
        <v>0</v>
      </c>
      <c r="U4414">
        <v>0</v>
      </c>
      <c r="V4414">
        <f t="shared" si="136"/>
        <v>60.666666666666664</v>
      </c>
      <c r="W4414">
        <f t="shared" si="137"/>
        <v>41</v>
      </c>
    </row>
    <row r="4415" spans="1:23" x14ac:dyDescent="0.35">
      <c r="A4415" t="s">
        <v>580</v>
      </c>
      <c r="B4415" s="1">
        <v>44332</v>
      </c>
      <c r="C4415" t="s">
        <v>571</v>
      </c>
      <c r="D4415" t="s">
        <v>104</v>
      </c>
      <c r="E4415">
        <v>1</v>
      </c>
      <c r="F4415">
        <v>0</v>
      </c>
      <c r="G4415">
        <v>0</v>
      </c>
      <c r="H4415">
        <v>1</v>
      </c>
      <c r="I4415">
        <v>0</v>
      </c>
      <c r="J4415">
        <v>0</v>
      </c>
      <c r="K4415">
        <v>0</v>
      </c>
      <c r="L4415">
        <v>5</v>
      </c>
      <c r="M4415">
        <v>1</v>
      </c>
      <c r="N4415">
        <v>0</v>
      </c>
      <c r="O4415">
        <v>0</v>
      </c>
      <c r="P4415">
        <v>0</v>
      </c>
      <c r="Q4415">
        <v>0</v>
      </c>
      <c r="R4415">
        <v>5</v>
      </c>
      <c r="S4415">
        <v>0</v>
      </c>
      <c r="T4415">
        <v>0</v>
      </c>
      <c r="U4415">
        <v>0</v>
      </c>
      <c r="V4415">
        <f t="shared" si="136"/>
        <v>71</v>
      </c>
      <c r="W4415">
        <f t="shared" si="137"/>
        <v>73</v>
      </c>
    </row>
    <row r="4416" spans="1:23" x14ac:dyDescent="0.35">
      <c r="A4416" t="s">
        <v>580</v>
      </c>
      <c r="B4416" s="1">
        <v>44334</v>
      </c>
      <c r="C4416" t="s">
        <v>573</v>
      </c>
      <c r="D4416" t="s">
        <v>67</v>
      </c>
      <c r="E4416">
        <v>1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 s="2">
        <v>3.3333333333333335</v>
      </c>
      <c r="M4416">
        <v>6</v>
      </c>
      <c r="N4416">
        <v>4</v>
      </c>
      <c r="O4416">
        <v>4</v>
      </c>
      <c r="P4416">
        <v>0</v>
      </c>
      <c r="Q4416">
        <v>2</v>
      </c>
      <c r="R4416">
        <v>6</v>
      </c>
      <c r="S4416">
        <v>1</v>
      </c>
      <c r="T4416">
        <v>0</v>
      </c>
      <c r="U4416">
        <v>1</v>
      </c>
      <c r="V4416">
        <f t="shared" si="136"/>
        <v>58</v>
      </c>
      <c r="W4416">
        <f t="shared" si="137"/>
        <v>38</v>
      </c>
    </row>
    <row r="4417" spans="1:23" x14ac:dyDescent="0.35">
      <c r="A4417" t="s">
        <v>580</v>
      </c>
      <c r="B4417" s="1">
        <v>44335</v>
      </c>
      <c r="C4417" t="s">
        <v>567</v>
      </c>
      <c r="D4417" t="s">
        <v>67</v>
      </c>
      <c r="E4417">
        <v>1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6</v>
      </c>
      <c r="M4417">
        <v>7</v>
      </c>
      <c r="N4417">
        <v>6</v>
      </c>
      <c r="O4417">
        <v>3</v>
      </c>
      <c r="P4417">
        <v>3</v>
      </c>
      <c r="Q4417">
        <v>2</v>
      </c>
      <c r="R4417">
        <v>2</v>
      </c>
      <c r="S4417">
        <v>0</v>
      </c>
      <c r="T4417">
        <v>0</v>
      </c>
      <c r="U4417">
        <v>0</v>
      </c>
      <c r="V4417">
        <f t="shared" si="136"/>
        <v>47</v>
      </c>
      <c r="W4417">
        <f t="shared" si="137"/>
        <v>24</v>
      </c>
    </row>
    <row r="4418" spans="1:23" x14ac:dyDescent="0.35">
      <c r="A4418" t="s">
        <v>580</v>
      </c>
      <c r="B4418" s="1">
        <v>44336</v>
      </c>
      <c r="C4418" t="s">
        <v>449</v>
      </c>
      <c r="D4418" t="s">
        <v>67</v>
      </c>
      <c r="E4418">
        <v>1</v>
      </c>
      <c r="F4418">
        <v>0</v>
      </c>
      <c r="G4418">
        <v>0</v>
      </c>
      <c r="H4418">
        <v>1</v>
      </c>
      <c r="I4418">
        <v>0</v>
      </c>
      <c r="J4418">
        <v>0</v>
      </c>
      <c r="K4418">
        <v>0</v>
      </c>
      <c r="L4418">
        <v>6</v>
      </c>
      <c r="M4418">
        <v>2</v>
      </c>
      <c r="N4418">
        <v>1</v>
      </c>
      <c r="O4418">
        <v>1</v>
      </c>
      <c r="P4418">
        <v>1</v>
      </c>
      <c r="Q4418">
        <v>4</v>
      </c>
      <c r="R4418">
        <v>4</v>
      </c>
      <c r="S4418">
        <v>0</v>
      </c>
      <c r="T4418">
        <v>0</v>
      </c>
      <c r="U4418">
        <v>0</v>
      </c>
      <c r="V4418">
        <f t="shared" si="136"/>
        <v>66</v>
      </c>
      <c r="W4418">
        <f t="shared" si="137"/>
        <v>59</v>
      </c>
    </row>
    <row r="4419" spans="1:23" x14ac:dyDescent="0.35">
      <c r="A4419" t="s">
        <v>580</v>
      </c>
      <c r="B4419" s="1">
        <v>44337</v>
      </c>
      <c r="C4419" t="s">
        <v>566</v>
      </c>
      <c r="D4419" t="s">
        <v>28</v>
      </c>
      <c r="E4419">
        <v>1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 s="2">
        <v>4.666666666666667</v>
      </c>
      <c r="M4419">
        <v>9</v>
      </c>
      <c r="N4419">
        <v>5</v>
      </c>
      <c r="O4419">
        <v>5</v>
      </c>
      <c r="P4419">
        <v>2</v>
      </c>
      <c r="Q4419">
        <v>1</v>
      </c>
      <c r="R4419">
        <v>2</v>
      </c>
      <c r="S4419">
        <v>0</v>
      </c>
      <c r="T4419">
        <v>0</v>
      </c>
      <c r="U4419">
        <v>0</v>
      </c>
      <c r="V4419">
        <f t="shared" ref="V4419:V4482" si="138">50+L4419*3+(IF(L4419&lt;4,0,(L4419-4)*2)+R4419-M4419-4*P4419-(2*(N4419-O4419))-Q4419)</f>
        <v>49.333333333333336</v>
      </c>
      <c r="W4419">
        <f t="shared" ref="W4419:W4482" si="139">40+6*L4419+R4419-2*Q4419-2*M4419-3*N4419-6*P4419</f>
        <v>23</v>
      </c>
    </row>
    <row r="4420" spans="1:23" x14ac:dyDescent="0.35">
      <c r="A4420" t="s">
        <v>580</v>
      </c>
      <c r="B4420" s="1">
        <v>44338</v>
      </c>
      <c r="C4420" t="s">
        <v>574</v>
      </c>
      <c r="D4420" t="s">
        <v>28</v>
      </c>
      <c r="E4420">
        <v>1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5</v>
      </c>
      <c r="M4420">
        <v>4</v>
      </c>
      <c r="N4420">
        <v>1</v>
      </c>
      <c r="O4420">
        <v>1</v>
      </c>
      <c r="P4420">
        <v>0</v>
      </c>
      <c r="Q4420">
        <v>2</v>
      </c>
      <c r="R4420">
        <v>4</v>
      </c>
      <c r="S4420">
        <v>0</v>
      </c>
      <c r="T4420">
        <v>0</v>
      </c>
      <c r="U4420">
        <v>0</v>
      </c>
      <c r="V4420">
        <f t="shared" si="138"/>
        <v>65</v>
      </c>
      <c r="W4420">
        <f t="shared" si="139"/>
        <v>59</v>
      </c>
    </row>
    <row r="4421" spans="1:23" x14ac:dyDescent="0.35">
      <c r="A4421" t="s">
        <v>580</v>
      </c>
      <c r="B4421" s="1">
        <v>44339</v>
      </c>
      <c r="C4421" t="s">
        <v>568</v>
      </c>
      <c r="D4421" t="s">
        <v>28</v>
      </c>
      <c r="E4421">
        <v>1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2</v>
      </c>
      <c r="M4421">
        <v>1</v>
      </c>
      <c r="N4421">
        <v>0</v>
      </c>
      <c r="O4421">
        <v>0</v>
      </c>
      <c r="P4421">
        <v>0</v>
      </c>
      <c r="Q4421">
        <v>0</v>
      </c>
      <c r="R4421">
        <v>1</v>
      </c>
      <c r="S4421">
        <v>0</v>
      </c>
      <c r="T4421">
        <v>0</v>
      </c>
      <c r="U4421">
        <v>0</v>
      </c>
      <c r="V4421">
        <f t="shared" si="138"/>
        <v>56</v>
      </c>
      <c r="W4421">
        <f t="shared" si="139"/>
        <v>51</v>
      </c>
    </row>
    <row r="4422" spans="1:23" x14ac:dyDescent="0.35">
      <c r="A4422" t="s">
        <v>580</v>
      </c>
      <c r="B4422" s="1">
        <v>44340</v>
      </c>
      <c r="C4422" t="s">
        <v>567</v>
      </c>
      <c r="D4422" t="s">
        <v>28</v>
      </c>
      <c r="E4422">
        <v>1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6</v>
      </c>
      <c r="M4422">
        <v>3</v>
      </c>
      <c r="N4422">
        <v>3</v>
      </c>
      <c r="O4422">
        <v>3</v>
      </c>
      <c r="P4422">
        <v>3</v>
      </c>
      <c r="Q4422">
        <v>0</v>
      </c>
      <c r="R4422">
        <v>4</v>
      </c>
      <c r="S4422">
        <v>0</v>
      </c>
      <c r="T4422">
        <v>0</v>
      </c>
      <c r="U4422">
        <v>0</v>
      </c>
      <c r="V4422">
        <f t="shared" si="138"/>
        <v>61</v>
      </c>
      <c r="W4422">
        <f t="shared" si="139"/>
        <v>47</v>
      </c>
    </row>
    <row r="4423" spans="1:23" x14ac:dyDescent="0.35">
      <c r="A4423" t="s">
        <v>580</v>
      </c>
      <c r="B4423" s="1">
        <v>44341</v>
      </c>
      <c r="C4423" t="s">
        <v>449</v>
      </c>
      <c r="D4423" t="s">
        <v>47</v>
      </c>
      <c r="E4423">
        <v>1</v>
      </c>
      <c r="F4423">
        <v>0</v>
      </c>
      <c r="G4423">
        <v>0</v>
      </c>
      <c r="H4423">
        <v>0</v>
      </c>
      <c r="I4423">
        <v>1</v>
      </c>
      <c r="J4423">
        <v>0</v>
      </c>
      <c r="K4423">
        <v>0</v>
      </c>
      <c r="L4423">
        <v>8</v>
      </c>
      <c r="M4423">
        <v>6</v>
      </c>
      <c r="N4423">
        <v>2</v>
      </c>
      <c r="O4423">
        <v>2</v>
      </c>
      <c r="P4423">
        <v>1</v>
      </c>
      <c r="Q4423">
        <v>0</v>
      </c>
      <c r="R4423">
        <v>13</v>
      </c>
      <c r="S4423">
        <v>1</v>
      </c>
      <c r="T4423">
        <v>1</v>
      </c>
      <c r="U4423">
        <v>0</v>
      </c>
      <c r="V4423">
        <f t="shared" si="138"/>
        <v>85</v>
      </c>
      <c r="W4423">
        <f t="shared" si="139"/>
        <v>77</v>
      </c>
    </row>
    <row r="4424" spans="1:23" x14ac:dyDescent="0.35">
      <c r="A4424" t="s">
        <v>580</v>
      </c>
      <c r="B4424" s="1">
        <v>44342</v>
      </c>
      <c r="C4424" t="s">
        <v>566</v>
      </c>
      <c r="D4424" t="s">
        <v>47</v>
      </c>
      <c r="E4424">
        <v>1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8</v>
      </c>
      <c r="M4424">
        <v>3</v>
      </c>
      <c r="N4424">
        <v>0</v>
      </c>
      <c r="O4424">
        <v>0</v>
      </c>
      <c r="P4424">
        <v>0</v>
      </c>
      <c r="Q4424">
        <v>2</v>
      </c>
      <c r="R4424">
        <v>11</v>
      </c>
      <c r="S4424">
        <v>0</v>
      </c>
      <c r="T4424">
        <v>0</v>
      </c>
      <c r="U4424">
        <v>1</v>
      </c>
      <c r="V4424">
        <f t="shared" si="138"/>
        <v>88</v>
      </c>
      <c r="W4424">
        <f t="shared" si="139"/>
        <v>89</v>
      </c>
    </row>
    <row r="4425" spans="1:23" x14ac:dyDescent="0.35">
      <c r="A4425" t="s">
        <v>580</v>
      </c>
      <c r="B4425" s="1">
        <v>44343</v>
      </c>
      <c r="C4425" t="s">
        <v>574</v>
      </c>
      <c r="D4425" t="s">
        <v>47</v>
      </c>
      <c r="E4425">
        <v>1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5</v>
      </c>
      <c r="M4425">
        <v>3</v>
      </c>
      <c r="N4425">
        <v>0</v>
      </c>
      <c r="O4425">
        <v>0</v>
      </c>
      <c r="P4425">
        <v>0</v>
      </c>
      <c r="Q4425">
        <v>0</v>
      </c>
      <c r="R4425">
        <v>6</v>
      </c>
      <c r="S4425">
        <v>0</v>
      </c>
      <c r="T4425">
        <v>0</v>
      </c>
      <c r="U4425">
        <v>0</v>
      </c>
      <c r="V4425">
        <f t="shared" si="138"/>
        <v>70</v>
      </c>
      <c r="W4425">
        <f t="shared" si="139"/>
        <v>70</v>
      </c>
    </row>
    <row r="4426" spans="1:23" x14ac:dyDescent="0.35">
      <c r="A4426" t="s">
        <v>580</v>
      </c>
      <c r="B4426" s="1">
        <v>44345</v>
      </c>
      <c r="C4426" t="s">
        <v>567</v>
      </c>
      <c r="D4426" t="s">
        <v>116</v>
      </c>
      <c r="E4426">
        <v>1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 s="2">
        <v>4.333333333333333</v>
      </c>
      <c r="M4426">
        <v>3</v>
      </c>
      <c r="N4426">
        <v>2</v>
      </c>
      <c r="O4426">
        <v>2</v>
      </c>
      <c r="P4426">
        <v>0</v>
      </c>
      <c r="Q4426">
        <v>2</v>
      </c>
      <c r="R4426">
        <v>8</v>
      </c>
      <c r="S4426">
        <v>0</v>
      </c>
      <c r="T4426">
        <v>0</v>
      </c>
      <c r="U4426">
        <v>0</v>
      </c>
      <c r="V4426">
        <f t="shared" si="138"/>
        <v>66.666666666666671</v>
      </c>
      <c r="W4426">
        <f t="shared" si="139"/>
        <v>58</v>
      </c>
    </row>
    <row r="4427" spans="1:23" x14ac:dyDescent="0.35">
      <c r="A4427" t="s">
        <v>580</v>
      </c>
      <c r="B4427" s="1">
        <v>44346</v>
      </c>
      <c r="C4427" t="s">
        <v>575</v>
      </c>
      <c r="D4427" t="s">
        <v>116</v>
      </c>
      <c r="E4427">
        <v>1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 s="2">
        <v>0.66666666666666663</v>
      </c>
      <c r="M4427">
        <v>2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f t="shared" si="138"/>
        <v>50</v>
      </c>
      <c r="W4427">
        <f t="shared" si="139"/>
        <v>40</v>
      </c>
    </row>
    <row r="4428" spans="1:23" x14ac:dyDescent="0.35">
      <c r="A4428" t="s">
        <v>580</v>
      </c>
      <c r="B4428" s="1">
        <v>44347</v>
      </c>
      <c r="C4428" t="s">
        <v>449</v>
      </c>
      <c r="D4428" t="s">
        <v>52</v>
      </c>
      <c r="E4428">
        <v>1</v>
      </c>
      <c r="F4428">
        <v>0</v>
      </c>
      <c r="G4428">
        <v>0</v>
      </c>
      <c r="H4428">
        <v>1</v>
      </c>
      <c r="I4428">
        <v>0</v>
      </c>
      <c r="J4428">
        <v>0</v>
      </c>
      <c r="K4428">
        <v>0</v>
      </c>
      <c r="L4428">
        <v>5</v>
      </c>
      <c r="M4428">
        <v>3</v>
      </c>
      <c r="N4428">
        <v>0</v>
      </c>
      <c r="O4428">
        <v>0</v>
      </c>
      <c r="P4428">
        <v>0</v>
      </c>
      <c r="Q4428">
        <v>2</v>
      </c>
      <c r="R4428">
        <v>2</v>
      </c>
      <c r="S4428">
        <v>0</v>
      </c>
      <c r="T4428">
        <v>0</v>
      </c>
      <c r="U4428">
        <v>0</v>
      </c>
      <c r="V4428">
        <f t="shared" si="138"/>
        <v>64</v>
      </c>
      <c r="W4428">
        <f t="shared" si="139"/>
        <v>62</v>
      </c>
    </row>
    <row r="4429" spans="1:23" x14ac:dyDescent="0.35">
      <c r="A4429" t="s">
        <v>580</v>
      </c>
      <c r="B4429" s="1">
        <v>44348</v>
      </c>
      <c r="C4429" t="s">
        <v>566</v>
      </c>
      <c r="D4429" t="s">
        <v>52</v>
      </c>
      <c r="E4429">
        <v>1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7</v>
      </c>
      <c r="M4429">
        <v>4</v>
      </c>
      <c r="N4429">
        <v>3</v>
      </c>
      <c r="O4429">
        <v>3</v>
      </c>
      <c r="P4429">
        <v>1</v>
      </c>
      <c r="Q4429">
        <v>2</v>
      </c>
      <c r="R4429">
        <v>8</v>
      </c>
      <c r="S4429">
        <v>0</v>
      </c>
      <c r="T4429">
        <v>0</v>
      </c>
      <c r="U4429">
        <v>1</v>
      </c>
      <c r="V4429">
        <f t="shared" si="138"/>
        <v>75</v>
      </c>
      <c r="W4429">
        <f t="shared" si="139"/>
        <v>63</v>
      </c>
    </row>
    <row r="4430" spans="1:23" x14ac:dyDescent="0.35">
      <c r="A4430" t="s">
        <v>580</v>
      </c>
      <c r="B4430" s="1">
        <v>44349</v>
      </c>
      <c r="C4430" t="s">
        <v>574</v>
      </c>
      <c r="D4430" t="s">
        <v>52</v>
      </c>
      <c r="E4430">
        <v>1</v>
      </c>
      <c r="F4430">
        <v>0</v>
      </c>
      <c r="G4430">
        <v>0</v>
      </c>
      <c r="H4430">
        <v>0</v>
      </c>
      <c r="I4430">
        <v>1</v>
      </c>
      <c r="J4430">
        <v>0</v>
      </c>
      <c r="K4430">
        <v>0</v>
      </c>
      <c r="L4430" s="2">
        <v>3.3333333333333335</v>
      </c>
      <c r="M4430">
        <v>5</v>
      </c>
      <c r="N4430">
        <v>4</v>
      </c>
      <c r="O4430">
        <v>4</v>
      </c>
      <c r="P4430">
        <v>1</v>
      </c>
      <c r="Q4430">
        <v>2</v>
      </c>
      <c r="R4430">
        <v>6</v>
      </c>
      <c r="S4430">
        <v>0</v>
      </c>
      <c r="T4430">
        <v>0</v>
      </c>
      <c r="U4430">
        <v>0</v>
      </c>
      <c r="V4430">
        <f t="shared" si="138"/>
        <v>55</v>
      </c>
      <c r="W4430">
        <f t="shared" si="139"/>
        <v>34</v>
      </c>
    </row>
    <row r="4431" spans="1:23" x14ac:dyDescent="0.35">
      <c r="A4431" t="s">
        <v>580</v>
      </c>
      <c r="B4431" s="1">
        <v>44350</v>
      </c>
      <c r="C4431" t="s">
        <v>567</v>
      </c>
      <c r="D4431" t="s">
        <v>52</v>
      </c>
      <c r="E4431">
        <v>1</v>
      </c>
      <c r="F4431">
        <v>1</v>
      </c>
      <c r="G4431">
        <v>0</v>
      </c>
      <c r="H4431">
        <v>1</v>
      </c>
      <c r="I4431">
        <v>0</v>
      </c>
      <c r="J4431">
        <v>0</v>
      </c>
      <c r="K4431">
        <v>0</v>
      </c>
      <c r="L4431">
        <v>9</v>
      </c>
      <c r="M4431">
        <v>6</v>
      </c>
      <c r="N4431">
        <v>2</v>
      </c>
      <c r="O4431">
        <v>2</v>
      </c>
      <c r="P4431">
        <v>2</v>
      </c>
      <c r="Q4431">
        <v>0</v>
      </c>
      <c r="R4431">
        <v>6</v>
      </c>
      <c r="S4431">
        <v>0</v>
      </c>
      <c r="T4431">
        <v>0</v>
      </c>
      <c r="U4431">
        <v>0</v>
      </c>
      <c r="V4431">
        <f t="shared" si="138"/>
        <v>79</v>
      </c>
      <c r="W4431">
        <f t="shared" si="139"/>
        <v>70</v>
      </c>
    </row>
    <row r="4432" spans="1:23" x14ac:dyDescent="0.35">
      <c r="A4432" t="s">
        <v>580</v>
      </c>
      <c r="B4432" s="1">
        <v>44351</v>
      </c>
      <c r="C4432" t="s">
        <v>571</v>
      </c>
      <c r="D4432" t="s">
        <v>33</v>
      </c>
      <c r="E4432">
        <v>1</v>
      </c>
      <c r="F4432">
        <v>0</v>
      </c>
      <c r="G4432">
        <v>0</v>
      </c>
      <c r="H4432">
        <v>0</v>
      </c>
      <c r="I4432">
        <v>1</v>
      </c>
      <c r="J4432">
        <v>0</v>
      </c>
      <c r="K4432">
        <v>0</v>
      </c>
      <c r="L4432">
        <v>7</v>
      </c>
      <c r="M4432">
        <v>10</v>
      </c>
      <c r="N4432">
        <v>5</v>
      </c>
      <c r="O4432">
        <v>5</v>
      </c>
      <c r="P4432">
        <v>1</v>
      </c>
      <c r="Q4432">
        <v>0</v>
      </c>
      <c r="R4432">
        <v>2</v>
      </c>
      <c r="S4432">
        <v>0</v>
      </c>
      <c r="T4432">
        <v>0</v>
      </c>
      <c r="U4432">
        <v>0</v>
      </c>
      <c r="V4432">
        <f t="shared" si="138"/>
        <v>65</v>
      </c>
      <c r="W4432">
        <f t="shared" si="139"/>
        <v>43</v>
      </c>
    </row>
    <row r="4433" spans="1:23" x14ac:dyDescent="0.35">
      <c r="A4433" t="s">
        <v>580</v>
      </c>
      <c r="B4433" s="1">
        <v>44352</v>
      </c>
      <c r="C4433" t="s">
        <v>449</v>
      </c>
      <c r="D4433" t="s">
        <v>33</v>
      </c>
      <c r="E4433">
        <v>1</v>
      </c>
      <c r="F4433">
        <v>0</v>
      </c>
      <c r="G4433">
        <v>0</v>
      </c>
      <c r="H4433">
        <v>1</v>
      </c>
      <c r="I4433">
        <v>0</v>
      </c>
      <c r="J4433">
        <v>0</v>
      </c>
      <c r="K4433">
        <v>0</v>
      </c>
      <c r="L4433">
        <v>5</v>
      </c>
      <c r="M4433">
        <v>2</v>
      </c>
      <c r="N4433">
        <v>0</v>
      </c>
      <c r="O4433">
        <v>0</v>
      </c>
      <c r="P4433">
        <v>0</v>
      </c>
      <c r="Q4433">
        <v>1</v>
      </c>
      <c r="R4433">
        <v>3</v>
      </c>
      <c r="S4433">
        <v>0</v>
      </c>
      <c r="T4433">
        <v>0</v>
      </c>
      <c r="U4433">
        <v>0</v>
      </c>
      <c r="V4433">
        <f t="shared" si="138"/>
        <v>67</v>
      </c>
      <c r="W4433">
        <f t="shared" si="139"/>
        <v>67</v>
      </c>
    </row>
    <row r="4434" spans="1:23" x14ac:dyDescent="0.35">
      <c r="A4434" t="s">
        <v>580</v>
      </c>
      <c r="B4434" s="1">
        <v>44353</v>
      </c>
      <c r="C4434" t="s">
        <v>568</v>
      </c>
      <c r="D4434" t="s">
        <v>33</v>
      </c>
      <c r="E4434">
        <v>1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 s="2">
        <v>2.6666666666666665</v>
      </c>
      <c r="M4434">
        <v>2</v>
      </c>
      <c r="N4434">
        <v>1</v>
      </c>
      <c r="O4434">
        <v>1</v>
      </c>
      <c r="P4434">
        <v>0</v>
      </c>
      <c r="Q4434">
        <v>2</v>
      </c>
      <c r="R4434">
        <v>1</v>
      </c>
      <c r="S4434">
        <v>0</v>
      </c>
      <c r="T4434">
        <v>0</v>
      </c>
      <c r="U4434">
        <v>0</v>
      </c>
      <c r="V4434">
        <f t="shared" si="138"/>
        <v>55</v>
      </c>
      <c r="W4434">
        <f t="shared" si="139"/>
        <v>46</v>
      </c>
    </row>
    <row r="4435" spans="1:23" x14ac:dyDescent="0.35">
      <c r="A4435" t="s">
        <v>580</v>
      </c>
      <c r="B4435" s="1">
        <v>44355</v>
      </c>
      <c r="C4435" t="s">
        <v>566</v>
      </c>
      <c r="D4435" t="s">
        <v>99</v>
      </c>
      <c r="E4435">
        <v>1</v>
      </c>
      <c r="F4435">
        <v>0</v>
      </c>
      <c r="G4435">
        <v>0</v>
      </c>
      <c r="H4435">
        <v>1</v>
      </c>
      <c r="I4435">
        <v>0</v>
      </c>
      <c r="J4435">
        <v>0</v>
      </c>
      <c r="K4435">
        <v>0</v>
      </c>
      <c r="L4435">
        <v>7</v>
      </c>
      <c r="M4435">
        <v>6</v>
      </c>
      <c r="N4435">
        <v>1</v>
      </c>
      <c r="O4435">
        <v>1</v>
      </c>
      <c r="P4435">
        <v>0</v>
      </c>
      <c r="Q4435">
        <v>1</v>
      </c>
      <c r="R4435">
        <v>11</v>
      </c>
      <c r="S4435">
        <v>0</v>
      </c>
      <c r="T4435">
        <v>0</v>
      </c>
      <c r="U4435">
        <v>1</v>
      </c>
      <c r="V4435">
        <f t="shared" si="138"/>
        <v>81</v>
      </c>
      <c r="W4435">
        <f t="shared" si="139"/>
        <v>76</v>
      </c>
    </row>
    <row r="4436" spans="1:23" x14ac:dyDescent="0.35">
      <c r="A4436" t="s">
        <v>580</v>
      </c>
      <c r="B4436" s="1">
        <v>44356</v>
      </c>
      <c r="C4436" t="s">
        <v>574</v>
      </c>
      <c r="D4436" t="s">
        <v>99</v>
      </c>
      <c r="E4436">
        <v>1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3</v>
      </c>
      <c r="M4436">
        <v>5</v>
      </c>
      <c r="N4436">
        <v>3</v>
      </c>
      <c r="O4436">
        <v>3</v>
      </c>
      <c r="P4436">
        <v>2</v>
      </c>
      <c r="Q4436">
        <v>3</v>
      </c>
      <c r="R4436">
        <v>4</v>
      </c>
      <c r="S4436">
        <v>0</v>
      </c>
      <c r="T4436">
        <v>0</v>
      </c>
      <c r="U4436">
        <v>0</v>
      </c>
      <c r="V4436">
        <f t="shared" si="138"/>
        <v>47</v>
      </c>
      <c r="W4436">
        <f t="shared" si="139"/>
        <v>25</v>
      </c>
    </row>
    <row r="4437" spans="1:23" x14ac:dyDescent="0.35">
      <c r="A4437" t="s">
        <v>580</v>
      </c>
      <c r="B4437" s="1">
        <v>44358</v>
      </c>
      <c r="C4437" t="s">
        <v>567</v>
      </c>
      <c r="D4437" t="s">
        <v>53</v>
      </c>
      <c r="E4437">
        <v>1</v>
      </c>
      <c r="F4437">
        <v>0</v>
      </c>
      <c r="G4437">
        <v>0</v>
      </c>
      <c r="H4437">
        <v>1</v>
      </c>
      <c r="I4437">
        <v>0</v>
      </c>
      <c r="J4437">
        <v>0</v>
      </c>
      <c r="K4437">
        <v>0</v>
      </c>
      <c r="L4437">
        <v>6</v>
      </c>
      <c r="M4437">
        <v>4</v>
      </c>
      <c r="N4437">
        <v>2</v>
      </c>
      <c r="O4437">
        <v>2</v>
      </c>
      <c r="P4437">
        <v>1</v>
      </c>
      <c r="Q4437">
        <v>0</v>
      </c>
      <c r="R4437">
        <v>6</v>
      </c>
      <c r="S4437">
        <v>0</v>
      </c>
      <c r="T4437">
        <v>0</v>
      </c>
      <c r="U4437">
        <v>0</v>
      </c>
      <c r="V4437">
        <f t="shared" si="138"/>
        <v>70</v>
      </c>
      <c r="W4437">
        <f t="shared" si="139"/>
        <v>62</v>
      </c>
    </row>
    <row r="4438" spans="1:23" x14ac:dyDescent="0.35">
      <c r="A4438" t="s">
        <v>580</v>
      </c>
      <c r="B4438" s="1">
        <v>44359</v>
      </c>
      <c r="C4438" t="s">
        <v>449</v>
      </c>
      <c r="D4438" t="s">
        <v>53</v>
      </c>
      <c r="E4438">
        <v>1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 s="2">
        <v>4.666666666666667</v>
      </c>
      <c r="M4438">
        <v>4</v>
      </c>
      <c r="N4438">
        <v>4</v>
      </c>
      <c r="O4438">
        <v>4</v>
      </c>
      <c r="P4438">
        <v>1</v>
      </c>
      <c r="Q4438">
        <v>3</v>
      </c>
      <c r="R4438">
        <v>5</v>
      </c>
      <c r="S4438">
        <v>0</v>
      </c>
      <c r="T4438">
        <v>0</v>
      </c>
      <c r="U4438">
        <v>1</v>
      </c>
      <c r="V4438">
        <f t="shared" si="138"/>
        <v>59.333333333333336</v>
      </c>
      <c r="W4438">
        <f t="shared" si="139"/>
        <v>41</v>
      </c>
    </row>
    <row r="4439" spans="1:23" x14ac:dyDescent="0.35">
      <c r="A4439" t="s">
        <v>580</v>
      </c>
      <c r="B4439" s="1">
        <v>44360</v>
      </c>
      <c r="C4439" t="s">
        <v>568</v>
      </c>
      <c r="D4439" t="s">
        <v>53</v>
      </c>
      <c r="E4439">
        <v>1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2</v>
      </c>
      <c r="M4439">
        <v>2</v>
      </c>
      <c r="N4439">
        <v>1</v>
      </c>
      <c r="O4439">
        <v>1</v>
      </c>
      <c r="P4439">
        <v>0</v>
      </c>
      <c r="Q4439">
        <v>1</v>
      </c>
      <c r="R4439">
        <v>0</v>
      </c>
      <c r="S4439">
        <v>1</v>
      </c>
      <c r="T4439">
        <v>0</v>
      </c>
      <c r="U4439">
        <v>0</v>
      </c>
      <c r="V4439">
        <f t="shared" si="138"/>
        <v>53</v>
      </c>
      <c r="W4439">
        <f t="shared" si="139"/>
        <v>43</v>
      </c>
    </row>
    <row r="4440" spans="1:23" x14ac:dyDescent="0.35">
      <c r="A4440" t="s">
        <v>580</v>
      </c>
      <c r="B4440" s="1">
        <v>44361</v>
      </c>
      <c r="C4440" t="s">
        <v>566</v>
      </c>
      <c r="D4440" t="s">
        <v>75</v>
      </c>
      <c r="E4440">
        <v>1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4</v>
      </c>
      <c r="M4440">
        <v>3</v>
      </c>
      <c r="N4440">
        <v>2</v>
      </c>
      <c r="O4440">
        <v>2</v>
      </c>
      <c r="P4440">
        <v>0</v>
      </c>
      <c r="Q4440">
        <v>1</v>
      </c>
      <c r="R4440">
        <v>6</v>
      </c>
      <c r="S4440">
        <v>0</v>
      </c>
      <c r="T4440">
        <v>0</v>
      </c>
      <c r="U4440">
        <v>1</v>
      </c>
      <c r="V4440">
        <f t="shared" si="138"/>
        <v>64</v>
      </c>
      <c r="W4440">
        <f t="shared" si="139"/>
        <v>56</v>
      </c>
    </row>
    <row r="4441" spans="1:23" x14ac:dyDescent="0.35">
      <c r="A4441" t="s">
        <v>580</v>
      </c>
      <c r="B4441" s="1">
        <v>44362</v>
      </c>
      <c r="C4441" t="s">
        <v>574</v>
      </c>
      <c r="D4441" t="s">
        <v>75</v>
      </c>
      <c r="E4441">
        <v>1</v>
      </c>
      <c r="F4441">
        <v>0</v>
      </c>
      <c r="G4441">
        <v>0</v>
      </c>
      <c r="H4441">
        <v>0</v>
      </c>
      <c r="I4441">
        <v>1</v>
      </c>
      <c r="J4441">
        <v>0</v>
      </c>
      <c r="K4441">
        <v>0</v>
      </c>
      <c r="L4441">
        <v>5</v>
      </c>
      <c r="M4441">
        <v>7</v>
      </c>
      <c r="N4441">
        <v>3</v>
      </c>
      <c r="O4441">
        <v>2</v>
      </c>
      <c r="P4441">
        <v>1</v>
      </c>
      <c r="Q4441">
        <v>1</v>
      </c>
      <c r="R4441">
        <v>4</v>
      </c>
      <c r="S4441">
        <v>0</v>
      </c>
      <c r="T4441">
        <v>0</v>
      </c>
      <c r="U4441">
        <v>0</v>
      </c>
      <c r="V4441">
        <f t="shared" si="138"/>
        <v>57</v>
      </c>
      <c r="W4441">
        <f t="shared" si="139"/>
        <v>43</v>
      </c>
    </row>
    <row r="4442" spans="1:23" x14ac:dyDescent="0.35">
      <c r="A4442" t="s">
        <v>580</v>
      </c>
      <c r="B4442" s="1">
        <v>44363</v>
      </c>
      <c r="C4442" t="s">
        <v>567</v>
      </c>
      <c r="D4442" t="s">
        <v>75</v>
      </c>
      <c r="E4442">
        <v>1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 s="2">
        <v>6.333333333333333</v>
      </c>
      <c r="M4442">
        <v>10</v>
      </c>
      <c r="N4442">
        <v>7</v>
      </c>
      <c r="O4442">
        <v>5</v>
      </c>
      <c r="P4442">
        <v>1</v>
      </c>
      <c r="Q4442">
        <v>1</v>
      </c>
      <c r="R4442">
        <v>5</v>
      </c>
      <c r="S4442">
        <v>0</v>
      </c>
      <c r="T4442">
        <v>0</v>
      </c>
      <c r="U4442">
        <v>0</v>
      </c>
      <c r="V4442">
        <f t="shared" si="138"/>
        <v>59.666666666666664</v>
      </c>
      <c r="W4442">
        <f t="shared" si="139"/>
        <v>34</v>
      </c>
    </row>
    <row r="4443" spans="1:23" x14ac:dyDescent="0.35">
      <c r="A4443" t="s">
        <v>580</v>
      </c>
      <c r="B4443" s="1">
        <v>44364</v>
      </c>
      <c r="C4443" t="s">
        <v>449</v>
      </c>
      <c r="D4443" t="s">
        <v>34</v>
      </c>
      <c r="E4443">
        <v>1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5</v>
      </c>
      <c r="M4443">
        <v>6</v>
      </c>
      <c r="N4443">
        <v>4</v>
      </c>
      <c r="O4443">
        <v>4</v>
      </c>
      <c r="P4443">
        <v>2</v>
      </c>
      <c r="Q4443">
        <v>1</v>
      </c>
      <c r="R4443">
        <v>5</v>
      </c>
      <c r="S4443">
        <v>0</v>
      </c>
      <c r="T4443">
        <v>0</v>
      </c>
      <c r="U4443">
        <v>0</v>
      </c>
      <c r="V4443">
        <f t="shared" si="138"/>
        <v>57</v>
      </c>
      <c r="W4443">
        <f t="shared" si="139"/>
        <v>37</v>
      </c>
    </row>
    <row r="4444" spans="1:23" x14ac:dyDescent="0.35">
      <c r="A4444" t="s">
        <v>580</v>
      </c>
      <c r="B4444" s="1">
        <v>44365</v>
      </c>
      <c r="C4444" t="s">
        <v>568</v>
      </c>
      <c r="D4444" t="s">
        <v>34</v>
      </c>
      <c r="E4444">
        <v>1</v>
      </c>
      <c r="F4444">
        <v>0</v>
      </c>
      <c r="G4444">
        <v>0</v>
      </c>
      <c r="H4444">
        <v>0</v>
      </c>
      <c r="I4444">
        <v>1</v>
      </c>
      <c r="J4444">
        <v>0</v>
      </c>
      <c r="K4444">
        <v>0</v>
      </c>
      <c r="L4444" s="2">
        <v>3.6666666666666665</v>
      </c>
      <c r="M4444">
        <v>11</v>
      </c>
      <c r="N4444">
        <v>5</v>
      </c>
      <c r="O4444">
        <v>5</v>
      </c>
      <c r="P4444">
        <v>0</v>
      </c>
      <c r="Q4444">
        <v>1</v>
      </c>
      <c r="R4444">
        <v>2</v>
      </c>
      <c r="S4444">
        <v>0</v>
      </c>
      <c r="T4444">
        <v>0</v>
      </c>
      <c r="U4444">
        <v>0</v>
      </c>
      <c r="V4444">
        <f t="shared" si="138"/>
        <v>51</v>
      </c>
      <c r="W4444">
        <f t="shared" si="139"/>
        <v>25</v>
      </c>
    </row>
    <row r="4445" spans="1:23" x14ac:dyDescent="0.35">
      <c r="A4445" t="s">
        <v>580</v>
      </c>
      <c r="B4445" s="1">
        <v>44366</v>
      </c>
      <c r="C4445" t="s">
        <v>571</v>
      </c>
      <c r="D4445" t="s">
        <v>34</v>
      </c>
      <c r="E4445">
        <v>1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 s="2">
        <v>6.333333333333333</v>
      </c>
      <c r="M4445">
        <v>7</v>
      </c>
      <c r="N4445">
        <v>5</v>
      </c>
      <c r="O4445">
        <v>5</v>
      </c>
      <c r="P4445">
        <v>1</v>
      </c>
      <c r="Q4445">
        <v>2</v>
      </c>
      <c r="R4445">
        <v>5</v>
      </c>
      <c r="S4445">
        <v>0</v>
      </c>
      <c r="T4445">
        <v>0</v>
      </c>
      <c r="U4445">
        <v>0</v>
      </c>
      <c r="V4445">
        <f t="shared" si="138"/>
        <v>65.666666666666671</v>
      </c>
      <c r="W4445">
        <f t="shared" si="139"/>
        <v>44</v>
      </c>
    </row>
    <row r="4446" spans="1:23" x14ac:dyDescent="0.35">
      <c r="A4446" t="s">
        <v>580</v>
      </c>
      <c r="B4446" s="1">
        <v>44367</v>
      </c>
      <c r="C4446" t="s">
        <v>574</v>
      </c>
      <c r="D4446" t="s">
        <v>34</v>
      </c>
      <c r="E4446">
        <v>1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6</v>
      </c>
      <c r="M4446">
        <v>3</v>
      </c>
      <c r="N4446">
        <v>1</v>
      </c>
      <c r="O4446">
        <v>1</v>
      </c>
      <c r="P4446">
        <v>1</v>
      </c>
      <c r="Q4446">
        <v>1</v>
      </c>
      <c r="R4446">
        <v>8</v>
      </c>
      <c r="S4446">
        <v>0</v>
      </c>
      <c r="T4446">
        <v>0</v>
      </c>
      <c r="U4446">
        <v>0</v>
      </c>
      <c r="V4446">
        <f t="shared" si="138"/>
        <v>72</v>
      </c>
      <c r="W4446">
        <f t="shared" si="139"/>
        <v>67</v>
      </c>
    </row>
    <row r="4447" spans="1:23" x14ac:dyDescent="0.35">
      <c r="A4447" t="s">
        <v>580</v>
      </c>
      <c r="B4447" s="1">
        <v>44369</v>
      </c>
      <c r="C4447" t="s">
        <v>572</v>
      </c>
      <c r="D4447" t="s">
        <v>55</v>
      </c>
      <c r="E4447">
        <v>1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 s="2">
        <v>0.66666666666666663</v>
      </c>
      <c r="M4447">
        <v>1</v>
      </c>
      <c r="N4447">
        <v>0</v>
      </c>
      <c r="O4447">
        <v>0</v>
      </c>
      <c r="P4447">
        <v>0</v>
      </c>
      <c r="Q4447">
        <v>1</v>
      </c>
      <c r="R4447">
        <v>1</v>
      </c>
      <c r="S4447">
        <v>0</v>
      </c>
      <c r="T4447">
        <v>0</v>
      </c>
      <c r="U4447">
        <v>0</v>
      </c>
      <c r="V4447">
        <f t="shared" si="138"/>
        <v>51</v>
      </c>
      <c r="W4447">
        <f t="shared" si="139"/>
        <v>41</v>
      </c>
    </row>
    <row r="4448" spans="1:23" x14ac:dyDescent="0.35">
      <c r="A4448" t="s">
        <v>580</v>
      </c>
      <c r="B4448" s="1">
        <v>44370</v>
      </c>
      <c r="C4448" t="s">
        <v>449</v>
      </c>
      <c r="D4448" t="s">
        <v>55</v>
      </c>
      <c r="E4448">
        <v>1</v>
      </c>
      <c r="F4448">
        <v>0</v>
      </c>
      <c r="G4448">
        <v>0</v>
      </c>
      <c r="H4448">
        <v>1</v>
      </c>
      <c r="I4448">
        <v>0</v>
      </c>
      <c r="J4448">
        <v>0</v>
      </c>
      <c r="K4448">
        <v>0</v>
      </c>
      <c r="L4448">
        <v>5</v>
      </c>
      <c r="M4448">
        <v>3</v>
      </c>
      <c r="N4448">
        <v>1</v>
      </c>
      <c r="O4448">
        <v>1</v>
      </c>
      <c r="P4448">
        <v>0</v>
      </c>
      <c r="Q4448">
        <v>5</v>
      </c>
      <c r="R4448">
        <v>5</v>
      </c>
      <c r="S4448">
        <v>1</v>
      </c>
      <c r="T4448">
        <v>0</v>
      </c>
      <c r="U4448">
        <v>1</v>
      </c>
      <c r="V4448">
        <f t="shared" si="138"/>
        <v>64</v>
      </c>
      <c r="W4448">
        <f t="shared" si="139"/>
        <v>56</v>
      </c>
    </row>
    <row r="4449" spans="1:23" x14ac:dyDescent="0.35">
      <c r="A4449" t="s">
        <v>580</v>
      </c>
      <c r="B4449" s="1">
        <v>44371</v>
      </c>
      <c r="C4449" t="s">
        <v>568</v>
      </c>
      <c r="D4449" t="s">
        <v>55</v>
      </c>
      <c r="E4449">
        <v>1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5</v>
      </c>
      <c r="M4449">
        <v>1</v>
      </c>
      <c r="N4449">
        <v>0</v>
      </c>
      <c r="O4449">
        <v>0</v>
      </c>
      <c r="P4449">
        <v>0</v>
      </c>
      <c r="Q4449">
        <v>2</v>
      </c>
      <c r="R4449">
        <v>7</v>
      </c>
      <c r="S4449">
        <v>0</v>
      </c>
      <c r="T4449">
        <v>0</v>
      </c>
      <c r="U4449">
        <v>0</v>
      </c>
      <c r="V4449">
        <f t="shared" si="138"/>
        <v>71</v>
      </c>
      <c r="W4449">
        <f t="shared" si="139"/>
        <v>71</v>
      </c>
    </row>
    <row r="4450" spans="1:23" x14ac:dyDescent="0.35">
      <c r="A4450" t="s">
        <v>580</v>
      </c>
      <c r="B4450" s="1">
        <v>44372</v>
      </c>
      <c r="C4450" t="s">
        <v>572</v>
      </c>
      <c r="D4450" t="s">
        <v>106</v>
      </c>
      <c r="E4450">
        <v>1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2</v>
      </c>
      <c r="M4450">
        <v>2</v>
      </c>
      <c r="N4450">
        <v>2</v>
      </c>
      <c r="O4450">
        <v>2</v>
      </c>
      <c r="P4450">
        <v>2</v>
      </c>
      <c r="Q4450">
        <v>0</v>
      </c>
      <c r="R4450">
        <v>2</v>
      </c>
      <c r="S4450">
        <v>0</v>
      </c>
      <c r="T4450">
        <v>0</v>
      </c>
      <c r="U4450">
        <v>0</v>
      </c>
      <c r="V4450">
        <f t="shared" si="138"/>
        <v>48</v>
      </c>
      <c r="W4450">
        <f t="shared" si="139"/>
        <v>32</v>
      </c>
    </row>
    <row r="4451" spans="1:23" x14ac:dyDescent="0.35">
      <c r="A4451" t="s">
        <v>580</v>
      </c>
      <c r="B4451" s="1">
        <v>44373</v>
      </c>
      <c r="C4451" t="s">
        <v>574</v>
      </c>
      <c r="D4451" t="s">
        <v>106</v>
      </c>
      <c r="E4451">
        <v>1</v>
      </c>
      <c r="F4451">
        <v>0</v>
      </c>
      <c r="G4451">
        <v>0</v>
      </c>
      <c r="H4451">
        <v>1</v>
      </c>
      <c r="I4451">
        <v>0</v>
      </c>
      <c r="J4451">
        <v>0</v>
      </c>
      <c r="K4451">
        <v>0</v>
      </c>
      <c r="L4451">
        <v>6</v>
      </c>
      <c r="M4451">
        <v>4</v>
      </c>
      <c r="N4451">
        <v>3</v>
      </c>
      <c r="O4451">
        <v>3</v>
      </c>
      <c r="P4451">
        <v>0</v>
      </c>
      <c r="Q4451">
        <v>2</v>
      </c>
      <c r="R4451">
        <v>7</v>
      </c>
      <c r="S4451">
        <v>0</v>
      </c>
      <c r="T4451">
        <v>0</v>
      </c>
      <c r="U4451">
        <v>0</v>
      </c>
      <c r="V4451">
        <f t="shared" si="138"/>
        <v>73</v>
      </c>
      <c r="W4451">
        <f t="shared" si="139"/>
        <v>62</v>
      </c>
    </row>
    <row r="4452" spans="1:23" x14ac:dyDescent="0.35">
      <c r="A4452" t="s">
        <v>580</v>
      </c>
      <c r="B4452" s="1">
        <v>44374</v>
      </c>
      <c r="C4452" t="s">
        <v>567</v>
      </c>
      <c r="D4452" t="s">
        <v>106</v>
      </c>
      <c r="E4452">
        <v>1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6</v>
      </c>
      <c r="M4452">
        <v>6</v>
      </c>
      <c r="N4452">
        <v>2</v>
      </c>
      <c r="O4452">
        <v>2</v>
      </c>
      <c r="P4452">
        <v>0</v>
      </c>
      <c r="Q4452">
        <v>1</v>
      </c>
      <c r="R4452">
        <v>4</v>
      </c>
      <c r="S4452">
        <v>1</v>
      </c>
      <c r="T4452">
        <v>0</v>
      </c>
      <c r="U4452">
        <v>0</v>
      </c>
      <c r="V4452">
        <f t="shared" si="138"/>
        <v>69</v>
      </c>
      <c r="W4452">
        <f t="shared" si="139"/>
        <v>60</v>
      </c>
    </row>
    <row r="4453" spans="1:23" x14ac:dyDescent="0.35">
      <c r="A4453" t="s">
        <v>580</v>
      </c>
      <c r="B4453" s="1">
        <v>44376</v>
      </c>
      <c r="C4453" t="s">
        <v>449</v>
      </c>
      <c r="D4453" t="s">
        <v>90</v>
      </c>
      <c r="E4453">
        <v>1</v>
      </c>
      <c r="F4453">
        <v>0</v>
      </c>
      <c r="G4453">
        <v>0</v>
      </c>
      <c r="H4453">
        <v>0</v>
      </c>
      <c r="I4453">
        <v>1</v>
      </c>
      <c r="J4453">
        <v>0</v>
      </c>
      <c r="K4453">
        <v>0</v>
      </c>
      <c r="L4453">
        <v>6</v>
      </c>
      <c r="M4453">
        <v>8</v>
      </c>
      <c r="N4453">
        <v>4</v>
      </c>
      <c r="O4453">
        <v>4</v>
      </c>
      <c r="P4453">
        <v>3</v>
      </c>
      <c r="Q4453">
        <v>1</v>
      </c>
      <c r="R4453">
        <v>2</v>
      </c>
      <c r="S4453">
        <v>0</v>
      </c>
      <c r="T4453">
        <v>0</v>
      </c>
      <c r="U4453">
        <v>0</v>
      </c>
      <c r="V4453">
        <f t="shared" si="138"/>
        <v>53</v>
      </c>
      <c r="W4453">
        <f t="shared" si="139"/>
        <v>30</v>
      </c>
    </row>
    <row r="4454" spans="1:23" x14ac:dyDescent="0.35">
      <c r="A4454" t="s">
        <v>580</v>
      </c>
      <c r="B4454" s="1">
        <v>44377</v>
      </c>
      <c r="C4454" t="s">
        <v>576</v>
      </c>
      <c r="D4454" t="s">
        <v>90</v>
      </c>
      <c r="E4454">
        <v>1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2</v>
      </c>
      <c r="M4454">
        <v>2</v>
      </c>
      <c r="N4454">
        <v>2</v>
      </c>
      <c r="O4454">
        <v>2</v>
      </c>
      <c r="P4454">
        <v>0</v>
      </c>
      <c r="Q4454">
        <v>1</v>
      </c>
      <c r="R4454">
        <v>2</v>
      </c>
      <c r="S4454">
        <v>0</v>
      </c>
      <c r="T4454">
        <v>0</v>
      </c>
      <c r="U4454">
        <v>0</v>
      </c>
      <c r="V4454">
        <f t="shared" si="138"/>
        <v>55</v>
      </c>
      <c r="W4454">
        <f t="shared" si="139"/>
        <v>42</v>
      </c>
    </row>
    <row r="4455" spans="1:23" x14ac:dyDescent="0.35">
      <c r="A4455" t="s">
        <v>580</v>
      </c>
      <c r="B4455" s="1">
        <v>44379</v>
      </c>
      <c r="C4455" t="s">
        <v>573</v>
      </c>
      <c r="D4455" t="s">
        <v>28</v>
      </c>
      <c r="E4455">
        <v>1</v>
      </c>
      <c r="F4455">
        <v>0</v>
      </c>
      <c r="G4455">
        <v>0</v>
      </c>
      <c r="H4455">
        <v>0</v>
      </c>
      <c r="I4455">
        <v>1</v>
      </c>
      <c r="J4455">
        <v>0</v>
      </c>
      <c r="K4455">
        <v>0</v>
      </c>
      <c r="L4455" s="2">
        <v>5.333333333333333</v>
      </c>
      <c r="M4455">
        <v>7</v>
      </c>
      <c r="N4455">
        <v>7</v>
      </c>
      <c r="O4455">
        <v>5</v>
      </c>
      <c r="P4455">
        <v>1</v>
      </c>
      <c r="Q4455">
        <v>1</v>
      </c>
      <c r="R4455">
        <v>5</v>
      </c>
      <c r="S4455">
        <v>0</v>
      </c>
      <c r="T4455">
        <v>0</v>
      </c>
      <c r="U4455">
        <v>1</v>
      </c>
      <c r="V4455">
        <f t="shared" si="138"/>
        <v>57.666666666666664</v>
      </c>
      <c r="W4455">
        <f t="shared" si="139"/>
        <v>34</v>
      </c>
    </row>
    <row r="4456" spans="1:23" x14ac:dyDescent="0.35">
      <c r="A4456" t="s">
        <v>580</v>
      </c>
      <c r="B4456" s="1">
        <v>44380</v>
      </c>
      <c r="C4456" t="s">
        <v>574</v>
      </c>
      <c r="D4456" t="s">
        <v>28</v>
      </c>
      <c r="E4456">
        <v>1</v>
      </c>
      <c r="F4456">
        <v>0</v>
      </c>
      <c r="G4456">
        <v>0</v>
      </c>
      <c r="H4456">
        <v>0</v>
      </c>
      <c r="I4456">
        <v>1</v>
      </c>
      <c r="J4456">
        <v>0</v>
      </c>
      <c r="K4456">
        <v>0</v>
      </c>
      <c r="L4456" s="2">
        <v>5.333333333333333</v>
      </c>
      <c r="M4456">
        <v>3</v>
      </c>
      <c r="N4456">
        <v>3</v>
      </c>
      <c r="O4456">
        <v>3</v>
      </c>
      <c r="P4456">
        <v>1</v>
      </c>
      <c r="Q4456">
        <v>2</v>
      </c>
      <c r="R4456">
        <v>5</v>
      </c>
      <c r="S4456">
        <v>0</v>
      </c>
      <c r="T4456">
        <v>0</v>
      </c>
      <c r="U4456">
        <v>0</v>
      </c>
      <c r="V4456">
        <f t="shared" si="138"/>
        <v>64.666666666666671</v>
      </c>
      <c r="W4456">
        <f t="shared" si="139"/>
        <v>52</v>
      </c>
    </row>
    <row r="4457" spans="1:23" x14ac:dyDescent="0.35">
      <c r="A4457" t="s">
        <v>580</v>
      </c>
      <c r="B4457" s="1">
        <v>44381</v>
      </c>
      <c r="C4457" t="s">
        <v>567</v>
      </c>
      <c r="D4457" t="s">
        <v>28</v>
      </c>
      <c r="E4457">
        <v>1</v>
      </c>
      <c r="F4457">
        <v>0</v>
      </c>
      <c r="G4457">
        <v>0</v>
      </c>
      <c r="H4457">
        <v>1</v>
      </c>
      <c r="I4457">
        <v>0</v>
      </c>
      <c r="J4457">
        <v>0</v>
      </c>
      <c r="K4457">
        <v>0</v>
      </c>
      <c r="L4457">
        <v>5</v>
      </c>
      <c r="M4457">
        <v>4</v>
      </c>
      <c r="N4457">
        <v>1</v>
      </c>
      <c r="O4457">
        <v>1</v>
      </c>
      <c r="P4457">
        <v>1</v>
      </c>
      <c r="Q4457">
        <v>0</v>
      </c>
      <c r="R4457">
        <v>5</v>
      </c>
      <c r="S4457">
        <v>0</v>
      </c>
      <c r="T4457">
        <v>0</v>
      </c>
      <c r="U4457">
        <v>0</v>
      </c>
      <c r="V4457">
        <f t="shared" si="138"/>
        <v>64</v>
      </c>
      <c r="W4457">
        <f t="shared" si="139"/>
        <v>58</v>
      </c>
    </row>
    <row r="4458" spans="1:23" x14ac:dyDescent="0.35">
      <c r="A4458" t="s">
        <v>580</v>
      </c>
      <c r="B4458" s="1">
        <v>44382</v>
      </c>
      <c r="C4458" t="s">
        <v>449</v>
      </c>
      <c r="D4458" t="s">
        <v>40</v>
      </c>
      <c r="E4458">
        <v>1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 s="2">
        <v>3.6666666666666665</v>
      </c>
      <c r="M4458">
        <v>3</v>
      </c>
      <c r="N4458">
        <v>1</v>
      </c>
      <c r="O4458">
        <v>1</v>
      </c>
      <c r="P4458">
        <v>0</v>
      </c>
      <c r="Q4458">
        <v>1</v>
      </c>
      <c r="R4458">
        <v>5</v>
      </c>
      <c r="S4458">
        <v>2</v>
      </c>
      <c r="T4458">
        <v>0</v>
      </c>
      <c r="U4458">
        <v>0</v>
      </c>
      <c r="V4458">
        <f t="shared" si="138"/>
        <v>62</v>
      </c>
      <c r="W4458">
        <f t="shared" si="139"/>
        <v>56</v>
      </c>
    </row>
    <row r="4459" spans="1:23" x14ac:dyDescent="0.35">
      <c r="A4459" t="s">
        <v>580</v>
      </c>
      <c r="B4459" t="s">
        <v>258</v>
      </c>
      <c r="C4459" t="s">
        <v>568</v>
      </c>
      <c r="D4459" t="s">
        <v>40</v>
      </c>
      <c r="E4459">
        <v>1</v>
      </c>
      <c r="F4459">
        <v>0</v>
      </c>
      <c r="G4459">
        <v>0</v>
      </c>
      <c r="H4459">
        <v>1</v>
      </c>
      <c r="I4459">
        <v>0</v>
      </c>
      <c r="J4459">
        <v>0</v>
      </c>
      <c r="K4459">
        <v>0</v>
      </c>
      <c r="L4459">
        <v>6</v>
      </c>
      <c r="M4459">
        <v>4</v>
      </c>
      <c r="N4459">
        <v>1</v>
      </c>
      <c r="O4459">
        <v>1</v>
      </c>
      <c r="P4459">
        <v>1</v>
      </c>
      <c r="Q4459">
        <v>0</v>
      </c>
      <c r="R4459">
        <v>6</v>
      </c>
      <c r="S4459">
        <v>1</v>
      </c>
      <c r="T4459">
        <v>0</v>
      </c>
      <c r="U4459">
        <v>0</v>
      </c>
      <c r="V4459">
        <f t="shared" si="138"/>
        <v>70</v>
      </c>
      <c r="W4459">
        <f t="shared" si="139"/>
        <v>65</v>
      </c>
    </row>
    <row r="4460" spans="1:23" x14ac:dyDescent="0.35">
      <c r="A4460" t="s">
        <v>580</v>
      </c>
      <c r="B4460" t="s">
        <v>259</v>
      </c>
      <c r="C4460" t="s">
        <v>575</v>
      </c>
      <c r="D4460" t="s">
        <v>40</v>
      </c>
      <c r="E4460">
        <v>1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2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3</v>
      </c>
      <c r="S4460">
        <v>0</v>
      </c>
      <c r="T4460">
        <v>0</v>
      </c>
      <c r="U4460">
        <v>0</v>
      </c>
      <c r="V4460">
        <f t="shared" si="138"/>
        <v>59</v>
      </c>
      <c r="W4460">
        <f t="shared" si="139"/>
        <v>55</v>
      </c>
    </row>
    <row r="4461" spans="1:23" x14ac:dyDescent="0.35">
      <c r="A4461" t="s">
        <v>580</v>
      </c>
      <c r="B4461" s="1">
        <v>44386</v>
      </c>
      <c r="C4461" t="s">
        <v>574</v>
      </c>
      <c r="D4461" t="s">
        <v>64</v>
      </c>
      <c r="E4461">
        <v>1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4</v>
      </c>
      <c r="M4461">
        <v>4</v>
      </c>
      <c r="N4461">
        <v>1</v>
      </c>
      <c r="O4461">
        <v>1</v>
      </c>
      <c r="P4461">
        <v>0</v>
      </c>
      <c r="Q4461">
        <v>3</v>
      </c>
      <c r="R4461">
        <v>5</v>
      </c>
      <c r="S4461">
        <v>0</v>
      </c>
      <c r="T4461">
        <v>0</v>
      </c>
      <c r="U4461">
        <v>0</v>
      </c>
      <c r="V4461">
        <f t="shared" si="138"/>
        <v>60</v>
      </c>
      <c r="W4461">
        <f t="shared" si="139"/>
        <v>52</v>
      </c>
    </row>
    <row r="4462" spans="1:23" x14ac:dyDescent="0.35">
      <c r="A4462" t="s">
        <v>580</v>
      </c>
      <c r="B4462" s="1">
        <v>44387</v>
      </c>
      <c r="C4462" t="s">
        <v>567</v>
      </c>
      <c r="D4462" t="s">
        <v>64</v>
      </c>
      <c r="E4462">
        <v>1</v>
      </c>
      <c r="F4462">
        <v>0</v>
      </c>
      <c r="G4462">
        <v>0</v>
      </c>
      <c r="H4462">
        <v>1</v>
      </c>
      <c r="I4462">
        <v>0</v>
      </c>
      <c r="J4462">
        <v>0</v>
      </c>
      <c r="K4462">
        <v>0</v>
      </c>
      <c r="L4462">
        <v>5</v>
      </c>
      <c r="M4462">
        <v>5</v>
      </c>
      <c r="N4462">
        <v>2</v>
      </c>
      <c r="O4462">
        <v>2</v>
      </c>
      <c r="P4462">
        <v>1</v>
      </c>
      <c r="Q4462">
        <v>2</v>
      </c>
      <c r="R4462">
        <v>4</v>
      </c>
      <c r="S4462">
        <v>0</v>
      </c>
      <c r="T4462">
        <v>0</v>
      </c>
      <c r="U4462">
        <v>0</v>
      </c>
      <c r="V4462">
        <f t="shared" si="138"/>
        <v>60</v>
      </c>
      <c r="W4462">
        <f t="shared" si="139"/>
        <v>48</v>
      </c>
    </row>
    <row r="4463" spans="1:23" x14ac:dyDescent="0.35">
      <c r="A4463" t="s">
        <v>580</v>
      </c>
      <c r="B4463" s="1">
        <v>44388</v>
      </c>
      <c r="C4463" t="s">
        <v>449</v>
      </c>
      <c r="D4463" t="s">
        <v>64</v>
      </c>
      <c r="E4463">
        <v>1</v>
      </c>
      <c r="F4463">
        <v>0</v>
      </c>
      <c r="G4463">
        <v>0</v>
      </c>
      <c r="H4463">
        <v>0</v>
      </c>
      <c r="I4463">
        <v>1</v>
      </c>
      <c r="J4463">
        <v>0</v>
      </c>
      <c r="K4463">
        <v>0</v>
      </c>
      <c r="L4463">
        <v>5</v>
      </c>
      <c r="M4463">
        <v>4</v>
      </c>
      <c r="N4463">
        <v>3</v>
      </c>
      <c r="O4463">
        <v>3</v>
      </c>
      <c r="P4463">
        <v>1</v>
      </c>
      <c r="Q4463">
        <v>3</v>
      </c>
      <c r="R4463">
        <v>2</v>
      </c>
      <c r="S4463">
        <v>0</v>
      </c>
      <c r="T4463">
        <v>0</v>
      </c>
      <c r="U4463">
        <v>1</v>
      </c>
      <c r="V4463">
        <f t="shared" si="138"/>
        <v>58</v>
      </c>
      <c r="W4463">
        <f t="shared" si="139"/>
        <v>43</v>
      </c>
    </row>
    <row r="4464" spans="1:23" x14ac:dyDescent="0.35">
      <c r="A4464" t="s">
        <v>580</v>
      </c>
      <c r="B4464" s="1">
        <v>44393</v>
      </c>
      <c r="C4464" t="s">
        <v>568</v>
      </c>
      <c r="D4464" t="s">
        <v>92</v>
      </c>
      <c r="E4464">
        <v>1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4</v>
      </c>
      <c r="M4464">
        <v>5</v>
      </c>
      <c r="N4464">
        <v>4</v>
      </c>
      <c r="O4464">
        <v>4</v>
      </c>
      <c r="P4464">
        <v>2</v>
      </c>
      <c r="Q4464">
        <v>2</v>
      </c>
      <c r="R4464">
        <v>5</v>
      </c>
      <c r="S4464">
        <v>0</v>
      </c>
      <c r="T4464">
        <v>0</v>
      </c>
      <c r="U4464">
        <v>0</v>
      </c>
      <c r="V4464">
        <f t="shared" si="138"/>
        <v>52</v>
      </c>
      <c r="W4464">
        <f t="shared" si="139"/>
        <v>31</v>
      </c>
    </row>
    <row r="4465" spans="1:23" x14ac:dyDescent="0.35">
      <c r="A4465" t="s">
        <v>580</v>
      </c>
      <c r="B4465" s="1">
        <v>44394</v>
      </c>
      <c r="C4465" t="s">
        <v>571</v>
      </c>
      <c r="D4465" t="s">
        <v>92</v>
      </c>
      <c r="E4465">
        <v>1</v>
      </c>
      <c r="F4465">
        <v>0</v>
      </c>
      <c r="G4465">
        <v>0</v>
      </c>
      <c r="H4465">
        <v>0</v>
      </c>
      <c r="I4465">
        <v>1</v>
      </c>
      <c r="J4465">
        <v>0</v>
      </c>
      <c r="K4465">
        <v>0</v>
      </c>
      <c r="L4465" s="2">
        <v>4.333333333333333</v>
      </c>
      <c r="M4465">
        <v>8</v>
      </c>
      <c r="N4465">
        <v>7</v>
      </c>
      <c r="O4465">
        <v>7</v>
      </c>
      <c r="P4465">
        <v>2</v>
      </c>
      <c r="Q4465">
        <v>1</v>
      </c>
      <c r="R4465">
        <v>1</v>
      </c>
      <c r="S4465">
        <v>0</v>
      </c>
      <c r="T4465">
        <v>0</v>
      </c>
      <c r="U4465">
        <v>0</v>
      </c>
      <c r="V4465">
        <f t="shared" si="138"/>
        <v>47.666666666666664</v>
      </c>
      <c r="W4465">
        <f t="shared" si="139"/>
        <v>16</v>
      </c>
    </row>
    <row r="4466" spans="1:23" x14ac:dyDescent="0.35">
      <c r="A4466" t="s">
        <v>580</v>
      </c>
      <c r="B4466" s="1">
        <v>44395</v>
      </c>
      <c r="C4466" t="s">
        <v>449</v>
      </c>
      <c r="D4466" t="s">
        <v>92</v>
      </c>
      <c r="E4466">
        <v>1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4</v>
      </c>
      <c r="M4466">
        <v>6</v>
      </c>
      <c r="N4466">
        <v>3</v>
      </c>
      <c r="O4466">
        <v>3</v>
      </c>
      <c r="P4466">
        <v>0</v>
      </c>
      <c r="Q4466">
        <v>2</v>
      </c>
      <c r="R4466">
        <v>4</v>
      </c>
      <c r="S4466">
        <v>0</v>
      </c>
      <c r="T4466">
        <v>0</v>
      </c>
      <c r="U4466">
        <v>0</v>
      </c>
      <c r="V4466">
        <f t="shared" si="138"/>
        <v>58</v>
      </c>
      <c r="W4466">
        <f t="shared" si="139"/>
        <v>43</v>
      </c>
    </row>
    <row r="4467" spans="1:23" x14ac:dyDescent="0.35">
      <c r="A4467" t="s">
        <v>580</v>
      </c>
      <c r="B4467" s="1">
        <v>44396</v>
      </c>
      <c r="C4467" t="s">
        <v>567</v>
      </c>
      <c r="D4467" t="s">
        <v>53</v>
      </c>
      <c r="E4467">
        <v>1</v>
      </c>
      <c r="F4467">
        <v>0</v>
      </c>
      <c r="G4467">
        <v>0</v>
      </c>
      <c r="H4467">
        <v>0</v>
      </c>
      <c r="I4467">
        <v>1</v>
      </c>
      <c r="J4467">
        <v>0</v>
      </c>
      <c r="K4467">
        <v>0</v>
      </c>
      <c r="L4467" s="2">
        <v>5.666666666666667</v>
      </c>
      <c r="M4467">
        <v>8</v>
      </c>
      <c r="N4467">
        <v>6</v>
      </c>
      <c r="O4467">
        <v>6</v>
      </c>
      <c r="P4467">
        <v>0</v>
      </c>
      <c r="Q4467">
        <v>2</v>
      </c>
      <c r="R4467">
        <v>5</v>
      </c>
      <c r="S4467">
        <v>0</v>
      </c>
      <c r="T4467">
        <v>0</v>
      </c>
      <c r="U4467">
        <v>0</v>
      </c>
      <c r="V4467">
        <f t="shared" si="138"/>
        <v>65.333333333333329</v>
      </c>
      <c r="W4467">
        <f t="shared" si="139"/>
        <v>41</v>
      </c>
    </row>
    <row r="4468" spans="1:23" x14ac:dyDescent="0.35">
      <c r="A4468" t="s">
        <v>580</v>
      </c>
      <c r="B4468" s="1">
        <v>44397</v>
      </c>
      <c r="C4468" t="s">
        <v>574</v>
      </c>
      <c r="D4468" t="s">
        <v>53</v>
      </c>
      <c r="E4468">
        <v>1</v>
      </c>
      <c r="F4468">
        <v>0</v>
      </c>
      <c r="G4468">
        <v>0</v>
      </c>
      <c r="H4468">
        <v>1</v>
      </c>
      <c r="I4468">
        <v>0</v>
      </c>
      <c r="J4468">
        <v>0</v>
      </c>
      <c r="K4468">
        <v>0</v>
      </c>
      <c r="L4468">
        <v>5</v>
      </c>
      <c r="M4468">
        <v>4</v>
      </c>
      <c r="N4468">
        <v>1</v>
      </c>
      <c r="O4468">
        <v>1</v>
      </c>
      <c r="P4468">
        <v>0</v>
      </c>
      <c r="Q4468">
        <v>1</v>
      </c>
      <c r="R4468">
        <v>7</v>
      </c>
      <c r="S4468">
        <v>1</v>
      </c>
      <c r="T4468">
        <v>0</v>
      </c>
      <c r="U4468">
        <v>2</v>
      </c>
      <c r="V4468">
        <f t="shared" si="138"/>
        <v>69</v>
      </c>
      <c r="W4468">
        <f t="shared" si="139"/>
        <v>64</v>
      </c>
    </row>
    <row r="4469" spans="1:23" x14ac:dyDescent="0.35">
      <c r="A4469" t="s">
        <v>580</v>
      </c>
      <c r="B4469" s="1">
        <v>44398</v>
      </c>
      <c r="C4469" t="s">
        <v>568</v>
      </c>
      <c r="D4469" t="s">
        <v>53</v>
      </c>
      <c r="E4469">
        <v>1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5</v>
      </c>
      <c r="M4469">
        <v>6</v>
      </c>
      <c r="N4469">
        <v>3</v>
      </c>
      <c r="O4469">
        <v>3</v>
      </c>
      <c r="P4469">
        <v>2</v>
      </c>
      <c r="Q4469">
        <v>0</v>
      </c>
      <c r="R4469">
        <v>2</v>
      </c>
      <c r="S4469">
        <v>0</v>
      </c>
      <c r="T4469">
        <v>0</v>
      </c>
      <c r="U4469">
        <v>0</v>
      </c>
      <c r="V4469">
        <f t="shared" si="138"/>
        <v>55</v>
      </c>
      <c r="W4469">
        <f t="shared" si="139"/>
        <v>39</v>
      </c>
    </row>
    <row r="4470" spans="1:23" x14ac:dyDescent="0.35">
      <c r="A4470" t="s">
        <v>580</v>
      </c>
      <c r="B4470" s="1">
        <v>44399</v>
      </c>
      <c r="C4470" t="s">
        <v>573</v>
      </c>
      <c r="D4470" t="s">
        <v>66</v>
      </c>
      <c r="E4470">
        <v>1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 s="2">
        <v>5.333333333333333</v>
      </c>
      <c r="M4470">
        <v>5</v>
      </c>
      <c r="N4470">
        <v>4</v>
      </c>
      <c r="O4470">
        <v>4</v>
      </c>
      <c r="P4470">
        <v>1</v>
      </c>
      <c r="Q4470">
        <v>3</v>
      </c>
      <c r="R4470">
        <v>4</v>
      </c>
      <c r="S4470">
        <v>0</v>
      </c>
      <c r="T4470">
        <v>0</v>
      </c>
      <c r="U4470">
        <v>0</v>
      </c>
      <c r="V4470">
        <f t="shared" si="138"/>
        <v>60.666666666666664</v>
      </c>
      <c r="W4470">
        <f t="shared" si="139"/>
        <v>42</v>
      </c>
    </row>
    <row r="4471" spans="1:23" x14ac:dyDescent="0.35">
      <c r="A4471" t="s">
        <v>580</v>
      </c>
      <c r="B4471" s="1">
        <v>44400</v>
      </c>
      <c r="C4471" t="s">
        <v>571</v>
      </c>
      <c r="D4471" t="s">
        <v>66</v>
      </c>
      <c r="E4471">
        <v>1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4</v>
      </c>
      <c r="M4471">
        <v>6</v>
      </c>
      <c r="N4471">
        <v>3</v>
      </c>
      <c r="O4471">
        <v>3</v>
      </c>
      <c r="P4471">
        <v>1</v>
      </c>
      <c r="Q4471">
        <v>2</v>
      </c>
      <c r="R4471">
        <v>1</v>
      </c>
      <c r="S4471">
        <v>0</v>
      </c>
      <c r="T4471">
        <v>0</v>
      </c>
      <c r="U4471">
        <v>0</v>
      </c>
      <c r="V4471">
        <f t="shared" si="138"/>
        <v>51</v>
      </c>
      <c r="W4471">
        <f t="shared" si="139"/>
        <v>34</v>
      </c>
    </row>
    <row r="4472" spans="1:23" x14ac:dyDescent="0.35">
      <c r="A4472" t="s">
        <v>580</v>
      </c>
      <c r="B4472" s="1">
        <v>44401</v>
      </c>
      <c r="C4472" t="s">
        <v>576</v>
      </c>
      <c r="D4472" t="s">
        <v>66</v>
      </c>
      <c r="E4472">
        <v>1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3</v>
      </c>
      <c r="M4472">
        <v>1</v>
      </c>
      <c r="N4472">
        <v>1</v>
      </c>
      <c r="O4472">
        <v>1</v>
      </c>
      <c r="P4472">
        <v>1</v>
      </c>
      <c r="Q4472">
        <v>0</v>
      </c>
      <c r="R4472">
        <v>3</v>
      </c>
      <c r="S4472">
        <v>0</v>
      </c>
      <c r="T4472">
        <v>0</v>
      </c>
      <c r="U4472">
        <v>0</v>
      </c>
      <c r="V4472">
        <f t="shared" si="138"/>
        <v>57</v>
      </c>
      <c r="W4472">
        <f t="shared" si="139"/>
        <v>50</v>
      </c>
    </row>
    <row r="4473" spans="1:23" x14ac:dyDescent="0.35">
      <c r="A4473" t="s">
        <v>580</v>
      </c>
      <c r="B4473" s="1">
        <v>44402</v>
      </c>
      <c r="C4473" t="s">
        <v>567</v>
      </c>
      <c r="D4473" t="s">
        <v>66</v>
      </c>
      <c r="E4473">
        <v>1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7</v>
      </c>
      <c r="M4473">
        <v>5</v>
      </c>
      <c r="N4473">
        <v>1</v>
      </c>
      <c r="O4473">
        <v>1</v>
      </c>
      <c r="P4473">
        <v>1</v>
      </c>
      <c r="Q4473">
        <v>1</v>
      </c>
      <c r="R4473">
        <v>6</v>
      </c>
      <c r="S4473">
        <v>0</v>
      </c>
      <c r="T4473">
        <v>0</v>
      </c>
      <c r="U4473">
        <v>0</v>
      </c>
      <c r="V4473">
        <f t="shared" si="138"/>
        <v>73</v>
      </c>
      <c r="W4473">
        <f t="shared" si="139"/>
        <v>67</v>
      </c>
    </row>
    <row r="4474" spans="1:23" x14ac:dyDescent="0.35">
      <c r="A4474" t="s">
        <v>580</v>
      </c>
      <c r="B4474" s="1">
        <v>44404</v>
      </c>
      <c r="C4474" t="s">
        <v>574</v>
      </c>
      <c r="D4474" t="s">
        <v>71</v>
      </c>
      <c r="E4474">
        <v>1</v>
      </c>
      <c r="F4474">
        <v>0</v>
      </c>
      <c r="G4474">
        <v>0</v>
      </c>
      <c r="H4474">
        <v>0</v>
      </c>
      <c r="I4474">
        <v>1</v>
      </c>
      <c r="J4474">
        <v>0</v>
      </c>
      <c r="K4474">
        <v>0</v>
      </c>
      <c r="L4474">
        <v>6</v>
      </c>
      <c r="M4474">
        <v>9</v>
      </c>
      <c r="N4474">
        <v>3</v>
      </c>
      <c r="O4474">
        <v>3</v>
      </c>
      <c r="P4474">
        <v>0</v>
      </c>
      <c r="Q4474">
        <v>3</v>
      </c>
      <c r="R4474">
        <v>6</v>
      </c>
      <c r="S4474">
        <v>0</v>
      </c>
      <c r="T4474">
        <v>0</v>
      </c>
      <c r="U4474">
        <v>1</v>
      </c>
      <c r="V4474">
        <f t="shared" si="138"/>
        <v>66</v>
      </c>
      <c r="W4474">
        <f t="shared" si="139"/>
        <v>49</v>
      </c>
    </row>
    <row r="4475" spans="1:23" x14ac:dyDescent="0.35">
      <c r="A4475" t="s">
        <v>580</v>
      </c>
      <c r="B4475" s="1">
        <v>44405</v>
      </c>
      <c r="C4475" t="s">
        <v>568</v>
      </c>
      <c r="D4475" t="s">
        <v>71</v>
      </c>
      <c r="E4475">
        <v>1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5</v>
      </c>
      <c r="M4475">
        <v>3</v>
      </c>
      <c r="N4475">
        <v>1</v>
      </c>
      <c r="O4475">
        <v>0</v>
      </c>
      <c r="P4475">
        <v>0</v>
      </c>
      <c r="Q4475">
        <v>1</v>
      </c>
      <c r="R4475">
        <v>9</v>
      </c>
      <c r="S4475">
        <v>0</v>
      </c>
      <c r="T4475">
        <v>0</v>
      </c>
      <c r="U4475">
        <v>0</v>
      </c>
      <c r="V4475">
        <f t="shared" si="138"/>
        <v>70</v>
      </c>
      <c r="W4475">
        <f t="shared" si="139"/>
        <v>68</v>
      </c>
    </row>
    <row r="4476" spans="1:23" x14ac:dyDescent="0.35">
      <c r="A4476" t="s">
        <v>580</v>
      </c>
      <c r="B4476" s="1">
        <v>44406</v>
      </c>
      <c r="C4476" t="s">
        <v>573</v>
      </c>
      <c r="D4476" t="s">
        <v>71</v>
      </c>
      <c r="E4476">
        <v>1</v>
      </c>
      <c r="F4476">
        <v>0</v>
      </c>
      <c r="G4476">
        <v>0</v>
      </c>
      <c r="H4476">
        <v>1</v>
      </c>
      <c r="I4476">
        <v>0</v>
      </c>
      <c r="J4476">
        <v>0</v>
      </c>
      <c r="K4476">
        <v>0</v>
      </c>
      <c r="L4476">
        <v>6</v>
      </c>
      <c r="M4476">
        <v>3</v>
      </c>
      <c r="N4476">
        <v>0</v>
      </c>
      <c r="O4476">
        <v>0</v>
      </c>
      <c r="P4476">
        <v>0</v>
      </c>
      <c r="Q4476">
        <v>2</v>
      </c>
      <c r="R4476">
        <v>8</v>
      </c>
      <c r="S4476">
        <v>0</v>
      </c>
      <c r="T4476">
        <v>0</v>
      </c>
      <c r="U4476">
        <v>1</v>
      </c>
      <c r="V4476">
        <f t="shared" si="138"/>
        <v>75</v>
      </c>
      <c r="W4476">
        <f t="shared" si="139"/>
        <v>74</v>
      </c>
    </row>
    <row r="4477" spans="1:23" x14ac:dyDescent="0.35">
      <c r="A4477" t="s">
        <v>580</v>
      </c>
      <c r="B4477" s="1">
        <v>44407</v>
      </c>
      <c r="C4477" t="s">
        <v>571</v>
      </c>
      <c r="D4477" t="s">
        <v>55</v>
      </c>
      <c r="E4477">
        <v>1</v>
      </c>
      <c r="F4477">
        <v>0</v>
      </c>
      <c r="G4477">
        <v>0</v>
      </c>
      <c r="H4477">
        <v>1</v>
      </c>
      <c r="I4477">
        <v>0</v>
      </c>
      <c r="J4477">
        <v>0</v>
      </c>
      <c r="K4477">
        <v>0</v>
      </c>
      <c r="L4477">
        <v>5</v>
      </c>
      <c r="M4477">
        <v>8</v>
      </c>
      <c r="N4477">
        <v>3</v>
      </c>
      <c r="O4477">
        <v>3</v>
      </c>
      <c r="P4477">
        <v>0</v>
      </c>
      <c r="Q4477">
        <v>2</v>
      </c>
      <c r="R4477">
        <v>7</v>
      </c>
      <c r="S4477">
        <v>0</v>
      </c>
      <c r="T4477">
        <v>0</v>
      </c>
      <c r="U4477">
        <v>0</v>
      </c>
      <c r="V4477">
        <f t="shared" si="138"/>
        <v>64</v>
      </c>
      <c r="W4477">
        <f t="shared" si="139"/>
        <v>48</v>
      </c>
    </row>
    <row r="4478" spans="1:23" x14ac:dyDescent="0.35">
      <c r="A4478" t="s">
        <v>580</v>
      </c>
      <c r="B4478" s="1">
        <v>44408</v>
      </c>
      <c r="C4478" t="s">
        <v>567</v>
      </c>
      <c r="D4478" t="s">
        <v>55</v>
      </c>
      <c r="E4478">
        <v>1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5</v>
      </c>
      <c r="M4478">
        <v>4</v>
      </c>
      <c r="N4478">
        <v>5</v>
      </c>
      <c r="O4478">
        <v>5</v>
      </c>
      <c r="P4478">
        <v>2</v>
      </c>
      <c r="Q4478">
        <v>1</v>
      </c>
      <c r="R4478">
        <v>4</v>
      </c>
      <c r="S4478">
        <v>0</v>
      </c>
      <c r="T4478">
        <v>0</v>
      </c>
      <c r="U4478">
        <v>1</v>
      </c>
      <c r="V4478">
        <f t="shared" si="138"/>
        <v>58</v>
      </c>
      <c r="W4478">
        <f t="shared" si="139"/>
        <v>37</v>
      </c>
    </row>
    <row r="4479" spans="1:23" x14ac:dyDescent="0.35">
      <c r="A4479" t="s">
        <v>580</v>
      </c>
      <c r="B4479" s="1">
        <v>44409</v>
      </c>
      <c r="C4479" t="s">
        <v>574</v>
      </c>
      <c r="D4479" t="s">
        <v>55</v>
      </c>
      <c r="E4479">
        <v>1</v>
      </c>
      <c r="F4479">
        <v>0</v>
      </c>
      <c r="G4479">
        <v>0</v>
      </c>
      <c r="H4479">
        <v>1</v>
      </c>
      <c r="I4479">
        <v>0</v>
      </c>
      <c r="J4479">
        <v>0</v>
      </c>
      <c r="K4479">
        <v>0</v>
      </c>
      <c r="L4479">
        <v>6</v>
      </c>
      <c r="M4479">
        <v>4</v>
      </c>
      <c r="N4479">
        <v>1</v>
      </c>
      <c r="O4479">
        <v>1</v>
      </c>
      <c r="P4479">
        <v>1</v>
      </c>
      <c r="Q4479">
        <v>2</v>
      </c>
      <c r="R4479">
        <v>7</v>
      </c>
      <c r="S4479">
        <v>0</v>
      </c>
      <c r="T4479">
        <v>0</v>
      </c>
      <c r="U4479">
        <v>0</v>
      </c>
      <c r="V4479">
        <f t="shared" si="138"/>
        <v>69</v>
      </c>
      <c r="W4479">
        <f t="shared" si="139"/>
        <v>62</v>
      </c>
    </row>
    <row r="4480" spans="1:23" x14ac:dyDescent="0.35">
      <c r="A4480" t="s">
        <v>580</v>
      </c>
      <c r="B4480" s="1">
        <v>44410</v>
      </c>
      <c r="C4480" t="s">
        <v>568</v>
      </c>
      <c r="D4480" t="s">
        <v>46</v>
      </c>
      <c r="E4480">
        <v>1</v>
      </c>
      <c r="F4480">
        <v>0</v>
      </c>
      <c r="G4480">
        <v>0</v>
      </c>
      <c r="H4480">
        <v>0</v>
      </c>
      <c r="I4480">
        <v>1</v>
      </c>
      <c r="J4480">
        <v>0</v>
      </c>
      <c r="K4480">
        <v>0</v>
      </c>
      <c r="L4480">
        <v>4</v>
      </c>
      <c r="M4480">
        <v>9</v>
      </c>
      <c r="N4480">
        <v>6</v>
      </c>
      <c r="O4480">
        <v>6</v>
      </c>
      <c r="P4480">
        <v>0</v>
      </c>
      <c r="Q4480">
        <v>3</v>
      </c>
      <c r="R4480">
        <v>3</v>
      </c>
      <c r="S4480">
        <v>0</v>
      </c>
      <c r="T4480">
        <v>0</v>
      </c>
      <c r="U4480">
        <v>1</v>
      </c>
      <c r="V4480">
        <f t="shared" si="138"/>
        <v>53</v>
      </c>
      <c r="W4480">
        <f t="shared" si="139"/>
        <v>25</v>
      </c>
    </row>
    <row r="4481" spans="1:23" x14ac:dyDescent="0.35">
      <c r="A4481" t="s">
        <v>580</v>
      </c>
      <c r="B4481" s="1">
        <v>44411</v>
      </c>
      <c r="C4481" t="s">
        <v>573</v>
      </c>
      <c r="D4481" t="s">
        <v>46</v>
      </c>
      <c r="E4481">
        <v>1</v>
      </c>
      <c r="F4481">
        <v>0</v>
      </c>
      <c r="G4481">
        <v>0</v>
      </c>
      <c r="H4481">
        <v>0</v>
      </c>
      <c r="I4481">
        <v>1</v>
      </c>
      <c r="J4481">
        <v>0</v>
      </c>
      <c r="K4481">
        <v>0</v>
      </c>
      <c r="L4481">
        <v>5</v>
      </c>
      <c r="M4481">
        <v>5</v>
      </c>
      <c r="N4481">
        <v>3</v>
      </c>
      <c r="O4481">
        <v>3</v>
      </c>
      <c r="P4481">
        <v>2</v>
      </c>
      <c r="Q4481">
        <v>2</v>
      </c>
      <c r="R4481">
        <v>3</v>
      </c>
      <c r="S4481">
        <v>0</v>
      </c>
      <c r="T4481">
        <v>0</v>
      </c>
      <c r="U4481">
        <v>0</v>
      </c>
      <c r="V4481">
        <f t="shared" si="138"/>
        <v>55</v>
      </c>
      <c r="W4481">
        <f t="shared" si="139"/>
        <v>38</v>
      </c>
    </row>
    <row r="4482" spans="1:23" x14ac:dyDescent="0.35">
      <c r="A4482" t="s">
        <v>580</v>
      </c>
      <c r="B4482" s="1">
        <v>44412</v>
      </c>
      <c r="C4482" t="s">
        <v>571</v>
      </c>
      <c r="D4482" t="s">
        <v>46</v>
      </c>
      <c r="E4482">
        <v>1</v>
      </c>
      <c r="F4482">
        <v>0</v>
      </c>
      <c r="G4482">
        <v>0</v>
      </c>
      <c r="H4482">
        <v>1</v>
      </c>
      <c r="I4482">
        <v>0</v>
      </c>
      <c r="J4482">
        <v>0</v>
      </c>
      <c r="K4482">
        <v>0</v>
      </c>
      <c r="L4482">
        <v>5</v>
      </c>
      <c r="M4482">
        <v>5</v>
      </c>
      <c r="N4482">
        <v>2</v>
      </c>
      <c r="O4482">
        <v>2</v>
      </c>
      <c r="P4482">
        <v>0</v>
      </c>
      <c r="Q4482">
        <v>0</v>
      </c>
      <c r="R4482">
        <v>6</v>
      </c>
      <c r="S4482">
        <v>0</v>
      </c>
      <c r="T4482">
        <v>0</v>
      </c>
      <c r="U4482">
        <v>0</v>
      </c>
      <c r="V4482">
        <f t="shared" si="138"/>
        <v>68</v>
      </c>
      <c r="W4482">
        <f t="shared" si="139"/>
        <v>60</v>
      </c>
    </row>
    <row r="4483" spans="1:23" x14ac:dyDescent="0.35">
      <c r="A4483" t="s">
        <v>580</v>
      </c>
      <c r="B4483" s="1">
        <v>44414</v>
      </c>
      <c r="C4483" t="s">
        <v>567</v>
      </c>
      <c r="D4483" t="s">
        <v>67</v>
      </c>
      <c r="E4483">
        <v>1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5</v>
      </c>
      <c r="M4483">
        <v>9</v>
      </c>
      <c r="N4483">
        <v>5</v>
      </c>
      <c r="O4483">
        <v>5</v>
      </c>
      <c r="P4483">
        <v>2</v>
      </c>
      <c r="Q4483">
        <v>0</v>
      </c>
      <c r="R4483">
        <v>4</v>
      </c>
      <c r="S4483">
        <v>0</v>
      </c>
      <c r="T4483">
        <v>0</v>
      </c>
      <c r="U4483">
        <v>0</v>
      </c>
      <c r="V4483">
        <f t="shared" ref="V4483:V4546" si="140">50+L4483*3+(IF(L4483&lt;4,0,(L4483-4)*2)+R4483-M4483-4*P4483-(2*(N4483-O4483))-Q4483)</f>
        <v>54</v>
      </c>
      <c r="W4483">
        <f t="shared" ref="W4483:W4546" si="141">40+6*L4483+R4483-2*Q4483-2*M4483-3*N4483-6*P4483</f>
        <v>29</v>
      </c>
    </row>
    <row r="4484" spans="1:23" x14ac:dyDescent="0.35">
      <c r="A4484" t="s">
        <v>580</v>
      </c>
      <c r="B4484" s="1">
        <v>44415</v>
      </c>
      <c r="C4484" t="s">
        <v>574</v>
      </c>
      <c r="D4484" t="s">
        <v>67</v>
      </c>
      <c r="E4484">
        <v>1</v>
      </c>
      <c r="F4484">
        <v>0</v>
      </c>
      <c r="G4484">
        <v>0</v>
      </c>
      <c r="H4484">
        <v>1</v>
      </c>
      <c r="I4484">
        <v>0</v>
      </c>
      <c r="J4484">
        <v>0</v>
      </c>
      <c r="K4484">
        <v>0</v>
      </c>
      <c r="L4484">
        <v>7</v>
      </c>
      <c r="M4484">
        <v>5</v>
      </c>
      <c r="N4484">
        <v>3</v>
      </c>
      <c r="O4484">
        <v>3</v>
      </c>
      <c r="P4484">
        <v>1</v>
      </c>
      <c r="Q4484">
        <v>1</v>
      </c>
      <c r="R4484">
        <v>8</v>
      </c>
      <c r="S4484">
        <v>0</v>
      </c>
      <c r="T4484">
        <v>0</v>
      </c>
      <c r="U4484">
        <v>0</v>
      </c>
      <c r="V4484">
        <f t="shared" si="140"/>
        <v>75</v>
      </c>
      <c r="W4484">
        <f t="shared" si="141"/>
        <v>63</v>
      </c>
    </row>
    <row r="4485" spans="1:23" x14ac:dyDescent="0.35">
      <c r="A4485" t="s">
        <v>580</v>
      </c>
      <c r="B4485" s="1">
        <v>44416</v>
      </c>
      <c r="C4485" t="s">
        <v>568</v>
      </c>
      <c r="D4485" t="s">
        <v>67</v>
      </c>
      <c r="E4485">
        <v>1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5</v>
      </c>
      <c r="M4485">
        <v>10</v>
      </c>
      <c r="N4485">
        <v>5</v>
      </c>
      <c r="O4485">
        <v>5</v>
      </c>
      <c r="P4485">
        <v>2</v>
      </c>
      <c r="Q4485">
        <v>1</v>
      </c>
      <c r="R4485">
        <v>2</v>
      </c>
      <c r="S4485">
        <v>1</v>
      </c>
      <c r="T4485">
        <v>0</v>
      </c>
      <c r="U4485">
        <v>0</v>
      </c>
      <c r="V4485">
        <f t="shared" si="140"/>
        <v>50</v>
      </c>
      <c r="W4485">
        <f t="shared" si="141"/>
        <v>23</v>
      </c>
    </row>
    <row r="4486" spans="1:23" x14ac:dyDescent="0.35">
      <c r="A4486" t="s">
        <v>580</v>
      </c>
      <c r="B4486" s="1">
        <v>44418</v>
      </c>
      <c r="C4486" t="s">
        <v>573</v>
      </c>
      <c r="D4486" t="s">
        <v>38</v>
      </c>
      <c r="E4486">
        <v>1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6</v>
      </c>
      <c r="M4486">
        <v>6</v>
      </c>
      <c r="N4486">
        <v>4</v>
      </c>
      <c r="O4486">
        <v>4</v>
      </c>
      <c r="P4486">
        <v>2</v>
      </c>
      <c r="Q4486">
        <v>3</v>
      </c>
      <c r="R4486">
        <v>7</v>
      </c>
      <c r="S4486">
        <v>0</v>
      </c>
      <c r="T4486">
        <v>0</v>
      </c>
      <c r="U4486">
        <v>0</v>
      </c>
      <c r="V4486">
        <f t="shared" si="140"/>
        <v>62</v>
      </c>
      <c r="W4486">
        <f t="shared" si="141"/>
        <v>41</v>
      </c>
    </row>
    <row r="4487" spans="1:23" x14ac:dyDescent="0.35">
      <c r="A4487" t="s">
        <v>580</v>
      </c>
      <c r="B4487" s="1">
        <v>44419</v>
      </c>
      <c r="C4487" t="s">
        <v>571</v>
      </c>
      <c r="D4487" t="s">
        <v>38</v>
      </c>
      <c r="E4487">
        <v>1</v>
      </c>
      <c r="F4487">
        <v>0</v>
      </c>
      <c r="G4487">
        <v>0</v>
      </c>
      <c r="H4487">
        <v>0</v>
      </c>
      <c r="I4487">
        <v>1</v>
      </c>
      <c r="J4487">
        <v>0</v>
      </c>
      <c r="K4487">
        <v>0</v>
      </c>
      <c r="L4487" s="2">
        <v>3.3333333333333335</v>
      </c>
      <c r="M4487">
        <v>11</v>
      </c>
      <c r="N4487">
        <v>10</v>
      </c>
      <c r="O4487">
        <v>10</v>
      </c>
      <c r="P4487">
        <v>0</v>
      </c>
      <c r="Q4487">
        <v>6</v>
      </c>
      <c r="R4487">
        <v>3</v>
      </c>
      <c r="S4487">
        <v>0</v>
      </c>
      <c r="T4487">
        <v>0</v>
      </c>
      <c r="U4487">
        <v>0</v>
      </c>
      <c r="V4487">
        <f t="shared" si="140"/>
        <v>46</v>
      </c>
      <c r="W4487">
        <f t="shared" si="141"/>
        <v>-1</v>
      </c>
    </row>
    <row r="4488" spans="1:23" x14ac:dyDescent="0.35">
      <c r="A4488" t="s">
        <v>580</v>
      </c>
      <c r="B4488" s="1">
        <v>44420</v>
      </c>
      <c r="C4488" t="s">
        <v>576</v>
      </c>
      <c r="D4488" t="s">
        <v>38</v>
      </c>
      <c r="E4488">
        <v>1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4</v>
      </c>
      <c r="M4488">
        <v>1</v>
      </c>
      <c r="N4488">
        <v>1</v>
      </c>
      <c r="O4488">
        <v>1</v>
      </c>
      <c r="P4488">
        <v>0</v>
      </c>
      <c r="Q4488">
        <v>2</v>
      </c>
      <c r="R4488">
        <v>4</v>
      </c>
      <c r="S4488">
        <v>0</v>
      </c>
      <c r="T4488">
        <v>0</v>
      </c>
      <c r="U4488">
        <v>0</v>
      </c>
      <c r="V4488">
        <f t="shared" si="140"/>
        <v>63</v>
      </c>
      <c r="W4488">
        <f t="shared" si="141"/>
        <v>59</v>
      </c>
    </row>
    <row r="4489" spans="1:23" x14ac:dyDescent="0.35">
      <c r="A4489" t="s">
        <v>580</v>
      </c>
      <c r="B4489" s="1">
        <v>44421</v>
      </c>
      <c r="C4489" t="s">
        <v>574</v>
      </c>
      <c r="D4489" t="s">
        <v>56</v>
      </c>
      <c r="E4489">
        <v>1</v>
      </c>
      <c r="F4489">
        <v>0</v>
      </c>
      <c r="G4489">
        <v>0</v>
      </c>
      <c r="H4489">
        <v>1</v>
      </c>
      <c r="I4489">
        <v>0</v>
      </c>
      <c r="J4489">
        <v>0</v>
      </c>
      <c r="K4489">
        <v>0</v>
      </c>
      <c r="L4489" s="2">
        <v>5.333333333333333</v>
      </c>
      <c r="M4489">
        <v>8</v>
      </c>
      <c r="N4489">
        <v>3</v>
      </c>
      <c r="O4489">
        <v>2</v>
      </c>
      <c r="P4489">
        <v>0</v>
      </c>
      <c r="Q4489">
        <v>2</v>
      </c>
      <c r="R4489">
        <v>6</v>
      </c>
      <c r="S4489">
        <v>0</v>
      </c>
      <c r="T4489">
        <v>0</v>
      </c>
      <c r="U4489">
        <v>0</v>
      </c>
      <c r="V4489">
        <f t="shared" si="140"/>
        <v>62.666666666666664</v>
      </c>
      <c r="W4489">
        <f t="shared" si="141"/>
        <v>49</v>
      </c>
    </row>
    <row r="4490" spans="1:23" x14ac:dyDescent="0.35">
      <c r="A4490" t="s">
        <v>580</v>
      </c>
      <c r="B4490" s="1">
        <v>44422</v>
      </c>
      <c r="C4490" t="s">
        <v>568</v>
      </c>
      <c r="D4490" t="s">
        <v>56</v>
      </c>
      <c r="E4490">
        <v>1</v>
      </c>
      <c r="F4490">
        <v>0</v>
      </c>
      <c r="G4490">
        <v>0</v>
      </c>
      <c r="H4490">
        <v>0</v>
      </c>
      <c r="I4490">
        <v>1</v>
      </c>
      <c r="J4490">
        <v>0</v>
      </c>
      <c r="K4490">
        <v>0</v>
      </c>
      <c r="L4490">
        <v>5</v>
      </c>
      <c r="M4490">
        <v>11</v>
      </c>
      <c r="N4490">
        <v>7</v>
      </c>
      <c r="O4490">
        <v>7</v>
      </c>
      <c r="P4490">
        <v>2</v>
      </c>
      <c r="Q4490">
        <v>1</v>
      </c>
      <c r="R4490">
        <v>5</v>
      </c>
      <c r="S4490">
        <v>0</v>
      </c>
      <c r="T4490">
        <v>0</v>
      </c>
      <c r="U4490">
        <v>1</v>
      </c>
      <c r="V4490">
        <f t="shared" si="140"/>
        <v>52</v>
      </c>
      <c r="W4490">
        <f t="shared" si="141"/>
        <v>18</v>
      </c>
    </row>
    <row r="4491" spans="1:23" x14ac:dyDescent="0.35">
      <c r="A4491" t="s">
        <v>580</v>
      </c>
      <c r="B4491" s="1">
        <v>44423</v>
      </c>
      <c r="C4491" t="s">
        <v>573</v>
      </c>
      <c r="D4491" t="s">
        <v>56</v>
      </c>
      <c r="E4491">
        <v>1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3</v>
      </c>
      <c r="M4491">
        <v>2</v>
      </c>
      <c r="N4491">
        <v>2</v>
      </c>
      <c r="O4491">
        <v>2</v>
      </c>
      <c r="P4491">
        <v>0</v>
      </c>
      <c r="Q4491">
        <v>5</v>
      </c>
      <c r="R4491">
        <v>2</v>
      </c>
      <c r="S4491">
        <v>0</v>
      </c>
      <c r="T4491">
        <v>0</v>
      </c>
      <c r="U4491">
        <v>0</v>
      </c>
      <c r="V4491">
        <f t="shared" si="140"/>
        <v>54</v>
      </c>
      <c r="W4491">
        <f t="shared" si="141"/>
        <v>40</v>
      </c>
    </row>
    <row r="4492" spans="1:23" x14ac:dyDescent="0.35">
      <c r="A4492" t="s">
        <v>580</v>
      </c>
      <c r="B4492" s="1">
        <v>44424</v>
      </c>
      <c r="C4492" t="s">
        <v>575</v>
      </c>
      <c r="D4492" t="s">
        <v>53</v>
      </c>
      <c r="E4492">
        <v>1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2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1</v>
      </c>
      <c r="S4492">
        <v>0</v>
      </c>
      <c r="T4492">
        <v>0</v>
      </c>
      <c r="U4492">
        <v>0</v>
      </c>
      <c r="V4492">
        <f t="shared" si="140"/>
        <v>57</v>
      </c>
      <c r="W4492">
        <f t="shared" si="141"/>
        <v>53</v>
      </c>
    </row>
    <row r="4493" spans="1:23" x14ac:dyDescent="0.35">
      <c r="A4493" t="s">
        <v>580</v>
      </c>
      <c r="B4493" s="1">
        <v>44425</v>
      </c>
      <c r="C4493" t="s">
        <v>576</v>
      </c>
      <c r="D4493" t="s">
        <v>53</v>
      </c>
      <c r="E4493">
        <v>1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4</v>
      </c>
      <c r="M4493">
        <v>1</v>
      </c>
      <c r="N4493">
        <v>0</v>
      </c>
      <c r="O4493">
        <v>0</v>
      </c>
      <c r="P4493">
        <v>0</v>
      </c>
      <c r="Q4493">
        <v>1</v>
      </c>
      <c r="R4493">
        <v>3</v>
      </c>
      <c r="S4493">
        <v>0</v>
      </c>
      <c r="T4493">
        <v>0</v>
      </c>
      <c r="U4493">
        <v>0</v>
      </c>
      <c r="V4493">
        <f t="shared" si="140"/>
        <v>63</v>
      </c>
      <c r="W4493">
        <f t="shared" si="141"/>
        <v>63</v>
      </c>
    </row>
    <row r="4494" spans="1:23" x14ac:dyDescent="0.35">
      <c r="A4494" t="s">
        <v>580</v>
      </c>
      <c r="B4494" s="1">
        <v>44426</v>
      </c>
      <c r="C4494" t="s">
        <v>577</v>
      </c>
      <c r="D4494" t="s">
        <v>53</v>
      </c>
      <c r="E4494">
        <v>1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1</v>
      </c>
      <c r="M4494">
        <v>3</v>
      </c>
      <c r="N4494">
        <v>2</v>
      </c>
      <c r="O4494">
        <v>2</v>
      </c>
      <c r="P4494">
        <v>1</v>
      </c>
      <c r="Q4494">
        <v>0</v>
      </c>
      <c r="R4494">
        <v>3</v>
      </c>
      <c r="S4494">
        <v>0</v>
      </c>
      <c r="T4494">
        <v>0</v>
      </c>
      <c r="U4494">
        <v>0</v>
      </c>
      <c r="V4494">
        <f t="shared" si="140"/>
        <v>49</v>
      </c>
      <c r="W4494">
        <f t="shared" si="141"/>
        <v>31</v>
      </c>
    </row>
    <row r="4495" spans="1:23" x14ac:dyDescent="0.35">
      <c r="A4495" t="s">
        <v>580</v>
      </c>
      <c r="B4495" s="1">
        <v>44427</v>
      </c>
      <c r="C4495" t="s">
        <v>574</v>
      </c>
      <c r="D4495" t="s">
        <v>53</v>
      </c>
      <c r="E4495">
        <v>1</v>
      </c>
      <c r="F4495">
        <v>0</v>
      </c>
      <c r="G4495">
        <v>0</v>
      </c>
      <c r="H4495">
        <v>1</v>
      </c>
      <c r="I4495">
        <v>0</v>
      </c>
      <c r="J4495">
        <v>0</v>
      </c>
      <c r="K4495">
        <v>0</v>
      </c>
      <c r="L4495">
        <v>5</v>
      </c>
      <c r="M4495">
        <v>5</v>
      </c>
      <c r="N4495">
        <v>1</v>
      </c>
      <c r="O4495">
        <v>1</v>
      </c>
      <c r="P4495">
        <v>0</v>
      </c>
      <c r="Q4495">
        <v>1</v>
      </c>
      <c r="R4495">
        <v>8</v>
      </c>
      <c r="S4495">
        <v>0</v>
      </c>
      <c r="T4495">
        <v>0</v>
      </c>
      <c r="U4495">
        <v>0</v>
      </c>
      <c r="V4495">
        <f t="shared" si="140"/>
        <v>69</v>
      </c>
      <c r="W4495">
        <f t="shared" si="141"/>
        <v>63</v>
      </c>
    </row>
    <row r="4496" spans="1:23" x14ac:dyDescent="0.35">
      <c r="A4496" t="s">
        <v>580</v>
      </c>
      <c r="B4496" s="1">
        <v>44428</v>
      </c>
      <c r="C4496" t="s">
        <v>568</v>
      </c>
      <c r="D4496" t="s">
        <v>21</v>
      </c>
      <c r="E4496">
        <v>1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5</v>
      </c>
      <c r="M4496">
        <v>8</v>
      </c>
      <c r="N4496">
        <v>4</v>
      </c>
      <c r="O4496">
        <v>3</v>
      </c>
      <c r="P4496">
        <v>1</v>
      </c>
      <c r="Q4496">
        <v>0</v>
      </c>
      <c r="R4496">
        <v>9</v>
      </c>
      <c r="S4496">
        <v>0</v>
      </c>
      <c r="T4496">
        <v>0</v>
      </c>
      <c r="U4496">
        <v>1</v>
      </c>
      <c r="V4496">
        <f t="shared" si="140"/>
        <v>62</v>
      </c>
      <c r="W4496">
        <f t="shared" si="141"/>
        <v>45</v>
      </c>
    </row>
    <row r="4497" spans="1:23" x14ac:dyDescent="0.35">
      <c r="A4497" t="s">
        <v>580</v>
      </c>
      <c r="B4497" s="1">
        <v>44429</v>
      </c>
      <c r="C4497" t="s">
        <v>573</v>
      </c>
      <c r="D4497" t="s">
        <v>21</v>
      </c>
      <c r="E4497">
        <v>1</v>
      </c>
      <c r="F4497">
        <v>0</v>
      </c>
      <c r="G4497">
        <v>0</v>
      </c>
      <c r="H4497">
        <v>1</v>
      </c>
      <c r="I4497">
        <v>0</v>
      </c>
      <c r="J4497">
        <v>0</v>
      </c>
      <c r="K4497">
        <v>0</v>
      </c>
      <c r="L4497">
        <v>6</v>
      </c>
      <c r="M4497">
        <v>5</v>
      </c>
      <c r="N4497">
        <v>2</v>
      </c>
      <c r="O4497">
        <v>2</v>
      </c>
      <c r="P4497">
        <v>1</v>
      </c>
      <c r="Q4497">
        <v>1</v>
      </c>
      <c r="R4497">
        <v>5</v>
      </c>
      <c r="S4497">
        <v>0</v>
      </c>
      <c r="T4497">
        <v>0</v>
      </c>
      <c r="U4497">
        <v>1</v>
      </c>
      <c r="V4497">
        <f t="shared" si="140"/>
        <v>67</v>
      </c>
      <c r="W4497">
        <f t="shared" si="141"/>
        <v>57</v>
      </c>
    </row>
    <row r="4498" spans="1:23" x14ac:dyDescent="0.35">
      <c r="A4498" t="s">
        <v>580</v>
      </c>
      <c r="B4498" s="1">
        <v>44430</v>
      </c>
      <c r="C4498" t="s">
        <v>569</v>
      </c>
      <c r="D4498" t="s">
        <v>21</v>
      </c>
      <c r="E4498">
        <v>1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2</v>
      </c>
      <c r="M4498">
        <v>1</v>
      </c>
      <c r="N4498">
        <v>0</v>
      </c>
      <c r="O4498">
        <v>0</v>
      </c>
      <c r="P4498">
        <v>0</v>
      </c>
      <c r="Q4498">
        <v>1</v>
      </c>
      <c r="R4498">
        <v>4</v>
      </c>
      <c r="S4498">
        <v>0</v>
      </c>
      <c r="T4498">
        <v>0</v>
      </c>
      <c r="U4498">
        <v>0</v>
      </c>
      <c r="V4498">
        <f t="shared" si="140"/>
        <v>58</v>
      </c>
      <c r="W4498">
        <f t="shared" si="141"/>
        <v>52</v>
      </c>
    </row>
    <row r="4499" spans="1:23" x14ac:dyDescent="0.35">
      <c r="A4499" t="s">
        <v>580</v>
      </c>
      <c r="B4499" s="1">
        <v>44432</v>
      </c>
      <c r="C4499" t="s">
        <v>576</v>
      </c>
      <c r="D4499" t="s">
        <v>119</v>
      </c>
      <c r="E4499">
        <v>1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5</v>
      </c>
      <c r="M4499">
        <v>4</v>
      </c>
      <c r="N4499">
        <v>1</v>
      </c>
      <c r="O4499">
        <v>1</v>
      </c>
      <c r="P4499">
        <v>0</v>
      </c>
      <c r="Q4499">
        <v>1</v>
      </c>
      <c r="R4499">
        <v>1</v>
      </c>
      <c r="S4499">
        <v>0</v>
      </c>
      <c r="T4499">
        <v>0</v>
      </c>
      <c r="U4499">
        <v>0</v>
      </c>
      <c r="V4499">
        <f t="shared" si="140"/>
        <v>63</v>
      </c>
      <c r="W4499">
        <f t="shared" si="141"/>
        <v>58</v>
      </c>
    </row>
    <row r="4500" spans="1:23" x14ac:dyDescent="0.35">
      <c r="A4500" t="s">
        <v>580</v>
      </c>
      <c r="B4500" s="1">
        <v>44433</v>
      </c>
      <c r="C4500" t="s">
        <v>567</v>
      </c>
      <c r="D4500" t="s">
        <v>119</v>
      </c>
      <c r="E4500">
        <v>1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4</v>
      </c>
      <c r="M4500">
        <v>5</v>
      </c>
      <c r="N4500">
        <v>2</v>
      </c>
      <c r="O4500">
        <v>2</v>
      </c>
      <c r="P4500">
        <v>0</v>
      </c>
      <c r="Q4500">
        <v>2</v>
      </c>
      <c r="R4500">
        <v>0</v>
      </c>
      <c r="S4500">
        <v>0</v>
      </c>
      <c r="T4500">
        <v>0</v>
      </c>
      <c r="U4500">
        <v>0</v>
      </c>
      <c r="V4500">
        <f t="shared" si="140"/>
        <v>55</v>
      </c>
      <c r="W4500">
        <f t="shared" si="141"/>
        <v>44</v>
      </c>
    </row>
    <row r="4501" spans="1:23" x14ac:dyDescent="0.35">
      <c r="A4501" t="s">
        <v>580</v>
      </c>
      <c r="B4501" s="1">
        <v>44435</v>
      </c>
      <c r="C4501" t="s">
        <v>574</v>
      </c>
      <c r="D4501" t="s">
        <v>67</v>
      </c>
      <c r="E4501">
        <v>1</v>
      </c>
      <c r="F4501">
        <v>0</v>
      </c>
      <c r="G4501">
        <v>0</v>
      </c>
      <c r="H4501">
        <v>1</v>
      </c>
      <c r="I4501">
        <v>0</v>
      </c>
      <c r="J4501">
        <v>0</v>
      </c>
      <c r="K4501">
        <v>0</v>
      </c>
      <c r="L4501">
        <v>6</v>
      </c>
      <c r="M4501">
        <v>8</v>
      </c>
      <c r="N4501">
        <v>2</v>
      </c>
      <c r="O4501">
        <v>2</v>
      </c>
      <c r="P4501">
        <v>1</v>
      </c>
      <c r="Q4501">
        <v>0</v>
      </c>
      <c r="R4501">
        <v>4</v>
      </c>
      <c r="S4501">
        <v>1</v>
      </c>
      <c r="T4501">
        <v>0</v>
      </c>
      <c r="U4501">
        <v>0</v>
      </c>
      <c r="V4501">
        <f t="shared" si="140"/>
        <v>64</v>
      </c>
      <c r="W4501">
        <f t="shared" si="141"/>
        <v>52</v>
      </c>
    </row>
    <row r="4502" spans="1:23" x14ac:dyDescent="0.35">
      <c r="A4502" t="s">
        <v>580</v>
      </c>
      <c r="B4502" s="1">
        <v>44436</v>
      </c>
      <c r="C4502" t="s">
        <v>568</v>
      </c>
      <c r="D4502" t="s">
        <v>67</v>
      </c>
      <c r="E4502">
        <v>1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 s="2">
        <v>4.333333333333333</v>
      </c>
      <c r="M4502">
        <v>3</v>
      </c>
      <c r="N4502">
        <v>1</v>
      </c>
      <c r="O4502">
        <v>1</v>
      </c>
      <c r="P4502">
        <v>0</v>
      </c>
      <c r="Q4502">
        <v>2</v>
      </c>
      <c r="R4502">
        <v>6</v>
      </c>
      <c r="S4502">
        <v>0</v>
      </c>
      <c r="T4502">
        <v>0</v>
      </c>
      <c r="U4502">
        <v>0</v>
      </c>
      <c r="V4502">
        <f t="shared" si="140"/>
        <v>64.666666666666671</v>
      </c>
      <c r="W4502">
        <f t="shared" si="141"/>
        <v>59</v>
      </c>
    </row>
    <row r="4503" spans="1:23" x14ac:dyDescent="0.35">
      <c r="A4503" t="s">
        <v>580</v>
      </c>
      <c r="B4503" s="1">
        <v>44437</v>
      </c>
      <c r="C4503" t="s">
        <v>569</v>
      </c>
      <c r="D4503" t="s">
        <v>67</v>
      </c>
      <c r="E4503">
        <v>1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4</v>
      </c>
      <c r="M4503">
        <v>4</v>
      </c>
      <c r="N4503">
        <v>2</v>
      </c>
      <c r="O4503">
        <v>2</v>
      </c>
      <c r="P4503">
        <v>1</v>
      </c>
      <c r="Q4503">
        <v>1</v>
      </c>
      <c r="R4503">
        <v>6</v>
      </c>
      <c r="S4503">
        <v>0</v>
      </c>
      <c r="T4503">
        <v>0</v>
      </c>
      <c r="U4503">
        <v>0</v>
      </c>
      <c r="V4503">
        <f t="shared" si="140"/>
        <v>59</v>
      </c>
      <c r="W4503">
        <f t="shared" si="141"/>
        <v>48</v>
      </c>
    </row>
    <row r="4504" spans="1:23" x14ac:dyDescent="0.35">
      <c r="A4504" t="s">
        <v>580</v>
      </c>
      <c r="B4504" s="1">
        <v>44438</v>
      </c>
      <c r="C4504" t="s">
        <v>573</v>
      </c>
      <c r="D4504" t="s">
        <v>55</v>
      </c>
      <c r="E4504">
        <v>1</v>
      </c>
      <c r="F4504">
        <v>0</v>
      </c>
      <c r="G4504">
        <v>0</v>
      </c>
      <c r="H4504">
        <v>1</v>
      </c>
      <c r="I4504">
        <v>0</v>
      </c>
      <c r="J4504">
        <v>0</v>
      </c>
      <c r="K4504">
        <v>0</v>
      </c>
      <c r="L4504" s="2">
        <v>5.666666666666667</v>
      </c>
      <c r="M4504">
        <v>5</v>
      </c>
      <c r="N4504">
        <v>1</v>
      </c>
      <c r="O4504">
        <v>1</v>
      </c>
      <c r="P4504">
        <v>1</v>
      </c>
      <c r="Q4504">
        <v>1</v>
      </c>
      <c r="R4504">
        <v>5</v>
      </c>
      <c r="S4504">
        <v>0</v>
      </c>
      <c r="T4504">
        <v>0</v>
      </c>
      <c r="U4504">
        <v>0</v>
      </c>
      <c r="V4504">
        <f t="shared" si="140"/>
        <v>65.333333333333329</v>
      </c>
      <c r="W4504">
        <f t="shared" si="141"/>
        <v>58</v>
      </c>
    </row>
    <row r="4505" spans="1:23" x14ac:dyDescent="0.35">
      <c r="A4505" t="s">
        <v>580</v>
      </c>
      <c r="B4505" s="1">
        <v>44439</v>
      </c>
      <c r="C4505" t="s">
        <v>567</v>
      </c>
      <c r="D4505" t="s">
        <v>55</v>
      </c>
      <c r="E4505">
        <v>1</v>
      </c>
      <c r="F4505">
        <v>0</v>
      </c>
      <c r="G4505">
        <v>0</v>
      </c>
      <c r="H4505">
        <v>1</v>
      </c>
      <c r="I4505">
        <v>0</v>
      </c>
      <c r="J4505">
        <v>0</v>
      </c>
      <c r="K4505">
        <v>0</v>
      </c>
      <c r="L4505">
        <v>6</v>
      </c>
      <c r="M4505">
        <v>5</v>
      </c>
      <c r="N4505">
        <v>2</v>
      </c>
      <c r="O4505">
        <v>2</v>
      </c>
      <c r="P4505">
        <v>1</v>
      </c>
      <c r="Q4505">
        <v>0</v>
      </c>
      <c r="R4505">
        <v>3</v>
      </c>
      <c r="S4505">
        <v>0</v>
      </c>
      <c r="T4505">
        <v>0</v>
      </c>
      <c r="U4505">
        <v>0</v>
      </c>
      <c r="V4505">
        <f t="shared" si="140"/>
        <v>66</v>
      </c>
      <c r="W4505">
        <f t="shared" si="141"/>
        <v>57</v>
      </c>
    </row>
    <row r="4506" spans="1:23" x14ac:dyDescent="0.35">
      <c r="A4506" t="s">
        <v>580</v>
      </c>
      <c r="B4506" s="1">
        <v>44440</v>
      </c>
      <c r="C4506" t="s">
        <v>576</v>
      </c>
      <c r="D4506" t="s">
        <v>55</v>
      </c>
      <c r="E4506">
        <v>1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4</v>
      </c>
      <c r="M4506">
        <v>3</v>
      </c>
      <c r="N4506">
        <v>1</v>
      </c>
      <c r="O4506">
        <v>1</v>
      </c>
      <c r="P4506">
        <v>0</v>
      </c>
      <c r="Q4506">
        <v>0</v>
      </c>
      <c r="R4506">
        <v>5</v>
      </c>
      <c r="S4506">
        <v>0</v>
      </c>
      <c r="T4506">
        <v>0</v>
      </c>
      <c r="U4506">
        <v>0</v>
      </c>
      <c r="V4506">
        <f t="shared" si="140"/>
        <v>64</v>
      </c>
      <c r="W4506">
        <f t="shared" si="141"/>
        <v>60</v>
      </c>
    </row>
    <row r="4507" spans="1:23" x14ac:dyDescent="0.35">
      <c r="A4507" t="s">
        <v>580</v>
      </c>
      <c r="B4507" s="1">
        <v>44441</v>
      </c>
      <c r="C4507" t="s">
        <v>574</v>
      </c>
      <c r="D4507" t="s">
        <v>55</v>
      </c>
      <c r="E4507">
        <v>1</v>
      </c>
      <c r="F4507">
        <v>0</v>
      </c>
      <c r="G4507">
        <v>0</v>
      </c>
      <c r="H4507">
        <v>0</v>
      </c>
      <c r="I4507">
        <v>1</v>
      </c>
      <c r="J4507">
        <v>0</v>
      </c>
      <c r="K4507">
        <v>0</v>
      </c>
      <c r="L4507">
        <v>5</v>
      </c>
      <c r="M4507">
        <v>8</v>
      </c>
      <c r="N4507">
        <v>4</v>
      </c>
      <c r="O4507">
        <v>4</v>
      </c>
      <c r="P4507">
        <v>0</v>
      </c>
      <c r="Q4507">
        <v>2</v>
      </c>
      <c r="R4507">
        <v>8</v>
      </c>
      <c r="S4507">
        <v>0</v>
      </c>
      <c r="T4507">
        <v>0</v>
      </c>
      <c r="U4507">
        <v>0</v>
      </c>
      <c r="V4507">
        <f t="shared" si="140"/>
        <v>65</v>
      </c>
      <c r="W4507">
        <f t="shared" si="141"/>
        <v>46</v>
      </c>
    </row>
    <row r="4508" spans="1:23" x14ac:dyDescent="0.35">
      <c r="A4508" t="s">
        <v>580</v>
      </c>
      <c r="B4508" s="1">
        <v>44442</v>
      </c>
      <c r="C4508" t="s">
        <v>568</v>
      </c>
      <c r="D4508" t="s">
        <v>30</v>
      </c>
      <c r="E4508">
        <v>1</v>
      </c>
      <c r="F4508">
        <v>0</v>
      </c>
      <c r="G4508">
        <v>0</v>
      </c>
      <c r="H4508">
        <v>1</v>
      </c>
      <c r="I4508">
        <v>0</v>
      </c>
      <c r="J4508">
        <v>0</v>
      </c>
      <c r="K4508">
        <v>0</v>
      </c>
      <c r="L4508">
        <v>6</v>
      </c>
      <c r="M4508">
        <v>3</v>
      </c>
      <c r="N4508">
        <v>2</v>
      </c>
      <c r="O4508">
        <v>2</v>
      </c>
      <c r="P4508">
        <v>2</v>
      </c>
      <c r="Q4508">
        <v>0</v>
      </c>
      <c r="R4508">
        <v>7</v>
      </c>
      <c r="S4508">
        <v>0</v>
      </c>
      <c r="T4508">
        <v>0</v>
      </c>
      <c r="U4508">
        <v>0</v>
      </c>
      <c r="V4508">
        <f t="shared" si="140"/>
        <v>68</v>
      </c>
      <c r="W4508">
        <f t="shared" si="141"/>
        <v>59</v>
      </c>
    </row>
    <row r="4509" spans="1:23" x14ac:dyDescent="0.35">
      <c r="A4509" t="s">
        <v>580</v>
      </c>
      <c r="B4509" s="1">
        <v>44443</v>
      </c>
      <c r="C4509" t="s">
        <v>569</v>
      </c>
      <c r="D4509" t="s">
        <v>30</v>
      </c>
      <c r="E4509">
        <v>1</v>
      </c>
      <c r="F4509">
        <v>0</v>
      </c>
      <c r="G4509">
        <v>0</v>
      </c>
      <c r="H4509">
        <v>1</v>
      </c>
      <c r="I4509">
        <v>0</v>
      </c>
      <c r="J4509">
        <v>0</v>
      </c>
      <c r="K4509">
        <v>0</v>
      </c>
      <c r="L4509">
        <v>5</v>
      </c>
      <c r="M4509">
        <v>4</v>
      </c>
      <c r="N4509">
        <v>4</v>
      </c>
      <c r="O4509">
        <v>4</v>
      </c>
      <c r="P4509">
        <v>2</v>
      </c>
      <c r="Q4509">
        <v>4</v>
      </c>
      <c r="R4509">
        <v>3</v>
      </c>
      <c r="S4509">
        <v>0</v>
      </c>
      <c r="T4509">
        <v>0</v>
      </c>
      <c r="U4509">
        <v>1</v>
      </c>
      <c r="V4509">
        <f t="shared" si="140"/>
        <v>54</v>
      </c>
      <c r="W4509">
        <f t="shared" si="141"/>
        <v>33</v>
      </c>
    </row>
    <row r="4510" spans="1:23" x14ac:dyDescent="0.35">
      <c r="A4510" t="s">
        <v>580</v>
      </c>
      <c r="B4510" s="1">
        <v>44444</v>
      </c>
      <c r="C4510" t="s">
        <v>573</v>
      </c>
      <c r="D4510" t="s">
        <v>30</v>
      </c>
      <c r="E4510">
        <v>1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 s="2">
        <v>2.6666666666666665</v>
      </c>
      <c r="M4510">
        <v>6</v>
      </c>
      <c r="N4510">
        <v>4</v>
      </c>
      <c r="O4510">
        <v>4</v>
      </c>
      <c r="P4510">
        <v>0</v>
      </c>
      <c r="Q4510">
        <v>3</v>
      </c>
      <c r="R4510">
        <v>4</v>
      </c>
      <c r="S4510">
        <v>0</v>
      </c>
      <c r="T4510">
        <v>1</v>
      </c>
      <c r="U4510">
        <v>1</v>
      </c>
      <c r="V4510">
        <f t="shared" si="140"/>
        <v>53</v>
      </c>
      <c r="W4510">
        <f t="shared" si="141"/>
        <v>30</v>
      </c>
    </row>
    <row r="4511" spans="1:23" x14ac:dyDescent="0.35">
      <c r="A4511" t="s">
        <v>580</v>
      </c>
      <c r="B4511" s="1">
        <v>44445</v>
      </c>
      <c r="C4511" t="s">
        <v>567</v>
      </c>
      <c r="D4511" t="s">
        <v>38</v>
      </c>
      <c r="E4511">
        <v>1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2</v>
      </c>
      <c r="M4511">
        <v>8</v>
      </c>
      <c r="N4511">
        <v>7</v>
      </c>
      <c r="O4511">
        <v>7</v>
      </c>
      <c r="P4511">
        <v>0</v>
      </c>
      <c r="Q4511">
        <v>2</v>
      </c>
      <c r="R4511">
        <v>1</v>
      </c>
      <c r="S4511">
        <v>1</v>
      </c>
      <c r="T4511">
        <v>0</v>
      </c>
      <c r="U4511">
        <v>0</v>
      </c>
      <c r="V4511">
        <f t="shared" si="140"/>
        <v>47</v>
      </c>
      <c r="W4511">
        <f t="shared" si="141"/>
        <v>12</v>
      </c>
    </row>
    <row r="4512" spans="1:23" x14ac:dyDescent="0.35">
      <c r="A4512" t="s">
        <v>580</v>
      </c>
      <c r="B4512" s="1">
        <v>44446</v>
      </c>
      <c r="C4512" t="s">
        <v>576</v>
      </c>
      <c r="D4512" t="s">
        <v>38</v>
      </c>
      <c r="E4512">
        <v>1</v>
      </c>
      <c r="F4512">
        <v>0</v>
      </c>
      <c r="G4512">
        <v>0</v>
      </c>
      <c r="H4512">
        <v>1</v>
      </c>
      <c r="I4512">
        <v>0</v>
      </c>
      <c r="J4512">
        <v>0</v>
      </c>
      <c r="K4512">
        <v>0</v>
      </c>
      <c r="L4512">
        <v>5</v>
      </c>
      <c r="M4512">
        <v>6</v>
      </c>
      <c r="N4512">
        <v>1</v>
      </c>
      <c r="O4512">
        <v>1</v>
      </c>
      <c r="P4512">
        <v>0</v>
      </c>
      <c r="Q4512">
        <v>0</v>
      </c>
      <c r="R4512">
        <v>2</v>
      </c>
      <c r="S4512">
        <v>0</v>
      </c>
      <c r="T4512">
        <v>0</v>
      </c>
      <c r="U4512">
        <v>0</v>
      </c>
      <c r="V4512">
        <f t="shared" si="140"/>
        <v>63</v>
      </c>
      <c r="W4512">
        <f t="shared" si="141"/>
        <v>57</v>
      </c>
    </row>
    <row r="4513" spans="1:23" x14ac:dyDescent="0.35">
      <c r="A4513" t="s">
        <v>580</v>
      </c>
      <c r="B4513" s="1">
        <v>44447</v>
      </c>
      <c r="C4513" t="s">
        <v>574</v>
      </c>
      <c r="D4513" t="s">
        <v>38</v>
      </c>
      <c r="E4513">
        <v>1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5</v>
      </c>
      <c r="M4513">
        <v>3</v>
      </c>
      <c r="N4513">
        <v>0</v>
      </c>
      <c r="O4513">
        <v>0</v>
      </c>
      <c r="P4513">
        <v>0</v>
      </c>
      <c r="Q4513">
        <v>1</v>
      </c>
      <c r="R4513">
        <v>3</v>
      </c>
      <c r="S4513">
        <v>0</v>
      </c>
      <c r="T4513">
        <v>0</v>
      </c>
      <c r="U4513">
        <v>0</v>
      </c>
      <c r="V4513">
        <f t="shared" si="140"/>
        <v>66</v>
      </c>
      <c r="W4513">
        <f t="shared" si="141"/>
        <v>65</v>
      </c>
    </row>
    <row r="4514" spans="1:23" x14ac:dyDescent="0.35">
      <c r="A4514" t="s">
        <v>580</v>
      </c>
      <c r="B4514" s="1">
        <v>44449</v>
      </c>
      <c r="C4514" t="s">
        <v>568</v>
      </c>
      <c r="D4514" t="s">
        <v>65</v>
      </c>
      <c r="E4514">
        <v>1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5</v>
      </c>
      <c r="M4514">
        <v>3</v>
      </c>
      <c r="N4514">
        <v>1</v>
      </c>
      <c r="O4514">
        <v>1</v>
      </c>
      <c r="P4514">
        <v>1</v>
      </c>
      <c r="Q4514">
        <v>0</v>
      </c>
      <c r="R4514">
        <v>6</v>
      </c>
      <c r="S4514">
        <v>0</v>
      </c>
      <c r="T4514">
        <v>0</v>
      </c>
      <c r="U4514">
        <v>0</v>
      </c>
      <c r="V4514">
        <f t="shared" si="140"/>
        <v>66</v>
      </c>
      <c r="W4514">
        <f t="shared" si="141"/>
        <v>61</v>
      </c>
    </row>
    <row r="4515" spans="1:23" x14ac:dyDescent="0.35">
      <c r="A4515" t="s">
        <v>580</v>
      </c>
      <c r="B4515" s="1">
        <v>44450</v>
      </c>
      <c r="C4515" t="s">
        <v>569</v>
      </c>
      <c r="D4515" t="s">
        <v>65</v>
      </c>
      <c r="E4515">
        <v>1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4</v>
      </c>
      <c r="M4515">
        <v>2</v>
      </c>
      <c r="N4515">
        <v>1</v>
      </c>
      <c r="O4515">
        <v>1</v>
      </c>
      <c r="P4515">
        <v>0</v>
      </c>
      <c r="Q4515">
        <v>1</v>
      </c>
      <c r="R4515">
        <v>2</v>
      </c>
      <c r="S4515">
        <v>0</v>
      </c>
      <c r="T4515">
        <v>0</v>
      </c>
      <c r="U4515">
        <v>0</v>
      </c>
      <c r="V4515">
        <f t="shared" si="140"/>
        <v>61</v>
      </c>
      <c r="W4515">
        <f t="shared" si="141"/>
        <v>57</v>
      </c>
    </row>
    <row r="4516" spans="1:23" x14ac:dyDescent="0.35">
      <c r="A4516" t="s">
        <v>580</v>
      </c>
      <c r="B4516" s="1">
        <v>44451</v>
      </c>
      <c r="C4516" t="s">
        <v>573</v>
      </c>
      <c r="D4516" t="s">
        <v>65</v>
      </c>
      <c r="E4516">
        <v>1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 s="2">
        <v>4.333333333333333</v>
      </c>
      <c r="M4516">
        <v>5</v>
      </c>
      <c r="N4516">
        <v>2</v>
      </c>
      <c r="O4516">
        <v>2</v>
      </c>
      <c r="P4516">
        <v>1</v>
      </c>
      <c r="Q4516">
        <v>2</v>
      </c>
      <c r="R4516">
        <v>3</v>
      </c>
      <c r="S4516">
        <v>0</v>
      </c>
      <c r="T4516">
        <v>0</v>
      </c>
      <c r="U4516">
        <v>1</v>
      </c>
      <c r="V4516">
        <f t="shared" si="140"/>
        <v>55.666666666666664</v>
      </c>
      <c r="W4516">
        <f t="shared" si="141"/>
        <v>43</v>
      </c>
    </row>
    <row r="4517" spans="1:23" x14ac:dyDescent="0.35">
      <c r="A4517" t="s">
        <v>580</v>
      </c>
      <c r="B4517" s="1">
        <v>44452</v>
      </c>
      <c r="C4517" t="s">
        <v>575</v>
      </c>
      <c r="D4517" t="s">
        <v>28</v>
      </c>
      <c r="E4517">
        <v>1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 s="2">
        <v>2.3333333333333335</v>
      </c>
      <c r="M4517">
        <v>3</v>
      </c>
      <c r="N4517">
        <v>0</v>
      </c>
      <c r="O4517">
        <v>0</v>
      </c>
      <c r="P4517">
        <v>0</v>
      </c>
      <c r="Q4517">
        <v>0</v>
      </c>
      <c r="R4517">
        <v>1</v>
      </c>
      <c r="S4517">
        <v>0</v>
      </c>
      <c r="T4517">
        <v>0</v>
      </c>
      <c r="U4517">
        <v>0</v>
      </c>
      <c r="V4517">
        <f t="shared" si="140"/>
        <v>55</v>
      </c>
      <c r="W4517">
        <f t="shared" si="141"/>
        <v>49</v>
      </c>
    </row>
    <row r="4518" spans="1:23" x14ac:dyDescent="0.35">
      <c r="A4518" t="s">
        <v>580</v>
      </c>
      <c r="B4518" s="1">
        <v>44453</v>
      </c>
      <c r="C4518" t="s">
        <v>576</v>
      </c>
      <c r="D4518" t="s">
        <v>28</v>
      </c>
      <c r="E4518">
        <v>1</v>
      </c>
      <c r="F4518">
        <v>0</v>
      </c>
      <c r="G4518">
        <v>0</v>
      </c>
      <c r="H4518">
        <v>1</v>
      </c>
      <c r="I4518">
        <v>0</v>
      </c>
      <c r="J4518">
        <v>0</v>
      </c>
      <c r="K4518">
        <v>0</v>
      </c>
      <c r="L4518">
        <v>5</v>
      </c>
      <c r="M4518">
        <v>2</v>
      </c>
      <c r="N4518">
        <v>0</v>
      </c>
      <c r="O4518">
        <v>0</v>
      </c>
      <c r="P4518">
        <v>0</v>
      </c>
      <c r="Q4518">
        <v>1</v>
      </c>
      <c r="R4518">
        <v>3</v>
      </c>
      <c r="S4518">
        <v>0</v>
      </c>
      <c r="T4518">
        <v>0</v>
      </c>
      <c r="U4518">
        <v>0</v>
      </c>
      <c r="V4518">
        <f t="shared" si="140"/>
        <v>67</v>
      </c>
      <c r="W4518">
        <f t="shared" si="141"/>
        <v>67</v>
      </c>
    </row>
    <row r="4519" spans="1:23" x14ac:dyDescent="0.35">
      <c r="A4519" t="s">
        <v>580</v>
      </c>
      <c r="B4519" s="1">
        <v>44454</v>
      </c>
      <c r="C4519" t="s">
        <v>568</v>
      </c>
      <c r="D4519" t="s">
        <v>28</v>
      </c>
      <c r="E4519">
        <v>1</v>
      </c>
      <c r="F4519">
        <v>0</v>
      </c>
      <c r="G4519">
        <v>0</v>
      </c>
      <c r="H4519">
        <v>0</v>
      </c>
      <c r="I4519">
        <v>1</v>
      </c>
      <c r="J4519">
        <v>0</v>
      </c>
      <c r="K4519">
        <v>0</v>
      </c>
      <c r="L4519">
        <v>6</v>
      </c>
      <c r="M4519">
        <v>7</v>
      </c>
      <c r="N4519">
        <v>6</v>
      </c>
      <c r="O4519">
        <v>6</v>
      </c>
      <c r="P4519">
        <v>1</v>
      </c>
      <c r="Q4519">
        <v>2</v>
      </c>
      <c r="R4519">
        <v>5</v>
      </c>
      <c r="S4519">
        <v>0</v>
      </c>
      <c r="T4519">
        <v>0</v>
      </c>
      <c r="U4519">
        <v>1</v>
      </c>
      <c r="V4519">
        <f t="shared" si="140"/>
        <v>64</v>
      </c>
      <c r="W4519">
        <f t="shared" si="141"/>
        <v>39</v>
      </c>
    </row>
    <row r="4520" spans="1:23" x14ac:dyDescent="0.35">
      <c r="A4520" t="s">
        <v>580</v>
      </c>
      <c r="B4520" s="1">
        <v>44455</v>
      </c>
      <c r="C4520" t="s">
        <v>577</v>
      </c>
      <c r="D4520" t="s">
        <v>49</v>
      </c>
      <c r="E4520">
        <v>1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1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1</v>
      </c>
      <c r="S4520">
        <v>0</v>
      </c>
      <c r="T4520">
        <v>0</v>
      </c>
      <c r="U4520">
        <v>0</v>
      </c>
      <c r="V4520">
        <f t="shared" si="140"/>
        <v>54</v>
      </c>
      <c r="W4520">
        <f t="shared" si="141"/>
        <v>47</v>
      </c>
    </row>
    <row r="4521" spans="1:23" x14ac:dyDescent="0.35">
      <c r="A4521" t="s">
        <v>580</v>
      </c>
      <c r="B4521" s="1">
        <v>44456</v>
      </c>
      <c r="C4521" t="s">
        <v>573</v>
      </c>
      <c r="D4521" t="s">
        <v>49</v>
      </c>
      <c r="E4521">
        <v>1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6</v>
      </c>
      <c r="M4521">
        <v>6</v>
      </c>
      <c r="N4521">
        <v>4</v>
      </c>
      <c r="O4521">
        <v>4</v>
      </c>
      <c r="P4521">
        <v>1</v>
      </c>
      <c r="Q4521">
        <v>1</v>
      </c>
      <c r="R4521">
        <v>4</v>
      </c>
      <c r="S4521">
        <v>0</v>
      </c>
      <c r="T4521">
        <v>0</v>
      </c>
      <c r="U4521">
        <v>1</v>
      </c>
      <c r="V4521">
        <f t="shared" si="140"/>
        <v>65</v>
      </c>
      <c r="W4521">
        <f t="shared" si="141"/>
        <v>48</v>
      </c>
    </row>
    <row r="4522" spans="1:23" x14ac:dyDescent="0.35">
      <c r="A4522" t="s">
        <v>580</v>
      </c>
      <c r="B4522" s="1">
        <v>44457</v>
      </c>
      <c r="C4522" t="s">
        <v>567</v>
      </c>
      <c r="D4522" t="s">
        <v>49</v>
      </c>
      <c r="E4522">
        <v>1</v>
      </c>
      <c r="F4522">
        <v>0</v>
      </c>
      <c r="G4522">
        <v>0</v>
      </c>
      <c r="H4522">
        <v>0</v>
      </c>
      <c r="I4522">
        <v>1</v>
      </c>
      <c r="J4522">
        <v>0</v>
      </c>
      <c r="K4522">
        <v>0</v>
      </c>
      <c r="L4522">
        <v>6</v>
      </c>
      <c r="M4522">
        <v>5</v>
      </c>
      <c r="N4522">
        <v>4</v>
      </c>
      <c r="O4522">
        <v>4</v>
      </c>
      <c r="P4522">
        <v>2</v>
      </c>
      <c r="Q4522">
        <v>0</v>
      </c>
      <c r="R4522">
        <v>4</v>
      </c>
      <c r="S4522">
        <v>0</v>
      </c>
      <c r="T4522">
        <v>0</v>
      </c>
      <c r="U4522">
        <v>0</v>
      </c>
      <c r="V4522">
        <f t="shared" si="140"/>
        <v>63</v>
      </c>
      <c r="W4522">
        <f t="shared" si="141"/>
        <v>46</v>
      </c>
    </row>
    <row r="4523" spans="1:23" x14ac:dyDescent="0.35">
      <c r="A4523" t="s">
        <v>580</v>
      </c>
      <c r="B4523" s="1">
        <v>44458</v>
      </c>
      <c r="C4523" t="s">
        <v>574</v>
      </c>
      <c r="D4523" t="s">
        <v>49</v>
      </c>
      <c r="E4523">
        <v>1</v>
      </c>
      <c r="F4523">
        <v>0</v>
      </c>
      <c r="G4523">
        <v>0</v>
      </c>
      <c r="H4523">
        <v>0</v>
      </c>
      <c r="I4523">
        <v>1</v>
      </c>
      <c r="J4523">
        <v>0</v>
      </c>
      <c r="K4523">
        <v>0</v>
      </c>
      <c r="L4523">
        <v>5</v>
      </c>
      <c r="M4523">
        <v>2</v>
      </c>
      <c r="N4523">
        <v>1</v>
      </c>
      <c r="O4523">
        <v>1</v>
      </c>
      <c r="P4523">
        <v>1</v>
      </c>
      <c r="Q4523">
        <v>2</v>
      </c>
      <c r="R4523">
        <v>7</v>
      </c>
      <c r="S4523">
        <v>0</v>
      </c>
      <c r="T4523">
        <v>0</v>
      </c>
      <c r="U4523">
        <v>1</v>
      </c>
      <c r="V4523">
        <f t="shared" si="140"/>
        <v>66</v>
      </c>
      <c r="W4523">
        <f t="shared" si="141"/>
        <v>60</v>
      </c>
    </row>
    <row r="4524" spans="1:23" x14ac:dyDescent="0.35">
      <c r="A4524" t="s">
        <v>580</v>
      </c>
      <c r="B4524" s="1">
        <v>44459</v>
      </c>
      <c r="C4524" t="s">
        <v>578</v>
      </c>
      <c r="D4524" t="s">
        <v>64</v>
      </c>
      <c r="E4524">
        <v>1</v>
      </c>
      <c r="F4524">
        <v>0</v>
      </c>
      <c r="G4524">
        <v>0</v>
      </c>
      <c r="H4524">
        <v>1</v>
      </c>
      <c r="I4524">
        <v>0</v>
      </c>
      <c r="J4524">
        <v>0</v>
      </c>
      <c r="K4524">
        <v>0</v>
      </c>
      <c r="L4524">
        <v>5</v>
      </c>
      <c r="M4524">
        <v>2</v>
      </c>
      <c r="N4524">
        <v>2</v>
      </c>
      <c r="O4524">
        <v>2</v>
      </c>
      <c r="P4524">
        <v>2</v>
      </c>
      <c r="Q4524">
        <v>0</v>
      </c>
      <c r="R4524">
        <v>5</v>
      </c>
      <c r="S4524">
        <v>0</v>
      </c>
      <c r="T4524">
        <v>0</v>
      </c>
      <c r="U4524">
        <v>0</v>
      </c>
      <c r="V4524">
        <f t="shared" si="140"/>
        <v>62</v>
      </c>
      <c r="W4524">
        <f t="shared" si="141"/>
        <v>53</v>
      </c>
    </row>
    <row r="4525" spans="1:23" x14ac:dyDescent="0.35">
      <c r="A4525" t="s">
        <v>580</v>
      </c>
      <c r="B4525" s="1">
        <v>44460</v>
      </c>
      <c r="C4525" t="s">
        <v>576</v>
      </c>
      <c r="D4525" t="s">
        <v>64</v>
      </c>
      <c r="E4525">
        <v>1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5</v>
      </c>
      <c r="M4525">
        <v>4</v>
      </c>
      <c r="N4525">
        <v>2</v>
      </c>
      <c r="O4525">
        <v>2</v>
      </c>
      <c r="P4525">
        <v>1</v>
      </c>
      <c r="Q4525">
        <v>1</v>
      </c>
      <c r="R4525">
        <v>3</v>
      </c>
      <c r="S4525">
        <v>0</v>
      </c>
      <c r="T4525">
        <v>0</v>
      </c>
      <c r="U4525">
        <v>1</v>
      </c>
      <c r="V4525">
        <f t="shared" si="140"/>
        <v>61</v>
      </c>
      <c r="W4525">
        <f t="shared" si="141"/>
        <v>51</v>
      </c>
    </row>
    <row r="4526" spans="1:23" x14ac:dyDescent="0.35">
      <c r="A4526" t="s">
        <v>580</v>
      </c>
      <c r="B4526" s="1">
        <v>44461</v>
      </c>
      <c r="C4526" t="s">
        <v>573</v>
      </c>
      <c r="D4526" t="s">
        <v>64</v>
      </c>
      <c r="E4526">
        <v>1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3</v>
      </c>
      <c r="M4526">
        <v>1</v>
      </c>
      <c r="N4526">
        <v>0</v>
      </c>
      <c r="O4526">
        <v>0</v>
      </c>
      <c r="P4526">
        <v>0</v>
      </c>
      <c r="Q4526">
        <v>1</v>
      </c>
      <c r="R4526">
        <v>1</v>
      </c>
      <c r="S4526">
        <v>1</v>
      </c>
      <c r="T4526">
        <v>0</v>
      </c>
      <c r="U4526">
        <v>0</v>
      </c>
      <c r="V4526">
        <f t="shared" si="140"/>
        <v>58</v>
      </c>
      <c r="W4526">
        <f t="shared" si="141"/>
        <v>55</v>
      </c>
    </row>
    <row r="4527" spans="1:23" x14ac:dyDescent="0.35">
      <c r="A4527" t="s">
        <v>580</v>
      </c>
      <c r="B4527" s="1">
        <v>44463</v>
      </c>
      <c r="C4527" t="s">
        <v>579</v>
      </c>
      <c r="D4527" t="s">
        <v>97</v>
      </c>
      <c r="E4527">
        <v>1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1</v>
      </c>
      <c r="M4527">
        <v>0</v>
      </c>
      <c r="N4527">
        <v>0</v>
      </c>
      <c r="O4527">
        <v>0</v>
      </c>
      <c r="P4527">
        <v>0</v>
      </c>
      <c r="Q4527">
        <v>1</v>
      </c>
      <c r="R4527">
        <v>1</v>
      </c>
      <c r="S4527">
        <v>0</v>
      </c>
      <c r="T4527">
        <v>0</v>
      </c>
      <c r="U4527">
        <v>0</v>
      </c>
      <c r="V4527">
        <f t="shared" si="140"/>
        <v>53</v>
      </c>
      <c r="W4527">
        <f t="shared" si="141"/>
        <v>45</v>
      </c>
    </row>
    <row r="4528" spans="1:23" x14ac:dyDescent="0.35">
      <c r="A4528" t="s">
        <v>580</v>
      </c>
      <c r="B4528" s="1">
        <v>44464</v>
      </c>
      <c r="C4528" t="s">
        <v>574</v>
      </c>
      <c r="D4528" t="s">
        <v>97</v>
      </c>
      <c r="E4528">
        <v>1</v>
      </c>
      <c r="F4528">
        <v>0</v>
      </c>
      <c r="G4528">
        <v>0</v>
      </c>
      <c r="H4528">
        <v>1</v>
      </c>
      <c r="I4528">
        <v>0</v>
      </c>
      <c r="J4528">
        <v>0</v>
      </c>
      <c r="K4528">
        <v>0</v>
      </c>
      <c r="L4528">
        <v>5</v>
      </c>
      <c r="M4528">
        <v>6</v>
      </c>
      <c r="N4528">
        <v>1</v>
      </c>
      <c r="O4528">
        <v>1</v>
      </c>
      <c r="P4528">
        <v>1</v>
      </c>
      <c r="Q4528">
        <v>1</v>
      </c>
      <c r="R4528">
        <v>3</v>
      </c>
      <c r="S4528">
        <v>0</v>
      </c>
      <c r="T4528">
        <v>0</v>
      </c>
      <c r="U4528">
        <v>1</v>
      </c>
      <c r="V4528">
        <f t="shared" si="140"/>
        <v>59</v>
      </c>
      <c r="W4528">
        <f t="shared" si="141"/>
        <v>50</v>
      </c>
    </row>
    <row r="4529" spans="1:23" x14ac:dyDescent="0.35">
      <c r="A4529" t="s">
        <v>580</v>
      </c>
      <c r="B4529" s="1">
        <v>44465</v>
      </c>
      <c r="C4529" t="s">
        <v>578</v>
      </c>
      <c r="D4529" t="s">
        <v>97</v>
      </c>
      <c r="E4529">
        <v>1</v>
      </c>
      <c r="F4529">
        <v>0</v>
      </c>
      <c r="G4529">
        <v>0</v>
      </c>
      <c r="H4529">
        <v>1</v>
      </c>
      <c r="I4529">
        <v>0</v>
      </c>
      <c r="J4529">
        <v>0</v>
      </c>
      <c r="K4529">
        <v>0</v>
      </c>
      <c r="L4529" s="2">
        <v>5.666666666666667</v>
      </c>
      <c r="M4529">
        <v>3</v>
      </c>
      <c r="N4529">
        <v>0</v>
      </c>
      <c r="O4529">
        <v>0</v>
      </c>
      <c r="P4529">
        <v>0</v>
      </c>
      <c r="Q4529">
        <v>1</v>
      </c>
      <c r="R4529">
        <v>9</v>
      </c>
      <c r="S4529">
        <v>0</v>
      </c>
      <c r="T4529">
        <v>0</v>
      </c>
      <c r="U4529">
        <v>1</v>
      </c>
      <c r="V4529">
        <f t="shared" si="140"/>
        <v>75.333333333333329</v>
      </c>
      <c r="W4529">
        <f t="shared" si="141"/>
        <v>75</v>
      </c>
    </row>
    <row r="4530" spans="1:23" x14ac:dyDescent="0.35">
      <c r="A4530" t="s">
        <v>580</v>
      </c>
      <c r="B4530" s="1">
        <v>44467</v>
      </c>
      <c r="C4530" t="s">
        <v>568</v>
      </c>
      <c r="D4530" t="s">
        <v>32</v>
      </c>
      <c r="E4530">
        <v>1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5</v>
      </c>
      <c r="M4530">
        <v>0</v>
      </c>
      <c r="N4530">
        <v>0</v>
      </c>
      <c r="O4530">
        <v>0</v>
      </c>
      <c r="P4530">
        <v>0</v>
      </c>
      <c r="Q4530">
        <v>2</v>
      </c>
      <c r="R4530">
        <v>6</v>
      </c>
      <c r="S4530">
        <v>0</v>
      </c>
      <c r="T4530">
        <v>0</v>
      </c>
      <c r="U4530">
        <v>0</v>
      </c>
      <c r="V4530">
        <f t="shared" si="140"/>
        <v>71</v>
      </c>
      <c r="W4530">
        <f t="shared" si="141"/>
        <v>72</v>
      </c>
    </row>
    <row r="4531" spans="1:23" x14ac:dyDescent="0.35">
      <c r="A4531" t="s">
        <v>580</v>
      </c>
      <c r="B4531" s="1">
        <v>44468</v>
      </c>
      <c r="C4531" t="s">
        <v>576</v>
      </c>
      <c r="D4531" t="s">
        <v>32</v>
      </c>
      <c r="E4531">
        <v>1</v>
      </c>
      <c r="F4531">
        <v>0</v>
      </c>
      <c r="G4531">
        <v>0</v>
      </c>
      <c r="H4531">
        <v>1</v>
      </c>
      <c r="I4531">
        <v>0</v>
      </c>
      <c r="J4531">
        <v>0</v>
      </c>
      <c r="K4531">
        <v>0</v>
      </c>
      <c r="L4531">
        <v>5</v>
      </c>
      <c r="M4531">
        <v>1</v>
      </c>
      <c r="N4531">
        <v>0</v>
      </c>
      <c r="O4531">
        <v>0</v>
      </c>
      <c r="P4531">
        <v>0</v>
      </c>
      <c r="Q4531">
        <v>0</v>
      </c>
      <c r="R4531">
        <v>2</v>
      </c>
      <c r="S4531">
        <v>0</v>
      </c>
      <c r="T4531">
        <v>0</v>
      </c>
      <c r="U4531">
        <v>0</v>
      </c>
      <c r="V4531">
        <f t="shared" si="140"/>
        <v>68</v>
      </c>
      <c r="W4531">
        <f t="shared" si="141"/>
        <v>70</v>
      </c>
    </row>
    <row r="4532" spans="1:23" x14ac:dyDescent="0.35">
      <c r="A4532" t="s">
        <v>580</v>
      </c>
      <c r="B4532" s="1">
        <v>44469</v>
      </c>
      <c r="C4532" t="s">
        <v>575</v>
      </c>
      <c r="D4532" t="s">
        <v>32</v>
      </c>
      <c r="E4532">
        <v>1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1</v>
      </c>
      <c r="M4532">
        <v>1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f t="shared" si="140"/>
        <v>52</v>
      </c>
      <c r="W4532">
        <f t="shared" si="141"/>
        <v>44</v>
      </c>
    </row>
    <row r="4533" spans="1:23" x14ac:dyDescent="0.35">
      <c r="A4533" t="s">
        <v>580</v>
      </c>
      <c r="B4533" s="1">
        <v>44470</v>
      </c>
      <c r="C4533" t="s">
        <v>574</v>
      </c>
      <c r="D4533" t="s">
        <v>52</v>
      </c>
      <c r="E4533">
        <v>1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3</v>
      </c>
      <c r="M4533">
        <v>3</v>
      </c>
      <c r="N4533">
        <v>1</v>
      </c>
      <c r="O4533">
        <v>1</v>
      </c>
      <c r="P4533">
        <v>0</v>
      </c>
      <c r="Q4533">
        <v>0</v>
      </c>
      <c r="R4533">
        <v>3</v>
      </c>
      <c r="S4533">
        <v>0</v>
      </c>
      <c r="T4533">
        <v>0</v>
      </c>
      <c r="U4533">
        <v>1</v>
      </c>
      <c r="V4533">
        <f t="shared" si="140"/>
        <v>59</v>
      </c>
      <c r="W4533">
        <f t="shared" si="141"/>
        <v>52</v>
      </c>
    </row>
    <row r="4534" spans="1:23" x14ac:dyDescent="0.35">
      <c r="A4534" t="s">
        <v>580</v>
      </c>
      <c r="B4534" s="1">
        <v>44471</v>
      </c>
      <c r="C4534" t="s">
        <v>578</v>
      </c>
      <c r="D4534" t="s">
        <v>52</v>
      </c>
      <c r="E4534">
        <v>1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 s="2">
        <v>2.6666666666666665</v>
      </c>
      <c r="M4534">
        <v>1</v>
      </c>
      <c r="N4534">
        <v>1</v>
      </c>
      <c r="O4534">
        <v>1</v>
      </c>
      <c r="P4534">
        <v>1</v>
      </c>
      <c r="Q4534">
        <v>2</v>
      </c>
      <c r="R4534">
        <v>4</v>
      </c>
      <c r="S4534">
        <v>0</v>
      </c>
      <c r="T4534">
        <v>0</v>
      </c>
      <c r="U4534">
        <v>0</v>
      </c>
      <c r="V4534">
        <f t="shared" si="140"/>
        <v>55</v>
      </c>
      <c r="W4534">
        <f t="shared" si="141"/>
        <v>45</v>
      </c>
    </row>
    <row r="4535" spans="1:23" x14ac:dyDescent="0.35">
      <c r="A4535" t="s">
        <v>580</v>
      </c>
      <c r="B4535" s="1">
        <v>44472</v>
      </c>
      <c r="C4535" t="s">
        <v>568</v>
      </c>
      <c r="D4535" t="s">
        <v>52</v>
      </c>
      <c r="E4535">
        <v>1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5</v>
      </c>
      <c r="M4535">
        <v>1</v>
      </c>
      <c r="N4535">
        <v>0</v>
      </c>
      <c r="O4535">
        <v>0</v>
      </c>
      <c r="P4535">
        <v>0</v>
      </c>
      <c r="Q4535">
        <v>1</v>
      </c>
      <c r="R4535">
        <v>2</v>
      </c>
      <c r="S4535">
        <v>1</v>
      </c>
      <c r="T4535">
        <v>0</v>
      </c>
      <c r="U4535">
        <v>0</v>
      </c>
      <c r="V4535">
        <f t="shared" si="140"/>
        <v>67</v>
      </c>
      <c r="W4535">
        <f t="shared" si="141"/>
        <v>68</v>
      </c>
    </row>
    <row r="4536" spans="1:23" x14ac:dyDescent="0.35">
      <c r="A4536" t="s">
        <v>595</v>
      </c>
      <c r="B4536" s="1">
        <v>44287</v>
      </c>
      <c r="C4536" t="s">
        <v>487</v>
      </c>
      <c r="D4536" t="s">
        <v>29</v>
      </c>
      <c r="E4536">
        <v>1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 s="2">
        <v>0.33333333333333331</v>
      </c>
      <c r="M4536">
        <v>4</v>
      </c>
      <c r="N4536">
        <v>5</v>
      </c>
      <c r="O4536">
        <v>5</v>
      </c>
      <c r="P4536">
        <v>0</v>
      </c>
      <c r="Q4536">
        <v>3</v>
      </c>
      <c r="R4536">
        <v>1</v>
      </c>
      <c r="S4536">
        <v>0</v>
      </c>
      <c r="T4536">
        <v>0</v>
      </c>
      <c r="U4536">
        <v>0</v>
      </c>
      <c r="V4536">
        <f t="shared" si="140"/>
        <v>45</v>
      </c>
      <c r="W4536">
        <f t="shared" si="141"/>
        <v>14</v>
      </c>
    </row>
    <row r="4537" spans="1:23" x14ac:dyDescent="0.35">
      <c r="A4537" t="s">
        <v>595</v>
      </c>
      <c r="B4537" s="1">
        <v>44289</v>
      </c>
      <c r="C4537" t="s">
        <v>581</v>
      </c>
      <c r="D4537" t="s">
        <v>29</v>
      </c>
      <c r="E4537">
        <v>1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5</v>
      </c>
      <c r="M4537">
        <v>6</v>
      </c>
      <c r="N4537">
        <v>3</v>
      </c>
      <c r="O4537">
        <v>3</v>
      </c>
      <c r="P4537">
        <v>1</v>
      </c>
      <c r="Q4537">
        <v>0</v>
      </c>
      <c r="R4537">
        <v>1</v>
      </c>
      <c r="S4537">
        <v>1</v>
      </c>
      <c r="T4537">
        <v>0</v>
      </c>
      <c r="U4537">
        <v>0</v>
      </c>
      <c r="V4537">
        <f t="shared" si="140"/>
        <v>58</v>
      </c>
      <c r="W4537">
        <f t="shared" si="141"/>
        <v>44</v>
      </c>
    </row>
    <row r="4538" spans="1:23" x14ac:dyDescent="0.35">
      <c r="A4538" t="s">
        <v>595</v>
      </c>
      <c r="B4538" s="1">
        <v>44290</v>
      </c>
      <c r="C4538" t="s">
        <v>582</v>
      </c>
      <c r="D4538" t="s">
        <v>29</v>
      </c>
      <c r="E4538">
        <v>1</v>
      </c>
      <c r="F4538">
        <v>0</v>
      </c>
      <c r="G4538">
        <v>0</v>
      </c>
      <c r="H4538">
        <v>1</v>
      </c>
      <c r="I4538">
        <v>0</v>
      </c>
      <c r="J4538">
        <v>0</v>
      </c>
      <c r="K4538">
        <v>0</v>
      </c>
      <c r="L4538" s="2">
        <v>5.666666666666667</v>
      </c>
      <c r="M4538">
        <v>5</v>
      </c>
      <c r="N4538">
        <v>2</v>
      </c>
      <c r="O4538">
        <v>2</v>
      </c>
      <c r="P4538">
        <v>1</v>
      </c>
      <c r="Q4538">
        <v>0</v>
      </c>
      <c r="R4538">
        <v>8</v>
      </c>
      <c r="S4538">
        <v>0</v>
      </c>
      <c r="T4538">
        <v>0</v>
      </c>
      <c r="U4538">
        <v>0</v>
      </c>
      <c r="V4538">
        <f t="shared" si="140"/>
        <v>69.333333333333329</v>
      </c>
      <c r="W4538">
        <f t="shared" si="141"/>
        <v>60</v>
      </c>
    </row>
    <row r="4539" spans="1:23" x14ac:dyDescent="0.35">
      <c r="A4539" t="s">
        <v>595</v>
      </c>
      <c r="B4539" s="1">
        <v>44291</v>
      </c>
      <c r="C4539" t="s">
        <v>583</v>
      </c>
      <c r="D4539" t="s">
        <v>64</v>
      </c>
      <c r="E4539">
        <v>1</v>
      </c>
      <c r="F4539">
        <v>0</v>
      </c>
      <c r="G4539">
        <v>0</v>
      </c>
      <c r="H4539">
        <v>0</v>
      </c>
      <c r="I4539">
        <v>1</v>
      </c>
      <c r="J4539">
        <v>0</v>
      </c>
      <c r="K4539">
        <v>0</v>
      </c>
      <c r="L4539">
        <v>4</v>
      </c>
      <c r="M4539">
        <v>4</v>
      </c>
      <c r="N4539">
        <v>4</v>
      </c>
      <c r="O4539">
        <v>4</v>
      </c>
      <c r="P4539">
        <v>2</v>
      </c>
      <c r="Q4539">
        <v>3</v>
      </c>
      <c r="R4539">
        <v>7</v>
      </c>
      <c r="S4539">
        <v>0</v>
      </c>
      <c r="T4539">
        <v>0</v>
      </c>
      <c r="U4539">
        <v>0</v>
      </c>
      <c r="V4539">
        <f t="shared" si="140"/>
        <v>54</v>
      </c>
      <c r="W4539">
        <f t="shared" si="141"/>
        <v>33</v>
      </c>
    </row>
    <row r="4540" spans="1:23" x14ac:dyDescent="0.35">
      <c r="A4540" t="s">
        <v>595</v>
      </c>
      <c r="B4540" s="1">
        <v>44292</v>
      </c>
      <c r="C4540" t="s">
        <v>584</v>
      </c>
      <c r="D4540" t="s">
        <v>64</v>
      </c>
      <c r="E4540">
        <v>1</v>
      </c>
      <c r="F4540">
        <v>0</v>
      </c>
      <c r="G4540">
        <v>0</v>
      </c>
      <c r="H4540">
        <v>1</v>
      </c>
      <c r="I4540">
        <v>0</v>
      </c>
      <c r="J4540">
        <v>0</v>
      </c>
      <c r="K4540">
        <v>0</v>
      </c>
      <c r="L4540">
        <v>5</v>
      </c>
      <c r="M4540">
        <v>3</v>
      </c>
      <c r="N4540">
        <v>1</v>
      </c>
      <c r="O4540">
        <v>1</v>
      </c>
      <c r="P4540">
        <v>1</v>
      </c>
      <c r="Q4540">
        <v>0</v>
      </c>
      <c r="R4540">
        <v>6</v>
      </c>
      <c r="S4540">
        <v>0</v>
      </c>
      <c r="T4540">
        <v>0</v>
      </c>
      <c r="U4540">
        <v>1</v>
      </c>
      <c r="V4540">
        <f t="shared" si="140"/>
        <v>66</v>
      </c>
      <c r="W4540">
        <f t="shared" si="141"/>
        <v>61</v>
      </c>
    </row>
    <row r="4541" spans="1:23" x14ac:dyDescent="0.35">
      <c r="A4541" t="s">
        <v>595</v>
      </c>
      <c r="B4541" s="1">
        <v>44293</v>
      </c>
      <c r="C4541" t="s">
        <v>487</v>
      </c>
      <c r="D4541" t="s">
        <v>64</v>
      </c>
      <c r="E4541">
        <v>1</v>
      </c>
      <c r="F4541">
        <v>0</v>
      </c>
      <c r="G4541">
        <v>0</v>
      </c>
      <c r="H4541">
        <v>1</v>
      </c>
      <c r="I4541">
        <v>0</v>
      </c>
      <c r="J4541">
        <v>0</v>
      </c>
      <c r="K4541">
        <v>0</v>
      </c>
      <c r="L4541">
        <v>6</v>
      </c>
      <c r="M4541">
        <v>6</v>
      </c>
      <c r="N4541">
        <v>0</v>
      </c>
      <c r="O4541">
        <v>0</v>
      </c>
      <c r="P4541">
        <v>0</v>
      </c>
      <c r="Q4541">
        <v>1</v>
      </c>
      <c r="R4541">
        <v>8</v>
      </c>
      <c r="S4541">
        <v>0</v>
      </c>
      <c r="T4541">
        <v>0</v>
      </c>
      <c r="U4541">
        <v>0</v>
      </c>
      <c r="V4541">
        <f t="shared" si="140"/>
        <v>73</v>
      </c>
      <c r="W4541">
        <f t="shared" si="141"/>
        <v>70</v>
      </c>
    </row>
    <row r="4542" spans="1:23" x14ac:dyDescent="0.35">
      <c r="A4542" t="s">
        <v>595</v>
      </c>
      <c r="B4542" s="1">
        <v>44295</v>
      </c>
      <c r="C4542" t="s">
        <v>581</v>
      </c>
      <c r="D4542" t="s">
        <v>69</v>
      </c>
      <c r="E4542">
        <v>1</v>
      </c>
      <c r="F4542">
        <v>0</v>
      </c>
      <c r="G4542">
        <v>0</v>
      </c>
      <c r="H4542">
        <v>0</v>
      </c>
      <c r="I4542">
        <v>1</v>
      </c>
      <c r="J4542">
        <v>0</v>
      </c>
      <c r="K4542">
        <v>0</v>
      </c>
      <c r="L4542">
        <v>4</v>
      </c>
      <c r="M4542">
        <v>5</v>
      </c>
      <c r="N4542">
        <v>3</v>
      </c>
      <c r="O4542">
        <v>2</v>
      </c>
      <c r="P4542">
        <v>0</v>
      </c>
      <c r="Q4542">
        <v>1</v>
      </c>
      <c r="R4542">
        <v>1</v>
      </c>
      <c r="S4542">
        <v>0</v>
      </c>
      <c r="T4542">
        <v>0</v>
      </c>
      <c r="U4542">
        <v>0</v>
      </c>
      <c r="V4542">
        <f t="shared" si="140"/>
        <v>55</v>
      </c>
      <c r="W4542">
        <f t="shared" si="141"/>
        <v>44</v>
      </c>
    </row>
    <row r="4543" spans="1:23" x14ac:dyDescent="0.35">
      <c r="A4543" t="s">
        <v>595</v>
      </c>
      <c r="B4543" s="1">
        <v>44296</v>
      </c>
      <c r="C4543" t="s">
        <v>582</v>
      </c>
      <c r="D4543" t="s">
        <v>69</v>
      </c>
      <c r="E4543">
        <v>1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 s="2">
        <v>4.333333333333333</v>
      </c>
      <c r="M4543">
        <v>6</v>
      </c>
      <c r="N4543">
        <v>3</v>
      </c>
      <c r="O4543">
        <v>3</v>
      </c>
      <c r="P4543">
        <v>2</v>
      </c>
      <c r="Q4543">
        <v>2</v>
      </c>
      <c r="R4543">
        <v>1</v>
      </c>
      <c r="S4543">
        <v>1</v>
      </c>
      <c r="T4543">
        <v>0</v>
      </c>
      <c r="U4543">
        <v>0</v>
      </c>
      <c r="V4543">
        <f t="shared" si="140"/>
        <v>48.666666666666664</v>
      </c>
      <c r="W4543">
        <f t="shared" si="141"/>
        <v>30</v>
      </c>
    </row>
    <row r="4544" spans="1:23" x14ac:dyDescent="0.35">
      <c r="A4544" t="s">
        <v>595</v>
      </c>
      <c r="B4544" s="1">
        <v>44297</v>
      </c>
      <c r="C4544" t="s">
        <v>583</v>
      </c>
      <c r="D4544" t="s">
        <v>69</v>
      </c>
      <c r="E4544">
        <v>1</v>
      </c>
      <c r="F4544">
        <v>0</v>
      </c>
      <c r="G4544">
        <v>0</v>
      </c>
      <c r="H4544">
        <v>0</v>
      </c>
      <c r="I4544">
        <v>1</v>
      </c>
      <c r="J4544">
        <v>0</v>
      </c>
      <c r="K4544">
        <v>0</v>
      </c>
      <c r="L4544">
        <v>7</v>
      </c>
      <c r="M4544">
        <v>2</v>
      </c>
      <c r="N4544">
        <v>1</v>
      </c>
      <c r="O4544">
        <v>1</v>
      </c>
      <c r="P4544">
        <v>1</v>
      </c>
      <c r="Q4544">
        <v>3</v>
      </c>
      <c r="R4544">
        <v>3</v>
      </c>
      <c r="S4544">
        <v>0</v>
      </c>
      <c r="T4544">
        <v>0</v>
      </c>
      <c r="U4544">
        <v>0</v>
      </c>
      <c r="V4544">
        <f t="shared" si="140"/>
        <v>71</v>
      </c>
      <c r="W4544">
        <f t="shared" si="141"/>
        <v>66</v>
      </c>
    </row>
    <row r="4545" spans="1:23" x14ac:dyDescent="0.35">
      <c r="A4545" t="s">
        <v>595</v>
      </c>
      <c r="B4545" s="1">
        <v>44298</v>
      </c>
      <c r="C4545" t="s">
        <v>584</v>
      </c>
      <c r="D4545" t="s">
        <v>51</v>
      </c>
      <c r="E4545">
        <v>1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4</v>
      </c>
      <c r="M4545">
        <v>2</v>
      </c>
      <c r="N4545">
        <v>0</v>
      </c>
      <c r="O4545">
        <v>0</v>
      </c>
      <c r="P4545">
        <v>0</v>
      </c>
      <c r="Q4545">
        <v>2</v>
      </c>
      <c r="R4545">
        <v>5</v>
      </c>
      <c r="S4545">
        <v>0</v>
      </c>
      <c r="T4545">
        <v>0</v>
      </c>
      <c r="U4545">
        <v>1</v>
      </c>
      <c r="V4545">
        <f t="shared" si="140"/>
        <v>63</v>
      </c>
      <c r="W4545">
        <f t="shared" si="141"/>
        <v>61</v>
      </c>
    </row>
    <row r="4546" spans="1:23" x14ac:dyDescent="0.35">
      <c r="A4546" t="s">
        <v>595</v>
      </c>
      <c r="B4546" s="1">
        <v>44299</v>
      </c>
      <c r="C4546" t="s">
        <v>487</v>
      </c>
      <c r="D4546" t="s">
        <v>51</v>
      </c>
      <c r="E4546">
        <v>1</v>
      </c>
      <c r="F4546">
        <v>0</v>
      </c>
      <c r="G4546">
        <v>0</v>
      </c>
      <c r="H4546">
        <v>1</v>
      </c>
      <c r="I4546">
        <v>0</v>
      </c>
      <c r="J4546">
        <v>0</v>
      </c>
      <c r="K4546">
        <v>0</v>
      </c>
      <c r="L4546">
        <v>7</v>
      </c>
      <c r="M4546">
        <v>4</v>
      </c>
      <c r="N4546">
        <v>2</v>
      </c>
      <c r="O4546">
        <v>1</v>
      </c>
      <c r="P4546">
        <v>0</v>
      </c>
      <c r="Q4546">
        <v>2</v>
      </c>
      <c r="R4546">
        <v>3</v>
      </c>
      <c r="S4546">
        <v>1</v>
      </c>
      <c r="T4546">
        <v>0</v>
      </c>
      <c r="U4546">
        <v>0</v>
      </c>
      <c r="V4546">
        <f t="shared" si="140"/>
        <v>72</v>
      </c>
      <c r="W4546">
        <f t="shared" si="141"/>
        <v>67</v>
      </c>
    </row>
    <row r="4547" spans="1:23" x14ac:dyDescent="0.35">
      <c r="A4547" t="s">
        <v>595</v>
      </c>
      <c r="B4547" s="1">
        <v>44300</v>
      </c>
      <c r="C4547" t="s">
        <v>581</v>
      </c>
      <c r="D4547" t="s">
        <v>51</v>
      </c>
      <c r="E4547">
        <v>1</v>
      </c>
      <c r="F4547">
        <v>0</v>
      </c>
      <c r="G4547">
        <v>0</v>
      </c>
      <c r="H4547">
        <v>1</v>
      </c>
      <c r="I4547">
        <v>0</v>
      </c>
      <c r="J4547">
        <v>0</v>
      </c>
      <c r="K4547">
        <v>0</v>
      </c>
      <c r="L4547" s="2">
        <v>5.666666666666667</v>
      </c>
      <c r="M4547">
        <v>3</v>
      </c>
      <c r="N4547">
        <v>0</v>
      </c>
      <c r="O4547">
        <v>0</v>
      </c>
      <c r="P4547">
        <v>0</v>
      </c>
      <c r="Q4547">
        <v>0</v>
      </c>
      <c r="R4547">
        <v>5</v>
      </c>
      <c r="S4547">
        <v>0</v>
      </c>
      <c r="T4547">
        <v>0</v>
      </c>
      <c r="U4547">
        <v>1</v>
      </c>
      <c r="V4547">
        <f t="shared" ref="V4547:V4610" si="142">50+L4547*3+(IF(L4547&lt;4,0,(L4547-4)*2)+R4547-M4547-4*P4547-(2*(N4547-O4547))-Q4547)</f>
        <v>72.333333333333329</v>
      </c>
      <c r="W4547">
        <f t="shared" ref="W4547:W4610" si="143">40+6*L4547+R4547-2*Q4547-2*M4547-3*N4547-6*P4547</f>
        <v>73</v>
      </c>
    </row>
    <row r="4548" spans="1:23" x14ac:dyDescent="0.35">
      <c r="A4548" t="s">
        <v>595</v>
      </c>
      <c r="B4548" s="1">
        <v>44301</v>
      </c>
      <c r="C4548" t="s">
        <v>582</v>
      </c>
      <c r="D4548" t="s">
        <v>51</v>
      </c>
      <c r="E4548">
        <v>1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 s="2">
        <v>5.333333333333333</v>
      </c>
      <c r="M4548">
        <v>5</v>
      </c>
      <c r="N4548">
        <v>3</v>
      </c>
      <c r="O4548">
        <v>3</v>
      </c>
      <c r="P4548">
        <v>1</v>
      </c>
      <c r="Q4548">
        <v>1</v>
      </c>
      <c r="R4548">
        <v>4</v>
      </c>
      <c r="S4548">
        <v>0</v>
      </c>
      <c r="T4548">
        <v>0</v>
      </c>
      <c r="U4548">
        <v>0</v>
      </c>
      <c r="V4548">
        <f t="shared" si="142"/>
        <v>62.666666666666664</v>
      </c>
      <c r="W4548">
        <f t="shared" si="143"/>
        <v>49</v>
      </c>
    </row>
    <row r="4549" spans="1:23" x14ac:dyDescent="0.35">
      <c r="A4549" t="s">
        <v>595</v>
      </c>
      <c r="B4549" s="1">
        <v>44302</v>
      </c>
      <c r="C4549" t="s">
        <v>583</v>
      </c>
      <c r="D4549" t="s">
        <v>53</v>
      </c>
      <c r="E4549">
        <v>1</v>
      </c>
      <c r="F4549">
        <v>0</v>
      </c>
      <c r="G4549">
        <v>0</v>
      </c>
      <c r="H4549">
        <v>0</v>
      </c>
      <c r="I4549">
        <v>1</v>
      </c>
      <c r="J4549">
        <v>0</v>
      </c>
      <c r="K4549">
        <v>0</v>
      </c>
      <c r="L4549">
        <v>5</v>
      </c>
      <c r="M4549">
        <v>7</v>
      </c>
      <c r="N4549">
        <v>5</v>
      </c>
      <c r="O4549">
        <v>5</v>
      </c>
      <c r="P4549">
        <v>2</v>
      </c>
      <c r="Q4549">
        <v>1</v>
      </c>
      <c r="R4549">
        <v>6</v>
      </c>
      <c r="S4549">
        <v>0</v>
      </c>
      <c r="T4549">
        <v>0</v>
      </c>
      <c r="U4549">
        <v>0</v>
      </c>
      <c r="V4549">
        <f t="shared" si="142"/>
        <v>57</v>
      </c>
      <c r="W4549">
        <f t="shared" si="143"/>
        <v>33</v>
      </c>
    </row>
    <row r="4550" spans="1:23" x14ac:dyDescent="0.35">
      <c r="A4550" t="s">
        <v>595</v>
      </c>
      <c r="B4550" s="1">
        <v>44303</v>
      </c>
      <c r="C4550" t="s">
        <v>584</v>
      </c>
      <c r="D4550" t="s">
        <v>53</v>
      </c>
      <c r="E4550">
        <v>1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6</v>
      </c>
      <c r="M4550">
        <v>5</v>
      </c>
      <c r="N4550">
        <v>0</v>
      </c>
      <c r="O4550">
        <v>0</v>
      </c>
      <c r="P4550">
        <v>0</v>
      </c>
      <c r="Q4550">
        <v>0</v>
      </c>
      <c r="R4550">
        <v>5</v>
      </c>
      <c r="S4550">
        <v>0</v>
      </c>
      <c r="T4550">
        <v>0</v>
      </c>
      <c r="U4550">
        <v>0</v>
      </c>
      <c r="V4550">
        <f t="shared" si="142"/>
        <v>72</v>
      </c>
      <c r="W4550">
        <f t="shared" si="143"/>
        <v>71</v>
      </c>
    </row>
    <row r="4551" spans="1:23" x14ac:dyDescent="0.35">
      <c r="A4551" t="s">
        <v>595</v>
      </c>
      <c r="B4551" s="1">
        <v>44304</v>
      </c>
      <c r="C4551" t="s">
        <v>487</v>
      </c>
      <c r="D4551" t="s">
        <v>53</v>
      </c>
      <c r="E4551">
        <v>1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8</v>
      </c>
      <c r="M4551">
        <v>4</v>
      </c>
      <c r="N4551">
        <v>0</v>
      </c>
      <c r="O4551">
        <v>0</v>
      </c>
      <c r="P4551">
        <v>0</v>
      </c>
      <c r="Q4551">
        <v>0</v>
      </c>
      <c r="R4551">
        <v>6</v>
      </c>
      <c r="S4551">
        <v>0</v>
      </c>
      <c r="T4551">
        <v>0</v>
      </c>
      <c r="U4551">
        <v>0</v>
      </c>
      <c r="V4551">
        <f t="shared" si="142"/>
        <v>84</v>
      </c>
      <c r="W4551">
        <f t="shared" si="143"/>
        <v>86</v>
      </c>
    </row>
    <row r="4552" spans="1:23" x14ac:dyDescent="0.35">
      <c r="A4552" t="s">
        <v>595</v>
      </c>
      <c r="B4552" s="1">
        <v>44305</v>
      </c>
      <c r="C4552" t="s">
        <v>581</v>
      </c>
      <c r="D4552" t="s">
        <v>163</v>
      </c>
      <c r="E4552">
        <v>1</v>
      </c>
      <c r="F4552">
        <v>0</v>
      </c>
      <c r="G4552">
        <v>0</v>
      </c>
      <c r="H4552">
        <v>1</v>
      </c>
      <c r="I4552">
        <v>0</v>
      </c>
      <c r="J4552">
        <v>0</v>
      </c>
      <c r="K4552">
        <v>0</v>
      </c>
      <c r="L4552" s="2">
        <v>5.666666666666667</v>
      </c>
      <c r="M4552">
        <v>2</v>
      </c>
      <c r="N4552">
        <v>0</v>
      </c>
      <c r="O4552">
        <v>0</v>
      </c>
      <c r="P4552">
        <v>0</v>
      </c>
      <c r="Q4552">
        <v>2</v>
      </c>
      <c r="R4552">
        <v>6</v>
      </c>
      <c r="S4552">
        <v>0</v>
      </c>
      <c r="T4552">
        <v>0</v>
      </c>
      <c r="U4552">
        <v>0</v>
      </c>
      <c r="V4552">
        <f t="shared" si="142"/>
        <v>72.333333333333329</v>
      </c>
      <c r="W4552">
        <f t="shared" si="143"/>
        <v>72</v>
      </c>
    </row>
    <row r="4553" spans="1:23" x14ac:dyDescent="0.35">
      <c r="A4553" t="s">
        <v>595</v>
      </c>
      <c r="B4553" s="1">
        <v>44306</v>
      </c>
      <c r="C4553" t="s">
        <v>582</v>
      </c>
      <c r="D4553" t="s">
        <v>163</v>
      </c>
      <c r="E4553">
        <v>1</v>
      </c>
      <c r="F4553">
        <v>0</v>
      </c>
      <c r="G4553">
        <v>0</v>
      </c>
      <c r="H4553">
        <v>0</v>
      </c>
      <c r="I4553">
        <v>1</v>
      </c>
      <c r="J4553">
        <v>0</v>
      </c>
      <c r="K4553">
        <v>0</v>
      </c>
      <c r="L4553">
        <v>6</v>
      </c>
      <c r="M4553">
        <v>5</v>
      </c>
      <c r="N4553">
        <v>3</v>
      </c>
      <c r="O4553">
        <v>3</v>
      </c>
      <c r="P4553">
        <v>1</v>
      </c>
      <c r="Q4553">
        <v>0</v>
      </c>
      <c r="R4553">
        <v>5</v>
      </c>
      <c r="S4553">
        <v>0</v>
      </c>
      <c r="T4553">
        <v>0</v>
      </c>
      <c r="U4553">
        <v>1</v>
      </c>
      <c r="V4553">
        <f t="shared" si="142"/>
        <v>68</v>
      </c>
      <c r="W4553">
        <f t="shared" si="143"/>
        <v>56</v>
      </c>
    </row>
    <row r="4554" spans="1:23" x14ac:dyDescent="0.35">
      <c r="A4554" t="s">
        <v>595</v>
      </c>
      <c r="B4554" s="1">
        <v>44307</v>
      </c>
      <c r="C4554" t="s">
        <v>583</v>
      </c>
      <c r="D4554" t="s">
        <v>163</v>
      </c>
      <c r="E4554">
        <v>1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6</v>
      </c>
      <c r="M4554">
        <v>7</v>
      </c>
      <c r="N4554">
        <v>3</v>
      </c>
      <c r="O4554">
        <v>3</v>
      </c>
      <c r="P4554">
        <v>3</v>
      </c>
      <c r="Q4554">
        <v>0</v>
      </c>
      <c r="R4554">
        <v>6</v>
      </c>
      <c r="S4554">
        <v>0</v>
      </c>
      <c r="T4554">
        <v>0</v>
      </c>
      <c r="U4554">
        <v>0</v>
      </c>
      <c r="V4554">
        <f t="shared" si="142"/>
        <v>59</v>
      </c>
      <c r="W4554">
        <f t="shared" si="143"/>
        <v>41</v>
      </c>
    </row>
    <row r="4555" spans="1:23" x14ac:dyDescent="0.35">
      <c r="A4555" t="s">
        <v>595</v>
      </c>
      <c r="B4555" s="1">
        <v>44309</v>
      </c>
      <c r="C4555" t="s">
        <v>584</v>
      </c>
      <c r="D4555" t="s">
        <v>75</v>
      </c>
      <c r="E4555">
        <v>1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 s="2">
        <v>2.6666666666666665</v>
      </c>
      <c r="M4555">
        <v>8</v>
      </c>
      <c r="N4555">
        <v>5</v>
      </c>
      <c r="O4555">
        <v>5</v>
      </c>
      <c r="P4555">
        <v>0</v>
      </c>
      <c r="Q4555">
        <v>2</v>
      </c>
      <c r="R4555">
        <v>2</v>
      </c>
      <c r="S4555">
        <v>0</v>
      </c>
      <c r="T4555">
        <v>0</v>
      </c>
      <c r="U4555">
        <v>1</v>
      </c>
      <c r="V4555">
        <f t="shared" si="142"/>
        <v>50</v>
      </c>
      <c r="W4555">
        <f t="shared" si="143"/>
        <v>23</v>
      </c>
    </row>
    <row r="4556" spans="1:23" x14ac:dyDescent="0.35">
      <c r="A4556" t="s">
        <v>595</v>
      </c>
      <c r="B4556" s="1">
        <v>44310</v>
      </c>
      <c r="C4556" t="s">
        <v>487</v>
      </c>
      <c r="D4556" t="s">
        <v>75</v>
      </c>
      <c r="E4556">
        <v>1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6</v>
      </c>
      <c r="M4556">
        <v>6</v>
      </c>
      <c r="N4556">
        <v>1</v>
      </c>
      <c r="O4556">
        <v>1</v>
      </c>
      <c r="P4556">
        <v>0</v>
      </c>
      <c r="Q4556">
        <v>2</v>
      </c>
      <c r="R4556">
        <v>5</v>
      </c>
      <c r="S4556">
        <v>0</v>
      </c>
      <c r="T4556">
        <v>0</v>
      </c>
      <c r="U4556">
        <v>1</v>
      </c>
      <c r="V4556">
        <f t="shared" si="142"/>
        <v>69</v>
      </c>
      <c r="W4556">
        <f t="shared" si="143"/>
        <v>62</v>
      </c>
    </row>
    <row r="4557" spans="1:23" x14ac:dyDescent="0.35">
      <c r="A4557" t="s">
        <v>595</v>
      </c>
      <c r="B4557" s="1">
        <v>44311</v>
      </c>
      <c r="C4557" t="s">
        <v>581</v>
      </c>
      <c r="D4557" t="s">
        <v>75</v>
      </c>
      <c r="E4557">
        <v>1</v>
      </c>
      <c r="F4557">
        <v>0</v>
      </c>
      <c r="G4557">
        <v>0</v>
      </c>
      <c r="H4557">
        <v>0</v>
      </c>
      <c r="I4557">
        <v>1</v>
      </c>
      <c r="J4557">
        <v>0</v>
      </c>
      <c r="K4557">
        <v>0</v>
      </c>
      <c r="L4557">
        <v>2</v>
      </c>
      <c r="M4557">
        <v>6</v>
      </c>
      <c r="N4557">
        <v>5</v>
      </c>
      <c r="O4557">
        <v>5</v>
      </c>
      <c r="P4557">
        <v>1</v>
      </c>
      <c r="Q4557">
        <v>4</v>
      </c>
      <c r="R4557">
        <v>0</v>
      </c>
      <c r="S4557">
        <v>0</v>
      </c>
      <c r="T4557">
        <v>0</v>
      </c>
      <c r="U4557">
        <v>0</v>
      </c>
      <c r="V4557">
        <f t="shared" si="142"/>
        <v>42</v>
      </c>
      <c r="W4557">
        <f t="shared" si="143"/>
        <v>11</v>
      </c>
    </row>
    <row r="4558" spans="1:23" x14ac:dyDescent="0.35">
      <c r="A4558" t="s">
        <v>595</v>
      </c>
      <c r="B4558" s="1">
        <v>44312</v>
      </c>
      <c r="C4558" t="s">
        <v>582</v>
      </c>
      <c r="D4558" t="s">
        <v>106</v>
      </c>
      <c r="E4558">
        <v>1</v>
      </c>
      <c r="F4558">
        <v>0</v>
      </c>
      <c r="G4558">
        <v>0</v>
      </c>
      <c r="H4558">
        <v>0</v>
      </c>
      <c r="I4558">
        <v>1</v>
      </c>
      <c r="J4558">
        <v>0</v>
      </c>
      <c r="K4558">
        <v>0</v>
      </c>
      <c r="L4558" s="2">
        <v>2.6666666666666665</v>
      </c>
      <c r="M4558">
        <v>10</v>
      </c>
      <c r="N4558">
        <v>7</v>
      </c>
      <c r="O4558">
        <v>7</v>
      </c>
      <c r="P4558">
        <v>2</v>
      </c>
      <c r="Q4558">
        <v>3</v>
      </c>
      <c r="R4558">
        <v>2</v>
      </c>
      <c r="S4558">
        <v>0</v>
      </c>
      <c r="T4558">
        <v>0</v>
      </c>
      <c r="U4558">
        <v>0</v>
      </c>
      <c r="V4558">
        <f t="shared" si="142"/>
        <v>39</v>
      </c>
      <c r="W4558">
        <f t="shared" si="143"/>
        <v>-1</v>
      </c>
    </row>
    <row r="4559" spans="1:23" x14ac:dyDescent="0.35">
      <c r="A4559" t="s">
        <v>595</v>
      </c>
      <c r="B4559" s="1">
        <v>44313</v>
      </c>
      <c r="C4559" t="s">
        <v>583</v>
      </c>
      <c r="D4559" t="s">
        <v>106</v>
      </c>
      <c r="E4559">
        <v>1</v>
      </c>
      <c r="F4559">
        <v>0</v>
      </c>
      <c r="G4559">
        <v>0</v>
      </c>
      <c r="H4559">
        <v>1</v>
      </c>
      <c r="I4559">
        <v>0</v>
      </c>
      <c r="J4559">
        <v>0</v>
      </c>
      <c r="K4559">
        <v>0</v>
      </c>
      <c r="L4559" s="2">
        <v>5.333333333333333</v>
      </c>
      <c r="M4559">
        <v>8</v>
      </c>
      <c r="N4559">
        <v>1</v>
      </c>
      <c r="O4559">
        <v>1</v>
      </c>
      <c r="P4559">
        <v>0</v>
      </c>
      <c r="Q4559">
        <v>0</v>
      </c>
      <c r="R4559">
        <v>4</v>
      </c>
      <c r="S4559">
        <v>0</v>
      </c>
      <c r="T4559">
        <v>0</v>
      </c>
      <c r="U4559">
        <v>0</v>
      </c>
      <c r="V4559">
        <f t="shared" si="142"/>
        <v>64.666666666666671</v>
      </c>
      <c r="W4559">
        <f t="shared" si="143"/>
        <v>57</v>
      </c>
    </row>
    <row r="4560" spans="1:23" x14ac:dyDescent="0.35">
      <c r="A4560" t="s">
        <v>595</v>
      </c>
      <c r="B4560" s="1">
        <v>44314</v>
      </c>
      <c r="C4560" t="s">
        <v>584</v>
      </c>
      <c r="D4560" t="s">
        <v>106</v>
      </c>
      <c r="E4560">
        <v>1</v>
      </c>
      <c r="F4560">
        <v>0</v>
      </c>
      <c r="G4560">
        <v>0</v>
      </c>
      <c r="H4560">
        <v>0</v>
      </c>
      <c r="I4560">
        <v>1</v>
      </c>
      <c r="J4560">
        <v>0</v>
      </c>
      <c r="K4560">
        <v>0</v>
      </c>
      <c r="L4560">
        <v>5</v>
      </c>
      <c r="M4560">
        <v>6</v>
      </c>
      <c r="N4560">
        <v>4</v>
      </c>
      <c r="O4560">
        <v>4</v>
      </c>
      <c r="P4560">
        <v>0</v>
      </c>
      <c r="Q4560">
        <v>1</v>
      </c>
      <c r="R4560">
        <v>6</v>
      </c>
      <c r="S4560">
        <v>0</v>
      </c>
      <c r="T4560">
        <v>0</v>
      </c>
      <c r="U4560">
        <v>1</v>
      </c>
      <c r="V4560">
        <f t="shared" si="142"/>
        <v>66</v>
      </c>
      <c r="W4560">
        <f t="shared" si="143"/>
        <v>50</v>
      </c>
    </row>
    <row r="4561" spans="1:23" x14ac:dyDescent="0.35">
      <c r="A4561" t="s">
        <v>595</v>
      </c>
      <c r="B4561" s="1">
        <v>44315</v>
      </c>
      <c r="C4561" t="s">
        <v>487</v>
      </c>
      <c r="D4561" t="s">
        <v>55</v>
      </c>
      <c r="E4561">
        <v>1</v>
      </c>
      <c r="F4561">
        <v>0</v>
      </c>
      <c r="G4561">
        <v>0</v>
      </c>
      <c r="H4561">
        <v>1</v>
      </c>
      <c r="I4561">
        <v>0</v>
      </c>
      <c r="J4561">
        <v>0</v>
      </c>
      <c r="K4561">
        <v>0</v>
      </c>
      <c r="L4561">
        <v>6</v>
      </c>
      <c r="M4561">
        <v>3</v>
      </c>
      <c r="N4561">
        <v>1</v>
      </c>
      <c r="O4561">
        <v>1</v>
      </c>
      <c r="P4561">
        <v>0</v>
      </c>
      <c r="Q4561">
        <v>3</v>
      </c>
      <c r="R4561">
        <v>4</v>
      </c>
      <c r="S4561">
        <v>0</v>
      </c>
      <c r="T4561">
        <v>0</v>
      </c>
      <c r="U4561">
        <v>0</v>
      </c>
      <c r="V4561">
        <f t="shared" si="142"/>
        <v>70</v>
      </c>
      <c r="W4561">
        <f t="shared" si="143"/>
        <v>65</v>
      </c>
    </row>
    <row r="4562" spans="1:23" x14ac:dyDescent="0.35">
      <c r="A4562" t="s">
        <v>595</v>
      </c>
      <c r="B4562" s="1">
        <v>44316</v>
      </c>
      <c r="C4562" t="s">
        <v>581</v>
      </c>
      <c r="D4562" t="s">
        <v>55</v>
      </c>
      <c r="E4562">
        <v>1</v>
      </c>
      <c r="F4562">
        <v>0</v>
      </c>
      <c r="G4562">
        <v>0</v>
      </c>
      <c r="H4562">
        <v>0</v>
      </c>
      <c r="I4562">
        <v>1</v>
      </c>
      <c r="J4562">
        <v>0</v>
      </c>
      <c r="K4562">
        <v>0</v>
      </c>
      <c r="L4562" s="2">
        <v>2.6666666666666665</v>
      </c>
      <c r="M4562">
        <v>4</v>
      </c>
      <c r="N4562">
        <v>6</v>
      </c>
      <c r="O4562">
        <v>6</v>
      </c>
      <c r="P4562">
        <v>4</v>
      </c>
      <c r="Q4562">
        <v>2</v>
      </c>
      <c r="R4562">
        <v>1</v>
      </c>
      <c r="S4562">
        <v>1</v>
      </c>
      <c r="T4562">
        <v>0</v>
      </c>
      <c r="U4562">
        <v>0</v>
      </c>
      <c r="V4562">
        <f t="shared" si="142"/>
        <v>37</v>
      </c>
      <c r="W4562">
        <f t="shared" si="143"/>
        <v>3</v>
      </c>
    </row>
    <row r="4563" spans="1:23" x14ac:dyDescent="0.35">
      <c r="A4563" t="s">
        <v>595</v>
      </c>
      <c r="B4563" s="1">
        <v>44317</v>
      </c>
      <c r="C4563" t="s">
        <v>582</v>
      </c>
      <c r="D4563" t="s">
        <v>55</v>
      </c>
      <c r="E4563">
        <v>1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4</v>
      </c>
      <c r="M4563">
        <v>6</v>
      </c>
      <c r="N4563">
        <v>5</v>
      </c>
      <c r="O4563">
        <v>5</v>
      </c>
      <c r="P4563">
        <v>1</v>
      </c>
      <c r="Q4563">
        <v>2</v>
      </c>
      <c r="R4563">
        <v>3</v>
      </c>
      <c r="S4563">
        <v>0</v>
      </c>
      <c r="T4563">
        <v>0</v>
      </c>
      <c r="U4563">
        <v>0</v>
      </c>
      <c r="V4563">
        <f t="shared" si="142"/>
        <v>53</v>
      </c>
      <c r="W4563">
        <f t="shared" si="143"/>
        <v>30</v>
      </c>
    </row>
    <row r="4564" spans="1:23" x14ac:dyDescent="0.35">
      <c r="A4564" t="s">
        <v>595</v>
      </c>
      <c r="B4564" s="1">
        <v>44318</v>
      </c>
      <c r="C4564" t="s">
        <v>583</v>
      </c>
      <c r="D4564" t="s">
        <v>55</v>
      </c>
      <c r="E4564">
        <v>1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6</v>
      </c>
      <c r="M4564">
        <v>7</v>
      </c>
      <c r="N4564">
        <v>2</v>
      </c>
      <c r="O4564">
        <v>2</v>
      </c>
      <c r="P4564">
        <v>1</v>
      </c>
      <c r="Q4564">
        <v>1</v>
      </c>
      <c r="R4564">
        <v>5</v>
      </c>
      <c r="S4564">
        <v>1</v>
      </c>
      <c r="T4564">
        <v>0</v>
      </c>
      <c r="U4564">
        <v>1</v>
      </c>
      <c r="V4564">
        <f t="shared" si="142"/>
        <v>65</v>
      </c>
      <c r="W4564">
        <f t="shared" si="143"/>
        <v>53</v>
      </c>
    </row>
    <row r="4565" spans="1:23" x14ac:dyDescent="0.35">
      <c r="A4565" t="s">
        <v>595</v>
      </c>
      <c r="B4565" s="1">
        <v>44319</v>
      </c>
      <c r="C4565" t="s">
        <v>584</v>
      </c>
      <c r="D4565" t="s">
        <v>56</v>
      </c>
      <c r="E4565">
        <v>1</v>
      </c>
      <c r="F4565">
        <v>0</v>
      </c>
      <c r="G4565">
        <v>0</v>
      </c>
      <c r="H4565">
        <v>0</v>
      </c>
      <c r="I4565">
        <v>1</v>
      </c>
      <c r="J4565">
        <v>0</v>
      </c>
      <c r="K4565">
        <v>0</v>
      </c>
      <c r="L4565" s="2">
        <v>5.666666666666667</v>
      </c>
      <c r="M4565">
        <v>3</v>
      </c>
      <c r="N4565">
        <v>3</v>
      </c>
      <c r="O4565">
        <v>2</v>
      </c>
      <c r="P4565">
        <v>0</v>
      </c>
      <c r="Q4565">
        <v>2</v>
      </c>
      <c r="R4565">
        <v>5</v>
      </c>
      <c r="S4565">
        <v>0</v>
      </c>
      <c r="T4565">
        <v>0</v>
      </c>
      <c r="U4565">
        <v>0</v>
      </c>
      <c r="V4565">
        <f t="shared" si="142"/>
        <v>68.333333333333329</v>
      </c>
      <c r="W4565">
        <f t="shared" si="143"/>
        <v>60</v>
      </c>
    </row>
    <row r="4566" spans="1:23" x14ac:dyDescent="0.35">
      <c r="A4566" t="s">
        <v>595</v>
      </c>
      <c r="B4566" s="1">
        <v>44320</v>
      </c>
      <c r="C4566" t="s">
        <v>487</v>
      </c>
      <c r="D4566" t="s">
        <v>56</v>
      </c>
      <c r="E4566">
        <v>1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8</v>
      </c>
      <c r="M4566">
        <v>3</v>
      </c>
      <c r="N4566">
        <v>3</v>
      </c>
      <c r="O4566">
        <v>3</v>
      </c>
      <c r="P4566">
        <v>2</v>
      </c>
      <c r="Q4566">
        <v>2</v>
      </c>
      <c r="R4566">
        <v>8</v>
      </c>
      <c r="S4566">
        <v>0</v>
      </c>
      <c r="T4566">
        <v>0</v>
      </c>
      <c r="U4566">
        <v>0</v>
      </c>
      <c r="V4566">
        <f t="shared" si="142"/>
        <v>77</v>
      </c>
      <c r="W4566">
        <f t="shared" si="143"/>
        <v>65</v>
      </c>
    </row>
    <row r="4567" spans="1:23" x14ac:dyDescent="0.35">
      <c r="A4567" t="s">
        <v>595</v>
      </c>
      <c r="B4567" s="1">
        <v>44321</v>
      </c>
      <c r="C4567" t="s">
        <v>585</v>
      </c>
      <c r="D4567" t="s">
        <v>56</v>
      </c>
      <c r="E4567">
        <v>1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 s="2">
        <v>3.3333333333333335</v>
      </c>
      <c r="M4567">
        <v>4</v>
      </c>
      <c r="N4567">
        <v>1</v>
      </c>
      <c r="O4567">
        <v>1</v>
      </c>
      <c r="P4567">
        <v>1</v>
      </c>
      <c r="Q4567">
        <v>1</v>
      </c>
      <c r="R4567">
        <v>8</v>
      </c>
      <c r="S4567">
        <v>0</v>
      </c>
      <c r="T4567">
        <v>0</v>
      </c>
      <c r="U4567">
        <v>0</v>
      </c>
      <c r="V4567">
        <f t="shared" si="142"/>
        <v>59</v>
      </c>
      <c r="W4567">
        <f t="shared" si="143"/>
        <v>49</v>
      </c>
    </row>
    <row r="4568" spans="1:23" x14ac:dyDescent="0.35">
      <c r="A4568" t="s">
        <v>595</v>
      </c>
      <c r="B4568" s="1">
        <v>44322</v>
      </c>
      <c r="C4568" t="s">
        <v>582</v>
      </c>
      <c r="D4568" t="s">
        <v>56</v>
      </c>
      <c r="E4568">
        <v>1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5</v>
      </c>
      <c r="M4568">
        <v>7</v>
      </c>
      <c r="N4568">
        <v>3</v>
      </c>
      <c r="O4568">
        <v>3</v>
      </c>
      <c r="P4568">
        <v>1</v>
      </c>
      <c r="Q4568">
        <v>2</v>
      </c>
      <c r="R4568">
        <v>7</v>
      </c>
      <c r="S4568">
        <v>0</v>
      </c>
      <c r="T4568">
        <v>0</v>
      </c>
      <c r="U4568">
        <v>0</v>
      </c>
      <c r="V4568">
        <f t="shared" si="142"/>
        <v>61</v>
      </c>
      <c r="W4568">
        <f t="shared" si="143"/>
        <v>44</v>
      </c>
    </row>
    <row r="4569" spans="1:23" x14ac:dyDescent="0.35">
      <c r="A4569" t="s">
        <v>595</v>
      </c>
      <c r="B4569" s="1">
        <v>44323</v>
      </c>
      <c r="C4569" t="s">
        <v>583</v>
      </c>
      <c r="D4569" t="s">
        <v>46</v>
      </c>
      <c r="E4569">
        <v>1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 s="2">
        <v>6.666666666666667</v>
      </c>
      <c r="M4569">
        <v>6</v>
      </c>
      <c r="N4569">
        <v>4</v>
      </c>
      <c r="O4569">
        <v>4</v>
      </c>
      <c r="P4569">
        <v>2</v>
      </c>
      <c r="Q4569">
        <v>1</v>
      </c>
      <c r="R4569">
        <v>5</v>
      </c>
      <c r="S4569">
        <v>1</v>
      </c>
      <c r="T4569">
        <v>0</v>
      </c>
      <c r="U4569">
        <v>0</v>
      </c>
      <c r="V4569">
        <f t="shared" si="142"/>
        <v>65.333333333333329</v>
      </c>
      <c r="W4569">
        <f t="shared" si="143"/>
        <v>47</v>
      </c>
    </row>
    <row r="4570" spans="1:23" x14ac:dyDescent="0.35">
      <c r="A4570" t="s">
        <v>595</v>
      </c>
      <c r="B4570" s="1">
        <v>44324</v>
      </c>
      <c r="C4570" t="s">
        <v>581</v>
      </c>
      <c r="D4570" t="s">
        <v>46</v>
      </c>
      <c r="E4570">
        <v>1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 s="2">
        <v>3.6666666666666665</v>
      </c>
      <c r="M4570">
        <v>6</v>
      </c>
      <c r="N4570">
        <v>5</v>
      </c>
      <c r="O4570">
        <v>5</v>
      </c>
      <c r="P4570">
        <v>1</v>
      </c>
      <c r="Q4570">
        <v>3</v>
      </c>
      <c r="R4570">
        <v>3</v>
      </c>
      <c r="S4570">
        <v>0</v>
      </c>
      <c r="T4570">
        <v>0</v>
      </c>
      <c r="U4570">
        <v>0</v>
      </c>
      <c r="V4570">
        <f t="shared" si="142"/>
        <v>51</v>
      </c>
      <c r="W4570">
        <f t="shared" si="143"/>
        <v>26</v>
      </c>
    </row>
    <row r="4571" spans="1:23" x14ac:dyDescent="0.35">
      <c r="A4571" t="s">
        <v>595</v>
      </c>
      <c r="B4571" s="1">
        <v>44325</v>
      </c>
      <c r="C4571" t="s">
        <v>584</v>
      </c>
      <c r="D4571" t="s">
        <v>46</v>
      </c>
      <c r="E4571">
        <v>1</v>
      </c>
      <c r="F4571">
        <v>0</v>
      </c>
      <c r="G4571">
        <v>0</v>
      </c>
      <c r="H4571">
        <v>1</v>
      </c>
      <c r="I4571">
        <v>0</v>
      </c>
      <c r="J4571">
        <v>0</v>
      </c>
      <c r="K4571">
        <v>0</v>
      </c>
      <c r="L4571">
        <v>5</v>
      </c>
      <c r="M4571">
        <v>6</v>
      </c>
      <c r="N4571">
        <v>2</v>
      </c>
      <c r="O4571">
        <v>2</v>
      </c>
      <c r="P4571">
        <v>0</v>
      </c>
      <c r="Q4571">
        <v>3</v>
      </c>
      <c r="R4571">
        <v>10</v>
      </c>
      <c r="S4571">
        <v>0</v>
      </c>
      <c r="T4571">
        <v>0</v>
      </c>
      <c r="U4571">
        <v>0</v>
      </c>
      <c r="V4571">
        <f t="shared" si="142"/>
        <v>68</v>
      </c>
      <c r="W4571">
        <f t="shared" si="143"/>
        <v>56</v>
      </c>
    </row>
    <row r="4572" spans="1:23" x14ac:dyDescent="0.35">
      <c r="A4572" t="s">
        <v>595</v>
      </c>
      <c r="B4572" s="1">
        <v>44326</v>
      </c>
      <c r="C4572" t="s">
        <v>487</v>
      </c>
      <c r="D4572" t="s">
        <v>45</v>
      </c>
      <c r="E4572">
        <v>1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6</v>
      </c>
      <c r="M4572">
        <v>4</v>
      </c>
      <c r="N4572">
        <v>1</v>
      </c>
      <c r="O4572">
        <v>1</v>
      </c>
      <c r="P4572">
        <v>1</v>
      </c>
      <c r="Q4572">
        <v>2</v>
      </c>
      <c r="R4572">
        <v>6</v>
      </c>
      <c r="S4572">
        <v>0</v>
      </c>
      <c r="T4572">
        <v>0</v>
      </c>
      <c r="U4572">
        <v>0</v>
      </c>
      <c r="V4572">
        <f t="shared" si="142"/>
        <v>68</v>
      </c>
      <c r="W4572">
        <f t="shared" si="143"/>
        <v>61</v>
      </c>
    </row>
    <row r="4573" spans="1:23" x14ac:dyDescent="0.35">
      <c r="A4573" t="s">
        <v>595</v>
      </c>
      <c r="B4573" s="1">
        <v>44327</v>
      </c>
      <c r="C4573" t="s">
        <v>582</v>
      </c>
      <c r="D4573" t="s">
        <v>45</v>
      </c>
      <c r="E4573">
        <v>1</v>
      </c>
      <c r="F4573">
        <v>0</v>
      </c>
      <c r="G4573">
        <v>0</v>
      </c>
      <c r="H4573">
        <v>0</v>
      </c>
      <c r="I4573">
        <v>1</v>
      </c>
      <c r="J4573">
        <v>0</v>
      </c>
      <c r="K4573">
        <v>0</v>
      </c>
      <c r="L4573">
        <v>5</v>
      </c>
      <c r="M4573">
        <v>2</v>
      </c>
      <c r="N4573">
        <v>2</v>
      </c>
      <c r="O4573">
        <v>2</v>
      </c>
      <c r="P4573">
        <v>0</v>
      </c>
      <c r="Q4573">
        <v>5</v>
      </c>
      <c r="R4573">
        <v>6</v>
      </c>
      <c r="S4573">
        <v>0</v>
      </c>
      <c r="T4573">
        <v>0</v>
      </c>
      <c r="U4573">
        <v>1</v>
      </c>
      <c r="V4573">
        <f t="shared" si="142"/>
        <v>66</v>
      </c>
      <c r="W4573">
        <f t="shared" si="143"/>
        <v>56</v>
      </c>
    </row>
    <row r="4574" spans="1:23" x14ac:dyDescent="0.35">
      <c r="A4574" t="s">
        <v>595</v>
      </c>
      <c r="B4574" s="1">
        <v>44329</v>
      </c>
      <c r="C4574" t="s">
        <v>583</v>
      </c>
      <c r="D4574" t="s">
        <v>32</v>
      </c>
      <c r="E4574">
        <v>1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5</v>
      </c>
      <c r="M4574">
        <v>8</v>
      </c>
      <c r="N4574">
        <v>3</v>
      </c>
      <c r="O4574">
        <v>3</v>
      </c>
      <c r="P4574">
        <v>0</v>
      </c>
      <c r="Q4574">
        <v>3</v>
      </c>
      <c r="R4574">
        <v>3</v>
      </c>
      <c r="S4574">
        <v>0</v>
      </c>
      <c r="T4574">
        <v>0</v>
      </c>
      <c r="U4574">
        <v>0</v>
      </c>
      <c r="V4574">
        <f t="shared" si="142"/>
        <v>59</v>
      </c>
      <c r="W4574">
        <f t="shared" si="143"/>
        <v>42</v>
      </c>
    </row>
    <row r="4575" spans="1:23" x14ac:dyDescent="0.35">
      <c r="A4575" t="s">
        <v>595</v>
      </c>
      <c r="B4575" s="1">
        <v>44330</v>
      </c>
      <c r="C4575" t="s">
        <v>586</v>
      </c>
      <c r="D4575" t="s">
        <v>32</v>
      </c>
      <c r="E4575">
        <v>1</v>
      </c>
      <c r="F4575">
        <v>0</v>
      </c>
      <c r="G4575">
        <v>0</v>
      </c>
      <c r="H4575">
        <v>0</v>
      </c>
      <c r="I4575">
        <v>1</v>
      </c>
      <c r="J4575">
        <v>0</v>
      </c>
      <c r="K4575">
        <v>0</v>
      </c>
      <c r="L4575" s="2">
        <v>1.6666666666666665</v>
      </c>
      <c r="M4575">
        <v>3</v>
      </c>
      <c r="N4575">
        <v>3</v>
      </c>
      <c r="O4575">
        <v>3</v>
      </c>
      <c r="P4575">
        <v>0</v>
      </c>
      <c r="Q4575">
        <v>3</v>
      </c>
      <c r="R4575">
        <v>2</v>
      </c>
      <c r="S4575">
        <v>0</v>
      </c>
      <c r="T4575">
        <v>0</v>
      </c>
      <c r="U4575">
        <v>0</v>
      </c>
      <c r="V4575">
        <f t="shared" si="142"/>
        <v>51</v>
      </c>
      <c r="W4575">
        <f t="shared" si="143"/>
        <v>31</v>
      </c>
    </row>
    <row r="4576" spans="1:23" x14ac:dyDescent="0.35">
      <c r="A4576" t="s">
        <v>595</v>
      </c>
      <c r="B4576" s="1">
        <v>44331</v>
      </c>
      <c r="C4576" t="s">
        <v>584</v>
      </c>
      <c r="D4576" t="s">
        <v>32</v>
      </c>
      <c r="E4576">
        <v>1</v>
      </c>
      <c r="F4576">
        <v>0</v>
      </c>
      <c r="G4576">
        <v>0</v>
      </c>
      <c r="H4576">
        <v>0</v>
      </c>
      <c r="I4576">
        <v>1</v>
      </c>
      <c r="J4576">
        <v>0</v>
      </c>
      <c r="K4576">
        <v>0</v>
      </c>
      <c r="L4576">
        <v>4</v>
      </c>
      <c r="M4576">
        <v>7</v>
      </c>
      <c r="N4576">
        <v>4</v>
      </c>
      <c r="O4576">
        <v>4</v>
      </c>
      <c r="P4576">
        <v>1</v>
      </c>
      <c r="Q4576">
        <v>3</v>
      </c>
      <c r="R4576">
        <v>3</v>
      </c>
      <c r="S4576">
        <v>0</v>
      </c>
      <c r="T4576">
        <v>0</v>
      </c>
      <c r="U4576">
        <v>2</v>
      </c>
      <c r="V4576">
        <f t="shared" si="142"/>
        <v>51</v>
      </c>
      <c r="W4576">
        <f t="shared" si="143"/>
        <v>29</v>
      </c>
    </row>
    <row r="4577" spans="1:23" x14ac:dyDescent="0.35">
      <c r="A4577" t="s">
        <v>595</v>
      </c>
      <c r="B4577" s="1">
        <v>44332</v>
      </c>
      <c r="C4577" t="s">
        <v>487</v>
      </c>
      <c r="D4577" t="s">
        <v>32</v>
      </c>
      <c r="E4577">
        <v>1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7</v>
      </c>
      <c r="M4577">
        <v>4</v>
      </c>
      <c r="N4577">
        <v>2</v>
      </c>
      <c r="O4577">
        <v>2</v>
      </c>
      <c r="P4577">
        <v>0</v>
      </c>
      <c r="Q4577">
        <v>2</v>
      </c>
      <c r="R4577">
        <v>3</v>
      </c>
      <c r="S4577">
        <v>0</v>
      </c>
      <c r="T4577">
        <v>0</v>
      </c>
      <c r="U4577">
        <v>1</v>
      </c>
      <c r="V4577">
        <f t="shared" si="142"/>
        <v>74</v>
      </c>
      <c r="W4577">
        <f t="shared" si="143"/>
        <v>67</v>
      </c>
    </row>
    <row r="4578" spans="1:23" x14ac:dyDescent="0.35">
      <c r="A4578" t="s">
        <v>595</v>
      </c>
      <c r="B4578" s="1">
        <v>44333</v>
      </c>
      <c r="C4578" t="s">
        <v>582</v>
      </c>
      <c r="D4578" t="s">
        <v>71</v>
      </c>
      <c r="E4578">
        <v>1</v>
      </c>
      <c r="F4578">
        <v>0</v>
      </c>
      <c r="G4578">
        <v>0</v>
      </c>
      <c r="H4578">
        <v>1</v>
      </c>
      <c r="I4578">
        <v>0</v>
      </c>
      <c r="J4578">
        <v>0</v>
      </c>
      <c r="K4578">
        <v>0</v>
      </c>
      <c r="L4578">
        <v>6</v>
      </c>
      <c r="M4578">
        <v>6</v>
      </c>
      <c r="N4578">
        <v>1</v>
      </c>
      <c r="O4578">
        <v>1</v>
      </c>
      <c r="P4578">
        <v>0</v>
      </c>
      <c r="Q4578">
        <v>1</v>
      </c>
      <c r="R4578">
        <v>6</v>
      </c>
      <c r="S4578">
        <v>0</v>
      </c>
      <c r="T4578">
        <v>0</v>
      </c>
      <c r="U4578">
        <v>0</v>
      </c>
      <c r="V4578">
        <f t="shared" si="142"/>
        <v>71</v>
      </c>
      <c r="W4578">
        <f t="shared" si="143"/>
        <v>65</v>
      </c>
    </row>
    <row r="4579" spans="1:23" x14ac:dyDescent="0.35">
      <c r="A4579" t="s">
        <v>595</v>
      </c>
      <c r="B4579" s="1">
        <v>44334</v>
      </c>
      <c r="C4579" t="s">
        <v>583</v>
      </c>
      <c r="D4579" t="s">
        <v>71</v>
      </c>
      <c r="E4579">
        <v>1</v>
      </c>
      <c r="F4579">
        <v>0</v>
      </c>
      <c r="G4579">
        <v>0</v>
      </c>
      <c r="H4579">
        <v>0</v>
      </c>
      <c r="I4579">
        <v>1</v>
      </c>
      <c r="J4579">
        <v>0</v>
      </c>
      <c r="K4579">
        <v>0</v>
      </c>
      <c r="L4579" s="2">
        <v>3.6666666666666665</v>
      </c>
      <c r="M4579">
        <v>7</v>
      </c>
      <c r="N4579">
        <v>5</v>
      </c>
      <c r="O4579">
        <v>5</v>
      </c>
      <c r="P4579">
        <v>0</v>
      </c>
      <c r="Q4579">
        <v>1</v>
      </c>
      <c r="R4579">
        <v>1</v>
      </c>
      <c r="S4579">
        <v>0</v>
      </c>
      <c r="T4579">
        <v>0</v>
      </c>
      <c r="U4579">
        <v>0</v>
      </c>
      <c r="V4579">
        <f t="shared" si="142"/>
        <v>54</v>
      </c>
      <c r="W4579">
        <f t="shared" si="143"/>
        <v>32</v>
      </c>
    </row>
    <row r="4580" spans="1:23" x14ac:dyDescent="0.35">
      <c r="A4580" t="s">
        <v>595</v>
      </c>
      <c r="B4580" s="1">
        <v>44335</v>
      </c>
      <c r="C4580" t="s">
        <v>585</v>
      </c>
      <c r="D4580" t="s">
        <v>71</v>
      </c>
      <c r="E4580">
        <v>1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0</v>
      </c>
      <c r="L4580" s="2">
        <v>5.333333333333333</v>
      </c>
      <c r="M4580">
        <v>3</v>
      </c>
      <c r="N4580">
        <v>2</v>
      </c>
      <c r="O4580">
        <v>2</v>
      </c>
      <c r="P4580">
        <v>0</v>
      </c>
      <c r="Q4580">
        <v>4</v>
      </c>
      <c r="R4580">
        <v>2</v>
      </c>
      <c r="S4580">
        <v>0</v>
      </c>
      <c r="T4580">
        <v>0</v>
      </c>
      <c r="U4580">
        <v>0</v>
      </c>
      <c r="V4580">
        <f t="shared" si="142"/>
        <v>63.666666666666664</v>
      </c>
      <c r="W4580">
        <f t="shared" si="143"/>
        <v>54</v>
      </c>
    </row>
    <row r="4581" spans="1:23" x14ac:dyDescent="0.35">
      <c r="A4581" t="s">
        <v>595</v>
      </c>
      <c r="B4581" s="1">
        <v>44336</v>
      </c>
      <c r="C4581" t="s">
        <v>584</v>
      </c>
      <c r="D4581" t="s">
        <v>71</v>
      </c>
      <c r="E4581">
        <v>1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6</v>
      </c>
      <c r="M4581">
        <v>4</v>
      </c>
      <c r="N4581">
        <v>0</v>
      </c>
      <c r="O4581">
        <v>0</v>
      </c>
      <c r="P4581">
        <v>0</v>
      </c>
      <c r="Q4581">
        <v>1</v>
      </c>
      <c r="R4581">
        <v>6</v>
      </c>
      <c r="S4581">
        <v>0</v>
      </c>
      <c r="T4581">
        <v>0</v>
      </c>
      <c r="U4581">
        <v>1</v>
      </c>
      <c r="V4581">
        <f t="shared" si="142"/>
        <v>73</v>
      </c>
      <c r="W4581">
        <f t="shared" si="143"/>
        <v>72</v>
      </c>
    </row>
    <row r="4582" spans="1:23" x14ac:dyDescent="0.35">
      <c r="A4582" t="s">
        <v>595</v>
      </c>
      <c r="B4582" s="1">
        <v>44337</v>
      </c>
      <c r="C4582" t="s">
        <v>487</v>
      </c>
      <c r="D4582" t="s">
        <v>26</v>
      </c>
      <c r="E4582">
        <v>1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6</v>
      </c>
      <c r="M4582">
        <v>4</v>
      </c>
      <c r="N4582">
        <v>1</v>
      </c>
      <c r="O4582">
        <v>1</v>
      </c>
      <c r="P4582">
        <v>0</v>
      </c>
      <c r="Q4582">
        <v>2</v>
      </c>
      <c r="R4582">
        <v>4</v>
      </c>
      <c r="S4582">
        <v>1</v>
      </c>
      <c r="T4582">
        <v>0</v>
      </c>
      <c r="U4582">
        <v>0</v>
      </c>
      <c r="V4582">
        <f t="shared" si="142"/>
        <v>70</v>
      </c>
      <c r="W4582">
        <f t="shared" si="143"/>
        <v>65</v>
      </c>
    </row>
    <row r="4583" spans="1:23" x14ac:dyDescent="0.35">
      <c r="A4583" t="s">
        <v>595</v>
      </c>
      <c r="B4583" s="1">
        <v>44338</v>
      </c>
      <c r="C4583" t="s">
        <v>582</v>
      </c>
      <c r="D4583" t="s">
        <v>26</v>
      </c>
      <c r="E4583">
        <v>1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6</v>
      </c>
      <c r="M4583">
        <v>7</v>
      </c>
      <c r="N4583">
        <v>4</v>
      </c>
      <c r="O4583">
        <v>4</v>
      </c>
      <c r="P4583">
        <v>1</v>
      </c>
      <c r="Q4583">
        <v>2</v>
      </c>
      <c r="R4583">
        <v>2</v>
      </c>
      <c r="S4583">
        <v>0</v>
      </c>
      <c r="T4583">
        <v>0</v>
      </c>
      <c r="U4583">
        <v>0</v>
      </c>
      <c r="V4583">
        <f t="shared" si="142"/>
        <v>61</v>
      </c>
      <c r="W4583">
        <f t="shared" si="143"/>
        <v>42</v>
      </c>
    </row>
    <row r="4584" spans="1:23" x14ac:dyDescent="0.35">
      <c r="A4584" t="s">
        <v>595</v>
      </c>
      <c r="B4584" s="1">
        <v>44339</v>
      </c>
      <c r="C4584" t="s">
        <v>583</v>
      </c>
      <c r="D4584" t="s">
        <v>26</v>
      </c>
      <c r="E4584">
        <v>1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7</v>
      </c>
      <c r="M4584">
        <v>3</v>
      </c>
      <c r="N4584">
        <v>0</v>
      </c>
      <c r="O4584">
        <v>0</v>
      </c>
      <c r="P4584">
        <v>0</v>
      </c>
      <c r="Q4584">
        <v>2</v>
      </c>
      <c r="R4584">
        <v>2</v>
      </c>
      <c r="S4584">
        <v>0</v>
      </c>
      <c r="T4584">
        <v>0</v>
      </c>
      <c r="U4584">
        <v>0</v>
      </c>
      <c r="V4584">
        <f t="shared" si="142"/>
        <v>74</v>
      </c>
      <c r="W4584">
        <f t="shared" si="143"/>
        <v>74</v>
      </c>
    </row>
    <row r="4585" spans="1:23" x14ac:dyDescent="0.35">
      <c r="A4585" t="s">
        <v>595</v>
      </c>
      <c r="B4585" s="1">
        <v>44341</v>
      </c>
      <c r="C4585" t="s">
        <v>585</v>
      </c>
      <c r="D4585" t="s">
        <v>163</v>
      </c>
      <c r="E4585">
        <v>1</v>
      </c>
      <c r="F4585">
        <v>0</v>
      </c>
      <c r="G4585">
        <v>0</v>
      </c>
      <c r="H4585">
        <v>0</v>
      </c>
      <c r="I4585">
        <v>1</v>
      </c>
      <c r="J4585">
        <v>0</v>
      </c>
      <c r="K4585">
        <v>0</v>
      </c>
      <c r="L4585" s="2">
        <v>3.3333333333333335</v>
      </c>
      <c r="M4585">
        <v>5</v>
      </c>
      <c r="N4585">
        <v>7</v>
      </c>
      <c r="O4585">
        <v>7</v>
      </c>
      <c r="P4585">
        <v>2</v>
      </c>
      <c r="Q4585">
        <v>3</v>
      </c>
      <c r="R4585">
        <v>2</v>
      </c>
      <c r="S4585">
        <v>0</v>
      </c>
      <c r="T4585">
        <v>0</v>
      </c>
      <c r="U4585">
        <v>1</v>
      </c>
      <c r="V4585">
        <f t="shared" si="142"/>
        <v>46</v>
      </c>
      <c r="W4585">
        <f t="shared" si="143"/>
        <v>13</v>
      </c>
    </row>
    <row r="4586" spans="1:23" x14ac:dyDescent="0.35">
      <c r="A4586" t="s">
        <v>595</v>
      </c>
      <c r="B4586" s="1">
        <v>44342</v>
      </c>
      <c r="C4586" t="s">
        <v>584</v>
      </c>
      <c r="D4586" t="s">
        <v>163</v>
      </c>
      <c r="E4586">
        <v>1</v>
      </c>
      <c r="F4586">
        <v>0</v>
      </c>
      <c r="G4586">
        <v>0</v>
      </c>
      <c r="H4586">
        <v>0</v>
      </c>
      <c r="I4586">
        <v>1</v>
      </c>
      <c r="J4586">
        <v>0</v>
      </c>
      <c r="K4586">
        <v>0</v>
      </c>
      <c r="L4586">
        <v>4</v>
      </c>
      <c r="M4586">
        <v>7</v>
      </c>
      <c r="N4586">
        <v>7</v>
      </c>
      <c r="O4586">
        <v>7</v>
      </c>
      <c r="P4586">
        <v>2</v>
      </c>
      <c r="Q4586">
        <v>3</v>
      </c>
      <c r="R4586">
        <v>4</v>
      </c>
      <c r="S4586">
        <v>0</v>
      </c>
      <c r="T4586">
        <v>0</v>
      </c>
      <c r="U4586">
        <v>0</v>
      </c>
      <c r="V4586">
        <f t="shared" si="142"/>
        <v>48</v>
      </c>
      <c r="W4586">
        <f t="shared" si="143"/>
        <v>15</v>
      </c>
    </row>
    <row r="4587" spans="1:23" x14ac:dyDescent="0.35">
      <c r="A4587" t="s">
        <v>595</v>
      </c>
      <c r="B4587" s="1">
        <v>44343</v>
      </c>
      <c r="C4587" t="s">
        <v>587</v>
      </c>
      <c r="D4587" t="s">
        <v>34</v>
      </c>
      <c r="E4587">
        <v>1</v>
      </c>
      <c r="F4587">
        <v>0</v>
      </c>
      <c r="G4587">
        <v>0</v>
      </c>
      <c r="H4587">
        <v>0</v>
      </c>
      <c r="I4587">
        <v>1</v>
      </c>
      <c r="J4587">
        <v>0</v>
      </c>
      <c r="K4587">
        <v>0</v>
      </c>
      <c r="L4587">
        <v>4</v>
      </c>
      <c r="M4587">
        <v>2</v>
      </c>
      <c r="N4587">
        <v>2</v>
      </c>
      <c r="O4587">
        <v>2</v>
      </c>
      <c r="P4587">
        <v>2</v>
      </c>
      <c r="Q4587">
        <v>1</v>
      </c>
      <c r="R4587">
        <v>4</v>
      </c>
      <c r="S4587">
        <v>0</v>
      </c>
      <c r="T4587">
        <v>0</v>
      </c>
      <c r="U4587">
        <v>0</v>
      </c>
      <c r="V4587">
        <f t="shared" si="142"/>
        <v>55</v>
      </c>
      <c r="W4587">
        <f t="shared" si="143"/>
        <v>44</v>
      </c>
    </row>
    <row r="4588" spans="1:23" x14ac:dyDescent="0.35">
      <c r="A4588" t="s">
        <v>595</v>
      </c>
      <c r="B4588" s="1">
        <v>44344</v>
      </c>
      <c r="C4588" t="s">
        <v>582</v>
      </c>
      <c r="D4588" t="s">
        <v>34</v>
      </c>
      <c r="E4588">
        <v>1</v>
      </c>
      <c r="F4588">
        <v>0</v>
      </c>
      <c r="G4588">
        <v>0</v>
      </c>
      <c r="H4588">
        <v>0</v>
      </c>
      <c r="I4588">
        <v>1</v>
      </c>
      <c r="J4588">
        <v>0</v>
      </c>
      <c r="K4588">
        <v>0</v>
      </c>
      <c r="L4588">
        <v>6</v>
      </c>
      <c r="M4588">
        <v>6</v>
      </c>
      <c r="N4588">
        <v>3</v>
      </c>
      <c r="O4588">
        <v>3</v>
      </c>
      <c r="P4588">
        <v>1</v>
      </c>
      <c r="Q4588">
        <v>1</v>
      </c>
      <c r="R4588">
        <v>8</v>
      </c>
      <c r="S4588">
        <v>0</v>
      </c>
      <c r="T4588">
        <v>0</v>
      </c>
      <c r="U4588">
        <v>0</v>
      </c>
      <c r="V4588">
        <f t="shared" si="142"/>
        <v>69</v>
      </c>
      <c r="W4588">
        <f t="shared" si="143"/>
        <v>55</v>
      </c>
    </row>
    <row r="4589" spans="1:23" x14ac:dyDescent="0.35">
      <c r="A4589" t="s">
        <v>595</v>
      </c>
      <c r="B4589" s="1">
        <v>44345</v>
      </c>
      <c r="C4589" t="s">
        <v>583</v>
      </c>
      <c r="D4589" t="s">
        <v>34</v>
      </c>
      <c r="E4589">
        <v>1</v>
      </c>
      <c r="F4589">
        <v>0</v>
      </c>
      <c r="G4589">
        <v>0</v>
      </c>
      <c r="H4589">
        <v>0</v>
      </c>
      <c r="I4589">
        <v>1</v>
      </c>
      <c r="J4589">
        <v>0</v>
      </c>
      <c r="K4589">
        <v>0</v>
      </c>
      <c r="L4589">
        <v>7</v>
      </c>
      <c r="M4589">
        <v>6</v>
      </c>
      <c r="N4589">
        <v>2</v>
      </c>
      <c r="O4589">
        <v>2</v>
      </c>
      <c r="P4589">
        <v>1</v>
      </c>
      <c r="Q4589">
        <v>1</v>
      </c>
      <c r="R4589">
        <v>2</v>
      </c>
      <c r="S4589">
        <v>0</v>
      </c>
      <c r="T4589">
        <v>0</v>
      </c>
      <c r="U4589">
        <v>0</v>
      </c>
      <c r="V4589">
        <f t="shared" si="142"/>
        <v>68</v>
      </c>
      <c r="W4589">
        <f t="shared" si="143"/>
        <v>58</v>
      </c>
    </row>
    <row r="4590" spans="1:23" x14ac:dyDescent="0.35">
      <c r="A4590" t="s">
        <v>595</v>
      </c>
      <c r="B4590" s="1">
        <v>44346</v>
      </c>
      <c r="C4590" t="s">
        <v>585</v>
      </c>
      <c r="D4590" t="s">
        <v>34</v>
      </c>
      <c r="E4590">
        <v>1</v>
      </c>
      <c r="F4590">
        <v>0</v>
      </c>
      <c r="G4590">
        <v>0</v>
      </c>
      <c r="H4590">
        <v>0</v>
      </c>
      <c r="I4590">
        <v>1</v>
      </c>
      <c r="J4590">
        <v>0</v>
      </c>
      <c r="K4590">
        <v>0</v>
      </c>
      <c r="L4590">
        <v>3</v>
      </c>
      <c r="M4590">
        <v>5</v>
      </c>
      <c r="N4590">
        <v>3</v>
      </c>
      <c r="O4590">
        <v>1</v>
      </c>
      <c r="P4590">
        <v>0</v>
      </c>
      <c r="Q4590">
        <v>1</v>
      </c>
      <c r="R4590">
        <v>2</v>
      </c>
      <c r="S4590">
        <v>0</v>
      </c>
      <c r="T4590">
        <v>0</v>
      </c>
      <c r="U4590">
        <v>0</v>
      </c>
      <c r="V4590">
        <f t="shared" si="142"/>
        <v>51</v>
      </c>
      <c r="W4590">
        <f t="shared" si="143"/>
        <v>39</v>
      </c>
    </row>
    <row r="4591" spans="1:23" x14ac:dyDescent="0.35">
      <c r="A4591" t="s">
        <v>595</v>
      </c>
      <c r="B4591" s="1">
        <v>44348</v>
      </c>
      <c r="C4591" t="s">
        <v>584</v>
      </c>
      <c r="D4591" t="s">
        <v>86</v>
      </c>
      <c r="E4591">
        <v>1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 s="2">
        <v>4.666666666666667</v>
      </c>
      <c r="M4591">
        <v>6</v>
      </c>
      <c r="N4591">
        <v>2</v>
      </c>
      <c r="O4591">
        <v>2</v>
      </c>
      <c r="P4591">
        <v>0</v>
      </c>
      <c r="Q4591">
        <v>0</v>
      </c>
      <c r="R4591">
        <v>3</v>
      </c>
      <c r="S4591">
        <v>0</v>
      </c>
      <c r="T4591">
        <v>0</v>
      </c>
      <c r="U4591">
        <v>0</v>
      </c>
      <c r="V4591">
        <f t="shared" si="142"/>
        <v>62.333333333333336</v>
      </c>
      <c r="W4591">
        <f t="shared" si="143"/>
        <v>53</v>
      </c>
    </row>
    <row r="4592" spans="1:23" x14ac:dyDescent="0.35">
      <c r="A4592" t="s">
        <v>595</v>
      </c>
      <c r="B4592" s="1">
        <v>44349</v>
      </c>
      <c r="C4592" t="s">
        <v>582</v>
      </c>
      <c r="D4592" t="s">
        <v>86</v>
      </c>
      <c r="E4592">
        <v>1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5</v>
      </c>
      <c r="M4592">
        <v>7</v>
      </c>
      <c r="N4592">
        <v>3</v>
      </c>
      <c r="O4592">
        <v>3</v>
      </c>
      <c r="P4592">
        <v>0</v>
      </c>
      <c r="Q4592">
        <v>2</v>
      </c>
      <c r="R4592">
        <v>2</v>
      </c>
      <c r="S4592">
        <v>0</v>
      </c>
      <c r="T4592">
        <v>0</v>
      </c>
      <c r="U4592">
        <v>2</v>
      </c>
      <c r="V4592">
        <f t="shared" si="142"/>
        <v>60</v>
      </c>
      <c r="W4592">
        <f t="shared" si="143"/>
        <v>45</v>
      </c>
    </row>
    <row r="4593" spans="1:23" x14ac:dyDescent="0.35">
      <c r="A4593" t="s">
        <v>595</v>
      </c>
      <c r="B4593" s="1">
        <v>44350</v>
      </c>
      <c r="C4593" t="s">
        <v>583</v>
      </c>
      <c r="D4593" t="s">
        <v>86</v>
      </c>
      <c r="E4593">
        <v>1</v>
      </c>
      <c r="F4593">
        <v>0</v>
      </c>
      <c r="G4593">
        <v>0</v>
      </c>
      <c r="H4593">
        <v>0</v>
      </c>
      <c r="I4593">
        <v>1</v>
      </c>
      <c r="J4593">
        <v>0</v>
      </c>
      <c r="K4593">
        <v>0</v>
      </c>
      <c r="L4593" s="2">
        <v>3.6666666666666665</v>
      </c>
      <c r="M4593">
        <v>8</v>
      </c>
      <c r="N4593">
        <v>5</v>
      </c>
      <c r="O4593">
        <v>5</v>
      </c>
      <c r="P4593">
        <v>1</v>
      </c>
      <c r="Q4593">
        <v>0</v>
      </c>
      <c r="R4593">
        <v>2</v>
      </c>
      <c r="S4593">
        <v>1</v>
      </c>
      <c r="T4593">
        <v>0</v>
      </c>
      <c r="U4593">
        <v>1</v>
      </c>
      <c r="V4593">
        <f t="shared" si="142"/>
        <v>51</v>
      </c>
      <c r="W4593">
        <f t="shared" si="143"/>
        <v>27</v>
      </c>
    </row>
    <row r="4594" spans="1:23" x14ac:dyDescent="0.35">
      <c r="A4594" t="s">
        <v>595</v>
      </c>
      <c r="B4594" s="1">
        <v>44351</v>
      </c>
      <c r="C4594" t="s">
        <v>487</v>
      </c>
      <c r="D4594" t="s">
        <v>35</v>
      </c>
      <c r="E4594">
        <v>1</v>
      </c>
      <c r="F4594">
        <v>0</v>
      </c>
      <c r="G4594">
        <v>0</v>
      </c>
      <c r="H4594">
        <v>1</v>
      </c>
      <c r="I4594">
        <v>0</v>
      </c>
      <c r="J4594">
        <v>0</v>
      </c>
      <c r="K4594">
        <v>0</v>
      </c>
      <c r="L4594" s="2">
        <v>5.333333333333333</v>
      </c>
      <c r="M4594">
        <v>5</v>
      </c>
      <c r="N4594">
        <v>0</v>
      </c>
      <c r="O4594">
        <v>0</v>
      </c>
      <c r="P4594">
        <v>0</v>
      </c>
      <c r="Q4594">
        <v>0</v>
      </c>
      <c r="R4594">
        <v>5</v>
      </c>
      <c r="S4594">
        <v>0</v>
      </c>
      <c r="T4594">
        <v>0</v>
      </c>
      <c r="U4594">
        <v>0</v>
      </c>
      <c r="V4594">
        <f t="shared" si="142"/>
        <v>68.666666666666671</v>
      </c>
      <c r="W4594">
        <f t="shared" si="143"/>
        <v>67</v>
      </c>
    </row>
    <row r="4595" spans="1:23" x14ac:dyDescent="0.35">
      <c r="A4595" t="s">
        <v>595</v>
      </c>
      <c r="B4595" s="1">
        <v>44352</v>
      </c>
      <c r="C4595" t="s">
        <v>587</v>
      </c>
      <c r="D4595" t="s">
        <v>35</v>
      </c>
      <c r="E4595">
        <v>1</v>
      </c>
      <c r="F4595">
        <v>0</v>
      </c>
      <c r="G4595">
        <v>0</v>
      </c>
      <c r="H4595">
        <v>0</v>
      </c>
      <c r="I4595">
        <v>1</v>
      </c>
      <c r="J4595">
        <v>0</v>
      </c>
      <c r="K4595">
        <v>0</v>
      </c>
      <c r="L4595">
        <v>5</v>
      </c>
      <c r="M4595">
        <v>3</v>
      </c>
      <c r="N4595">
        <v>2</v>
      </c>
      <c r="O4595">
        <v>2</v>
      </c>
      <c r="P4595">
        <v>0</v>
      </c>
      <c r="Q4595">
        <v>1</v>
      </c>
      <c r="R4595">
        <v>6</v>
      </c>
      <c r="S4595">
        <v>0</v>
      </c>
      <c r="T4595">
        <v>0</v>
      </c>
      <c r="U4595">
        <v>0</v>
      </c>
      <c r="V4595">
        <f t="shared" si="142"/>
        <v>69</v>
      </c>
      <c r="W4595">
        <f t="shared" si="143"/>
        <v>62</v>
      </c>
    </row>
    <row r="4596" spans="1:23" x14ac:dyDescent="0.35">
      <c r="A4596" t="s">
        <v>595</v>
      </c>
      <c r="B4596" s="1">
        <v>44353</v>
      </c>
      <c r="C4596" t="s">
        <v>584</v>
      </c>
      <c r="D4596" t="s">
        <v>35</v>
      </c>
      <c r="E4596">
        <v>1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5</v>
      </c>
      <c r="M4596">
        <v>3</v>
      </c>
      <c r="N4596">
        <v>0</v>
      </c>
      <c r="O4596">
        <v>0</v>
      </c>
      <c r="P4596">
        <v>0</v>
      </c>
      <c r="Q4596">
        <v>2</v>
      </c>
      <c r="R4596">
        <v>6</v>
      </c>
      <c r="S4596">
        <v>0</v>
      </c>
      <c r="T4596">
        <v>0</v>
      </c>
      <c r="U4596">
        <v>0</v>
      </c>
      <c r="V4596">
        <f t="shared" si="142"/>
        <v>68</v>
      </c>
      <c r="W4596">
        <f t="shared" si="143"/>
        <v>66</v>
      </c>
    </row>
    <row r="4597" spans="1:23" x14ac:dyDescent="0.35">
      <c r="A4597" t="s">
        <v>595</v>
      </c>
      <c r="B4597" s="1">
        <v>44355</v>
      </c>
      <c r="C4597" t="s">
        <v>582</v>
      </c>
      <c r="D4597" t="s">
        <v>50</v>
      </c>
      <c r="E4597">
        <v>1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</v>
      </c>
      <c r="M4597">
        <v>6</v>
      </c>
      <c r="N4597">
        <v>2</v>
      </c>
      <c r="O4597">
        <v>1</v>
      </c>
      <c r="P4597">
        <v>1</v>
      </c>
      <c r="Q4597">
        <v>3</v>
      </c>
      <c r="R4597">
        <v>3</v>
      </c>
      <c r="S4597">
        <v>0</v>
      </c>
      <c r="T4597">
        <v>0</v>
      </c>
      <c r="U4597">
        <v>0</v>
      </c>
      <c r="V4597">
        <f t="shared" si="142"/>
        <v>60</v>
      </c>
      <c r="W4597">
        <f t="shared" si="143"/>
        <v>49</v>
      </c>
    </row>
    <row r="4598" spans="1:23" x14ac:dyDescent="0.35">
      <c r="A4598" t="s">
        <v>595</v>
      </c>
      <c r="B4598" s="1">
        <v>44356</v>
      </c>
      <c r="C4598" t="s">
        <v>487</v>
      </c>
      <c r="D4598" t="s">
        <v>50</v>
      </c>
      <c r="E4598">
        <v>1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</v>
      </c>
      <c r="M4598">
        <v>4</v>
      </c>
      <c r="N4598">
        <v>2</v>
      </c>
      <c r="O4598">
        <v>2</v>
      </c>
      <c r="P4598">
        <v>2</v>
      </c>
      <c r="Q4598">
        <v>2</v>
      </c>
      <c r="R4598">
        <v>5</v>
      </c>
      <c r="S4598">
        <v>0</v>
      </c>
      <c r="T4598">
        <v>0</v>
      </c>
      <c r="U4598">
        <v>0</v>
      </c>
      <c r="V4598">
        <f t="shared" si="142"/>
        <v>63</v>
      </c>
      <c r="W4598">
        <f t="shared" si="143"/>
        <v>51</v>
      </c>
    </row>
    <row r="4599" spans="1:23" x14ac:dyDescent="0.35">
      <c r="A4599" t="s">
        <v>595</v>
      </c>
      <c r="B4599" s="1">
        <v>44358</v>
      </c>
      <c r="C4599" t="s">
        <v>583</v>
      </c>
      <c r="D4599" t="s">
        <v>61</v>
      </c>
      <c r="E4599">
        <v>1</v>
      </c>
      <c r="F4599">
        <v>0</v>
      </c>
      <c r="G4599">
        <v>0</v>
      </c>
      <c r="H4599">
        <v>0</v>
      </c>
      <c r="I4599">
        <v>1</v>
      </c>
      <c r="J4599">
        <v>0</v>
      </c>
      <c r="K4599">
        <v>0</v>
      </c>
      <c r="L4599" s="2">
        <v>2.6666666666666665</v>
      </c>
      <c r="M4599">
        <v>8</v>
      </c>
      <c r="N4599">
        <v>8</v>
      </c>
      <c r="O4599">
        <v>7</v>
      </c>
      <c r="P4599">
        <v>3</v>
      </c>
      <c r="Q4599">
        <v>1</v>
      </c>
      <c r="R4599">
        <v>1</v>
      </c>
      <c r="S4599">
        <v>0</v>
      </c>
      <c r="T4599">
        <v>0</v>
      </c>
      <c r="U4599">
        <v>0</v>
      </c>
      <c r="V4599">
        <f t="shared" si="142"/>
        <v>36</v>
      </c>
      <c r="W4599">
        <f t="shared" si="143"/>
        <v>-3</v>
      </c>
    </row>
    <row r="4600" spans="1:23" x14ac:dyDescent="0.35">
      <c r="A4600" t="s">
        <v>595</v>
      </c>
      <c r="B4600" s="1">
        <v>44359</v>
      </c>
      <c r="C4600" t="s">
        <v>587</v>
      </c>
      <c r="D4600" t="s">
        <v>61</v>
      </c>
      <c r="E4600">
        <v>1</v>
      </c>
      <c r="F4600">
        <v>0</v>
      </c>
      <c r="G4600">
        <v>0</v>
      </c>
      <c r="H4600">
        <v>1</v>
      </c>
      <c r="I4600">
        <v>0</v>
      </c>
      <c r="J4600">
        <v>0</v>
      </c>
      <c r="K4600">
        <v>0</v>
      </c>
      <c r="L4600">
        <v>5</v>
      </c>
      <c r="M4600">
        <v>5</v>
      </c>
      <c r="N4600">
        <v>0</v>
      </c>
      <c r="O4600">
        <v>0</v>
      </c>
      <c r="P4600">
        <v>0</v>
      </c>
      <c r="Q4600">
        <v>1</v>
      </c>
      <c r="R4600">
        <v>4</v>
      </c>
      <c r="S4600">
        <v>0</v>
      </c>
      <c r="T4600">
        <v>0</v>
      </c>
      <c r="U4600">
        <v>0</v>
      </c>
      <c r="V4600">
        <f t="shared" si="142"/>
        <v>65</v>
      </c>
      <c r="W4600">
        <f t="shared" si="143"/>
        <v>62</v>
      </c>
    </row>
    <row r="4601" spans="1:23" x14ac:dyDescent="0.35">
      <c r="A4601" t="s">
        <v>595</v>
      </c>
      <c r="B4601" s="1">
        <v>44360</v>
      </c>
      <c r="C4601" t="s">
        <v>584</v>
      </c>
      <c r="D4601" t="s">
        <v>61</v>
      </c>
      <c r="E4601">
        <v>1</v>
      </c>
      <c r="F4601">
        <v>0</v>
      </c>
      <c r="G4601">
        <v>0</v>
      </c>
      <c r="H4601">
        <v>0</v>
      </c>
      <c r="I4601">
        <v>1</v>
      </c>
      <c r="J4601">
        <v>0</v>
      </c>
      <c r="K4601">
        <v>0</v>
      </c>
      <c r="L4601">
        <v>4</v>
      </c>
      <c r="M4601">
        <v>7</v>
      </c>
      <c r="N4601">
        <v>4</v>
      </c>
      <c r="O4601">
        <v>4</v>
      </c>
      <c r="P4601">
        <v>1</v>
      </c>
      <c r="Q4601">
        <v>2</v>
      </c>
      <c r="R4601">
        <v>5</v>
      </c>
      <c r="S4601">
        <v>1</v>
      </c>
      <c r="T4601">
        <v>0</v>
      </c>
      <c r="U4601">
        <v>0</v>
      </c>
      <c r="V4601">
        <f t="shared" si="142"/>
        <v>54</v>
      </c>
      <c r="W4601">
        <f t="shared" si="143"/>
        <v>33</v>
      </c>
    </row>
    <row r="4602" spans="1:23" x14ac:dyDescent="0.35">
      <c r="A4602" t="s">
        <v>595</v>
      </c>
      <c r="B4602" s="1">
        <v>44362</v>
      </c>
      <c r="C4602" t="s">
        <v>487</v>
      </c>
      <c r="D4602" t="s">
        <v>32</v>
      </c>
      <c r="E4602">
        <v>1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6</v>
      </c>
      <c r="M4602">
        <v>7</v>
      </c>
      <c r="N4602">
        <v>1</v>
      </c>
      <c r="O4602">
        <v>1</v>
      </c>
      <c r="P4602">
        <v>0</v>
      </c>
      <c r="Q4602">
        <v>1</v>
      </c>
      <c r="R4602">
        <v>3</v>
      </c>
      <c r="S4602">
        <v>0</v>
      </c>
      <c r="T4602">
        <v>0</v>
      </c>
      <c r="U4602">
        <v>0</v>
      </c>
      <c r="V4602">
        <f t="shared" si="142"/>
        <v>67</v>
      </c>
      <c r="W4602">
        <f t="shared" si="143"/>
        <v>60</v>
      </c>
    </row>
    <row r="4603" spans="1:23" x14ac:dyDescent="0.35">
      <c r="A4603" t="s">
        <v>595</v>
      </c>
      <c r="B4603" s="1">
        <v>44363</v>
      </c>
      <c r="C4603" t="s">
        <v>582</v>
      </c>
      <c r="D4603" t="s">
        <v>32</v>
      </c>
      <c r="E4603">
        <v>1</v>
      </c>
      <c r="F4603">
        <v>0</v>
      </c>
      <c r="G4603">
        <v>0</v>
      </c>
      <c r="H4603">
        <v>0</v>
      </c>
      <c r="I4603">
        <v>1</v>
      </c>
      <c r="J4603">
        <v>0</v>
      </c>
      <c r="K4603">
        <v>0</v>
      </c>
      <c r="L4603" s="2">
        <v>4.333333333333333</v>
      </c>
      <c r="M4603">
        <v>7</v>
      </c>
      <c r="N4603">
        <v>5</v>
      </c>
      <c r="O4603">
        <v>5</v>
      </c>
      <c r="P4603">
        <v>4</v>
      </c>
      <c r="Q4603">
        <v>2</v>
      </c>
      <c r="R4603">
        <v>3</v>
      </c>
      <c r="S4603">
        <v>1</v>
      </c>
      <c r="T4603">
        <v>0</v>
      </c>
      <c r="U4603">
        <v>0</v>
      </c>
      <c r="V4603">
        <f t="shared" si="142"/>
        <v>41.666666666666664</v>
      </c>
      <c r="W4603">
        <f t="shared" si="143"/>
        <v>12</v>
      </c>
    </row>
    <row r="4604" spans="1:23" x14ac:dyDescent="0.35">
      <c r="A4604" t="s">
        <v>595</v>
      </c>
      <c r="B4604" s="1">
        <v>44365</v>
      </c>
      <c r="C4604" t="s">
        <v>583</v>
      </c>
      <c r="D4604" t="s">
        <v>30</v>
      </c>
      <c r="E4604">
        <v>1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5</v>
      </c>
      <c r="M4604">
        <v>6</v>
      </c>
      <c r="N4604">
        <v>4</v>
      </c>
      <c r="O4604">
        <v>4</v>
      </c>
      <c r="P4604">
        <v>1</v>
      </c>
      <c r="Q4604">
        <v>2</v>
      </c>
      <c r="R4604">
        <v>4</v>
      </c>
      <c r="S4604">
        <v>0</v>
      </c>
      <c r="T4604">
        <v>0</v>
      </c>
      <c r="U4604">
        <v>0</v>
      </c>
      <c r="V4604">
        <f t="shared" si="142"/>
        <v>59</v>
      </c>
      <c r="W4604">
        <f t="shared" si="143"/>
        <v>40</v>
      </c>
    </row>
    <row r="4605" spans="1:23" x14ac:dyDescent="0.35">
      <c r="A4605" t="s">
        <v>595</v>
      </c>
      <c r="B4605" s="1">
        <v>44366</v>
      </c>
      <c r="C4605" t="s">
        <v>587</v>
      </c>
      <c r="D4605" t="s">
        <v>30</v>
      </c>
      <c r="E4605">
        <v>1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6</v>
      </c>
      <c r="M4605">
        <v>4</v>
      </c>
      <c r="N4605">
        <v>2</v>
      </c>
      <c r="O4605">
        <v>2</v>
      </c>
      <c r="P4605">
        <v>1</v>
      </c>
      <c r="Q4605">
        <v>1</v>
      </c>
      <c r="R4605">
        <v>6</v>
      </c>
      <c r="S4605">
        <v>0</v>
      </c>
      <c r="T4605">
        <v>0</v>
      </c>
      <c r="U4605">
        <v>0</v>
      </c>
      <c r="V4605">
        <f t="shared" si="142"/>
        <v>69</v>
      </c>
      <c r="W4605">
        <f t="shared" si="143"/>
        <v>60</v>
      </c>
    </row>
    <row r="4606" spans="1:23" x14ac:dyDescent="0.35">
      <c r="A4606" t="s">
        <v>595</v>
      </c>
      <c r="B4606" s="1">
        <v>44367</v>
      </c>
      <c r="C4606" t="s">
        <v>584</v>
      </c>
      <c r="D4606" t="s">
        <v>30</v>
      </c>
      <c r="E4606">
        <v>1</v>
      </c>
      <c r="F4606">
        <v>0</v>
      </c>
      <c r="G4606">
        <v>0</v>
      </c>
      <c r="H4606">
        <v>0</v>
      </c>
      <c r="I4606">
        <v>1</v>
      </c>
      <c r="J4606">
        <v>0</v>
      </c>
      <c r="K4606">
        <v>0</v>
      </c>
      <c r="L4606">
        <v>4</v>
      </c>
      <c r="M4606">
        <v>10</v>
      </c>
      <c r="N4606">
        <v>4</v>
      </c>
      <c r="O4606">
        <v>3</v>
      </c>
      <c r="P4606">
        <v>1</v>
      </c>
      <c r="Q4606">
        <v>2</v>
      </c>
      <c r="R4606">
        <v>5</v>
      </c>
      <c r="S4606">
        <v>0</v>
      </c>
      <c r="T4606">
        <v>0</v>
      </c>
      <c r="U4606">
        <v>0</v>
      </c>
      <c r="V4606">
        <f t="shared" si="142"/>
        <v>49</v>
      </c>
      <c r="W4606">
        <f t="shared" si="143"/>
        <v>27</v>
      </c>
    </row>
    <row r="4607" spans="1:23" x14ac:dyDescent="0.35">
      <c r="A4607" t="s">
        <v>595</v>
      </c>
      <c r="B4607" s="1">
        <v>44368</v>
      </c>
      <c r="C4607" t="s">
        <v>487</v>
      </c>
      <c r="D4607" t="s">
        <v>43</v>
      </c>
      <c r="E4607">
        <v>1</v>
      </c>
      <c r="F4607">
        <v>0</v>
      </c>
      <c r="G4607">
        <v>0</v>
      </c>
      <c r="H4607">
        <v>1</v>
      </c>
      <c r="I4607">
        <v>0</v>
      </c>
      <c r="J4607">
        <v>0</v>
      </c>
      <c r="K4607">
        <v>0</v>
      </c>
      <c r="L4607" s="2">
        <v>5.333333333333333</v>
      </c>
      <c r="M4607">
        <v>5</v>
      </c>
      <c r="N4607">
        <v>2</v>
      </c>
      <c r="O4607">
        <v>2</v>
      </c>
      <c r="P4607">
        <v>1</v>
      </c>
      <c r="Q4607">
        <v>3</v>
      </c>
      <c r="R4607">
        <v>3</v>
      </c>
      <c r="S4607">
        <v>0</v>
      </c>
      <c r="T4607">
        <v>0</v>
      </c>
      <c r="U4607">
        <v>0</v>
      </c>
      <c r="V4607">
        <f t="shared" si="142"/>
        <v>59.666666666666664</v>
      </c>
      <c r="W4607">
        <f t="shared" si="143"/>
        <v>47</v>
      </c>
    </row>
    <row r="4608" spans="1:23" x14ac:dyDescent="0.35">
      <c r="A4608" t="s">
        <v>595</v>
      </c>
      <c r="B4608" s="1">
        <v>44369</v>
      </c>
      <c r="C4608" t="s">
        <v>588</v>
      </c>
      <c r="D4608" t="s">
        <v>43</v>
      </c>
      <c r="E4608">
        <v>1</v>
      </c>
      <c r="F4608">
        <v>0</v>
      </c>
      <c r="G4608">
        <v>0</v>
      </c>
      <c r="H4608">
        <v>0</v>
      </c>
      <c r="I4608">
        <v>1</v>
      </c>
      <c r="J4608">
        <v>0</v>
      </c>
      <c r="K4608">
        <v>0</v>
      </c>
      <c r="L4608" s="2">
        <v>0.66666666666666663</v>
      </c>
      <c r="M4608">
        <v>2</v>
      </c>
      <c r="N4608">
        <v>4</v>
      </c>
      <c r="O4608">
        <v>4</v>
      </c>
      <c r="P4608">
        <v>1</v>
      </c>
      <c r="Q4608">
        <v>3</v>
      </c>
      <c r="R4608">
        <v>2</v>
      </c>
      <c r="S4608">
        <v>0</v>
      </c>
      <c r="T4608">
        <v>0</v>
      </c>
      <c r="U4608">
        <v>0</v>
      </c>
      <c r="V4608">
        <f t="shared" si="142"/>
        <v>45</v>
      </c>
      <c r="W4608">
        <f t="shared" si="143"/>
        <v>18</v>
      </c>
    </row>
    <row r="4609" spans="1:23" x14ac:dyDescent="0.35">
      <c r="A4609" t="s">
        <v>595</v>
      </c>
      <c r="B4609" s="1">
        <v>44370</v>
      </c>
      <c r="C4609" t="s">
        <v>583</v>
      </c>
      <c r="D4609" t="s">
        <v>43</v>
      </c>
      <c r="E4609">
        <v>1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6</v>
      </c>
      <c r="M4609">
        <v>6</v>
      </c>
      <c r="N4609">
        <v>2</v>
      </c>
      <c r="O4609">
        <v>2</v>
      </c>
      <c r="P4609">
        <v>1</v>
      </c>
      <c r="Q4609">
        <v>0</v>
      </c>
      <c r="R4609">
        <v>5</v>
      </c>
      <c r="S4609">
        <v>1</v>
      </c>
      <c r="T4609">
        <v>0</v>
      </c>
      <c r="U4609">
        <v>0</v>
      </c>
      <c r="V4609">
        <f t="shared" si="142"/>
        <v>67</v>
      </c>
      <c r="W4609">
        <f t="shared" si="143"/>
        <v>57</v>
      </c>
    </row>
    <row r="4610" spans="1:23" x14ac:dyDescent="0.35">
      <c r="A4610" t="s">
        <v>595</v>
      </c>
      <c r="B4610" s="1">
        <v>44371</v>
      </c>
      <c r="C4610" t="s">
        <v>587</v>
      </c>
      <c r="D4610" t="s">
        <v>43</v>
      </c>
      <c r="E4610">
        <v>1</v>
      </c>
      <c r="F4610">
        <v>0</v>
      </c>
      <c r="G4610">
        <v>0</v>
      </c>
      <c r="H4610">
        <v>0</v>
      </c>
      <c r="I4610">
        <v>1</v>
      </c>
      <c r="J4610">
        <v>0</v>
      </c>
      <c r="K4610">
        <v>0</v>
      </c>
      <c r="L4610">
        <v>6</v>
      </c>
      <c r="M4610">
        <v>8</v>
      </c>
      <c r="N4610">
        <v>4</v>
      </c>
      <c r="O4610">
        <v>4</v>
      </c>
      <c r="P4610">
        <v>1</v>
      </c>
      <c r="Q4610">
        <v>0</v>
      </c>
      <c r="R4610">
        <v>1</v>
      </c>
      <c r="S4610">
        <v>0</v>
      </c>
      <c r="T4610">
        <v>0</v>
      </c>
      <c r="U4610">
        <v>1</v>
      </c>
      <c r="V4610">
        <f t="shared" si="142"/>
        <v>61</v>
      </c>
      <c r="W4610">
        <f t="shared" si="143"/>
        <v>43</v>
      </c>
    </row>
    <row r="4611" spans="1:23" x14ac:dyDescent="0.35">
      <c r="A4611" t="s">
        <v>595</v>
      </c>
      <c r="B4611" s="1">
        <v>44372</v>
      </c>
      <c r="C4611" t="s">
        <v>584</v>
      </c>
      <c r="D4611" t="s">
        <v>47</v>
      </c>
      <c r="E4611">
        <v>1</v>
      </c>
      <c r="F4611">
        <v>0</v>
      </c>
      <c r="G4611">
        <v>0</v>
      </c>
      <c r="H4611">
        <v>1</v>
      </c>
      <c r="I4611">
        <v>0</v>
      </c>
      <c r="J4611">
        <v>0</v>
      </c>
      <c r="K4611">
        <v>0</v>
      </c>
      <c r="L4611">
        <v>5</v>
      </c>
      <c r="M4611">
        <v>5</v>
      </c>
      <c r="N4611">
        <v>2</v>
      </c>
      <c r="O4611">
        <v>2</v>
      </c>
      <c r="P4611">
        <v>0</v>
      </c>
      <c r="Q4611">
        <v>2</v>
      </c>
      <c r="R4611">
        <v>4</v>
      </c>
      <c r="S4611">
        <v>0</v>
      </c>
      <c r="T4611">
        <v>0</v>
      </c>
      <c r="U4611">
        <v>0</v>
      </c>
      <c r="V4611">
        <f t="shared" ref="V4611:V4674" si="144">50+L4611*3+(IF(L4611&lt;4,0,(L4611-4)*2)+R4611-M4611-4*P4611-(2*(N4611-O4611))-Q4611)</f>
        <v>64</v>
      </c>
      <c r="W4611">
        <f t="shared" ref="W4611:W4674" si="145">40+6*L4611+R4611-2*Q4611-2*M4611-3*N4611-6*P4611</f>
        <v>54</v>
      </c>
    </row>
    <row r="4612" spans="1:23" x14ac:dyDescent="0.35">
      <c r="A4612" t="s">
        <v>595</v>
      </c>
      <c r="B4612" s="1">
        <v>44373</v>
      </c>
      <c r="C4612" t="s">
        <v>487</v>
      </c>
      <c r="D4612" t="s">
        <v>47</v>
      </c>
      <c r="E4612">
        <v>1</v>
      </c>
      <c r="F4612">
        <v>0</v>
      </c>
      <c r="G4612">
        <v>0</v>
      </c>
      <c r="H4612">
        <v>1</v>
      </c>
      <c r="I4612">
        <v>0</v>
      </c>
      <c r="J4612">
        <v>0</v>
      </c>
      <c r="K4612">
        <v>0</v>
      </c>
      <c r="L4612">
        <v>7</v>
      </c>
      <c r="M4612">
        <v>2</v>
      </c>
      <c r="N4612">
        <v>0</v>
      </c>
      <c r="O4612">
        <v>0</v>
      </c>
      <c r="P4612">
        <v>0</v>
      </c>
      <c r="Q4612">
        <v>1</v>
      </c>
      <c r="R4612">
        <v>10</v>
      </c>
      <c r="S4612">
        <v>0</v>
      </c>
      <c r="T4612">
        <v>0</v>
      </c>
      <c r="U4612">
        <v>0</v>
      </c>
      <c r="V4612">
        <f t="shared" si="144"/>
        <v>84</v>
      </c>
      <c r="W4612">
        <f t="shared" si="145"/>
        <v>86</v>
      </c>
    </row>
    <row r="4613" spans="1:23" x14ac:dyDescent="0.35">
      <c r="A4613" t="s">
        <v>595</v>
      </c>
      <c r="B4613" s="1">
        <v>44374</v>
      </c>
      <c r="C4613" t="s">
        <v>582</v>
      </c>
      <c r="D4613" t="s">
        <v>47</v>
      </c>
      <c r="E4613">
        <v>1</v>
      </c>
      <c r="F4613">
        <v>0</v>
      </c>
      <c r="G4613">
        <v>0</v>
      </c>
      <c r="H4613">
        <v>1</v>
      </c>
      <c r="I4613">
        <v>0</v>
      </c>
      <c r="J4613">
        <v>0</v>
      </c>
      <c r="K4613">
        <v>0</v>
      </c>
      <c r="L4613">
        <v>7</v>
      </c>
      <c r="M4613">
        <v>7</v>
      </c>
      <c r="N4613">
        <v>1</v>
      </c>
      <c r="O4613">
        <v>1</v>
      </c>
      <c r="P4613">
        <v>0</v>
      </c>
      <c r="Q4613">
        <v>0</v>
      </c>
      <c r="R4613">
        <v>4</v>
      </c>
      <c r="S4613">
        <v>0</v>
      </c>
      <c r="T4613">
        <v>0</v>
      </c>
      <c r="U4613">
        <v>0</v>
      </c>
      <c r="V4613">
        <f t="shared" si="144"/>
        <v>74</v>
      </c>
      <c r="W4613">
        <f t="shared" si="145"/>
        <v>69</v>
      </c>
    </row>
    <row r="4614" spans="1:23" x14ac:dyDescent="0.35">
      <c r="A4614" t="s">
        <v>595</v>
      </c>
      <c r="B4614" s="1">
        <v>44376</v>
      </c>
      <c r="C4614" t="s">
        <v>583</v>
      </c>
      <c r="D4614" t="s">
        <v>44</v>
      </c>
      <c r="E4614">
        <v>1</v>
      </c>
      <c r="F4614">
        <v>0</v>
      </c>
      <c r="G4614">
        <v>0</v>
      </c>
      <c r="H4614">
        <v>1</v>
      </c>
      <c r="I4614">
        <v>0</v>
      </c>
      <c r="J4614">
        <v>0</v>
      </c>
      <c r="K4614">
        <v>0</v>
      </c>
      <c r="L4614">
        <v>7</v>
      </c>
      <c r="M4614">
        <v>4</v>
      </c>
      <c r="N4614">
        <v>2</v>
      </c>
      <c r="O4614">
        <v>2</v>
      </c>
      <c r="P4614">
        <v>1</v>
      </c>
      <c r="Q4614">
        <v>1</v>
      </c>
      <c r="R4614">
        <v>6</v>
      </c>
      <c r="S4614">
        <v>0</v>
      </c>
      <c r="T4614">
        <v>0</v>
      </c>
      <c r="U4614">
        <v>0</v>
      </c>
      <c r="V4614">
        <f t="shared" si="144"/>
        <v>74</v>
      </c>
      <c r="W4614">
        <f t="shared" si="145"/>
        <v>66</v>
      </c>
    </row>
    <row r="4615" spans="1:23" x14ac:dyDescent="0.35">
      <c r="A4615" t="s">
        <v>595</v>
      </c>
      <c r="B4615" s="1">
        <v>44377</v>
      </c>
      <c r="C4615" t="s">
        <v>587</v>
      </c>
      <c r="D4615" t="s">
        <v>44</v>
      </c>
      <c r="E4615">
        <v>1</v>
      </c>
      <c r="F4615">
        <v>0</v>
      </c>
      <c r="G4615">
        <v>0</v>
      </c>
      <c r="H4615">
        <v>0</v>
      </c>
      <c r="I4615">
        <v>1</v>
      </c>
      <c r="J4615">
        <v>0</v>
      </c>
      <c r="K4615">
        <v>0</v>
      </c>
      <c r="L4615">
        <v>6</v>
      </c>
      <c r="M4615">
        <v>4</v>
      </c>
      <c r="N4615">
        <v>3</v>
      </c>
      <c r="O4615">
        <v>3</v>
      </c>
      <c r="P4615">
        <v>1</v>
      </c>
      <c r="Q4615">
        <v>1</v>
      </c>
      <c r="R4615">
        <v>5</v>
      </c>
      <c r="S4615">
        <v>0</v>
      </c>
      <c r="T4615">
        <v>0</v>
      </c>
      <c r="U4615">
        <v>0</v>
      </c>
      <c r="V4615">
        <f t="shared" si="144"/>
        <v>68</v>
      </c>
      <c r="W4615">
        <f t="shared" si="145"/>
        <v>56</v>
      </c>
    </row>
    <row r="4616" spans="1:23" x14ac:dyDescent="0.35">
      <c r="A4616" t="s">
        <v>595</v>
      </c>
      <c r="B4616" s="1">
        <v>44378</v>
      </c>
      <c r="C4616" t="s">
        <v>584</v>
      </c>
      <c r="D4616" t="s">
        <v>44</v>
      </c>
      <c r="E4616">
        <v>1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4</v>
      </c>
      <c r="M4616">
        <v>3</v>
      </c>
      <c r="N4616">
        <v>0</v>
      </c>
      <c r="O4616">
        <v>0</v>
      </c>
      <c r="P4616">
        <v>0</v>
      </c>
      <c r="Q4616">
        <v>2</v>
      </c>
      <c r="R4616">
        <v>4</v>
      </c>
      <c r="S4616">
        <v>2</v>
      </c>
      <c r="T4616">
        <v>0</v>
      </c>
      <c r="U4616">
        <v>0</v>
      </c>
      <c r="V4616">
        <f t="shared" si="144"/>
        <v>61</v>
      </c>
      <c r="W4616">
        <f t="shared" si="145"/>
        <v>58</v>
      </c>
    </row>
    <row r="4617" spans="1:23" x14ac:dyDescent="0.35">
      <c r="A4617" t="s">
        <v>595</v>
      </c>
      <c r="B4617" s="1">
        <v>44379</v>
      </c>
      <c r="C4617" t="s">
        <v>487</v>
      </c>
      <c r="D4617" t="s">
        <v>34</v>
      </c>
      <c r="E4617">
        <v>1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 s="2">
        <v>5.666666666666667</v>
      </c>
      <c r="M4617">
        <v>5</v>
      </c>
      <c r="N4617">
        <v>1</v>
      </c>
      <c r="O4617">
        <v>1</v>
      </c>
      <c r="P4617">
        <v>1</v>
      </c>
      <c r="Q4617">
        <v>3</v>
      </c>
      <c r="R4617">
        <v>7</v>
      </c>
      <c r="S4617">
        <v>1</v>
      </c>
      <c r="T4617">
        <v>0</v>
      </c>
      <c r="U4617">
        <v>0</v>
      </c>
      <c r="V4617">
        <f t="shared" si="144"/>
        <v>65.333333333333329</v>
      </c>
      <c r="W4617">
        <f t="shared" si="145"/>
        <v>56</v>
      </c>
    </row>
    <row r="4618" spans="1:23" x14ac:dyDescent="0.35">
      <c r="A4618" t="s">
        <v>595</v>
      </c>
      <c r="B4618" s="1">
        <v>44380</v>
      </c>
      <c r="C4618" t="s">
        <v>582</v>
      </c>
      <c r="D4618" t="s">
        <v>34</v>
      </c>
      <c r="E4618">
        <v>1</v>
      </c>
      <c r="F4618">
        <v>0</v>
      </c>
      <c r="G4618">
        <v>0</v>
      </c>
      <c r="H4618">
        <v>1</v>
      </c>
      <c r="I4618">
        <v>0</v>
      </c>
      <c r="J4618">
        <v>0</v>
      </c>
      <c r="K4618">
        <v>0</v>
      </c>
      <c r="L4618">
        <v>6</v>
      </c>
      <c r="M4618">
        <v>5</v>
      </c>
      <c r="N4618">
        <v>2</v>
      </c>
      <c r="O4618">
        <v>2</v>
      </c>
      <c r="P4618">
        <v>1</v>
      </c>
      <c r="Q4618">
        <v>2</v>
      </c>
      <c r="R4618">
        <v>6</v>
      </c>
      <c r="S4618">
        <v>1</v>
      </c>
      <c r="T4618">
        <v>0</v>
      </c>
      <c r="U4618">
        <v>1</v>
      </c>
      <c r="V4618">
        <f t="shared" si="144"/>
        <v>67</v>
      </c>
      <c r="W4618">
        <f t="shared" si="145"/>
        <v>56</v>
      </c>
    </row>
    <row r="4619" spans="1:23" x14ac:dyDescent="0.35">
      <c r="A4619" t="s">
        <v>595</v>
      </c>
      <c r="B4619" s="1">
        <v>44381</v>
      </c>
      <c r="C4619" t="s">
        <v>583</v>
      </c>
      <c r="D4619" t="s">
        <v>34</v>
      </c>
      <c r="E4619">
        <v>1</v>
      </c>
      <c r="F4619">
        <v>0</v>
      </c>
      <c r="G4619">
        <v>0</v>
      </c>
      <c r="H4619">
        <v>0</v>
      </c>
      <c r="I4619">
        <v>1</v>
      </c>
      <c r="J4619">
        <v>0</v>
      </c>
      <c r="K4619">
        <v>0</v>
      </c>
      <c r="L4619">
        <v>7</v>
      </c>
      <c r="M4619">
        <v>4</v>
      </c>
      <c r="N4619">
        <v>4</v>
      </c>
      <c r="O4619">
        <v>4</v>
      </c>
      <c r="P4619">
        <v>2</v>
      </c>
      <c r="Q4619">
        <v>1</v>
      </c>
      <c r="R4619">
        <v>5</v>
      </c>
      <c r="S4619">
        <v>1</v>
      </c>
      <c r="T4619">
        <v>0</v>
      </c>
      <c r="U4619">
        <v>0</v>
      </c>
      <c r="V4619">
        <f t="shared" si="144"/>
        <v>69</v>
      </c>
      <c r="W4619">
        <f t="shared" si="145"/>
        <v>53</v>
      </c>
    </row>
    <row r="4620" spans="1:23" x14ac:dyDescent="0.35">
      <c r="A4620" t="s">
        <v>595</v>
      </c>
      <c r="B4620" s="1">
        <v>44382</v>
      </c>
      <c r="C4620" t="s">
        <v>587</v>
      </c>
      <c r="D4620" t="s">
        <v>49</v>
      </c>
      <c r="E4620">
        <v>1</v>
      </c>
      <c r="F4620">
        <v>0</v>
      </c>
      <c r="G4620">
        <v>0</v>
      </c>
      <c r="H4620">
        <v>0</v>
      </c>
      <c r="I4620">
        <v>1</v>
      </c>
      <c r="J4620">
        <v>0</v>
      </c>
      <c r="K4620">
        <v>0</v>
      </c>
      <c r="L4620" s="2">
        <v>5.333333333333333</v>
      </c>
      <c r="M4620">
        <v>5</v>
      </c>
      <c r="N4620">
        <v>5</v>
      </c>
      <c r="O4620">
        <v>2</v>
      </c>
      <c r="P4620">
        <v>0</v>
      </c>
      <c r="Q4620">
        <v>2</v>
      </c>
      <c r="R4620">
        <v>9</v>
      </c>
      <c r="S4620">
        <v>1</v>
      </c>
      <c r="T4620">
        <v>0</v>
      </c>
      <c r="U4620">
        <v>0</v>
      </c>
      <c r="V4620">
        <f t="shared" si="144"/>
        <v>64.666666666666671</v>
      </c>
      <c r="W4620">
        <f t="shared" si="145"/>
        <v>52</v>
      </c>
    </row>
    <row r="4621" spans="1:23" x14ac:dyDescent="0.35">
      <c r="A4621" t="s">
        <v>595</v>
      </c>
      <c r="B4621" s="1">
        <v>44383</v>
      </c>
      <c r="C4621" t="s">
        <v>584</v>
      </c>
      <c r="D4621" t="s">
        <v>49</v>
      </c>
      <c r="E4621">
        <v>1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5</v>
      </c>
      <c r="M4621">
        <v>1</v>
      </c>
      <c r="N4621">
        <v>1</v>
      </c>
      <c r="O4621">
        <v>1</v>
      </c>
      <c r="P4621">
        <v>1</v>
      </c>
      <c r="Q4621">
        <v>1</v>
      </c>
      <c r="R4621">
        <v>6</v>
      </c>
      <c r="S4621">
        <v>0</v>
      </c>
      <c r="T4621">
        <v>0</v>
      </c>
      <c r="U4621">
        <v>0</v>
      </c>
      <c r="V4621">
        <f t="shared" si="144"/>
        <v>67</v>
      </c>
      <c r="W4621">
        <f t="shared" si="145"/>
        <v>63</v>
      </c>
    </row>
    <row r="4622" spans="1:23" x14ac:dyDescent="0.35">
      <c r="A4622" t="s">
        <v>595</v>
      </c>
      <c r="B4622" s="1">
        <v>44384</v>
      </c>
      <c r="C4622" t="s">
        <v>487</v>
      </c>
      <c r="D4622" t="s">
        <v>49</v>
      </c>
      <c r="E4622">
        <v>1</v>
      </c>
      <c r="F4622">
        <v>0</v>
      </c>
      <c r="G4622">
        <v>0</v>
      </c>
      <c r="H4622">
        <v>0</v>
      </c>
      <c r="I4622">
        <v>1</v>
      </c>
      <c r="J4622">
        <v>0</v>
      </c>
      <c r="K4622">
        <v>0</v>
      </c>
      <c r="L4622" s="2">
        <v>6.333333333333333</v>
      </c>
      <c r="M4622">
        <v>8</v>
      </c>
      <c r="N4622">
        <v>5</v>
      </c>
      <c r="O4622">
        <v>5</v>
      </c>
      <c r="P4622">
        <v>1</v>
      </c>
      <c r="Q4622">
        <v>2</v>
      </c>
      <c r="R4622">
        <v>7</v>
      </c>
      <c r="S4622">
        <v>0</v>
      </c>
      <c r="T4622">
        <v>0</v>
      </c>
      <c r="U4622">
        <v>0</v>
      </c>
      <c r="V4622">
        <f t="shared" si="144"/>
        <v>66.666666666666671</v>
      </c>
      <c r="W4622">
        <f t="shared" si="145"/>
        <v>44</v>
      </c>
    </row>
    <row r="4623" spans="1:23" x14ac:dyDescent="0.35">
      <c r="A4623" t="s">
        <v>595</v>
      </c>
      <c r="B4623" s="1">
        <v>44386</v>
      </c>
      <c r="C4623" t="s">
        <v>582</v>
      </c>
      <c r="D4623" t="s">
        <v>43</v>
      </c>
      <c r="E4623">
        <v>1</v>
      </c>
      <c r="F4623">
        <v>0</v>
      </c>
      <c r="G4623">
        <v>0</v>
      </c>
      <c r="H4623">
        <v>1</v>
      </c>
      <c r="I4623">
        <v>0</v>
      </c>
      <c r="J4623">
        <v>0</v>
      </c>
      <c r="K4623">
        <v>0</v>
      </c>
      <c r="L4623">
        <v>6</v>
      </c>
      <c r="M4623">
        <v>7</v>
      </c>
      <c r="N4623">
        <v>2</v>
      </c>
      <c r="O4623">
        <v>2</v>
      </c>
      <c r="P4623">
        <v>0</v>
      </c>
      <c r="Q4623">
        <v>1</v>
      </c>
      <c r="R4623">
        <v>3</v>
      </c>
      <c r="S4623">
        <v>0</v>
      </c>
      <c r="T4623">
        <v>0</v>
      </c>
      <c r="U4623">
        <v>0</v>
      </c>
      <c r="V4623">
        <f t="shared" si="144"/>
        <v>67</v>
      </c>
      <c r="W4623">
        <f t="shared" si="145"/>
        <v>57</v>
      </c>
    </row>
    <row r="4624" spans="1:23" x14ac:dyDescent="0.35">
      <c r="A4624" t="s">
        <v>595</v>
      </c>
      <c r="B4624" s="1">
        <v>44387</v>
      </c>
      <c r="C4624" t="s">
        <v>583</v>
      </c>
      <c r="D4624" t="s">
        <v>43</v>
      </c>
      <c r="E4624">
        <v>1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 s="2">
        <v>6.333333333333333</v>
      </c>
      <c r="M4624">
        <v>5</v>
      </c>
      <c r="N4624">
        <v>3</v>
      </c>
      <c r="O4624">
        <v>3</v>
      </c>
      <c r="P4624">
        <v>3</v>
      </c>
      <c r="Q4624">
        <v>0</v>
      </c>
      <c r="R4624">
        <v>6</v>
      </c>
      <c r="S4624">
        <v>0</v>
      </c>
      <c r="T4624">
        <v>0</v>
      </c>
      <c r="U4624">
        <v>0</v>
      </c>
      <c r="V4624">
        <f t="shared" si="144"/>
        <v>62.666666666666664</v>
      </c>
      <c r="W4624">
        <f t="shared" si="145"/>
        <v>47</v>
      </c>
    </row>
    <row r="4625" spans="1:23" x14ac:dyDescent="0.35">
      <c r="A4625" t="s">
        <v>595</v>
      </c>
      <c r="B4625" s="1">
        <v>44388</v>
      </c>
      <c r="C4625" t="s">
        <v>587</v>
      </c>
      <c r="D4625" t="s">
        <v>43</v>
      </c>
      <c r="E4625">
        <v>1</v>
      </c>
      <c r="F4625">
        <v>0</v>
      </c>
      <c r="G4625">
        <v>0</v>
      </c>
      <c r="H4625">
        <v>0</v>
      </c>
      <c r="I4625">
        <v>1</v>
      </c>
      <c r="J4625">
        <v>0</v>
      </c>
      <c r="K4625">
        <v>0</v>
      </c>
      <c r="L4625">
        <v>6</v>
      </c>
      <c r="M4625">
        <v>5</v>
      </c>
      <c r="N4625">
        <v>4</v>
      </c>
      <c r="O4625">
        <v>4</v>
      </c>
      <c r="P4625">
        <v>4</v>
      </c>
      <c r="Q4625">
        <v>0</v>
      </c>
      <c r="R4625">
        <v>3</v>
      </c>
      <c r="S4625">
        <v>0</v>
      </c>
      <c r="T4625">
        <v>0</v>
      </c>
      <c r="U4625">
        <v>0</v>
      </c>
      <c r="V4625">
        <f t="shared" si="144"/>
        <v>54</v>
      </c>
      <c r="W4625">
        <f t="shared" si="145"/>
        <v>33</v>
      </c>
    </row>
    <row r="4626" spans="1:23" x14ac:dyDescent="0.35">
      <c r="A4626" t="s">
        <v>595</v>
      </c>
      <c r="B4626" s="1">
        <v>44393</v>
      </c>
      <c r="C4626" t="s">
        <v>582</v>
      </c>
      <c r="D4626" t="s">
        <v>28</v>
      </c>
      <c r="E4626">
        <v>1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0</v>
      </c>
      <c r="L4626">
        <v>4</v>
      </c>
      <c r="M4626">
        <v>7</v>
      </c>
      <c r="N4626">
        <v>6</v>
      </c>
      <c r="O4626">
        <v>6</v>
      </c>
      <c r="P4626">
        <v>4</v>
      </c>
      <c r="Q4626">
        <v>3</v>
      </c>
      <c r="R4626">
        <v>3</v>
      </c>
      <c r="S4626">
        <v>0</v>
      </c>
      <c r="T4626">
        <v>0</v>
      </c>
      <c r="U4626">
        <v>0</v>
      </c>
      <c r="V4626">
        <f t="shared" si="144"/>
        <v>39</v>
      </c>
      <c r="W4626">
        <f t="shared" si="145"/>
        <v>5</v>
      </c>
    </row>
    <row r="4627" spans="1:23" x14ac:dyDescent="0.35">
      <c r="A4627" t="s">
        <v>595</v>
      </c>
      <c r="B4627" t="s">
        <v>589</v>
      </c>
      <c r="C4627" t="s">
        <v>587</v>
      </c>
      <c r="D4627" t="s">
        <v>28</v>
      </c>
      <c r="E4627">
        <v>1</v>
      </c>
      <c r="F4627">
        <v>0</v>
      </c>
      <c r="G4627">
        <v>0</v>
      </c>
      <c r="H4627">
        <v>0</v>
      </c>
      <c r="I4627">
        <v>1</v>
      </c>
      <c r="J4627">
        <v>0</v>
      </c>
      <c r="K4627">
        <v>0</v>
      </c>
      <c r="L4627" s="2">
        <v>5.333333333333333</v>
      </c>
      <c r="M4627">
        <v>7</v>
      </c>
      <c r="N4627">
        <v>5</v>
      </c>
      <c r="O4627">
        <v>5</v>
      </c>
      <c r="P4627">
        <v>1</v>
      </c>
      <c r="Q4627">
        <v>1</v>
      </c>
      <c r="R4627">
        <v>1</v>
      </c>
      <c r="S4627">
        <v>0</v>
      </c>
      <c r="T4627">
        <v>0</v>
      </c>
      <c r="U4627">
        <v>0</v>
      </c>
      <c r="V4627">
        <f t="shared" si="144"/>
        <v>57.666666666666664</v>
      </c>
      <c r="W4627">
        <f t="shared" si="145"/>
        <v>36</v>
      </c>
    </row>
    <row r="4628" spans="1:23" x14ac:dyDescent="0.35">
      <c r="A4628" t="s">
        <v>595</v>
      </c>
      <c r="B4628" t="s">
        <v>590</v>
      </c>
      <c r="C4628" t="s">
        <v>583</v>
      </c>
      <c r="D4628" t="s">
        <v>28</v>
      </c>
      <c r="E4628">
        <v>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 s="2">
        <v>1.6666666666666665</v>
      </c>
      <c r="M4628">
        <v>8</v>
      </c>
      <c r="N4628">
        <v>10</v>
      </c>
      <c r="O4628">
        <v>10</v>
      </c>
      <c r="P4628">
        <v>4</v>
      </c>
      <c r="Q4628">
        <v>2</v>
      </c>
      <c r="R4628">
        <v>0</v>
      </c>
      <c r="S4628">
        <v>0</v>
      </c>
      <c r="T4628">
        <v>0</v>
      </c>
      <c r="U4628">
        <v>0</v>
      </c>
      <c r="V4628">
        <f t="shared" si="144"/>
        <v>29</v>
      </c>
      <c r="W4628">
        <f t="shared" si="145"/>
        <v>-24</v>
      </c>
    </row>
    <row r="4629" spans="1:23" x14ac:dyDescent="0.35">
      <c r="A4629" t="s">
        <v>595</v>
      </c>
      <c r="B4629" s="1">
        <v>44396</v>
      </c>
      <c r="C4629" t="s">
        <v>487</v>
      </c>
      <c r="D4629" t="s">
        <v>65</v>
      </c>
      <c r="E4629">
        <v>1</v>
      </c>
      <c r="F4629">
        <v>0</v>
      </c>
      <c r="G4629">
        <v>0</v>
      </c>
      <c r="H4629">
        <v>0</v>
      </c>
      <c r="I4629">
        <v>1</v>
      </c>
      <c r="J4629">
        <v>0</v>
      </c>
      <c r="K4629">
        <v>0</v>
      </c>
      <c r="L4629">
        <v>5</v>
      </c>
      <c r="M4629">
        <v>10</v>
      </c>
      <c r="N4629">
        <v>8</v>
      </c>
      <c r="O4629">
        <v>8</v>
      </c>
      <c r="P4629">
        <v>1</v>
      </c>
      <c r="Q4629">
        <v>2</v>
      </c>
      <c r="R4629">
        <v>2</v>
      </c>
      <c r="S4629">
        <v>1</v>
      </c>
      <c r="T4629">
        <v>0</v>
      </c>
      <c r="U4629">
        <v>0</v>
      </c>
      <c r="V4629">
        <f t="shared" si="144"/>
        <v>53</v>
      </c>
      <c r="W4629">
        <f t="shared" si="145"/>
        <v>18</v>
      </c>
    </row>
    <row r="4630" spans="1:23" x14ac:dyDescent="0.35">
      <c r="A4630" t="s">
        <v>595</v>
      </c>
      <c r="B4630" s="1">
        <v>44397</v>
      </c>
      <c r="C4630" t="s">
        <v>584</v>
      </c>
      <c r="D4630" t="s">
        <v>65</v>
      </c>
      <c r="E4630">
        <v>1</v>
      </c>
      <c r="F4630">
        <v>0</v>
      </c>
      <c r="G4630">
        <v>0</v>
      </c>
      <c r="H4630">
        <v>0</v>
      </c>
      <c r="I4630">
        <v>1</v>
      </c>
      <c r="J4630">
        <v>0</v>
      </c>
      <c r="K4630">
        <v>0</v>
      </c>
      <c r="L4630" s="2">
        <v>4.666666666666667</v>
      </c>
      <c r="M4630">
        <v>4</v>
      </c>
      <c r="N4630">
        <v>3</v>
      </c>
      <c r="O4630">
        <v>3</v>
      </c>
      <c r="P4630">
        <v>2</v>
      </c>
      <c r="Q4630">
        <v>1</v>
      </c>
      <c r="R4630">
        <v>2</v>
      </c>
      <c r="S4630">
        <v>0</v>
      </c>
      <c r="T4630">
        <v>0</v>
      </c>
      <c r="U4630">
        <v>0</v>
      </c>
      <c r="V4630">
        <f t="shared" si="144"/>
        <v>54.333333333333336</v>
      </c>
      <c r="W4630">
        <f t="shared" si="145"/>
        <v>39</v>
      </c>
    </row>
    <row r="4631" spans="1:23" x14ac:dyDescent="0.35">
      <c r="A4631" t="s">
        <v>595</v>
      </c>
      <c r="B4631" s="1">
        <v>44398</v>
      </c>
      <c r="C4631" t="s">
        <v>582</v>
      </c>
      <c r="D4631" t="s">
        <v>65</v>
      </c>
      <c r="E4631">
        <v>1</v>
      </c>
      <c r="F4631">
        <v>0</v>
      </c>
      <c r="G4631">
        <v>0</v>
      </c>
      <c r="H4631">
        <v>0</v>
      </c>
      <c r="I4631">
        <v>1</v>
      </c>
      <c r="J4631">
        <v>0</v>
      </c>
      <c r="K4631">
        <v>0</v>
      </c>
      <c r="L4631">
        <v>7</v>
      </c>
      <c r="M4631">
        <v>6</v>
      </c>
      <c r="N4631">
        <v>4</v>
      </c>
      <c r="O4631">
        <v>4</v>
      </c>
      <c r="P4631">
        <v>3</v>
      </c>
      <c r="Q4631">
        <v>1</v>
      </c>
      <c r="R4631">
        <v>5</v>
      </c>
      <c r="S4631">
        <v>0</v>
      </c>
      <c r="T4631">
        <v>0</v>
      </c>
      <c r="U4631">
        <v>0</v>
      </c>
      <c r="V4631">
        <f t="shared" si="144"/>
        <v>63</v>
      </c>
      <c r="W4631">
        <f t="shared" si="145"/>
        <v>43</v>
      </c>
    </row>
    <row r="4632" spans="1:23" x14ac:dyDescent="0.35">
      <c r="A4632" t="s">
        <v>595</v>
      </c>
      <c r="B4632" s="1">
        <v>44399</v>
      </c>
      <c r="C4632" t="s">
        <v>583</v>
      </c>
      <c r="D4632" t="s">
        <v>65</v>
      </c>
      <c r="E4632">
        <v>1</v>
      </c>
      <c r="F4632">
        <v>0</v>
      </c>
      <c r="G4632">
        <v>0</v>
      </c>
      <c r="H4632">
        <v>0</v>
      </c>
      <c r="I4632">
        <v>1</v>
      </c>
      <c r="J4632">
        <v>0</v>
      </c>
      <c r="K4632">
        <v>0</v>
      </c>
      <c r="L4632">
        <v>4</v>
      </c>
      <c r="M4632">
        <v>5</v>
      </c>
      <c r="N4632">
        <v>6</v>
      </c>
      <c r="O4632">
        <v>5</v>
      </c>
      <c r="P4632">
        <v>3</v>
      </c>
      <c r="Q4632">
        <v>2</v>
      </c>
      <c r="R4632">
        <v>4</v>
      </c>
      <c r="S4632">
        <v>0</v>
      </c>
      <c r="T4632">
        <v>0</v>
      </c>
      <c r="U4632">
        <v>0</v>
      </c>
      <c r="V4632">
        <f t="shared" si="144"/>
        <v>45</v>
      </c>
      <c r="W4632">
        <f t="shared" si="145"/>
        <v>18</v>
      </c>
    </row>
    <row r="4633" spans="1:23" x14ac:dyDescent="0.35">
      <c r="A4633" t="s">
        <v>595</v>
      </c>
      <c r="B4633" s="1">
        <v>44400</v>
      </c>
      <c r="C4633" t="s">
        <v>587</v>
      </c>
      <c r="D4633" t="s">
        <v>32</v>
      </c>
      <c r="E4633">
        <v>1</v>
      </c>
      <c r="F4633">
        <v>0</v>
      </c>
      <c r="G4633">
        <v>0</v>
      </c>
      <c r="H4633">
        <v>0</v>
      </c>
      <c r="I4633">
        <v>1</v>
      </c>
      <c r="J4633">
        <v>0</v>
      </c>
      <c r="K4633">
        <v>0</v>
      </c>
      <c r="L4633">
        <v>4</v>
      </c>
      <c r="M4633">
        <v>7</v>
      </c>
      <c r="N4633">
        <v>7</v>
      </c>
      <c r="O4633">
        <v>7</v>
      </c>
      <c r="P4633">
        <v>1</v>
      </c>
      <c r="Q4633">
        <v>1</v>
      </c>
      <c r="R4633">
        <v>5</v>
      </c>
      <c r="S4633">
        <v>0</v>
      </c>
      <c r="T4633">
        <v>0</v>
      </c>
      <c r="U4633">
        <v>0</v>
      </c>
      <c r="V4633">
        <f t="shared" si="144"/>
        <v>55</v>
      </c>
      <c r="W4633">
        <f t="shared" si="145"/>
        <v>26</v>
      </c>
    </row>
    <row r="4634" spans="1:23" x14ac:dyDescent="0.35">
      <c r="A4634" t="s">
        <v>595</v>
      </c>
      <c r="B4634" s="1">
        <v>44401</v>
      </c>
      <c r="C4634" t="s">
        <v>487</v>
      </c>
      <c r="D4634" t="s">
        <v>32</v>
      </c>
      <c r="E4634">
        <v>1</v>
      </c>
      <c r="F4634">
        <v>0</v>
      </c>
      <c r="G4634">
        <v>0</v>
      </c>
      <c r="H4634">
        <v>0</v>
      </c>
      <c r="I4634">
        <v>1</v>
      </c>
      <c r="J4634">
        <v>0</v>
      </c>
      <c r="K4634">
        <v>0</v>
      </c>
      <c r="L4634">
        <v>6</v>
      </c>
      <c r="M4634">
        <v>4</v>
      </c>
      <c r="N4634">
        <v>3</v>
      </c>
      <c r="O4634">
        <v>2</v>
      </c>
      <c r="P4634">
        <v>0</v>
      </c>
      <c r="Q4634">
        <v>8</v>
      </c>
      <c r="R4634">
        <v>4</v>
      </c>
      <c r="S4634">
        <v>1</v>
      </c>
      <c r="T4634">
        <v>0</v>
      </c>
      <c r="U4634">
        <v>0</v>
      </c>
      <c r="V4634">
        <f t="shared" si="144"/>
        <v>62</v>
      </c>
      <c r="W4634">
        <f t="shared" si="145"/>
        <v>47</v>
      </c>
    </row>
    <row r="4635" spans="1:23" x14ac:dyDescent="0.35">
      <c r="A4635" t="s">
        <v>595</v>
      </c>
      <c r="B4635" s="1">
        <v>44402</v>
      </c>
      <c r="C4635" t="s">
        <v>588</v>
      </c>
      <c r="D4635" t="s">
        <v>32</v>
      </c>
      <c r="E4635">
        <v>1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3</v>
      </c>
      <c r="M4635">
        <v>0</v>
      </c>
      <c r="N4635">
        <v>0</v>
      </c>
      <c r="O4635">
        <v>0</v>
      </c>
      <c r="P4635">
        <v>0</v>
      </c>
      <c r="Q4635">
        <v>1</v>
      </c>
      <c r="R4635">
        <v>3</v>
      </c>
      <c r="S4635">
        <v>0</v>
      </c>
      <c r="T4635">
        <v>0</v>
      </c>
      <c r="U4635">
        <v>0</v>
      </c>
      <c r="V4635">
        <f t="shared" si="144"/>
        <v>61</v>
      </c>
      <c r="W4635">
        <f t="shared" si="145"/>
        <v>59</v>
      </c>
    </row>
    <row r="4636" spans="1:23" x14ac:dyDescent="0.35">
      <c r="A4636" t="s">
        <v>595</v>
      </c>
      <c r="B4636" s="1">
        <v>44404</v>
      </c>
      <c r="C4636" t="s">
        <v>584</v>
      </c>
      <c r="D4636" t="s">
        <v>131</v>
      </c>
      <c r="E4636">
        <v>1</v>
      </c>
      <c r="F4636">
        <v>0</v>
      </c>
      <c r="G4636">
        <v>0</v>
      </c>
      <c r="H4636">
        <v>1</v>
      </c>
      <c r="I4636">
        <v>0</v>
      </c>
      <c r="J4636">
        <v>0</v>
      </c>
      <c r="K4636">
        <v>0</v>
      </c>
      <c r="L4636" s="2">
        <v>6.333333333333333</v>
      </c>
      <c r="M4636">
        <v>6</v>
      </c>
      <c r="N4636">
        <v>2</v>
      </c>
      <c r="O4636">
        <v>2</v>
      </c>
      <c r="P4636">
        <v>0</v>
      </c>
      <c r="Q4636">
        <v>2</v>
      </c>
      <c r="R4636">
        <v>3</v>
      </c>
      <c r="S4636">
        <v>0</v>
      </c>
      <c r="T4636">
        <v>0</v>
      </c>
      <c r="U4636">
        <v>0</v>
      </c>
      <c r="V4636">
        <f t="shared" si="144"/>
        <v>68.666666666666671</v>
      </c>
      <c r="W4636">
        <f t="shared" si="145"/>
        <v>59</v>
      </c>
    </row>
    <row r="4637" spans="1:23" x14ac:dyDescent="0.35">
      <c r="A4637" t="s">
        <v>595</v>
      </c>
      <c r="B4637" s="1">
        <v>44405</v>
      </c>
      <c r="C4637" t="s">
        <v>582</v>
      </c>
      <c r="D4637" t="s">
        <v>131</v>
      </c>
      <c r="E4637">
        <v>1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7</v>
      </c>
      <c r="M4637">
        <v>2</v>
      </c>
      <c r="N4637">
        <v>2</v>
      </c>
      <c r="O4637">
        <v>2</v>
      </c>
      <c r="P4637">
        <v>1</v>
      </c>
      <c r="Q4637">
        <v>2</v>
      </c>
      <c r="R4637">
        <v>6</v>
      </c>
      <c r="S4637">
        <v>0</v>
      </c>
      <c r="T4637">
        <v>0</v>
      </c>
      <c r="U4637">
        <v>0</v>
      </c>
      <c r="V4637">
        <f t="shared" si="144"/>
        <v>75</v>
      </c>
      <c r="W4637">
        <f t="shared" si="145"/>
        <v>68</v>
      </c>
    </row>
    <row r="4638" spans="1:23" x14ac:dyDescent="0.35">
      <c r="A4638" t="s">
        <v>595</v>
      </c>
      <c r="B4638" s="1">
        <v>44407</v>
      </c>
      <c r="C4638" t="s">
        <v>587</v>
      </c>
      <c r="D4638" t="s">
        <v>46</v>
      </c>
      <c r="E4638">
        <v>1</v>
      </c>
      <c r="F4638">
        <v>0</v>
      </c>
      <c r="G4638">
        <v>0</v>
      </c>
      <c r="H4638">
        <v>0</v>
      </c>
      <c r="I4638">
        <v>1</v>
      </c>
      <c r="J4638">
        <v>0</v>
      </c>
      <c r="K4638">
        <v>0</v>
      </c>
      <c r="L4638">
        <v>3</v>
      </c>
      <c r="M4638">
        <v>6</v>
      </c>
      <c r="N4638">
        <v>7</v>
      </c>
      <c r="O4638">
        <v>6</v>
      </c>
      <c r="P4638">
        <v>1</v>
      </c>
      <c r="Q4638">
        <v>3</v>
      </c>
      <c r="R4638">
        <v>3</v>
      </c>
      <c r="S4638">
        <v>0</v>
      </c>
      <c r="T4638">
        <v>0</v>
      </c>
      <c r="U4638">
        <v>0</v>
      </c>
      <c r="V4638">
        <f t="shared" si="144"/>
        <v>47</v>
      </c>
      <c r="W4638">
        <f t="shared" si="145"/>
        <v>16</v>
      </c>
    </row>
    <row r="4639" spans="1:23" x14ac:dyDescent="0.35">
      <c r="A4639" t="s">
        <v>595</v>
      </c>
      <c r="B4639" s="1">
        <v>44408</v>
      </c>
      <c r="C4639" t="s">
        <v>588</v>
      </c>
      <c r="D4639" t="s">
        <v>46</v>
      </c>
      <c r="E4639">
        <v>1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 s="2">
        <v>3.6666666666666665</v>
      </c>
      <c r="M4639">
        <v>3</v>
      </c>
      <c r="N4639">
        <v>2</v>
      </c>
      <c r="O4639">
        <v>2</v>
      </c>
      <c r="P4639">
        <v>1</v>
      </c>
      <c r="Q4639">
        <v>1</v>
      </c>
      <c r="R4639">
        <v>3</v>
      </c>
      <c r="S4639">
        <v>0</v>
      </c>
      <c r="T4639">
        <v>0</v>
      </c>
      <c r="U4639">
        <v>0</v>
      </c>
      <c r="V4639">
        <f t="shared" si="144"/>
        <v>56</v>
      </c>
      <c r="W4639">
        <f t="shared" si="145"/>
        <v>45</v>
      </c>
    </row>
    <row r="4640" spans="1:23" x14ac:dyDescent="0.35">
      <c r="A4640" t="s">
        <v>595</v>
      </c>
      <c r="B4640" s="1">
        <v>44409</v>
      </c>
      <c r="C4640" t="s">
        <v>583</v>
      </c>
      <c r="D4640" t="s">
        <v>46</v>
      </c>
      <c r="E4640">
        <v>1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5</v>
      </c>
      <c r="M4640">
        <v>3</v>
      </c>
      <c r="N4640">
        <v>2</v>
      </c>
      <c r="O4640">
        <v>2</v>
      </c>
      <c r="P4640">
        <v>0</v>
      </c>
      <c r="Q4640">
        <v>3</v>
      </c>
      <c r="R4640">
        <v>1</v>
      </c>
      <c r="S4640">
        <v>1</v>
      </c>
      <c r="T4640">
        <v>0</v>
      </c>
      <c r="U4640">
        <v>0</v>
      </c>
      <c r="V4640">
        <f t="shared" si="144"/>
        <v>62</v>
      </c>
      <c r="W4640">
        <f t="shared" si="145"/>
        <v>53</v>
      </c>
    </row>
    <row r="4641" spans="1:23" x14ac:dyDescent="0.35">
      <c r="A4641" t="s">
        <v>595</v>
      </c>
      <c r="B4641" s="1">
        <v>44410</v>
      </c>
      <c r="C4641" t="s">
        <v>584</v>
      </c>
      <c r="D4641" t="s">
        <v>106</v>
      </c>
      <c r="E4641">
        <v>1</v>
      </c>
      <c r="F4641">
        <v>0</v>
      </c>
      <c r="G4641">
        <v>0</v>
      </c>
      <c r="H4641">
        <v>1</v>
      </c>
      <c r="I4641">
        <v>0</v>
      </c>
      <c r="J4641">
        <v>0</v>
      </c>
      <c r="K4641">
        <v>0</v>
      </c>
      <c r="L4641">
        <v>5</v>
      </c>
      <c r="M4641">
        <v>3</v>
      </c>
      <c r="N4641">
        <v>1</v>
      </c>
      <c r="O4641">
        <v>1</v>
      </c>
      <c r="P4641">
        <v>0</v>
      </c>
      <c r="Q4641">
        <v>2</v>
      </c>
      <c r="R4641">
        <v>3</v>
      </c>
      <c r="S4641">
        <v>0</v>
      </c>
      <c r="T4641">
        <v>0</v>
      </c>
      <c r="U4641">
        <v>0</v>
      </c>
      <c r="V4641">
        <f t="shared" si="144"/>
        <v>65</v>
      </c>
      <c r="W4641">
        <f t="shared" si="145"/>
        <v>60</v>
      </c>
    </row>
    <row r="4642" spans="1:23" x14ac:dyDescent="0.35">
      <c r="A4642" t="s">
        <v>595</v>
      </c>
      <c r="B4642" s="1">
        <v>44411</v>
      </c>
      <c r="C4642" t="s">
        <v>582</v>
      </c>
      <c r="D4642" t="s">
        <v>106</v>
      </c>
      <c r="E4642">
        <v>1</v>
      </c>
      <c r="F4642">
        <v>0</v>
      </c>
      <c r="G4642">
        <v>0</v>
      </c>
      <c r="H4642">
        <v>0</v>
      </c>
      <c r="I4642">
        <v>1</v>
      </c>
      <c r="J4642">
        <v>0</v>
      </c>
      <c r="K4642">
        <v>0</v>
      </c>
      <c r="L4642" s="2">
        <v>5.666666666666667</v>
      </c>
      <c r="M4642">
        <v>9</v>
      </c>
      <c r="N4642">
        <v>6</v>
      </c>
      <c r="O4642">
        <v>6</v>
      </c>
      <c r="P4642">
        <v>1</v>
      </c>
      <c r="Q4642">
        <v>3</v>
      </c>
      <c r="R4642">
        <v>6</v>
      </c>
      <c r="S4642">
        <v>0</v>
      </c>
      <c r="T4642">
        <v>0</v>
      </c>
      <c r="U4642">
        <v>1</v>
      </c>
      <c r="V4642">
        <f t="shared" si="144"/>
        <v>60.333333333333336</v>
      </c>
      <c r="W4642">
        <f t="shared" si="145"/>
        <v>32</v>
      </c>
    </row>
    <row r="4643" spans="1:23" x14ac:dyDescent="0.35">
      <c r="A4643" t="s">
        <v>595</v>
      </c>
      <c r="B4643" s="1">
        <v>44412</v>
      </c>
      <c r="C4643" t="s">
        <v>587</v>
      </c>
      <c r="D4643" t="s">
        <v>106</v>
      </c>
      <c r="E4643">
        <v>1</v>
      </c>
      <c r="F4643">
        <v>0</v>
      </c>
      <c r="G4643">
        <v>0</v>
      </c>
      <c r="H4643">
        <v>0</v>
      </c>
      <c r="I4643">
        <v>1</v>
      </c>
      <c r="J4643">
        <v>0</v>
      </c>
      <c r="K4643">
        <v>0</v>
      </c>
      <c r="L4643">
        <v>6</v>
      </c>
      <c r="M4643">
        <v>6</v>
      </c>
      <c r="N4643">
        <v>2</v>
      </c>
      <c r="O4643">
        <v>2</v>
      </c>
      <c r="P4643">
        <v>1</v>
      </c>
      <c r="Q4643">
        <v>0</v>
      </c>
      <c r="R4643">
        <v>3</v>
      </c>
      <c r="S4643">
        <v>0</v>
      </c>
      <c r="T4643">
        <v>0</v>
      </c>
      <c r="U4643">
        <v>1</v>
      </c>
      <c r="V4643">
        <f t="shared" si="144"/>
        <v>65</v>
      </c>
      <c r="W4643">
        <f t="shared" si="145"/>
        <v>55</v>
      </c>
    </row>
    <row r="4644" spans="1:23" x14ac:dyDescent="0.35">
      <c r="A4644" t="s">
        <v>595</v>
      </c>
      <c r="B4644" s="1">
        <v>44413</v>
      </c>
      <c r="C4644" t="s">
        <v>484</v>
      </c>
      <c r="D4644" t="s">
        <v>106</v>
      </c>
      <c r="E4644">
        <v>1</v>
      </c>
      <c r="F4644">
        <v>0</v>
      </c>
      <c r="G4644">
        <v>0</v>
      </c>
      <c r="H4644">
        <v>0</v>
      </c>
      <c r="I4644">
        <v>1</v>
      </c>
      <c r="J4644">
        <v>0</v>
      </c>
      <c r="K4644">
        <v>0</v>
      </c>
      <c r="L4644" s="2">
        <v>2.3333333333333335</v>
      </c>
      <c r="M4644">
        <v>3</v>
      </c>
      <c r="N4644">
        <v>3</v>
      </c>
      <c r="O4644">
        <v>3</v>
      </c>
      <c r="P4644">
        <v>1</v>
      </c>
      <c r="Q4644">
        <v>2</v>
      </c>
      <c r="R4644">
        <v>3</v>
      </c>
      <c r="S4644">
        <v>0</v>
      </c>
      <c r="T4644">
        <v>0</v>
      </c>
      <c r="U4644">
        <v>1</v>
      </c>
      <c r="V4644">
        <f t="shared" si="144"/>
        <v>51</v>
      </c>
      <c r="W4644">
        <f t="shared" si="145"/>
        <v>32</v>
      </c>
    </row>
    <row r="4645" spans="1:23" x14ac:dyDescent="0.35">
      <c r="A4645" t="s">
        <v>595</v>
      </c>
      <c r="B4645" s="1">
        <v>44414</v>
      </c>
      <c r="C4645" t="s">
        <v>583</v>
      </c>
      <c r="D4645" t="s">
        <v>44</v>
      </c>
      <c r="E4645">
        <v>1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6</v>
      </c>
      <c r="M4645">
        <v>2</v>
      </c>
      <c r="N4645">
        <v>1</v>
      </c>
      <c r="O4645">
        <v>1</v>
      </c>
      <c r="P4645">
        <v>0</v>
      </c>
      <c r="Q4645">
        <v>3</v>
      </c>
      <c r="R4645">
        <v>2</v>
      </c>
      <c r="S4645">
        <v>2</v>
      </c>
      <c r="T4645">
        <v>0</v>
      </c>
      <c r="U4645">
        <v>0</v>
      </c>
      <c r="V4645">
        <f t="shared" si="144"/>
        <v>69</v>
      </c>
      <c r="W4645">
        <f t="shared" si="145"/>
        <v>65</v>
      </c>
    </row>
    <row r="4646" spans="1:23" x14ac:dyDescent="0.35">
      <c r="A4646" t="s">
        <v>595</v>
      </c>
      <c r="B4646" s="1">
        <v>44415</v>
      </c>
      <c r="C4646" t="s">
        <v>591</v>
      </c>
      <c r="D4646" t="s">
        <v>44</v>
      </c>
      <c r="E4646">
        <v>1</v>
      </c>
      <c r="F4646">
        <v>0</v>
      </c>
      <c r="G4646">
        <v>0</v>
      </c>
      <c r="H4646">
        <v>0</v>
      </c>
      <c r="I4646">
        <v>1</v>
      </c>
      <c r="J4646">
        <v>0</v>
      </c>
      <c r="K4646">
        <v>0</v>
      </c>
      <c r="L4646">
        <v>2</v>
      </c>
      <c r="M4646">
        <v>4</v>
      </c>
      <c r="N4646">
        <v>5</v>
      </c>
      <c r="O4646">
        <v>5</v>
      </c>
      <c r="P4646">
        <v>0</v>
      </c>
      <c r="Q4646">
        <v>2</v>
      </c>
      <c r="R4646">
        <v>0</v>
      </c>
      <c r="S4646">
        <v>1</v>
      </c>
      <c r="T4646">
        <v>0</v>
      </c>
      <c r="U4646">
        <v>0</v>
      </c>
      <c r="V4646">
        <f t="shared" si="144"/>
        <v>50</v>
      </c>
      <c r="W4646">
        <f t="shared" si="145"/>
        <v>25</v>
      </c>
    </row>
    <row r="4647" spans="1:23" x14ac:dyDescent="0.35">
      <c r="A4647" t="s">
        <v>595</v>
      </c>
      <c r="B4647" s="1">
        <v>44416</v>
      </c>
      <c r="C4647" t="s">
        <v>582</v>
      </c>
      <c r="D4647" t="s">
        <v>44</v>
      </c>
      <c r="E4647">
        <v>1</v>
      </c>
      <c r="F4647">
        <v>0</v>
      </c>
      <c r="G4647">
        <v>0</v>
      </c>
      <c r="H4647">
        <v>0</v>
      </c>
      <c r="I4647">
        <v>1</v>
      </c>
      <c r="J4647">
        <v>0</v>
      </c>
      <c r="K4647">
        <v>0</v>
      </c>
      <c r="L4647" s="2">
        <v>5.333333333333333</v>
      </c>
      <c r="M4647">
        <v>10</v>
      </c>
      <c r="N4647">
        <v>6</v>
      </c>
      <c r="O4647">
        <v>6</v>
      </c>
      <c r="P4647">
        <v>1</v>
      </c>
      <c r="Q4647">
        <v>4</v>
      </c>
      <c r="R4647">
        <v>4</v>
      </c>
      <c r="S4647">
        <v>0</v>
      </c>
      <c r="T4647">
        <v>0</v>
      </c>
      <c r="U4647">
        <v>1</v>
      </c>
      <c r="V4647">
        <f t="shared" si="144"/>
        <v>54.666666666666664</v>
      </c>
      <c r="W4647">
        <f t="shared" si="145"/>
        <v>24</v>
      </c>
    </row>
    <row r="4648" spans="1:23" x14ac:dyDescent="0.35">
      <c r="A4648" t="s">
        <v>595</v>
      </c>
      <c r="B4648" s="1">
        <v>44418</v>
      </c>
      <c r="C4648" t="s">
        <v>587</v>
      </c>
      <c r="D4648" t="s">
        <v>34</v>
      </c>
      <c r="E4648">
        <v>1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6</v>
      </c>
      <c r="M4648">
        <v>6</v>
      </c>
      <c r="N4648">
        <v>2</v>
      </c>
      <c r="O4648">
        <v>2</v>
      </c>
      <c r="P4648">
        <v>2</v>
      </c>
      <c r="Q4648">
        <v>0</v>
      </c>
      <c r="R4648">
        <v>4</v>
      </c>
      <c r="S4648">
        <v>1</v>
      </c>
      <c r="T4648">
        <v>0</v>
      </c>
      <c r="U4648">
        <v>0</v>
      </c>
      <c r="V4648">
        <f t="shared" si="144"/>
        <v>62</v>
      </c>
      <c r="W4648">
        <f t="shared" si="145"/>
        <v>50</v>
      </c>
    </row>
    <row r="4649" spans="1:23" x14ac:dyDescent="0.35">
      <c r="A4649" t="s">
        <v>595</v>
      </c>
      <c r="B4649" s="1">
        <v>44419</v>
      </c>
      <c r="C4649" t="s">
        <v>484</v>
      </c>
      <c r="D4649" t="s">
        <v>34</v>
      </c>
      <c r="E4649">
        <v>1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3</v>
      </c>
      <c r="M4649">
        <v>2</v>
      </c>
      <c r="N4649">
        <v>0</v>
      </c>
      <c r="O4649">
        <v>0</v>
      </c>
      <c r="P4649">
        <v>0</v>
      </c>
      <c r="Q4649">
        <v>0</v>
      </c>
      <c r="R4649">
        <v>3</v>
      </c>
      <c r="S4649">
        <v>0</v>
      </c>
      <c r="T4649">
        <v>0</v>
      </c>
      <c r="U4649">
        <v>1</v>
      </c>
      <c r="V4649">
        <f t="shared" si="144"/>
        <v>60</v>
      </c>
      <c r="W4649">
        <f t="shared" si="145"/>
        <v>57</v>
      </c>
    </row>
    <row r="4650" spans="1:23" x14ac:dyDescent="0.35">
      <c r="A4650" t="s">
        <v>595</v>
      </c>
      <c r="B4650" s="1">
        <v>44420</v>
      </c>
      <c r="C4650" t="s">
        <v>583</v>
      </c>
      <c r="D4650" t="s">
        <v>34</v>
      </c>
      <c r="E4650">
        <v>1</v>
      </c>
      <c r="F4650">
        <v>0</v>
      </c>
      <c r="G4650">
        <v>0</v>
      </c>
      <c r="H4650">
        <v>0</v>
      </c>
      <c r="I4650">
        <v>1</v>
      </c>
      <c r="J4650">
        <v>0</v>
      </c>
      <c r="K4650">
        <v>0</v>
      </c>
      <c r="L4650">
        <v>7</v>
      </c>
      <c r="M4650">
        <v>6</v>
      </c>
      <c r="N4650">
        <v>3</v>
      </c>
      <c r="O4650">
        <v>3</v>
      </c>
      <c r="P4650">
        <v>2</v>
      </c>
      <c r="Q4650">
        <v>0</v>
      </c>
      <c r="R4650">
        <v>6</v>
      </c>
      <c r="S4650">
        <v>0</v>
      </c>
      <c r="T4650">
        <v>0</v>
      </c>
      <c r="U4650">
        <v>0</v>
      </c>
      <c r="V4650">
        <f t="shared" si="144"/>
        <v>69</v>
      </c>
      <c r="W4650">
        <f t="shared" si="145"/>
        <v>55</v>
      </c>
    </row>
    <row r="4651" spans="1:23" x14ac:dyDescent="0.35">
      <c r="A4651" t="s">
        <v>595</v>
      </c>
      <c r="B4651" s="1">
        <v>44421</v>
      </c>
      <c r="C4651" t="s">
        <v>584</v>
      </c>
      <c r="D4651" t="s">
        <v>43</v>
      </c>
      <c r="E4651">
        <v>1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 s="2">
        <v>4.666666666666667</v>
      </c>
      <c r="M4651">
        <v>4</v>
      </c>
      <c r="N4651">
        <v>2</v>
      </c>
      <c r="O4651">
        <v>2</v>
      </c>
      <c r="P4651">
        <v>0</v>
      </c>
      <c r="Q4651">
        <v>2</v>
      </c>
      <c r="R4651">
        <v>4</v>
      </c>
      <c r="S4651">
        <v>0</v>
      </c>
      <c r="T4651">
        <v>0</v>
      </c>
      <c r="U4651">
        <v>0</v>
      </c>
      <c r="V4651">
        <f t="shared" si="144"/>
        <v>63.333333333333336</v>
      </c>
      <c r="W4651">
        <f t="shared" si="145"/>
        <v>54</v>
      </c>
    </row>
    <row r="4652" spans="1:23" x14ac:dyDescent="0.35">
      <c r="A4652" t="s">
        <v>595</v>
      </c>
      <c r="B4652" s="1">
        <v>44422</v>
      </c>
      <c r="C4652" t="s">
        <v>582</v>
      </c>
      <c r="D4652" t="s">
        <v>43</v>
      </c>
      <c r="E4652">
        <v>1</v>
      </c>
      <c r="F4652">
        <v>0</v>
      </c>
      <c r="G4652">
        <v>0</v>
      </c>
      <c r="H4652">
        <v>0</v>
      </c>
      <c r="I4652">
        <v>1</v>
      </c>
      <c r="J4652">
        <v>0</v>
      </c>
      <c r="K4652">
        <v>0</v>
      </c>
      <c r="L4652">
        <v>6</v>
      </c>
      <c r="M4652">
        <v>8</v>
      </c>
      <c r="N4652">
        <v>5</v>
      </c>
      <c r="O4652">
        <v>5</v>
      </c>
      <c r="P4652">
        <v>4</v>
      </c>
      <c r="Q4652">
        <v>0</v>
      </c>
      <c r="R4652">
        <v>5</v>
      </c>
      <c r="S4652">
        <v>0</v>
      </c>
      <c r="T4652">
        <v>0</v>
      </c>
      <c r="U4652">
        <v>0</v>
      </c>
      <c r="V4652">
        <f t="shared" si="144"/>
        <v>53</v>
      </c>
      <c r="W4652">
        <f t="shared" si="145"/>
        <v>26</v>
      </c>
    </row>
    <row r="4653" spans="1:23" x14ac:dyDescent="0.35">
      <c r="A4653" t="s">
        <v>595</v>
      </c>
      <c r="B4653" s="1">
        <v>44423</v>
      </c>
      <c r="C4653" t="s">
        <v>587</v>
      </c>
      <c r="D4653" t="s">
        <v>43</v>
      </c>
      <c r="E4653">
        <v>1</v>
      </c>
      <c r="F4653">
        <v>0</v>
      </c>
      <c r="G4653">
        <v>0</v>
      </c>
      <c r="H4653">
        <v>1</v>
      </c>
      <c r="I4653">
        <v>0</v>
      </c>
      <c r="J4653">
        <v>0</v>
      </c>
      <c r="K4653">
        <v>0</v>
      </c>
      <c r="L4653" s="2">
        <v>6.333333333333333</v>
      </c>
      <c r="M4653">
        <v>7</v>
      </c>
      <c r="N4653">
        <v>3</v>
      </c>
      <c r="O4653">
        <v>3</v>
      </c>
      <c r="P4653">
        <v>2</v>
      </c>
      <c r="Q4653">
        <v>0</v>
      </c>
      <c r="R4653">
        <v>2</v>
      </c>
      <c r="S4653">
        <v>0</v>
      </c>
      <c r="T4653">
        <v>0</v>
      </c>
      <c r="U4653">
        <v>0</v>
      </c>
      <c r="V4653">
        <f t="shared" si="144"/>
        <v>60.666666666666664</v>
      </c>
      <c r="W4653">
        <f t="shared" si="145"/>
        <v>45</v>
      </c>
    </row>
    <row r="4654" spans="1:23" x14ac:dyDescent="0.35">
      <c r="A4654" t="s">
        <v>595</v>
      </c>
      <c r="B4654" s="1">
        <v>44425</v>
      </c>
      <c r="C4654" t="s">
        <v>588</v>
      </c>
      <c r="D4654" t="s">
        <v>46</v>
      </c>
      <c r="E4654">
        <v>1</v>
      </c>
      <c r="F4654">
        <v>0</v>
      </c>
      <c r="G4654">
        <v>0</v>
      </c>
      <c r="H4654">
        <v>0</v>
      </c>
      <c r="I4654">
        <v>1</v>
      </c>
      <c r="J4654">
        <v>0</v>
      </c>
      <c r="K4654">
        <v>0</v>
      </c>
      <c r="L4654">
        <v>5</v>
      </c>
      <c r="M4654">
        <v>5</v>
      </c>
      <c r="N4654">
        <v>2</v>
      </c>
      <c r="O4654">
        <v>2</v>
      </c>
      <c r="P4654">
        <v>0</v>
      </c>
      <c r="Q4654">
        <v>0</v>
      </c>
      <c r="R4654">
        <v>2</v>
      </c>
      <c r="S4654">
        <v>1</v>
      </c>
      <c r="T4654">
        <v>0</v>
      </c>
      <c r="U4654">
        <v>0</v>
      </c>
      <c r="V4654">
        <f t="shared" si="144"/>
        <v>64</v>
      </c>
      <c r="W4654">
        <f t="shared" si="145"/>
        <v>56</v>
      </c>
    </row>
    <row r="4655" spans="1:23" x14ac:dyDescent="0.35">
      <c r="A4655" t="s">
        <v>595</v>
      </c>
      <c r="B4655" s="1">
        <v>44426</v>
      </c>
      <c r="C4655" t="s">
        <v>583</v>
      </c>
      <c r="D4655" t="s">
        <v>46</v>
      </c>
      <c r="E4655">
        <v>1</v>
      </c>
      <c r="F4655">
        <v>0</v>
      </c>
      <c r="G4655">
        <v>0</v>
      </c>
      <c r="H4655">
        <v>0</v>
      </c>
      <c r="I4655">
        <v>1</v>
      </c>
      <c r="J4655">
        <v>0</v>
      </c>
      <c r="K4655">
        <v>0</v>
      </c>
      <c r="L4655">
        <v>6</v>
      </c>
      <c r="M4655">
        <v>3</v>
      </c>
      <c r="N4655">
        <v>2</v>
      </c>
      <c r="O4655">
        <v>2</v>
      </c>
      <c r="P4655">
        <v>1</v>
      </c>
      <c r="Q4655">
        <v>2</v>
      </c>
      <c r="R4655">
        <v>5</v>
      </c>
      <c r="S4655">
        <v>1</v>
      </c>
      <c r="T4655">
        <v>0</v>
      </c>
      <c r="U4655">
        <v>0</v>
      </c>
      <c r="V4655">
        <f t="shared" si="144"/>
        <v>68</v>
      </c>
      <c r="W4655">
        <f t="shared" si="145"/>
        <v>59</v>
      </c>
    </row>
    <row r="4656" spans="1:23" x14ac:dyDescent="0.35">
      <c r="A4656" t="s">
        <v>595</v>
      </c>
      <c r="B4656" s="1">
        <v>44427</v>
      </c>
      <c r="C4656" t="s">
        <v>484</v>
      </c>
      <c r="D4656" t="s">
        <v>46</v>
      </c>
      <c r="E4656">
        <v>1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2</v>
      </c>
      <c r="M4656">
        <v>5</v>
      </c>
      <c r="N4656">
        <v>5</v>
      </c>
      <c r="O4656">
        <v>5</v>
      </c>
      <c r="P4656">
        <v>1</v>
      </c>
      <c r="Q4656">
        <v>1</v>
      </c>
      <c r="R4656">
        <v>3</v>
      </c>
      <c r="S4656">
        <v>0</v>
      </c>
      <c r="T4656">
        <v>0</v>
      </c>
      <c r="U4656">
        <v>0</v>
      </c>
      <c r="V4656">
        <f t="shared" si="144"/>
        <v>49</v>
      </c>
      <c r="W4656">
        <f t="shared" si="145"/>
        <v>22</v>
      </c>
    </row>
    <row r="4657" spans="1:23" x14ac:dyDescent="0.35">
      <c r="A4657" t="s">
        <v>595</v>
      </c>
      <c r="B4657" s="1">
        <v>44428</v>
      </c>
      <c r="C4657" t="s">
        <v>584</v>
      </c>
      <c r="D4657" t="s">
        <v>38</v>
      </c>
      <c r="E4657">
        <v>1</v>
      </c>
      <c r="F4657">
        <v>0</v>
      </c>
      <c r="G4657">
        <v>0</v>
      </c>
      <c r="H4657">
        <v>0</v>
      </c>
      <c r="I4657">
        <v>1</v>
      </c>
      <c r="J4657">
        <v>0</v>
      </c>
      <c r="K4657">
        <v>0</v>
      </c>
      <c r="L4657" s="2">
        <v>4.666666666666667</v>
      </c>
      <c r="M4657">
        <v>9</v>
      </c>
      <c r="N4657">
        <v>5</v>
      </c>
      <c r="O4657">
        <v>5</v>
      </c>
      <c r="P4657">
        <v>1</v>
      </c>
      <c r="Q4657">
        <v>1</v>
      </c>
      <c r="R4657">
        <v>1</v>
      </c>
      <c r="S4657">
        <v>1</v>
      </c>
      <c r="T4657">
        <v>0</v>
      </c>
      <c r="U4657">
        <v>0</v>
      </c>
      <c r="V4657">
        <f t="shared" si="144"/>
        <v>52.333333333333336</v>
      </c>
      <c r="W4657">
        <f t="shared" si="145"/>
        <v>28</v>
      </c>
    </row>
    <row r="4658" spans="1:23" x14ac:dyDescent="0.35">
      <c r="A4658" t="s">
        <v>595</v>
      </c>
      <c r="B4658" s="1">
        <v>44429</v>
      </c>
      <c r="C4658" t="s">
        <v>582</v>
      </c>
      <c r="D4658" t="s">
        <v>38</v>
      </c>
      <c r="E4658">
        <v>1</v>
      </c>
      <c r="F4658">
        <v>0</v>
      </c>
      <c r="G4658">
        <v>0</v>
      </c>
      <c r="H4658">
        <v>1</v>
      </c>
      <c r="I4658">
        <v>0</v>
      </c>
      <c r="J4658">
        <v>0</v>
      </c>
      <c r="K4658">
        <v>0</v>
      </c>
      <c r="L4658">
        <v>7</v>
      </c>
      <c r="M4658">
        <v>5</v>
      </c>
      <c r="N4658">
        <v>1</v>
      </c>
      <c r="O4658">
        <v>1</v>
      </c>
      <c r="P4658">
        <v>0</v>
      </c>
      <c r="Q4658">
        <v>3</v>
      </c>
      <c r="R4658">
        <v>6</v>
      </c>
      <c r="S4658">
        <v>0</v>
      </c>
      <c r="T4658">
        <v>0</v>
      </c>
      <c r="U4658">
        <v>0</v>
      </c>
      <c r="V4658">
        <f t="shared" si="144"/>
        <v>75</v>
      </c>
      <c r="W4658">
        <f t="shared" si="145"/>
        <v>69</v>
      </c>
    </row>
    <row r="4659" spans="1:23" x14ac:dyDescent="0.35">
      <c r="A4659" t="s">
        <v>595</v>
      </c>
      <c r="B4659" s="1">
        <v>44431</v>
      </c>
      <c r="C4659" t="s">
        <v>587</v>
      </c>
      <c r="D4659" t="s">
        <v>38</v>
      </c>
      <c r="E4659">
        <v>1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6</v>
      </c>
      <c r="M4659">
        <v>4</v>
      </c>
      <c r="N4659">
        <v>3</v>
      </c>
      <c r="O4659">
        <v>3</v>
      </c>
      <c r="P4659">
        <v>2</v>
      </c>
      <c r="Q4659">
        <v>3</v>
      </c>
      <c r="R4659">
        <v>5</v>
      </c>
      <c r="S4659">
        <v>0</v>
      </c>
      <c r="T4659">
        <v>0</v>
      </c>
      <c r="U4659">
        <v>0</v>
      </c>
      <c r="V4659">
        <f t="shared" si="144"/>
        <v>62</v>
      </c>
      <c r="W4659">
        <f t="shared" si="145"/>
        <v>46</v>
      </c>
    </row>
    <row r="4660" spans="1:23" x14ac:dyDescent="0.35">
      <c r="A4660" t="s">
        <v>595</v>
      </c>
      <c r="B4660" s="1">
        <v>44432</v>
      </c>
      <c r="C4660" t="s">
        <v>588</v>
      </c>
      <c r="D4660" t="s">
        <v>66</v>
      </c>
      <c r="E4660">
        <v>1</v>
      </c>
      <c r="F4660">
        <v>0</v>
      </c>
      <c r="G4660">
        <v>0</v>
      </c>
      <c r="H4660">
        <v>1</v>
      </c>
      <c r="I4660">
        <v>0</v>
      </c>
      <c r="J4660">
        <v>0</v>
      </c>
      <c r="K4660">
        <v>0</v>
      </c>
      <c r="L4660">
        <v>5</v>
      </c>
      <c r="M4660">
        <v>5</v>
      </c>
      <c r="N4660">
        <v>3</v>
      </c>
      <c r="O4660">
        <v>3</v>
      </c>
      <c r="P4660">
        <v>2</v>
      </c>
      <c r="Q4660">
        <v>2</v>
      </c>
      <c r="R4660">
        <v>6</v>
      </c>
      <c r="S4660">
        <v>0</v>
      </c>
      <c r="T4660">
        <v>0</v>
      </c>
      <c r="U4660">
        <v>0</v>
      </c>
      <c r="V4660">
        <f t="shared" si="144"/>
        <v>58</v>
      </c>
      <c r="W4660">
        <f t="shared" si="145"/>
        <v>41</v>
      </c>
    </row>
    <row r="4661" spans="1:23" x14ac:dyDescent="0.35">
      <c r="A4661" t="s">
        <v>595</v>
      </c>
      <c r="B4661" s="1">
        <v>44433</v>
      </c>
      <c r="C4661" t="s">
        <v>592</v>
      </c>
      <c r="D4661" t="s">
        <v>66</v>
      </c>
      <c r="E4661">
        <v>1</v>
      </c>
      <c r="F4661">
        <v>0</v>
      </c>
      <c r="G4661">
        <v>0</v>
      </c>
      <c r="H4661">
        <v>0</v>
      </c>
      <c r="I4661">
        <v>1</v>
      </c>
      <c r="J4661">
        <v>0</v>
      </c>
      <c r="K4661">
        <v>0</v>
      </c>
      <c r="L4661" s="2">
        <v>4.666666666666667</v>
      </c>
      <c r="M4661">
        <v>5</v>
      </c>
      <c r="N4661">
        <v>3</v>
      </c>
      <c r="O4661">
        <v>3</v>
      </c>
      <c r="P4661">
        <v>3</v>
      </c>
      <c r="Q4661">
        <v>0</v>
      </c>
      <c r="R4661">
        <v>4</v>
      </c>
      <c r="S4661">
        <v>0</v>
      </c>
      <c r="T4661">
        <v>0</v>
      </c>
      <c r="U4661">
        <v>0</v>
      </c>
      <c r="V4661">
        <f t="shared" si="144"/>
        <v>52.333333333333336</v>
      </c>
      <c r="W4661">
        <f t="shared" si="145"/>
        <v>35</v>
      </c>
    </row>
    <row r="4662" spans="1:23" x14ac:dyDescent="0.35">
      <c r="A4662" t="s">
        <v>595</v>
      </c>
      <c r="B4662" s="1">
        <v>44434</v>
      </c>
      <c r="C4662" t="s">
        <v>582</v>
      </c>
      <c r="D4662" t="s">
        <v>66</v>
      </c>
      <c r="E4662">
        <v>1</v>
      </c>
      <c r="F4662">
        <v>0</v>
      </c>
      <c r="G4662">
        <v>0</v>
      </c>
      <c r="H4662">
        <v>0</v>
      </c>
      <c r="I4662">
        <v>1</v>
      </c>
      <c r="J4662">
        <v>0</v>
      </c>
      <c r="K4662">
        <v>0</v>
      </c>
      <c r="L4662" s="2">
        <v>3.6666666666666665</v>
      </c>
      <c r="M4662">
        <v>9</v>
      </c>
      <c r="N4662">
        <v>8</v>
      </c>
      <c r="O4662">
        <v>8</v>
      </c>
      <c r="P4662">
        <v>2</v>
      </c>
      <c r="Q4662">
        <v>1</v>
      </c>
      <c r="R4662">
        <v>3</v>
      </c>
      <c r="S4662">
        <v>0</v>
      </c>
      <c r="T4662">
        <v>0</v>
      </c>
      <c r="U4662">
        <v>0</v>
      </c>
      <c r="V4662">
        <f t="shared" si="144"/>
        <v>46</v>
      </c>
      <c r="W4662">
        <f t="shared" si="145"/>
        <v>9</v>
      </c>
    </row>
    <row r="4663" spans="1:23" x14ac:dyDescent="0.35">
      <c r="A4663" t="s">
        <v>595</v>
      </c>
      <c r="B4663" s="1">
        <v>44435</v>
      </c>
      <c r="C4663" t="s">
        <v>593</v>
      </c>
      <c r="D4663" t="s">
        <v>26</v>
      </c>
      <c r="E4663">
        <v>1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5</v>
      </c>
      <c r="M4663">
        <v>2</v>
      </c>
      <c r="N4663">
        <v>0</v>
      </c>
      <c r="O4663">
        <v>0</v>
      </c>
      <c r="P4663">
        <v>0</v>
      </c>
      <c r="Q4663">
        <v>0</v>
      </c>
      <c r="R4663">
        <v>7</v>
      </c>
      <c r="S4663">
        <v>0</v>
      </c>
      <c r="T4663">
        <v>0</v>
      </c>
      <c r="U4663">
        <v>0</v>
      </c>
      <c r="V4663">
        <f t="shared" si="144"/>
        <v>72</v>
      </c>
      <c r="W4663">
        <f t="shared" si="145"/>
        <v>73</v>
      </c>
    </row>
    <row r="4664" spans="1:23" x14ac:dyDescent="0.35">
      <c r="A4664" t="s">
        <v>595</v>
      </c>
      <c r="B4664" s="1">
        <v>44436</v>
      </c>
      <c r="C4664" t="s">
        <v>587</v>
      </c>
      <c r="D4664" t="s">
        <v>26</v>
      </c>
      <c r="E4664">
        <v>1</v>
      </c>
      <c r="F4664">
        <v>0</v>
      </c>
      <c r="G4664">
        <v>0</v>
      </c>
      <c r="H4664">
        <v>0</v>
      </c>
      <c r="I4664">
        <v>1</v>
      </c>
      <c r="J4664">
        <v>0</v>
      </c>
      <c r="K4664">
        <v>0</v>
      </c>
      <c r="L4664">
        <v>6</v>
      </c>
      <c r="M4664">
        <v>8</v>
      </c>
      <c r="N4664">
        <v>5</v>
      </c>
      <c r="O4664">
        <v>5</v>
      </c>
      <c r="P4664">
        <v>2</v>
      </c>
      <c r="Q4664">
        <v>3</v>
      </c>
      <c r="R4664">
        <v>2</v>
      </c>
      <c r="S4664">
        <v>1</v>
      </c>
      <c r="T4664">
        <v>0</v>
      </c>
      <c r="U4664">
        <v>0</v>
      </c>
      <c r="V4664">
        <f t="shared" si="144"/>
        <v>55</v>
      </c>
      <c r="W4664">
        <f t="shared" si="145"/>
        <v>29</v>
      </c>
    </row>
    <row r="4665" spans="1:23" x14ac:dyDescent="0.35">
      <c r="A4665" t="s">
        <v>595</v>
      </c>
      <c r="B4665" s="1">
        <v>44437</v>
      </c>
      <c r="C4665" t="s">
        <v>588</v>
      </c>
      <c r="D4665" t="s">
        <v>26</v>
      </c>
      <c r="E4665">
        <v>1</v>
      </c>
      <c r="F4665">
        <v>0</v>
      </c>
      <c r="G4665">
        <v>0</v>
      </c>
      <c r="H4665">
        <v>1</v>
      </c>
      <c r="I4665">
        <v>0</v>
      </c>
      <c r="J4665">
        <v>0</v>
      </c>
      <c r="K4665">
        <v>0</v>
      </c>
      <c r="L4665" s="2">
        <v>6.666666666666667</v>
      </c>
      <c r="M4665">
        <v>6</v>
      </c>
      <c r="N4665">
        <v>2</v>
      </c>
      <c r="O4665">
        <v>2</v>
      </c>
      <c r="P4665">
        <v>1</v>
      </c>
      <c r="Q4665">
        <v>0</v>
      </c>
      <c r="R4665">
        <v>6</v>
      </c>
      <c r="S4665">
        <v>0</v>
      </c>
      <c r="T4665">
        <v>0</v>
      </c>
      <c r="U4665">
        <v>0</v>
      </c>
      <c r="V4665">
        <f t="shared" si="144"/>
        <v>71.333333333333329</v>
      </c>
      <c r="W4665">
        <f t="shared" si="145"/>
        <v>62</v>
      </c>
    </row>
    <row r="4666" spans="1:23" x14ac:dyDescent="0.35">
      <c r="A4666" t="s">
        <v>595</v>
      </c>
      <c r="B4666" s="1">
        <v>44438</v>
      </c>
      <c r="C4666" t="s">
        <v>594</v>
      </c>
      <c r="D4666" t="s">
        <v>58</v>
      </c>
      <c r="E4666">
        <v>1</v>
      </c>
      <c r="F4666">
        <v>0</v>
      </c>
      <c r="G4666">
        <v>0</v>
      </c>
      <c r="H4666">
        <v>1</v>
      </c>
      <c r="I4666">
        <v>0</v>
      </c>
      <c r="J4666">
        <v>0</v>
      </c>
      <c r="K4666">
        <v>0</v>
      </c>
      <c r="L4666">
        <v>5</v>
      </c>
      <c r="M4666">
        <v>1</v>
      </c>
      <c r="N4666">
        <v>0</v>
      </c>
      <c r="O4666">
        <v>0</v>
      </c>
      <c r="P4666">
        <v>0</v>
      </c>
      <c r="Q4666">
        <v>3</v>
      </c>
      <c r="R4666">
        <v>4</v>
      </c>
      <c r="S4666">
        <v>0</v>
      </c>
      <c r="T4666">
        <v>0</v>
      </c>
      <c r="U4666">
        <v>0</v>
      </c>
      <c r="V4666">
        <f t="shared" si="144"/>
        <v>67</v>
      </c>
      <c r="W4666">
        <f t="shared" si="145"/>
        <v>66</v>
      </c>
    </row>
    <row r="4667" spans="1:23" x14ac:dyDescent="0.35">
      <c r="A4667" t="s">
        <v>595</v>
      </c>
      <c r="B4667" s="1">
        <v>44439</v>
      </c>
      <c r="C4667" t="s">
        <v>582</v>
      </c>
      <c r="D4667" t="s">
        <v>58</v>
      </c>
      <c r="E4667">
        <v>1</v>
      </c>
      <c r="F4667">
        <v>0</v>
      </c>
      <c r="G4667">
        <v>0</v>
      </c>
      <c r="H4667">
        <v>1</v>
      </c>
      <c r="I4667">
        <v>0</v>
      </c>
      <c r="J4667">
        <v>0</v>
      </c>
      <c r="K4667">
        <v>0</v>
      </c>
      <c r="L4667" s="2">
        <v>6.666666666666667</v>
      </c>
      <c r="M4667">
        <v>6</v>
      </c>
      <c r="N4667">
        <v>3</v>
      </c>
      <c r="O4667">
        <v>3</v>
      </c>
      <c r="P4667">
        <v>3</v>
      </c>
      <c r="Q4667">
        <v>1</v>
      </c>
      <c r="R4667">
        <v>7</v>
      </c>
      <c r="S4667">
        <v>0</v>
      </c>
      <c r="T4667">
        <v>0</v>
      </c>
      <c r="U4667">
        <v>0</v>
      </c>
      <c r="V4667">
        <f t="shared" si="144"/>
        <v>63.333333333333336</v>
      </c>
      <c r="W4667">
        <f t="shared" si="145"/>
        <v>46</v>
      </c>
    </row>
    <row r="4668" spans="1:23" x14ac:dyDescent="0.35">
      <c r="A4668" t="s">
        <v>595</v>
      </c>
      <c r="B4668" s="1">
        <v>44440</v>
      </c>
      <c r="C4668" t="s">
        <v>581</v>
      </c>
      <c r="D4668" t="s">
        <v>58</v>
      </c>
      <c r="E4668">
        <v>1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 s="2">
        <v>3.3333333333333335</v>
      </c>
      <c r="M4668">
        <v>1</v>
      </c>
      <c r="N4668">
        <v>1</v>
      </c>
      <c r="O4668">
        <v>1</v>
      </c>
      <c r="P4668">
        <v>1</v>
      </c>
      <c r="Q4668">
        <v>0</v>
      </c>
      <c r="R4668">
        <v>3</v>
      </c>
      <c r="S4668">
        <v>0</v>
      </c>
      <c r="T4668">
        <v>0</v>
      </c>
      <c r="U4668">
        <v>0</v>
      </c>
      <c r="V4668">
        <f t="shared" si="144"/>
        <v>58</v>
      </c>
      <c r="W4668">
        <f t="shared" si="145"/>
        <v>52</v>
      </c>
    </row>
    <row r="4669" spans="1:23" x14ac:dyDescent="0.35">
      <c r="A4669" t="s">
        <v>595</v>
      </c>
      <c r="B4669" s="1">
        <v>44442</v>
      </c>
      <c r="C4669" t="s">
        <v>593</v>
      </c>
      <c r="D4669" t="s">
        <v>163</v>
      </c>
      <c r="E4669">
        <v>1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 s="2">
        <v>4.666666666666667</v>
      </c>
      <c r="M4669">
        <v>4</v>
      </c>
      <c r="N4669">
        <v>2</v>
      </c>
      <c r="O4669">
        <v>2</v>
      </c>
      <c r="P4669">
        <v>0</v>
      </c>
      <c r="Q4669">
        <v>1</v>
      </c>
      <c r="R4669">
        <v>4</v>
      </c>
      <c r="S4669">
        <v>0</v>
      </c>
      <c r="T4669">
        <v>0</v>
      </c>
      <c r="U4669">
        <v>1</v>
      </c>
      <c r="V4669">
        <f t="shared" si="144"/>
        <v>64.333333333333329</v>
      </c>
      <c r="W4669">
        <f t="shared" si="145"/>
        <v>56</v>
      </c>
    </row>
    <row r="4670" spans="1:23" x14ac:dyDescent="0.35">
      <c r="A4670" t="s">
        <v>595</v>
      </c>
      <c r="B4670" s="1">
        <v>44443</v>
      </c>
      <c r="C4670" t="s">
        <v>587</v>
      </c>
      <c r="D4670" t="s">
        <v>163</v>
      </c>
      <c r="E4670">
        <v>1</v>
      </c>
      <c r="F4670">
        <v>0</v>
      </c>
      <c r="G4670">
        <v>0</v>
      </c>
      <c r="H4670">
        <v>0</v>
      </c>
      <c r="I4670">
        <v>1</v>
      </c>
      <c r="J4670">
        <v>0</v>
      </c>
      <c r="K4670">
        <v>0</v>
      </c>
      <c r="L4670" s="2">
        <v>5.666666666666667</v>
      </c>
      <c r="M4670">
        <v>5</v>
      </c>
      <c r="N4670">
        <v>4</v>
      </c>
      <c r="O4670">
        <v>3</v>
      </c>
      <c r="P4670">
        <v>2</v>
      </c>
      <c r="Q4670">
        <v>1</v>
      </c>
      <c r="R4670">
        <v>4</v>
      </c>
      <c r="S4670">
        <v>0</v>
      </c>
      <c r="T4670">
        <v>0</v>
      </c>
      <c r="U4670">
        <v>0</v>
      </c>
      <c r="V4670">
        <f t="shared" si="144"/>
        <v>58.333333333333336</v>
      </c>
      <c r="W4670">
        <f t="shared" si="145"/>
        <v>42</v>
      </c>
    </row>
    <row r="4671" spans="1:23" x14ac:dyDescent="0.35">
      <c r="A4671" t="s">
        <v>595</v>
      </c>
      <c r="B4671" s="1">
        <v>44444</v>
      </c>
      <c r="C4671" t="s">
        <v>588</v>
      </c>
      <c r="D4671" t="s">
        <v>163</v>
      </c>
      <c r="E4671">
        <v>1</v>
      </c>
      <c r="F4671">
        <v>0</v>
      </c>
      <c r="G4671">
        <v>0</v>
      </c>
      <c r="H4671">
        <v>1</v>
      </c>
      <c r="I4671">
        <v>0</v>
      </c>
      <c r="J4671">
        <v>0</v>
      </c>
      <c r="K4671">
        <v>0</v>
      </c>
      <c r="L4671">
        <v>7</v>
      </c>
      <c r="M4671">
        <v>7</v>
      </c>
      <c r="N4671">
        <v>3</v>
      </c>
      <c r="O4671">
        <v>3</v>
      </c>
      <c r="P4671">
        <v>2</v>
      </c>
      <c r="Q4671">
        <v>0</v>
      </c>
      <c r="R4671">
        <v>4</v>
      </c>
      <c r="S4671">
        <v>0</v>
      </c>
      <c r="T4671">
        <v>0</v>
      </c>
      <c r="U4671">
        <v>1</v>
      </c>
      <c r="V4671">
        <f t="shared" si="144"/>
        <v>66</v>
      </c>
      <c r="W4671">
        <f t="shared" si="145"/>
        <v>51</v>
      </c>
    </row>
    <row r="4672" spans="1:23" x14ac:dyDescent="0.35">
      <c r="A4672" t="s">
        <v>595</v>
      </c>
      <c r="B4672" s="1">
        <v>44445</v>
      </c>
      <c r="C4672" t="s">
        <v>594</v>
      </c>
      <c r="D4672" t="s">
        <v>163</v>
      </c>
      <c r="E4672">
        <v>1</v>
      </c>
      <c r="F4672">
        <v>0</v>
      </c>
      <c r="G4672">
        <v>0</v>
      </c>
      <c r="H4672">
        <v>1</v>
      </c>
      <c r="I4672">
        <v>0</v>
      </c>
      <c r="J4672">
        <v>0</v>
      </c>
      <c r="K4672">
        <v>0</v>
      </c>
      <c r="L4672">
        <v>6</v>
      </c>
      <c r="M4672">
        <v>1</v>
      </c>
      <c r="N4672">
        <v>0</v>
      </c>
      <c r="O4672">
        <v>0</v>
      </c>
      <c r="P4672">
        <v>0</v>
      </c>
      <c r="Q4672">
        <v>2</v>
      </c>
      <c r="R4672">
        <v>7</v>
      </c>
      <c r="S4672">
        <v>0</v>
      </c>
      <c r="T4672">
        <v>0</v>
      </c>
      <c r="U4672">
        <v>0</v>
      </c>
      <c r="V4672">
        <f t="shared" si="144"/>
        <v>76</v>
      </c>
      <c r="W4672">
        <f t="shared" si="145"/>
        <v>77</v>
      </c>
    </row>
    <row r="4673" spans="1:23" x14ac:dyDescent="0.35">
      <c r="A4673" t="s">
        <v>595</v>
      </c>
      <c r="B4673" s="1">
        <v>44446</v>
      </c>
      <c r="C4673" t="s">
        <v>484</v>
      </c>
      <c r="D4673" t="s">
        <v>48</v>
      </c>
      <c r="E4673">
        <v>1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2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1</v>
      </c>
      <c r="S4673">
        <v>0</v>
      </c>
      <c r="T4673">
        <v>0</v>
      </c>
      <c r="U4673">
        <v>0</v>
      </c>
      <c r="V4673">
        <f t="shared" si="144"/>
        <v>57</v>
      </c>
      <c r="W4673">
        <f t="shared" si="145"/>
        <v>53</v>
      </c>
    </row>
    <row r="4674" spans="1:23" x14ac:dyDescent="0.35">
      <c r="A4674" t="s">
        <v>595</v>
      </c>
      <c r="B4674" s="1">
        <v>44447</v>
      </c>
      <c r="C4674" t="s">
        <v>581</v>
      </c>
      <c r="D4674" t="s">
        <v>48</v>
      </c>
      <c r="E4674">
        <v>1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 s="2">
        <v>4.666666666666667</v>
      </c>
      <c r="M4674">
        <v>4</v>
      </c>
      <c r="N4674">
        <v>2</v>
      </c>
      <c r="O4674">
        <v>2</v>
      </c>
      <c r="P4674">
        <v>1</v>
      </c>
      <c r="Q4674">
        <v>1</v>
      </c>
      <c r="R4674">
        <v>3</v>
      </c>
      <c r="S4674">
        <v>0</v>
      </c>
      <c r="T4674">
        <v>0</v>
      </c>
      <c r="U4674">
        <v>0</v>
      </c>
      <c r="V4674">
        <f t="shared" si="144"/>
        <v>59.333333333333336</v>
      </c>
      <c r="W4674">
        <f t="shared" si="145"/>
        <v>49</v>
      </c>
    </row>
    <row r="4675" spans="1:23" x14ac:dyDescent="0.35">
      <c r="A4675" t="s">
        <v>595</v>
      </c>
      <c r="B4675" s="1">
        <v>44449</v>
      </c>
      <c r="C4675" t="s">
        <v>593</v>
      </c>
      <c r="D4675" t="s">
        <v>44</v>
      </c>
      <c r="E4675">
        <v>1</v>
      </c>
      <c r="F4675">
        <v>0</v>
      </c>
      <c r="G4675">
        <v>0</v>
      </c>
      <c r="H4675">
        <v>0</v>
      </c>
      <c r="I4675">
        <v>1</v>
      </c>
      <c r="J4675">
        <v>0</v>
      </c>
      <c r="K4675">
        <v>0</v>
      </c>
      <c r="L4675" s="2">
        <v>3.3333333333333335</v>
      </c>
      <c r="M4675">
        <v>8</v>
      </c>
      <c r="N4675">
        <v>8</v>
      </c>
      <c r="O4675">
        <v>8</v>
      </c>
      <c r="P4675">
        <v>0</v>
      </c>
      <c r="Q4675">
        <v>1</v>
      </c>
      <c r="R4675">
        <v>5</v>
      </c>
      <c r="S4675">
        <v>2</v>
      </c>
      <c r="T4675">
        <v>0</v>
      </c>
      <c r="U4675">
        <v>0</v>
      </c>
      <c r="V4675">
        <f t="shared" ref="V4675:V4738" si="146">50+L4675*3+(IF(L4675&lt;4,0,(L4675-4)*2)+R4675-M4675-4*P4675-(2*(N4675-O4675))-Q4675)</f>
        <v>56</v>
      </c>
      <c r="W4675">
        <f t="shared" ref="W4675:W4738" si="147">40+6*L4675+R4675-2*Q4675-2*M4675-3*N4675-6*P4675</f>
        <v>23</v>
      </c>
    </row>
    <row r="4676" spans="1:23" x14ac:dyDescent="0.35">
      <c r="A4676" t="s">
        <v>595</v>
      </c>
      <c r="B4676" s="1">
        <v>44450</v>
      </c>
      <c r="C4676" t="s">
        <v>586</v>
      </c>
      <c r="D4676" t="s">
        <v>44</v>
      </c>
      <c r="E4676">
        <v>1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 s="2">
        <v>3.3333333333333335</v>
      </c>
      <c r="M4676">
        <v>6</v>
      </c>
      <c r="N4676">
        <v>6</v>
      </c>
      <c r="O4676">
        <v>6</v>
      </c>
      <c r="P4676">
        <v>3</v>
      </c>
      <c r="Q4676">
        <v>2</v>
      </c>
      <c r="R4676">
        <v>4</v>
      </c>
      <c r="S4676">
        <v>0</v>
      </c>
      <c r="T4676">
        <v>0</v>
      </c>
      <c r="U4676">
        <v>0</v>
      </c>
      <c r="V4676">
        <f t="shared" si="146"/>
        <v>44</v>
      </c>
      <c r="W4676">
        <f t="shared" si="147"/>
        <v>12</v>
      </c>
    </row>
    <row r="4677" spans="1:23" x14ac:dyDescent="0.35">
      <c r="A4677" t="s">
        <v>595</v>
      </c>
      <c r="B4677" s="1">
        <v>44451</v>
      </c>
      <c r="C4677" t="s">
        <v>588</v>
      </c>
      <c r="D4677" t="s">
        <v>44</v>
      </c>
      <c r="E4677">
        <v>1</v>
      </c>
      <c r="F4677">
        <v>0</v>
      </c>
      <c r="G4677">
        <v>0</v>
      </c>
      <c r="H4677">
        <v>1</v>
      </c>
      <c r="I4677">
        <v>0</v>
      </c>
      <c r="J4677">
        <v>0</v>
      </c>
      <c r="K4677">
        <v>0</v>
      </c>
      <c r="L4677">
        <v>6</v>
      </c>
      <c r="M4677">
        <v>5</v>
      </c>
      <c r="N4677">
        <v>3</v>
      </c>
      <c r="O4677">
        <v>3</v>
      </c>
      <c r="P4677">
        <v>2</v>
      </c>
      <c r="Q4677">
        <v>0</v>
      </c>
      <c r="R4677">
        <v>2</v>
      </c>
      <c r="S4677">
        <v>0</v>
      </c>
      <c r="T4677">
        <v>0</v>
      </c>
      <c r="U4677">
        <v>0</v>
      </c>
      <c r="V4677">
        <f t="shared" si="146"/>
        <v>61</v>
      </c>
      <c r="W4677">
        <f t="shared" si="147"/>
        <v>47</v>
      </c>
    </row>
    <row r="4678" spans="1:23" x14ac:dyDescent="0.35">
      <c r="A4678" t="s">
        <v>595</v>
      </c>
      <c r="B4678" s="1">
        <v>44452</v>
      </c>
      <c r="C4678" t="s">
        <v>484</v>
      </c>
      <c r="D4678" t="s">
        <v>26</v>
      </c>
      <c r="E4678">
        <v>1</v>
      </c>
      <c r="F4678">
        <v>0</v>
      </c>
      <c r="G4678">
        <v>0</v>
      </c>
      <c r="H4678">
        <v>0</v>
      </c>
      <c r="I4678">
        <v>1</v>
      </c>
      <c r="J4678">
        <v>0</v>
      </c>
      <c r="K4678">
        <v>0</v>
      </c>
      <c r="L4678" s="2">
        <v>1.3333333333333333</v>
      </c>
      <c r="M4678">
        <v>6</v>
      </c>
      <c r="N4678">
        <v>6</v>
      </c>
      <c r="O4678">
        <v>6</v>
      </c>
      <c r="P4678">
        <v>0</v>
      </c>
      <c r="Q4678">
        <v>1</v>
      </c>
      <c r="R4678">
        <v>2</v>
      </c>
      <c r="S4678">
        <v>0</v>
      </c>
      <c r="T4678">
        <v>0</v>
      </c>
      <c r="U4678">
        <v>0</v>
      </c>
      <c r="V4678">
        <f t="shared" si="146"/>
        <v>49</v>
      </c>
      <c r="W4678">
        <f t="shared" si="147"/>
        <v>18</v>
      </c>
    </row>
    <row r="4679" spans="1:23" x14ac:dyDescent="0.35">
      <c r="A4679" t="s">
        <v>595</v>
      </c>
      <c r="B4679" s="1">
        <v>44453</v>
      </c>
      <c r="C4679" t="s">
        <v>582</v>
      </c>
      <c r="D4679" t="s">
        <v>26</v>
      </c>
      <c r="E4679">
        <v>1</v>
      </c>
      <c r="F4679">
        <v>0</v>
      </c>
      <c r="G4679">
        <v>0</v>
      </c>
      <c r="H4679">
        <v>1</v>
      </c>
      <c r="I4679">
        <v>0</v>
      </c>
      <c r="J4679">
        <v>0</v>
      </c>
      <c r="K4679">
        <v>0</v>
      </c>
      <c r="L4679">
        <v>7</v>
      </c>
      <c r="M4679">
        <v>3</v>
      </c>
      <c r="N4679">
        <v>0</v>
      </c>
      <c r="O4679">
        <v>0</v>
      </c>
      <c r="P4679">
        <v>0</v>
      </c>
      <c r="Q4679">
        <v>1</v>
      </c>
      <c r="R4679">
        <v>7</v>
      </c>
      <c r="S4679">
        <v>1</v>
      </c>
      <c r="T4679">
        <v>0</v>
      </c>
      <c r="U4679">
        <v>1</v>
      </c>
      <c r="V4679">
        <f t="shared" si="146"/>
        <v>80</v>
      </c>
      <c r="W4679">
        <f t="shared" si="147"/>
        <v>81</v>
      </c>
    </row>
    <row r="4680" spans="1:23" x14ac:dyDescent="0.35">
      <c r="A4680" t="s">
        <v>595</v>
      </c>
      <c r="B4680" s="1">
        <v>44454</v>
      </c>
      <c r="C4680" t="s">
        <v>581</v>
      </c>
      <c r="D4680" t="s">
        <v>26</v>
      </c>
      <c r="E4680">
        <v>1</v>
      </c>
      <c r="F4680">
        <v>0</v>
      </c>
      <c r="G4680">
        <v>0</v>
      </c>
      <c r="H4680">
        <v>0</v>
      </c>
      <c r="I4680">
        <v>1</v>
      </c>
      <c r="J4680">
        <v>0</v>
      </c>
      <c r="K4680">
        <v>0</v>
      </c>
      <c r="L4680">
        <v>4</v>
      </c>
      <c r="M4680">
        <v>8</v>
      </c>
      <c r="N4680">
        <v>6</v>
      </c>
      <c r="O4680">
        <v>6</v>
      </c>
      <c r="P4680">
        <v>2</v>
      </c>
      <c r="Q4680">
        <v>0</v>
      </c>
      <c r="R4680">
        <v>1</v>
      </c>
      <c r="S4680">
        <v>2</v>
      </c>
      <c r="T4680">
        <v>0</v>
      </c>
      <c r="U4680">
        <v>0</v>
      </c>
      <c r="V4680">
        <f t="shared" si="146"/>
        <v>47</v>
      </c>
      <c r="W4680">
        <f t="shared" si="147"/>
        <v>19</v>
      </c>
    </row>
    <row r="4681" spans="1:23" x14ac:dyDescent="0.35">
      <c r="A4681" t="s">
        <v>595</v>
      </c>
      <c r="B4681" s="1">
        <v>44455</v>
      </c>
      <c r="C4681" t="s">
        <v>593</v>
      </c>
      <c r="D4681" t="s">
        <v>26</v>
      </c>
      <c r="E4681">
        <v>1</v>
      </c>
      <c r="F4681">
        <v>0</v>
      </c>
      <c r="G4681">
        <v>0</v>
      </c>
      <c r="H4681">
        <v>0</v>
      </c>
      <c r="I4681">
        <v>1</v>
      </c>
      <c r="J4681">
        <v>0</v>
      </c>
      <c r="K4681">
        <v>0</v>
      </c>
      <c r="L4681" s="2">
        <v>3.3333333333333335</v>
      </c>
      <c r="M4681">
        <v>7</v>
      </c>
      <c r="N4681">
        <v>7</v>
      </c>
      <c r="O4681">
        <v>7</v>
      </c>
      <c r="P4681">
        <v>1</v>
      </c>
      <c r="Q4681">
        <v>4</v>
      </c>
      <c r="R4681">
        <v>3</v>
      </c>
      <c r="S4681">
        <v>0</v>
      </c>
      <c r="T4681">
        <v>0</v>
      </c>
      <c r="U4681">
        <v>0</v>
      </c>
      <c r="V4681">
        <f t="shared" si="146"/>
        <v>48</v>
      </c>
      <c r="W4681">
        <f t="shared" si="147"/>
        <v>14</v>
      </c>
    </row>
    <row r="4682" spans="1:23" x14ac:dyDescent="0.35">
      <c r="A4682" t="s">
        <v>595</v>
      </c>
      <c r="B4682" s="1">
        <v>44456</v>
      </c>
      <c r="C4682" t="s">
        <v>588</v>
      </c>
      <c r="D4682" t="s">
        <v>21</v>
      </c>
      <c r="E4682">
        <v>1</v>
      </c>
      <c r="F4682">
        <v>0</v>
      </c>
      <c r="G4682">
        <v>0</v>
      </c>
      <c r="H4682">
        <v>0</v>
      </c>
      <c r="I4682">
        <v>1</v>
      </c>
      <c r="J4682">
        <v>0</v>
      </c>
      <c r="K4682">
        <v>0</v>
      </c>
      <c r="L4682" s="2">
        <v>3.3333333333333335</v>
      </c>
      <c r="M4682">
        <v>8</v>
      </c>
      <c r="N4682">
        <v>7</v>
      </c>
      <c r="O4682">
        <v>7</v>
      </c>
      <c r="P4682">
        <v>0</v>
      </c>
      <c r="Q4682">
        <v>3</v>
      </c>
      <c r="R4682">
        <v>4</v>
      </c>
      <c r="S4682">
        <v>0</v>
      </c>
      <c r="T4682">
        <v>0</v>
      </c>
      <c r="U4682">
        <v>1</v>
      </c>
      <c r="V4682">
        <f t="shared" si="146"/>
        <v>53</v>
      </c>
      <c r="W4682">
        <f t="shared" si="147"/>
        <v>21</v>
      </c>
    </row>
    <row r="4683" spans="1:23" x14ac:dyDescent="0.35">
      <c r="A4683" t="s">
        <v>595</v>
      </c>
      <c r="B4683" s="1">
        <v>44457</v>
      </c>
      <c r="C4683" t="s">
        <v>484</v>
      </c>
      <c r="D4683" t="s">
        <v>21</v>
      </c>
      <c r="E4683">
        <v>1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3</v>
      </c>
      <c r="M4683">
        <v>1</v>
      </c>
      <c r="N4683">
        <v>0</v>
      </c>
      <c r="O4683">
        <v>0</v>
      </c>
      <c r="P4683">
        <v>0</v>
      </c>
      <c r="Q4683">
        <v>3</v>
      </c>
      <c r="R4683">
        <v>3</v>
      </c>
      <c r="S4683">
        <v>0</v>
      </c>
      <c r="T4683">
        <v>0</v>
      </c>
      <c r="U4683">
        <v>0</v>
      </c>
      <c r="V4683">
        <f t="shared" si="146"/>
        <v>58</v>
      </c>
      <c r="W4683">
        <f t="shared" si="147"/>
        <v>53</v>
      </c>
    </row>
    <row r="4684" spans="1:23" x14ac:dyDescent="0.35">
      <c r="A4684" t="s">
        <v>595</v>
      </c>
      <c r="B4684" s="1">
        <v>44458</v>
      </c>
      <c r="C4684" t="s">
        <v>582</v>
      </c>
      <c r="D4684" t="s">
        <v>21</v>
      </c>
      <c r="E4684">
        <v>1</v>
      </c>
      <c r="F4684">
        <v>0</v>
      </c>
      <c r="G4684">
        <v>0</v>
      </c>
      <c r="H4684">
        <v>0</v>
      </c>
      <c r="I4684">
        <v>1</v>
      </c>
      <c r="J4684">
        <v>0</v>
      </c>
      <c r="K4684">
        <v>0</v>
      </c>
      <c r="L4684" s="2">
        <v>3.6666666666666665</v>
      </c>
      <c r="M4684">
        <v>8</v>
      </c>
      <c r="N4684">
        <v>5</v>
      </c>
      <c r="O4684">
        <v>5</v>
      </c>
      <c r="P4684">
        <v>1</v>
      </c>
      <c r="Q4684">
        <v>3</v>
      </c>
      <c r="R4684">
        <v>3</v>
      </c>
      <c r="S4684">
        <v>1</v>
      </c>
      <c r="T4684">
        <v>0</v>
      </c>
      <c r="U4684">
        <v>1</v>
      </c>
      <c r="V4684">
        <f t="shared" si="146"/>
        <v>49</v>
      </c>
      <c r="W4684">
        <f t="shared" si="147"/>
        <v>22</v>
      </c>
    </row>
    <row r="4685" spans="1:23" x14ac:dyDescent="0.35">
      <c r="A4685" t="s">
        <v>595</v>
      </c>
      <c r="B4685" s="1">
        <v>44459</v>
      </c>
      <c r="C4685" t="s">
        <v>594</v>
      </c>
      <c r="D4685" t="s">
        <v>52</v>
      </c>
      <c r="E4685">
        <v>1</v>
      </c>
      <c r="F4685">
        <v>0</v>
      </c>
      <c r="G4685">
        <v>0</v>
      </c>
      <c r="H4685">
        <v>0</v>
      </c>
      <c r="I4685">
        <v>1</v>
      </c>
      <c r="J4685">
        <v>0</v>
      </c>
      <c r="K4685">
        <v>0</v>
      </c>
      <c r="L4685" s="2">
        <v>3.3333333333333335</v>
      </c>
      <c r="M4685">
        <v>4</v>
      </c>
      <c r="N4685">
        <v>4</v>
      </c>
      <c r="O4685">
        <v>4</v>
      </c>
      <c r="P4685">
        <v>1</v>
      </c>
      <c r="Q4685">
        <v>6</v>
      </c>
      <c r="R4685">
        <v>1</v>
      </c>
      <c r="S4685">
        <v>0</v>
      </c>
      <c r="T4685">
        <v>0</v>
      </c>
      <c r="U4685">
        <v>0</v>
      </c>
      <c r="V4685">
        <f t="shared" si="146"/>
        <v>47</v>
      </c>
      <c r="W4685">
        <f t="shared" si="147"/>
        <v>23</v>
      </c>
    </row>
    <row r="4686" spans="1:23" x14ac:dyDescent="0.35">
      <c r="A4686" t="s">
        <v>595</v>
      </c>
      <c r="B4686" s="1">
        <v>44460</v>
      </c>
      <c r="C4686" t="s">
        <v>584</v>
      </c>
      <c r="D4686" t="s">
        <v>52</v>
      </c>
      <c r="E4686">
        <v>1</v>
      </c>
      <c r="F4686">
        <v>0</v>
      </c>
      <c r="G4686">
        <v>0</v>
      </c>
      <c r="H4686">
        <v>0</v>
      </c>
      <c r="I4686">
        <v>1</v>
      </c>
      <c r="J4686">
        <v>0</v>
      </c>
      <c r="K4686">
        <v>0</v>
      </c>
      <c r="L4686" s="2">
        <v>2.6666666666666665</v>
      </c>
      <c r="M4686">
        <v>3</v>
      </c>
      <c r="N4686">
        <v>2</v>
      </c>
      <c r="O4686">
        <v>2</v>
      </c>
      <c r="P4686">
        <v>1</v>
      </c>
      <c r="Q4686">
        <v>1</v>
      </c>
      <c r="R4686">
        <v>3</v>
      </c>
      <c r="S4686">
        <v>1</v>
      </c>
      <c r="T4686">
        <v>0</v>
      </c>
      <c r="U4686">
        <v>0</v>
      </c>
      <c r="V4686">
        <f t="shared" si="146"/>
        <v>53</v>
      </c>
      <c r="W4686">
        <f t="shared" si="147"/>
        <v>39</v>
      </c>
    </row>
    <row r="4687" spans="1:23" x14ac:dyDescent="0.35">
      <c r="A4687" t="s">
        <v>595</v>
      </c>
      <c r="B4687" s="1">
        <v>44461</v>
      </c>
      <c r="C4687" t="s">
        <v>588</v>
      </c>
      <c r="D4687" t="s">
        <v>52</v>
      </c>
      <c r="E4687">
        <v>1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 s="2">
        <v>5.333333333333333</v>
      </c>
      <c r="M4687">
        <v>4</v>
      </c>
      <c r="N4687">
        <v>3</v>
      </c>
      <c r="O4687">
        <v>3</v>
      </c>
      <c r="P4687">
        <v>0</v>
      </c>
      <c r="Q4687">
        <v>4</v>
      </c>
      <c r="R4687">
        <v>3</v>
      </c>
      <c r="S4687">
        <v>0</v>
      </c>
      <c r="T4687">
        <v>0</v>
      </c>
      <c r="U4687">
        <v>0</v>
      </c>
      <c r="V4687">
        <f t="shared" si="146"/>
        <v>63.666666666666664</v>
      </c>
      <c r="W4687">
        <f t="shared" si="147"/>
        <v>50</v>
      </c>
    </row>
    <row r="4688" spans="1:23" x14ac:dyDescent="0.35">
      <c r="A4688" t="s">
        <v>595</v>
      </c>
      <c r="B4688" s="1">
        <v>44462</v>
      </c>
      <c r="C4688" t="s">
        <v>593</v>
      </c>
      <c r="D4688" t="s">
        <v>67</v>
      </c>
      <c r="E4688">
        <v>1</v>
      </c>
      <c r="F4688">
        <v>0</v>
      </c>
      <c r="G4688">
        <v>0</v>
      </c>
      <c r="H4688">
        <v>0</v>
      </c>
      <c r="I4688">
        <v>1</v>
      </c>
      <c r="J4688">
        <v>0</v>
      </c>
      <c r="K4688">
        <v>0</v>
      </c>
      <c r="L4688">
        <v>5</v>
      </c>
      <c r="M4688">
        <v>5</v>
      </c>
      <c r="N4688">
        <v>2</v>
      </c>
      <c r="O4688">
        <v>2</v>
      </c>
      <c r="P4688">
        <v>1</v>
      </c>
      <c r="Q4688">
        <v>1</v>
      </c>
      <c r="R4688">
        <v>7</v>
      </c>
      <c r="S4688">
        <v>0</v>
      </c>
      <c r="T4688">
        <v>0</v>
      </c>
      <c r="U4688">
        <v>0</v>
      </c>
      <c r="V4688">
        <f t="shared" si="146"/>
        <v>64</v>
      </c>
      <c r="W4688">
        <f t="shared" si="147"/>
        <v>53</v>
      </c>
    </row>
    <row r="4689" spans="1:23" x14ac:dyDescent="0.35">
      <c r="A4689" t="s">
        <v>595</v>
      </c>
      <c r="B4689" s="1">
        <v>44463</v>
      </c>
      <c r="C4689" t="s">
        <v>484</v>
      </c>
      <c r="D4689" t="s">
        <v>67</v>
      </c>
      <c r="E4689">
        <v>1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4</v>
      </c>
      <c r="M4689">
        <v>6</v>
      </c>
      <c r="N4689">
        <v>4</v>
      </c>
      <c r="O4689">
        <v>4</v>
      </c>
      <c r="P4689">
        <v>1</v>
      </c>
      <c r="Q4689">
        <v>0</v>
      </c>
      <c r="R4689">
        <v>4</v>
      </c>
      <c r="S4689">
        <v>0</v>
      </c>
      <c r="T4689">
        <v>0</v>
      </c>
      <c r="U4689">
        <v>0</v>
      </c>
      <c r="V4689">
        <f t="shared" si="146"/>
        <v>56</v>
      </c>
      <c r="W4689">
        <f t="shared" si="147"/>
        <v>38</v>
      </c>
    </row>
    <row r="4690" spans="1:23" x14ac:dyDescent="0.35">
      <c r="A4690" t="s">
        <v>595</v>
      </c>
      <c r="B4690" s="1">
        <v>44464</v>
      </c>
      <c r="C4690" t="s">
        <v>582</v>
      </c>
      <c r="D4690" t="s">
        <v>67</v>
      </c>
      <c r="E4690">
        <v>1</v>
      </c>
      <c r="F4690">
        <v>0</v>
      </c>
      <c r="G4690">
        <v>0</v>
      </c>
      <c r="H4690">
        <v>0</v>
      </c>
      <c r="I4690">
        <v>1</v>
      </c>
      <c r="J4690">
        <v>0</v>
      </c>
      <c r="K4690">
        <v>0</v>
      </c>
      <c r="L4690" s="2">
        <v>6.666666666666667</v>
      </c>
      <c r="M4690">
        <v>7</v>
      </c>
      <c r="N4690">
        <v>3</v>
      </c>
      <c r="O4690">
        <v>3</v>
      </c>
      <c r="P4690">
        <v>1</v>
      </c>
      <c r="Q4690">
        <v>1</v>
      </c>
      <c r="R4690">
        <v>4</v>
      </c>
      <c r="S4690">
        <v>1</v>
      </c>
      <c r="T4690">
        <v>0</v>
      </c>
      <c r="U4690">
        <v>0</v>
      </c>
      <c r="V4690">
        <f t="shared" si="146"/>
        <v>67.333333333333329</v>
      </c>
      <c r="W4690">
        <f t="shared" si="147"/>
        <v>53</v>
      </c>
    </row>
    <row r="4691" spans="1:23" x14ac:dyDescent="0.35">
      <c r="A4691" t="s">
        <v>595</v>
      </c>
      <c r="B4691" s="1">
        <v>44465</v>
      </c>
      <c r="C4691" t="s">
        <v>584</v>
      </c>
      <c r="D4691" t="s">
        <v>67</v>
      </c>
      <c r="E4691">
        <v>1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 s="2">
        <v>4.666666666666667</v>
      </c>
      <c r="M4691">
        <v>1</v>
      </c>
      <c r="N4691">
        <v>2</v>
      </c>
      <c r="O4691">
        <v>2</v>
      </c>
      <c r="P4691">
        <v>1</v>
      </c>
      <c r="Q4691">
        <v>5</v>
      </c>
      <c r="R4691">
        <v>5</v>
      </c>
      <c r="S4691">
        <v>1</v>
      </c>
      <c r="T4691">
        <v>0</v>
      </c>
      <c r="U4691">
        <v>0</v>
      </c>
      <c r="V4691">
        <f t="shared" si="146"/>
        <v>60.333333333333336</v>
      </c>
      <c r="W4691">
        <f t="shared" si="147"/>
        <v>49</v>
      </c>
    </row>
    <row r="4692" spans="1:23" x14ac:dyDescent="0.35">
      <c r="A4692" t="s">
        <v>595</v>
      </c>
      <c r="B4692" s="1">
        <v>44467</v>
      </c>
      <c r="C4692" t="s">
        <v>594</v>
      </c>
      <c r="D4692" t="s">
        <v>106</v>
      </c>
      <c r="E4692">
        <v>1</v>
      </c>
      <c r="F4692">
        <v>0</v>
      </c>
      <c r="G4692">
        <v>0</v>
      </c>
      <c r="H4692">
        <v>1</v>
      </c>
      <c r="I4692">
        <v>0</v>
      </c>
      <c r="J4692">
        <v>0</v>
      </c>
      <c r="K4692">
        <v>0</v>
      </c>
      <c r="L4692">
        <v>5</v>
      </c>
      <c r="M4692">
        <v>3</v>
      </c>
      <c r="N4692">
        <v>2</v>
      </c>
      <c r="O4692">
        <v>2</v>
      </c>
      <c r="P4692">
        <v>1</v>
      </c>
      <c r="Q4692">
        <v>2</v>
      </c>
      <c r="R4692">
        <v>2</v>
      </c>
      <c r="S4692">
        <v>0</v>
      </c>
      <c r="T4692">
        <v>0</v>
      </c>
      <c r="U4692">
        <v>0</v>
      </c>
      <c r="V4692">
        <f t="shared" si="146"/>
        <v>60</v>
      </c>
      <c r="W4692">
        <f t="shared" si="147"/>
        <v>50</v>
      </c>
    </row>
    <row r="4693" spans="1:23" x14ac:dyDescent="0.35">
      <c r="A4693" t="s">
        <v>595</v>
      </c>
      <c r="B4693" s="1">
        <v>44468</v>
      </c>
      <c r="C4693" t="s">
        <v>588</v>
      </c>
      <c r="D4693" t="s">
        <v>106</v>
      </c>
      <c r="E4693">
        <v>1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0</v>
      </c>
      <c r="L4693" s="2">
        <v>5.333333333333333</v>
      </c>
      <c r="M4693">
        <v>6</v>
      </c>
      <c r="N4693">
        <v>4</v>
      </c>
      <c r="O4693">
        <v>4</v>
      </c>
      <c r="P4693">
        <v>0</v>
      </c>
      <c r="Q4693">
        <v>1</v>
      </c>
      <c r="R4693">
        <v>2</v>
      </c>
      <c r="S4693">
        <v>0</v>
      </c>
      <c r="T4693">
        <v>0</v>
      </c>
      <c r="U4693">
        <v>2</v>
      </c>
      <c r="V4693">
        <f t="shared" si="146"/>
        <v>63.666666666666664</v>
      </c>
      <c r="W4693">
        <f t="shared" si="147"/>
        <v>48</v>
      </c>
    </row>
    <row r="4694" spans="1:23" x14ac:dyDescent="0.35">
      <c r="A4694" t="s">
        <v>595</v>
      </c>
      <c r="B4694" s="1">
        <v>44469</v>
      </c>
      <c r="C4694" t="s">
        <v>593</v>
      </c>
      <c r="D4694" t="s">
        <v>106</v>
      </c>
      <c r="E4694">
        <v>1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2</v>
      </c>
      <c r="M4694">
        <v>6</v>
      </c>
      <c r="N4694">
        <v>5</v>
      </c>
      <c r="O4694">
        <v>5</v>
      </c>
      <c r="P4694">
        <v>0</v>
      </c>
      <c r="Q4694">
        <v>1</v>
      </c>
      <c r="R4694">
        <v>2</v>
      </c>
      <c r="S4694">
        <v>0</v>
      </c>
      <c r="T4694">
        <v>0</v>
      </c>
      <c r="U4694">
        <v>0</v>
      </c>
      <c r="V4694">
        <f t="shared" si="146"/>
        <v>51</v>
      </c>
      <c r="W4694">
        <f t="shared" si="147"/>
        <v>25</v>
      </c>
    </row>
    <row r="4695" spans="1:23" x14ac:dyDescent="0.35">
      <c r="A4695" t="s">
        <v>595</v>
      </c>
      <c r="B4695" s="1">
        <v>44470</v>
      </c>
      <c r="C4695" t="s">
        <v>484</v>
      </c>
      <c r="D4695" t="s">
        <v>40</v>
      </c>
      <c r="E4695">
        <v>1</v>
      </c>
      <c r="F4695">
        <v>0</v>
      </c>
      <c r="G4695">
        <v>0</v>
      </c>
      <c r="H4695">
        <v>0</v>
      </c>
      <c r="I4695">
        <v>1</v>
      </c>
      <c r="J4695">
        <v>0</v>
      </c>
      <c r="K4695">
        <v>0</v>
      </c>
      <c r="L4695" s="2">
        <v>3.6666666666666665</v>
      </c>
      <c r="M4695">
        <v>5</v>
      </c>
      <c r="N4695">
        <v>8</v>
      </c>
      <c r="O4695">
        <v>5</v>
      </c>
      <c r="P4695">
        <v>2</v>
      </c>
      <c r="Q4695">
        <v>3</v>
      </c>
      <c r="R4695">
        <v>2</v>
      </c>
      <c r="S4695">
        <v>0</v>
      </c>
      <c r="T4695">
        <v>0</v>
      </c>
      <c r="U4695">
        <v>1</v>
      </c>
      <c r="V4695">
        <f t="shared" si="146"/>
        <v>41</v>
      </c>
      <c r="W4695">
        <f t="shared" si="147"/>
        <v>12</v>
      </c>
    </row>
    <row r="4696" spans="1:23" x14ac:dyDescent="0.35">
      <c r="A4696" t="s">
        <v>595</v>
      </c>
      <c r="B4696" s="1">
        <v>44471</v>
      </c>
      <c r="C4696" t="s">
        <v>582</v>
      </c>
      <c r="D4696" t="s">
        <v>40</v>
      </c>
      <c r="E4696">
        <v>1</v>
      </c>
      <c r="F4696">
        <v>0</v>
      </c>
      <c r="G4696">
        <v>0</v>
      </c>
      <c r="H4696">
        <v>1</v>
      </c>
      <c r="I4696">
        <v>0</v>
      </c>
      <c r="J4696">
        <v>0</v>
      </c>
      <c r="K4696">
        <v>0</v>
      </c>
      <c r="L4696">
        <v>7</v>
      </c>
      <c r="M4696">
        <v>2</v>
      </c>
      <c r="N4696">
        <v>1</v>
      </c>
      <c r="O4696">
        <v>1</v>
      </c>
      <c r="P4696">
        <v>0</v>
      </c>
      <c r="Q4696">
        <v>1</v>
      </c>
      <c r="R4696">
        <v>8</v>
      </c>
      <c r="S4696">
        <v>1</v>
      </c>
      <c r="T4696">
        <v>0</v>
      </c>
      <c r="U4696">
        <v>0</v>
      </c>
      <c r="V4696">
        <f t="shared" si="146"/>
        <v>82</v>
      </c>
      <c r="W4696">
        <f t="shared" si="147"/>
        <v>81</v>
      </c>
    </row>
    <row r="4697" spans="1:23" x14ac:dyDescent="0.35">
      <c r="A4697" t="s">
        <v>595</v>
      </c>
      <c r="B4697" s="1">
        <v>44472</v>
      </c>
      <c r="C4697" t="s">
        <v>584</v>
      </c>
      <c r="D4697" t="s">
        <v>40</v>
      </c>
      <c r="E4697">
        <v>1</v>
      </c>
      <c r="F4697">
        <v>0</v>
      </c>
      <c r="G4697">
        <v>0</v>
      </c>
      <c r="H4697">
        <v>0</v>
      </c>
      <c r="I4697">
        <v>1</v>
      </c>
      <c r="J4697">
        <v>0</v>
      </c>
      <c r="K4697">
        <v>0</v>
      </c>
      <c r="L4697">
        <v>3</v>
      </c>
      <c r="M4697">
        <v>5</v>
      </c>
      <c r="N4697">
        <v>4</v>
      </c>
      <c r="O4697">
        <v>4</v>
      </c>
      <c r="P4697">
        <v>0</v>
      </c>
      <c r="Q4697">
        <v>1</v>
      </c>
      <c r="R4697">
        <v>3</v>
      </c>
      <c r="S4697">
        <v>1</v>
      </c>
      <c r="T4697">
        <v>0</v>
      </c>
      <c r="U4697">
        <v>1</v>
      </c>
      <c r="V4697">
        <f t="shared" si="146"/>
        <v>56</v>
      </c>
      <c r="W4697">
        <f t="shared" si="147"/>
        <v>37</v>
      </c>
    </row>
    <row r="4698" spans="1:23" x14ac:dyDescent="0.35">
      <c r="A4698" t="s">
        <v>611</v>
      </c>
      <c r="B4698" s="1">
        <v>44287</v>
      </c>
      <c r="C4698" t="s">
        <v>596</v>
      </c>
      <c r="D4698" t="s">
        <v>52</v>
      </c>
      <c r="E4698">
        <v>1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 s="2">
        <v>5.333333333333333</v>
      </c>
      <c r="M4698">
        <v>4</v>
      </c>
      <c r="N4698">
        <v>2</v>
      </c>
      <c r="O4698">
        <v>2</v>
      </c>
      <c r="P4698">
        <v>1</v>
      </c>
      <c r="Q4698">
        <v>1</v>
      </c>
      <c r="R4698">
        <v>5</v>
      </c>
      <c r="S4698">
        <v>0</v>
      </c>
      <c r="T4698">
        <v>0</v>
      </c>
      <c r="U4698">
        <v>0</v>
      </c>
      <c r="V4698">
        <f t="shared" si="146"/>
        <v>64.666666666666671</v>
      </c>
      <c r="W4698">
        <f t="shared" si="147"/>
        <v>55</v>
      </c>
    </row>
    <row r="4699" spans="1:23" x14ac:dyDescent="0.35">
      <c r="A4699" t="s">
        <v>611</v>
      </c>
      <c r="B4699" s="1">
        <v>44289</v>
      </c>
      <c r="C4699" t="s">
        <v>597</v>
      </c>
      <c r="D4699" t="s">
        <v>52</v>
      </c>
      <c r="E4699">
        <v>1</v>
      </c>
      <c r="F4699">
        <v>0</v>
      </c>
      <c r="G4699">
        <v>0</v>
      </c>
      <c r="H4699">
        <v>0</v>
      </c>
      <c r="I4699">
        <v>1</v>
      </c>
      <c r="J4699">
        <v>0</v>
      </c>
      <c r="K4699">
        <v>0</v>
      </c>
      <c r="L4699" s="2">
        <v>3.3333333333333335</v>
      </c>
      <c r="M4699">
        <v>7</v>
      </c>
      <c r="N4699">
        <v>3</v>
      </c>
      <c r="O4699">
        <v>3</v>
      </c>
      <c r="P4699">
        <v>1</v>
      </c>
      <c r="Q4699">
        <v>2</v>
      </c>
      <c r="R4699">
        <v>5</v>
      </c>
      <c r="S4699">
        <v>0</v>
      </c>
      <c r="T4699">
        <v>0</v>
      </c>
      <c r="U4699">
        <v>0</v>
      </c>
      <c r="V4699">
        <f t="shared" si="146"/>
        <v>52</v>
      </c>
      <c r="W4699">
        <f t="shared" si="147"/>
        <v>32</v>
      </c>
    </row>
    <row r="4700" spans="1:23" x14ac:dyDescent="0.35">
      <c r="A4700" t="s">
        <v>611</v>
      </c>
      <c r="B4700" s="1">
        <v>44290</v>
      </c>
      <c r="C4700" t="s">
        <v>598</v>
      </c>
      <c r="D4700" t="s">
        <v>52</v>
      </c>
      <c r="E4700">
        <v>1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4</v>
      </c>
      <c r="M4700">
        <v>3</v>
      </c>
      <c r="N4700">
        <v>0</v>
      </c>
      <c r="O4700">
        <v>0</v>
      </c>
      <c r="P4700">
        <v>0</v>
      </c>
      <c r="Q4700">
        <v>1</v>
      </c>
      <c r="R4700">
        <v>1</v>
      </c>
      <c r="S4700">
        <v>0</v>
      </c>
      <c r="T4700">
        <v>0</v>
      </c>
      <c r="U4700">
        <v>0</v>
      </c>
      <c r="V4700">
        <f t="shared" si="146"/>
        <v>59</v>
      </c>
      <c r="W4700">
        <f t="shared" si="147"/>
        <v>57</v>
      </c>
    </row>
    <row r="4701" spans="1:23" x14ac:dyDescent="0.35">
      <c r="A4701" t="s">
        <v>611</v>
      </c>
      <c r="B4701" s="1">
        <v>44291</v>
      </c>
      <c r="C4701" t="s">
        <v>599</v>
      </c>
      <c r="D4701" t="s">
        <v>33</v>
      </c>
      <c r="E4701">
        <v>1</v>
      </c>
      <c r="F4701">
        <v>0</v>
      </c>
      <c r="G4701">
        <v>0</v>
      </c>
      <c r="H4701">
        <v>1</v>
      </c>
      <c r="I4701">
        <v>0</v>
      </c>
      <c r="J4701">
        <v>0</v>
      </c>
      <c r="K4701">
        <v>0</v>
      </c>
      <c r="L4701" s="2">
        <v>6.333333333333333</v>
      </c>
      <c r="M4701">
        <v>2</v>
      </c>
      <c r="N4701">
        <v>1</v>
      </c>
      <c r="O4701">
        <v>1</v>
      </c>
      <c r="P4701">
        <v>0</v>
      </c>
      <c r="Q4701">
        <v>1</v>
      </c>
      <c r="R4701">
        <v>9</v>
      </c>
      <c r="S4701">
        <v>1</v>
      </c>
      <c r="T4701">
        <v>0</v>
      </c>
      <c r="U4701">
        <v>0</v>
      </c>
      <c r="V4701">
        <f t="shared" si="146"/>
        <v>79.666666666666671</v>
      </c>
      <c r="W4701">
        <f t="shared" si="147"/>
        <v>78</v>
      </c>
    </row>
    <row r="4702" spans="1:23" x14ac:dyDescent="0.35">
      <c r="A4702" t="s">
        <v>611</v>
      </c>
      <c r="B4702" s="1">
        <v>44292</v>
      </c>
      <c r="C4702" t="s">
        <v>600</v>
      </c>
      <c r="D4702" t="s">
        <v>33</v>
      </c>
      <c r="E4702">
        <v>1</v>
      </c>
      <c r="F4702">
        <v>0</v>
      </c>
      <c r="G4702">
        <v>0</v>
      </c>
      <c r="H4702">
        <v>0</v>
      </c>
      <c r="I4702">
        <v>1</v>
      </c>
      <c r="J4702">
        <v>0</v>
      </c>
      <c r="K4702">
        <v>0</v>
      </c>
      <c r="L4702">
        <v>3</v>
      </c>
      <c r="M4702">
        <v>6</v>
      </c>
      <c r="N4702">
        <v>5</v>
      </c>
      <c r="O4702">
        <v>5</v>
      </c>
      <c r="P4702">
        <v>3</v>
      </c>
      <c r="Q4702">
        <v>0</v>
      </c>
      <c r="R4702">
        <v>2</v>
      </c>
      <c r="S4702">
        <v>0</v>
      </c>
      <c r="T4702">
        <v>0</v>
      </c>
      <c r="U4702">
        <v>0</v>
      </c>
      <c r="V4702">
        <f t="shared" si="146"/>
        <v>43</v>
      </c>
      <c r="W4702">
        <f t="shared" si="147"/>
        <v>15</v>
      </c>
    </row>
    <row r="4703" spans="1:23" x14ac:dyDescent="0.35">
      <c r="A4703" t="s">
        <v>611</v>
      </c>
      <c r="B4703" s="1">
        <v>44293</v>
      </c>
      <c r="C4703" t="s">
        <v>596</v>
      </c>
      <c r="D4703" t="s">
        <v>33</v>
      </c>
      <c r="E4703">
        <v>1</v>
      </c>
      <c r="F4703">
        <v>0</v>
      </c>
      <c r="G4703">
        <v>0</v>
      </c>
      <c r="H4703">
        <v>0</v>
      </c>
      <c r="I4703">
        <v>1</v>
      </c>
      <c r="J4703">
        <v>0</v>
      </c>
      <c r="K4703">
        <v>0</v>
      </c>
      <c r="L4703">
        <v>7</v>
      </c>
      <c r="M4703">
        <v>7</v>
      </c>
      <c r="N4703">
        <v>2</v>
      </c>
      <c r="O4703">
        <v>2</v>
      </c>
      <c r="P4703">
        <v>1</v>
      </c>
      <c r="Q4703">
        <v>0</v>
      </c>
      <c r="R4703">
        <v>7</v>
      </c>
      <c r="S4703">
        <v>0</v>
      </c>
      <c r="T4703">
        <v>0</v>
      </c>
      <c r="U4703">
        <v>0</v>
      </c>
      <c r="V4703">
        <f t="shared" si="146"/>
        <v>73</v>
      </c>
      <c r="W4703">
        <f t="shared" si="147"/>
        <v>63</v>
      </c>
    </row>
    <row r="4704" spans="1:23" x14ac:dyDescent="0.35">
      <c r="A4704" t="s">
        <v>611</v>
      </c>
      <c r="B4704" s="1">
        <v>44294</v>
      </c>
      <c r="C4704" t="s">
        <v>597</v>
      </c>
      <c r="D4704" t="s">
        <v>106</v>
      </c>
      <c r="E4704">
        <v>1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5</v>
      </c>
      <c r="M4704">
        <v>6</v>
      </c>
      <c r="N4704">
        <v>4</v>
      </c>
      <c r="O4704">
        <v>4</v>
      </c>
      <c r="P4704">
        <v>1</v>
      </c>
      <c r="Q4704">
        <v>1</v>
      </c>
      <c r="R4704">
        <v>5</v>
      </c>
      <c r="S4704">
        <v>0</v>
      </c>
      <c r="T4704">
        <v>0</v>
      </c>
      <c r="U4704">
        <v>0</v>
      </c>
      <c r="V4704">
        <f t="shared" si="146"/>
        <v>61</v>
      </c>
      <c r="W4704">
        <f t="shared" si="147"/>
        <v>43</v>
      </c>
    </row>
    <row r="4705" spans="1:23" x14ac:dyDescent="0.35">
      <c r="A4705" t="s">
        <v>611</v>
      </c>
      <c r="B4705" s="1">
        <v>44295</v>
      </c>
      <c r="C4705" t="s">
        <v>601</v>
      </c>
      <c r="D4705" t="s">
        <v>106</v>
      </c>
      <c r="E4705">
        <v>1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0</v>
      </c>
      <c r="P4705">
        <v>0</v>
      </c>
      <c r="Q4705">
        <v>1</v>
      </c>
      <c r="R4705">
        <v>2</v>
      </c>
      <c r="S4705">
        <v>0</v>
      </c>
      <c r="T4705">
        <v>0</v>
      </c>
      <c r="U4705">
        <v>0</v>
      </c>
      <c r="V4705">
        <f t="shared" si="146"/>
        <v>54</v>
      </c>
      <c r="W4705">
        <f t="shared" si="147"/>
        <v>46</v>
      </c>
    </row>
    <row r="4706" spans="1:23" x14ac:dyDescent="0.35">
      <c r="A4706" t="s">
        <v>611</v>
      </c>
      <c r="B4706" s="1">
        <v>44296</v>
      </c>
      <c r="C4706" t="s">
        <v>599</v>
      </c>
      <c r="D4706" t="s">
        <v>106</v>
      </c>
      <c r="E4706">
        <v>1</v>
      </c>
      <c r="F4706">
        <v>0</v>
      </c>
      <c r="G4706">
        <v>0</v>
      </c>
      <c r="H4706">
        <v>1</v>
      </c>
      <c r="I4706">
        <v>0</v>
      </c>
      <c r="J4706">
        <v>0</v>
      </c>
      <c r="K4706">
        <v>0</v>
      </c>
      <c r="L4706">
        <v>6</v>
      </c>
      <c r="M4706">
        <v>5</v>
      </c>
      <c r="N4706">
        <v>1</v>
      </c>
      <c r="O4706">
        <v>1</v>
      </c>
      <c r="P4706">
        <v>1</v>
      </c>
      <c r="Q4706">
        <v>3</v>
      </c>
      <c r="R4706">
        <v>4</v>
      </c>
      <c r="S4706">
        <v>0</v>
      </c>
      <c r="T4706">
        <v>0</v>
      </c>
      <c r="U4706">
        <v>0</v>
      </c>
      <c r="V4706">
        <f t="shared" si="146"/>
        <v>64</v>
      </c>
      <c r="W4706">
        <f t="shared" si="147"/>
        <v>55</v>
      </c>
    </row>
    <row r="4707" spans="1:23" x14ac:dyDescent="0.35">
      <c r="A4707" t="s">
        <v>611</v>
      </c>
      <c r="B4707" s="1">
        <v>44298</v>
      </c>
      <c r="C4707" t="s">
        <v>602</v>
      </c>
      <c r="D4707" t="s">
        <v>71</v>
      </c>
      <c r="E4707">
        <v>1</v>
      </c>
      <c r="F4707">
        <v>0</v>
      </c>
      <c r="G4707">
        <v>0</v>
      </c>
      <c r="H4707">
        <v>0</v>
      </c>
      <c r="I4707">
        <v>1</v>
      </c>
      <c r="J4707">
        <v>0</v>
      </c>
      <c r="K4707">
        <v>0</v>
      </c>
      <c r="L4707">
        <v>5</v>
      </c>
      <c r="M4707">
        <v>3</v>
      </c>
      <c r="N4707">
        <v>2</v>
      </c>
      <c r="O4707">
        <v>2</v>
      </c>
      <c r="P4707">
        <v>1</v>
      </c>
      <c r="Q4707">
        <v>3</v>
      </c>
      <c r="R4707">
        <v>3</v>
      </c>
      <c r="S4707">
        <v>0</v>
      </c>
      <c r="T4707">
        <v>0</v>
      </c>
      <c r="U4707">
        <v>0</v>
      </c>
      <c r="V4707">
        <f t="shared" si="146"/>
        <v>60</v>
      </c>
      <c r="W4707">
        <f t="shared" si="147"/>
        <v>49</v>
      </c>
    </row>
    <row r="4708" spans="1:23" x14ac:dyDescent="0.35">
      <c r="A4708" t="s">
        <v>611</v>
      </c>
      <c r="B4708" s="1">
        <v>44299</v>
      </c>
      <c r="C4708" t="s">
        <v>596</v>
      </c>
      <c r="D4708" t="s">
        <v>71</v>
      </c>
      <c r="E4708">
        <v>1</v>
      </c>
      <c r="F4708">
        <v>0</v>
      </c>
      <c r="G4708">
        <v>0</v>
      </c>
      <c r="H4708">
        <v>1</v>
      </c>
      <c r="I4708">
        <v>0</v>
      </c>
      <c r="J4708">
        <v>0</v>
      </c>
      <c r="K4708">
        <v>0</v>
      </c>
      <c r="L4708" s="2">
        <v>6.666666666666667</v>
      </c>
      <c r="M4708">
        <v>4</v>
      </c>
      <c r="N4708">
        <v>1</v>
      </c>
      <c r="O4708">
        <v>0</v>
      </c>
      <c r="P4708">
        <v>0</v>
      </c>
      <c r="Q4708">
        <v>1</v>
      </c>
      <c r="R4708">
        <v>7</v>
      </c>
      <c r="S4708">
        <v>0</v>
      </c>
      <c r="T4708">
        <v>0</v>
      </c>
      <c r="U4708">
        <v>0</v>
      </c>
      <c r="V4708">
        <f t="shared" si="146"/>
        <v>75.333333333333329</v>
      </c>
      <c r="W4708">
        <f t="shared" si="147"/>
        <v>74</v>
      </c>
    </row>
    <row r="4709" spans="1:23" x14ac:dyDescent="0.35">
      <c r="A4709" t="s">
        <v>611</v>
      </c>
      <c r="B4709" s="1">
        <v>44300</v>
      </c>
      <c r="C4709" t="s">
        <v>598</v>
      </c>
      <c r="D4709" t="s">
        <v>71</v>
      </c>
      <c r="E4709">
        <v>1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4</v>
      </c>
      <c r="M4709">
        <v>4</v>
      </c>
      <c r="N4709">
        <v>4</v>
      </c>
      <c r="O4709">
        <v>4</v>
      </c>
      <c r="P4709">
        <v>2</v>
      </c>
      <c r="Q4709">
        <v>2</v>
      </c>
      <c r="R4709">
        <v>2</v>
      </c>
      <c r="S4709">
        <v>0</v>
      </c>
      <c r="T4709">
        <v>0</v>
      </c>
      <c r="U4709">
        <v>0</v>
      </c>
      <c r="V4709">
        <f t="shared" si="146"/>
        <v>50</v>
      </c>
      <c r="W4709">
        <f t="shared" si="147"/>
        <v>30</v>
      </c>
    </row>
    <row r="4710" spans="1:23" x14ac:dyDescent="0.35">
      <c r="A4710" t="s">
        <v>611</v>
      </c>
      <c r="B4710" s="1">
        <v>44301</v>
      </c>
      <c r="C4710" t="s">
        <v>603</v>
      </c>
      <c r="D4710" t="s">
        <v>29</v>
      </c>
      <c r="E4710">
        <v>1</v>
      </c>
      <c r="F4710">
        <v>0</v>
      </c>
      <c r="G4710">
        <v>0</v>
      </c>
      <c r="H4710">
        <v>0</v>
      </c>
      <c r="I4710">
        <v>1</v>
      </c>
      <c r="J4710">
        <v>0</v>
      </c>
      <c r="K4710">
        <v>0</v>
      </c>
      <c r="L4710" s="2">
        <v>3.3333333333333335</v>
      </c>
      <c r="M4710">
        <v>6</v>
      </c>
      <c r="N4710">
        <v>5</v>
      </c>
      <c r="O4710">
        <v>4</v>
      </c>
      <c r="P4710">
        <v>0</v>
      </c>
      <c r="Q4710">
        <v>0</v>
      </c>
      <c r="R4710">
        <v>3</v>
      </c>
      <c r="S4710">
        <v>0</v>
      </c>
      <c r="T4710">
        <v>0</v>
      </c>
      <c r="U4710">
        <v>0</v>
      </c>
      <c r="V4710">
        <f t="shared" si="146"/>
        <v>55</v>
      </c>
      <c r="W4710">
        <f t="shared" si="147"/>
        <v>36</v>
      </c>
    </row>
    <row r="4711" spans="1:23" x14ac:dyDescent="0.35">
      <c r="A4711" t="s">
        <v>611</v>
      </c>
      <c r="B4711" t="s">
        <v>271</v>
      </c>
      <c r="C4711" t="s">
        <v>599</v>
      </c>
      <c r="D4711" t="s">
        <v>29</v>
      </c>
      <c r="E4711">
        <v>1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0</v>
      </c>
      <c r="L4711">
        <v>6</v>
      </c>
      <c r="M4711">
        <v>2</v>
      </c>
      <c r="N4711">
        <v>1</v>
      </c>
      <c r="O4711">
        <v>1</v>
      </c>
      <c r="P4711">
        <v>0</v>
      </c>
      <c r="Q4711">
        <v>2</v>
      </c>
      <c r="R4711">
        <v>5</v>
      </c>
      <c r="S4711">
        <v>0</v>
      </c>
      <c r="T4711">
        <v>0</v>
      </c>
      <c r="U4711">
        <v>1</v>
      </c>
      <c r="V4711">
        <f t="shared" si="146"/>
        <v>73</v>
      </c>
      <c r="W4711">
        <f t="shared" si="147"/>
        <v>70</v>
      </c>
    </row>
    <row r="4712" spans="1:23" x14ac:dyDescent="0.35">
      <c r="A4712" t="s">
        <v>611</v>
      </c>
      <c r="B4712" t="s">
        <v>272</v>
      </c>
      <c r="C4712" t="s">
        <v>604</v>
      </c>
      <c r="D4712" t="s">
        <v>29</v>
      </c>
      <c r="E4712">
        <v>1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 s="2">
        <v>2.3333333333333335</v>
      </c>
      <c r="M4712">
        <v>3</v>
      </c>
      <c r="N4712">
        <v>2</v>
      </c>
      <c r="O4712">
        <v>2</v>
      </c>
      <c r="P4712">
        <v>0</v>
      </c>
      <c r="Q4712">
        <v>0</v>
      </c>
      <c r="R4712">
        <v>4</v>
      </c>
      <c r="S4712">
        <v>0</v>
      </c>
      <c r="T4712">
        <v>0</v>
      </c>
      <c r="U4712">
        <v>0</v>
      </c>
      <c r="V4712">
        <f t="shared" si="146"/>
        <v>58</v>
      </c>
      <c r="W4712">
        <f t="shared" si="147"/>
        <v>46</v>
      </c>
    </row>
    <row r="4713" spans="1:23" x14ac:dyDescent="0.35">
      <c r="A4713" t="s">
        <v>611</v>
      </c>
      <c r="B4713" s="1">
        <v>44304</v>
      </c>
      <c r="C4713" t="s">
        <v>602</v>
      </c>
      <c r="D4713" t="s">
        <v>29</v>
      </c>
      <c r="E4713">
        <v>1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5</v>
      </c>
      <c r="M4713">
        <v>4</v>
      </c>
      <c r="N4713">
        <v>0</v>
      </c>
      <c r="O4713">
        <v>0</v>
      </c>
      <c r="P4713">
        <v>0</v>
      </c>
      <c r="Q4713">
        <v>6</v>
      </c>
      <c r="R4713">
        <v>3</v>
      </c>
      <c r="S4713">
        <v>0</v>
      </c>
      <c r="T4713">
        <v>0</v>
      </c>
      <c r="U4713">
        <v>1</v>
      </c>
      <c r="V4713">
        <f t="shared" si="146"/>
        <v>60</v>
      </c>
      <c r="W4713">
        <f t="shared" si="147"/>
        <v>53</v>
      </c>
    </row>
    <row r="4714" spans="1:23" x14ac:dyDescent="0.35">
      <c r="A4714" t="s">
        <v>611</v>
      </c>
      <c r="B4714" s="1">
        <v>44306</v>
      </c>
      <c r="C4714" t="s">
        <v>596</v>
      </c>
      <c r="D4714" t="s">
        <v>38</v>
      </c>
      <c r="E4714">
        <v>1</v>
      </c>
      <c r="F4714">
        <v>0</v>
      </c>
      <c r="G4714">
        <v>0</v>
      </c>
      <c r="H4714">
        <v>0</v>
      </c>
      <c r="I4714">
        <v>1</v>
      </c>
      <c r="J4714">
        <v>0</v>
      </c>
      <c r="K4714">
        <v>0</v>
      </c>
      <c r="L4714">
        <v>5</v>
      </c>
      <c r="M4714">
        <v>8</v>
      </c>
      <c r="N4714">
        <v>4</v>
      </c>
      <c r="O4714">
        <v>4</v>
      </c>
      <c r="P4714">
        <v>1</v>
      </c>
      <c r="Q4714">
        <v>0</v>
      </c>
      <c r="R4714">
        <v>2</v>
      </c>
      <c r="S4714">
        <v>0</v>
      </c>
      <c r="T4714">
        <v>0</v>
      </c>
      <c r="U4714">
        <v>0</v>
      </c>
      <c r="V4714">
        <f t="shared" si="146"/>
        <v>57</v>
      </c>
      <c r="W4714">
        <f t="shared" si="147"/>
        <v>38</v>
      </c>
    </row>
    <row r="4715" spans="1:23" x14ac:dyDescent="0.35">
      <c r="A4715" t="s">
        <v>611</v>
      </c>
      <c r="B4715" s="1">
        <v>44307</v>
      </c>
      <c r="C4715" t="s">
        <v>605</v>
      </c>
      <c r="D4715" t="s">
        <v>38</v>
      </c>
      <c r="E4715">
        <v>1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2</v>
      </c>
      <c r="M4715">
        <v>2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f t="shared" si="146"/>
        <v>54</v>
      </c>
      <c r="W4715">
        <f t="shared" si="147"/>
        <v>48</v>
      </c>
    </row>
    <row r="4716" spans="1:23" x14ac:dyDescent="0.35">
      <c r="A4716" t="s">
        <v>611</v>
      </c>
      <c r="B4716" s="1">
        <v>44309</v>
      </c>
      <c r="C4716" t="s">
        <v>599</v>
      </c>
      <c r="D4716" t="s">
        <v>51</v>
      </c>
      <c r="E4716">
        <v>1</v>
      </c>
      <c r="F4716">
        <v>0</v>
      </c>
      <c r="G4716">
        <v>0</v>
      </c>
      <c r="H4716">
        <v>1</v>
      </c>
      <c r="I4716">
        <v>0</v>
      </c>
      <c r="J4716">
        <v>0</v>
      </c>
      <c r="K4716">
        <v>0</v>
      </c>
      <c r="L4716">
        <v>5</v>
      </c>
      <c r="M4716">
        <v>5</v>
      </c>
      <c r="N4716">
        <v>3</v>
      </c>
      <c r="O4716">
        <v>3</v>
      </c>
      <c r="P4716">
        <v>1</v>
      </c>
      <c r="Q4716">
        <v>2</v>
      </c>
      <c r="R4716">
        <v>7</v>
      </c>
      <c r="S4716">
        <v>0</v>
      </c>
      <c r="T4716">
        <v>0</v>
      </c>
      <c r="U4716">
        <v>0</v>
      </c>
      <c r="V4716">
        <f t="shared" si="146"/>
        <v>63</v>
      </c>
      <c r="W4716">
        <f t="shared" si="147"/>
        <v>48</v>
      </c>
    </row>
    <row r="4717" spans="1:23" x14ac:dyDescent="0.35">
      <c r="A4717" t="s">
        <v>611</v>
      </c>
      <c r="B4717" s="1">
        <v>44310</v>
      </c>
      <c r="C4717" t="s">
        <v>602</v>
      </c>
      <c r="D4717" t="s">
        <v>51</v>
      </c>
      <c r="E4717">
        <v>1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6</v>
      </c>
      <c r="M4717">
        <v>6</v>
      </c>
      <c r="N4717">
        <v>3</v>
      </c>
      <c r="O4717">
        <v>3</v>
      </c>
      <c r="P4717">
        <v>2</v>
      </c>
      <c r="Q4717">
        <v>0</v>
      </c>
      <c r="R4717">
        <v>9</v>
      </c>
      <c r="S4717">
        <v>0</v>
      </c>
      <c r="T4717">
        <v>0</v>
      </c>
      <c r="U4717">
        <v>0</v>
      </c>
      <c r="V4717">
        <f t="shared" si="146"/>
        <v>67</v>
      </c>
      <c r="W4717">
        <f t="shared" si="147"/>
        <v>52</v>
      </c>
    </row>
    <row r="4718" spans="1:23" x14ac:dyDescent="0.35">
      <c r="A4718" t="s">
        <v>611</v>
      </c>
      <c r="B4718" s="1">
        <v>44311</v>
      </c>
      <c r="C4718" t="s">
        <v>596</v>
      </c>
      <c r="D4718" t="s">
        <v>51</v>
      </c>
      <c r="E4718">
        <v>1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 s="2">
        <v>3.6666666666666665</v>
      </c>
      <c r="M4718">
        <v>3</v>
      </c>
      <c r="N4718">
        <v>0</v>
      </c>
      <c r="O4718">
        <v>0</v>
      </c>
      <c r="P4718">
        <v>0</v>
      </c>
      <c r="Q4718">
        <v>1</v>
      </c>
      <c r="R4718">
        <v>5</v>
      </c>
      <c r="S4718">
        <v>0</v>
      </c>
      <c r="T4718">
        <v>0</v>
      </c>
      <c r="U4718">
        <v>0</v>
      </c>
      <c r="V4718">
        <f t="shared" si="146"/>
        <v>62</v>
      </c>
      <c r="W4718">
        <f t="shared" si="147"/>
        <v>59</v>
      </c>
    </row>
    <row r="4719" spans="1:23" x14ac:dyDescent="0.35">
      <c r="A4719" t="s">
        <v>611</v>
      </c>
      <c r="B4719" s="1">
        <v>44313</v>
      </c>
      <c r="C4719" t="s">
        <v>605</v>
      </c>
      <c r="D4719" t="s">
        <v>99</v>
      </c>
      <c r="E4719">
        <v>1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 s="2">
        <v>2.3333333333333335</v>
      </c>
      <c r="M4719">
        <v>3</v>
      </c>
      <c r="N4719">
        <v>2</v>
      </c>
      <c r="O4719">
        <v>2</v>
      </c>
      <c r="P4719">
        <v>2</v>
      </c>
      <c r="Q4719">
        <v>0</v>
      </c>
      <c r="R4719">
        <v>2</v>
      </c>
      <c r="S4719">
        <v>1</v>
      </c>
      <c r="T4719">
        <v>0</v>
      </c>
      <c r="U4719">
        <v>0</v>
      </c>
      <c r="V4719">
        <f t="shared" si="146"/>
        <v>48</v>
      </c>
      <c r="W4719">
        <f t="shared" si="147"/>
        <v>32</v>
      </c>
    </row>
    <row r="4720" spans="1:23" x14ac:dyDescent="0.35">
      <c r="A4720" t="s">
        <v>611</v>
      </c>
      <c r="B4720" s="1">
        <v>44314</v>
      </c>
      <c r="C4720" t="s">
        <v>599</v>
      </c>
      <c r="D4720" t="s">
        <v>99</v>
      </c>
      <c r="E4720">
        <v>1</v>
      </c>
      <c r="F4720">
        <v>0</v>
      </c>
      <c r="G4720">
        <v>0</v>
      </c>
      <c r="H4720">
        <v>0</v>
      </c>
      <c r="I4720">
        <v>1</v>
      </c>
      <c r="J4720">
        <v>0</v>
      </c>
      <c r="K4720">
        <v>0</v>
      </c>
      <c r="L4720" s="2">
        <v>3.6666666666666665</v>
      </c>
      <c r="M4720">
        <v>8</v>
      </c>
      <c r="N4720">
        <v>6</v>
      </c>
      <c r="O4720">
        <v>6</v>
      </c>
      <c r="P4720">
        <v>1</v>
      </c>
      <c r="Q4720">
        <v>1</v>
      </c>
      <c r="R4720">
        <v>2</v>
      </c>
      <c r="S4720">
        <v>1</v>
      </c>
      <c r="T4720">
        <v>0</v>
      </c>
      <c r="U4720">
        <v>0</v>
      </c>
      <c r="V4720">
        <f t="shared" si="146"/>
        <v>50</v>
      </c>
      <c r="W4720">
        <f t="shared" si="147"/>
        <v>22</v>
      </c>
    </row>
    <row r="4721" spans="1:23" x14ac:dyDescent="0.35">
      <c r="A4721" t="s">
        <v>611</v>
      </c>
      <c r="B4721" s="1">
        <v>44316</v>
      </c>
      <c r="C4721" t="s">
        <v>602</v>
      </c>
      <c r="D4721" t="s">
        <v>120</v>
      </c>
      <c r="E4721">
        <v>1</v>
      </c>
      <c r="F4721">
        <v>0</v>
      </c>
      <c r="G4721">
        <v>0</v>
      </c>
      <c r="H4721">
        <v>1</v>
      </c>
      <c r="I4721">
        <v>0</v>
      </c>
      <c r="J4721">
        <v>0</v>
      </c>
      <c r="K4721">
        <v>0</v>
      </c>
      <c r="L4721" s="2">
        <v>6.666666666666667</v>
      </c>
      <c r="M4721">
        <v>5</v>
      </c>
      <c r="N4721">
        <v>2</v>
      </c>
      <c r="O4721">
        <v>2</v>
      </c>
      <c r="P4721">
        <v>1</v>
      </c>
      <c r="Q4721">
        <v>0</v>
      </c>
      <c r="R4721">
        <v>5</v>
      </c>
      <c r="S4721">
        <v>0</v>
      </c>
      <c r="T4721">
        <v>0</v>
      </c>
      <c r="U4721">
        <v>0</v>
      </c>
      <c r="V4721">
        <f t="shared" si="146"/>
        <v>71.333333333333329</v>
      </c>
      <c r="W4721">
        <f t="shared" si="147"/>
        <v>63</v>
      </c>
    </row>
    <row r="4722" spans="1:23" x14ac:dyDescent="0.35">
      <c r="A4722" t="s">
        <v>611</v>
      </c>
      <c r="B4722" s="1">
        <v>44317</v>
      </c>
      <c r="C4722" t="s">
        <v>606</v>
      </c>
      <c r="D4722" t="s">
        <v>120</v>
      </c>
      <c r="E4722">
        <v>1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1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f t="shared" si="146"/>
        <v>53</v>
      </c>
      <c r="W4722">
        <f t="shared" si="147"/>
        <v>46</v>
      </c>
    </row>
    <row r="4723" spans="1:23" x14ac:dyDescent="0.35">
      <c r="A4723" t="s">
        <v>611</v>
      </c>
      <c r="B4723" s="1">
        <v>44318</v>
      </c>
      <c r="C4723" t="s">
        <v>597</v>
      </c>
      <c r="D4723" t="s">
        <v>120</v>
      </c>
      <c r="E4723">
        <v>1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 s="2">
        <v>4.333333333333333</v>
      </c>
      <c r="M4723">
        <v>5</v>
      </c>
      <c r="N4723">
        <v>2</v>
      </c>
      <c r="O4723">
        <v>2</v>
      </c>
      <c r="P4723">
        <v>0</v>
      </c>
      <c r="Q4723">
        <v>1</v>
      </c>
      <c r="R4723">
        <v>4</v>
      </c>
      <c r="S4723">
        <v>0</v>
      </c>
      <c r="T4723">
        <v>0</v>
      </c>
      <c r="U4723">
        <v>0</v>
      </c>
      <c r="V4723">
        <f t="shared" si="146"/>
        <v>61.666666666666664</v>
      </c>
      <c r="W4723">
        <f t="shared" si="147"/>
        <v>52</v>
      </c>
    </row>
    <row r="4724" spans="1:23" x14ac:dyDescent="0.35">
      <c r="A4724" t="s">
        <v>611</v>
      </c>
      <c r="B4724" s="1">
        <v>44319</v>
      </c>
      <c r="C4724" t="s">
        <v>599</v>
      </c>
      <c r="D4724" t="s">
        <v>44</v>
      </c>
      <c r="E4724">
        <v>1</v>
      </c>
      <c r="F4724">
        <v>0</v>
      </c>
      <c r="G4724">
        <v>0</v>
      </c>
      <c r="H4724">
        <v>0</v>
      </c>
      <c r="I4724">
        <v>1</v>
      </c>
      <c r="J4724">
        <v>0</v>
      </c>
      <c r="K4724">
        <v>0</v>
      </c>
      <c r="L4724">
        <v>5</v>
      </c>
      <c r="M4724">
        <v>7</v>
      </c>
      <c r="N4724">
        <v>5</v>
      </c>
      <c r="O4724">
        <v>5</v>
      </c>
      <c r="P4724">
        <v>2</v>
      </c>
      <c r="Q4724">
        <v>1</v>
      </c>
      <c r="R4724">
        <v>6</v>
      </c>
      <c r="S4724">
        <v>1</v>
      </c>
      <c r="T4724">
        <v>0</v>
      </c>
      <c r="U4724">
        <v>0</v>
      </c>
      <c r="V4724">
        <f t="shared" si="146"/>
        <v>57</v>
      </c>
      <c r="W4724">
        <f t="shared" si="147"/>
        <v>33</v>
      </c>
    </row>
    <row r="4725" spans="1:23" x14ac:dyDescent="0.35">
      <c r="A4725" t="s">
        <v>611</v>
      </c>
      <c r="B4725" s="1">
        <v>44320</v>
      </c>
      <c r="C4725" t="s">
        <v>603</v>
      </c>
      <c r="D4725" t="s">
        <v>44</v>
      </c>
      <c r="E4725">
        <v>1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0</v>
      </c>
      <c r="L4725">
        <v>4</v>
      </c>
      <c r="M4725">
        <v>4</v>
      </c>
      <c r="N4725">
        <v>4</v>
      </c>
      <c r="O4725">
        <v>4</v>
      </c>
      <c r="P4725">
        <v>1</v>
      </c>
      <c r="Q4725">
        <v>2</v>
      </c>
      <c r="R4725">
        <v>4</v>
      </c>
      <c r="S4725">
        <v>1</v>
      </c>
      <c r="T4725">
        <v>0</v>
      </c>
      <c r="U4725">
        <v>0</v>
      </c>
      <c r="V4725">
        <f t="shared" si="146"/>
        <v>56</v>
      </c>
      <c r="W4725">
        <f t="shared" si="147"/>
        <v>38</v>
      </c>
    </row>
    <row r="4726" spans="1:23" x14ac:dyDescent="0.35">
      <c r="A4726" t="s">
        <v>611</v>
      </c>
      <c r="B4726" s="1">
        <v>44321</v>
      </c>
      <c r="C4726" t="s">
        <v>602</v>
      </c>
      <c r="D4726" t="s">
        <v>44</v>
      </c>
      <c r="E4726">
        <v>1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6</v>
      </c>
      <c r="M4726">
        <v>6</v>
      </c>
      <c r="N4726">
        <v>3</v>
      </c>
      <c r="O4726">
        <v>3</v>
      </c>
      <c r="P4726">
        <v>2</v>
      </c>
      <c r="Q4726">
        <v>0</v>
      </c>
      <c r="R4726">
        <v>9</v>
      </c>
      <c r="S4726">
        <v>0</v>
      </c>
      <c r="T4726">
        <v>0</v>
      </c>
      <c r="U4726">
        <v>0</v>
      </c>
      <c r="V4726">
        <f t="shared" si="146"/>
        <v>67</v>
      </c>
      <c r="W4726">
        <f t="shared" si="147"/>
        <v>52</v>
      </c>
    </row>
    <row r="4727" spans="1:23" x14ac:dyDescent="0.35">
      <c r="A4727" t="s">
        <v>611</v>
      </c>
      <c r="B4727" s="1">
        <v>44322</v>
      </c>
      <c r="C4727" t="s">
        <v>596</v>
      </c>
      <c r="D4727" t="s">
        <v>44</v>
      </c>
      <c r="E4727">
        <v>1</v>
      </c>
      <c r="F4727">
        <v>0</v>
      </c>
      <c r="G4727">
        <v>0</v>
      </c>
      <c r="H4727">
        <v>1</v>
      </c>
      <c r="I4727">
        <v>0</v>
      </c>
      <c r="J4727">
        <v>0</v>
      </c>
      <c r="K4727">
        <v>0</v>
      </c>
      <c r="L4727">
        <v>5</v>
      </c>
      <c r="M4727">
        <v>6</v>
      </c>
      <c r="N4727">
        <v>4</v>
      </c>
      <c r="O4727">
        <v>4</v>
      </c>
      <c r="P4727">
        <v>1</v>
      </c>
      <c r="Q4727">
        <v>1</v>
      </c>
      <c r="R4727">
        <v>6</v>
      </c>
      <c r="S4727">
        <v>0</v>
      </c>
      <c r="T4727">
        <v>0</v>
      </c>
      <c r="U4727">
        <v>0</v>
      </c>
      <c r="V4727">
        <f t="shared" si="146"/>
        <v>62</v>
      </c>
      <c r="W4727">
        <f t="shared" si="147"/>
        <v>44</v>
      </c>
    </row>
    <row r="4728" spans="1:23" x14ac:dyDescent="0.35">
      <c r="A4728" t="s">
        <v>611</v>
      </c>
      <c r="B4728" s="1">
        <v>44323</v>
      </c>
      <c r="C4728" t="s">
        <v>597</v>
      </c>
      <c r="D4728" t="s">
        <v>32</v>
      </c>
      <c r="E4728">
        <v>1</v>
      </c>
      <c r="F4728">
        <v>0</v>
      </c>
      <c r="G4728">
        <v>0</v>
      </c>
      <c r="H4728">
        <v>0</v>
      </c>
      <c r="I4728">
        <v>1</v>
      </c>
      <c r="J4728">
        <v>0</v>
      </c>
      <c r="K4728">
        <v>0</v>
      </c>
      <c r="L4728" s="2">
        <v>3.6666666666666665</v>
      </c>
      <c r="M4728">
        <v>6</v>
      </c>
      <c r="N4728">
        <v>3</v>
      </c>
      <c r="O4728">
        <v>3</v>
      </c>
      <c r="P4728">
        <v>1</v>
      </c>
      <c r="Q4728">
        <v>3</v>
      </c>
      <c r="R4728">
        <v>3</v>
      </c>
      <c r="S4728">
        <v>0</v>
      </c>
      <c r="T4728">
        <v>0</v>
      </c>
      <c r="U4728">
        <v>0</v>
      </c>
      <c r="V4728">
        <f t="shared" si="146"/>
        <v>51</v>
      </c>
      <c r="W4728">
        <f t="shared" si="147"/>
        <v>32</v>
      </c>
    </row>
    <row r="4729" spans="1:23" x14ac:dyDescent="0.35">
      <c r="A4729" t="s">
        <v>611</v>
      </c>
      <c r="B4729" s="1">
        <v>44324</v>
      </c>
      <c r="C4729" t="s">
        <v>599</v>
      </c>
      <c r="D4729" t="s">
        <v>32</v>
      </c>
      <c r="E4729">
        <v>1</v>
      </c>
      <c r="F4729">
        <v>0</v>
      </c>
      <c r="G4729">
        <v>0</v>
      </c>
      <c r="H4729">
        <v>1</v>
      </c>
      <c r="I4729">
        <v>0</v>
      </c>
      <c r="J4729">
        <v>0</v>
      </c>
      <c r="K4729">
        <v>0</v>
      </c>
      <c r="L4729">
        <v>5</v>
      </c>
      <c r="M4729">
        <v>8</v>
      </c>
      <c r="N4729">
        <v>3</v>
      </c>
      <c r="O4729">
        <v>3</v>
      </c>
      <c r="P4729">
        <v>1</v>
      </c>
      <c r="Q4729">
        <v>0</v>
      </c>
      <c r="R4729">
        <v>4</v>
      </c>
      <c r="S4729">
        <v>0</v>
      </c>
      <c r="T4729">
        <v>0</v>
      </c>
      <c r="U4729">
        <v>0</v>
      </c>
      <c r="V4729">
        <f t="shared" si="146"/>
        <v>59</v>
      </c>
      <c r="W4729">
        <f t="shared" si="147"/>
        <v>43</v>
      </c>
    </row>
    <row r="4730" spans="1:23" x14ac:dyDescent="0.35">
      <c r="A4730" t="s">
        <v>611</v>
      </c>
      <c r="B4730" s="1">
        <v>44325</v>
      </c>
      <c r="C4730" t="s">
        <v>607</v>
      </c>
      <c r="D4730" t="s">
        <v>32</v>
      </c>
      <c r="E4730">
        <v>1</v>
      </c>
      <c r="F4730">
        <v>0</v>
      </c>
      <c r="G4730">
        <v>0</v>
      </c>
      <c r="H4730">
        <v>0</v>
      </c>
      <c r="I4730">
        <v>1</v>
      </c>
      <c r="J4730">
        <v>0</v>
      </c>
      <c r="K4730">
        <v>0</v>
      </c>
      <c r="L4730" s="2">
        <v>2.3333333333333335</v>
      </c>
      <c r="M4730">
        <v>4</v>
      </c>
      <c r="N4730">
        <v>3</v>
      </c>
      <c r="O4730">
        <v>3</v>
      </c>
      <c r="P4730">
        <v>0</v>
      </c>
      <c r="Q4730">
        <v>5</v>
      </c>
      <c r="R4730">
        <v>0</v>
      </c>
      <c r="S4730">
        <v>0</v>
      </c>
      <c r="T4730">
        <v>0</v>
      </c>
      <c r="U4730">
        <v>0</v>
      </c>
      <c r="V4730">
        <f t="shared" si="146"/>
        <v>48</v>
      </c>
      <c r="W4730">
        <f t="shared" si="147"/>
        <v>27</v>
      </c>
    </row>
    <row r="4731" spans="1:23" x14ac:dyDescent="0.35">
      <c r="A4731" t="s">
        <v>611</v>
      </c>
      <c r="B4731" s="1">
        <v>44327</v>
      </c>
      <c r="C4731" t="s">
        <v>602</v>
      </c>
      <c r="D4731" t="s">
        <v>92</v>
      </c>
      <c r="E4731">
        <v>1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6</v>
      </c>
      <c r="M4731">
        <v>5</v>
      </c>
      <c r="N4731">
        <v>3</v>
      </c>
      <c r="O4731">
        <v>3</v>
      </c>
      <c r="P4731">
        <v>2</v>
      </c>
      <c r="Q4731">
        <v>1</v>
      </c>
      <c r="R4731">
        <v>10</v>
      </c>
      <c r="S4731">
        <v>0</v>
      </c>
      <c r="T4731">
        <v>0</v>
      </c>
      <c r="U4731">
        <v>0</v>
      </c>
      <c r="V4731">
        <f t="shared" si="146"/>
        <v>68</v>
      </c>
      <c r="W4731">
        <f t="shared" si="147"/>
        <v>53</v>
      </c>
    </row>
    <row r="4732" spans="1:23" x14ac:dyDescent="0.35">
      <c r="A4732" t="s">
        <v>611</v>
      </c>
      <c r="B4732" s="1">
        <v>44328</v>
      </c>
      <c r="C4732" t="s">
        <v>596</v>
      </c>
      <c r="D4732" t="s">
        <v>92</v>
      </c>
      <c r="E4732">
        <v>1</v>
      </c>
      <c r="F4732">
        <v>0</v>
      </c>
      <c r="G4732">
        <v>0</v>
      </c>
      <c r="H4732">
        <v>1</v>
      </c>
      <c r="I4732">
        <v>0</v>
      </c>
      <c r="J4732">
        <v>0</v>
      </c>
      <c r="K4732">
        <v>0</v>
      </c>
      <c r="L4732">
        <v>7</v>
      </c>
      <c r="M4732">
        <v>5</v>
      </c>
      <c r="N4732">
        <v>1</v>
      </c>
      <c r="O4732">
        <v>1</v>
      </c>
      <c r="P4732">
        <v>1</v>
      </c>
      <c r="Q4732">
        <v>1</v>
      </c>
      <c r="R4732">
        <v>6</v>
      </c>
      <c r="S4732">
        <v>0</v>
      </c>
      <c r="T4732">
        <v>0</v>
      </c>
      <c r="U4732">
        <v>0</v>
      </c>
      <c r="V4732">
        <f t="shared" si="146"/>
        <v>73</v>
      </c>
      <c r="W4732">
        <f t="shared" si="147"/>
        <v>67</v>
      </c>
    </row>
    <row r="4733" spans="1:23" x14ac:dyDescent="0.35">
      <c r="A4733" t="s">
        <v>611</v>
      </c>
      <c r="B4733" s="1">
        <v>44329</v>
      </c>
      <c r="C4733" t="s">
        <v>597</v>
      </c>
      <c r="D4733" t="s">
        <v>92</v>
      </c>
      <c r="E4733">
        <v>1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5</v>
      </c>
      <c r="M4733">
        <v>4</v>
      </c>
      <c r="N4733">
        <v>2</v>
      </c>
      <c r="O4733">
        <v>2</v>
      </c>
      <c r="P4733">
        <v>1</v>
      </c>
      <c r="Q4733">
        <v>1</v>
      </c>
      <c r="R4733">
        <v>9</v>
      </c>
      <c r="S4733">
        <v>0</v>
      </c>
      <c r="T4733">
        <v>0</v>
      </c>
      <c r="U4733">
        <v>0</v>
      </c>
      <c r="V4733">
        <f t="shared" si="146"/>
        <v>67</v>
      </c>
      <c r="W4733">
        <f t="shared" si="147"/>
        <v>57</v>
      </c>
    </row>
    <row r="4734" spans="1:23" x14ac:dyDescent="0.35">
      <c r="A4734" t="s">
        <v>611</v>
      </c>
      <c r="B4734" s="1">
        <v>44330</v>
      </c>
      <c r="C4734" t="s">
        <v>599</v>
      </c>
      <c r="D4734" t="s">
        <v>116</v>
      </c>
      <c r="E4734">
        <v>1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5</v>
      </c>
      <c r="M4734">
        <v>4</v>
      </c>
      <c r="N4734">
        <v>0</v>
      </c>
      <c r="O4734">
        <v>0</v>
      </c>
      <c r="P4734">
        <v>0</v>
      </c>
      <c r="Q4734">
        <v>3</v>
      </c>
      <c r="R4734">
        <v>9</v>
      </c>
      <c r="S4734">
        <v>0</v>
      </c>
      <c r="T4734">
        <v>0</v>
      </c>
      <c r="U4734">
        <v>0</v>
      </c>
      <c r="V4734">
        <f t="shared" si="146"/>
        <v>69</v>
      </c>
      <c r="W4734">
        <f t="shared" si="147"/>
        <v>65</v>
      </c>
    </row>
    <row r="4735" spans="1:23" x14ac:dyDescent="0.35">
      <c r="A4735" t="s">
        <v>611</v>
      </c>
      <c r="B4735" s="1">
        <v>44331</v>
      </c>
      <c r="C4735" t="s">
        <v>603</v>
      </c>
      <c r="D4735" t="s">
        <v>116</v>
      </c>
      <c r="E4735">
        <v>1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4</v>
      </c>
      <c r="M4735">
        <v>1</v>
      </c>
      <c r="N4735">
        <v>0</v>
      </c>
      <c r="O4735">
        <v>0</v>
      </c>
      <c r="P4735">
        <v>0</v>
      </c>
      <c r="Q4735">
        <v>2</v>
      </c>
      <c r="R4735">
        <v>6</v>
      </c>
      <c r="S4735">
        <v>1</v>
      </c>
      <c r="T4735">
        <v>0</v>
      </c>
      <c r="U4735">
        <v>0</v>
      </c>
      <c r="V4735">
        <f t="shared" si="146"/>
        <v>65</v>
      </c>
      <c r="W4735">
        <f t="shared" si="147"/>
        <v>64</v>
      </c>
    </row>
    <row r="4736" spans="1:23" x14ac:dyDescent="0.35">
      <c r="A4736" t="s">
        <v>611</v>
      </c>
      <c r="B4736" s="1">
        <v>44332</v>
      </c>
      <c r="C4736" t="s">
        <v>602</v>
      </c>
      <c r="D4736" t="s">
        <v>116</v>
      </c>
      <c r="E4736">
        <v>1</v>
      </c>
      <c r="F4736">
        <v>0</v>
      </c>
      <c r="G4736">
        <v>0</v>
      </c>
      <c r="H4736">
        <v>1</v>
      </c>
      <c r="I4736">
        <v>0</v>
      </c>
      <c r="J4736">
        <v>0</v>
      </c>
      <c r="K4736">
        <v>0</v>
      </c>
      <c r="L4736" s="2">
        <v>5.666666666666667</v>
      </c>
      <c r="M4736">
        <v>7</v>
      </c>
      <c r="N4736">
        <v>4</v>
      </c>
      <c r="O4736">
        <v>4</v>
      </c>
      <c r="P4736">
        <v>3</v>
      </c>
      <c r="Q4736">
        <v>1</v>
      </c>
      <c r="R4736">
        <v>9</v>
      </c>
      <c r="S4736">
        <v>1</v>
      </c>
      <c r="T4736">
        <v>0</v>
      </c>
      <c r="U4736">
        <v>0</v>
      </c>
      <c r="V4736">
        <f t="shared" si="146"/>
        <v>59.333333333333336</v>
      </c>
      <c r="W4736">
        <f t="shared" si="147"/>
        <v>37</v>
      </c>
    </row>
    <row r="4737" spans="1:23" x14ac:dyDescent="0.35">
      <c r="A4737" t="s">
        <v>611</v>
      </c>
      <c r="B4737" s="1">
        <v>44334</v>
      </c>
      <c r="C4737" t="s">
        <v>596</v>
      </c>
      <c r="D4737" t="s">
        <v>55</v>
      </c>
      <c r="E4737">
        <v>1</v>
      </c>
      <c r="F4737">
        <v>0</v>
      </c>
      <c r="G4737">
        <v>0</v>
      </c>
      <c r="H4737">
        <v>1</v>
      </c>
      <c r="I4737">
        <v>0</v>
      </c>
      <c r="J4737">
        <v>0</v>
      </c>
      <c r="K4737">
        <v>0</v>
      </c>
      <c r="L4737">
        <v>7</v>
      </c>
      <c r="M4737">
        <v>4</v>
      </c>
      <c r="N4737">
        <v>0</v>
      </c>
      <c r="O4737">
        <v>0</v>
      </c>
      <c r="P4737">
        <v>0</v>
      </c>
      <c r="Q4737">
        <v>0</v>
      </c>
      <c r="R4737">
        <v>7</v>
      </c>
      <c r="S4737">
        <v>0</v>
      </c>
      <c r="T4737">
        <v>0</v>
      </c>
      <c r="U4737">
        <v>0</v>
      </c>
      <c r="V4737">
        <f t="shared" si="146"/>
        <v>80</v>
      </c>
      <c r="W4737">
        <f t="shared" si="147"/>
        <v>81</v>
      </c>
    </row>
    <row r="4738" spans="1:23" x14ac:dyDescent="0.35">
      <c r="A4738" t="s">
        <v>611</v>
      </c>
      <c r="B4738" s="1">
        <v>44335</v>
      </c>
      <c r="C4738" t="s">
        <v>597</v>
      </c>
      <c r="D4738" t="s">
        <v>55</v>
      </c>
      <c r="E4738">
        <v>1</v>
      </c>
      <c r="F4738">
        <v>0</v>
      </c>
      <c r="G4738">
        <v>0</v>
      </c>
      <c r="H4738">
        <v>0</v>
      </c>
      <c r="I4738">
        <v>1</v>
      </c>
      <c r="J4738">
        <v>0</v>
      </c>
      <c r="K4738">
        <v>0</v>
      </c>
      <c r="L4738" s="2">
        <v>3.6666666666666665</v>
      </c>
      <c r="M4738">
        <v>8</v>
      </c>
      <c r="N4738">
        <v>6</v>
      </c>
      <c r="O4738">
        <v>6</v>
      </c>
      <c r="P4738">
        <v>3</v>
      </c>
      <c r="Q4738">
        <v>0</v>
      </c>
      <c r="R4738">
        <v>3</v>
      </c>
      <c r="S4738">
        <v>0</v>
      </c>
      <c r="T4738">
        <v>0</v>
      </c>
      <c r="U4738">
        <v>0</v>
      </c>
      <c r="V4738">
        <f t="shared" si="146"/>
        <v>44</v>
      </c>
      <c r="W4738">
        <f t="shared" si="147"/>
        <v>13</v>
      </c>
    </row>
    <row r="4739" spans="1:23" x14ac:dyDescent="0.35">
      <c r="A4739" t="s">
        <v>611</v>
      </c>
      <c r="B4739" s="1">
        <v>44336</v>
      </c>
      <c r="C4739" t="s">
        <v>599</v>
      </c>
      <c r="D4739" t="s">
        <v>55</v>
      </c>
      <c r="E4739">
        <v>1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6</v>
      </c>
      <c r="M4739">
        <v>10</v>
      </c>
      <c r="N4739">
        <v>5</v>
      </c>
      <c r="O4739">
        <v>5</v>
      </c>
      <c r="P4739">
        <v>1</v>
      </c>
      <c r="Q4739">
        <v>2</v>
      </c>
      <c r="R4739">
        <v>4</v>
      </c>
      <c r="S4739">
        <v>0</v>
      </c>
      <c r="T4739">
        <v>0</v>
      </c>
      <c r="U4739">
        <v>0</v>
      </c>
      <c r="V4739">
        <f t="shared" ref="V4739:V4802" si="148">50+L4739*3+(IF(L4739&lt;4,0,(L4739-4)*2)+R4739-M4739-4*P4739-(2*(N4739-O4739))-Q4739)</f>
        <v>60</v>
      </c>
      <c r="W4739">
        <f t="shared" ref="W4739:W4802" si="149">40+6*L4739+R4739-2*Q4739-2*M4739-3*N4739-6*P4739</f>
        <v>35</v>
      </c>
    </row>
    <row r="4740" spans="1:23" x14ac:dyDescent="0.35">
      <c r="A4740" t="s">
        <v>611</v>
      </c>
      <c r="B4740" s="1">
        <v>44337</v>
      </c>
      <c r="C4740" t="s">
        <v>603</v>
      </c>
      <c r="D4740" t="s">
        <v>35</v>
      </c>
      <c r="E4740">
        <v>1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4</v>
      </c>
      <c r="M4740">
        <v>4</v>
      </c>
      <c r="N4740">
        <v>2</v>
      </c>
      <c r="O4740">
        <v>2</v>
      </c>
      <c r="P4740">
        <v>1</v>
      </c>
      <c r="Q4740">
        <v>4</v>
      </c>
      <c r="R4740">
        <v>4</v>
      </c>
      <c r="S4740">
        <v>0</v>
      </c>
      <c r="T4740">
        <v>0</v>
      </c>
      <c r="U4740">
        <v>0</v>
      </c>
      <c r="V4740">
        <f t="shared" si="148"/>
        <v>54</v>
      </c>
      <c r="W4740">
        <f t="shared" si="149"/>
        <v>40</v>
      </c>
    </row>
    <row r="4741" spans="1:23" x14ac:dyDescent="0.35">
      <c r="A4741" t="s">
        <v>611</v>
      </c>
      <c r="B4741" s="1">
        <v>44338</v>
      </c>
      <c r="C4741" t="s">
        <v>602</v>
      </c>
      <c r="D4741" t="s">
        <v>35</v>
      </c>
      <c r="E4741">
        <v>1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7</v>
      </c>
      <c r="M4741">
        <v>5</v>
      </c>
      <c r="N4741">
        <v>1</v>
      </c>
      <c r="O4741">
        <v>1</v>
      </c>
      <c r="P4741">
        <v>1</v>
      </c>
      <c r="Q4741">
        <v>0</v>
      </c>
      <c r="R4741">
        <v>7</v>
      </c>
      <c r="S4741">
        <v>0</v>
      </c>
      <c r="T4741">
        <v>0</v>
      </c>
      <c r="U4741">
        <v>1</v>
      </c>
      <c r="V4741">
        <f t="shared" si="148"/>
        <v>75</v>
      </c>
      <c r="W4741">
        <f t="shared" si="149"/>
        <v>70</v>
      </c>
    </row>
    <row r="4742" spans="1:23" x14ac:dyDescent="0.35">
      <c r="A4742" t="s">
        <v>611</v>
      </c>
      <c r="B4742" s="1">
        <v>44339</v>
      </c>
      <c r="C4742" t="s">
        <v>596</v>
      </c>
      <c r="D4742" t="s">
        <v>35</v>
      </c>
      <c r="E4742">
        <v>1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 s="2">
        <v>6.666666666666667</v>
      </c>
      <c r="M4742">
        <v>8</v>
      </c>
      <c r="N4742">
        <v>2</v>
      </c>
      <c r="O4742">
        <v>2</v>
      </c>
      <c r="P4742">
        <v>1</v>
      </c>
      <c r="Q4742">
        <v>1</v>
      </c>
      <c r="R4742">
        <v>7</v>
      </c>
      <c r="S4742">
        <v>0</v>
      </c>
      <c r="T4742">
        <v>0</v>
      </c>
      <c r="U4742">
        <v>0</v>
      </c>
      <c r="V4742">
        <f t="shared" si="148"/>
        <v>69.333333333333329</v>
      </c>
      <c r="W4742">
        <f t="shared" si="149"/>
        <v>57</v>
      </c>
    </row>
    <row r="4743" spans="1:23" x14ac:dyDescent="0.35">
      <c r="A4743" t="s">
        <v>611</v>
      </c>
      <c r="B4743" s="1">
        <v>44340</v>
      </c>
      <c r="C4743" t="s">
        <v>605</v>
      </c>
      <c r="D4743" t="s">
        <v>35</v>
      </c>
      <c r="E4743">
        <v>1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1</v>
      </c>
      <c r="M4743">
        <v>2</v>
      </c>
      <c r="N4743">
        <v>5</v>
      </c>
      <c r="O4743">
        <v>0</v>
      </c>
      <c r="P4743">
        <v>1</v>
      </c>
      <c r="Q4743">
        <v>2</v>
      </c>
      <c r="R4743">
        <v>2</v>
      </c>
      <c r="S4743">
        <v>0</v>
      </c>
      <c r="T4743">
        <v>0</v>
      </c>
      <c r="U4743">
        <v>0</v>
      </c>
      <c r="V4743">
        <f t="shared" si="148"/>
        <v>37</v>
      </c>
      <c r="W4743">
        <f t="shared" si="149"/>
        <v>19</v>
      </c>
    </row>
    <row r="4744" spans="1:23" x14ac:dyDescent="0.35">
      <c r="A4744" t="s">
        <v>611</v>
      </c>
      <c r="B4744" s="1">
        <v>44341</v>
      </c>
      <c r="C4744" t="s">
        <v>599</v>
      </c>
      <c r="D4744" t="s">
        <v>52</v>
      </c>
      <c r="E4744">
        <v>1</v>
      </c>
      <c r="F4744">
        <v>0</v>
      </c>
      <c r="G4744">
        <v>0</v>
      </c>
      <c r="H4744">
        <v>1</v>
      </c>
      <c r="I4744">
        <v>0</v>
      </c>
      <c r="J4744">
        <v>0</v>
      </c>
      <c r="K4744">
        <v>0</v>
      </c>
      <c r="L4744" s="2">
        <v>6.666666666666667</v>
      </c>
      <c r="M4744">
        <v>6</v>
      </c>
      <c r="N4744">
        <v>1</v>
      </c>
      <c r="O4744">
        <v>1</v>
      </c>
      <c r="P4744">
        <v>0</v>
      </c>
      <c r="Q4744">
        <v>0</v>
      </c>
      <c r="R4744">
        <v>10</v>
      </c>
      <c r="S4744">
        <v>0</v>
      </c>
      <c r="T4744">
        <v>0</v>
      </c>
      <c r="U4744">
        <v>0</v>
      </c>
      <c r="V4744">
        <f t="shared" si="148"/>
        <v>79.333333333333329</v>
      </c>
      <c r="W4744">
        <f t="shared" si="149"/>
        <v>75</v>
      </c>
    </row>
    <row r="4745" spans="1:23" x14ac:dyDescent="0.35">
      <c r="A4745" t="s">
        <v>611</v>
      </c>
      <c r="B4745" t="s">
        <v>278</v>
      </c>
      <c r="C4745" t="s">
        <v>608</v>
      </c>
      <c r="D4745" t="s">
        <v>52</v>
      </c>
      <c r="E4745">
        <v>1</v>
      </c>
      <c r="F4745">
        <v>0</v>
      </c>
      <c r="G4745">
        <v>0</v>
      </c>
      <c r="H4745">
        <v>1</v>
      </c>
      <c r="I4745">
        <v>0</v>
      </c>
      <c r="J4745">
        <v>0</v>
      </c>
      <c r="K4745">
        <v>0</v>
      </c>
      <c r="L4745">
        <v>6</v>
      </c>
      <c r="M4745">
        <v>2</v>
      </c>
      <c r="N4745">
        <v>0</v>
      </c>
      <c r="O4745">
        <v>0</v>
      </c>
      <c r="P4745">
        <v>0</v>
      </c>
      <c r="Q4745">
        <v>2</v>
      </c>
      <c r="R4745">
        <v>7</v>
      </c>
      <c r="S4745">
        <v>0</v>
      </c>
      <c r="T4745">
        <v>0</v>
      </c>
      <c r="U4745">
        <v>0</v>
      </c>
      <c r="V4745">
        <f t="shared" si="148"/>
        <v>75</v>
      </c>
      <c r="W4745">
        <f t="shared" si="149"/>
        <v>75</v>
      </c>
    </row>
    <row r="4746" spans="1:23" x14ac:dyDescent="0.35">
      <c r="A4746" t="s">
        <v>611</v>
      </c>
      <c r="B4746" t="s">
        <v>279</v>
      </c>
      <c r="C4746" t="s">
        <v>602</v>
      </c>
      <c r="D4746" t="s">
        <v>52</v>
      </c>
      <c r="E4746">
        <v>1</v>
      </c>
      <c r="F4746">
        <v>0</v>
      </c>
      <c r="G4746">
        <v>0</v>
      </c>
      <c r="H4746">
        <v>0</v>
      </c>
      <c r="I4746">
        <v>1</v>
      </c>
      <c r="J4746">
        <v>0</v>
      </c>
      <c r="K4746">
        <v>0</v>
      </c>
      <c r="L4746" s="2">
        <v>4.666666666666667</v>
      </c>
      <c r="M4746">
        <v>5</v>
      </c>
      <c r="N4746">
        <v>5</v>
      </c>
      <c r="O4746">
        <v>4</v>
      </c>
      <c r="P4746">
        <v>2</v>
      </c>
      <c r="Q4746">
        <v>2</v>
      </c>
      <c r="R4746">
        <v>5</v>
      </c>
      <c r="S4746">
        <v>0</v>
      </c>
      <c r="T4746">
        <v>0</v>
      </c>
      <c r="U4746">
        <v>1</v>
      </c>
      <c r="V4746">
        <f t="shared" si="148"/>
        <v>53.333333333333336</v>
      </c>
      <c r="W4746">
        <f t="shared" si="149"/>
        <v>32</v>
      </c>
    </row>
    <row r="4747" spans="1:23" x14ac:dyDescent="0.35">
      <c r="A4747" t="s">
        <v>611</v>
      </c>
      <c r="B4747" s="1">
        <v>44344</v>
      </c>
      <c r="C4747" t="s">
        <v>596</v>
      </c>
      <c r="D4747" t="s">
        <v>66</v>
      </c>
      <c r="E4747">
        <v>1</v>
      </c>
      <c r="F4747">
        <v>0</v>
      </c>
      <c r="G4747">
        <v>0</v>
      </c>
      <c r="H4747">
        <v>1</v>
      </c>
      <c r="I4747">
        <v>0</v>
      </c>
      <c r="J4747">
        <v>0</v>
      </c>
      <c r="K4747">
        <v>0</v>
      </c>
      <c r="L4747">
        <v>5</v>
      </c>
      <c r="M4747">
        <v>4</v>
      </c>
      <c r="N4747">
        <v>2</v>
      </c>
      <c r="O4747">
        <v>2</v>
      </c>
      <c r="P4747">
        <v>0</v>
      </c>
      <c r="Q4747">
        <v>2</v>
      </c>
      <c r="R4747">
        <v>6</v>
      </c>
      <c r="S4747">
        <v>0</v>
      </c>
      <c r="T4747">
        <v>0</v>
      </c>
      <c r="U4747">
        <v>0</v>
      </c>
      <c r="V4747">
        <f t="shared" si="148"/>
        <v>67</v>
      </c>
      <c r="W4747">
        <f t="shared" si="149"/>
        <v>58</v>
      </c>
    </row>
    <row r="4748" spans="1:23" x14ac:dyDescent="0.35">
      <c r="A4748" t="s">
        <v>611</v>
      </c>
      <c r="B4748" t="s">
        <v>252</v>
      </c>
      <c r="C4748" t="s">
        <v>597</v>
      </c>
      <c r="D4748" t="s">
        <v>66</v>
      </c>
      <c r="E4748">
        <v>1</v>
      </c>
      <c r="F4748">
        <v>0</v>
      </c>
      <c r="G4748">
        <v>0</v>
      </c>
      <c r="H4748">
        <v>1</v>
      </c>
      <c r="I4748">
        <v>0</v>
      </c>
      <c r="J4748">
        <v>0</v>
      </c>
      <c r="K4748">
        <v>0</v>
      </c>
      <c r="L4748">
        <v>5</v>
      </c>
      <c r="M4748">
        <v>2</v>
      </c>
      <c r="N4748">
        <v>1</v>
      </c>
      <c r="O4748">
        <v>1</v>
      </c>
      <c r="P4748">
        <v>1</v>
      </c>
      <c r="Q4748">
        <v>1</v>
      </c>
      <c r="R4748">
        <v>3</v>
      </c>
      <c r="S4748">
        <v>0</v>
      </c>
      <c r="T4748">
        <v>0</v>
      </c>
      <c r="U4748">
        <v>0</v>
      </c>
      <c r="V4748">
        <f t="shared" si="148"/>
        <v>63</v>
      </c>
      <c r="W4748">
        <f t="shared" si="149"/>
        <v>58</v>
      </c>
    </row>
    <row r="4749" spans="1:23" x14ac:dyDescent="0.35">
      <c r="A4749" t="s">
        <v>611</v>
      </c>
      <c r="B4749" t="s">
        <v>253</v>
      </c>
      <c r="C4749" t="s">
        <v>599</v>
      </c>
      <c r="D4749" t="s">
        <v>66</v>
      </c>
      <c r="E4749">
        <v>1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5</v>
      </c>
      <c r="M4749">
        <v>4</v>
      </c>
      <c r="N4749">
        <v>4</v>
      </c>
      <c r="O4749">
        <v>2</v>
      </c>
      <c r="P4749">
        <v>0</v>
      </c>
      <c r="Q4749">
        <v>0</v>
      </c>
      <c r="R4749">
        <v>4</v>
      </c>
      <c r="S4749">
        <v>1</v>
      </c>
      <c r="T4749">
        <v>0</v>
      </c>
      <c r="U4749">
        <v>0</v>
      </c>
      <c r="V4749">
        <f t="shared" si="148"/>
        <v>63</v>
      </c>
      <c r="W4749">
        <f t="shared" si="149"/>
        <v>54</v>
      </c>
    </row>
    <row r="4750" spans="1:23" x14ac:dyDescent="0.35">
      <c r="A4750" t="s">
        <v>611</v>
      </c>
      <c r="B4750" s="1">
        <v>44348</v>
      </c>
      <c r="C4750" t="s">
        <v>602</v>
      </c>
      <c r="D4750" t="s">
        <v>97</v>
      </c>
      <c r="E4750">
        <v>1</v>
      </c>
      <c r="F4750">
        <v>0</v>
      </c>
      <c r="G4750">
        <v>0</v>
      </c>
      <c r="H4750">
        <v>1</v>
      </c>
      <c r="I4750">
        <v>0</v>
      </c>
      <c r="J4750">
        <v>0</v>
      </c>
      <c r="K4750">
        <v>0</v>
      </c>
      <c r="L4750">
        <v>6</v>
      </c>
      <c r="M4750">
        <v>6</v>
      </c>
      <c r="N4750">
        <v>1</v>
      </c>
      <c r="O4750">
        <v>1</v>
      </c>
      <c r="P4750">
        <v>0</v>
      </c>
      <c r="Q4750">
        <v>2</v>
      </c>
      <c r="R4750">
        <v>9</v>
      </c>
      <c r="S4750">
        <v>0</v>
      </c>
      <c r="T4750">
        <v>0</v>
      </c>
      <c r="U4750">
        <v>0</v>
      </c>
      <c r="V4750">
        <f t="shared" si="148"/>
        <v>73</v>
      </c>
      <c r="W4750">
        <f t="shared" si="149"/>
        <v>66</v>
      </c>
    </row>
    <row r="4751" spans="1:23" x14ac:dyDescent="0.35">
      <c r="A4751" t="s">
        <v>611</v>
      </c>
      <c r="B4751" s="1">
        <v>44349</v>
      </c>
      <c r="C4751" t="s">
        <v>608</v>
      </c>
      <c r="D4751" t="s">
        <v>97</v>
      </c>
      <c r="E4751">
        <v>1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 s="2">
        <v>3.3333333333333335</v>
      </c>
      <c r="M4751">
        <v>4</v>
      </c>
      <c r="N4751">
        <v>4</v>
      </c>
      <c r="O4751">
        <v>4</v>
      </c>
      <c r="P4751">
        <v>3</v>
      </c>
      <c r="Q4751">
        <v>3</v>
      </c>
      <c r="R4751">
        <v>5</v>
      </c>
      <c r="S4751">
        <v>1</v>
      </c>
      <c r="T4751">
        <v>0</v>
      </c>
      <c r="U4751">
        <v>0</v>
      </c>
      <c r="V4751">
        <f t="shared" si="148"/>
        <v>46</v>
      </c>
      <c r="W4751">
        <f t="shared" si="149"/>
        <v>21</v>
      </c>
    </row>
    <row r="4752" spans="1:23" x14ac:dyDescent="0.35">
      <c r="A4752" t="s">
        <v>611</v>
      </c>
      <c r="B4752" s="1">
        <v>44351</v>
      </c>
      <c r="C4752" t="s">
        <v>596</v>
      </c>
      <c r="D4752" t="s">
        <v>26</v>
      </c>
      <c r="E4752">
        <v>1</v>
      </c>
      <c r="F4752">
        <v>0</v>
      </c>
      <c r="G4752">
        <v>0</v>
      </c>
      <c r="H4752">
        <v>0</v>
      </c>
      <c r="I4752">
        <v>1</v>
      </c>
      <c r="J4752">
        <v>0</v>
      </c>
      <c r="K4752">
        <v>0</v>
      </c>
      <c r="L4752" s="2">
        <v>5.666666666666667</v>
      </c>
      <c r="M4752">
        <v>7</v>
      </c>
      <c r="N4752">
        <v>7</v>
      </c>
      <c r="O4752">
        <v>6</v>
      </c>
      <c r="P4752">
        <v>2</v>
      </c>
      <c r="Q4752">
        <v>3</v>
      </c>
      <c r="R4752">
        <v>1</v>
      </c>
      <c r="S4752">
        <v>0</v>
      </c>
      <c r="T4752">
        <v>0</v>
      </c>
      <c r="U4752">
        <v>0</v>
      </c>
      <c r="V4752">
        <f t="shared" si="148"/>
        <v>51.333333333333336</v>
      </c>
      <c r="W4752">
        <f t="shared" si="149"/>
        <v>22</v>
      </c>
    </row>
    <row r="4753" spans="1:23" x14ac:dyDescent="0.35">
      <c r="A4753" t="s">
        <v>611</v>
      </c>
      <c r="B4753" s="1">
        <v>44352</v>
      </c>
      <c r="C4753" t="s">
        <v>597</v>
      </c>
      <c r="D4753" t="s">
        <v>26</v>
      </c>
      <c r="E4753">
        <v>1</v>
      </c>
      <c r="F4753">
        <v>0</v>
      </c>
      <c r="G4753">
        <v>0</v>
      </c>
      <c r="H4753">
        <v>1</v>
      </c>
      <c r="I4753">
        <v>0</v>
      </c>
      <c r="J4753">
        <v>0</v>
      </c>
      <c r="K4753">
        <v>0</v>
      </c>
      <c r="L4753">
        <v>5</v>
      </c>
      <c r="M4753">
        <v>7</v>
      </c>
      <c r="N4753">
        <v>1</v>
      </c>
      <c r="O4753">
        <v>1</v>
      </c>
      <c r="P4753">
        <v>0</v>
      </c>
      <c r="Q4753">
        <v>1</v>
      </c>
      <c r="R4753">
        <v>4</v>
      </c>
      <c r="S4753">
        <v>1</v>
      </c>
      <c r="T4753">
        <v>0</v>
      </c>
      <c r="U4753">
        <v>0</v>
      </c>
      <c r="V4753">
        <f t="shared" si="148"/>
        <v>63</v>
      </c>
      <c r="W4753">
        <f t="shared" si="149"/>
        <v>55</v>
      </c>
    </row>
    <row r="4754" spans="1:23" x14ac:dyDescent="0.35">
      <c r="A4754" t="s">
        <v>611</v>
      </c>
      <c r="B4754" s="1">
        <v>44353</v>
      </c>
      <c r="C4754" t="s">
        <v>599</v>
      </c>
      <c r="D4754" t="s">
        <v>26</v>
      </c>
      <c r="E4754">
        <v>1</v>
      </c>
      <c r="F4754">
        <v>0</v>
      </c>
      <c r="G4754">
        <v>0</v>
      </c>
      <c r="H4754">
        <v>0</v>
      </c>
      <c r="I4754">
        <v>1</v>
      </c>
      <c r="J4754">
        <v>0</v>
      </c>
      <c r="K4754">
        <v>0</v>
      </c>
      <c r="L4754" s="2">
        <v>4.333333333333333</v>
      </c>
      <c r="M4754">
        <v>8</v>
      </c>
      <c r="N4754">
        <v>4</v>
      </c>
      <c r="O4754">
        <v>4</v>
      </c>
      <c r="P4754">
        <v>2</v>
      </c>
      <c r="Q4754">
        <v>4</v>
      </c>
      <c r="R4754">
        <v>3</v>
      </c>
      <c r="S4754">
        <v>0</v>
      </c>
      <c r="T4754">
        <v>0</v>
      </c>
      <c r="U4754">
        <v>1</v>
      </c>
      <c r="V4754">
        <f t="shared" si="148"/>
        <v>46.666666666666664</v>
      </c>
      <c r="W4754">
        <f t="shared" si="149"/>
        <v>21</v>
      </c>
    </row>
    <row r="4755" spans="1:23" x14ac:dyDescent="0.35">
      <c r="A4755" t="s">
        <v>611</v>
      </c>
      <c r="B4755" s="1">
        <v>44355</v>
      </c>
      <c r="C4755" t="s">
        <v>602</v>
      </c>
      <c r="D4755" t="s">
        <v>75</v>
      </c>
      <c r="E4755">
        <v>1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 s="2">
        <v>6.333333333333333</v>
      </c>
      <c r="M4755">
        <v>5</v>
      </c>
      <c r="N4755">
        <v>1</v>
      </c>
      <c r="O4755">
        <v>1</v>
      </c>
      <c r="P4755">
        <v>1</v>
      </c>
      <c r="Q4755">
        <v>0</v>
      </c>
      <c r="R4755">
        <v>13</v>
      </c>
      <c r="S4755">
        <v>0</v>
      </c>
      <c r="T4755">
        <v>0</v>
      </c>
      <c r="U4755">
        <v>0</v>
      </c>
      <c r="V4755">
        <f t="shared" si="148"/>
        <v>77.666666666666657</v>
      </c>
      <c r="W4755">
        <f t="shared" si="149"/>
        <v>72</v>
      </c>
    </row>
    <row r="4756" spans="1:23" x14ac:dyDescent="0.35">
      <c r="A4756" t="s">
        <v>611</v>
      </c>
      <c r="B4756" s="1">
        <v>44356</v>
      </c>
      <c r="C4756" t="s">
        <v>608</v>
      </c>
      <c r="D4756" t="s">
        <v>75</v>
      </c>
      <c r="E4756">
        <v>1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5</v>
      </c>
      <c r="M4756">
        <v>4</v>
      </c>
      <c r="N4756">
        <v>2</v>
      </c>
      <c r="O4756">
        <v>1</v>
      </c>
      <c r="P4756">
        <v>0</v>
      </c>
      <c r="Q4756">
        <v>2</v>
      </c>
      <c r="R4756">
        <v>4</v>
      </c>
      <c r="S4756">
        <v>0</v>
      </c>
      <c r="T4756">
        <v>0</v>
      </c>
      <c r="U4756">
        <v>0</v>
      </c>
      <c r="V4756">
        <f t="shared" si="148"/>
        <v>63</v>
      </c>
      <c r="W4756">
        <f t="shared" si="149"/>
        <v>56</v>
      </c>
    </row>
    <row r="4757" spans="1:23" x14ac:dyDescent="0.35">
      <c r="A4757" t="s">
        <v>611</v>
      </c>
      <c r="B4757" s="1">
        <v>44357</v>
      </c>
      <c r="C4757" t="s">
        <v>596</v>
      </c>
      <c r="D4757" t="s">
        <v>75</v>
      </c>
      <c r="E4757">
        <v>1</v>
      </c>
      <c r="F4757">
        <v>0</v>
      </c>
      <c r="G4757">
        <v>0</v>
      </c>
      <c r="H4757">
        <v>0</v>
      </c>
      <c r="I4757">
        <v>1</v>
      </c>
      <c r="J4757">
        <v>0</v>
      </c>
      <c r="K4757">
        <v>0</v>
      </c>
      <c r="L4757">
        <v>6</v>
      </c>
      <c r="M4757">
        <v>5</v>
      </c>
      <c r="N4757">
        <v>3</v>
      </c>
      <c r="O4757">
        <v>3</v>
      </c>
      <c r="P4757">
        <v>1</v>
      </c>
      <c r="Q4757">
        <v>1</v>
      </c>
      <c r="R4757">
        <v>3</v>
      </c>
      <c r="S4757">
        <v>0</v>
      </c>
      <c r="T4757">
        <v>0</v>
      </c>
      <c r="U4757">
        <v>0</v>
      </c>
      <c r="V4757">
        <f t="shared" si="148"/>
        <v>65</v>
      </c>
      <c r="W4757">
        <f t="shared" si="149"/>
        <v>52</v>
      </c>
    </row>
    <row r="4758" spans="1:23" x14ac:dyDescent="0.35">
      <c r="A4758" t="s">
        <v>611</v>
      </c>
      <c r="B4758" s="1">
        <v>44358</v>
      </c>
      <c r="C4758" t="s">
        <v>597</v>
      </c>
      <c r="D4758" t="s">
        <v>38</v>
      </c>
      <c r="E4758">
        <v>1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 s="2">
        <v>5.666666666666667</v>
      </c>
      <c r="M4758">
        <v>5</v>
      </c>
      <c r="N4758">
        <v>4</v>
      </c>
      <c r="O4758">
        <v>4</v>
      </c>
      <c r="P4758">
        <v>1</v>
      </c>
      <c r="Q4758">
        <v>2</v>
      </c>
      <c r="R4758">
        <v>6</v>
      </c>
      <c r="S4758">
        <v>0</v>
      </c>
      <c r="T4758">
        <v>0</v>
      </c>
      <c r="U4758">
        <v>0</v>
      </c>
      <c r="V4758">
        <f t="shared" si="148"/>
        <v>65.333333333333329</v>
      </c>
      <c r="W4758">
        <f t="shared" si="149"/>
        <v>48</v>
      </c>
    </row>
    <row r="4759" spans="1:23" x14ac:dyDescent="0.35">
      <c r="A4759" t="s">
        <v>611</v>
      </c>
      <c r="B4759" s="1">
        <v>44359</v>
      </c>
      <c r="C4759" t="s">
        <v>599</v>
      </c>
      <c r="D4759" t="s">
        <v>38</v>
      </c>
      <c r="E4759">
        <v>1</v>
      </c>
      <c r="F4759">
        <v>0</v>
      </c>
      <c r="G4759">
        <v>0</v>
      </c>
      <c r="H4759">
        <v>1</v>
      </c>
      <c r="I4759">
        <v>0</v>
      </c>
      <c r="J4759">
        <v>0</v>
      </c>
      <c r="K4759">
        <v>0</v>
      </c>
      <c r="L4759" s="2">
        <v>5.666666666666667</v>
      </c>
      <c r="M4759">
        <v>4</v>
      </c>
      <c r="N4759">
        <v>1</v>
      </c>
      <c r="O4759">
        <v>1</v>
      </c>
      <c r="P4759">
        <v>0</v>
      </c>
      <c r="Q4759">
        <v>2</v>
      </c>
      <c r="R4759">
        <v>8</v>
      </c>
      <c r="S4759">
        <v>1</v>
      </c>
      <c r="T4759">
        <v>0</v>
      </c>
      <c r="U4759">
        <v>0</v>
      </c>
      <c r="V4759">
        <f t="shared" si="148"/>
        <v>72.333333333333329</v>
      </c>
      <c r="W4759">
        <f t="shared" si="149"/>
        <v>67</v>
      </c>
    </row>
    <row r="4760" spans="1:23" x14ac:dyDescent="0.35">
      <c r="A4760" t="s">
        <v>611</v>
      </c>
      <c r="B4760" s="1">
        <v>44360</v>
      </c>
      <c r="C4760" t="s">
        <v>602</v>
      </c>
      <c r="D4760" t="s">
        <v>38</v>
      </c>
      <c r="E4760">
        <v>1</v>
      </c>
      <c r="F4760">
        <v>0</v>
      </c>
      <c r="G4760">
        <v>0</v>
      </c>
      <c r="H4760">
        <v>1</v>
      </c>
      <c r="I4760">
        <v>0</v>
      </c>
      <c r="J4760">
        <v>0</v>
      </c>
      <c r="K4760">
        <v>0</v>
      </c>
      <c r="L4760">
        <v>6</v>
      </c>
      <c r="M4760">
        <v>4</v>
      </c>
      <c r="N4760">
        <v>3</v>
      </c>
      <c r="O4760">
        <v>3</v>
      </c>
      <c r="P4760">
        <v>1</v>
      </c>
      <c r="Q4760">
        <v>3</v>
      </c>
      <c r="R4760">
        <v>10</v>
      </c>
      <c r="S4760">
        <v>0</v>
      </c>
      <c r="T4760">
        <v>0</v>
      </c>
      <c r="U4760">
        <v>0</v>
      </c>
      <c r="V4760">
        <f t="shared" si="148"/>
        <v>71</v>
      </c>
      <c r="W4760">
        <f t="shared" si="149"/>
        <v>57</v>
      </c>
    </row>
    <row r="4761" spans="1:23" x14ac:dyDescent="0.35">
      <c r="A4761" t="s">
        <v>611</v>
      </c>
      <c r="B4761" s="1">
        <v>44361</v>
      </c>
      <c r="C4761" t="s">
        <v>608</v>
      </c>
      <c r="D4761" t="s">
        <v>38</v>
      </c>
      <c r="E4761">
        <v>1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6</v>
      </c>
      <c r="M4761">
        <v>4</v>
      </c>
      <c r="N4761">
        <v>1</v>
      </c>
      <c r="O4761">
        <v>1</v>
      </c>
      <c r="P4761">
        <v>0</v>
      </c>
      <c r="Q4761">
        <v>1</v>
      </c>
      <c r="R4761">
        <v>5</v>
      </c>
      <c r="S4761">
        <v>0</v>
      </c>
      <c r="T4761">
        <v>0</v>
      </c>
      <c r="U4761">
        <v>0</v>
      </c>
      <c r="V4761">
        <f t="shared" si="148"/>
        <v>72</v>
      </c>
      <c r="W4761">
        <f t="shared" si="149"/>
        <v>68</v>
      </c>
    </row>
    <row r="4762" spans="1:23" x14ac:dyDescent="0.35">
      <c r="A4762" t="s">
        <v>611</v>
      </c>
      <c r="B4762" s="1">
        <v>44362</v>
      </c>
      <c r="C4762" t="s">
        <v>596</v>
      </c>
      <c r="D4762" t="s">
        <v>71</v>
      </c>
      <c r="E4762">
        <v>1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6</v>
      </c>
      <c r="M4762">
        <v>5</v>
      </c>
      <c r="N4762">
        <v>3</v>
      </c>
      <c r="O4762">
        <v>3</v>
      </c>
      <c r="P4762">
        <v>2</v>
      </c>
      <c r="Q4762">
        <v>4</v>
      </c>
      <c r="R4762">
        <v>3</v>
      </c>
      <c r="S4762">
        <v>0</v>
      </c>
      <c r="T4762">
        <v>0</v>
      </c>
      <c r="U4762">
        <v>1</v>
      </c>
      <c r="V4762">
        <f t="shared" si="148"/>
        <v>58</v>
      </c>
      <c r="W4762">
        <f t="shared" si="149"/>
        <v>40</v>
      </c>
    </row>
    <row r="4763" spans="1:23" x14ac:dyDescent="0.35">
      <c r="A4763" t="s">
        <v>611</v>
      </c>
      <c r="B4763" s="1">
        <v>44363</v>
      </c>
      <c r="C4763" t="s">
        <v>597</v>
      </c>
      <c r="D4763" t="s">
        <v>71</v>
      </c>
      <c r="E4763">
        <v>1</v>
      </c>
      <c r="F4763">
        <v>0</v>
      </c>
      <c r="G4763">
        <v>0</v>
      </c>
      <c r="H4763">
        <v>0</v>
      </c>
      <c r="I4763">
        <v>1</v>
      </c>
      <c r="J4763">
        <v>0</v>
      </c>
      <c r="K4763">
        <v>0</v>
      </c>
      <c r="L4763" s="2">
        <v>6.666666666666667</v>
      </c>
      <c r="M4763">
        <v>3</v>
      </c>
      <c r="N4763">
        <v>3</v>
      </c>
      <c r="O4763">
        <v>2</v>
      </c>
      <c r="P4763">
        <v>1</v>
      </c>
      <c r="Q4763">
        <v>2</v>
      </c>
      <c r="R4763">
        <v>9</v>
      </c>
      <c r="S4763">
        <v>0</v>
      </c>
      <c r="T4763">
        <v>0</v>
      </c>
      <c r="U4763">
        <v>0</v>
      </c>
      <c r="V4763">
        <f t="shared" si="148"/>
        <v>73.333333333333329</v>
      </c>
      <c r="W4763">
        <f t="shared" si="149"/>
        <v>64</v>
      </c>
    </row>
    <row r="4764" spans="1:23" x14ac:dyDescent="0.35">
      <c r="A4764" t="s">
        <v>611</v>
      </c>
      <c r="B4764" s="1">
        <v>44364</v>
      </c>
      <c r="C4764" t="s">
        <v>598</v>
      </c>
      <c r="D4764" t="s">
        <v>71</v>
      </c>
      <c r="E4764">
        <v>1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3</v>
      </c>
      <c r="M4764">
        <v>5</v>
      </c>
      <c r="N4764">
        <v>3</v>
      </c>
      <c r="O4764">
        <v>2</v>
      </c>
      <c r="P4764">
        <v>1</v>
      </c>
      <c r="Q4764">
        <v>2</v>
      </c>
      <c r="R4764">
        <v>2</v>
      </c>
      <c r="S4764">
        <v>0</v>
      </c>
      <c r="T4764">
        <v>0</v>
      </c>
      <c r="U4764">
        <v>0</v>
      </c>
      <c r="V4764">
        <f t="shared" si="148"/>
        <v>48</v>
      </c>
      <c r="W4764">
        <f t="shared" si="149"/>
        <v>31</v>
      </c>
    </row>
    <row r="4765" spans="1:23" x14ac:dyDescent="0.35">
      <c r="A4765" t="s">
        <v>611</v>
      </c>
      <c r="B4765" s="1">
        <v>44365</v>
      </c>
      <c r="C4765" t="s">
        <v>602</v>
      </c>
      <c r="D4765" t="s">
        <v>67</v>
      </c>
      <c r="E4765">
        <v>1</v>
      </c>
      <c r="F4765">
        <v>0</v>
      </c>
      <c r="G4765">
        <v>0</v>
      </c>
      <c r="H4765">
        <v>0</v>
      </c>
      <c r="I4765">
        <v>1</v>
      </c>
      <c r="J4765">
        <v>0</v>
      </c>
      <c r="K4765">
        <v>0</v>
      </c>
      <c r="L4765" s="2">
        <v>4.333333333333333</v>
      </c>
      <c r="M4765">
        <v>6</v>
      </c>
      <c r="N4765">
        <v>2</v>
      </c>
      <c r="O4765">
        <v>2</v>
      </c>
      <c r="P4765">
        <v>1</v>
      </c>
      <c r="Q4765">
        <v>2</v>
      </c>
      <c r="R4765">
        <v>5</v>
      </c>
      <c r="S4765">
        <v>0</v>
      </c>
      <c r="T4765">
        <v>0</v>
      </c>
      <c r="U4765">
        <v>0</v>
      </c>
      <c r="V4765">
        <f t="shared" si="148"/>
        <v>56.666666666666664</v>
      </c>
      <c r="W4765">
        <f t="shared" si="149"/>
        <v>43</v>
      </c>
    </row>
    <row r="4766" spans="1:23" x14ac:dyDescent="0.35">
      <c r="A4766" t="s">
        <v>611</v>
      </c>
      <c r="B4766" s="1">
        <v>44366</v>
      </c>
      <c r="C4766" t="s">
        <v>608</v>
      </c>
      <c r="D4766" t="s">
        <v>67</v>
      </c>
      <c r="E4766">
        <v>1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 s="2">
        <v>3.3333333333333335</v>
      </c>
      <c r="M4766">
        <v>4</v>
      </c>
      <c r="N4766">
        <v>5</v>
      </c>
      <c r="O4766">
        <v>5</v>
      </c>
      <c r="P4766">
        <v>4</v>
      </c>
      <c r="Q4766">
        <v>1</v>
      </c>
      <c r="R4766">
        <v>6</v>
      </c>
      <c r="S4766">
        <v>1</v>
      </c>
      <c r="T4766">
        <v>0</v>
      </c>
      <c r="U4766">
        <v>0</v>
      </c>
      <c r="V4766">
        <f t="shared" si="148"/>
        <v>45</v>
      </c>
      <c r="W4766">
        <f t="shared" si="149"/>
        <v>17</v>
      </c>
    </row>
    <row r="4767" spans="1:23" x14ac:dyDescent="0.35">
      <c r="A4767" t="s">
        <v>611</v>
      </c>
      <c r="B4767" s="1">
        <v>44367</v>
      </c>
      <c r="C4767" t="s">
        <v>596</v>
      </c>
      <c r="D4767" t="s">
        <v>67</v>
      </c>
      <c r="E4767">
        <v>1</v>
      </c>
      <c r="F4767">
        <v>0</v>
      </c>
      <c r="G4767">
        <v>0</v>
      </c>
      <c r="H4767">
        <v>1</v>
      </c>
      <c r="I4767">
        <v>0</v>
      </c>
      <c r="J4767">
        <v>0</v>
      </c>
      <c r="K4767">
        <v>0</v>
      </c>
      <c r="L4767">
        <v>7</v>
      </c>
      <c r="M4767">
        <v>3</v>
      </c>
      <c r="N4767">
        <v>1</v>
      </c>
      <c r="O4767">
        <v>1</v>
      </c>
      <c r="P4767">
        <v>1</v>
      </c>
      <c r="Q4767">
        <v>1</v>
      </c>
      <c r="R4767">
        <v>4</v>
      </c>
      <c r="S4767">
        <v>0</v>
      </c>
      <c r="T4767">
        <v>0</v>
      </c>
      <c r="U4767">
        <v>0</v>
      </c>
      <c r="V4767">
        <f t="shared" si="148"/>
        <v>73</v>
      </c>
      <c r="W4767">
        <f t="shared" si="149"/>
        <v>69</v>
      </c>
    </row>
    <row r="4768" spans="1:23" x14ac:dyDescent="0.35">
      <c r="A4768" t="s">
        <v>611</v>
      </c>
      <c r="B4768" s="1">
        <v>44369</v>
      </c>
      <c r="C4768" t="s">
        <v>597</v>
      </c>
      <c r="D4768" t="s">
        <v>95</v>
      </c>
      <c r="E4768">
        <v>1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6</v>
      </c>
      <c r="M4768">
        <v>2</v>
      </c>
      <c r="N4768">
        <v>1</v>
      </c>
      <c r="O4768">
        <v>1</v>
      </c>
      <c r="P4768">
        <v>1</v>
      </c>
      <c r="Q4768">
        <v>1</v>
      </c>
      <c r="R4768">
        <v>7</v>
      </c>
      <c r="S4768">
        <v>0</v>
      </c>
      <c r="T4768">
        <v>0</v>
      </c>
      <c r="U4768">
        <v>0</v>
      </c>
      <c r="V4768">
        <f t="shared" si="148"/>
        <v>72</v>
      </c>
      <c r="W4768">
        <f t="shared" si="149"/>
        <v>68</v>
      </c>
    </row>
    <row r="4769" spans="1:23" x14ac:dyDescent="0.35">
      <c r="A4769" t="s">
        <v>611</v>
      </c>
      <c r="B4769" s="1">
        <v>44370</v>
      </c>
      <c r="C4769" t="s">
        <v>602</v>
      </c>
      <c r="D4769" t="s">
        <v>95</v>
      </c>
      <c r="E4769">
        <v>1</v>
      </c>
      <c r="F4769">
        <v>0</v>
      </c>
      <c r="G4769">
        <v>0</v>
      </c>
      <c r="H4769">
        <v>1</v>
      </c>
      <c r="I4769">
        <v>0</v>
      </c>
      <c r="J4769">
        <v>0</v>
      </c>
      <c r="K4769">
        <v>0</v>
      </c>
      <c r="L4769">
        <v>6</v>
      </c>
      <c r="M4769">
        <v>4</v>
      </c>
      <c r="N4769">
        <v>1</v>
      </c>
      <c r="O4769">
        <v>1</v>
      </c>
      <c r="P4769">
        <v>1</v>
      </c>
      <c r="Q4769">
        <v>1</v>
      </c>
      <c r="R4769">
        <v>6</v>
      </c>
      <c r="S4769">
        <v>0</v>
      </c>
      <c r="T4769">
        <v>0</v>
      </c>
      <c r="U4769">
        <v>0</v>
      </c>
      <c r="V4769">
        <f t="shared" si="148"/>
        <v>69</v>
      </c>
      <c r="W4769">
        <f t="shared" si="149"/>
        <v>63</v>
      </c>
    </row>
    <row r="4770" spans="1:23" x14ac:dyDescent="0.35">
      <c r="A4770" t="s">
        <v>611</v>
      </c>
      <c r="B4770" s="1">
        <v>44371</v>
      </c>
      <c r="C4770" t="s">
        <v>603</v>
      </c>
      <c r="D4770" t="s">
        <v>53</v>
      </c>
      <c r="E4770">
        <v>1</v>
      </c>
      <c r="F4770">
        <v>0</v>
      </c>
      <c r="G4770">
        <v>0</v>
      </c>
      <c r="H4770">
        <v>1</v>
      </c>
      <c r="I4770">
        <v>0</v>
      </c>
      <c r="J4770">
        <v>0</v>
      </c>
      <c r="K4770">
        <v>0</v>
      </c>
      <c r="L4770">
        <v>5</v>
      </c>
      <c r="M4770">
        <v>5</v>
      </c>
      <c r="N4770">
        <v>0</v>
      </c>
      <c r="O4770">
        <v>0</v>
      </c>
      <c r="P4770">
        <v>0</v>
      </c>
      <c r="Q4770">
        <v>2</v>
      </c>
      <c r="R4770">
        <v>8</v>
      </c>
      <c r="S4770">
        <v>0</v>
      </c>
      <c r="T4770">
        <v>0</v>
      </c>
      <c r="U4770">
        <v>0</v>
      </c>
      <c r="V4770">
        <f t="shared" si="148"/>
        <v>68</v>
      </c>
      <c r="W4770">
        <f t="shared" si="149"/>
        <v>64</v>
      </c>
    </row>
    <row r="4771" spans="1:23" x14ac:dyDescent="0.35">
      <c r="A4771" t="s">
        <v>611</v>
      </c>
      <c r="B4771" s="1">
        <v>44372</v>
      </c>
      <c r="C4771" t="s">
        <v>608</v>
      </c>
      <c r="D4771" t="s">
        <v>53</v>
      </c>
      <c r="E4771">
        <v>1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6</v>
      </c>
      <c r="M4771">
        <v>4</v>
      </c>
      <c r="N4771">
        <v>1</v>
      </c>
      <c r="O4771">
        <v>0</v>
      </c>
      <c r="P4771">
        <v>0</v>
      </c>
      <c r="Q4771">
        <v>2</v>
      </c>
      <c r="R4771">
        <v>6</v>
      </c>
      <c r="S4771">
        <v>0</v>
      </c>
      <c r="T4771">
        <v>0</v>
      </c>
      <c r="U4771">
        <v>0</v>
      </c>
      <c r="V4771">
        <f t="shared" si="148"/>
        <v>70</v>
      </c>
      <c r="W4771">
        <f t="shared" si="149"/>
        <v>67</v>
      </c>
    </row>
    <row r="4772" spans="1:23" x14ac:dyDescent="0.35">
      <c r="A4772" t="s">
        <v>611</v>
      </c>
      <c r="B4772" s="1">
        <v>44373</v>
      </c>
      <c r="C4772" t="s">
        <v>596</v>
      </c>
      <c r="D4772" t="s">
        <v>53</v>
      </c>
      <c r="E4772">
        <v>1</v>
      </c>
      <c r="F4772">
        <v>0</v>
      </c>
      <c r="G4772">
        <v>0</v>
      </c>
      <c r="H4772">
        <v>1</v>
      </c>
      <c r="I4772">
        <v>0</v>
      </c>
      <c r="J4772">
        <v>0</v>
      </c>
      <c r="K4772">
        <v>0</v>
      </c>
      <c r="L4772" s="2">
        <v>6.666666666666667</v>
      </c>
      <c r="M4772">
        <v>7</v>
      </c>
      <c r="N4772">
        <v>4</v>
      </c>
      <c r="O4772">
        <v>4</v>
      </c>
      <c r="P4772">
        <v>0</v>
      </c>
      <c r="Q4772">
        <v>2</v>
      </c>
      <c r="R4772">
        <v>3</v>
      </c>
      <c r="S4772">
        <v>0</v>
      </c>
      <c r="T4772">
        <v>0</v>
      </c>
      <c r="U4772">
        <v>0</v>
      </c>
      <c r="V4772">
        <f t="shared" si="148"/>
        <v>69.333333333333329</v>
      </c>
      <c r="W4772">
        <f t="shared" si="149"/>
        <v>53</v>
      </c>
    </row>
    <row r="4773" spans="1:23" x14ac:dyDescent="0.35">
      <c r="A4773" t="s">
        <v>611</v>
      </c>
      <c r="B4773" s="1">
        <v>44374</v>
      </c>
      <c r="C4773" t="s">
        <v>597</v>
      </c>
      <c r="D4773" t="s">
        <v>53</v>
      </c>
      <c r="E4773">
        <v>1</v>
      </c>
      <c r="F4773">
        <v>0</v>
      </c>
      <c r="G4773">
        <v>0</v>
      </c>
      <c r="H4773">
        <v>1</v>
      </c>
      <c r="I4773">
        <v>0</v>
      </c>
      <c r="J4773">
        <v>0</v>
      </c>
      <c r="K4773">
        <v>0</v>
      </c>
      <c r="L4773">
        <v>5</v>
      </c>
      <c r="M4773">
        <v>6</v>
      </c>
      <c r="N4773">
        <v>2</v>
      </c>
      <c r="O4773">
        <v>2</v>
      </c>
      <c r="P4773">
        <v>1</v>
      </c>
      <c r="Q4773">
        <v>1</v>
      </c>
      <c r="R4773">
        <v>3</v>
      </c>
      <c r="S4773">
        <v>0</v>
      </c>
      <c r="T4773">
        <v>0</v>
      </c>
      <c r="U4773">
        <v>0</v>
      </c>
      <c r="V4773">
        <f t="shared" si="148"/>
        <v>59</v>
      </c>
      <c r="W4773">
        <f t="shared" si="149"/>
        <v>47</v>
      </c>
    </row>
    <row r="4774" spans="1:23" x14ac:dyDescent="0.35">
      <c r="A4774" t="s">
        <v>611</v>
      </c>
      <c r="B4774" s="1">
        <v>44376</v>
      </c>
      <c r="C4774" t="s">
        <v>602</v>
      </c>
      <c r="D4774" t="s">
        <v>46</v>
      </c>
      <c r="E4774">
        <v>1</v>
      </c>
      <c r="F4774">
        <v>0</v>
      </c>
      <c r="G4774">
        <v>0</v>
      </c>
      <c r="H4774">
        <v>1</v>
      </c>
      <c r="I4774">
        <v>0</v>
      </c>
      <c r="J4774">
        <v>0</v>
      </c>
      <c r="K4774">
        <v>0</v>
      </c>
      <c r="L4774">
        <v>6</v>
      </c>
      <c r="M4774">
        <v>5</v>
      </c>
      <c r="N4774">
        <v>3</v>
      </c>
      <c r="O4774">
        <v>3</v>
      </c>
      <c r="P4774">
        <v>1</v>
      </c>
      <c r="Q4774">
        <v>1</v>
      </c>
      <c r="R4774">
        <v>10</v>
      </c>
      <c r="S4774">
        <v>0</v>
      </c>
      <c r="T4774">
        <v>0</v>
      </c>
      <c r="U4774">
        <v>0</v>
      </c>
      <c r="V4774">
        <f t="shared" si="148"/>
        <v>72</v>
      </c>
      <c r="W4774">
        <f t="shared" si="149"/>
        <v>59</v>
      </c>
    </row>
    <row r="4775" spans="1:23" x14ac:dyDescent="0.35">
      <c r="A4775" t="s">
        <v>611</v>
      </c>
      <c r="B4775" s="1">
        <v>44377</v>
      </c>
      <c r="C4775" t="s">
        <v>599</v>
      </c>
      <c r="D4775" t="s">
        <v>46</v>
      </c>
      <c r="E4775">
        <v>1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 s="2">
        <v>2.6666666666666665</v>
      </c>
      <c r="M4775">
        <v>5</v>
      </c>
      <c r="N4775">
        <v>4</v>
      </c>
      <c r="O4775">
        <v>4</v>
      </c>
      <c r="P4775">
        <v>1</v>
      </c>
      <c r="Q4775">
        <v>0</v>
      </c>
      <c r="R4775">
        <v>3</v>
      </c>
      <c r="S4775">
        <v>0</v>
      </c>
      <c r="T4775">
        <v>0</v>
      </c>
      <c r="U4775">
        <v>0</v>
      </c>
      <c r="V4775">
        <f t="shared" si="148"/>
        <v>52</v>
      </c>
      <c r="W4775">
        <f t="shared" si="149"/>
        <v>31</v>
      </c>
    </row>
    <row r="4776" spans="1:23" x14ac:dyDescent="0.35">
      <c r="A4776" t="s">
        <v>611</v>
      </c>
      <c r="B4776" s="1">
        <v>44378</v>
      </c>
      <c r="C4776" t="s">
        <v>596</v>
      </c>
      <c r="D4776" t="s">
        <v>46</v>
      </c>
      <c r="E4776">
        <v>1</v>
      </c>
      <c r="F4776">
        <v>0</v>
      </c>
      <c r="G4776">
        <v>0</v>
      </c>
      <c r="H4776">
        <v>0</v>
      </c>
      <c r="I4776">
        <v>1</v>
      </c>
      <c r="J4776">
        <v>0</v>
      </c>
      <c r="K4776">
        <v>0</v>
      </c>
      <c r="L4776">
        <v>4</v>
      </c>
      <c r="M4776">
        <v>7</v>
      </c>
      <c r="N4776">
        <v>5</v>
      </c>
      <c r="O4776">
        <v>4</v>
      </c>
      <c r="P4776">
        <v>2</v>
      </c>
      <c r="Q4776">
        <v>2</v>
      </c>
      <c r="R4776">
        <v>2</v>
      </c>
      <c r="S4776">
        <v>0</v>
      </c>
      <c r="T4776">
        <v>0</v>
      </c>
      <c r="U4776">
        <v>0</v>
      </c>
      <c r="V4776">
        <f t="shared" si="148"/>
        <v>45</v>
      </c>
      <c r="W4776">
        <f t="shared" si="149"/>
        <v>21</v>
      </c>
    </row>
    <row r="4777" spans="1:23" x14ac:dyDescent="0.35">
      <c r="A4777" t="s">
        <v>611</v>
      </c>
      <c r="B4777" s="1">
        <v>44379</v>
      </c>
      <c r="C4777" t="s">
        <v>608</v>
      </c>
      <c r="D4777" t="s">
        <v>35</v>
      </c>
      <c r="E4777">
        <v>1</v>
      </c>
      <c r="F4777">
        <v>0</v>
      </c>
      <c r="G4777">
        <v>0</v>
      </c>
      <c r="H4777">
        <v>1</v>
      </c>
      <c r="I4777">
        <v>0</v>
      </c>
      <c r="J4777">
        <v>0</v>
      </c>
      <c r="K4777">
        <v>0</v>
      </c>
      <c r="L4777">
        <v>7</v>
      </c>
      <c r="M4777">
        <v>3</v>
      </c>
      <c r="N4777">
        <v>0</v>
      </c>
      <c r="O4777">
        <v>0</v>
      </c>
      <c r="P4777">
        <v>0</v>
      </c>
      <c r="Q4777">
        <v>1</v>
      </c>
      <c r="R4777">
        <v>10</v>
      </c>
      <c r="S4777">
        <v>0</v>
      </c>
      <c r="T4777">
        <v>1</v>
      </c>
      <c r="U4777">
        <v>0</v>
      </c>
      <c r="V4777">
        <f t="shared" si="148"/>
        <v>83</v>
      </c>
      <c r="W4777">
        <f t="shared" si="149"/>
        <v>84</v>
      </c>
    </row>
    <row r="4778" spans="1:23" x14ac:dyDescent="0.35">
      <c r="A4778" t="s">
        <v>611</v>
      </c>
      <c r="B4778" s="1">
        <v>44380</v>
      </c>
      <c r="C4778" t="s">
        <v>597</v>
      </c>
      <c r="D4778" t="s">
        <v>35</v>
      </c>
      <c r="E4778">
        <v>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 s="2">
        <v>5.666666666666667</v>
      </c>
      <c r="M4778">
        <v>2</v>
      </c>
      <c r="N4778">
        <v>1</v>
      </c>
      <c r="O4778">
        <v>1</v>
      </c>
      <c r="P4778">
        <v>1</v>
      </c>
      <c r="Q4778">
        <v>3</v>
      </c>
      <c r="R4778">
        <v>5</v>
      </c>
      <c r="S4778">
        <v>0</v>
      </c>
      <c r="T4778">
        <v>0</v>
      </c>
      <c r="U4778">
        <v>0</v>
      </c>
      <c r="V4778">
        <f t="shared" si="148"/>
        <v>66.333333333333329</v>
      </c>
      <c r="W4778">
        <f t="shared" si="149"/>
        <v>60</v>
      </c>
    </row>
    <row r="4779" spans="1:23" x14ac:dyDescent="0.35">
      <c r="A4779" t="s">
        <v>611</v>
      </c>
      <c r="B4779" s="1">
        <v>44381</v>
      </c>
      <c r="C4779" t="s">
        <v>602</v>
      </c>
      <c r="D4779" t="s">
        <v>35</v>
      </c>
      <c r="E4779">
        <v>1</v>
      </c>
      <c r="F4779">
        <v>0</v>
      </c>
      <c r="G4779">
        <v>0</v>
      </c>
      <c r="H4779">
        <v>0</v>
      </c>
      <c r="I4779">
        <v>1</v>
      </c>
      <c r="J4779">
        <v>0</v>
      </c>
      <c r="K4779">
        <v>0</v>
      </c>
      <c r="L4779">
        <v>7</v>
      </c>
      <c r="M4779">
        <v>5</v>
      </c>
      <c r="N4779">
        <v>2</v>
      </c>
      <c r="O4779">
        <v>2</v>
      </c>
      <c r="P4779">
        <v>1</v>
      </c>
      <c r="Q4779">
        <v>2</v>
      </c>
      <c r="R4779">
        <v>6</v>
      </c>
      <c r="S4779">
        <v>0</v>
      </c>
      <c r="T4779">
        <v>0</v>
      </c>
      <c r="U4779">
        <v>0</v>
      </c>
      <c r="V4779">
        <f t="shared" si="148"/>
        <v>72</v>
      </c>
      <c r="W4779">
        <f t="shared" si="149"/>
        <v>62</v>
      </c>
    </row>
    <row r="4780" spans="1:23" x14ac:dyDescent="0.35">
      <c r="A4780" t="s">
        <v>611</v>
      </c>
      <c r="B4780" s="1">
        <v>44383</v>
      </c>
      <c r="C4780" t="s">
        <v>599</v>
      </c>
      <c r="D4780" t="s">
        <v>67</v>
      </c>
      <c r="E4780">
        <v>1</v>
      </c>
      <c r="F4780">
        <v>0</v>
      </c>
      <c r="G4780">
        <v>0</v>
      </c>
      <c r="H4780">
        <v>0</v>
      </c>
      <c r="I4780">
        <v>1</v>
      </c>
      <c r="J4780">
        <v>0</v>
      </c>
      <c r="K4780">
        <v>0</v>
      </c>
      <c r="L4780">
        <v>4</v>
      </c>
      <c r="M4780">
        <v>6</v>
      </c>
      <c r="N4780">
        <v>4</v>
      </c>
      <c r="O4780">
        <v>3</v>
      </c>
      <c r="P4780">
        <v>2</v>
      </c>
      <c r="Q4780">
        <v>0</v>
      </c>
      <c r="R4780">
        <v>4</v>
      </c>
      <c r="S4780">
        <v>0</v>
      </c>
      <c r="T4780">
        <v>0</v>
      </c>
      <c r="U4780">
        <v>0</v>
      </c>
      <c r="V4780">
        <f t="shared" si="148"/>
        <v>50</v>
      </c>
      <c r="W4780">
        <f t="shared" si="149"/>
        <v>32</v>
      </c>
    </row>
    <row r="4781" spans="1:23" x14ac:dyDescent="0.35">
      <c r="A4781" t="s">
        <v>611</v>
      </c>
      <c r="B4781" s="1">
        <v>44384</v>
      </c>
      <c r="C4781" t="s">
        <v>596</v>
      </c>
      <c r="D4781" t="s">
        <v>67</v>
      </c>
      <c r="E4781">
        <v>1</v>
      </c>
      <c r="F4781">
        <v>0</v>
      </c>
      <c r="G4781">
        <v>0</v>
      </c>
      <c r="H4781">
        <v>1</v>
      </c>
      <c r="I4781">
        <v>0</v>
      </c>
      <c r="J4781">
        <v>0</v>
      </c>
      <c r="K4781">
        <v>0</v>
      </c>
      <c r="L4781">
        <v>5</v>
      </c>
      <c r="M4781">
        <v>5</v>
      </c>
      <c r="N4781">
        <v>1</v>
      </c>
      <c r="O4781">
        <v>1</v>
      </c>
      <c r="P4781">
        <v>0</v>
      </c>
      <c r="Q4781">
        <v>2</v>
      </c>
      <c r="R4781">
        <v>7</v>
      </c>
      <c r="S4781">
        <v>0</v>
      </c>
      <c r="T4781">
        <v>0</v>
      </c>
      <c r="U4781">
        <v>0</v>
      </c>
      <c r="V4781">
        <f t="shared" si="148"/>
        <v>67</v>
      </c>
      <c r="W4781">
        <f t="shared" si="149"/>
        <v>60</v>
      </c>
    </row>
    <row r="4782" spans="1:23" x14ac:dyDescent="0.35">
      <c r="A4782" t="s">
        <v>611</v>
      </c>
      <c r="B4782" s="1">
        <v>44386</v>
      </c>
      <c r="C4782" t="s">
        <v>608</v>
      </c>
      <c r="D4782" t="s">
        <v>51</v>
      </c>
      <c r="E4782">
        <v>1</v>
      </c>
      <c r="F4782">
        <v>0</v>
      </c>
      <c r="G4782">
        <v>0</v>
      </c>
      <c r="H4782">
        <v>0</v>
      </c>
      <c r="I4782">
        <v>1</v>
      </c>
      <c r="J4782">
        <v>0</v>
      </c>
      <c r="K4782">
        <v>0</v>
      </c>
      <c r="L4782" s="2">
        <v>3.6666666666666665</v>
      </c>
      <c r="M4782">
        <v>3</v>
      </c>
      <c r="N4782">
        <v>3</v>
      </c>
      <c r="O4782">
        <v>2</v>
      </c>
      <c r="P4782">
        <v>0</v>
      </c>
      <c r="Q4782">
        <v>3</v>
      </c>
      <c r="R4782">
        <v>9</v>
      </c>
      <c r="S4782">
        <v>2</v>
      </c>
      <c r="T4782">
        <v>0</v>
      </c>
      <c r="U4782">
        <v>0</v>
      </c>
      <c r="V4782">
        <f t="shared" si="148"/>
        <v>62</v>
      </c>
      <c r="W4782">
        <f t="shared" si="149"/>
        <v>50</v>
      </c>
    </row>
    <row r="4783" spans="1:23" x14ac:dyDescent="0.35">
      <c r="A4783" t="s">
        <v>611</v>
      </c>
      <c r="B4783" s="1">
        <v>44387</v>
      </c>
      <c r="C4783" t="s">
        <v>597</v>
      </c>
      <c r="D4783" t="s">
        <v>51</v>
      </c>
      <c r="E4783">
        <v>1</v>
      </c>
      <c r="F4783">
        <v>0</v>
      </c>
      <c r="G4783">
        <v>0</v>
      </c>
      <c r="H4783">
        <v>0</v>
      </c>
      <c r="I4783">
        <v>1</v>
      </c>
      <c r="J4783">
        <v>0</v>
      </c>
      <c r="K4783">
        <v>0</v>
      </c>
      <c r="L4783" s="2">
        <v>3.6666666666666665</v>
      </c>
      <c r="M4783">
        <v>4</v>
      </c>
      <c r="N4783">
        <v>4</v>
      </c>
      <c r="O4783">
        <v>4</v>
      </c>
      <c r="P4783">
        <v>3</v>
      </c>
      <c r="Q4783">
        <v>2</v>
      </c>
      <c r="R4783">
        <v>5</v>
      </c>
      <c r="S4783">
        <v>0</v>
      </c>
      <c r="T4783">
        <v>0</v>
      </c>
      <c r="U4783">
        <v>0</v>
      </c>
      <c r="V4783">
        <f t="shared" si="148"/>
        <v>48</v>
      </c>
      <c r="W4783">
        <f t="shared" si="149"/>
        <v>25</v>
      </c>
    </row>
    <row r="4784" spans="1:23" x14ac:dyDescent="0.35">
      <c r="A4784" t="s">
        <v>611</v>
      </c>
      <c r="B4784" s="1">
        <v>44388</v>
      </c>
      <c r="C4784" t="s">
        <v>602</v>
      </c>
      <c r="D4784" t="s">
        <v>51</v>
      </c>
      <c r="E4784">
        <v>1</v>
      </c>
      <c r="F4784">
        <v>0</v>
      </c>
      <c r="G4784">
        <v>0</v>
      </c>
      <c r="H4784">
        <v>1</v>
      </c>
      <c r="I4784">
        <v>0</v>
      </c>
      <c r="J4784">
        <v>0</v>
      </c>
      <c r="K4784">
        <v>0</v>
      </c>
      <c r="L4784">
        <v>7</v>
      </c>
      <c r="M4784">
        <v>1</v>
      </c>
      <c r="N4784">
        <v>0</v>
      </c>
      <c r="O4784">
        <v>0</v>
      </c>
      <c r="P4784">
        <v>0</v>
      </c>
      <c r="Q4784">
        <v>1</v>
      </c>
      <c r="R4784">
        <v>11</v>
      </c>
      <c r="S4784">
        <v>0</v>
      </c>
      <c r="T4784">
        <v>0</v>
      </c>
      <c r="U4784">
        <v>0</v>
      </c>
      <c r="V4784">
        <f t="shared" si="148"/>
        <v>86</v>
      </c>
      <c r="W4784">
        <f t="shared" si="149"/>
        <v>89</v>
      </c>
    </row>
    <row r="4785" spans="1:23" x14ac:dyDescent="0.35">
      <c r="A4785" t="s">
        <v>611</v>
      </c>
      <c r="B4785" s="1">
        <v>44393</v>
      </c>
      <c r="C4785" t="s">
        <v>602</v>
      </c>
      <c r="D4785" t="s">
        <v>31</v>
      </c>
      <c r="E4785">
        <v>1</v>
      </c>
      <c r="F4785">
        <v>0</v>
      </c>
      <c r="G4785">
        <v>0</v>
      </c>
      <c r="H4785">
        <v>1</v>
      </c>
      <c r="I4785">
        <v>0</v>
      </c>
      <c r="J4785">
        <v>0</v>
      </c>
      <c r="K4785">
        <v>0</v>
      </c>
      <c r="L4785" s="2">
        <v>6.666666666666667</v>
      </c>
      <c r="M4785">
        <v>4</v>
      </c>
      <c r="N4785">
        <v>0</v>
      </c>
      <c r="O4785">
        <v>0</v>
      </c>
      <c r="P4785">
        <v>0</v>
      </c>
      <c r="Q4785">
        <v>2</v>
      </c>
      <c r="R4785">
        <v>8</v>
      </c>
      <c r="S4785">
        <v>0</v>
      </c>
      <c r="T4785">
        <v>0</v>
      </c>
      <c r="U4785">
        <v>0</v>
      </c>
      <c r="V4785">
        <f t="shared" si="148"/>
        <v>77.333333333333329</v>
      </c>
      <c r="W4785">
        <f t="shared" si="149"/>
        <v>76</v>
      </c>
    </row>
    <row r="4786" spans="1:23" x14ac:dyDescent="0.35">
      <c r="A4786" t="s">
        <v>611</v>
      </c>
      <c r="B4786" t="s">
        <v>589</v>
      </c>
      <c r="C4786" t="s">
        <v>596</v>
      </c>
      <c r="D4786" t="s">
        <v>31</v>
      </c>
      <c r="E4786">
        <v>1</v>
      </c>
      <c r="F4786">
        <v>1</v>
      </c>
      <c r="G4786">
        <v>0</v>
      </c>
      <c r="H4786">
        <v>1</v>
      </c>
      <c r="I4786">
        <v>0</v>
      </c>
      <c r="J4786">
        <v>0</v>
      </c>
      <c r="K4786">
        <v>1</v>
      </c>
      <c r="L4786">
        <v>7</v>
      </c>
      <c r="M4786">
        <v>3</v>
      </c>
      <c r="N4786">
        <v>0</v>
      </c>
      <c r="O4786">
        <v>0</v>
      </c>
      <c r="P4786">
        <v>0</v>
      </c>
      <c r="Q4786">
        <v>1</v>
      </c>
      <c r="R4786">
        <v>4</v>
      </c>
      <c r="S4786">
        <v>0</v>
      </c>
      <c r="T4786">
        <v>0</v>
      </c>
      <c r="U4786">
        <v>0</v>
      </c>
      <c r="V4786">
        <f t="shared" si="148"/>
        <v>77</v>
      </c>
      <c r="W4786">
        <f t="shared" si="149"/>
        <v>78</v>
      </c>
    </row>
    <row r="4787" spans="1:23" x14ac:dyDescent="0.35">
      <c r="A4787" t="s">
        <v>611</v>
      </c>
      <c r="B4787" t="s">
        <v>590</v>
      </c>
      <c r="C4787" t="s">
        <v>599</v>
      </c>
      <c r="D4787" t="s">
        <v>31</v>
      </c>
      <c r="E4787">
        <v>1</v>
      </c>
      <c r="F4787">
        <v>0</v>
      </c>
      <c r="G4787">
        <v>0</v>
      </c>
      <c r="H4787">
        <v>1</v>
      </c>
      <c r="I4787">
        <v>0</v>
      </c>
      <c r="J4787">
        <v>0</v>
      </c>
      <c r="K4787">
        <v>0</v>
      </c>
      <c r="L4787">
        <v>5</v>
      </c>
      <c r="M4787">
        <v>3</v>
      </c>
      <c r="N4787">
        <v>0</v>
      </c>
      <c r="O4787">
        <v>0</v>
      </c>
      <c r="P4787">
        <v>0</v>
      </c>
      <c r="Q4787">
        <v>0</v>
      </c>
      <c r="R4787">
        <v>2</v>
      </c>
      <c r="S4787">
        <v>0</v>
      </c>
      <c r="T4787">
        <v>0</v>
      </c>
      <c r="U4787">
        <v>0</v>
      </c>
      <c r="V4787">
        <f t="shared" si="148"/>
        <v>66</v>
      </c>
      <c r="W4787">
        <f t="shared" si="149"/>
        <v>66</v>
      </c>
    </row>
    <row r="4788" spans="1:23" x14ac:dyDescent="0.35">
      <c r="A4788" t="s">
        <v>611</v>
      </c>
      <c r="B4788" s="1">
        <v>44396</v>
      </c>
      <c r="C4788" t="s">
        <v>597</v>
      </c>
      <c r="D4788" t="s">
        <v>55</v>
      </c>
      <c r="E4788">
        <v>1</v>
      </c>
      <c r="F4788">
        <v>0</v>
      </c>
      <c r="G4788">
        <v>0</v>
      </c>
      <c r="H4788">
        <v>0</v>
      </c>
      <c r="I4788">
        <v>1</v>
      </c>
      <c r="J4788">
        <v>0</v>
      </c>
      <c r="K4788">
        <v>0</v>
      </c>
      <c r="L4788" s="2">
        <v>0.33333333333333331</v>
      </c>
      <c r="M4788">
        <v>4</v>
      </c>
      <c r="N4788">
        <v>6</v>
      </c>
      <c r="O4788">
        <v>6</v>
      </c>
      <c r="P4788">
        <v>2</v>
      </c>
      <c r="Q4788">
        <v>2</v>
      </c>
      <c r="R4788">
        <v>0</v>
      </c>
      <c r="S4788">
        <v>0</v>
      </c>
      <c r="T4788">
        <v>0</v>
      </c>
      <c r="U4788">
        <v>0</v>
      </c>
      <c r="V4788">
        <f t="shared" si="148"/>
        <v>37</v>
      </c>
      <c r="W4788">
        <f t="shared" si="149"/>
        <v>0</v>
      </c>
    </row>
    <row r="4789" spans="1:23" x14ac:dyDescent="0.35">
      <c r="A4789" t="s">
        <v>611</v>
      </c>
      <c r="B4789" s="1">
        <v>44398</v>
      </c>
      <c r="C4789" t="s">
        <v>602</v>
      </c>
      <c r="D4789" t="s">
        <v>55</v>
      </c>
      <c r="E4789">
        <v>1</v>
      </c>
      <c r="F4789">
        <v>0</v>
      </c>
      <c r="G4789">
        <v>0</v>
      </c>
      <c r="H4789">
        <v>0</v>
      </c>
      <c r="I4789">
        <v>1</v>
      </c>
      <c r="J4789">
        <v>0</v>
      </c>
      <c r="K4789">
        <v>0</v>
      </c>
      <c r="L4789">
        <v>5</v>
      </c>
      <c r="M4789">
        <v>5</v>
      </c>
      <c r="N4789">
        <v>4</v>
      </c>
      <c r="O4789">
        <v>4</v>
      </c>
      <c r="P4789">
        <v>3</v>
      </c>
      <c r="Q4789">
        <v>1</v>
      </c>
      <c r="R4789">
        <v>4</v>
      </c>
      <c r="S4789">
        <v>0</v>
      </c>
      <c r="T4789">
        <v>0</v>
      </c>
      <c r="U4789">
        <v>0</v>
      </c>
      <c r="V4789">
        <f t="shared" si="148"/>
        <v>53</v>
      </c>
      <c r="W4789">
        <f t="shared" si="149"/>
        <v>32</v>
      </c>
    </row>
    <row r="4790" spans="1:23" x14ac:dyDescent="0.35">
      <c r="A4790" t="s">
        <v>611</v>
      </c>
      <c r="B4790" s="1">
        <v>44400</v>
      </c>
      <c r="C4790" t="s">
        <v>599</v>
      </c>
      <c r="D4790" t="s">
        <v>96</v>
      </c>
      <c r="E4790">
        <v>1</v>
      </c>
      <c r="F4790">
        <v>0</v>
      </c>
      <c r="G4790">
        <v>0</v>
      </c>
      <c r="H4790">
        <v>0</v>
      </c>
      <c r="I4790">
        <v>1</v>
      </c>
      <c r="J4790">
        <v>0</v>
      </c>
      <c r="K4790">
        <v>0</v>
      </c>
      <c r="L4790" s="2">
        <v>5.666666666666667</v>
      </c>
      <c r="M4790">
        <v>4</v>
      </c>
      <c r="N4790">
        <v>2</v>
      </c>
      <c r="O4790">
        <v>2</v>
      </c>
      <c r="P4790">
        <v>1</v>
      </c>
      <c r="Q4790">
        <v>3</v>
      </c>
      <c r="R4790">
        <v>5</v>
      </c>
      <c r="S4790">
        <v>0</v>
      </c>
      <c r="T4790">
        <v>0</v>
      </c>
      <c r="U4790">
        <v>0</v>
      </c>
      <c r="V4790">
        <f t="shared" si="148"/>
        <v>64.333333333333329</v>
      </c>
      <c r="W4790">
        <f t="shared" si="149"/>
        <v>53</v>
      </c>
    </row>
    <row r="4791" spans="1:23" x14ac:dyDescent="0.35">
      <c r="A4791" t="s">
        <v>611</v>
      </c>
      <c r="B4791" s="1">
        <v>44401</v>
      </c>
      <c r="C4791" t="s">
        <v>596</v>
      </c>
      <c r="D4791" t="s">
        <v>96</v>
      </c>
      <c r="E4791">
        <v>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 s="2">
        <v>4.333333333333333</v>
      </c>
      <c r="M4791">
        <v>10</v>
      </c>
      <c r="N4791">
        <v>3</v>
      </c>
      <c r="O4791">
        <v>3</v>
      </c>
      <c r="P4791">
        <v>0</v>
      </c>
      <c r="Q4791">
        <v>1</v>
      </c>
      <c r="R4791">
        <v>4</v>
      </c>
      <c r="S4791">
        <v>0</v>
      </c>
      <c r="T4791">
        <v>0</v>
      </c>
      <c r="U4791">
        <v>0</v>
      </c>
      <c r="V4791">
        <f t="shared" si="148"/>
        <v>56.666666666666664</v>
      </c>
      <c r="W4791">
        <f t="shared" si="149"/>
        <v>39</v>
      </c>
    </row>
    <row r="4792" spans="1:23" x14ac:dyDescent="0.35">
      <c r="A4792" t="s">
        <v>611</v>
      </c>
      <c r="B4792" s="1">
        <v>44402</v>
      </c>
      <c r="C4792" t="s">
        <v>597</v>
      </c>
      <c r="D4792" t="s">
        <v>96</v>
      </c>
      <c r="E4792">
        <v>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5</v>
      </c>
      <c r="M4792">
        <v>5</v>
      </c>
      <c r="N4792">
        <v>1</v>
      </c>
      <c r="O4792">
        <v>1</v>
      </c>
      <c r="P4792">
        <v>0</v>
      </c>
      <c r="Q4792">
        <v>0</v>
      </c>
      <c r="R4792">
        <v>6</v>
      </c>
      <c r="S4792">
        <v>0</v>
      </c>
      <c r="T4792">
        <v>0</v>
      </c>
      <c r="U4792">
        <v>0</v>
      </c>
      <c r="V4792">
        <f t="shared" si="148"/>
        <v>68</v>
      </c>
      <c r="W4792">
        <f t="shared" si="149"/>
        <v>63</v>
      </c>
    </row>
    <row r="4793" spans="1:23" x14ac:dyDescent="0.35">
      <c r="A4793" t="s">
        <v>611</v>
      </c>
      <c r="B4793" s="1">
        <v>44403</v>
      </c>
      <c r="C4793" t="s">
        <v>609</v>
      </c>
      <c r="D4793" t="s">
        <v>38</v>
      </c>
      <c r="E4793">
        <v>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 s="2">
        <v>3.6666666666666665</v>
      </c>
      <c r="M4793">
        <v>7</v>
      </c>
      <c r="N4793">
        <v>3</v>
      </c>
      <c r="O4793">
        <v>3</v>
      </c>
      <c r="P4793">
        <v>1</v>
      </c>
      <c r="Q4793">
        <v>1</v>
      </c>
      <c r="R4793">
        <v>4</v>
      </c>
      <c r="S4793">
        <v>0</v>
      </c>
      <c r="T4793">
        <v>0</v>
      </c>
      <c r="U4793">
        <v>1</v>
      </c>
      <c r="V4793">
        <f t="shared" si="148"/>
        <v>53</v>
      </c>
      <c r="W4793">
        <f t="shared" si="149"/>
        <v>35</v>
      </c>
    </row>
    <row r="4794" spans="1:23" x14ac:dyDescent="0.35">
      <c r="A4794" t="s">
        <v>611</v>
      </c>
      <c r="B4794" t="s">
        <v>181</v>
      </c>
      <c r="C4794" t="s">
        <v>602</v>
      </c>
      <c r="D4794" t="s">
        <v>38</v>
      </c>
      <c r="E4794">
        <v>1</v>
      </c>
      <c r="F4794">
        <v>0</v>
      </c>
      <c r="G4794">
        <v>0</v>
      </c>
      <c r="H4794">
        <v>1</v>
      </c>
      <c r="I4794">
        <v>0</v>
      </c>
      <c r="J4794">
        <v>0</v>
      </c>
      <c r="K4794">
        <v>0</v>
      </c>
      <c r="L4794">
        <v>6</v>
      </c>
      <c r="M4794">
        <v>5</v>
      </c>
      <c r="N4794">
        <v>1</v>
      </c>
      <c r="O4794">
        <v>1</v>
      </c>
      <c r="P4794">
        <v>0</v>
      </c>
      <c r="Q4794">
        <v>3</v>
      </c>
      <c r="R4794">
        <v>8</v>
      </c>
      <c r="S4794">
        <v>0</v>
      </c>
      <c r="T4794">
        <v>0</v>
      </c>
      <c r="U4794">
        <v>0</v>
      </c>
      <c r="V4794">
        <f t="shared" si="148"/>
        <v>72</v>
      </c>
      <c r="W4794">
        <f t="shared" si="149"/>
        <v>65</v>
      </c>
    </row>
    <row r="4795" spans="1:23" x14ac:dyDescent="0.35">
      <c r="A4795" t="s">
        <v>611</v>
      </c>
      <c r="B4795" t="s">
        <v>182</v>
      </c>
      <c r="C4795" t="s">
        <v>599</v>
      </c>
      <c r="D4795" t="s">
        <v>38</v>
      </c>
      <c r="E4795">
        <v>1</v>
      </c>
      <c r="F4795">
        <v>0</v>
      </c>
      <c r="G4795">
        <v>0</v>
      </c>
      <c r="H4795">
        <v>0</v>
      </c>
      <c r="I4795">
        <v>1</v>
      </c>
      <c r="J4795">
        <v>0</v>
      </c>
      <c r="K4795">
        <v>0</v>
      </c>
      <c r="L4795" s="2">
        <v>3.3333333333333335</v>
      </c>
      <c r="M4795">
        <v>9</v>
      </c>
      <c r="N4795">
        <v>4</v>
      </c>
      <c r="O4795">
        <v>4</v>
      </c>
      <c r="P4795">
        <v>0</v>
      </c>
      <c r="Q4795">
        <v>1</v>
      </c>
      <c r="R4795">
        <v>2</v>
      </c>
      <c r="S4795">
        <v>0</v>
      </c>
      <c r="T4795">
        <v>0</v>
      </c>
      <c r="U4795">
        <v>0</v>
      </c>
      <c r="V4795">
        <f t="shared" si="148"/>
        <v>52</v>
      </c>
      <c r="W4795">
        <f t="shared" si="149"/>
        <v>30</v>
      </c>
    </row>
    <row r="4796" spans="1:23" x14ac:dyDescent="0.35">
      <c r="A4796" t="s">
        <v>611</v>
      </c>
      <c r="B4796" s="1">
        <v>44406</v>
      </c>
      <c r="C4796" t="s">
        <v>596</v>
      </c>
      <c r="D4796" t="s">
        <v>38</v>
      </c>
      <c r="E4796">
        <v>1</v>
      </c>
      <c r="F4796">
        <v>0</v>
      </c>
      <c r="G4796">
        <v>0</v>
      </c>
      <c r="H4796">
        <v>1</v>
      </c>
      <c r="I4796">
        <v>0</v>
      </c>
      <c r="J4796">
        <v>0</v>
      </c>
      <c r="K4796">
        <v>0</v>
      </c>
      <c r="L4796">
        <v>6</v>
      </c>
      <c r="M4796">
        <v>2</v>
      </c>
      <c r="N4796">
        <v>0</v>
      </c>
      <c r="O4796">
        <v>0</v>
      </c>
      <c r="P4796">
        <v>0</v>
      </c>
      <c r="Q4796">
        <v>0</v>
      </c>
      <c r="R4796">
        <v>5</v>
      </c>
      <c r="S4796">
        <v>1</v>
      </c>
      <c r="T4796">
        <v>0</v>
      </c>
      <c r="U4796">
        <v>0</v>
      </c>
      <c r="V4796">
        <f t="shared" si="148"/>
        <v>75</v>
      </c>
      <c r="W4796">
        <f t="shared" si="149"/>
        <v>77</v>
      </c>
    </row>
    <row r="4797" spans="1:23" x14ac:dyDescent="0.35">
      <c r="A4797" t="s">
        <v>611</v>
      </c>
      <c r="B4797" s="1">
        <v>44407</v>
      </c>
      <c r="C4797" t="s">
        <v>597</v>
      </c>
      <c r="D4797" t="s">
        <v>47</v>
      </c>
      <c r="E4797">
        <v>1</v>
      </c>
      <c r="F4797">
        <v>0</v>
      </c>
      <c r="G4797">
        <v>0</v>
      </c>
      <c r="H4797">
        <v>1</v>
      </c>
      <c r="I4797">
        <v>0</v>
      </c>
      <c r="J4797">
        <v>0</v>
      </c>
      <c r="K4797">
        <v>0</v>
      </c>
      <c r="L4797" s="2">
        <v>5.333333333333333</v>
      </c>
      <c r="M4797">
        <v>4</v>
      </c>
      <c r="N4797">
        <v>2</v>
      </c>
      <c r="O4797">
        <v>2</v>
      </c>
      <c r="P4797">
        <v>1</v>
      </c>
      <c r="Q4797">
        <v>1</v>
      </c>
      <c r="R4797">
        <v>1</v>
      </c>
      <c r="S4797">
        <v>0</v>
      </c>
      <c r="T4797">
        <v>0</v>
      </c>
      <c r="U4797">
        <v>0</v>
      </c>
      <c r="V4797">
        <f t="shared" si="148"/>
        <v>60.666666666666664</v>
      </c>
      <c r="W4797">
        <f t="shared" si="149"/>
        <v>51</v>
      </c>
    </row>
    <row r="4798" spans="1:23" x14ac:dyDescent="0.35">
      <c r="A4798" t="s">
        <v>611</v>
      </c>
      <c r="B4798" s="1">
        <v>44408</v>
      </c>
      <c r="C4798" t="s">
        <v>608</v>
      </c>
      <c r="D4798" t="s">
        <v>47</v>
      </c>
      <c r="E4798">
        <v>1</v>
      </c>
      <c r="F4798">
        <v>0</v>
      </c>
      <c r="G4798">
        <v>0</v>
      </c>
      <c r="H4798">
        <v>1</v>
      </c>
      <c r="I4798">
        <v>0</v>
      </c>
      <c r="J4798">
        <v>0</v>
      </c>
      <c r="K4798">
        <v>0</v>
      </c>
      <c r="L4798">
        <v>7</v>
      </c>
      <c r="M4798">
        <v>2</v>
      </c>
      <c r="N4798">
        <v>0</v>
      </c>
      <c r="O4798">
        <v>0</v>
      </c>
      <c r="P4798">
        <v>0</v>
      </c>
      <c r="Q4798">
        <v>1</v>
      </c>
      <c r="R4798">
        <v>4</v>
      </c>
      <c r="S4798">
        <v>0</v>
      </c>
      <c r="T4798">
        <v>0</v>
      </c>
      <c r="U4798">
        <v>0</v>
      </c>
      <c r="V4798">
        <f t="shared" si="148"/>
        <v>78</v>
      </c>
      <c r="W4798">
        <f t="shared" si="149"/>
        <v>80</v>
      </c>
    </row>
    <row r="4799" spans="1:23" x14ac:dyDescent="0.35">
      <c r="A4799" t="s">
        <v>611</v>
      </c>
      <c r="B4799" s="1">
        <v>44409</v>
      </c>
      <c r="C4799" t="s">
        <v>387</v>
      </c>
      <c r="D4799" t="s">
        <v>47</v>
      </c>
      <c r="E4799">
        <v>1</v>
      </c>
      <c r="F4799">
        <v>0</v>
      </c>
      <c r="G4799">
        <v>0</v>
      </c>
      <c r="H4799">
        <v>1</v>
      </c>
      <c r="I4799">
        <v>0</v>
      </c>
      <c r="J4799">
        <v>0</v>
      </c>
      <c r="K4799">
        <v>0</v>
      </c>
      <c r="L4799">
        <v>6</v>
      </c>
      <c r="M4799">
        <v>5</v>
      </c>
      <c r="N4799">
        <v>0</v>
      </c>
      <c r="O4799">
        <v>0</v>
      </c>
      <c r="P4799">
        <v>0</v>
      </c>
      <c r="Q4799">
        <v>1</v>
      </c>
      <c r="R4799">
        <v>7</v>
      </c>
      <c r="S4799">
        <v>3</v>
      </c>
      <c r="T4799">
        <v>0</v>
      </c>
      <c r="U4799">
        <v>0</v>
      </c>
      <c r="V4799">
        <f t="shared" si="148"/>
        <v>73</v>
      </c>
      <c r="W4799">
        <f t="shared" si="149"/>
        <v>71</v>
      </c>
    </row>
    <row r="4800" spans="1:23" x14ac:dyDescent="0.35">
      <c r="A4800" t="s">
        <v>611</v>
      </c>
      <c r="B4800" s="1">
        <v>44410</v>
      </c>
      <c r="C4800" t="s">
        <v>602</v>
      </c>
      <c r="D4800" t="s">
        <v>40</v>
      </c>
      <c r="E4800">
        <v>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6</v>
      </c>
      <c r="M4800">
        <v>6</v>
      </c>
      <c r="N4800">
        <v>2</v>
      </c>
      <c r="O4800">
        <v>2</v>
      </c>
      <c r="P4800">
        <v>0</v>
      </c>
      <c r="Q4800">
        <v>3</v>
      </c>
      <c r="R4800">
        <v>4</v>
      </c>
      <c r="S4800">
        <v>0</v>
      </c>
      <c r="T4800">
        <v>0</v>
      </c>
      <c r="U4800">
        <v>0</v>
      </c>
      <c r="V4800">
        <f t="shared" si="148"/>
        <v>67</v>
      </c>
      <c r="W4800">
        <f t="shared" si="149"/>
        <v>56</v>
      </c>
    </row>
    <row r="4801" spans="1:23" x14ac:dyDescent="0.35">
      <c r="A4801" t="s">
        <v>611</v>
      </c>
      <c r="B4801" s="1">
        <v>44411</v>
      </c>
      <c r="C4801" t="s">
        <v>596</v>
      </c>
      <c r="D4801" t="s">
        <v>40</v>
      </c>
      <c r="E4801">
        <v>1</v>
      </c>
      <c r="F4801">
        <v>0</v>
      </c>
      <c r="G4801">
        <v>0</v>
      </c>
      <c r="H4801">
        <v>1</v>
      </c>
      <c r="I4801">
        <v>0</v>
      </c>
      <c r="J4801">
        <v>0</v>
      </c>
      <c r="K4801">
        <v>0</v>
      </c>
      <c r="L4801">
        <v>7</v>
      </c>
      <c r="M4801">
        <v>7</v>
      </c>
      <c r="N4801">
        <v>2</v>
      </c>
      <c r="O4801">
        <v>2</v>
      </c>
      <c r="P4801">
        <v>0</v>
      </c>
      <c r="Q4801">
        <v>0</v>
      </c>
      <c r="R4801">
        <v>8</v>
      </c>
      <c r="S4801">
        <v>0</v>
      </c>
      <c r="T4801">
        <v>0</v>
      </c>
      <c r="U4801">
        <v>0</v>
      </c>
      <c r="V4801">
        <f t="shared" si="148"/>
        <v>78</v>
      </c>
      <c r="W4801">
        <f t="shared" si="149"/>
        <v>70</v>
      </c>
    </row>
    <row r="4802" spans="1:23" x14ac:dyDescent="0.35">
      <c r="A4802" t="s">
        <v>611</v>
      </c>
      <c r="B4802" s="1">
        <v>44412</v>
      </c>
      <c r="C4802" t="s">
        <v>599</v>
      </c>
      <c r="D4802" t="s">
        <v>40</v>
      </c>
      <c r="E4802">
        <v>1</v>
      </c>
      <c r="F4802">
        <v>0</v>
      </c>
      <c r="G4802">
        <v>0</v>
      </c>
      <c r="H4802">
        <v>1</v>
      </c>
      <c r="I4802">
        <v>0</v>
      </c>
      <c r="J4802">
        <v>0</v>
      </c>
      <c r="K4802">
        <v>0</v>
      </c>
      <c r="L4802">
        <v>6</v>
      </c>
      <c r="M4802">
        <v>6</v>
      </c>
      <c r="N4802">
        <v>0</v>
      </c>
      <c r="O4802">
        <v>0</v>
      </c>
      <c r="P4802">
        <v>0</v>
      </c>
      <c r="Q4802">
        <v>1</v>
      </c>
      <c r="R4802">
        <v>8</v>
      </c>
      <c r="S4802">
        <v>0</v>
      </c>
      <c r="T4802">
        <v>0</v>
      </c>
      <c r="U4802">
        <v>0</v>
      </c>
      <c r="V4802">
        <f t="shared" si="148"/>
        <v>73</v>
      </c>
      <c r="W4802">
        <f t="shared" si="149"/>
        <v>70</v>
      </c>
    </row>
    <row r="4803" spans="1:23" x14ac:dyDescent="0.35">
      <c r="A4803" t="s">
        <v>611</v>
      </c>
      <c r="B4803" s="1">
        <v>44413</v>
      </c>
      <c r="C4803" t="s">
        <v>597</v>
      </c>
      <c r="D4803" t="s">
        <v>40</v>
      </c>
      <c r="E4803">
        <v>1</v>
      </c>
      <c r="F4803">
        <v>0</v>
      </c>
      <c r="G4803">
        <v>0</v>
      </c>
      <c r="H4803">
        <v>1</v>
      </c>
      <c r="I4803">
        <v>0</v>
      </c>
      <c r="J4803">
        <v>0</v>
      </c>
      <c r="K4803">
        <v>0</v>
      </c>
      <c r="L4803">
        <v>6</v>
      </c>
      <c r="M4803">
        <v>3</v>
      </c>
      <c r="N4803">
        <v>0</v>
      </c>
      <c r="O4803">
        <v>0</v>
      </c>
      <c r="P4803">
        <v>0</v>
      </c>
      <c r="Q4803">
        <v>1</v>
      </c>
      <c r="R4803">
        <v>6</v>
      </c>
      <c r="S4803">
        <v>0</v>
      </c>
      <c r="T4803">
        <v>0</v>
      </c>
      <c r="U4803">
        <v>0</v>
      </c>
      <c r="V4803">
        <f t="shared" ref="V4803:V4859" si="150">50+L4803*3+(IF(L4803&lt;4,0,(L4803-4)*2)+R4803-M4803-4*P4803-(2*(N4803-O4803))-Q4803)</f>
        <v>74</v>
      </c>
      <c r="W4803">
        <f t="shared" ref="W4803:W4859" si="151">40+6*L4803+R4803-2*Q4803-2*M4803-3*N4803-6*P4803</f>
        <v>74</v>
      </c>
    </row>
    <row r="4804" spans="1:23" x14ac:dyDescent="0.35">
      <c r="A4804" t="s">
        <v>611</v>
      </c>
      <c r="B4804" s="1">
        <v>44414</v>
      </c>
      <c r="C4804" t="s">
        <v>608</v>
      </c>
      <c r="D4804" t="s">
        <v>55</v>
      </c>
      <c r="E4804">
        <v>1</v>
      </c>
      <c r="F4804">
        <v>0</v>
      </c>
      <c r="G4804">
        <v>0</v>
      </c>
      <c r="H4804">
        <v>1</v>
      </c>
      <c r="I4804">
        <v>0</v>
      </c>
      <c r="J4804">
        <v>0</v>
      </c>
      <c r="K4804">
        <v>0</v>
      </c>
      <c r="L4804">
        <v>5</v>
      </c>
      <c r="M4804">
        <v>4</v>
      </c>
      <c r="N4804">
        <v>2</v>
      </c>
      <c r="O4804">
        <v>2</v>
      </c>
      <c r="P4804">
        <v>0</v>
      </c>
      <c r="Q4804">
        <v>3</v>
      </c>
      <c r="R4804">
        <v>4</v>
      </c>
      <c r="S4804">
        <v>0</v>
      </c>
      <c r="T4804">
        <v>0</v>
      </c>
      <c r="U4804">
        <v>0</v>
      </c>
      <c r="V4804">
        <f t="shared" si="150"/>
        <v>64</v>
      </c>
      <c r="W4804">
        <f t="shared" si="151"/>
        <v>54</v>
      </c>
    </row>
    <row r="4805" spans="1:23" x14ac:dyDescent="0.35">
      <c r="A4805" t="s">
        <v>611</v>
      </c>
      <c r="B4805" t="s">
        <v>183</v>
      </c>
      <c r="C4805" t="s">
        <v>602</v>
      </c>
      <c r="D4805" t="s">
        <v>55</v>
      </c>
      <c r="E4805">
        <v>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6</v>
      </c>
      <c r="M4805">
        <v>2</v>
      </c>
      <c r="N4805">
        <v>0</v>
      </c>
      <c r="O4805">
        <v>0</v>
      </c>
      <c r="P4805">
        <v>0</v>
      </c>
      <c r="Q4805">
        <v>2</v>
      </c>
      <c r="R4805">
        <v>5</v>
      </c>
      <c r="S4805">
        <v>0</v>
      </c>
      <c r="T4805">
        <v>0</v>
      </c>
      <c r="U4805">
        <v>0</v>
      </c>
      <c r="V4805">
        <f t="shared" si="150"/>
        <v>73</v>
      </c>
      <c r="W4805">
        <f t="shared" si="151"/>
        <v>73</v>
      </c>
    </row>
    <row r="4806" spans="1:23" x14ac:dyDescent="0.35">
      <c r="A4806" t="s">
        <v>611</v>
      </c>
      <c r="B4806" t="s">
        <v>184</v>
      </c>
      <c r="C4806" t="s">
        <v>387</v>
      </c>
      <c r="D4806" t="s">
        <v>55</v>
      </c>
      <c r="E4806">
        <v>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6</v>
      </c>
      <c r="M4806">
        <v>5</v>
      </c>
      <c r="N4806">
        <v>1</v>
      </c>
      <c r="O4806">
        <v>1</v>
      </c>
      <c r="P4806">
        <v>1</v>
      </c>
      <c r="Q4806">
        <v>0</v>
      </c>
      <c r="R4806">
        <v>6</v>
      </c>
      <c r="S4806">
        <v>0</v>
      </c>
      <c r="T4806">
        <v>0</v>
      </c>
      <c r="U4806">
        <v>0</v>
      </c>
      <c r="V4806">
        <f t="shared" si="150"/>
        <v>69</v>
      </c>
      <c r="W4806">
        <f t="shared" si="151"/>
        <v>63</v>
      </c>
    </row>
    <row r="4807" spans="1:23" x14ac:dyDescent="0.35">
      <c r="A4807" t="s">
        <v>611</v>
      </c>
      <c r="B4807" s="1">
        <v>44416</v>
      </c>
      <c r="C4807" t="s">
        <v>596</v>
      </c>
      <c r="D4807" t="s">
        <v>55</v>
      </c>
      <c r="E4807">
        <v>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 s="2">
        <v>3.6666666666666665</v>
      </c>
      <c r="M4807">
        <v>10</v>
      </c>
      <c r="N4807">
        <v>7</v>
      </c>
      <c r="O4807">
        <v>7</v>
      </c>
      <c r="P4807">
        <v>0</v>
      </c>
      <c r="Q4807">
        <v>1</v>
      </c>
      <c r="R4807">
        <v>1</v>
      </c>
      <c r="S4807">
        <v>0</v>
      </c>
      <c r="T4807">
        <v>0</v>
      </c>
      <c r="U4807">
        <v>0</v>
      </c>
      <c r="V4807">
        <f t="shared" si="150"/>
        <v>51</v>
      </c>
      <c r="W4807">
        <f t="shared" si="151"/>
        <v>20</v>
      </c>
    </row>
    <row r="4808" spans="1:23" x14ac:dyDescent="0.35">
      <c r="A4808" t="s">
        <v>611</v>
      </c>
      <c r="B4808" t="s">
        <v>62</v>
      </c>
      <c r="C4808" t="s">
        <v>599</v>
      </c>
      <c r="D4808" t="s">
        <v>106</v>
      </c>
      <c r="E4808">
        <v>1</v>
      </c>
      <c r="F4808">
        <v>0</v>
      </c>
      <c r="G4808">
        <v>0</v>
      </c>
      <c r="H4808">
        <v>0</v>
      </c>
      <c r="I4808">
        <v>1</v>
      </c>
      <c r="J4808">
        <v>0</v>
      </c>
      <c r="K4808">
        <v>0</v>
      </c>
      <c r="L4808" s="2">
        <v>4.666666666666667</v>
      </c>
      <c r="M4808">
        <v>6</v>
      </c>
      <c r="N4808">
        <v>4</v>
      </c>
      <c r="O4808">
        <v>2</v>
      </c>
      <c r="P4808">
        <v>0</v>
      </c>
      <c r="Q4808">
        <v>3</v>
      </c>
      <c r="R4808">
        <v>5</v>
      </c>
      <c r="S4808">
        <v>0</v>
      </c>
      <c r="T4808">
        <v>1</v>
      </c>
      <c r="U4808">
        <v>0</v>
      </c>
      <c r="V4808">
        <f t="shared" si="150"/>
        <v>57.333333333333336</v>
      </c>
      <c r="W4808">
        <f t="shared" si="151"/>
        <v>43</v>
      </c>
    </row>
    <row r="4809" spans="1:23" x14ac:dyDescent="0.35">
      <c r="A4809" t="s">
        <v>611</v>
      </c>
      <c r="B4809" t="s">
        <v>63</v>
      </c>
      <c r="C4809" t="s">
        <v>597</v>
      </c>
      <c r="D4809" t="s">
        <v>163</v>
      </c>
      <c r="E4809">
        <v>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2</v>
      </c>
      <c r="M4809">
        <v>1</v>
      </c>
      <c r="N4809">
        <v>0</v>
      </c>
      <c r="O4809">
        <v>0</v>
      </c>
      <c r="P4809">
        <v>0</v>
      </c>
      <c r="Q4809">
        <v>1</v>
      </c>
      <c r="R4809">
        <v>0</v>
      </c>
      <c r="S4809">
        <v>0</v>
      </c>
      <c r="T4809">
        <v>0</v>
      </c>
      <c r="U4809">
        <v>0</v>
      </c>
      <c r="V4809">
        <f t="shared" si="150"/>
        <v>54</v>
      </c>
      <c r="W4809">
        <f t="shared" si="151"/>
        <v>48</v>
      </c>
    </row>
    <row r="4810" spans="1:23" x14ac:dyDescent="0.35">
      <c r="A4810" t="s">
        <v>611</v>
      </c>
      <c r="B4810" s="1">
        <v>44419</v>
      </c>
      <c r="C4810" t="s">
        <v>608</v>
      </c>
      <c r="D4810" t="s">
        <v>163</v>
      </c>
      <c r="E4810">
        <v>1</v>
      </c>
      <c r="F4810">
        <v>0</v>
      </c>
      <c r="G4810">
        <v>0</v>
      </c>
      <c r="H4810">
        <v>1</v>
      </c>
      <c r="I4810">
        <v>0</v>
      </c>
      <c r="J4810">
        <v>0</v>
      </c>
      <c r="K4810">
        <v>0</v>
      </c>
      <c r="L4810" s="2">
        <v>6.666666666666667</v>
      </c>
      <c r="M4810">
        <v>5</v>
      </c>
      <c r="N4810">
        <v>2</v>
      </c>
      <c r="O4810">
        <v>2</v>
      </c>
      <c r="P4810">
        <v>1</v>
      </c>
      <c r="Q4810">
        <v>2</v>
      </c>
      <c r="R4810">
        <v>11</v>
      </c>
      <c r="S4810">
        <v>1</v>
      </c>
      <c r="T4810">
        <v>0</v>
      </c>
      <c r="U4810">
        <v>0</v>
      </c>
      <c r="V4810">
        <f t="shared" si="150"/>
        <v>75.333333333333343</v>
      </c>
      <c r="W4810">
        <f t="shared" si="151"/>
        <v>65</v>
      </c>
    </row>
    <row r="4811" spans="1:23" x14ac:dyDescent="0.35">
      <c r="A4811" t="s">
        <v>611</v>
      </c>
      <c r="B4811" s="1">
        <v>44420</v>
      </c>
      <c r="C4811" t="s">
        <v>387</v>
      </c>
      <c r="D4811" t="s">
        <v>163</v>
      </c>
      <c r="E4811">
        <v>1</v>
      </c>
      <c r="F4811">
        <v>0</v>
      </c>
      <c r="G4811">
        <v>0</v>
      </c>
      <c r="H4811">
        <v>0</v>
      </c>
      <c r="I4811">
        <v>1</v>
      </c>
      <c r="J4811">
        <v>0</v>
      </c>
      <c r="K4811">
        <v>0</v>
      </c>
      <c r="L4811" s="2">
        <v>4.333333333333333</v>
      </c>
      <c r="M4811">
        <v>8</v>
      </c>
      <c r="N4811">
        <v>6</v>
      </c>
      <c r="O4811">
        <v>6</v>
      </c>
      <c r="P4811">
        <v>0</v>
      </c>
      <c r="Q4811">
        <v>4</v>
      </c>
      <c r="R4811">
        <v>3</v>
      </c>
      <c r="S4811">
        <v>0</v>
      </c>
      <c r="T4811">
        <v>0</v>
      </c>
      <c r="U4811">
        <v>0</v>
      </c>
      <c r="V4811">
        <f t="shared" si="150"/>
        <v>54.666666666666664</v>
      </c>
      <c r="W4811">
        <f t="shared" si="151"/>
        <v>27</v>
      </c>
    </row>
    <row r="4812" spans="1:23" x14ac:dyDescent="0.35">
      <c r="A4812" t="s">
        <v>611</v>
      </c>
      <c r="B4812" s="1">
        <v>44421</v>
      </c>
      <c r="C4812" t="s">
        <v>602</v>
      </c>
      <c r="D4812" t="s">
        <v>34</v>
      </c>
      <c r="E4812">
        <v>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7</v>
      </c>
      <c r="M4812">
        <v>5</v>
      </c>
      <c r="N4812">
        <v>2</v>
      </c>
      <c r="O4812">
        <v>2</v>
      </c>
      <c r="P4812">
        <v>1</v>
      </c>
      <c r="Q4812">
        <v>1</v>
      </c>
      <c r="R4812">
        <v>8</v>
      </c>
      <c r="S4812">
        <v>0</v>
      </c>
      <c r="T4812">
        <v>0</v>
      </c>
      <c r="U4812">
        <v>0</v>
      </c>
      <c r="V4812">
        <f t="shared" si="150"/>
        <v>75</v>
      </c>
      <c r="W4812">
        <f t="shared" si="151"/>
        <v>66</v>
      </c>
    </row>
    <row r="4813" spans="1:23" x14ac:dyDescent="0.35">
      <c r="A4813" t="s">
        <v>611</v>
      </c>
      <c r="B4813" s="1">
        <v>44422</v>
      </c>
      <c r="C4813" t="s">
        <v>596</v>
      </c>
      <c r="D4813" t="s">
        <v>34</v>
      </c>
      <c r="E4813">
        <v>1</v>
      </c>
      <c r="F4813">
        <v>0</v>
      </c>
      <c r="G4813">
        <v>0</v>
      </c>
      <c r="H4813">
        <v>0</v>
      </c>
      <c r="I4813">
        <v>1</v>
      </c>
      <c r="J4813">
        <v>0</v>
      </c>
      <c r="K4813">
        <v>0</v>
      </c>
      <c r="L4813" s="2">
        <v>6.333333333333333</v>
      </c>
      <c r="M4813">
        <v>3</v>
      </c>
      <c r="N4813">
        <v>4</v>
      </c>
      <c r="O4813">
        <v>4</v>
      </c>
      <c r="P4813">
        <v>1</v>
      </c>
      <c r="Q4813">
        <v>2</v>
      </c>
      <c r="R4813">
        <v>3</v>
      </c>
      <c r="S4813">
        <v>0</v>
      </c>
      <c r="T4813">
        <v>0</v>
      </c>
      <c r="U4813">
        <v>0</v>
      </c>
      <c r="V4813">
        <f t="shared" si="150"/>
        <v>67.666666666666671</v>
      </c>
      <c r="W4813">
        <f t="shared" si="151"/>
        <v>53</v>
      </c>
    </row>
    <row r="4814" spans="1:23" x14ac:dyDescent="0.35">
      <c r="A4814" t="s">
        <v>611</v>
      </c>
      <c r="B4814" s="1">
        <v>44423</v>
      </c>
      <c r="C4814" t="s">
        <v>599</v>
      </c>
      <c r="D4814" t="s">
        <v>34</v>
      </c>
      <c r="E4814">
        <v>1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5</v>
      </c>
      <c r="M4814">
        <v>3</v>
      </c>
      <c r="N4814">
        <v>1</v>
      </c>
      <c r="O4814">
        <v>0</v>
      </c>
      <c r="P4814">
        <v>0</v>
      </c>
      <c r="Q4814">
        <v>3</v>
      </c>
      <c r="R4814">
        <v>4</v>
      </c>
      <c r="S4814">
        <v>0</v>
      </c>
      <c r="T4814">
        <v>0</v>
      </c>
      <c r="U4814">
        <v>2</v>
      </c>
      <c r="V4814">
        <f t="shared" si="150"/>
        <v>63</v>
      </c>
      <c r="W4814">
        <f t="shared" si="151"/>
        <v>59</v>
      </c>
    </row>
    <row r="4815" spans="1:23" x14ac:dyDescent="0.35">
      <c r="A4815" t="s">
        <v>611</v>
      </c>
      <c r="B4815" s="1">
        <v>44425</v>
      </c>
      <c r="C4815" t="s">
        <v>608</v>
      </c>
      <c r="D4815" t="s">
        <v>90</v>
      </c>
      <c r="E4815">
        <v>1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0</v>
      </c>
      <c r="L4815">
        <v>3</v>
      </c>
      <c r="M4815">
        <v>6</v>
      </c>
      <c r="N4815">
        <v>7</v>
      </c>
      <c r="O4815">
        <v>6</v>
      </c>
      <c r="P4815">
        <v>1</v>
      </c>
      <c r="Q4815">
        <v>1</v>
      </c>
      <c r="R4815">
        <v>2</v>
      </c>
      <c r="S4815">
        <v>1</v>
      </c>
      <c r="T4815">
        <v>0</v>
      </c>
      <c r="U4815">
        <v>0</v>
      </c>
      <c r="V4815">
        <f t="shared" si="150"/>
        <v>48</v>
      </c>
      <c r="W4815">
        <f t="shared" si="151"/>
        <v>19</v>
      </c>
    </row>
    <row r="4816" spans="1:23" x14ac:dyDescent="0.35">
      <c r="A4816" t="s">
        <v>611</v>
      </c>
      <c r="B4816" s="1">
        <v>44426</v>
      </c>
      <c r="C4816" t="s">
        <v>387</v>
      </c>
      <c r="D4816" t="s">
        <v>90</v>
      </c>
      <c r="E4816">
        <v>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5</v>
      </c>
      <c r="M4816">
        <v>5</v>
      </c>
      <c r="N4816">
        <v>3</v>
      </c>
      <c r="O4816">
        <v>2</v>
      </c>
      <c r="P4816">
        <v>1</v>
      </c>
      <c r="Q4816">
        <v>3</v>
      </c>
      <c r="R4816">
        <v>3</v>
      </c>
      <c r="S4816">
        <v>0</v>
      </c>
      <c r="T4816">
        <v>0</v>
      </c>
      <c r="U4816">
        <v>0</v>
      </c>
      <c r="V4816">
        <f t="shared" si="150"/>
        <v>56</v>
      </c>
      <c r="W4816">
        <f t="shared" si="151"/>
        <v>42</v>
      </c>
    </row>
    <row r="4817" spans="1:23" x14ac:dyDescent="0.35">
      <c r="A4817" t="s">
        <v>611</v>
      </c>
      <c r="B4817" s="1">
        <v>44428</v>
      </c>
      <c r="C4817" t="s">
        <v>602</v>
      </c>
      <c r="D4817" t="s">
        <v>49</v>
      </c>
      <c r="E4817">
        <v>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8</v>
      </c>
      <c r="M4817">
        <v>5</v>
      </c>
      <c r="N4817">
        <v>1</v>
      </c>
      <c r="O4817">
        <v>1</v>
      </c>
      <c r="P4817">
        <v>0</v>
      </c>
      <c r="Q4817">
        <v>0</v>
      </c>
      <c r="R4817">
        <v>11</v>
      </c>
      <c r="S4817">
        <v>0</v>
      </c>
      <c r="T4817">
        <v>0</v>
      </c>
      <c r="U4817">
        <v>1</v>
      </c>
      <c r="V4817">
        <f t="shared" si="150"/>
        <v>88</v>
      </c>
      <c r="W4817">
        <f t="shared" si="151"/>
        <v>86</v>
      </c>
    </row>
    <row r="4818" spans="1:23" x14ac:dyDescent="0.35">
      <c r="A4818" t="s">
        <v>611</v>
      </c>
      <c r="B4818" s="1">
        <v>44429</v>
      </c>
      <c r="C4818" t="s">
        <v>596</v>
      </c>
      <c r="D4818" t="s">
        <v>49</v>
      </c>
      <c r="E4818">
        <v>1</v>
      </c>
      <c r="F4818">
        <v>0</v>
      </c>
      <c r="G4818">
        <v>0</v>
      </c>
      <c r="H4818">
        <v>1</v>
      </c>
      <c r="I4818">
        <v>0</v>
      </c>
      <c r="J4818">
        <v>0</v>
      </c>
      <c r="K4818">
        <v>0</v>
      </c>
      <c r="L4818">
        <v>7</v>
      </c>
      <c r="M4818">
        <v>5</v>
      </c>
      <c r="N4818">
        <v>0</v>
      </c>
      <c r="O4818">
        <v>0</v>
      </c>
      <c r="P4818">
        <v>0</v>
      </c>
      <c r="Q4818">
        <v>1</v>
      </c>
      <c r="R4818">
        <v>5</v>
      </c>
      <c r="S4818">
        <v>0</v>
      </c>
      <c r="T4818">
        <v>0</v>
      </c>
      <c r="U4818">
        <v>0</v>
      </c>
      <c r="V4818">
        <f t="shared" si="150"/>
        <v>76</v>
      </c>
      <c r="W4818">
        <f t="shared" si="151"/>
        <v>75</v>
      </c>
    </row>
    <row r="4819" spans="1:23" x14ac:dyDescent="0.35">
      <c r="A4819" t="s">
        <v>611</v>
      </c>
      <c r="B4819" s="1">
        <v>44430</v>
      </c>
      <c r="C4819" t="s">
        <v>599</v>
      </c>
      <c r="D4819" t="s">
        <v>49</v>
      </c>
      <c r="E4819">
        <v>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6</v>
      </c>
      <c r="M4819">
        <v>5</v>
      </c>
      <c r="N4819">
        <v>1</v>
      </c>
      <c r="O4819">
        <v>1</v>
      </c>
      <c r="P4819">
        <v>1</v>
      </c>
      <c r="Q4819">
        <v>0</v>
      </c>
      <c r="R4819">
        <v>1</v>
      </c>
      <c r="S4819">
        <v>1</v>
      </c>
      <c r="T4819">
        <v>0</v>
      </c>
      <c r="U4819">
        <v>0</v>
      </c>
      <c r="V4819">
        <f t="shared" si="150"/>
        <v>64</v>
      </c>
      <c r="W4819">
        <f t="shared" si="151"/>
        <v>58</v>
      </c>
    </row>
    <row r="4820" spans="1:23" x14ac:dyDescent="0.35">
      <c r="A4820" t="s">
        <v>611</v>
      </c>
      <c r="B4820" s="1">
        <v>44431</v>
      </c>
      <c r="C4820" t="s">
        <v>608</v>
      </c>
      <c r="D4820" t="s">
        <v>21</v>
      </c>
      <c r="E4820">
        <v>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6</v>
      </c>
      <c r="M4820">
        <v>5</v>
      </c>
      <c r="N4820">
        <v>1</v>
      </c>
      <c r="O4820">
        <v>1</v>
      </c>
      <c r="P4820">
        <v>0</v>
      </c>
      <c r="Q4820">
        <v>3</v>
      </c>
      <c r="R4820">
        <v>5</v>
      </c>
      <c r="S4820">
        <v>2</v>
      </c>
      <c r="T4820">
        <v>0</v>
      </c>
      <c r="U4820">
        <v>0</v>
      </c>
      <c r="V4820">
        <f t="shared" si="150"/>
        <v>69</v>
      </c>
      <c r="W4820">
        <f t="shared" si="151"/>
        <v>62</v>
      </c>
    </row>
    <row r="4821" spans="1:23" x14ac:dyDescent="0.35">
      <c r="A4821" t="s">
        <v>611</v>
      </c>
      <c r="B4821" s="1">
        <v>44432</v>
      </c>
      <c r="C4821" t="s">
        <v>387</v>
      </c>
      <c r="D4821" t="s">
        <v>21</v>
      </c>
      <c r="E4821">
        <v>1</v>
      </c>
      <c r="F4821">
        <v>0</v>
      </c>
      <c r="G4821">
        <v>0</v>
      </c>
      <c r="H4821">
        <v>0</v>
      </c>
      <c r="I4821">
        <v>1</v>
      </c>
      <c r="J4821">
        <v>0</v>
      </c>
      <c r="K4821">
        <v>0</v>
      </c>
      <c r="L4821">
        <v>3</v>
      </c>
      <c r="M4821">
        <v>9</v>
      </c>
      <c r="N4821">
        <v>4</v>
      </c>
      <c r="O4821">
        <v>4</v>
      </c>
      <c r="P4821">
        <v>1</v>
      </c>
      <c r="Q4821">
        <v>0</v>
      </c>
      <c r="R4821">
        <v>6</v>
      </c>
      <c r="S4821">
        <v>0</v>
      </c>
      <c r="T4821">
        <v>0</v>
      </c>
      <c r="U4821">
        <v>0</v>
      </c>
      <c r="V4821">
        <f t="shared" si="150"/>
        <v>52</v>
      </c>
      <c r="W4821">
        <f t="shared" si="151"/>
        <v>28</v>
      </c>
    </row>
    <row r="4822" spans="1:23" x14ac:dyDescent="0.35">
      <c r="A4822" t="s">
        <v>611</v>
      </c>
      <c r="B4822" s="1">
        <v>44433</v>
      </c>
      <c r="C4822" t="s">
        <v>602</v>
      </c>
      <c r="D4822" t="s">
        <v>21</v>
      </c>
      <c r="E4822">
        <v>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7</v>
      </c>
      <c r="M4822">
        <v>5</v>
      </c>
      <c r="N4822">
        <v>1</v>
      </c>
      <c r="O4822">
        <v>1</v>
      </c>
      <c r="P4822">
        <v>0</v>
      </c>
      <c r="Q4822">
        <v>1</v>
      </c>
      <c r="R4822">
        <v>14</v>
      </c>
      <c r="S4822">
        <v>1</v>
      </c>
      <c r="T4822">
        <v>0</v>
      </c>
      <c r="U4822">
        <v>0</v>
      </c>
      <c r="V4822">
        <f t="shared" si="150"/>
        <v>85</v>
      </c>
      <c r="W4822">
        <f t="shared" si="151"/>
        <v>81</v>
      </c>
    </row>
    <row r="4823" spans="1:23" x14ac:dyDescent="0.35">
      <c r="A4823" t="s">
        <v>611</v>
      </c>
      <c r="B4823" s="1">
        <v>44434</v>
      </c>
      <c r="C4823" t="s">
        <v>596</v>
      </c>
      <c r="D4823" t="s">
        <v>21</v>
      </c>
      <c r="E4823">
        <v>1</v>
      </c>
      <c r="F4823">
        <v>0</v>
      </c>
      <c r="G4823">
        <v>0</v>
      </c>
      <c r="H4823">
        <v>0</v>
      </c>
      <c r="I4823">
        <v>1</v>
      </c>
      <c r="J4823">
        <v>0</v>
      </c>
      <c r="K4823">
        <v>0</v>
      </c>
      <c r="L4823" s="2">
        <v>3.6666666666666665</v>
      </c>
      <c r="M4823">
        <v>7</v>
      </c>
      <c r="N4823">
        <v>7</v>
      </c>
      <c r="O4823">
        <v>7</v>
      </c>
      <c r="P4823">
        <v>3</v>
      </c>
      <c r="Q4823">
        <v>1</v>
      </c>
      <c r="R4823">
        <v>4</v>
      </c>
      <c r="S4823">
        <v>0</v>
      </c>
      <c r="T4823">
        <v>0</v>
      </c>
      <c r="U4823">
        <v>0</v>
      </c>
      <c r="V4823">
        <f t="shared" si="150"/>
        <v>45</v>
      </c>
      <c r="W4823">
        <f t="shared" si="151"/>
        <v>11</v>
      </c>
    </row>
    <row r="4824" spans="1:23" x14ac:dyDescent="0.35">
      <c r="A4824" t="s">
        <v>611</v>
      </c>
      <c r="B4824" s="1">
        <v>44435</v>
      </c>
      <c r="C4824" t="s">
        <v>599</v>
      </c>
      <c r="D4824" t="s">
        <v>65</v>
      </c>
      <c r="E4824">
        <v>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6</v>
      </c>
      <c r="M4824">
        <v>4</v>
      </c>
      <c r="N4824">
        <v>1</v>
      </c>
      <c r="O4824">
        <v>1</v>
      </c>
      <c r="P4824">
        <v>0</v>
      </c>
      <c r="Q4824">
        <v>0</v>
      </c>
      <c r="R4824">
        <v>2</v>
      </c>
      <c r="S4824">
        <v>0</v>
      </c>
      <c r="T4824">
        <v>0</v>
      </c>
      <c r="U4824">
        <v>0</v>
      </c>
      <c r="V4824">
        <f t="shared" si="150"/>
        <v>70</v>
      </c>
      <c r="W4824">
        <f t="shared" si="151"/>
        <v>67</v>
      </c>
    </row>
    <row r="4825" spans="1:23" x14ac:dyDescent="0.35">
      <c r="A4825" t="s">
        <v>611</v>
      </c>
      <c r="B4825" s="1">
        <v>44436</v>
      </c>
      <c r="C4825" t="s">
        <v>608</v>
      </c>
      <c r="D4825" t="s">
        <v>65</v>
      </c>
      <c r="E4825">
        <v>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 s="2">
        <v>6.333333333333333</v>
      </c>
      <c r="M4825">
        <v>4</v>
      </c>
      <c r="N4825">
        <v>2</v>
      </c>
      <c r="O4825">
        <v>2</v>
      </c>
      <c r="P4825">
        <v>0</v>
      </c>
      <c r="Q4825">
        <v>0</v>
      </c>
      <c r="R4825">
        <v>8</v>
      </c>
      <c r="S4825">
        <v>1</v>
      </c>
      <c r="T4825">
        <v>0</v>
      </c>
      <c r="U4825">
        <v>0</v>
      </c>
      <c r="V4825">
        <f t="shared" si="150"/>
        <v>77.666666666666671</v>
      </c>
      <c r="W4825">
        <f t="shared" si="151"/>
        <v>72</v>
      </c>
    </row>
    <row r="4826" spans="1:23" x14ac:dyDescent="0.35">
      <c r="A4826" t="s">
        <v>611</v>
      </c>
      <c r="B4826" s="1">
        <v>44437</v>
      </c>
      <c r="C4826" t="s">
        <v>387</v>
      </c>
      <c r="D4826" t="s">
        <v>65</v>
      </c>
      <c r="E4826">
        <v>1</v>
      </c>
      <c r="F4826">
        <v>0</v>
      </c>
      <c r="G4826">
        <v>0</v>
      </c>
      <c r="H4826">
        <v>1</v>
      </c>
      <c r="I4826">
        <v>0</v>
      </c>
      <c r="J4826">
        <v>0</v>
      </c>
      <c r="K4826">
        <v>0</v>
      </c>
      <c r="L4826">
        <v>7</v>
      </c>
      <c r="M4826">
        <v>6</v>
      </c>
      <c r="N4826">
        <v>1</v>
      </c>
      <c r="O4826">
        <v>0</v>
      </c>
      <c r="P4826">
        <v>0</v>
      </c>
      <c r="Q4826">
        <v>0</v>
      </c>
      <c r="R4826">
        <v>11</v>
      </c>
      <c r="S4826">
        <v>0</v>
      </c>
      <c r="T4826">
        <v>0</v>
      </c>
      <c r="U4826">
        <v>0</v>
      </c>
      <c r="V4826">
        <f t="shared" si="150"/>
        <v>80</v>
      </c>
      <c r="W4826">
        <f t="shared" si="151"/>
        <v>78</v>
      </c>
    </row>
    <row r="4827" spans="1:23" x14ac:dyDescent="0.35">
      <c r="A4827" t="s">
        <v>611</v>
      </c>
      <c r="B4827" s="1">
        <v>44438</v>
      </c>
      <c r="C4827" t="s">
        <v>602</v>
      </c>
      <c r="D4827" t="s">
        <v>53</v>
      </c>
      <c r="E4827">
        <v>1</v>
      </c>
      <c r="F4827">
        <v>0</v>
      </c>
      <c r="G4827">
        <v>0</v>
      </c>
      <c r="H4827">
        <v>1</v>
      </c>
      <c r="I4827">
        <v>0</v>
      </c>
      <c r="J4827">
        <v>0</v>
      </c>
      <c r="K4827">
        <v>0</v>
      </c>
      <c r="L4827">
        <v>7</v>
      </c>
      <c r="M4827">
        <v>4</v>
      </c>
      <c r="N4827">
        <v>2</v>
      </c>
      <c r="O4827">
        <v>2</v>
      </c>
      <c r="P4827">
        <v>1</v>
      </c>
      <c r="Q4827">
        <v>1</v>
      </c>
      <c r="R4827">
        <v>10</v>
      </c>
      <c r="S4827">
        <v>0</v>
      </c>
      <c r="T4827">
        <v>0</v>
      </c>
      <c r="U4827">
        <v>0</v>
      </c>
      <c r="V4827">
        <f t="shared" si="150"/>
        <v>78</v>
      </c>
      <c r="W4827">
        <f t="shared" si="151"/>
        <v>70</v>
      </c>
    </row>
    <row r="4828" spans="1:23" x14ac:dyDescent="0.35">
      <c r="A4828" t="s">
        <v>611</v>
      </c>
      <c r="B4828" s="1">
        <v>44439</v>
      </c>
      <c r="C4828" t="s">
        <v>596</v>
      </c>
      <c r="D4828" t="s">
        <v>53</v>
      </c>
      <c r="E4828">
        <v>1</v>
      </c>
      <c r="F4828">
        <v>0</v>
      </c>
      <c r="G4828">
        <v>0</v>
      </c>
      <c r="H4828">
        <v>0</v>
      </c>
      <c r="I4828">
        <v>1</v>
      </c>
      <c r="J4828">
        <v>0</v>
      </c>
      <c r="K4828">
        <v>0</v>
      </c>
      <c r="L4828" s="2">
        <v>5.666666666666667</v>
      </c>
      <c r="M4828">
        <v>3</v>
      </c>
      <c r="N4828">
        <v>3</v>
      </c>
      <c r="O4828">
        <v>3</v>
      </c>
      <c r="P4828">
        <v>0</v>
      </c>
      <c r="Q4828">
        <v>3</v>
      </c>
      <c r="R4828">
        <v>6</v>
      </c>
      <c r="S4828">
        <v>0</v>
      </c>
      <c r="T4828">
        <v>0</v>
      </c>
      <c r="U4828">
        <v>1</v>
      </c>
      <c r="V4828">
        <f t="shared" si="150"/>
        <v>70.333333333333329</v>
      </c>
      <c r="W4828">
        <f t="shared" si="151"/>
        <v>59</v>
      </c>
    </row>
    <row r="4829" spans="1:23" x14ac:dyDescent="0.35">
      <c r="A4829" t="s">
        <v>611</v>
      </c>
      <c r="B4829" s="1">
        <v>44440</v>
      </c>
      <c r="C4829" t="s">
        <v>599</v>
      </c>
      <c r="D4829" t="s">
        <v>53</v>
      </c>
      <c r="E4829">
        <v>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5</v>
      </c>
      <c r="M4829">
        <v>5</v>
      </c>
      <c r="N4829">
        <v>2</v>
      </c>
      <c r="O4829">
        <v>2</v>
      </c>
      <c r="P4829">
        <v>0</v>
      </c>
      <c r="Q4829">
        <v>4</v>
      </c>
      <c r="R4829">
        <v>5</v>
      </c>
      <c r="S4829">
        <v>0</v>
      </c>
      <c r="T4829">
        <v>0</v>
      </c>
      <c r="U4829">
        <v>1</v>
      </c>
      <c r="V4829">
        <f t="shared" si="150"/>
        <v>63</v>
      </c>
      <c r="W4829">
        <f t="shared" si="151"/>
        <v>51</v>
      </c>
    </row>
    <row r="4830" spans="1:23" x14ac:dyDescent="0.35">
      <c r="A4830" t="s">
        <v>611</v>
      </c>
      <c r="B4830" s="1">
        <v>44442</v>
      </c>
      <c r="C4830" t="s">
        <v>608</v>
      </c>
      <c r="D4830" t="s">
        <v>43</v>
      </c>
      <c r="E4830">
        <v>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5</v>
      </c>
      <c r="M4830">
        <v>5</v>
      </c>
      <c r="N4830">
        <v>6</v>
      </c>
      <c r="O4830">
        <v>6</v>
      </c>
      <c r="P4830">
        <v>1</v>
      </c>
      <c r="Q4830">
        <v>3</v>
      </c>
      <c r="R4830">
        <v>2</v>
      </c>
      <c r="S4830">
        <v>2</v>
      </c>
      <c r="T4830">
        <v>0</v>
      </c>
      <c r="U4830">
        <v>0</v>
      </c>
      <c r="V4830">
        <f t="shared" si="150"/>
        <v>57</v>
      </c>
      <c r="W4830">
        <f t="shared" si="151"/>
        <v>32</v>
      </c>
    </row>
    <row r="4831" spans="1:23" x14ac:dyDescent="0.35">
      <c r="A4831" t="s">
        <v>611</v>
      </c>
      <c r="B4831" s="1">
        <v>44443</v>
      </c>
      <c r="C4831" t="s">
        <v>387</v>
      </c>
      <c r="D4831" t="s">
        <v>43</v>
      </c>
      <c r="E4831">
        <v>1</v>
      </c>
      <c r="F4831">
        <v>0</v>
      </c>
      <c r="G4831">
        <v>0</v>
      </c>
      <c r="H4831">
        <v>1</v>
      </c>
      <c r="I4831">
        <v>0</v>
      </c>
      <c r="J4831">
        <v>0</v>
      </c>
      <c r="K4831">
        <v>0</v>
      </c>
      <c r="L4831" s="2">
        <v>6.666666666666667</v>
      </c>
      <c r="M4831">
        <v>4</v>
      </c>
      <c r="N4831">
        <v>3</v>
      </c>
      <c r="O4831">
        <v>3</v>
      </c>
      <c r="P4831">
        <v>1</v>
      </c>
      <c r="Q4831">
        <v>0</v>
      </c>
      <c r="R4831">
        <v>7</v>
      </c>
      <c r="S4831">
        <v>1</v>
      </c>
      <c r="T4831">
        <v>0</v>
      </c>
      <c r="U4831">
        <v>0</v>
      </c>
      <c r="V4831">
        <f t="shared" si="150"/>
        <v>74.333333333333329</v>
      </c>
      <c r="W4831">
        <f t="shared" si="151"/>
        <v>64</v>
      </c>
    </row>
    <row r="4832" spans="1:23" x14ac:dyDescent="0.35">
      <c r="A4832" t="s">
        <v>611</v>
      </c>
      <c r="B4832" s="1">
        <v>44444</v>
      </c>
      <c r="C4832" t="s">
        <v>602</v>
      </c>
      <c r="D4832" t="s">
        <v>43</v>
      </c>
      <c r="E4832">
        <v>1</v>
      </c>
      <c r="F4832">
        <v>0</v>
      </c>
      <c r="G4832">
        <v>0</v>
      </c>
      <c r="H4832">
        <v>1</v>
      </c>
      <c r="I4832">
        <v>0</v>
      </c>
      <c r="J4832">
        <v>0</v>
      </c>
      <c r="K4832">
        <v>0</v>
      </c>
      <c r="L4832" s="2">
        <v>6.666666666666667</v>
      </c>
      <c r="M4832">
        <v>1</v>
      </c>
      <c r="N4832">
        <v>0</v>
      </c>
      <c r="O4832">
        <v>0</v>
      </c>
      <c r="P4832">
        <v>0</v>
      </c>
      <c r="Q4832">
        <v>3</v>
      </c>
      <c r="R4832">
        <v>10</v>
      </c>
      <c r="S4832">
        <v>0</v>
      </c>
      <c r="T4832">
        <v>0</v>
      </c>
      <c r="U4832">
        <v>0</v>
      </c>
      <c r="V4832">
        <f t="shared" si="150"/>
        <v>81.333333333333329</v>
      </c>
      <c r="W4832">
        <f t="shared" si="151"/>
        <v>82</v>
      </c>
    </row>
    <row r="4833" spans="1:23" x14ac:dyDescent="0.35">
      <c r="A4833" t="s">
        <v>611</v>
      </c>
      <c r="B4833" s="1">
        <v>44445</v>
      </c>
      <c r="C4833" t="s">
        <v>596</v>
      </c>
      <c r="D4833" t="s">
        <v>52</v>
      </c>
      <c r="E4833">
        <v>1</v>
      </c>
      <c r="F4833">
        <v>0</v>
      </c>
      <c r="G4833">
        <v>0</v>
      </c>
      <c r="H4833">
        <v>1</v>
      </c>
      <c r="I4833">
        <v>0</v>
      </c>
      <c r="J4833">
        <v>0</v>
      </c>
      <c r="K4833">
        <v>0</v>
      </c>
      <c r="L4833">
        <v>6</v>
      </c>
      <c r="M4833">
        <v>3</v>
      </c>
      <c r="N4833">
        <v>0</v>
      </c>
      <c r="O4833">
        <v>0</v>
      </c>
      <c r="P4833">
        <v>0</v>
      </c>
      <c r="Q4833">
        <v>0</v>
      </c>
      <c r="R4833">
        <v>6</v>
      </c>
      <c r="S4833">
        <v>0</v>
      </c>
      <c r="T4833">
        <v>0</v>
      </c>
      <c r="U4833">
        <v>0</v>
      </c>
      <c r="V4833">
        <f t="shared" si="150"/>
        <v>75</v>
      </c>
      <c r="W4833">
        <f t="shared" si="151"/>
        <v>76</v>
      </c>
    </row>
    <row r="4834" spans="1:23" x14ac:dyDescent="0.35">
      <c r="A4834" t="s">
        <v>611</v>
      </c>
      <c r="B4834" s="1">
        <v>44446</v>
      </c>
      <c r="C4834" t="s">
        <v>599</v>
      </c>
      <c r="D4834" t="s">
        <v>52</v>
      </c>
      <c r="E4834">
        <v>1</v>
      </c>
      <c r="F4834">
        <v>0</v>
      </c>
      <c r="G4834">
        <v>0</v>
      </c>
      <c r="H4834">
        <v>1</v>
      </c>
      <c r="I4834">
        <v>0</v>
      </c>
      <c r="J4834">
        <v>0</v>
      </c>
      <c r="K4834">
        <v>0</v>
      </c>
      <c r="L4834">
        <v>6</v>
      </c>
      <c r="M4834">
        <v>7</v>
      </c>
      <c r="N4834">
        <v>1</v>
      </c>
      <c r="O4834">
        <v>1</v>
      </c>
      <c r="P4834">
        <v>0</v>
      </c>
      <c r="Q4834">
        <v>0</v>
      </c>
      <c r="R4834">
        <v>6</v>
      </c>
      <c r="S4834">
        <v>0</v>
      </c>
      <c r="T4834">
        <v>0</v>
      </c>
      <c r="U4834">
        <v>0</v>
      </c>
      <c r="V4834">
        <f t="shared" si="150"/>
        <v>71</v>
      </c>
      <c r="W4834">
        <f t="shared" si="151"/>
        <v>65</v>
      </c>
    </row>
    <row r="4835" spans="1:23" x14ac:dyDescent="0.35">
      <c r="A4835" t="s">
        <v>611</v>
      </c>
      <c r="B4835" s="1">
        <v>44447</v>
      </c>
      <c r="C4835" t="s">
        <v>608</v>
      </c>
      <c r="D4835" t="s">
        <v>52</v>
      </c>
      <c r="E4835">
        <v>1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 s="2">
        <v>5.666666666666667</v>
      </c>
      <c r="M4835">
        <v>5</v>
      </c>
      <c r="N4835">
        <v>3</v>
      </c>
      <c r="O4835">
        <v>3</v>
      </c>
      <c r="P4835">
        <v>1</v>
      </c>
      <c r="Q4835">
        <v>3</v>
      </c>
      <c r="R4835">
        <v>4</v>
      </c>
      <c r="S4835">
        <v>0</v>
      </c>
      <c r="T4835">
        <v>0</v>
      </c>
      <c r="U4835">
        <v>0</v>
      </c>
      <c r="V4835">
        <f t="shared" si="150"/>
        <v>62.333333333333336</v>
      </c>
      <c r="W4835">
        <f t="shared" si="151"/>
        <v>47</v>
      </c>
    </row>
    <row r="4836" spans="1:23" x14ac:dyDescent="0.35">
      <c r="A4836" t="s">
        <v>611</v>
      </c>
      <c r="B4836" s="1">
        <v>44448</v>
      </c>
      <c r="C4836" t="s">
        <v>387</v>
      </c>
      <c r="D4836" t="s">
        <v>52</v>
      </c>
      <c r="E4836">
        <v>1</v>
      </c>
      <c r="F4836">
        <v>0</v>
      </c>
      <c r="G4836">
        <v>0</v>
      </c>
      <c r="H4836">
        <v>1</v>
      </c>
      <c r="I4836">
        <v>0</v>
      </c>
      <c r="J4836">
        <v>0</v>
      </c>
      <c r="K4836">
        <v>0</v>
      </c>
      <c r="L4836" s="2">
        <v>6.666666666666667</v>
      </c>
      <c r="M4836">
        <v>5</v>
      </c>
      <c r="N4836">
        <v>2</v>
      </c>
      <c r="O4836">
        <v>2</v>
      </c>
      <c r="P4836">
        <v>1</v>
      </c>
      <c r="Q4836">
        <v>2</v>
      </c>
      <c r="R4836">
        <v>8</v>
      </c>
      <c r="S4836">
        <v>1</v>
      </c>
      <c r="T4836">
        <v>0</v>
      </c>
      <c r="U4836">
        <v>0</v>
      </c>
      <c r="V4836">
        <f t="shared" si="150"/>
        <v>72.333333333333329</v>
      </c>
      <c r="W4836">
        <f t="shared" si="151"/>
        <v>62</v>
      </c>
    </row>
    <row r="4837" spans="1:23" x14ac:dyDescent="0.35">
      <c r="A4837" t="s">
        <v>611</v>
      </c>
      <c r="B4837" s="1">
        <v>44449</v>
      </c>
      <c r="C4837" t="s">
        <v>602</v>
      </c>
      <c r="D4837" t="s">
        <v>67</v>
      </c>
      <c r="E4837">
        <v>1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 s="2">
        <v>4.333333333333333</v>
      </c>
      <c r="M4837">
        <v>8</v>
      </c>
      <c r="N4837">
        <v>3</v>
      </c>
      <c r="O4837">
        <v>3</v>
      </c>
      <c r="P4837">
        <v>2</v>
      </c>
      <c r="Q4837">
        <v>2</v>
      </c>
      <c r="R4837">
        <v>8</v>
      </c>
      <c r="S4837">
        <v>0</v>
      </c>
      <c r="T4837">
        <v>0</v>
      </c>
      <c r="U4837">
        <v>0</v>
      </c>
      <c r="V4837">
        <f t="shared" si="150"/>
        <v>53.666666666666664</v>
      </c>
      <c r="W4837">
        <f t="shared" si="151"/>
        <v>33</v>
      </c>
    </row>
    <row r="4838" spans="1:23" x14ac:dyDescent="0.35">
      <c r="A4838" t="s">
        <v>611</v>
      </c>
      <c r="B4838" t="s">
        <v>167</v>
      </c>
      <c r="C4838" t="s">
        <v>596</v>
      </c>
      <c r="D4838" t="s">
        <v>67</v>
      </c>
      <c r="E4838">
        <v>1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 s="2">
        <v>2.3333333333333335</v>
      </c>
      <c r="M4838">
        <v>8</v>
      </c>
      <c r="N4838">
        <v>7</v>
      </c>
      <c r="O4838">
        <v>7</v>
      </c>
      <c r="P4838">
        <v>2</v>
      </c>
      <c r="Q4838">
        <v>1</v>
      </c>
      <c r="R4838">
        <v>4</v>
      </c>
      <c r="S4838">
        <v>0</v>
      </c>
      <c r="T4838">
        <v>0</v>
      </c>
      <c r="U4838">
        <v>0</v>
      </c>
      <c r="V4838">
        <f t="shared" si="150"/>
        <v>44</v>
      </c>
      <c r="W4838">
        <f t="shared" si="151"/>
        <v>7</v>
      </c>
    </row>
    <row r="4839" spans="1:23" x14ac:dyDescent="0.35">
      <c r="A4839" t="s">
        <v>611</v>
      </c>
      <c r="B4839" t="s">
        <v>168</v>
      </c>
      <c r="C4839" t="s">
        <v>609</v>
      </c>
      <c r="D4839" t="s">
        <v>67</v>
      </c>
      <c r="E4839">
        <v>1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4</v>
      </c>
      <c r="M4839">
        <v>3</v>
      </c>
      <c r="N4839">
        <v>1</v>
      </c>
      <c r="O4839">
        <v>1</v>
      </c>
      <c r="P4839">
        <v>1</v>
      </c>
      <c r="Q4839">
        <v>2</v>
      </c>
      <c r="R4839">
        <v>3</v>
      </c>
      <c r="S4839">
        <v>1</v>
      </c>
      <c r="T4839">
        <v>0</v>
      </c>
      <c r="U4839">
        <v>1</v>
      </c>
      <c r="V4839">
        <f t="shared" si="150"/>
        <v>56</v>
      </c>
      <c r="W4839">
        <f t="shared" si="151"/>
        <v>48</v>
      </c>
    </row>
    <row r="4840" spans="1:23" x14ac:dyDescent="0.35">
      <c r="A4840" t="s">
        <v>611</v>
      </c>
      <c r="B4840" s="1">
        <v>44451</v>
      </c>
      <c r="C4840" t="s">
        <v>599</v>
      </c>
      <c r="D4840" t="s">
        <v>67</v>
      </c>
      <c r="E4840">
        <v>1</v>
      </c>
      <c r="F4840">
        <v>0</v>
      </c>
      <c r="G4840">
        <v>0</v>
      </c>
      <c r="H4840">
        <v>1</v>
      </c>
      <c r="I4840">
        <v>0</v>
      </c>
      <c r="J4840">
        <v>0</v>
      </c>
      <c r="K4840">
        <v>0</v>
      </c>
      <c r="L4840">
        <v>6</v>
      </c>
      <c r="M4840">
        <v>6</v>
      </c>
      <c r="N4840">
        <v>5</v>
      </c>
      <c r="O4840">
        <v>5</v>
      </c>
      <c r="P4840">
        <v>2</v>
      </c>
      <c r="Q4840">
        <v>2</v>
      </c>
      <c r="R4840">
        <v>6</v>
      </c>
      <c r="S4840">
        <v>0</v>
      </c>
      <c r="T4840">
        <v>0</v>
      </c>
      <c r="U4840">
        <v>0</v>
      </c>
      <c r="V4840">
        <f t="shared" si="150"/>
        <v>62</v>
      </c>
      <c r="W4840">
        <f t="shared" si="151"/>
        <v>39</v>
      </c>
    </row>
    <row r="4841" spans="1:23" x14ac:dyDescent="0.35">
      <c r="A4841" t="s">
        <v>611</v>
      </c>
      <c r="B4841" s="1">
        <v>44452</v>
      </c>
      <c r="C4841" t="s">
        <v>608</v>
      </c>
      <c r="D4841" t="s">
        <v>35</v>
      </c>
      <c r="E4841">
        <v>1</v>
      </c>
      <c r="F4841">
        <v>0</v>
      </c>
      <c r="G4841">
        <v>0</v>
      </c>
      <c r="H4841">
        <v>1</v>
      </c>
      <c r="I4841">
        <v>0</v>
      </c>
      <c r="J4841">
        <v>0</v>
      </c>
      <c r="K4841">
        <v>0</v>
      </c>
      <c r="L4841">
        <v>8</v>
      </c>
      <c r="M4841">
        <v>1</v>
      </c>
      <c r="N4841">
        <v>0</v>
      </c>
      <c r="O4841">
        <v>0</v>
      </c>
      <c r="P4841">
        <v>0</v>
      </c>
      <c r="Q4841">
        <v>0</v>
      </c>
      <c r="R4841">
        <v>10</v>
      </c>
      <c r="S4841">
        <v>1</v>
      </c>
      <c r="T4841">
        <v>0</v>
      </c>
      <c r="U4841">
        <v>0</v>
      </c>
      <c r="V4841">
        <f t="shared" si="150"/>
        <v>91</v>
      </c>
      <c r="W4841">
        <f t="shared" si="151"/>
        <v>96</v>
      </c>
    </row>
    <row r="4842" spans="1:23" x14ac:dyDescent="0.35">
      <c r="A4842" t="s">
        <v>611</v>
      </c>
      <c r="B4842" s="1">
        <v>44453</v>
      </c>
      <c r="C4842" t="s">
        <v>387</v>
      </c>
      <c r="D4842" t="s">
        <v>35</v>
      </c>
      <c r="E4842">
        <v>1</v>
      </c>
      <c r="F4842">
        <v>0</v>
      </c>
      <c r="G4842">
        <v>0</v>
      </c>
      <c r="H4842">
        <v>0</v>
      </c>
      <c r="I4842">
        <v>1</v>
      </c>
      <c r="J4842">
        <v>0</v>
      </c>
      <c r="K4842">
        <v>0</v>
      </c>
      <c r="L4842">
        <v>7</v>
      </c>
      <c r="M4842">
        <v>4</v>
      </c>
      <c r="N4842">
        <v>1</v>
      </c>
      <c r="O4842">
        <v>1</v>
      </c>
      <c r="P4842">
        <v>1</v>
      </c>
      <c r="Q4842">
        <v>0</v>
      </c>
      <c r="R4842">
        <v>4</v>
      </c>
      <c r="S4842">
        <v>1</v>
      </c>
      <c r="T4842">
        <v>0</v>
      </c>
      <c r="U4842">
        <v>0</v>
      </c>
      <c r="V4842">
        <f t="shared" si="150"/>
        <v>73</v>
      </c>
      <c r="W4842">
        <f t="shared" si="151"/>
        <v>69</v>
      </c>
    </row>
    <row r="4843" spans="1:23" x14ac:dyDescent="0.35">
      <c r="A4843" t="s">
        <v>611</v>
      </c>
      <c r="B4843" s="1">
        <v>44454</v>
      </c>
      <c r="C4843" t="s">
        <v>602</v>
      </c>
      <c r="D4843" t="s">
        <v>35</v>
      </c>
      <c r="E4843">
        <v>1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7</v>
      </c>
      <c r="M4843">
        <v>4</v>
      </c>
      <c r="N4843">
        <v>1</v>
      </c>
      <c r="O4843">
        <v>1</v>
      </c>
      <c r="P4843">
        <v>1</v>
      </c>
      <c r="Q4843">
        <v>0</v>
      </c>
      <c r="R4843">
        <v>13</v>
      </c>
      <c r="S4843">
        <v>0</v>
      </c>
      <c r="T4843">
        <v>0</v>
      </c>
      <c r="U4843">
        <v>0</v>
      </c>
      <c r="V4843">
        <f t="shared" si="150"/>
        <v>82</v>
      </c>
      <c r="W4843">
        <f t="shared" si="151"/>
        <v>78</v>
      </c>
    </row>
    <row r="4844" spans="1:23" x14ac:dyDescent="0.35">
      <c r="A4844" t="s">
        <v>611</v>
      </c>
      <c r="B4844" s="1">
        <v>44456</v>
      </c>
      <c r="C4844" t="s">
        <v>596</v>
      </c>
      <c r="D4844" t="s">
        <v>30</v>
      </c>
      <c r="E4844">
        <v>1</v>
      </c>
      <c r="F4844">
        <v>0</v>
      </c>
      <c r="G4844">
        <v>0</v>
      </c>
      <c r="H4844">
        <v>0</v>
      </c>
      <c r="I4844">
        <v>1</v>
      </c>
      <c r="J4844">
        <v>0</v>
      </c>
      <c r="K4844">
        <v>0</v>
      </c>
      <c r="L4844">
        <v>2</v>
      </c>
      <c r="M4844">
        <v>5</v>
      </c>
      <c r="N4844">
        <v>5</v>
      </c>
      <c r="O4844">
        <v>5</v>
      </c>
      <c r="P4844">
        <v>2</v>
      </c>
      <c r="Q4844">
        <v>1</v>
      </c>
      <c r="R4844">
        <v>2</v>
      </c>
      <c r="S4844">
        <v>0</v>
      </c>
      <c r="T4844">
        <v>0</v>
      </c>
      <c r="U4844">
        <v>0</v>
      </c>
      <c r="V4844">
        <f t="shared" si="150"/>
        <v>44</v>
      </c>
      <c r="W4844">
        <f t="shared" si="151"/>
        <v>15</v>
      </c>
    </row>
    <row r="4845" spans="1:23" x14ac:dyDescent="0.35">
      <c r="A4845" t="s">
        <v>611</v>
      </c>
      <c r="B4845" s="1">
        <v>44457</v>
      </c>
      <c r="C4845" t="s">
        <v>599</v>
      </c>
      <c r="D4845" t="s">
        <v>30</v>
      </c>
      <c r="E4845">
        <v>1</v>
      </c>
      <c r="F4845">
        <v>0</v>
      </c>
      <c r="G4845">
        <v>0</v>
      </c>
      <c r="H4845">
        <v>1</v>
      </c>
      <c r="I4845">
        <v>0</v>
      </c>
      <c r="J4845">
        <v>0</v>
      </c>
      <c r="K4845">
        <v>0</v>
      </c>
      <c r="L4845" s="2">
        <v>5.666666666666667</v>
      </c>
      <c r="M4845">
        <v>3</v>
      </c>
      <c r="N4845">
        <v>2</v>
      </c>
      <c r="O4845">
        <v>2</v>
      </c>
      <c r="P4845">
        <v>1</v>
      </c>
      <c r="Q4845">
        <v>2</v>
      </c>
      <c r="R4845">
        <v>5</v>
      </c>
      <c r="S4845">
        <v>0</v>
      </c>
      <c r="T4845">
        <v>0</v>
      </c>
      <c r="U4845">
        <v>0</v>
      </c>
      <c r="V4845">
        <f t="shared" si="150"/>
        <v>66.333333333333329</v>
      </c>
      <c r="W4845">
        <f t="shared" si="151"/>
        <v>57</v>
      </c>
    </row>
    <row r="4846" spans="1:23" x14ac:dyDescent="0.35">
      <c r="A4846" t="s">
        <v>611</v>
      </c>
      <c r="B4846" s="1">
        <v>44458</v>
      </c>
      <c r="C4846" t="s">
        <v>387</v>
      </c>
      <c r="D4846" t="s">
        <v>30</v>
      </c>
      <c r="E4846">
        <v>1</v>
      </c>
      <c r="F4846">
        <v>0</v>
      </c>
      <c r="G4846">
        <v>0</v>
      </c>
      <c r="H4846">
        <v>1</v>
      </c>
      <c r="I4846">
        <v>0</v>
      </c>
      <c r="J4846">
        <v>0</v>
      </c>
      <c r="K4846">
        <v>0</v>
      </c>
      <c r="L4846" s="2">
        <v>6.666666666666667</v>
      </c>
      <c r="M4846">
        <v>4</v>
      </c>
      <c r="N4846">
        <v>3</v>
      </c>
      <c r="O4846">
        <v>3</v>
      </c>
      <c r="P4846">
        <v>1</v>
      </c>
      <c r="Q4846">
        <v>1</v>
      </c>
      <c r="R4846">
        <v>6</v>
      </c>
      <c r="S4846">
        <v>1</v>
      </c>
      <c r="T4846">
        <v>0</v>
      </c>
      <c r="U4846">
        <v>0</v>
      </c>
      <c r="V4846">
        <f t="shared" si="150"/>
        <v>72.333333333333329</v>
      </c>
      <c r="W4846">
        <f t="shared" si="151"/>
        <v>61</v>
      </c>
    </row>
    <row r="4847" spans="1:23" x14ac:dyDescent="0.35">
      <c r="A4847" t="s">
        <v>611</v>
      </c>
      <c r="B4847" s="1">
        <v>44459</v>
      </c>
      <c r="C4847" t="s">
        <v>602</v>
      </c>
      <c r="D4847" t="s">
        <v>51</v>
      </c>
      <c r="E4847">
        <v>1</v>
      </c>
      <c r="F4847">
        <v>0</v>
      </c>
      <c r="G4847">
        <v>0</v>
      </c>
      <c r="H4847">
        <v>0</v>
      </c>
      <c r="I4847">
        <v>1</v>
      </c>
      <c r="J4847">
        <v>0</v>
      </c>
      <c r="K4847">
        <v>0</v>
      </c>
      <c r="L4847" s="2">
        <v>4.666666666666667</v>
      </c>
      <c r="M4847">
        <v>7</v>
      </c>
      <c r="N4847">
        <v>3</v>
      </c>
      <c r="O4847">
        <v>3</v>
      </c>
      <c r="P4847">
        <v>1</v>
      </c>
      <c r="Q4847">
        <v>2</v>
      </c>
      <c r="R4847">
        <v>5</v>
      </c>
      <c r="S4847">
        <v>0</v>
      </c>
      <c r="T4847">
        <v>0</v>
      </c>
      <c r="U4847">
        <v>1</v>
      </c>
      <c r="V4847">
        <f t="shared" si="150"/>
        <v>57.333333333333336</v>
      </c>
      <c r="W4847">
        <f t="shared" si="151"/>
        <v>40</v>
      </c>
    </row>
    <row r="4848" spans="1:23" x14ac:dyDescent="0.35">
      <c r="A4848" t="s">
        <v>611</v>
      </c>
      <c r="B4848" s="1">
        <v>44460</v>
      </c>
      <c r="C4848" t="s">
        <v>608</v>
      </c>
      <c r="D4848" t="s">
        <v>51</v>
      </c>
      <c r="E4848">
        <v>1</v>
      </c>
      <c r="F4848">
        <v>0</v>
      </c>
      <c r="G4848">
        <v>0</v>
      </c>
      <c r="H4848">
        <v>1</v>
      </c>
      <c r="I4848">
        <v>0</v>
      </c>
      <c r="J4848">
        <v>0</v>
      </c>
      <c r="K4848">
        <v>0</v>
      </c>
      <c r="L4848">
        <v>6</v>
      </c>
      <c r="M4848">
        <v>5</v>
      </c>
      <c r="N4848">
        <v>2</v>
      </c>
      <c r="O4848">
        <v>2</v>
      </c>
      <c r="P4848">
        <v>0</v>
      </c>
      <c r="Q4848">
        <v>6</v>
      </c>
      <c r="R4848">
        <v>7</v>
      </c>
      <c r="S4848">
        <v>1</v>
      </c>
      <c r="T4848">
        <v>0</v>
      </c>
      <c r="U4848">
        <v>0</v>
      </c>
      <c r="V4848">
        <f t="shared" si="150"/>
        <v>68</v>
      </c>
      <c r="W4848">
        <f t="shared" si="151"/>
        <v>55</v>
      </c>
    </row>
    <row r="4849" spans="1:23" x14ac:dyDescent="0.35">
      <c r="A4849" t="s">
        <v>611</v>
      </c>
      <c r="B4849" s="1">
        <v>44461</v>
      </c>
      <c r="C4849" t="s">
        <v>610</v>
      </c>
      <c r="D4849" t="s">
        <v>51</v>
      </c>
      <c r="E4849">
        <v>1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1</v>
      </c>
      <c r="M4849">
        <v>1</v>
      </c>
      <c r="N4849">
        <v>0</v>
      </c>
      <c r="O4849">
        <v>0</v>
      </c>
      <c r="P4849">
        <v>0</v>
      </c>
      <c r="Q4849">
        <v>1</v>
      </c>
      <c r="R4849">
        <v>0</v>
      </c>
      <c r="S4849">
        <v>0</v>
      </c>
      <c r="T4849">
        <v>0</v>
      </c>
      <c r="U4849">
        <v>0</v>
      </c>
      <c r="V4849">
        <f t="shared" si="150"/>
        <v>51</v>
      </c>
      <c r="W4849">
        <f t="shared" si="151"/>
        <v>42</v>
      </c>
    </row>
    <row r="4850" spans="1:23" x14ac:dyDescent="0.35">
      <c r="A4850" t="s">
        <v>611</v>
      </c>
      <c r="B4850" s="1">
        <v>44462</v>
      </c>
      <c r="C4850" t="s">
        <v>599</v>
      </c>
      <c r="D4850" t="s">
        <v>56</v>
      </c>
      <c r="E4850">
        <v>1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3</v>
      </c>
      <c r="M4850">
        <v>7</v>
      </c>
      <c r="N4850">
        <v>2</v>
      </c>
      <c r="O4850">
        <v>2</v>
      </c>
      <c r="P4850">
        <v>0</v>
      </c>
      <c r="Q4850">
        <v>2</v>
      </c>
      <c r="R4850">
        <v>6</v>
      </c>
      <c r="S4850">
        <v>0</v>
      </c>
      <c r="T4850">
        <v>0</v>
      </c>
      <c r="U4850">
        <v>0</v>
      </c>
      <c r="V4850">
        <f t="shared" si="150"/>
        <v>56</v>
      </c>
      <c r="W4850">
        <f t="shared" si="151"/>
        <v>40</v>
      </c>
    </row>
    <row r="4851" spans="1:23" x14ac:dyDescent="0.35">
      <c r="A4851" t="s">
        <v>611</v>
      </c>
      <c r="B4851" s="1">
        <v>44463</v>
      </c>
      <c r="C4851" t="s">
        <v>387</v>
      </c>
      <c r="D4851" t="s">
        <v>56</v>
      </c>
      <c r="E4851">
        <v>1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0</v>
      </c>
      <c r="L4851">
        <v>6</v>
      </c>
      <c r="M4851">
        <v>5</v>
      </c>
      <c r="N4851">
        <v>3</v>
      </c>
      <c r="O4851">
        <v>3</v>
      </c>
      <c r="P4851">
        <v>1</v>
      </c>
      <c r="Q4851">
        <v>2</v>
      </c>
      <c r="R4851">
        <v>10</v>
      </c>
      <c r="S4851">
        <v>0</v>
      </c>
      <c r="T4851">
        <v>0</v>
      </c>
      <c r="U4851">
        <v>0</v>
      </c>
      <c r="V4851">
        <f t="shared" si="150"/>
        <v>71</v>
      </c>
      <c r="W4851">
        <f t="shared" si="151"/>
        <v>57</v>
      </c>
    </row>
    <row r="4852" spans="1:23" x14ac:dyDescent="0.35">
      <c r="A4852" t="s">
        <v>611</v>
      </c>
      <c r="B4852" s="1">
        <v>44464</v>
      </c>
      <c r="C4852" t="s">
        <v>602</v>
      </c>
      <c r="D4852" t="s">
        <v>56</v>
      </c>
      <c r="E4852">
        <v>1</v>
      </c>
      <c r="F4852">
        <v>0</v>
      </c>
      <c r="G4852">
        <v>0</v>
      </c>
      <c r="H4852">
        <v>1</v>
      </c>
      <c r="I4852">
        <v>0</v>
      </c>
      <c r="J4852">
        <v>0</v>
      </c>
      <c r="K4852">
        <v>0</v>
      </c>
      <c r="L4852">
        <v>6</v>
      </c>
      <c r="M4852">
        <v>3</v>
      </c>
      <c r="N4852">
        <v>1</v>
      </c>
      <c r="O4852">
        <v>1</v>
      </c>
      <c r="P4852">
        <v>0</v>
      </c>
      <c r="Q4852">
        <v>4</v>
      </c>
      <c r="R4852">
        <v>6</v>
      </c>
      <c r="S4852">
        <v>1</v>
      </c>
      <c r="T4852">
        <v>0</v>
      </c>
      <c r="U4852">
        <v>0</v>
      </c>
      <c r="V4852">
        <f t="shared" si="150"/>
        <v>71</v>
      </c>
      <c r="W4852">
        <f t="shared" si="151"/>
        <v>65</v>
      </c>
    </row>
    <row r="4853" spans="1:23" x14ac:dyDescent="0.35">
      <c r="A4853" t="s">
        <v>611</v>
      </c>
      <c r="B4853" s="1">
        <v>44465</v>
      </c>
      <c r="C4853" t="s">
        <v>608</v>
      </c>
      <c r="D4853" t="s">
        <v>56</v>
      </c>
      <c r="E4853">
        <v>1</v>
      </c>
      <c r="F4853">
        <v>0</v>
      </c>
      <c r="G4853">
        <v>0</v>
      </c>
      <c r="H4853">
        <v>1</v>
      </c>
      <c r="I4853">
        <v>0</v>
      </c>
      <c r="J4853">
        <v>0</v>
      </c>
      <c r="K4853">
        <v>0</v>
      </c>
      <c r="L4853" s="2">
        <v>5.666666666666667</v>
      </c>
      <c r="M4853">
        <v>6</v>
      </c>
      <c r="N4853">
        <v>2</v>
      </c>
      <c r="O4853">
        <v>2</v>
      </c>
      <c r="P4853">
        <v>1</v>
      </c>
      <c r="Q4853">
        <v>2</v>
      </c>
      <c r="R4853">
        <v>8</v>
      </c>
      <c r="S4853">
        <v>2</v>
      </c>
      <c r="T4853">
        <v>0</v>
      </c>
      <c r="U4853">
        <v>0</v>
      </c>
      <c r="V4853">
        <f t="shared" si="150"/>
        <v>66.333333333333329</v>
      </c>
      <c r="W4853">
        <f t="shared" si="151"/>
        <v>54</v>
      </c>
    </row>
    <row r="4854" spans="1:23" x14ac:dyDescent="0.35">
      <c r="A4854" t="s">
        <v>611</v>
      </c>
      <c r="B4854" s="1">
        <v>44467</v>
      </c>
      <c r="C4854" t="s">
        <v>596</v>
      </c>
      <c r="D4854" t="s">
        <v>71</v>
      </c>
      <c r="E4854">
        <v>1</v>
      </c>
      <c r="F4854">
        <v>0</v>
      </c>
      <c r="G4854">
        <v>0</v>
      </c>
      <c r="H4854">
        <v>0</v>
      </c>
      <c r="I4854">
        <v>1</v>
      </c>
      <c r="J4854">
        <v>0</v>
      </c>
      <c r="K4854">
        <v>0</v>
      </c>
      <c r="L4854" s="2">
        <v>4.333333333333333</v>
      </c>
      <c r="M4854">
        <v>6</v>
      </c>
      <c r="N4854">
        <v>3</v>
      </c>
      <c r="O4854">
        <v>3</v>
      </c>
      <c r="P4854">
        <v>1</v>
      </c>
      <c r="Q4854">
        <v>1</v>
      </c>
      <c r="R4854">
        <v>3</v>
      </c>
      <c r="S4854">
        <v>0</v>
      </c>
      <c r="T4854">
        <v>0</v>
      </c>
      <c r="U4854">
        <v>0</v>
      </c>
      <c r="V4854">
        <f t="shared" si="150"/>
        <v>55.666666666666664</v>
      </c>
      <c r="W4854">
        <f t="shared" si="151"/>
        <v>40</v>
      </c>
    </row>
    <row r="4855" spans="1:23" x14ac:dyDescent="0.35">
      <c r="A4855" t="s">
        <v>611</v>
      </c>
      <c r="B4855" s="1">
        <v>44468</v>
      </c>
      <c r="C4855" t="s">
        <v>387</v>
      </c>
      <c r="D4855" t="s">
        <v>71</v>
      </c>
      <c r="E4855">
        <v>1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6</v>
      </c>
      <c r="M4855">
        <v>4</v>
      </c>
      <c r="N4855">
        <v>3</v>
      </c>
      <c r="O4855">
        <v>3</v>
      </c>
      <c r="P4855">
        <v>0</v>
      </c>
      <c r="Q4855">
        <v>0</v>
      </c>
      <c r="R4855">
        <v>7</v>
      </c>
      <c r="S4855">
        <v>0</v>
      </c>
      <c r="T4855">
        <v>0</v>
      </c>
      <c r="U4855">
        <v>0</v>
      </c>
      <c r="V4855">
        <f t="shared" si="150"/>
        <v>75</v>
      </c>
      <c r="W4855">
        <f t="shared" si="151"/>
        <v>66</v>
      </c>
    </row>
    <row r="4856" spans="1:23" x14ac:dyDescent="0.35">
      <c r="A4856" t="s">
        <v>611</v>
      </c>
      <c r="B4856" s="1">
        <v>44469</v>
      </c>
      <c r="C4856" t="s">
        <v>602</v>
      </c>
      <c r="D4856" t="s">
        <v>71</v>
      </c>
      <c r="E4856">
        <v>1</v>
      </c>
      <c r="F4856">
        <v>0</v>
      </c>
      <c r="G4856">
        <v>0</v>
      </c>
      <c r="H4856">
        <v>0</v>
      </c>
      <c r="I4856">
        <v>1</v>
      </c>
      <c r="J4856">
        <v>0</v>
      </c>
      <c r="K4856">
        <v>0</v>
      </c>
      <c r="L4856" s="2">
        <v>5.333333333333333</v>
      </c>
      <c r="M4856">
        <v>4</v>
      </c>
      <c r="N4856">
        <v>5</v>
      </c>
      <c r="O4856">
        <v>5</v>
      </c>
      <c r="P4856">
        <v>4</v>
      </c>
      <c r="Q4856">
        <v>3</v>
      </c>
      <c r="R4856">
        <v>4</v>
      </c>
      <c r="S4856">
        <v>0</v>
      </c>
      <c r="T4856">
        <v>0</v>
      </c>
      <c r="U4856">
        <v>0</v>
      </c>
      <c r="V4856">
        <f t="shared" si="150"/>
        <v>49.666666666666664</v>
      </c>
      <c r="W4856">
        <f t="shared" si="151"/>
        <v>23</v>
      </c>
    </row>
    <row r="4857" spans="1:23" x14ac:dyDescent="0.35">
      <c r="A4857" t="s">
        <v>611</v>
      </c>
      <c r="B4857" s="1">
        <v>44470</v>
      </c>
      <c r="C4857" t="s">
        <v>599</v>
      </c>
      <c r="D4857" t="s">
        <v>53</v>
      </c>
      <c r="E4857">
        <v>1</v>
      </c>
      <c r="F4857">
        <v>0</v>
      </c>
      <c r="G4857">
        <v>0</v>
      </c>
      <c r="H4857">
        <v>1</v>
      </c>
      <c r="I4857">
        <v>0</v>
      </c>
      <c r="J4857">
        <v>0</v>
      </c>
      <c r="K4857">
        <v>0</v>
      </c>
      <c r="L4857">
        <v>7</v>
      </c>
      <c r="M4857">
        <v>6</v>
      </c>
      <c r="N4857">
        <v>2</v>
      </c>
      <c r="O4857">
        <v>2</v>
      </c>
      <c r="P4857">
        <v>1</v>
      </c>
      <c r="Q4857">
        <v>1</v>
      </c>
      <c r="R4857">
        <v>5</v>
      </c>
      <c r="S4857">
        <v>0</v>
      </c>
      <c r="T4857">
        <v>0</v>
      </c>
      <c r="U4857">
        <v>0</v>
      </c>
      <c r="V4857">
        <f t="shared" si="150"/>
        <v>71</v>
      </c>
      <c r="W4857">
        <f t="shared" si="151"/>
        <v>61</v>
      </c>
    </row>
    <row r="4858" spans="1:23" x14ac:dyDescent="0.35">
      <c r="A4858" t="s">
        <v>611</v>
      </c>
      <c r="B4858" s="1">
        <v>44471</v>
      </c>
      <c r="C4858" t="s">
        <v>608</v>
      </c>
      <c r="D4858" t="s">
        <v>53</v>
      </c>
      <c r="E4858">
        <v>1</v>
      </c>
      <c r="F4858">
        <v>0</v>
      </c>
      <c r="G4858">
        <v>0</v>
      </c>
      <c r="H4858">
        <v>1</v>
      </c>
      <c r="I4858">
        <v>0</v>
      </c>
      <c r="J4858">
        <v>0</v>
      </c>
      <c r="K4858">
        <v>0</v>
      </c>
      <c r="L4858">
        <v>7</v>
      </c>
      <c r="M4858">
        <v>1</v>
      </c>
      <c r="N4858">
        <v>1</v>
      </c>
      <c r="O4858">
        <v>1</v>
      </c>
      <c r="P4858">
        <v>0</v>
      </c>
      <c r="Q4858">
        <v>1</v>
      </c>
      <c r="R4858">
        <v>10</v>
      </c>
      <c r="S4858">
        <v>1</v>
      </c>
      <c r="T4858">
        <v>0</v>
      </c>
      <c r="U4858">
        <v>0</v>
      </c>
      <c r="V4858">
        <f t="shared" si="150"/>
        <v>85</v>
      </c>
      <c r="W4858">
        <f t="shared" si="151"/>
        <v>85</v>
      </c>
    </row>
    <row r="4859" spans="1:23" x14ac:dyDescent="0.35">
      <c r="A4859" t="s">
        <v>611</v>
      </c>
      <c r="B4859" s="1">
        <v>44472</v>
      </c>
      <c r="C4859" t="s">
        <v>596</v>
      </c>
      <c r="D4859" t="s">
        <v>53</v>
      </c>
      <c r="E4859">
        <v>1</v>
      </c>
      <c r="F4859">
        <v>0</v>
      </c>
      <c r="G4859">
        <v>0</v>
      </c>
      <c r="H4859">
        <v>1</v>
      </c>
      <c r="I4859">
        <v>0</v>
      </c>
      <c r="J4859">
        <v>0</v>
      </c>
      <c r="K4859">
        <v>0</v>
      </c>
      <c r="L4859">
        <v>5</v>
      </c>
      <c r="M4859">
        <v>6</v>
      </c>
      <c r="N4859">
        <v>2</v>
      </c>
      <c r="O4859">
        <v>2</v>
      </c>
      <c r="P4859">
        <v>1</v>
      </c>
      <c r="Q4859">
        <v>1</v>
      </c>
      <c r="R4859">
        <v>7</v>
      </c>
      <c r="S4859">
        <v>1</v>
      </c>
      <c r="T4859">
        <v>0</v>
      </c>
      <c r="U4859">
        <v>0</v>
      </c>
      <c r="V4859">
        <f t="shared" si="150"/>
        <v>63</v>
      </c>
      <c r="W4859">
        <f t="shared" si="151"/>
        <v>51</v>
      </c>
    </row>
  </sheetData>
  <autoFilter ref="A1:W4859" xr:uid="{3EBBD585-14DD-4E2F-9B34-763967EE5C7E}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12A20-DAC4-4000-814D-55FA421A72FD}">
  <dimension ref="A1:U5158"/>
  <sheetViews>
    <sheetView workbookViewId="0">
      <selection activeCell="B2" sqref="B2"/>
    </sheetView>
  </sheetViews>
  <sheetFormatPr defaultRowHeight="14.5" x14ac:dyDescent="0.35"/>
  <sheetData>
    <row r="1" spans="1:21" x14ac:dyDescent="0.35">
      <c r="A1" t="s">
        <v>79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35">
      <c r="A2" t="s">
        <v>80</v>
      </c>
      <c r="B2">
        <v>44287</v>
      </c>
      <c r="C2" t="s">
        <v>20</v>
      </c>
      <c r="D2" t="s">
        <v>21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6</v>
      </c>
      <c r="M2">
        <v>6</v>
      </c>
      <c r="N2">
        <v>3</v>
      </c>
      <c r="O2">
        <v>3</v>
      </c>
      <c r="P2">
        <v>1</v>
      </c>
      <c r="Q2">
        <v>1</v>
      </c>
      <c r="R2">
        <v>6</v>
      </c>
      <c r="S2">
        <v>0</v>
      </c>
      <c r="T2">
        <v>0</v>
      </c>
      <c r="U2">
        <v>1</v>
      </c>
    </row>
    <row r="3" spans="1:21" x14ac:dyDescent="0.35">
      <c r="A3" t="s">
        <v>80</v>
      </c>
      <c r="B3">
        <v>44288</v>
      </c>
      <c r="C3" t="s">
        <v>22</v>
      </c>
      <c r="D3" t="s">
        <v>21</v>
      </c>
      <c r="E3">
        <v>1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3</v>
      </c>
      <c r="M3">
        <v>5</v>
      </c>
      <c r="N3">
        <v>7</v>
      </c>
      <c r="O3">
        <v>7</v>
      </c>
      <c r="P3">
        <v>1</v>
      </c>
      <c r="Q3">
        <v>2</v>
      </c>
      <c r="R3">
        <v>4</v>
      </c>
      <c r="S3">
        <v>0</v>
      </c>
      <c r="T3">
        <v>0</v>
      </c>
      <c r="U3">
        <v>0</v>
      </c>
    </row>
    <row r="4" spans="1:21" x14ac:dyDescent="0.35">
      <c r="A4" t="s">
        <v>80</v>
      </c>
      <c r="B4">
        <v>44289</v>
      </c>
      <c r="C4" t="s">
        <v>23</v>
      </c>
      <c r="D4" t="s">
        <v>21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6</v>
      </c>
      <c r="M4">
        <v>8</v>
      </c>
      <c r="N4">
        <v>3</v>
      </c>
      <c r="O4">
        <v>3</v>
      </c>
      <c r="P4">
        <v>1</v>
      </c>
      <c r="Q4">
        <v>1</v>
      </c>
      <c r="R4">
        <v>7</v>
      </c>
      <c r="S4">
        <v>1</v>
      </c>
      <c r="T4">
        <v>0</v>
      </c>
      <c r="U4">
        <v>0</v>
      </c>
    </row>
    <row r="5" spans="1:21" x14ac:dyDescent="0.35">
      <c r="A5" t="s">
        <v>80</v>
      </c>
      <c r="B5">
        <v>44290</v>
      </c>
      <c r="C5" t="s">
        <v>24</v>
      </c>
      <c r="D5" t="s">
        <v>21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4.666666666666667</v>
      </c>
      <c r="M5">
        <v>2</v>
      </c>
      <c r="N5">
        <v>3</v>
      </c>
      <c r="O5">
        <v>1</v>
      </c>
      <c r="P5">
        <v>0</v>
      </c>
      <c r="Q5">
        <v>5</v>
      </c>
      <c r="R5">
        <v>7</v>
      </c>
      <c r="S5">
        <v>0</v>
      </c>
      <c r="T5">
        <v>0</v>
      </c>
      <c r="U5">
        <v>1</v>
      </c>
    </row>
    <row r="6" spans="1:21" x14ac:dyDescent="0.35">
      <c r="A6" t="s">
        <v>80</v>
      </c>
      <c r="B6">
        <v>44291</v>
      </c>
      <c r="C6" t="s">
        <v>25</v>
      </c>
      <c r="D6" t="s">
        <v>26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3.3333333333333335</v>
      </c>
      <c r="M6">
        <v>5</v>
      </c>
      <c r="N6">
        <v>4</v>
      </c>
      <c r="O6">
        <v>4</v>
      </c>
      <c r="P6">
        <v>0</v>
      </c>
      <c r="Q6">
        <v>3</v>
      </c>
      <c r="R6">
        <v>5</v>
      </c>
      <c r="S6">
        <v>0</v>
      </c>
      <c r="T6">
        <v>0</v>
      </c>
      <c r="U6">
        <v>1</v>
      </c>
    </row>
    <row r="7" spans="1:21" x14ac:dyDescent="0.35">
      <c r="A7" t="s">
        <v>80</v>
      </c>
      <c r="B7">
        <v>44292</v>
      </c>
      <c r="C7" t="s">
        <v>20</v>
      </c>
      <c r="D7" t="s">
        <v>26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6</v>
      </c>
      <c r="M7">
        <v>4</v>
      </c>
      <c r="N7">
        <v>2</v>
      </c>
      <c r="O7">
        <v>2</v>
      </c>
      <c r="P7">
        <v>2</v>
      </c>
      <c r="Q7">
        <v>2</v>
      </c>
      <c r="R7">
        <v>10</v>
      </c>
      <c r="S7">
        <v>0</v>
      </c>
      <c r="T7">
        <v>0</v>
      </c>
      <c r="U7">
        <v>0</v>
      </c>
    </row>
    <row r="8" spans="1:21" x14ac:dyDescent="0.35">
      <c r="A8" t="s">
        <v>80</v>
      </c>
      <c r="B8">
        <v>44294</v>
      </c>
      <c r="C8" t="s">
        <v>27</v>
      </c>
      <c r="D8" t="s">
        <v>28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5.333333333333333</v>
      </c>
      <c r="M8">
        <v>3</v>
      </c>
      <c r="N8">
        <v>4</v>
      </c>
      <c r="O8">
        <v>4</v>
      </c>
      <c r="P8">
        <v>2</v>
      </c>
      <c r="Q8">
        <v>1</v>
      </c>
      <c r="R8">
        <v>7</v>
      </c>
      <c r="S8">
        <v>0</v>
      </c>
      <c r="T8">
        <v>0</v>
      </c>
      <c r="U8">
        <v>0</v>
      </c>
    </row>
    <row r="9" spans="1:21" x14ac:dyDescent="0.35">
      <c r="A9" t="s">
        <v>80</v>
      </c>
      <c r="B9">
        <v>44295</v>
      </c>
      <c r="C9" t="s">
        <v>22</v>
      </c>
      <c r="D9" t="s">
        <v>28</v>
      </c>
      <c r="E9">
        <v>1</v>
      </c>
      <c r="F9">
        <v>0</v>
      </c>
      <c r="G9">
        <v>0</v>
      </c>
      <c r="H9">
        <v>1</v>
      </c>
      <c r="I9">
        <v>0</v>
      </c>
      <c r="J9">
        <v>0</v>
      </c>
      <c r="K9">
        <v>0</v>
      </c>
      <c r="L9">
        <v>6</v>
      </c>
      <c r="M9">
        <v>3</v>
      </c>
      <c r="N9">
        <v>0</v>
      </c>
      <c r="O9">
        <v>0</v>
      </c>
      <c r="P9">
        <v>0</v>
      </c>
      <c r="Q9">
        <v>2</v>
      </c>
      <c r="R9">
        <v>9</v>
      </c>
      <c r="S9">
        <v>0</v>
      </c>
      <c r="T9">
        <v>0</v>
      </c>
      <c r="U9">
        <v>1</v>
      </c>
    </row>
    <row r="10" spans="1:21" x14ac:dyDescent="0.35">
      <c r="A10" t="s">
        <v>80</v>
      </c>
      <c r="B10">
        <v>44296</v>
      </c>
      <c r="C10" t="s">
        <v>25</v>
      </c>
      <c r="D10" t="s">
        <v>28</v>
      </c>
      <c r="E10">
        <v>1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>
        <v>1.6666666666666665</v>
      </c>
      <c r="M10">
        <v>5</v>
      </c>
      <c r="N10">
        <v>7</v>
      </c>
      <c r="O10">
        <v>5</v>
      </c>
      <c r="P10">
        <v>0</v>
      </c>
      <c r="Q10">
        <v>4</v>
      </c>
      <c r="R10">
        <v>4</v>
      </c>
      <c r="S10">
        <v>0</v>
      </c>
      <c r="T10">
        <v>0</v>
      </c>
      <c r="U10">
        <v>1</v>
      </c>
    </row>
    <row r="11" spans="1:21" x14ac:dyDescent="0.35">
      <c r="A11" t="s">
        <v>80</v>
      </c>
      <c r="B11">
        <v>44298</v>
      </c>
      <c r="C11" t="s">
        <v>23</v>
      </c>
      <c r="D11" t="s">
        <v>29</v>
      </c>
      <c r="E11">
        <v>1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5.666666666666667</v>
      </c>
      <c r="M11">
        <v>4</v>
      </c>
      <c r="N11">
        <v>3</v>
      </c>
      <c r="O11">
        <v>3</v>
      </c>
      <c r="P11">
        <v>0</v>
      </c>
      <c r="Q11">
        <v>1</v>
      </c>
      <c r="R11">
        <v>10</v>
      </c>
      <c r="S11">
        <v>0</v>
      </c>
      <c r="T11">
        <v>0</v>
      </c>
      <c r="U11">
        <v>0</v>
      </c>
    </row>
    <row r="12" spans="1:21" x14ac:dyDescent="0.35">
      <c r="A12" t="s">
        <v>80</v>
      </c>
      <c r="B12">
        <v>44299</v>
      </c>
      <c r="C12" t="s">
        <v>20</v>
      </c>
      <c r="D12" t="s">
        <v>29</v>
      </c>
      <c r="E12">
        <v>1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7</v>
      </c>
      <c r="M12">
        <v>5</v>
      </c>
      <c r="N12">
        <v>3</v>
      </c>
      <c r="O12">
        <v>2</v>
      </c>
      <c r="P12">
        <v>0</v>
      </c>
      <c r="Q12">
        <v>2</v>
      </c>
      <c r="R12">
        <v>6</v>
      </c>
      <c r="S12">
        <v>0</v>
      </c>
      <c r="T12">
        <v>0</v>
      </c>
      <c r="U12">
        <v>0</v>
      </c>
    </row>
    <row r="13" spans="1:21" x14ac:dyDescent="0.35">
      <c r="A13" t="s">
        <v>80</v>
      </c>
      <c r="B13">
        <v>44300</v>
      </c>
      <c r="C13" t="s">
        <v>27</v>
      </c>
      <c r="D13" t="s">
        <v>29</v>
      </c>
      <c r="E13">
        <v>1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5</v>
      </c>
      <c r="M13">
        <v>6</v>
      </c>
      <c r="N13">
        <v>2</v>
      </c>
      <c r="O13">
        <v>2</v>
      </c>
      <c r="P13">
        <v>1</v>
      </c>
      <c r="Q13">
        <v>2</v>
      </c>
      <c r="R13">
        <v>5</v>
      </c>
      <c r="S13">
        <v>0</v>
      </c>
      <c r="T13">
        <v>0</v>
      </c>
      <c r="U13">
        <v>0</v>
      </c>
    </row>
    <row r="14" spans="1:21" x14ac:dyDescent="0.35">
      <c r="A14" t="s">
        <v>80</v>
      </c>
      <c r="B14">
        <v>44302</v>
      </c>
      <c r="C14" t="s">
        <v>22</v>
      </c>
      <c r="D14" t="s">
        <v>30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5.333333333333333</v>
      </c>
      <c r="M14">
        <v>2</v>
      </c>
      <c r="N14">
        <v>2</v>
      </c>
      <c r="O14">
        <v>2</v>
      </c>
      <c r="P14">
        <v>0</v>
      </c>
      <c r="Q14">
        <v>3</v>
      </c>
      <c r="R14">
        <v>6</v>
      </c>
      <c r="S14">
        <v>0</v>
      </c>
      <c r="T14">
        <v>0</v>
      </c>
      <c r="U14">
        <v>0</v>
      </c>
    </row>
    <row r="15" spans="1:21" x14ac:dyDescent="0.35">
      <c r="A15" t="s">
        <v>80</v>
      </c>
      <c r="B15">
        <v>44305</v>
      </c>
      <c r="C15" t="s">
        <v>20</v>
      </c>
      <c r="D15" t="s">
        <v>31</v>
      </c>
      <c r="E15">
        <v>1</v>
      </c>
      <c r="F15">
        <v>0</v>
      </c>
      <c r="G15">
        <v>0</v>
      </c>
      <c r="H15">
        <v>0</v>
      </c>
      <c r="I15">
        <v>1</v>
      </c>
      <c r="J15">
        <v>0</v>
      </c>
      <c r="K15">
        <v>0</v>
      </c>
      <c r="L15">
        <v>5</v>
      </c>
      <c r="M15">
        <v>7</v>
      </c>
      <c r="N15">
        <v>5</v>
      </c>
      <c r="O15">
        <v>5</v>
      </c>
      <c r="P15">
        <v>1</v>
      </c>
      <c r="Q15">
        <v>2</v>
      </c>
      <c r="R15">
        <v>6</v>
      </c>
      <c r="S15">
        <v>0</v>
      </c>
      <c r="T15">
        <v>0</v>
      </c>
      <c r="U15">
        <v>0</v>
      </c>
    </row>
    <row r="16" spans="1:21" x14ac:dyDescent="0.35">
      <c r="A16" t="s">
        <v>80</v>
      </c>
      <c r="B16">
        <v>44306</v>
      </c>
      <c r="C16" t="s">
        <v>24</v>
      </c>
      <c r="D16" t="s">
        <v>31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4</v>
      </c>
      <c r="M16">
        <v>1</v>
      </c>
      <c r="N16">
        <v>0</v>
      </c>
      <c r="O16">
        <v>0</v>
      </c>
      <c r="P16">
        <v>0</v>
      </c>
      <c r="Q16">
        <v>6</v>
      </c>
      <c r="R16">
        <v>7</v>
      </c>
      <c r="S16">
        <v>1</v>
      </c>
      <c r="T16">
        <v>0</v>
      </c>
      <c r="U16">
        <v>0</v>
      </c>
    </row>
    <row r="17" spans="1:21" x14ac:dyDescent="0.35">
      <c r="A17" t="s">
        <v>80</v>
      </c>
      <c r="B17">
        <v>44307</v>
      </c>
      <c r="C17" t="s">
        <v>25</v>
      </c>
      <c r="D17" t="s">
        <v>31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5</v>
      </c>
      <c r="M17">
        <v>2</v>
      </c>
      <c r="N17">
        <v>1</v>
      </c>
      <c r="O17">
        <v>1</v>
      </c>
      <c r="P17">
        <v>0</v>
      </c>
      <c r="Q17">
        <v>4</v>
      </c>
      <c r="R17">
        <v>8</v>
      </c>
      <c r="S17">
        <v>0</v>
      </c>
      <c r="T17">
        <v>0</v>
      </c>
      <c r="U17">
        <v>0</v>
      </c>
    </row>
    <row r="18" spans="1:21" x14ac:dyDescent="0.35">
      <c r="A18" t="s">
        <v>80</v>
      </c>
      <c r="B18">
        <v>44308</v>
      </c>
      <c r="C18" t="s">
        <v>23</v>
      </c>
      <c r="D18" t="s">
        <v>32</v>
      </c>
      <c r="E18">
        <v>1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2.6666666666666665</v>
      </c>
      <c r="M18">
        <v>6</v>
      </c>
      <c r="N18">
        <v>5</v>
      </c>
      <c r="O18">
        <v>4</v>
      </c>
      <c r="P18">
        <v>0</v>
      </c>
      <c r="Q18">
        <v>3</v>
      </c>
      <c r="R18">
        <v>4</v>
      </c>
      <c r="S18">
        <v>1</v>
      </c>
      <c r="T18">
        <v>0</v>
      </c>
      <c r="U18">
        <v>0</v>
      </c>
    </row>
    <row r="19" spans="1:21" x14ac:dyDescent="0.35">
      <c r="A19" t="s">
        <v>80</v>
      </c>
      <c r="B19">
        <v>44309</v>
      </c>
      <c r="C19" t="s">
        <v>22</v>
      </c>
      <c r="D19" t="s">
        <v>32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6.333333333333333</v>
      </c>
      <c r="M19">
        <v>2</v>
      </c>
      <c r="N19">
        <v>1</v>
      </c>
      <c r="O19">
        <v>1</v>
      </c>
      <c r="P19">
        <v>0</v>
      </c>
      <c r="Q19">
        <v>0</v>
      </c>
      <c r="R19">
        <v>10</v>
      </c>
      <c r="S19">
        <v>1</v>
      </c>
      <c r="T19">
        <v>0</v>
      </c>
      <c r="U19">
        <v>0</v>
      </c>
    </row>
    <row r="20" spans="1:21" x14ac:dyDescent="0.35">
      <c r="A20" t="s">
        <v>80</v>
      </c>
      <c r="B20">
        <v>44310</v>
      </c>
      <c r="C20" t="s">
        <v>27</v>
      </c>
      <c r="D20" t="s">
        <v>32</v>
      </c>
      <c r="E20">
        <v>1</v>
      </c>
      <c r="F20">
        <v>0</v>
      </c>
      <c r="G20">
        <v>0</v>
      </c>
      <c r="H20">
        <v>0</v>
      </c>
      <c r="I20">
        <v>1</v>
      </c>
      <c r="J20">
        <v>0</v>
      </c>
      <c r="K20">
        <v>0</v>
      </c>
      <c r="L20">
        <v>2.3333333333333335</v>
      </c>
      <c r="M20">
        <v>6</v>
      </c>
      <c r="N20">
        <v>6</v>
      </c>
      <c r="O20">
        <v>6</v>
      </c>
      <c r="P20">
        <v>2</v>
      </c>
      <c r="Q20">
        <v>2</v>
      </c>
      <c r="R20">
        <v>3</v>
      </c>
      <c r="S20">
        <v>0</v>
      </c>
      <c r="T20">
        <v>0</v>
      </c>
      <c r="U20">
        <v>1</v>
      </c>
    </row>
    <row r="21" spans="1:21" x14ac:dyDescent="0.35">
      <c r="A21" t="s">
        <v>80</v>
      </c>
      <c r="B21">
        <v>44311</v>
      </c>
      <c r="C21" t="s">
        <v>20</v>
      </c>
      <c r="D21" t="s">
        <v>32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6</v>
      </c>
      <c r="M21">
        <v>3</v>
      </c>
      <c r="N21">
        <v>2</v>
      </c>
      <c r="O21">
        <v>2</v>
      </c>
      <c r="P21">
        <v>1</v>
      </c>
      <c r="Q21">
        <v>1</v>
      </c>
      <c r="R21">
        <v>6</v>
      </c>
      <c r="S21">
        <v>2</v>
      </c>
      <c r="T21">
        <v>0</v>
      </c>
      <c r="U21">
        <v>0</v>
      </c>
    </row>
    <row r="22" spans="1:21" x14ac:dyDescent="0.35">
      <c r="A22" t="s">
        <v>80</v>
      </c>
      <c r="B22" t="s">
        <v>0</v>
      </c>
      <c r="C22" t="s">
        <v>1</v>
      </c>
      <c r="D22" t="s">
        <v>2</v>
      </c>
      <c r="E22" t="s">
        <v>3</v>
      </c>
      <c r="F22" t="s">
        <v>4</v>
      </c>
      <c r="G22" t="s">
        <v>5</v>
      </c>
      <c r="H22" t="s">
        <v>6</v>
      </c>
      <c r="I22" t="s">
        <v>7</v>
      </c>
      <c r="J22" t="s">
        <v>8</v>
      </c>
      <c r="K22" t="s">
        <v>9</v>
      </c>
      <c r="L22" t="s">
        <v>10</v>
      </c>
      <c r="M22" t="s">
        <v>11</v>
      </c>
      <c r="N22" t="s">
        <v>12</v>
      </c>
      <c r="O22" t="s">
        <v>13</v>
      </c>
      <c r="P22" t="s">
        <v>14</v>
      </c>
      <c r="Q22" t="s">
        <v>15</v>
      </c>
      <c r="R22" t="s">
        <v>16</v>
      </c>
      <c r="S22" t="s">
        <v>17</v>
      </c>
      <c r="T22" t="s">
        <v>18</v>
      </c>
      <c r="U22" t="s">
        <v>19</v>
      </c>
    </row>
    <row r="23" spans="1:21" x14ac:dyDescent="0.35">
      <c r="A23" t="s">
        <v>80</v>
      </c>
      <c r="B23">
        <v>44312</v>
      </c>
      <c r="C23" t="s">
        <v>24</v>
      </c>
      <c r="D23" t="s">
        <v>33</v>
      </c>
      <c r="E23">
        <v>1</v>
      </c>
      <c r="F23">
        <v>0</v>
      </c>
      <c r="G23">
        <v>0</v>
      </c>
      <c r="H23">
        <v>1</v>
      </c>
      <c r="I23">
        <v>0</v>
      </c>
      <c r="J23">
        <v>0</v>
      </c>
      <c r="K23">
        <v>0</v>
      </c>
      <c r="L23">
        <v>5</v>
      </c>
      <c r="M23">
        <v>3</v>
      </c>
      <c r="N23">
        <v>4</v>
      </c>
      <c r="O23">
        <v>4</v>
      </c>
      <c r="P23">
        <v>1</v>
      </c>
      <c r="Q23">
        <v>2</v>
      </c>
      <c r="R23">
        <v>9</v>
      </c>
      <c r="S23">
        <v>1</v>
      </c>
      <c r="T23">
        <v>0</v>
      </c>
      <c r="U23">
        <v>1</v>
      </c>
    </row>
    <row r="24" spans="1:21" x14ac:dyDescent="0.35">
      <c r="A24" t="s">
        <v>80</v>
      </c>
      <c r="B24">
        <v>44313</v>
      </c>
      <c r="C24" t="s">
        <v>25</v>
      </c>
      <c r="D24" t="s">
        <v>33</v>
      </c>
      <c r="E24">
        <v>1</v>
      </c>
      <c r="F24">
        <v>0</v>
      </c>
      <c r="G24">
        <v>0</v>
      </c>
      <c r="H24">
        <v>0</v>
      </c>
      <c r="I24">
        <v>1</v>
      </c>
      <c r="J24">
        <v>0</v>
      </c>
      <c r="K24">
        <v>0</v>
      </c>
      <c r="L24">
        <v>3.3333333333333335</v>
      </c>
      <c r="M24">
        <v>6</v>
      </c>
      <c r="N24">
        <v>5</v>
      </c>
      <c r="O24">
        <v>5</v>
      </c>
      <c r="P24">
        <v>2</v>
      </c>
      <c r="Q24">
        <v>2</v>
      </c>
      <c r="R24">
        <v>2</v>
      </c>
      <c r="S24">
        <v>0</v>
      </c>
      <c r="T24">
        <v>0</v>
      </c>
      <c r="U24">
        <v>0</v>
      </c>
    </row>
    <row r="25" spans="1:21" x14ac:dyDescent="0.35">
      <c r="A25" t="s">
        <v>80</v>
      </c>
      <c r="B25">
        <v>44314</v>
      </c>
      <c r="C25" t="s">
        <v>23</v>
      </c>
      <c r="D25" t="s">
        <v>33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2</v>
      </c>
      <c r="M25">
        <v>6</v>
      </c>
      <c r="N25">
        <v>3</v>
      </c>
      <c r="O25">
        <v>3</v>
      </c>
      <c r="P25">
        <v>0</v>
      </c>
      <c r="Q25">
        <v>0</v>
      </c>
      <c r="R25">
        <v>2</v>
      </c>
      <c r="S25">
        <v>0</v>
      </c>
      <c r="T25">
        <v>0</v>
      </c>
      <c r="U25">
        <v>0</v>
      </c>
    </row>
    <row r="26" spans="1:21" x14ac:dyDescent="0.35">
      <c r="A26" t="s">
        <v>80</v>
      </c>
      <c r="B26">
        <v>44316</v>
      </c>
      <c r="C26" t="s">
        <v>22</v>
      </c>
      <c r="D26" t="s">
        <v>34</v>
      </c>
      <c r="E26">
        <v>1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3.3333333333333335</v>
      </c>
      <c r="M26">
        <v>6</v>
      </c>
      <c r="N26">
        <v>4</v>
      </c>
      <c r="O26">
        <v>4</v>
      </c>
      <c r="P26">
        <v>3</v>
      </c>
      <c r="Q26">
        <v>2</v>
      </c>
      <c r="R26">
        <v>5</v>
      </c>
      <c r="S26">
        <v>0</v>
      </c>
      <c r="T26">
        <v>0</v>
      </c>
      <c r="U26">
        <v>0</v>
      </c>
    </row>
    <row r="27" spans="1:21" x14ac:dyDescent="0.35">
      <c r="A27" t="s">
        <v>80</v>
      </c>
      <c r="B27">
        <v>44317</v>
      </c>
      <c r="C27" t="s">
        <v>27</v>
      </c>
      <c r="D27" t="s">
        <v>34</v>
      </c>
      <c r="E27">
        <v>1</v>
      </c>
      <c r="F27">
        <v>0</v>
      </c>
      <c r="G27">
        <v>0</v>
      </c>
      <c r="H27">
        <v>1</v>
      </c>
      <c r="I27">
        <v>0</v>
      </c>
      <c r="J27">
        <v>0</v>
      </c>
      <c r="K27">
        <v>0</v>
      </c>
      <c r="L27">
        <v>5.333333333333333</v>
      </c>
      <c r="M27">
        <v>3</v>
      </c>
      <c r="N27">
        <v>1</v>
      </c>
      <c r="O27">
        <v>0</v>
      </c>
      <c r="P27">
        <v>0</v>
      </c>
      <c r="Q27">
        <v>2</v>
      </c>
      <c r="R27">
        <v>9</v>
      </c>
      <c r="S27">
        <v>0</v>
      </c>
      <c r="T27">
        <v>0</v>
      </c>
      <c r="U27">
        <v>0</v>
      </c>
    </row>
    <row r="28" spans="1:21" x14ac:dyDescent="0.35">
      <c r="A28" t="s">
        <v>80</v>
      </c>
      <c r="B28">
        <v>44318</v>
      </c>
      <c r="C28" t="s">
        <v>20</v>
      </c>
      <c r="D28" t="s">
        <v>34</v>
      </c>
      <c r="E28">
        <v>1</v>
      </c>
      <c r="F28">
        <v>0</v>
      </c>
      <c r="G28">
        <v>0</v>
      </c>
      <c r="H28">
        <v>0</v>
      </c>
      <c r="I28">
        <v>1</v>
      </c>
      <c r="J28">
        <v>0</v>
      </c>
      <c r="K28">
        <v>0</v>
      </c>
      <c r="L28">
        <v>6</v>
      </c>
      <c r="M28">
        <v>5</v>
      </c>
      <c r="N28">
        <v>2</v>
      </c>
      <c r="O28">
        <v>2</v>
      </c>
      <c r="P28">
        <v>0</v>
      </c>
      <c r="Q28">
        <v>1</v>
      </c>
      <c r="R28">
        <v>6</v>
      </c>
      <c r="S28">
        <v>0</v>
      </c>
      <c r="T28">
        <v>0</v>
      </c>
      <c r="U28">
        <v>0</v>
      </c>
    </row>
    <row r="29" spans="1:21" x14ac:dyDescent="0.35">
      <c r="A29" t="s">
        <v>80</v>
      </c>
      <c r="B29">
        <v>44319</v>
      </c>
      <c r="C29" t="s">
        <v>25</v>
      </c>
      <c r="D29" t="s">
        <v>35</v>
      </c>
      <c r="E29">
        <v>1</v>
      </c>
      <c r="F29">
        <v>0</v>
      </c>
      <c r="G29">
        <v>0</v>
      </c>
      <c r="H29">
        <v>0</v>
      </c>
      <c r="I29">
        <v>1</v>
      </c>
      <c r="J29">
        <v>0</v>
      </c>
      <c r="K29">
        <v>0</v>
      </c>
      <c r="L29">
        <v>3.6666666666666665</v>
      </c>
      <c r="M29">
        <v>6</v>
      </c>
      <c r="N29">
        <v>5</v>
      </c>
      <c r="O29">
        <v>5</v>
      </c>
      <c r="P29">
        <v>1</v>
      </c>
      <c r="Q29">
        <v>1</v>
      </c>
      <c r="R29">
        <v>9</v>
      </c>
      <c r="S29">
        <v>0</v>
      </c>
      <c r="T29">
        <v>0</v>
      </c>
      <c r="U29">
        <v>1</v>
      </c>
    </row>
    <row r="30" spans="1:21" x14ac:dyDescent="0.35">
      <c r="A30" t="s">
        <v>80</v>
      </c>
      <c r="B30">
        <v>44320</v>
      </c>
      <c r="C30" t="s">
        <v>23</v>
      </c>
      <c r="D30" t="s">
        <v>35</v>
      </c>
      <c r="E30">
        <v>1</v>
      </c>
      <c r="F30">
        <v>0</v>
      </c>
      <c r="G30">
        <v>0</v>
      </c>
      <c r="H30">
        <v>0</v>
      </c>
      <c r="I30">
        <v>1</v>
      </c>
      <c r="J30">
        <v>0</v>
      </c>
      <c r="K30">
        <v>0</v>
      </c>
      <c r="L30">
        <v>5</v>
      </c>
      <c r="M30">
        <v>2</v>
      </c>
      <c r="N30">
        <v>2</v>
      </c>
      <c r="O30">
        <v>0</v>
      </c>
      <c r="P30">
        <v>0</v>
      </c>
      <c r="Q30">
        <v>5</v>
      </c>
      <c r="R30">
        <v>8</v>
      </c>
      <c r="S30">
        <v>0</v>
      </c>
      <c r="T30">
        <v>0</v>
      </c>
      <c r="U30">
        <v>0</v>
      </c>
    </row>
    <row r="31" spans="1:21" x14ac:dyDescent="0.35">
      <c r="A31" t="s">
        <v>80</v>
      </c>
      <c r="B31">
        <v>44321</v>
      </c>
      <c r="C31" t="s">
        <v>24</v>
      </c>
      <c r="D31" t="s">
        <v>35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5</v>
      </c>
      <c r="M31">
        <v>1</v>
      </c>
      <c r="N31">
        <v>0</v>
      </c>
      <c r="O31">
        <v>0</v>
      </c>
      <c r="P31">
        <v>0</v>
      </c>
      <c r="Q31">
        <v>6</v>
      </c>
      <c r="R31">
        <v>7</v>
      </c>
      <c r="S31">
        <v>0</v>
      </c>
      <c r="T31">
        <v>0</v>
      </c>
      <c r="U31">
        <v>1</v>
      </c>
    </row>
    <row r="32" spans="1:21" x14ac:dyDescent="0.35">
      <c r="A32" t="s">
        <v>80</v>
      </c>
      <c r="B32">
        <v>44322</v>
      </c>
      <c r="C32" t="s">
        <v>22</v>
      </c>
      <c r="D32" t="s">
        <v>35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6.666666666666667</v>
      </c>
      <c r="M32">
        <v>4</v>
      </c>
      <c r="N32">
        <v>0</v>
      </c>
      <c r="O32">
        <v>0</v>
      </c>
      <c r="P32">
        <v>0</v>
      </c>
      <c r="Q32">
        <v>1</v>
      </c>
      <c r="R32">
        <v>10</v>
      </c>
      <c r="S32">
        <v>0</v>
      </c>
      <c r="T32">
        <v>0</v>
      </c>
      <c r="U32">
        <v>0</v>
      </c>
    </row>
    <row r="33" spans="1:21" x14ac:dyDescent="0.35">
      <c r="A33" t="s">
        <v>80</v>
      </c>
      <c r="B33">
        <v>44323</v>
      </c>
      <c r="C33" t="s">
        <v>27</v>
      </c>
      <c r="D33" t="s">
        <v>36</v>
      </c>
      <c r="E33">
        <v>1</v>
      </c>
      <c r="F33">
        <v>0</v>
      </c>
      <c r="G33">
        <v>0</v>
      </c>
      <c r="H33">
        <v>1</v>
      </c>
      <c r="I33">
        <v>0</v>
      </c>
      <c r="J33">
        <v>0</v>
      </c>
      <c r="K33">
        <v>0</v>
      </c>
      <c r="L33">
        <v>5.666666666666667</v>
      </c>
      <c r="M33">
        <v>6</v>
      </c>
      <c r="N33">
        <v>1</v>
      </c>
      <c r="O33">
        <v>1</v>
      </c>
      <c r="P33">
        <v>0</v>
      </c>
      <c r="Q33">
        <v>3</v>
      </c>
      <c r="R33">
        <v>4</v>
      </c>
      <c r="S33">
        <v>0</v>
      </c>
      <c r="T33">
        <v>0</v>
      </c>
      <c r="U33">
        <v>0</v>
      </c>
    </row>
    <row r="34" spans="1:21" x14ac:dyDescent="0.35">
      <c r="A34" t="s">
        <v>80</v>
      </c>
      <c r="B34">
        <v>44324</v>
      </c>
      <c r="C34" t="s">
        <v>20</v>
      </c>
      <c r="D34" t="s">
        <v>36</v>
      </c>
      <c r="E34">
        <v>1</v>
      </c>
      <c r="F34">
        <v>0</v>
      </c>
      <c r="G34">
        <v>0</v>
      </c>
      <c r="H34">
        <v>0</v>
      </c>
      <c r="I34">
        <v>1</v>
      </c>
      <c r="J34">
        <v>0</v>
      </c>
      <c r="K34">
        <v>0</v>
      </c>
      <c r="L34">
        <v>3.3333333333333335</v>
      </c>
      <c r="M34">
        <v>5</v>
      </c>
      <c r="N34">
        <v>6</v>
      </c>
      <c r="O34">
        <v>6</v>
      </c>
      <c r="P34">
        <v>0</v>
      </c>
      <c r="Q34">
        <v>1</v>
      </c>
      <c r="R34">
        <v>3</v>
      </c>
      <c r="S34">
        <v>0</v>
      </c>
      <c r="T34">
        <v>0</v>
      </c>
      <c r="U34">
        <v>0</v>
      </c>
    </row>
    <row r="35" spans="1:21" x14ac:dyDescent="0.35">
      <c r="A35" t="s">
        <v>80</v>
      </c>
      <c r="B35">
        <v>44325</v>
      </c>
      <c r="C35" t="s">
        <v>25</v>
      </c>
      <c r="D35" t="s">
        <v>36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4</v>
      </c>
      <c r="M35">
        <v>2</v>
      </c>
      <c r="N35">
        <v>1</v>
      </c>
      <c r="O35">
        <v>1</v>
      </c>
      <c r="P35">
        <v>0</v>
      </c>
      <c r="Q35">
        <v>5</v>
      </c>
      <c r="R35">
        <v>6</v>
      </c>
      <c r="S35">
        <v>0</v>
      </c>
      <c r="T35">
        <v>0</v>
      </c>
      <c r="U35">
        <v>1</v>
      </c>
    </row>
    <row r="36" spans="1:21" x14ac:dyDescent="0.35">
      <c r="A36" t="s">
        <v>80</v>
      </c>
      <c r="B36">
        <v>44326</v>
      </c>
      <c r="C36" t="s">
        <v>37</v>
      </c>
      <c r="D36" t="s">
        <v>32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3</v>
      </c>
      <c r="N36">
        <v>3</v>
      </c>
      <c r="O36">
        <v>3</v>
      </c>
      <c r="P36">
        <v>0</v>
      </c>
      <c r="Q36">
        <v>2</v>
      </c>
      <c r="R36">
        <v>2</v>
      </c>
      <c r="S36">
        <v>0</v>
      </c>
      <c r="T36">
        <v>0</v>
      </c>
      <c r="U36">
        <v>0</v>
      </c>
    </row>
    <row r="37" spans="1:21" x14ac:dyDescent="0.35">
      <c r="A37" t="s">
        <v>80</v>
      </c>
      <c r="B37">
        <v>44327</v>
      </c>
      <c r="C37" t="s">
        <v>24</v>
      </c>
      <c r="D37" t="s">
        <v>32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7</v>
      </c>
      <c r="M37">
        <v>4</v>
      </c>
      <c r="N37">
        <v>1</v>
      </c>
      <c r="O37">
        <v>1</v>
      </c>
      <c r="P37">
        <v>1</v>
      </c>
      <c r="Q37">
        <v>1</v>
      </c>
      <c r="R37">
        <v>10</v>
      </c>
      <c r="S37">
        <v>0</v>
      </c>
      <c r="T37">
        <v>0</v>
      </c>
      <c r="U37">
        <v>0</v>
      </c>
    </row>
    <row r="38" spans="1:21" x14ac:dyDescent="0.35">
      <c r="A38" t="s">
        <v>80</v>
      </c>
      <c r="B38">
        <v>44328</v>
      </c>
      <c r="C38" t="s">
        <v>22</v>
      </c>
      <c r="D38" t="s">
        <v>32</v>
      </c>
      <c r="E38">
        <v>1</v>
      </c>
      <c r="F38">
        <v>0</v>
      </c>
      <c r="G38">
        <v>0</v>
      </c>
      <c r="H38">
        <v>0</v>
      </c>
      <c r="I38">
        <v>1</v>
      </c>
      <c r="J38">
        <v>0</v>
      </c>
      <c r="K38">
        <v>0</v>
      </c>
      <c r="L38">
        <v>5.333333333333333</v>
      </c>
      <c r="M38">
        <v>9</v>
      </c>
      <c r="N38">
        <v>5</v>
      </c>
      <c r="O38">
        <v>5</v>
      </c>
      <c r="P38">
        <v>3</v>
      </c>
      <c r="Q38">
        <v>0</v>
      </c>
      <c r="R38">
        <v>5</v>
      </c>
      <c r="S38">
        <v>0</v>
      </c>
      <c r="T38">
        <v>0</v>
      </c>
      <c r="U38">
        <v>0</v>
      </c>
    </row>
    <row r="39" spans="1:21" x14ac:dyDescent="0.35">
      <c r="A39" t="s">
        <v>80</v>
      </c>
      <c r="B39">
        <v>44330</v>
      </c>
      <c r="C39" t="s">
        <v>27</v>
      </c>
      <c r="D39" t="s">
        <v>38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6</v>
      </c>
      <c r="M39">
        <v>6</v>
      </c>
      <c r="N39">
        <v>2</v>
      </c>
      <c r="O39">
        <v>2</v>
      </c>
      <c r="P39">
        <v>1</v>
      </c>
      <c r="Q39">
        <v>2</v>
      </c>
      <c r="R39">
        <v>7</v>
      </c>
      <c r="S39">
        <v>0</v>
      </c>
      <c r="T39">
        <v>0</v>
      </c>
      <c r="U39">
        <v>0</v>
      </c>
    </row>
    <row r="40" spans="1:21" x14ac:dyDescent="0.35">
      <c r="A40" t="s">
        <v>80</v>
      </c>
      <c r="B40">
        <v>44331</v>
      </c>
      <c r="C40" t="s">
        <v>20</v>
      </c>
      <c r="D40" t="s">
        <v>38</v>
      </c>
      <c r="E40">
        <v>1</v>
      </c>
      <c r="F40">
        <v>0</v>
      </c>
      <c r="G40">
        <v>0</v>
      </c>
      <c r="H40">
        <v>0</v>
      </c>
      <c r="I40">
        <v>1</v>
      </c>
      <c r="J40">
        <v>0</v>
      </c>
      <c r="K40">
        <v>0</v>
      </c>
      <c r="L40">
        <v>4</v>
      </c>
      <c r="M40">
        <v>8</v>
      </c>
      <c r="N40">
        <v>7</v>
      </c>
      <c r="O40">
        <v>7</v>
      </c>
      <c r="P40">
        <v>2</v>
      </c>
      <c r="Q40">
        <v>2</v>
      </c>
      <c r="R40">
        <v>3</v>
      </c>
      <c r="S40">
        <v>0</v>
      </c>
      <c r="T40">
        <v>0</v>
      </c>
      <c r="U40">
        <v>0</v>
      </c>
    </row>
    <row r="41" spans="1:21" x14ac:dyDescent="0.35">
      <c r="A41" t="s">
        <v>80</v>
      </c>
      <c r="B41">
        <v>44332</v>
      </c>
      <c r="C41" t="s">
        <v>25</v>
      </c>
      <c r="D41" t="s">
        <v>38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4.333333333333333</v>
      </c>
      <c r="M41">
        <v>5</v>
      </c>
      <c r="N41">
        <v>3</v>
      </c>
      <c r="O41">
        <v>3</v>
      </c>
      <c r="P41">
        <v>1</v>
      </c>
      <c r="Q41">
        <v>0</v>
      </c>
      <c r="R41">
        <v>7</v>
      </c>
      <c r="S41">
        <v>0</v>
      </c>
      <c r="T41">
        <v>0</v>
      </c>
      <c r="U41">
        <v>0</v>
      </c>
    </row>
    <row r="42" spans="1:21" x14ac:dyDescent="0.35">
      <c r="A42" t="s">
        <v>80</v>
      </c>
      <c r="B42">
        <v>44333</v>
      </c>
      <c r="C42" t="s">
        <v>39</v>
      </c>
      <c r="D42" t="s">
        <v>40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4</v>
      </c>
      <c r="M42">
        <v>6</v>
      </c>
      <c r="N42">
        <v>2</v>
      </c>
      <c r="O42">
        <v>2</v>
      </c>
      <c r="P42">
        <v>1</v>
      </c>
      <c r="Q42">
        <v>1</v>
      </c>
      <c r="R42">
        <v>2</v>
      </c>
      <c r="S42">
        <v>1</v>
      </c>
      <c r="T42">
        <v>0</v>
      </c>
      <c r="U42">
        <v>0</v>
      </c>
    </row>
    <row r="43" spans="1:21" x14ac:dyDescent="0.35">
      <c r="A43" t="s">
        <v>80</v>
      </c>
      <c r="B43" t="s">
        <v>0</v>
      </c>
      <c r="C43" t="s">
        <v>1</v>
      </c>
      <c r="D43" t="s">
        <v>2</v>
      </c>
      <c r="E43" t="s">
        <v>3</v>
      </c>
      <c r="F43" t="s">
        <v>4</v>
      </c>
      <c r="G43" t="s">
        <v>5</v>
      </c>
      <c r="H43" t="s">
        <v>6</v>
      </c>
      <c r="I43" t="s">
        <v>7</v>
      </c>
      <c r="J43" t="s">
        <v>8</v>
      </c>
      <c r="K43" t="s">
        <v>9</v>
      </c>
      <c r="L43" t="s">
        <v>10</v>
      </c>
      <c r="M43" t="s">
        <v>11</v>
      </c>
      <c r="N43" t="s">
        <v>12</v>
      </c>
      <c r="O43" t="s">
        <v>13</v>
      </c>
      <c r="P43" t="s">
        <v>14</v>
      </c>
      <c r="Q43" t="s">
        <v>15</v>
      </c>
      <c r="R43" t="s">
        <v>16</v>
      </c>
      <c r="S43" t="s">
        <v>17</v>
      </c>
      <c r="T43" t="s">
        <v>18</v>
      </c>
      <c r="U43" t="s">
        <v>19</v>
      </c>
    </row>
    <row r="44" spans="1:21" x14ac:dyDescent="0.35">
      <c r="A44" t="s">
        <v>80</v>
      </c>
      <c r="B44">
        <v>44334</v>
      </c>
      <c r="C44" t="s">
        <v>22</v>
      </c>
      <c r="D44" t="s">
        <v>40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3</v>
      </c>
      <c r="M44">
        <v>6</v>
      </c>
      <c r="N44">
        <v>5</v>
      </c>
      <c r="O44">
        <v>4</v>
      </c>
      <c r="P44">
        <v>1</v>
      </c>
      <c r="Q44">
        <v>2</v>
      </c>
      <c r="R44">
        <v>1</v>
      </c>
      <c r="S44">
        <v>0</v>
      </c>
      <c r="T44">
        <v>0</v>
      </c>
      <c r="U44">
        <v>0</v>
      </c>
    </row>
    <row r="45" spans="1:21" x14ac:dyDescent="0.35">
      <c r="A45" t="s">
        <v>80</v>
      </c>
      <c r="B45">
        <v>44335</v>
      </c>
      <c r="C45" t="s">
        <v>24</v>
      </c>
      <c r="D45" t="s">
        <v>40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4.666666666666667</v>
      </c>
      <c r="M45">
        <v>5</v>
      </c>
      <c r="N45">
        <v>2</v>
      </c>
      <c r="O45">
        <v>2</v>
      </c>
      <c r="P45">
        <v>1</v>
      </c>
      <c r="Q45">
        <v>2</v>
      </c>
      <c r="R45">
        <v>5</v>
      </c>
      <c r="S45">
        <v>0</v>
      </c>
      <c r="T45">
        <v>0</v>
      </c>
      <c r="U45">
        <v>1</v>
      </c>
    </row>
    <row r="46" spans="1:21" x14ac:dyDescent="0.35">
      <c r="A46" t="s">
        <v>80</v>
      </c>
      <c r="B46" t="s">
        <v>41</v>
      </c>
      <c r="C46" t="s">
        <v>23</v>
      </c>
      <c r="D46" t="s">
        <v>30</v>
      </c>
      <c r="E46">
        <v>1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5</v>
      </c>
      <c r="M46">
        <v>4</v>
      </c>
      <c r="N46">
        <v>1</v>
      </c>
      <c r="O46">
        <v>1</v>
      </c>
      <c r="P46">
        <v>0</v>
      </c>
      <c r="Q46">
        <v>0</v>
      </c>
      <c r="R46">
        <v>4</v>
      </c>
      <c r="S46">
        <v>0</v>
      </c>
      <c r="T46">
        <v>0</v>
      </c>
      <c r="U46">
        <v>0</v>
      </c>
    </row>
    <row r="47" spans="1:21" x14ac:dyDescent="0.35">
      <c r="A47" t="s">
        <v>80</v>
      </c>
      <c r="B47" t="s">
        <v>42</v>
      </c>
      <c r="C47" t="s">
        <v>27</v>
      </c>
      <c r="D47" t="s">
        <v>30</v>
      </c>
      <c r="E47">
        <v>1</v>
      </c>
      <c r="F47">
        <v>0</v>
      </c>
      <c r="G47">
        <v>0</v>
      </c>
      <c r="H47">
        <v>0</v>
      </c>
      <c r="I47">
        <v>1</v>
      </c>
      <c r="J47">
        <v>0</v>
      </c>
      <c r="K47">
        <v>0</v>
      </c>
      <c r="L47">
        <v>2</v>
      </c>
      <c r="M47">
        <v>3</v>
      </c>
      <c r="N47">
        <v>4</v>
      </c>
      <c r="O47">
        <v>4</v>
      </c>
      <c r="P47">
        <v>1</v>
      </c>
      <c r="Q47">
        <v>4</v>
      </c>
      <c r="R47">
        <v>1</v>
      </c>
      <c r="S47">
        <v>0</v>
      </c>
      <c r="T47">
        <v>0</v>
      </c>
      <c r="U47">
        <v>0</v>
      </c>
    </row>
    <row r="48" spans="1:21" x14ac:dyDescent="0.35">
      <c r="A48" t="s">
        <v>80</v>
      </c>
      <c r="B48">
        <v>44337</v>
      </c>
      <c r="C48" t="s">
        <v>25</v>
      </c>
      <c r="D48" t="s">
        <v>43</v>
      </c>
      <c r="E48">
        <v>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5.333333333333333</v>
      </c>
      <c r="M48">
        <v>6</v>
      </c>
      <c r="N48">
        <v>3</v>
      </c>
      <c r="O48">
        <v>3</v>
      </c>
      <c r="P48">
        <v>1</v>
      </c>
      <c r="Q48">
        <v>3</v>
      </c>
      <c r="R48">
        <v>4</v>
      </c>
      <c r="S48">
        <v>0</v>
      </c>
      <c r="T48">
        <v>0</v>
      </c>
      <c r="U48">
        <v>0</v>
      </c>
    </row>
    <row r="49" spans="1:21" x14ac:dyDescent="0.35">
      <c r="A49" t="s">
        <v>80</v>
      </c>
      <c r="B49">
        <v>44338</v>
      </c>
      <c r="C49" t="s">
        <v>39</v>
      </c>
      <c r="D49" t="s">
        <v>43</v>
      </c>
      <c r="E49">
        <v>1</v>
      </c>
      <c r="F49">
        <v>0</v>
      </c>
      <c r="G49">
        <v>0</v>
      </c>
      <c r="H49">
        <v>0</v>
      </c>
      <c r="I49">
        <v>1</v>
      </c>
      <c r="J49">
        <v>0</v>
      </c>
      <c r="K49">
        <v>0</v>
      </c>
      <c r="L49">
        <v>5</v>
      </c>
      <c r="M49">
        <v>4</v>
      </c>
      <c r="N49">
        <v>2</v>
      </c>
      <c r="O49">
        <v>2</v>
      </c>
      <c r="P49">
        <v>0</v>
      </c>
      <c r="Q49">
        <v>2</v>
      </c>
      <c r="R49">
        <v>3</v>
      </c>
      <c r="S49">
        <v>1</v>
      </c>
      <c r="T49">
        <v>0</v>
      </c>
      <c r="U49">
        <v>0</v>
      </c>
    </row>
    <row r="50" spans="1:21" x14ac:dyDescent="0.35">
      <c r="A50" t="s">
        <v>80</v>
      </c>
      <c r="B50">
        <v>44339</v>
      </c>
      <c r="C50" t="s">
        <v>20</v>
      </c>
      <c r="D50" t="s">
        <v>43</v>
      </c>
      <c r="E50">
        <v>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2.3333333333333335</v>
      </c>
      <c r="M50">
        <v>5</v>
      </c>
      <c r="N50">
        <v>4</v>
      </c>
      <c r="O50">
        <v>4</v>
      </c>
      <c r="P50">
        <v>2</v>
      </c>
      <c r="Q50">
        <v>1</v>
      </c>
      <c r="R50">
        <v>2</v>
      </c>
      <c r="S50">
        <v>0</v>
      </c>
      <c r="T50">
        <v>0</v>
      </c>
      <c r="U50">
        <v>0</v>
      </c>
    </row>
    <row r="51" spans="1:21" x14ac:dyDescent="0.35">
      <c r="A51" t="s">
        <v>80</v>
      </c>
      <c r="B51">
        <v>44341</v>
      </c>
      <c r="C51" t="s">
        <v>22</v>
      </c>
      <c r="D51" t="s">
        <v>31</v>
      </c>
      <c r="E51">
        <v>1</v>
      </c>
      <c r="F51">
        <v>0</v>
      </c>
      <c r="G51">
        <v>0</v>
      </c>
      <c r="H51">
        <v>1</v>
      </c>
      <c r="I51">
        <v>0</v>
      </c>
      <c r="J51">
        <v>0</v>
      </c>
      <c r="K51">
        <v>0</v>
      </c>
      <c r="L51">
        <v>5.666666666666667</v>
      </c>
      <c r="M51">
        <v>4</v>
      </c>
      <c r="N51">
        <v>3</v>
      </c>
      <c r="O51">
        <v>3</v>
      </c>
      <c r="P51">
        <v>1</v>
      </c>
      <c r="Q51">
        <v>4</v>
      </c>
      <c r="R51">
        <v>5</v>
      </c>
      <c r="S51">
        <v>0</v>
      </c>
      <c r="T51">
        <v>0</v>
      </c>
      <c r="U51">
        <v>1</v>
      </c>
    </row>
    <row r="52" spans="1:21" x14ac:dyDescent="0.35">
      <c r="A52" t="s">
        <v>80</v>
      </c>
      <c r="B52">
        <v>44342</v>
      </c>
      <c r="C52" t="s">
        <v>27</v>
      </c>
      <c r="D52" t="s">
        <v>31</v>
      </c>
      <c r="E52">
        <v>1</v>
      </c>
      <c r="F52">
        <v>0</v>
      </c>
      <c r="G52">
        <v>0</v>
      </c>
      <c r="H52">
        <v>1</v>
      </c>
      <c r="I52">
        <v>0</v>
      </c>
      <c r="J52">
        <v>0</v>
      </c>
      <c r="K52">
        <v>0</v>
      </c>
      <c r="L52">
        <v>6</v>
      </c>
      <c r="M52">
        <v>4</v>
      </c>
      <c r="N52">
        <v>3</v>
      </c>
      <c r="O52">
        <v>3</v>
      </c>
      <c r="P52">
        <v>2</v>
      </c>
      <c r="Q52">
        <v>2</v>
      </c>
      <c r="R52">
        <v>7</v>
      </c>
      <c r="S52">
        <v>0</v>
      </c>
      <c r="T52">
        <v>0</v>
      </c>
      <c r="U52">
        <v>1</v>
      </c>
    </row>
    <row r="53" spans="1:21" x14ac:dyDescent="0.35">
      <c r="A53" t="s">
        <v>80</v>
      </c>
      <c r="B53">
        <v>44343</v>
      </c>
      <c r="C53" t="s">
        <v>39</v>
      </c>
      <c r="D53" t="s">
        <v>44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5</v>
      </c>
      <c r="M53">
        <v>5</v>
      </c>
      <c r="N53">
        <v>0</v>
      </c>
      <c r="O53">
        <v>0</v>
      </c>
      <c r="P53">
        <v>0</v>
      </c>
      <c r="Q53">
        <v>2</v>
      </c>
      <c r="R53">
        <v>4</v>
      </c>
      <c r="S53">
        <v>0</v>
      </c>
      <c r="T53">
        <v>0</v>
      </c>
      <c r="U53">
        <v>0</v>
      </c>
    </row>
    <row r="54" spans="1:21" x14ac:dyDescent="0.35">
      <c r="A54" t="s">
        <v>80</v>
      </c>
      <c r="B54">
        <v>44344</v>
      </c>
      <c r="C54" t="s">
        <v>24</v>
      </c>
      <c r="D54" t="s">
        <v>44</v>
      </c>
      <c r="E54">
        <v>1</v>
      </c>
      <c r="F54">
        <v>0</v>
      </c>
      <c r="G54">
        <v>0</v>
      </c>
      <c r="H54">
        <v>0</v>
      </c>
      <c r="I54">
        <v>1</v>
      </c>
      <c r="J54">
        <v>0</v>
      </c>
      <c r="K54">
        <v>0</v>
      </c>
      <c r="L54">
        <v>6</v>
      </c>
      <c r="M54">
        <v>3</v>
      </c>
      <c r="N54">
        <v>3</v>
      </c>
      <c r="O54">
        <v>3</v>
      </c>
      <c r="P54">
        <v>0</v>
      </c>
      <c r="Q54">
        <v>4</v>
      </c>
      <c r="R54">
        <v>5</v>
      </c>
      <c r="S54">
        <v>1</v>
      </c>
      <c r="T54">
        <v>0</v>
      </c>
      <c r="U54">
        <v>0</v>
      </c>
    </row>
    <row r="55" spans="1:21" x14ac:dyDescent="0.35">
      <c r="A55" t="s">
        <v>80</v>
      </c>
      <c r="B55">
        <v>44345</v>
      </c>
      <c r="C55" t="s">
        <v>23</v>
      </c>
      <c r="D55" t="s">
        <v>44</v>
      </c>
      <c r="E55">
        <v>1</v>
      </c>
      <c r="F55">
        <v>0</v>
      </c>
      <c r="G55">
        <v>0</v>
      </c>
      <c r="H55">
        <v>1</v>
      </c>
      <c r="I55">
        <v>0</v>
      </c>
      <c r="J55">
        <v>0</v>
      </c>
      <c r="K55">
        <v>0</v>
      </c>
      <c r="L55">
        <v>7</v>
      </c>
      <c r="M55">
        <v>3</v>
      </c>
      <c r="N55">
        <v>0</v>
      </c>
      <c r="O55">
        <v>0</v>
      </c>
      <c r="P55">
        <v>0</v>
      </c>
      <c r="Q55">
        <v>2</v>
      </c>
      <c r="R55">
        <v>8</v>
      </c>
      <c r="S55">
        <v>0</v>
      </c>
      <c r="T55">
        <v>0</v>
      </c>
      <c r="U55">
        <v>0</v>
      </c>
    </row>
    <row r="56" spans="1:21" x14ac:dyDescent="0.35">
      <c r="A56" t="s">
        <v>80</v>
      </c>
      <c r="B56">
        <v>44346</v>
      </c>
      <c r="C56" t="s">
        <v>25</v>
      </c>
      <c r="D56" t="s">
        <v>44</v>
      </c>
      <c r="E56">
        <v>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3</v>
      </c>
      <c r="M56">
        <v>2</v>
      </c>
      <c r="N56">
        <v>2</v>
      </c>
      <c r="O56">
        <v>0</v>
      </c>
      <c r="P56">
        <v>0</v>
      </c>
      <c r="Q56">
        <v>4</v>
      </c>
      <c r="R56">
        <v>5</v>
      </c>
      <c r="S56">
        <v>0</v>
      </c>
      <c r="T56">
        <v>0</v>
      </c>
      <c r="U56">
        <v>0</v>
      </c>
    </row>
    <row r="57" spans="1:21" x14ac:dyDescent="0.35">
      <c r="A57" t="s">
        <v>80</v>
      </c>
      <c r="B57">
        <v>44347</v>
      </c>
      <c r="C57" t="s">
        <v>20</v>
      </c>
      <c r="D57" t="s">
        <v>45</v>
      </c>
      <c r="E57">
        <v>1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5.666666666666667</v>
      </c>
      <c r="M57">
        <v>5</v>
      </c>
      <c r="N57">
        <v>4</v>
      </c>
      <c r="O57">
        <v>4</v>
      </c>
      <c r="P57">
        <v>3</v>
      </c>
      <c r="Q57">
        <v>2</v>
      </c>
      <c r="R57">
        <v>5</v>
      </c>
      <c r="S57">
        <v>0</v>
      </c>
      <c r="T57">
        <v>0</v>
      </c>
      <c r="U57">
        <v>0</v>
      </c>
    </row>
    <row r="58" spans="1:21" x14ac:dyDescent="0.35">
      <c r="A58" t="s">
        <v>80</v>
      </c>
      <c r="B58">
        <v>44348</v>
      </c>
      <c r="C58" t="s">
        <v>22</v>
      </c>
      <c r="D58" t="s">
        <v>45</v>
      </c>
      <c r="E58">
        <v>1</v>
      </c>
      <c r="F58">
        <v>0</v>
      </c>
      <c r="G58">
        <v>0</v>
      </c>
      <c r="H58">
        <v>1</v>
      </c>
      <c r="I58">
        <v>0</v>
      </c>
      <c r="J58">
        <v>0</v>
      </c>
      <c r="K58">
        <v>0</v>
      </c>
      <c r="L58">
        <v>6.333333333333333</v>
      </c>
      <c r="M58">
        <v>5</v>
      </c>
      <c r="N58">
        <v>1</v>
      </c>
      <c r="O58">
        <v>1</v>
      </c>
      <c r="P58">
        <v>0</v>
      </c>
      <c r="Q58">
        <v>1</v>
      </c>
      <c r="R58">
        <v>7</v>
      </c>
      <c r="S58">
        <v>0</v>
      </c>
      <c r="T58">
        <v>0</v>
      </c>
      <c r="U58">
        <v>0</v>
      </c>
    </row>
    <row r="59" spans="1:21" x14ac:dyDescent="0.35">
      <c r="A59" t="s">
        <v>80</v>
      </c>
      <c r="B59">
        <v>44350</v>
      </c>
      <c r="C59" t="s">
        <v>27</v>
      </c>
      <c r="D59" t="s">
        <v>46</v>
      </c>
      <c r="E59">
        <v>1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3.3333333333333335</v>
      </c>
      <c r="M59">
        <v>6</v>
      </c>
      <c r="N59">
        <v>4</v>
      </c>
      <c r="O59">
        <v>4</v>
      </c>
      <c r="P59">
        <v>1</v>
      </c>
      <c r="Q59">
        <v>2</v>
      </c>
      <c r="R59">
        <v>5</v>
      </c>
      <c r="S59">
        <v>0</v>
      </c>
      <c r="T59">
        <v>0</v>
      </c>
      <c r="U59">
        <v>0</v>
      </c>
    </row>
    <row r="60" spans="1:21" x14ac:dyDescent="0.35">
      <c r="A60" t="s">
        <v>80</v>
      </c>
      <c r="B60">
        <v>44351</v>
      </c>
      <c r="C60" t="s">
        <v>24</v>
      </c>
      <c r="D60" t="s">
        <v>46</v>
      </c>
      <c r="E60">
        <v>1</v>
      </c>
      <c r="F60">
        <v>0</v>
      </c>
      <c r="G60">
        <v>0</v>
      </c>
      <c r="H60">
        <v>1</v>
      </c>
      <c r="I60">
        <v>0</v>
      </c>
      <c r="J60">
        <v>0</v>
      </c>
      <c r="K60">
        <v>0</v>
      </c>
      <c r="L60">
        <v>6</v>
      </c>
      <c r="M60">
        <v>4</v>
      </c>
      <c r="N60">
        <v>2</v>
      </c>
      <c r="O60">
        <v>2</v>
      </c>
      <c r="P60">
        <v>1</v>
      </c>
      <c r="Q60">
        <v>0</v>
      </c>
      <c r="R60">
        <v>10</v>
      </c>
      <c r="S60">
        <v>0</v>
      </c>
      <c r="T60">
        <v>0</v>
      </c>
      <c r="U60">
        <v>0</v>
      </c>
    </row>
    <row r="61" spans="1:21" x14ac:dyDescent="0.35">
      <c r="A61" t="s">
        <v>80</v>
      </c>
      <c r="B61">
        <v>44352</v>
      </c>
      <c r="C61" t="s">
        <v>23</v>
      </c>
      <c r="D61" t="s">
        <v>46</v>
      </c>
      <c r="E61">
        <v>1</v>
      </c>
      <c r="F61">
        <v>0</v>
      </c>
      <c r="G61">
        <v>0</v>
      </c>
      <c r="H61">
        <v>1</v>
      </c>
      <c r="I61">
        <v>0</v>
      </c>
      <c r="J61">
        <v>0</v>
      </c>
      <c r="K61">
        <v>0</v>
      </c>
      <c r="L61">
        <v>7</v>
      </c>
      <c r="M61">
        <v>3</v>
      </c>
      <c r="N61">
        <v>5</v>
      </c>
      <c r="O61">
        <v>5</v>
      </c>
      <c r="P61">
        <v>1</v>
      </c>
      <c r="Q61">
        <v>1</v>
      </c>
      <c r="R61">
        <v>6</v>
      </c>
      <c r="S61">
        <v>1</v>
      </c>
      <c r="T61">
        <v>0</v>
      </c>
      <c r="U61">
        <v>0</v>
      </c>
    </row>
    <row r="62" spans="1:21" x14ac:dyDescent="0.35">
      <c r="A62" t="s">
        <v>80</v>
      </c>
      <c r="B62">
        <v>44353</v>
      </c>
      <c r="C62" t="s">
        <v>39</v>
      </c>
      <c r="D62" t="s">
        <v>46</v>
      </c>
      <c r="E62">
        <v>1</v>
      </c>
      <c r="F62">
        <v>0</v>
      </c>
      <c r="G62">
        <v>0</v>
      </c>
      <c r="H62">
        <v>0</v>
      </c>
      <c r="I62">
        <v>1</v>
      </c>
      <c r="J62">
        <v>0</v>
      </c>
      <c r="K62">
        <v>0</v>
      </c>
      <c r="L62">
        <v>6</v>
      </c>
      <c r="M62">
        <v>5</v>
      </c>
      <c r="N62">
        <v>3</v>
      </c>
      <c r="O62">
        <v>2</v>
      </c>
      <c r="P62">
        <v>1</v>
      </c>
      <c r="Q62">
        <v>1</v>
      </c>
      <c r="R62">
        <v>10</v>
      </c>
      <c r="S62">
        <v>0</v>
      </c>
      <c r="T62">
        <v>0</v>
      </c>
      <c r="U62">
        <v>0</v>
      </c>
    </row>
    <row r="63" spans="1:21" x14ac:dyDescent="0.35">
      <c r="A63" t="s">
        <v>80</v>
      </c>
      <c r="B63">
        <v>44354</v>
      </c>
      <c r="C63" t="s">
        <v>20</v>
      </c>
      <c r="D63" t="s">
        <v>47</v>
      </c>
      <c r="E63">
        <v>1</v>
      </c>
      <c r="F63">
        <v>0</v>
      </c>
      <c r="G63">
        <v>0</v>
      </c>
      <c r="H63">
        <v>1</v>
      </c>
      <c r="I63">
        <v>0</v>
      </c>
      <c r="J63">
        <v>0</v>
      </c>
      <c r="K63">
        <v>0</v>
      </c>
      <c r="L63">
        <v>5.666666666666667</v>
      </c>
      <c r="M63">
        <v>6</v>
      </c>
      <c r="N63">
        <v>2</v>
      </c>
      <c r="O63">
        <v>2</v>
      </c>
      <c r="P63">
        <v>1</v>
      </c>
      <c r="Q63">
        <v>0</v>
      </c>
      <c r="R63">
        <v>2</v>
      </c>
      <c r="S63">
        <v>1</v>
      </c>
      <c r="T63">
        <v>0</v>
      </c>
      <c r="U63">
        <v>0</v>
      </c>
    </row>
    <row r="64" spans="1:21" x14ac:dyDescent="0.35">
      <c r="A64" t="s">
        <v>80</v>
      </c>
      <c r="B64" t="s">
        <v>0</v>
      </c>
      <c r="C64" t="s">
        <v>1</v>
      </c>
      <c r="D64" t="s">
        <v>2</v>
      </c>
      <c r="E64" t="s">
        <v>3</v>
      </c>
      <c r="F64" t="s">
        <v>4</v>
      </c>
      <c r="G64" t="s">
        <v>5</v>
      </c>
      <c r="H64" t="s">
        <v>6</v>
      </c>
      <c r="I64" t="s">
        <v>7</v>
      </c>
      <c r="J64" t="s">
        <v>8</v>
      </c>
      <c r="K64" t="s">
        <v>9</v>
      </c>
      <c r="L64" t="s">
        <v>10</v>
      </c>
      <c r="M64" t="s">
        <v>11</v>
      </c>
      <c r="N64" t="s">
        <v>12</v>
      </c>
      <c r="O64" t="s">
        <v>13</v>
      </c>
      <c r="P64" t="s">
        <v>14</v>
      </c>
      <c r="Q64" t="s">
        <v>15</v>
      </c>
      <c r="R64" t="s">
        <v>16</v>
      </c>
      <c r="S64" t="s">
        <v>17</v>
      </c>
      <c r="T64" t="s">
        <v>18</v>
      </c>
      <c r="U64" t="s">
        <v>19</v>
      </c>
    </row>
    <row r="65" spans="1:21" x14ac:dyDescent="0.35">
      <c r="A65" t="s">
        <v>80</v>
      </c>
      <c r="B65">
        <v>44355</v>
      </c>
      <c r="C65" t="s">
        <v>22</v>
      </c>
      <c r="D65" t="s">
        <v>47</v>
      </c>
      <c r="E65">
        <v>1</v>
      </c>
      <c r="F65">
        <v>0</v>
      </c>
      <c r="G65">
        <v>0</v>
      </c>
      <c r="H65">
        <v>1</v>
      </c>
      <c r="I65">
        <v>0</v>
      </c>
      <c r="J65">
        <v>0</v>
      </c>
      <c r="K65">
        <v>0</v>
      </c>
      <c r="L65">
        <v>6.666666666666667</v>
      </c>
      <c r="M65">
        <v>6</v>
      </c>
      <c r="N65">
        <v>1</v>
      </c>
      <c r="O65">
        <v>1</v>
      </c>
      <c r="P65">
        <v>0</v>
      </c>
      <c r="Q65">
        <v>2</v>
      </c>
      <c r="R65">
        <v>7</v>
      </c>
      <c r="S65">
        <v>0</v>
      </c>
      <c r="T65">
        <v>0</v>
      </c>
      <c r="U65">
        <v>0</v>
      </c>
    </row>
    <row r="66" spans="1:21" x14ac:dyDescent="0.35">
      <c r="A66" t="s">
        <v>80</v>
      </c>
      <c r="B66">
        <v>44356</v>
      </c>
      <c r="C66" t="s">
        <v>27</v>
      </c>
      <c r="D66" t="s">
        <v>47</v>
      </c>
      <c r="E66">
        <v>1</v>
      </c>
      <c r="F66">
        <v>0</v>
      </c>
      <c r="G66">
        <v>0</v>
      </c>
      <c r="H66">
        <v>1</v>
      </c>
      <c r="I66">
        <v>0</v>
      </c>
      <c r="J66">
        <v>0</v>
      </c>
      <c r="K66">
        <v>0</v>
      </c>
      <c r="L66">
        <v>6.666666666666667</v>
      </c>
      <c r="M66">
        <v>5</v>
      </c>
      <c r="N66">
        <v>1</v>
      </c>
      <c r="O66">
        <v>1</v>
      </c>
      <c r="P66">
        <v>0</v>
      </c>
      <c r="Q66">
        <v>2</v>
      </c>
      <c r="R66">
        <v>6</v>
      </c>
      <c r="S66">
        <v>0</v>
      </c>
      <c r="T66">
        <v>0</v>
      </c>
      <c r="U66">
        <v>0</v>
      </c>
    </row>
    <row r="67" spans="1:21" x14ac:dyDescent="0.35">
      <c r="A67" t="s">
        <v>80</v>
      </c>
      <c r="B67">
        <v>44358</v>
      </c>
      <c r="C67" t="s">
        <v>24</v>
      </c>
      <c r="D67" t="s">
        <v>48</v>
      </c>
      <c r="E67">
        <v>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5</v>
      </c>
      <c r="M67">
        <v>5</v>
      </c>
      <c r="N67">
        <v>2</v>
      </c>
      <c r="O67">
        <v>2</v>
      </c>
      <c r="P67">
        <v>0</v>
      </c>
      <c r="Q67">
        <v>2</v>
      </c>
      <c r="R67">
        <v>8</v>
      </c>
      <c r="S67">
        <v>1</v>
      </c>
      <c r="T67">
        <v>2</v>
      </c>
      <c r="U67">
        <v>1</v>
      </c>
    </row>
    <row r="68" spans="1:21" x14ac:dyDescent="0.35">
      <c r="A68" t="s">
        <v>80</v>
      </c>
      <c r="B68">
        <v>44359</v>
      </c>
      <c r="C68" t="s">
        <v>23</v>
      </c>
      <c r="D68" t="s">
        <v>48</v>
      </c>
      <c r="E68">
        <v>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3</v>
      </c>
      <c r="M68">
        <v>7</v>
      </c>
      <c r="N68">
        <v>5</v>
      </c>
      <c r="O68">
        <v>5</v>
      </c>
      <c r="P68">
        <v>0</v>
      </c>
      <c r="Q68">
        <v>1</v>
      </c>
      <c r="R68">
        <v>3</v>
      </c>
      <c r="S68">
        <v>0</v>
      </c>
      <c r="T68">
        <v>0</v>
      </c>
      <c r="U68">
        <v>1</v>
      </c>
    </row>
    <row r="69" spans="1:21" x14ac:dyDescent="0.35">
      <c r="A69" t="s">
        <v>80</v>
      </c>
      <c r="B69">
        <v>44360</v>
      </c>
      <c r="C69" t="s">
        <v>39</v>
      </c>
      <c r="D69" t="s">
        <v>48</v>
      </c>
      <c r="E69">
        <v>1</v>
      </c>
      <c r="F69">
        <v>0</v>
      </c>
      <c r="G69">
        <v>0</v>
      </c>
      <c r="H69">
        <v>1</v>
      </c>
      <c r="I69">
        <v>0</v>
      </c>
      <c r="J69">
        <v>0</v>
      </c>
      <c r="K69">
        <v>0</v>
      </c>
      <c r="L69">
        <v>6</v>
      </c>
      <c r="M69">
        <v>4</v>
      </c>
      <c r="N69">
        <v>2</v>
      </c>
      <c r="O69">
        <v>2</v>
      </c>
      <c r="P69">
        <v>0</v>
      </c>
      <c r="Q69">
        <v>2</v>
      </c>
      <c r="R69">
        <v>4</v>
      </c>
      <c r="S69">
        <v>0</v>
      </c>
      <c r="T69">
        <v>0</v>
      </c>
      <c r="U69">
        <v>0</v>
      </c>
    </row>
    <row r="70" spans="1:21" x14ac:dyDescent="0.35">
      <c r="A70" t="s">
        <v>80</v>
      </c>
      <c r="B70">
        <v>44361</v>
      </c>
      <c r="C70" t="s">
        <v>20</v>
      </c>
      <c r="D70" t="s">
        <v>44</v>
      </c>
      <c r="E70">
        <v>1</v>
      </c>
      <c r="F70">
        <v>0</v>
      </c>
      <c r="G70">
        <v>0</v>
      </c>
      <c r="H70">
        <v>0</v>
      </c>
      <c r="I70">
        <v>1</v>
      </c>
      <c r="J70">
        <v>0</v>
      </c>
      <c r="K70">
        <v>0</v>
      </c>
      <c r="L70">
        <v>2.3333333333333335</v>
      </c>
      <c r="M70">
        <v>5</v>
      </c>
      <c r="N70">
        <v>7</v>
      </c>
      <c r="O70">
        <v>7</v>
      </c>
      <c r="P70">
        <v>1</v>
      </c>
      <c r="Q70">
        <v>2</v>
      </c>
      <c r="R70">
        <v>3</v>
      </c>
      <c r="S70">
        <v>1</v>
      </c>
      <c r="T70">
        <v>0</v>
      </c>
      <c r="U70">
        <v>0</v>
      </c>
    </row>
    <row r="71" spans="1:21" x14ac:dyDescent="0.35">
      <c r="A71" t="s">
        <v>80</v>
      </c>
      <c r="B71">
        <v>44362</v>
      </c>
      <c r="C71" t="s">
        <v>22</v>
      </c>
      <c r="D71" t="s">
        <v>44</v>
      </c>
      <c r="E71">
        <v>1</v>
      </c>
      <c r="F71">
        <v>0</v>
      </c>
      <c r="G71">
        <v>0</v>
      </c>
      <c r="H71">
        <v>0</v>
      </c>
      <c r="I71">
        <v>1</v>
      </c>
      <c r="J71">
        <v>0</v>
      </c>
      <c r="K71">
        <v>0</v>
      </c>
      <c r="L71">
        <v>5</v>
      </c>
      <c r="M71">
        <v>5</v>
      </c>
      <c r="N71">
        <v>3</v>
      </c>
      <c r="O71">
        <v>3</v>
      </c>
      <c r="P71">
        <v>0</v>
      </c>
      <c r="Q71">
        <v>1</v>
      </c>
      <c r="R71">
        <v>6</v>
      </c>
      <c r="S71">
        <v>0</v>
      </c>
      <c r="T71">
        <v>0</v>
      </c>
      <c r="U71">
        <v>0</v>
      </c>
    </row>
    <row r="72" spans="1:21" x14ac:dyDescent="0.35">
      <c r="A72" t="s">
        <v>80</v>
      </c>
      <c r="B72">
        <v>44363</v>
      </c>
      <c r="C72" t="s">
        <v>27</v>
      </c>
      <c r="D72" t="s">
        <v>44</v>
      </c>
      <c r="E72">
        <v>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5</v>
      </c>
      <c r="M72">
        <v>3</v>
      </c>
      <c r="N72">
        <v>2</v>
      </c>
      <c r="O72">
        <v>2</v>
      </c>
      <c r="P72">
        <v>1</v>
      </c>
      <c r="Q72">
        <v>2</v>
      </c>
      <c r="R72">
        <v>2</v>
      </c>
      <c r="S72">
        <v>1</v>
      </c>
      <c r="T72">
        <v>0</v>
      </c>
      <c r="U72">
        <v>0</v>
      </c>
    </row>
    <row r="73" spans="1:21" x14ac:dyDescent="0.35">
      <c r="A73" t="s">
        <v>80</v>
      </c>
      <c r="B73">
        <v>44364</v>
      </c>
      <c r="C73" t="s">
        <v>24</v>
      </c>
      <c r="D73" t="s">
        <v>49</v>
      </c>
      <c r="E73">
        <v>1</v>
      </c>
      <c r="F73">
        <v>0</v>
      </c>
      <c r="G73">
        <v>0</v>
      </c>
      <c r="H73">
        <v>1</v>
      </c>
      <c r="I73">
        <v>0</v>
      </c>
      <c r="J73">
        <v>0</v>
      </c>
      <c r="K73">
        <v>0</v>
      </c>
      <c r="L73">
        <v>6</v>
      </c>
      <c r="M73">
        <v>5</v>
      </c>
      <c r="N73">
        <v>1</v>
      </c>
      <c r="O73">
        <v>1</v>
      </c>
      <c r="P73">
        <v>1</v>
      </c>
      <c r="Q73">
        <v>1</v>
      </c>
      <c r="R73">
        <v>5</v>
      </c>
      <c r="S73">
        <v>1</v>
      </c>
      <c r="T73">
        <v>0</v>
      </c>
      <c r="U73">
        <v>0</v>
      </c>
    </row>
    <row r="74" spans="1:21" x14ac:dyDescent="0.35">
      <c r="A74" t="s">
        <v>80</v>
      </c>
      <c r="B74">
        <v>44365</v>
      </c>
      <c r="C74" t="s">
        <v>23</v>
      </c>
      <c r="D74" t="s">
        <v>49</v>
      </c>
      <c r="E74">
        <v>1</v>
      </c>
      <c r="F74">
        <v>0</v>
      </c>
      <c r="G74">
        <v>0</v>
      </c>
      <c r="H74">
        <v>1</v>
      </c>
      <c r="I74">
        <v>0</v>
      </c>
      <c r="J74">
        <v>0</v>
      </c>
      <c r="K74">
        <v>0</v>
      </c>
      <c r="L74">
        <v>5.666666666666667</v>
      </c>
      <c r="M74">
        <v>3</v>
      </c>
      <c r="N74">
        <v>1</v>
      </c>
      <c r="O74">
        <v>0</v>
      </c>
      <c r="P74">
        <v>0</v>
      </c>
      <c r="Q74">
        <v>2</v>
      </c>
      <c r="R74">
        <v>8</v>
      </c>
      <c r="S74">
        <v>0</v>
      </c>
      <c r="T74">
        <v>0</v>
      </c>
      <c r="U74">
        <v>0</v>
      </c>
    </row>
    <row r="75" spans="1:21" x14ac:dyDescent="0.35">
      <c r="A75" t="s">
        <v>80</v>
      </c>
      <c r="B75">
        <v>44366</v>
      </c>
      <c r="C75" t="s">
        <v>39</v>
      </c>
      <c r="D75" t="s">
        <v>49</v>
      </c>
      <c r="E75">
        <v>1</v>
      </c>
      <c r="F75">
        <v>0</v>
      </c>
      <c r="G75">
        <v>0</v>
      </c>
      <c r="H75">
        <v>1</v>
      </c>
      <c r="I75">
        <v>0</v>
      </c>
      <c r="J75">
        <v>0</v>
      </c>
      <c r="K75">
        <v>0</v>
      </c>
      <c r="L75">
        <v>5.666666666666667</v>
      </c>
      <c r="M75">
        <v>4</v>
      </c>
      <c r="N75">
        <v>3</v>
      </c>
      <c r="O75">
        <v>3</v>
      </c>
      <c r="P75">
        <v>2</v>
      </c>
      <c r="Q75">
        <v>2</v>
      </c>
      <c r="R75">
        <v>9</v>
      </c>
      <c r="S75">
        <v>0</v>
      </c>
      <c r="T75">
        <v>0</v>
      </c>
      <c r="U75">
        <v>0</v>
      </c>
    </row>
    <row r="76" spans="1:21" x14ac:dyDescent="0.35">
      <c r="A76" t="s">
        <v>80</v>
      </c>
      <c r="B76">
        <v>44367</v>
      </c>
      <c r="C76" t="s">
        <v>20</v>
      </c>
      <c r="D76" t="s">
        <v>49</v>
      </c>
      <c r="E76">
        <v>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4</v>
      </c>
      <c r="M76">
        <v>4</v>
      </c>
      <c r="N76">
        <v>2</v>
      </c>
      <c r="O76">
        <v>1</v>
      </c>
      <c r="P76">
        <v>0</v>
      </c>
      <c r="Q76">
        <v>3</v>
      </c>
      <c r="R76">
        <v>2</v>
      </c>
      <c r="S76">
        <v>0</v>
      </c>
      <c r="T76">
        <v>0</v>
      </c>
      <c r="U76">
        <v>0</v>
      </c>
    </row>
    <row r="77" spans="1:21" x14ac:dyDescent="0.35">
      <c r="A77" t="s">
        <v>80</v>
      </c>
      <c r="B77">
        <v>44369</v>
      </c>
      <c r="C77" t="s">
        <v>22</v>
      </c>
      <c r="D77" t="s">
        <v>50</v>
      </c>
      <c r="E77">
        <v>1</v>
      </c>
      <c r="F77">
        <v>0</v>
      </c>
      <c r="G77">
        <v>0</v>
      </c>
      <c r="H77">
        <v>0</v>
      </c>
      <c r="I77">
        <v>1</v>
      </c>
      <c r="J77">
        <v>0</v>
      </c>
      <c r="K77">
        <v>0</v>
      </c>
      <c r="L77">
        <v>6</v>
      </c>
      <c r="M77">
        <v>10</v>
      </c>
      <c r="N77">
        <v>5</v>
      </c>
      <c r="O77">
        <v>5</v>
      </c>
      <c r="P77">
        <v>2</v>
      </c>
      <c r="Q77">
        <v>0</v>
      </c>
      <c r="R77">
        <v>10</v>
      </c>
      <c r="S77">
        <v>0</v>
      </c>
      <c r="T77">
        <v>0</v>
      </c>
      <c r="U77">
        <v>0</v>
      </c>
    </row>
    <row r="78" spans="1:21" x14ac:dyDescent="0.35">
      <c r="A78" t="s">
        <v>80</v>
      </c>
      <c r="B78">
        <v>44370</v>
      </c>
      <c r="C78" t="s">
        <v>24</v>
      </c>
      <c r="D78" t="s">
        <v>50</v>
      </c>
      <c r="E78">
        <v>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6</v>
      </c>
      <c r="M78">
        <v>6</v>
      </c>
      <c r="N78">
        <v>1</v>
      </c>
      <c r="O78">
        <v>1</v>
      </c>
      <c r="P78">
        <v>1</v>
      </c>
      <c r="Q78">
        <v>2</v>
      </c>
      <c r="R78">
        <v>9</v>
      </c>
      <c r="S78">
        <v>0</v>
      </c>
      <c r="T78">
        <v>0</v>
      </c>
      <c r="U78">
        <v>1</v>
      </c>
    </row>
    <row r="79" spans="1:21" x14ac:dyDescent="0.35">
      <c r="A79" t="s">
        <v>80</v>
      </c>
      <c r="B79">
        <v>44372</v>
      </c>
      <c r="C79" t="s">
        <v>27</v>
      </c>
      <c r="D79" t="s">
        <v>51</v>
      </c>
      <c r="E79">
        <v>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5</v>
      </c>
      <c r="M79">
        <v>6</v>
      </c>
      <c r="N79">
        <v>3</v>
      </c>
      <c r="O79">
        <v>2</v>
      </c>
      <c r="P79">
        <v>0</v>
      </c>
      <c r="Q79">
        <v>2</v>
      </c>
      <c r="R79">
        <v>4</v>
      </c>
      <c r="S79">
        <v>0</v>
      </c>
      <c r="T79">
        <v>0</v>
      </c>
      <c r="U79">
        <v>0</v>
      </c>
    </row>
    <row r="80" spans="1:21" x14ac:dyDescent="0.35">
      <c r="A80" t="s">
        <v>80</v>
      </c>
      <c r="B80">
        <v>44373</v>
      </c>
      <c r="C80" t="s">
        <v>23</v>
      </c>
      <c r="D80" t="s">
        <v>51</v>
      </c>
      <c r="E80">
        <v>1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4</v>
      </c>
      <c r="M80">
        <v>6</v>
      </c>
      <c r="N80">
        <v>6</v>
      </c>
      <c r="O80">
        <v>6</v>
      </c>
      <c r="P80">
        <v>1</v>
      </c>
      <c r="Q80">
        <v>1</v>
      </c>
      <c r="R80">
        <v>3</v>
      </c>
      <c r="S80">
        <v>0</v>
      </c>
      <c r="T80">
        <v>0</v>
      </c>
      <c r="U80">
        <v>1</v>
      </c>
    </row>
    <row r="81" spans="1:21" x14ac:dyDescent="0.35">
      <c r="A81" t="s">
        <v>80</v>
      </c>
      <c r="B81">
        <v>44374</v>
      </c>
      <c r="C81" t="s">
        <v>39</v>
      </c>
      <c r="D81" t="s">
        <v>51</v>
      </c>
      <c r="E81">
        <v>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5</v>
      </c>
      <c r="M81">
        <v>4</v>
      </c>
      <c r="N81">
        <v>3</v>
      </c>
      <c r="O81">
        <v>3</v>
      </c>
      <c r="P81">
        <v>1</v>
      </c>
      <c r="Q81">
        <v>2</v>
      </c>
      <c r="R81">
        <v>6</v>
      </c>
      <c r="S81">
        <v>0</v>
      </c>
      <c r="T81">
        <v>0</v>
      </c>
      <c r="U81">
        <v>0</v>
      </c>
    </row>
    <row r="82" spans="1:21" x14ac:dyDescent="0.35">
      <c r="A82" t="s">
        <v>80</v>
      </c>
      <c r="B82">
        <v>44375</v>
      </c>
      <c r="C82" t="s">
        <v>20</v>
      </c>
      <c r="D82" t="s">
        <v>52</v>
      </c>
      <c r="E82">
        <v>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1.6666666666666665</v>
      </c>
      <c r="M82">
        <v>4</v>
      </c>
      <c r="N82">
        <v>2</v>
      </c>
      <c r="O82">
        <v>2</v>
      </c>
      <c r="P82">
        <v>1</v>
      </c>
      <c r="Q82">
        <v>0</v>
      </c>
      <c r="R82">
        <v>0</v>
      </c>
      <c r="S82">
        <v>0</v>
      </c>
      <c r="T82">
        <v>0</v>
      </c>
      <c r="U82">
        <v>0</v>
      </c>
    </row>
    <row r="83" spans="1:21" x14ac:dyDescent="0.35">
      <c r="A83" t="s">
        <v>80</v>
      </c>
      <c r="B83">
        <v>44376</v>
      </c>
      <c r="C83" t="s">
        <v>22</v>
      </c>
      <c r="D83" t="s">
        <v>52</v>
      </c>
      <c r="E83">
        <v>1</v>
      </c>
      <c r="F83">
        <v>0</v>
      </c>
      <c r="G83">
        <v>0</v>
      </c>
      <c r="H83">
        <v>0</v>
      </c>
      <c r="I83">
        <v>1</v>
      </c>
      <c r="J83">
        <v>0</v>
      </c>
      <c r="K83">
        <v>0</v>
      </c>
      <c r="L83">
        <v>3</v>
      </c>
      <c r="M83">
        <v>5</v>
      </c>
      <c r="N83">
        <v>7</v>
      </c>
      <c r="O83">
        <v>7</v>
      </c>
      <c r="P83">
        <v>3</v>
      </c>
      <c r="Q83">
        <v>4</v>
      </c>
      <c r="R83">
        <v>4</v>
      </c>
      <c r="S83">
        <v>0</v>
      </c>
      <c r="T83">
        <v>0</v>
      </c>
      <c r="U83">
        <v>0</v>
      </c>
    </row>
    <row r="84" spans="1:21" x14ac:dyDescent="0.35">
      <c r="A84" t="s">
        <v>80</v>
      </c>
      <c r="B84">
        <v>44377</v>
      </c>
      <c r="C84" t="s">
        <v>24</v>
      </c>
      <c r="D84" t="s">
        <v>52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0.66666666666666663</v>
      </c>
      <c r="M84">
        <v>2</v>
      </c>
      <c r="N84">
        <v>7</v>
      </c>
      <c r="O84">
        <v>7</v>
      </c>
      <c r="P84">
        <v>0</v>
      </c>
      <c r="Q84">
        <v>4</v>
      </c>
      <c r="R84">
        <v>1</v>
      </c>
      <c r="S84">
        <v>1</v>
      </c>
      <c r="T84">
        <v>0</v>
      </c>
      <c r="U84">
        <v>0</v>
      </c>
    </row>
    <row r="85" spans="1:21" x14ac:dyDescent="0.35">
      <c r="A85" t="s">
        <v>80</v>
      </c>
      <c r="B85" t="s">
        <v>0</v>
      </c>
      <c r="C85" t="s">
        <v>1</v>
      </c>
      <c r="D85" t="s">
        <v>2</v>
      </c>
      <c r="E85" t="s">
        <v>3</v>
      </c>
      <c r="F85" t="s">
        <v>4</v>
      </c>
      <c r="G85" t="s">
        <v>5</v>
      </c>
      <c r="H85" t="s">
        <v>6</v>
      </c>
      <c r="I85" t="s">
        <v>7</v>
      </c>
      <c r="J85" t="s">
        <v>8</v>
      </c>
      <c r="K85" t="s">
        <v>9</v>
      </c>
      <c r="L85" t="s">
        <v>10</v>
      </c>
      <c r="M85" t="s">
        <v>11</v>
      </c>
      <c r="N85" t="s">
        <v>12</v>
      </c>
      <c r="O85" t="s">
        <v>13</v>
      </c>
      <c r="P85" t="s">
        <v>14</v>
      </c>
      <c r="Q85" t="s">
        <v>15</v>
      </c>
      <c r="R85" t="s">
        <v>16</v>
      </c>
      <c r="S85" t="s">
        <v>17</v>
      </c>
      <c r="T85" t="s">
        <v>18</v>
      </c>
      <c r="U85" t="s">
        <v>19</v>
      </c>
    </row>
    <row r="86" spans="1:21" x14ac:dyDescent="0.35">
      <c r="A86" t="s">
        <v>80</v>
      </c>
      <c r="B86">
        <v>44379</v>
      </c>
      <c r="C86" t="s">
        <v>27</v>
      </c>
      <c r="D86" t="s">
        <v>53</v>
      </c>
      <c r="E86">
        <v>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2.6666666666666665</v>
      </c>
      <c r="M86">
        <v>6</v>
      </c>
      <c r="N86">
        <v>6</v>
      </c>
      <c r="O86">
        <v>6</v>
      </c>
      <c r="P86">
        <v>2</v>
      </c>
      <c r="Q86">
        <v>2</v>
      </c>
      <c r="R86">
        <v>0</v>
      </c>
      <c r="S86">
        <v>0</v>
      </c>
      <c r="T86">
        <v>0</v>
      </c>
      <c r="U86">
        <v>1</v>
      </c>
    </row>
    <row r="87" spans="1:21" x14ac:dyDescent="0.35">
      <c r="A87" t="s">
        <v>80</v>
      </c>
      <c r="B87">
        <v>44380</v>
      </c>
      <c r="C87" t="s">
        <v>23</v>
      </c>
      <c r="D87" t="s">
        <v>53</v>
      </c>
      <c r="E87">
        <v>1</v>
      </c>
      <c r="F87">
        <v>0</v>
      </c>
      <c r="G87">
        <v>0</v>
      </c>
      <c r="H87">
        <v>1</v>
      </c>
      <c r="I87">
        <v>0</v>
      </c>
      <c r="J87">
        <v>0</v>
      </c>
      <c r="K87">
        <v>0</v>
      </c>
      <c r="L87">
        <v>7.666666666666667</v>
      </c>
      <c r="M87">
        <v>4</v>
      </c>
      <c r="N87">
        <v>1</v>
      </c>
      <c r="O87">
        <v>1</v>
      </c>
      <c r="P87">
        <v>0</v>
      </c>
      <c r="Q87">
        <v>1</v>
      </c>
      <c r="R87">
        <v>6</v>
      </c>
      <c r="S87">
        <v>0</v>
      </c>
      <c r="T87">
        <v>0</v>
      </c>
      <c r="U87">
        <v>0</v>
      </c>
    </row>
    <row r="88" spans="1:21" x14ac:dyDescent="0.35">
      <c r="A88" t="s">
        <v>80</v>
      </c>
      <c r="B88">
        <v>44381</v>
      </c>
      <c r="C88" t="s">
        <v>39</v>
      </c>
      <c r="D88" t="s">
        <v>53</v>
      </c>
      <c r="E88">
        <v>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5</v>
      </c>
      <c r="M88">
        <v>2</v>
      </c>
      <c r="N88">
        <v>2</v>
      </c>
      <c r="O88">
        <v>2</v>
      </c>
      <c r="P88">
        <v>0</v>
      </c>
      <c r="Q88">
        <v>5</v>
      </c>
      <c r="R88">
        <v>7</v>
      </c>
      <c r="S88">
        <v>0</v>
      </c>
      <c r="T88">
        <v>0</v>
      </c>
      <c r="U88">
        <v>1</v>
      </c>
    </row>
    <row r="89" spans="1:21" x14ac:dyDescent="0.35">
      <c r="A89" t="s">
        <v>80</v>
      </c>
      <c r="B89">
        <v>44382</v>
      </c>
      <c r="C89" t="s">
        <v>54</v>
      </c>
      <c r="D89" t="s">
        <v>55</v>
      </c>
      <c r="E89">
        <v>1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3</v>
      </c>
      <c r="M89">
        <v>3</v>
      </c>
      <c r="N89">
        <v>2</v>
      </c>
      <c r="O89">
        <v>2</v>
      </c>
      <c r="P89">
        <v>1</v>
      </c>
      <c r="Q89">
        <v>4</v>
      </c>
      <c r="R89">
        <v>3</v>
      </c>
      <c r="S89">
        <v>0</v>
      </c>
      <c r="T89">
        <v>0</v>
      </c>
      <c r="U89">
        <v>0</v>
      </c>
    </row>
    <row r="90" spans="1:21" x14ac:dyDescent="0.35">
      <c r="A90" t="s">
        <v>80</v>
      </c>
      <c r="B90">
        <v>44383</v>
      </c>
      <c r="C90" t="s">
        <v>24</v>
      </c>
      <c r="D90" t="s">
        <v>55</v>
      </c>
      <c r="E90">
        <v>1</v>
      </c>
      <c r="F90">
        <v>0</v>
      </c>
      <c r="G90">
        <v>0</v>
      </c>
      <c r="H90">
        <v>1</v>
      </c>
      <c r="I90">
        <v>0</v>
      </c>
      <c r="J90">
        <v>0</v>
      </c>
      <c r="K90">
        <v>0</v>
      </c>
      <c r="L90">
        <v>7</v>
      </c>
      <c r="M90">
        <v>5</v>
      </c>
      <c r="N90">
        <v>2</v>
      </c>
      <c r="O90">
        <v>2</v>
      </c>
      <c r="P90">
        <v>0</v>
      </c>
      <c r="Q90">
        <v>0</v>
      </c>
      <c r="R90">
        <v>4</v>
      </c>
      <c r="S90">
        <v>0</v>
      </c>
      <c r="T90">
        <v>0</v>
      </c>
      <c r="U90">
        <v>0</v>
      </c>
    </row>
    <row r="91" spans="1:21" x14ac:dyDescent="0.35">
      <c r="A91" t="s">
        <v>80</v>
      </c>
      <c r="B91">
        <v>44384</v>
      </c>
      <c r="C91" t="s">
        <v>22</v>
      </c>
      <c r="D91" t="s">
        <v>55</v>
      </c>
      <c r="E91">
        <v>1</v>
      </c>
      <c r="F91">
        <v>0</v>
      </c>
      <c r="G91">
        <v>0</v>
      </c>
      <c r="H91">
        <v>1</v>
      </c>
      <c r="I91">
        <v>0</v>
      </c>
      <c r="J91">
        <v>0</v>
      </c>
      <c r="K91">
        <v>0</v>
      </c>
      <c r="L91">
        <v>5.333333333333333</v>
      </c>
      <c r="M91">
        <v>6</v>
      </c>
      <c r="N91">
        <v>3</v>
      </c>
      <c r="O91">
        <v>3</v>
      </c>
      <c r="P91">
        <v>0</v>
      </c>
      <c r="Q91">
        <v>2</v>
      </c>
      <c r="R91">
        <v>5</v>
      </c>
      <c r="S91">
        <v>0</v>
      </c>
      <c r="T91">
        <v>0</v>
      </c>
      <c r="U91">
        <v>0</v>
      </c>
    </row>
    <row r="92" spans="1:21" x14ac:dyDescent="0.35">
      <c r="A92" t="s">
        <v>80</v>
      </c>
      <c r="B92">
        <v>44386</v>
      </c>
      <c r="C92" t="s">
        <v>23</v>
      </c>
      <c r="D92" t="s">
        <v>34</v>
      </c>
      <c r="E92">
        <v>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5.333333333333333</v>
      </c>
      <c r="M92">
        <v>4</v>
      </c>
      <c r="N92">
        <v>2</v>
      </c>
      <c r="O92">
        <v>0</v>
      </c>
      <c r="P92">
        <v>0</v>
      </c>
      <c r="Q92">
        <v>3</v>
      </c>
      <c r="R92">
        <v>5</v>
      </c>
      <c r="S92">
        <v>0</v>
      </c>
      <c r="T92">
        <v>0</v>
      </c>
      <c r="U92">
        <v>1</v>
      </c>
    </row>
    <row r="93" spans="1:21" x14ac:dyDescent="0.35">
      <c r="A93" t="s">
        <v>80</v>
      </c>
      <c r="B93">
        <v>44387</v>
      </c>
      <c r="C93" t="s">
        <v>39</v>
      </c>
      <c r="D93" t="s">
        <v>34</v>
      </c>
      <c r="E93">
        <v>1</v>
      </c>
      <c r="F93">
        <v>0</v>
      </c>
      <c r="G93">
        <v>0</v>
      </c>
      <c r="H93">
        <v>0</v>
      </c>
      <c r="I93">
        <v>1</v>
      </c>
      <c r="J93">
        <v>0</v>
      </c>
      <c r="K93">
        <v>0</v>
      </c>
      <c r="L93">
        <v>7</v>
      </c>
      <c r="M93">
        <v>6</v>
      </c>
      <c r="N93">
        <v>2</v>
      </c>
      <c r="O93">
        <v>2</v>
      </c>
      <c r="P93">
        <v>0</v>
      </c>
      <c r="Q93">
        <v>2</v>
      </c>
      <c r="R93">
        <v>6</v>
      </c>
      <c r="S93">
        <v>0</v>
      </c>
      <c r="T93">
        <v>0</v>
      </c>
      <c r="U93">
        <v>1</v>
      </c>
    </row>
    <row r="94" spans="1:21" x14ac:dyDescent="0.35">
      <c r="A94" t="s">
        <v>80</v>
      </c>
      <c r="B94">
        <v>44388</v>
      </c>
      <c r="C94" t="s">
        <v>54</v>
      </c>
      <c r="D94" t="s">
        <v>34</v>
      </c>
      <c r="E94">
        <v>1</v>
      </c>
      <c r="F94">
        <v>0</v>
      </c>
      <c r="G94">
        <v>0</v>
      </c>
      <c r="H94">
        <v>1</v>
      </c>
      <c r="I94">
        <v>0</v>
      </c>
      <c r="J94">
        <v>0</v>
      </c>
      <c r="K94">
        <v>0</v>
      </c>
      <c r="L94">
        <v>5</v>
      </c>
      <c r="M94">
        <v>3</v>
      </c>
      <c r="N94">
        <v>1</v>
      </c>
      <c r="O94">
        <v>1</v>
      </c>
      <c r="P94">
        <v>0</v>
      </c>
      <c r="Q94">
        <v>2</v>
      </c>
      <c r="R94">
        <v>4</v>
      </c>
      <c r="S94">
        <v>0</v>
      </c>
      <c r="T94">
        <v>0</v>
      </c>
      <c r="U94">
        <v>1</v>
      </c>
    </row>
    <row r="95" spans="1:21" x14ac:dyDescent="0.35">
      <c r="A95" t="s">
        <v>80</v>
      </c>
      <c r="B95">
        <v>44393</v>
      </c>
      <c r="C95" t="s">
        <v>22</v>
      </c>
      <c r="D95" t="s">
        <v>46</v>
      </c>
      <c r="E95">
        <v>1</v>
      </c>
      <c r="F95">
        <v>0</v>
      </c>
      <c r="G95">
        <v>0</v>
      </c>
      <c r="H95">
        <v>0</v>
      </c>
      <c r="I95">
        <v>1</v>
      </c>
      <c r="J95">
        <v>0</v>
      </c>
      <c r="K95">
        <v>0</v>
      </c>
      <c r="L95">
        <v>4</v>
      </c>
      <c r="M95">
        <v>6</v>
      </c>
      <c r="N95">
        <v>4</v>
      </c>
      <c r="O95">
        <v>4</v>
      </c>
      <c r="P95">
        <v>1</v>
      </c>
      <c r="Q95">
        <v>0</v>
      </c>
      <c r="R95">
        <v>4</v>
      </c>
      <c r="S95">
        <v>1</v>
      </c>
      <c r="T95">
        <v>0</v>
      </c>
      <c r="U95">
        <v>0</v>
      </c>
    </row>
    <row r="96" spans="1:21" x14ac:dyDescent="0.35">
      <c r="A96" t="s">
        <v>80</v>
      </c>
      <c r="B96">
        <v>44394</v>
      </c>
      <c r="C96" t="s">
        <v>23</v>
      </c>
      <c r="D96" t="s">
        <v>46</v>
      </c>
      <c r="E96">
        <v>1</v>
      </c>
      <c r="F96">
        <v>0</v>
      </c>
      <c r="G96">
        <v>0</v>
      </c>
      <c r="H96">
        <v>1</v>
      </c>
      <c r="I96">
        <v>0</v>
      </c>
      <c r="J96">
        <v>0</v>
      </c>
      <c r="K96">
        <v>0</v>
      </c>
      <c r="L96">
        <v>6.666666666666667</v>
      </c>
      <c r="M96">
        <v>5</v>
      </c>
      <c r="N96">
        <v>1</v>
      </c>
      <c r="O96">
        <v>1</v>
      </c>
      <c r="P96">
        <v>0</v>
      </c>
      <c r="Q96">
        <v>4</v>
      </c>
      <c r="R96">
        <v>6</v>
      </c>
      <c r="S96">
        <v>0</v>
      </c>
      <c r="T96">
        <v>0</v>
      </c>
      <c r="U96">
        <v>0</v>
      </c>
    </row>
    <row r="97" spans="1:21" x14ac:dyDescent="0.35">
      <c r="A97" t="s">
        <v>80</v>
      </c>
      <c r="B97">
        <v>44395</v>
      </c>
      <c r="C97" t="s">
        <v>39</v>
      </c>
      <c r="D97" t="s">
        <v>46</v>
      </c>
      <c r="E97">
        <v>1</v>
      </c>
      <c r="F97">
        <v>0</v>
      </c>
      <c r="G97">
        <v>0</v>
      </c>
      <c r="H97">
        <v>0</v>
      </c>
      <c r="I97">
        <v>1</v>
      </c>
      <c r="J97">
        <v>0</v>
      </c>
      <c r="K97">
        <v>0</v>
      </c>
      <c r="L97">
        <v>7</v>
      </c>
      <c r="M97">
        <v>6</v>
      </c>
      <c r="N97">
        <v>6</v>
      </c>
      <c r="O97">
        <v>4</v>
      </c>
      <c r="P97">
        <v>2</v>
      </c>
      <c r="Q97">
        <v>1</v>
      </c>
      <c r="R97">
        <v>9</v>
      </c>
      <c r="S97">
        <v>0</v>
      </c>
      <c r="T97">
        <v>0</v>
      </c>
      <c r="U97">
        <v>1</v>
      </c>
    </row>
    <row r="98" spans="1:21" x14ac:dyDescent="0.35">
      <c r="A98" t="s">
        <v>80</v>
      </c>
      <c r="B98">
        <v>44396</v>
      </c>
      <c r="C98" t="s">
        <v>24</v>
      </c>
      <c r="D98" t="s">
        <v>44</v>
      </c>
      <c r="E98">
        <v>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6</v>
      </c>
      <c r="M98">
        <v>3</v>
      </c>
      <c r="N98">
        <v>0</v>
      </c>
      <c r="O98">
        <v>0</v>
      </c>
      <c r="P98">
        <v>0</v>
      </c>
      <c r="Q98">
        <v>1</v>
      </c>
      <c r="R98">
        <v>8</v>
      </c>
      <c r="S98">
        <v>0</v>
      </c>
      <c r="T98">
        <v>0</v>
      </c>
      <c r="U98">
        <v>0</v>
      </c>
    </row>
    <row r="99" spans="1:21" x14ac:dyDescent="0.35">
      <c r="A99" t="s">
        <v>80</v>
      </c>
      <c r="B99">
        <v>44397</v>
      </c>
      <c r="C99" t="s">
        <v>54</v>
      </c>
      <c r="D99" t="s">
        <v>44</v>
      </c>
      <c r="E99">
        <v>1</v>
      </c>
      <c r="F99">
        <v>0</v>
      </c>
      <c r="G99">
        <v>0</v>
      </c>
      <c r="H99">
        <v>0</v>
      </c>
      <c r="I99">
        <v>1</v>
      </c>
      <c r="J99">
        <v>0</v>
      </c>
      <c r="K99">
        <v>0</v>
      </c>
      <c r="L99">
        <v>5.666666666666667</v>
      </c>
      <c r="M99">
        <v>3</v>
      </c>
      <c r="N99">
        <v>4</v>
      </c>
      <c r="O99">
        <v>4</v>
      </c>
      <c r="P99">
        <v>1</v>
      </c>
      <c r="Q99">
        <v>1</v>
      </c>
      <c r="R99">
        <v>4</v>
      </c>
      <c r="S99">
        <v>1</v>
      </c>
      <c r="T99">
        <v>0</v>
      </c>
      <c r="U99">
        <v>0</v>
      </c>
    </row>
    <row r="100" spans="1:21" x14ac:dyDescent="0.35">
      <c r="A100" t="s">
        <v>80</v>
      </c>
      <c r="B100">
        <v>44399</v>
      </c>
      <c r="C100" t="s">
        <v>22</v>
      </c>
      <c r="D100" t="s">
        <v>56</v>
      </c>
      <c r="E100">
        <v>1</v>
      </c>
      <c r="F100">
        <v>0</v>
      </c>
      <c r="G100">
        <v>0</v>
      </c>
      <c r="H100">
        <v>1</v>
      </c>
      <c r="I100">
        <v>0</v>
      </c>
      <c r="J100">
        <v>0</v>
      </c>
      <c r="K100">
        <v>0</v>
      </c>
      <c r="L100">
        <v>7</v>
      </c>
      <c r="M100">
        <v>4</v>
      </c>
      <c r="N100">
        <v>2</v>
      </c>
      <c r="O100">
        <v>2</v>
      </c>
      <c r="P100">
        <v>0</v>
      </c>
      <c r="Q100">
        <v>2</v>
      </c>
      <c r="R100">
        <v>7</v>
      </c>
      <c r="S100">
        <v>1</v>
      </c>
      <c r="T100">
        <v>0</v>
      </c>
      <c r="U100">
        <v>0</v>
      </c>
    </row>
    <row r="101" spans="1:21" x14ac:dyDescent="0.35">
      <c r="A101" t="s">
        <v>80</v>
      </c>
      <c r="B101">
        <v>44400</v>
      </c>
      <c r="C101" t="s">
        <v>23</v>
      </c>
      <c r="D101" t="s">
        <v>56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5</v>
      </c>
      <c r="M101">
        <v>7</v>
      </c>
      <c r="N101">
        <v>2</v>
      </c>
      <c r="O101">
        <v>1</v>
      </c>
      <c r="P101">
        <v>0</v>
      </c>
      <c r="Q101">
        <v>1</v>
      </c>
      <c r="R101">
        <v>4</v>
      </c>
      <c r="S101">
        <v>0</v>
      </c>
      <c r="T101">
        <v>0</v>
      </c>
      <c r="U101">
        <v>0</v>
      </c>
    </row>
    <row r="102" spans="1:21" x14ac:dyDescent="0.35">
      <c r="A102" t="s">
        <v>80</v>
      </c>
      <c r="B102">
        <v>44401</v>
      </c>
      <c r="C102" t="s">
        <v>39</v>
      </c>
      <c r="D102" t="s">
        <v>56</v>
      </c>
      <c r="E102">
        <v>1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0</v>
      </c>
      <c r="L102">
        <v>8.6666666666666661</v>
      </c>
      <c r="M102">
        <v>1</v>
      </c>
      <c r="N102">
        <v>1</v>
      </c>
      <c r="O102">
        <v>1</v>
      </c>
      <c r="P102">
        <v>0</v>
      </c>
      <c r="Q102">
        <v>1</v>
      </c>
      <c r="R102">
        <v>13</v>
      </c>
      <c r="S102">
        <v>2</v>
      </c>
      <c r="T102">
        <v>0</v>
      </c>
      <c r="U102">
        <v>0</v>
      </c>
    </row>
    <row r="103" spans="1:21" x14ac:dyDescent="0.35">
      <c r="A103" t="s">
        <v>80</v>
      </c>
      <c r="B103">
        <v>44402</v>
      </c>
      <c r="C103" t="s">
        <v>57</v>
      </c>
      <c r="D103" t="s">
        <v>56</v>
      </c>
      <c r="E103">
        <v>1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0</v>
      </c>
      <c r="L103">
        <v>7</v>
      </c>
      <c r="M103">
        <v>4</v>
      </c>
      <c r="N103">
        <v>2</v>
      </c>
      <c r="O103">
        <v>2</v>
      </c>
      <c r="P103">
        <v>2</v>
      </c>
      <c r="Q103">
        <v>2</v>
      </c>
      <c r="R103">
        <v>4</v>
      </c>
      <c r="S103">
        <v>0</v>
      </c>
      <c r="T103">
        <v>0</v>
      </c>
      <c r="U103">
        <v>0</v>
      </c>
    </row>
    <row r="104" spans="1:21" x14ac:dyDescent="0.35">
      <c r="A104" t="s">
        <v>80</v>
      </c>
      <c r="B104">
        <v>44403</v>
      </c>
      <c r="C104" t="s">
        <v>24</v>
      </c>
      <c r="D104" t="s">
        <v>58</v>
      </c>
      <c r="E104">
        <v>1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7</v>
      </c>
      <c r="M104">
        <v>5</v>
      </c>
      <c r="N104">
        <v>1</v>
      </c>
      <c r="O104">
        <v>1</v>
      </c>
      <c r="P104">
        <v>1</v>
      </c>
      <c r="Q104">
        <v>0</v>
      </c>
      <c r="R104">
        <v>5</v>
      </c>
      <c r="S104">
        <v>1</v>
      </c>
      <c r="T104">
        <v>0</v>
      </c>
      <c r="U104">
        <v>0</v>
      </c>
    </row>
    <row r="105" spans="1:21" x14ac:dyDescent="0.35">
      <c r="A105" t="s">
        <v>80</v>
      </c>
      <c r="B105">
        <v>44404</v>
      </c>
      <c r="C105" t="s">
        <v>54</v>
      </c>
      <c r="D105" t="s">
        <v>58</v>
      </c>
      <c r="E105">
        <v>1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3.3333333333333335</v>
      </c>
      <c r="M105">
        <v>6</v>
      </c>
      <c r="N105">
        <v>8</v>
      </c>
      <c r="O105">
        <v>4</v>
      </c>
      <c r="P105">
        <v>1</v>
      </c>
      <c r="Q105">
        <v>2</v>
      </c>
      <c r="R105">
        <v>4</v>
      </c>
      <c r="S105">
        <v>0</v>
      </c>
      <c r="T105">
        <v>1</v>
      </c>
      <c r="U105">
        <v>0</v>
      </c>
    </row>
    <row r="106" spans="1:21" x14ac:dyDescent="0.35">
      <c r="A106" t="s">
        <v>80</v>
      </c>
      <c r="B106" t="s">
        <v>0</v>
      </c>
      <c r="C106" t="s">
        <v>1</v>
      </c>
      <c r="D106" t="s">
        <v>2</v>
      </c>
      <c r="E106" t="s">
        <v>3</v>
      </c>
      <c r="F106" t="s">
        <v>4</v>
      </c>
      <c r="G106" t="s">
        <v>5</v>
      </c>
      <c r="H106" t="s">
        <v>6</v>
      </c>
      <c r="I106" t="s">
        <v>7</v>
      </c>
      <c r="J106" t="s">
        <v>8</v>
      </c>
      <c r="K106" t="s">
        <v>9</v>
      </c>
      <c r="L106" t="s">
        <v>10</v>
      </c>
      <c r="M106" t="s">
        <v>11</v>
      </c>
      <c r="N106" t="s">
        <v>12</v>
      </c>
      <c r="O106" t="s">
        <v>13</v>
      </c>
      <c r="P106" t="s">
        <v>14</v>
      </c>
      <c r="Q106" t="s">
        <v>15</v>
      </c>
      <c r="R106" t="s">
        <v>16</v>
      </c>
      <c r="S106" t="s">
        <v>17</v>
      </c>
      <c r="T106" t="s">
        <v>18</v>
      </c>
      <c r="U106" t="s">
        <v>19</v>
      </c>
    </row>
    <row r="107" spans="1:21" x14ac:dyDescent="0.35">
      <c r="A107" t="s">
        <v>80</v>
      </c>
      <c r="B107">
        <v>44405</v>
      </c>
      <c r="C107" t="s">
        <v>22</v>
      </c>
      <c r="D107" t="s">
        <v>58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6</v>
      </c>
      <c r="M107">
        <v>4</v>
      </c>
      <c r="N107">
        <v>3</v>
      </c>
      <c r="O107">
        <v>3</v>
      </c>
      <c r="P107">
        <v>1</v>
      </c>
      <c r="Q107">
        <v>3</v>
      </c>
      <c r="R107">
        <v>8</v>
      </c>
      <c r="S107">
        <v>0</v>
      </c>
      <c r="T107">
        <v>0</v>
      </c>
      <c r="U107">
        <v>1</v>
      </c>
    </row>
    <row r="108" spans="1:21" x14ac:dyDescent="0.35">
      <c r="A108" t="s">
        <v>80</v>
      </c>
      <c r="B108">
        <v>44406</v>
      </c>
      <c r="C108" t="s">
        <v>20</v>
      </c>
      <c r="D108" t="s">
        <v>43</v>
      </c>
      <c r="E108">
        <v>1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4.333333333333333</v>
      </c>
      <c r="M108">
        <v>2</v>
      </c>
      <c r="N108">
        <v>3</v>
      </c>
      <c r="O108">
        <v>3</v>
      </c>
      <c r="P108">
        <v>0</v>
      </c>
      <c r="Q108">
        <v>4</v>
      </c>
      <c r="R108">
        <v>2</v>
      </c>
      <c r="S108">
        <v>1</v>
      </c>
      <c r="T108">
        <v>0</v>
      </c>
      <c r="U108">
        <v>0</v>
      </c>
    </row>
    <row r="109" spans="1:21" x14ac:dyDescent="0.35">
      <c r="A109" t="s">
        <v>80</v>
      </c>
      <c r="B109">
        <v>44407</v>
      </c>
      <c r="C109" t="s">
        <v>39</v>
      </c>
      <c r="D109" t="s">
        <v>43</v>
      </c>
      <c r="E109">
        <v>1</v>
      </c>
      <c r="F109">
        <v>0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5.666666666666667</v>
      </c>
      <c r="M109">
        <v>4</v>
      </c>
      <c r="N109">
        <v>1</v>
      </c>
      <c r="O109">
        <v>1</v>
      </c>
      <c r="P109">
        <v>0</v>
      </c>
      <c r="Q109">
        <v>6</v>
      </c>
      <c r="R109">
        <v>6</v>
      </c>
      <c r="S109">
        <v>0</v>
      </c>
      <c r="T109">
        <v>0</v>
      </c>
      <c r="U109">
        <v>0</v>
      </c>
    </row>
    <row r="110" spans="1:21" x14ac:dyDescent="0.35">
      <c r="A110" t="s">
        <v>80</v>
      </c>
      <c r="B110">
        <v>44408</v>
      </c>
      <c r="C110" t="s">
        <v>57</v>
      </c>
      <c r="D110" t="s">
        <v>43</v>
      </c>
      <c r="E110">
        <v>1</v>
      </c>
      <c r="F110">
        <v>0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6.666666666666667</v>
      </c>
      <c r="M110">
        <v>4</v>
      </c>
      <c r="N110">
        <v>0</v>
      </c>
      <c r="O110">
        <v>0</v>
      </c>
      <c r="P110">
        <v>0</v>
      </c>
      <c r="Q110">
        <v>1</v>
      </c>
      <c r="R110">
        <v>3</v>
      </c>
      <c r="S110">
        <v>1</v>
      </c>
      <c r="T110">
        <v>0</v>
      </c>
      <c r="U110">
        <v>0</v>
      </c>
    </row>
    <row r="111" spans="1:21" x14ac:dyDescent="0.35">
      <c r="A111" t="s">
        <v>80</v>
      </c>
      <c r="B111">
        <v>44409</v>
      </c>
      <c r="C111" t="s">
        <v>59</v>
      </c>
      <c r="D111" t="s">
        <v>43</v>
      </c>
      <c r="E111">
        <v>1</v>
      </c>
      <c r="F111">
        <v>0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4.333333333333333</v>
      </c>
      <c r="M111">
        <v>6</v>
      </c>
      <c r="N111">
        <v>6</v>
      </c>
      <c r="O111">
        <v>6</v>
      </c>
      <c r="P111">
        <v>2</v>
      </c>
      <c r="Q111">
        <v>2</v>
      </c>
      <c r="R111">
        <v>2</v>
      </c>
      <c r="S111">
        <v>1</v>
      </c>
      <c r="T111">
        <v>0</v>
      </c>
      <c r="U111">
        <v>0</v>
      </c>
    </row>
    <row r="112" spans="1:21" x14ac:dyDescent="0.35">
      <c r="A112" t="s">
        <v>80</v>
      </c>
      <c r="B112">
        <v>44410</v>
      </c>
      <c r="C112" t="s">
        <v>60</v>
      </c>
      <c r="D112" t="s">
        <v>33</v>
      </c>
      <c r="E112">
        <v>1</v>
      </c>
      <c r="F112">
        <v>0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6</v>
      </c>
      <c r="M112">
        <v>4</v>
      </c>
      <c r="N112">
        <v>4</v>
      </c>
      <c r="O112">
        <v>3</v>
      </c>
      <c r="P112">
        <v>0</v>
      </c>
      <c r="Q112">
        <v>2</v>
      </c>
      <c r="R112">
        <v>7</v>
      </c>
      <c r="S112">
        <v>1</v>
      </c>
      <c r="T112">
        <v>0</v>
      </c>
      <c r="U112">
        <v>0</v>
      </c>
    </row>
    <row r="113" spans="1:21" x14ac:dyDescent="0.35">
      <c r="A113" t="s">
        <v>80</v>
      </c>
      <c r="B113">
        <v>44411</v>
      </c>
      <c r="C113" t="s">
        <v>54</v>
      </c>
      <c r="D113" t="s">
        <v>33</v>
      </c>
      <c r="E113">
        <v>1</v>
      </c>
      <c r="F113">
        <v>0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5.666666666666667</v>
      </c>
      <c r="M113">
        <v>6</v>
      </c>
      <c r="N113">
        <v>3</v>
      </c>
      <c r="O113">
        <v>3</v>
      </c>
      <c r="P113">
        <v>1</v>
      </c>
      <c r="Q113">
        <v>1</v>
      </c>
      <c r="R113">
        <v>6</v>
      </c>
      <c r="S113">
        <v>0</v>
      </c>
      <c r="T113">
        <v>0</v>
      </c>
      <c r="U113">
        <v>0</v>
      </c>
    </row>
    <row r="114" spans="1:21" x14ac:dyDescent="0.35">
      <c r="A114" t="s">
        <v>80</v>
      </c>
      <c r="B114">
        <v>44412</v>
      </c>
      <c r="C114" t="s">
        <v>24</v>
      </c>
      <c r="D114" t="s">
        <v>33</v>
      </c>
      <c r="E114">
        <v>1</v>
      </c>
      <c r="F114">
        <v>0</v>
      </c>
      <c r="G114">
        <v>0</v>
      </c>
      <c r="H114">
        <v>1</v>
      </c>
      <c r="I114">
        <v>0</v>
      </c>
      <c r="J114">
        <v>0</v>
      </c>
      <c r="K114">
        <v>0</v>
      </c>
      <c r="L114">
        <v>6</v>
      </c>
      <c r="M114">
        <v>4</v>
      </c>
      <c r="N114">
        <v>1</v>
      </c>
      <c r="O114">
        <v>1</v>
      </c>
      <c r="P114">
        <v>0</v>
      </c>
      <c r="Q114">
        <v>0</v>
      </c>
      <c r="R114">
        <v>6</v>
      </c>
      <c r="S114">
        <v>0</v>
      </c>
      <c r="T114">
        <v>0</v>
      </c>
      <c r="U114">
        <v>1</v>
      </c>
    </row>
    <row r="115" spans="1:21" x14ac:dyDescent="0.35">
      <c r="A115" t="s">
        <v>80</v>
      </c>
      <c r="B115">
        <v>44413</v>
      </c>
      <c r="C115" t="s">
        <v>20</v>
      </c>
      <c r="D115" t="s">
        <v>33</v>
      </c>
      <c r="E115">
        <v>1</v>
      </c>
      <c r="F115">
        <v>0</v>
      </c>
      <c r="G115">
        <v>0</v>
      </c>
      <c r="H115">
        <v>1</v>
      </c>
      <c r="I115">
        <v>0</v>
      </c>
      <c r="J115">
        <v>0</v>
      </c>
      <c r="K115">
        <v>0</v>
      </c>
      <c r="L115">
        <v>6.333333333333333</v>
      </c>
      <c r="M115">
        <v>3</v>
      </c>
      <c r="N115">
        <v>0</v>
      </c>
      <c r="O115">
        <v>0</v>
      </c>
      <c r="P115">
        <v>0</v>
      </c>
      <c r="Q115">
        <v>2</v>
      </c>
      <c r="R115">
        <v>6</v>
      </c>
      <c r="S115">
        <v>0</v>
      </c>
      <c r="T115">
        <v>0</v>
      </c>
      <c r="U115">
        <v>0</v>
      </c>
    </row>
    <row r="116" spans="1:21" x14ac:dyDescent="0.35">
      <c r="A116" t="s">
        <v>80</v>
      </c>
      <c r="B116">
        <v>44414</v>
      </c>
      <c r="C116" t="s">
        <v>39</v>
      </c>
      <c r="D116" t="s">
        <v>61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5</v>
      </c>
      <c r="M116">
        <v>7</v>
      </c>
      <c r="N116">
        <v>2</v>
      </c>
      <c r="O116">
        <v>2</v>
      </c>
      <c r="P116">
        <v>0</v>
      </c>
      <c r="Q116">
        <v>2</v>
      </c>
      <c r="R116">
        <v>4</v>
      </c>
      <c r="S116">
        <v>0</v>
      </c>
      <c r="T116">
        <v>0</v>
      </c>
      <c r="U116">
        <v>0</v>
      </c>
    </row>
    <row r="117" spans="1:21" x14ac:dyDescent="0.35">
      <c r="A117" t="s">
        <v>80</v>
      </c>
      <c r="B117">
        <v>44415</v>
      </c>
      <c r="C117" t="s">
        <v>57</v>
      </c>
      <c r="D117" t="s">
        <v>61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6</v>
      </c>
      <c r="M117">
        <v>6</v>
      </c>
      <c r="N117">
        <v>3</v>
      </c>
      <c r="O117">
        <v>3</v>
      </c>
      <c r="P117">
        <v>1</v>
      </c>
      <c r="Q117">
        <v>2</v>
      </c>
      <c r="R117">
        <v>5</v>
      </c>
      <c r="S117">
        <v>0</v>
      </c>
      <c r="T117">
        <v>0</v>
      </c>
      <c r="U117">
        <v>0</v>
      </c>
    </row>
    <row r="118" spans="1:21" x14ac:dyDescent="0.35">
      <c r="A118" t="s">
        <v>80</v>
      </c>
      <c r="B118">
        <v>44416</v>
      </c>
      <c r="C118" t="s">
        <v>59</v>
      </c>
      <c r="D118" t="s">
        <v>61</v>
      </c>
      <c r="E118">
        <v>1</v>
      </c>
      <c r="F118">
        <v>0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5</v>
      </c>
      <c r="M118">
        <v>7</v>
      </c>
      <c r="N118">
        <v>5</v>
      </c>
      <c r="O118">
        <v>5</v>
      </c>
      <c r="P118">
        <v>1</v>
      </c>
      <c r="Q118">
        <v>2</v>
      </c>
      <c r="R118">
        <v>5</v>
      </c>
      <c r="S118">
        <v>1</v>
      </c>
      <c r="T118">
        <v>0</v>
      </c>
      <c r="U118">
        <v>0</v>
      </c>
    </row>
    <row r="119" spans="1:21" x14ac:dyDescent="0.35">
      <c r="A119" t="s">
        <v>80</v>
      </c>
      <c r="B119" t="s">
        <v>62</v>
      </c>
      <c r="C119" t="s">
        <v>60</v>
      </c>
      <c r="D119" t="s">
        <v>28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4</v>
      </c>
      <c r="M119">
        <v>6</v>
      </c>
      <c r="N119">
        <v>1</v>
      </c>
      <c r="O119">
        <v>1</v>
      </c>
      <c r="P119">
        <v>0</v>
      </c>
      <c r="Q119">
        <v>2</v>
      </c>
      <c r="R119">
        <v>2</v>
      </c>
      <c r="S119">
        <v>0</v>
      </c>
      <c r="T119">
        <v>0</v>
      </c>
      <c r="U119">
        <v>0</v>
      </c>
    </row>
    <row r="120" spans="1:21" x14ac:dyDescent="0.35">
      <c r="A120" t="s">
        <v>80</v>
      </c>
      <c r="B120" t="s">
        <v>63</v>
      </c>
      <c r="C120" t="s">
        <v>54</v>
      </c>
      <c r="D120" t="s">
        <v>64</v>
      </c>
      <c r="E120">
        <v>1</v>
      </c>
      <c r="F120">
        <v>0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5.333333333333333</v>
      </c>
      <c r="M120">
        <v>7</v>
      </c>
      <c r="N120">
        <v>4</v>
      </c>
      <c r="O120">
        <v>4</v>
      </c>
      <c r="P120">
        <v>0</v>
      </c>
      <c r="Q120">
        <v>1</v>
      </c>
      <c r="R120">
        <v>2</v>
      </c>
      <c r="S120">
        <v>0</v>
      </c>
      <c r="T120">
        <v>0</v>
      </c>
      <c r="U120">
        <v>0</v>
      </c>
    </row>
    <row r="121" spans="1:21" x14ac:dyDescent="0.35">
      <c r="A121" t="s">
        <v>80</v>
      </c>
      <c r="B121">
        <v>44419</v>
      </c>
      <c r="C121" t="s">
        <v>20</v>
      </c>
      <c r="D121" t="s">
        <v>64</v>
      </c>
      <c r="E121">
        <v>1</v>
      </c>
      <c r="F121">
        <v>0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4</v>
      </c>
      <c r="M121">
        <v>4</v>
      </c>
      <c r="N121">
        <v>3</v>
      </c>
      <c r="O121">
        <v>3</v>
      </c>
      <c r="P121">
        <v>2</v>
      </c>
      <c r="Q121">
        <v>0</v>
      </c>
      <c r="R121">
        <v>2</v>
      </c>
      <c r="S121">
        <v>0</v>
      </c>
      <c r="T121">
        <v>0</v>
      </c>
      <c r="U121">
        <v>0</v>
      </c>
    </row>
    <row r="122" spans="1:21" x14ac:dyDescent="0.35">
      <c r="A122" t="s">
        <v>80</v>
      </c>
      <c r="B122">
        <v>44420</v>
      </c>
      <c r="C122" t="s">
        <v>24</v>
      </c>
      <c r="D122" t="s">
        <v>64</v>
      </c>
      <c r="E122">
        <v>1</v>
      </c>
      <c r="F122">
        <v>0</v>
      </c>
      <c r="G122">
        <v>0</v>
      </c>
      <c r="H122">
        <v>1</v>
      </c>
      <c r="I122">
        <v>0</v>
      </c>
      <c r="J122">
        <v>0</v>
      </c>
      <c r="K122">
        <v>0</v>
      </c>
      <c r="L122">
        <v>6</v>
      </c>
      <c r="M122">
        <v>3</v>
      </c>
      <c r="N122">
        <v>2</v>
      </c>
      <c r="O122">
        <v>2</v>
      </c>
      <c r="P122">
        <v>0</v>
      </c>
      <c r="Q122">
        <v>3</v>
      </c>
      <c r="R122">
        <v>6</v>
      </c>
      <c r="S122">
        <v>0</v>
      </c>
      <c r="T122">
        <v>0</v>
      </c>
      <c r="U122">
        <v>2</v>
      </c>
    </row>
    <row r="123" spans="1:21" x14ac:dyDescent="0.35">
      <c r="A123" t="s">
        <v>80</v>
      </c>
      <c r="B123">
        <v>44421</v>
      </c>
      <c r="C123" t="s">
        <v>39</v>
      </c>
      <c r="D123" t="s">
        <v>26</v>
      </c>
      <c r="E123">
        <v>1</v>
      </c>
      <c r="F123">
        <v>0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4.666666666666667</v>
      </c>
      <c r="M123">
        <v>5</v>
      </c>
      <c r="N123">
        <v>4</v>
      </c>
      <c r="O123">
        <v>4</v>
      </c>
      <c r="P123">
        <v>1</v>
      </c>
      <c r="Q123">
        <v>2</v>
      </c>
      <c r="R123">
        <v>3</v>
      </c>
      <c r="S123">
        <v>0</v>
      </c>
      <c r="T123">
        <v>0</v>
      </c>
      <c r="U123">
        <v>0</v>
      </c>
    </row>
    <row r="124" spans="1:21" x14ac:dyDescent="0.35">
      <c r="A124" t="s">
        <v>80</v>
      </c>
      <c r="B124">
        <v>44422</v>
      </c>
      <c r="C124" t="s">
        <v>57</v>
      </c>
      <c r="D124" t="s">
        <v>26</v>
      </c>
      <c r="E124">
        <v>1</v>
      </c>
      <c r="F124">
        <v>0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3</v>
      </c>
      <c r="M124">
        <v>7</v>
      </c>
      <c r="N124">
        <v>3</v>
      </c>
      <c r="O124">
        <v>3</v>
      </c>
      <c r="P124">
        <v>1</v>
      </c>
      <c r="Q124">
        <v>1</v>
      </c>
      <c r="R124">
        <v>1</v>
      </c>
      <c r="S124">
        <v>0</v>
      </c>
      <c r="T124">
        <v>0</v>
      </c>
      <c r="U124">
        <v>0</v>
      </c>
    </row>
    <row r="125" spans="1:21" x14ac:dyDescent="0.35">
      <c r="A125" t="s">
        <v>80</v>
      </c>
      <c r="B125">
        <v>44423</v>
      </c>
      <c r="C125" t="s">
        <v>59</v>
      </c>
      <c r="D125" t="s">
        <v>26</v>
      </c>
      <c r="E125">
        <v>1</v>
      </c>
      <c r="F125">
        <v>0</v>
      </c>
      <c r="G125">
        <v>0</v>
      </c>
      <c r="H125">
        <v>1</v>
      </c>
      <c r="I125">
        <v>0</v>
      </c>
      <c r="J125">
        <v>0</v>
      </c>
      <c r="K125">
        <v>0</v>
      </c>
      <c r="L125">
        <v>6</v>
      </c>
      <c r="M125">
        <v>3</v>
      </c>
      <c r="N125">
        <v>1</v>
      </c>
      <c r="O125">
        <v>1</v>
      </c>
      <c r="P125">
        <v>1</v>
      </c>
      <c r="Q125">
        <v>2</v>
      </c>
      <c r="R125">
        <v>6</v>
      </c>
      <c r="S125">
        <v>0</v>
      </c>
      <c r="T125">
        <v>0</v>
      </c>
      <c r="U125">
        <v>0</v>
      </c>
    </row>
    <row r="126" spans="1:21" x14ac:dyDescent="0.35">
      <c r="A126" t="s">
        <v>80</v>
      </c>
      <c r="B126">
        <v>44424</v>
      </c>
      <c r="C126" t="s">
        <v>54</v>
      </c>
      <c r="D126" t="s">
        <v>52</v>
      </c>
      <c r="E126">
        <v>1</v>
      </c>
      <c r="F126">
        <v>0</v>
      </c>
      <c r="G126">
        <v>0</v>
      </c>
      <c r="H126">
        <v>0</v>
      </c>
      <c r="I126">
        <v>1</v>
      </c>
      <c r="J126">
        <v>0</v>
      </c>
      <c r="K126">
        <v>0</v>
      </c>
      <c r="L126">
        <v>5</v>
      </c>
      <c r="M126">
        <v>4</v>
      </c>
      <c r="N126">
        <v>2</v>
      </c>
      <c r="O126">
        <v>2</v>
      </c>
      <c r="P126">
        <v>1</v>
      </c>
      <c r="Q126">
        <v>3</v>
      </c>
      <c r="R126">
        <v>6</v>
      </c>
      <c r="S126">
        <v>0</v>
      </c>
      <c r="T126">
        <v>0</v>
      </c>
      <c r="U126">
        <v>0</v>
      </c>
    </row>
    <row r="127" spans="1:21" x14ac:dyDescent="0.35">
      <c r="A127" t="s">
        <v>80</v>
      </c>
      <c r="B127" t="s">
        <v>0</v>
      </c>
      <c r="C127" t="s">
        <v>1</v>
      </c>
      <c r="D127" t="s">
        <v>2</v>
      </c>
      <c r="E127" t="s">
        <v>3</v>
      </c>
      <c r="F127" t="s">
        <v>4</v>
      </c>
      <c r="G127" t="s">
        <v>5</v>
      </c>
      <c r="H127" t="s">
        <v>6</v>
      </c>
      <c r="I127" t="s">
        <v>7</v>
      </c>
      <c r="J127" t="s">
        <v>8</v>
      </c>
      <c r="K127" t="s">
        <v>9</v>
      </c>
      <c r="L127" t="s">
        <v>10</v>
      </c>
      <c r="M127" t="s">
        <v>11</v>
      </c>
      <c r="N127" t="s">
        <v>12</v>
      </c>
      <c r="O127" t="s">
        <v>13</v>
      </c>
      <c r="P127" t="s">
        <v>14</v>
      </c>
      <c r="Q127" t="s">
        <v>15</v>
      </c>
      <c r="R127" t="s">
        <v>16</v>
      </c>
      <c r="S127" t="s">
        <v>17</v>
      </c>
      <c r="T127" t="s">
        <v>18</v>
      </c>
      <c r="U127" t="s">
        <v>19</v>
      </c>
    </row>
    <row r="128" spans="1:21" x14ac:dyDescent="0.35">
      <c r="A128" t="s">
        <v>80</v>
      </c>
      <c r="B128">
        <v>44425</v>
      </c>
      <c r="C128" t="s">
        <v>20</v>
      </c>
      <c r="D128" t="s">
        <v>65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4.666666666666667</v>
      </c>
      <c r="M128">
        <v>3</v>
      </c>
      <c r="N128">
        <v>2</v>
      </c>
      <c r="O128">
        <v>2</v>
      </c>
      <c r="P128">
        <v>0</v>
      </c>
      <c r="Q128">
        <v>2</v>
      </c>
      <c r="R128">
        <v>3</v>
      </c>
      <c r="S128">
        <v>0</v>
      </c>
      <c r="T128">
        <v>0</v>
      </c>
      <c r="U128">
        <v>0</v>
      </c>
    </row>
    <row r="129" spans="1:21" x14ac:dyDescent="0.35">
      <c r="A129" t="s">
        <v>80</v>
      </c>
      <c r="B129">
        <v>44426</v>
      </c>
      <c r="C129" t="s">
        <v>24</v>
      </c>
      <c r="D129" t="s">
        <v>65</v>
      </c>
      <c r="E129">
        <v>1</v>
      </c>
      <c r="F129">
        <v>0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8</v>
      </c>
      <c r="M129">
        <v>6</v>
      </c>
      <c r="N129">
        <v>1</v>
      </c>
      <c r="O129">
        <v>1</v>
      </c>
      <c r="P129">
        <v>1</v>
      </c>
      <c r="Q129">
        <v>0</v>
      </c>
      <c r="R129">
        <v>8</v>
      </c>
      <c r="S129">
        <v>0</v>
      </c>
      <c r="T129">
        <v>0</v>
      </c>
      <c r="U129">
        <v>0</v>
      </c>
    </row>
    <row r="130" spans="1:21" x14ac:dyDescent="0.35">
      <c r="A130" t="s">
        <v>80</v>
      </c>
      <c r="B130">
        <v>44427</v>
      </c>
      <c r="C130" t="s">
        <v>25</v>
      </c>
      <c r="D130" t="s">
        <v>65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1.3333333333333333</v>
      </c>
      <c r="M130">
        <v>7</v>
      </c>
      <c r="N130">
        <v>6</v>
      </c>
      <c r="O130">
        <v>5</v>
      </c>
      <c r="P130">
        <v>1</v>
      </c>
      <c r="Q130">
        <v>0</v>
      </c>
      <c r="R130">
        <v>1</v>
      </c>
      <c r="S130">
        <v>0</v>
      </c>
      <c r="T130">
        <v>0</v>
      </c>
      <c r="U130">
        <v>0</v>
      </c>
    </row>
    <row r="131" spans="1:21" x14ac:dyDescent="0.35">
      <c r="A131" t="s">
        <v>80</v>
      </c>
      <c r="B131">
        <v>44428</v>
      </c>
      <c r="C131" t="s">
        <v>57</v>
      </c>
      <c r="D131" t="s">
        <v>66</v>
      </c>
      <c r="E131">
        <v>1</v>
      </c>
      <c r="F131">
        <v>0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2</v>
      </c>
      <c r="M131">
        <v>6</v>
      </c>
      <c r="N131">
        <v>5</v>
      </c>
      <c r="O131">
        <v>5</v>
      </c>
      <c r="P131">
        <v>1</v>
      </c>
      <c r="Q131">
        <v>0</v>
      </c>
      <c r="R131">
        <v>3</v>
      </c>
      <c r="S131">
        <v>0</v>
      </c>
      <c r="T131">
        <v>0</v>
      </c>
      <c r="U131">
        <v>0</v>
      </c>
    </row>
    <row r="132" spans="1:21" x14ac:dyDescent="0.35">
      <c r="A132" t="s">
        <v>80</v>
      </c>
      <c r="B132">
        <v>44429</v>
      </c>
      <c r="C132" t="s">
        <v>59</v>
      </c>
      <c r="D132" t="s">
        <v>66</v>
      </c>
      <c r="E132">
        <v>1</v>
      </c>
      <c r="F132">
        <v>0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3.6666666666666665</v>
      </c>
      <c r="M132">
        <v>7</v>
      </c>
      <c r="N132">
        <v>3</v>
      </c>
      <c r="O132">
        <v>3</v>
      </c>
      <c r="P132">
        <v>1</v>
      </c>
      <c r="Q132">
        <v>3</v>
      </c>
      <c r="R132">
        <v>4</v>
      </c>
      <c r="S132">
        <v>0</v>
      </c>
      <c r="T132">
        <v>0</v>
      </c>
      <c r="U132">
        <v>0</v>
      </c>
    </row>
    <row r="133" spans="1:21" x14ac:dyDescent="0.35">
      <c r="A133" t="s">
        <v>80</v>
      </c>
      <c r="B133">
        <v>44430</v>
      </c>
      <c r="C133" t="s">
        <v>54</v>
      </c>
      <c r="D133" t="s">
        <v>66</v>
      </c>
      <c r="E133">
        <v>1</v>
      </c>
      <c r="F133">
        <v>0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4</v>
      </c>
      <c r="M133">
        <v>6</v>
      </c>
      <c r="N133">
        <v>3</v>
      </c>
      <c r="O133">
        <v>3</v>
      </c>
      <c r="P133">
        <v>1</v>
      </c>
      <c r="Q133">
        <v>2</v>
      </c>
      <c r="R133">
        <v>4</v>
      </c>
      <c r="S133">
        <v>1</v>
      </c>
      <c r="T133">
        <v>0</v>
      </c>
      <c r="U133">
        <v>0</v>
      </c>
    </row>
    <row r="134" spans="1:21" x14ac:dyDescent="0.35">
      <c r="A134" t="s">
        <v>80</v>
      </c>
      <c r="B134">
        <v>44432</v>
      </c>
      <c r="C134" t="s">
        <v>20</v>
      </c>
      <c r="D134" t="s">
        <v>67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1.3333333333333333</v>
      </c>
      <c r="M134">
        <v>1</v>
      </c>
      <c r="N134">
        <v>1</v>
      </c>
      <c r="O134">
        <v>1</v>
      </c>
      <c r="P134">
        <v>1</v>
      </c>
      <c r="Q134">
        <v>3</v>
      </c>
      <c r="R134">
        <v>3</v>
      </c>
      <c r="S134">
        <v>1</v>
      </c>
      <c r="T134">
        <v>0</v>
      </c>
      <c r="U134">
        <v>0</v>
      </c>
    </row>
    <row r="135" spans="1:21" x14ac:dyDescent="0.35">
      <c r="A135" t="s">
        <v>80</v>
      </c>
      <c r="B135">
        <v>44433</v>
      </c>
      <c r="C135" t="s">
        <v>24</v>
      </c>
      <c r="D135" t="s">
        <v>67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5</v>
      </c>
      <c r="M135">
        <v>5</v>
      </c>
      <c r="N135">
        <v>4</v>
      </c>
      <c r="O135">
        <v>4</v>
      </c>
      <c r="P135">
        <v>3</v>
      </c>
      <c r="Q135">
        <v>0</v>
      </c>
      <c r="R135">
        <v>7</v>
      </c>
      <c r="S135">
        <v>0</v>
      </c>
      <c r="T135">
        <v>0</v>
      </c>
      <c r="U135">
        <v>0</v>
      </c>
    </row>
    <row r="136" spans="1:21" x14ac:dyDescent="0.35">
      <c r="A136" t="s">
        <v>80</v>
      </c>
      <c r="B136">
        <v>44434</v>
      </c>
      <c r="C136" t="s">
        <v>57</v>
      </c>
      <c r="D136" t="s">
        <v>67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3.3333333333333335</v>
      </c>
      <c r="M136">
        <v>5</v>
      </c>
      <c r="N136">
        <v>1</v>
      </c>
      <c r="O136">
        <v>1</v>
      </c>
      <c r="P136">
        <v>0</v>
      </c>
      <c r="Q136">
        <v>2</v>
      </c>
      <c r="R136">
        <v>2</v>
      </c>
      <c r="S136">
        <v>0</v>
      </c>
      <c r="T136">
        <v>0</v>
      </c>
      <c r="U136">
        <v>0</v>
      </c>
    </row>
    <row r="137" spans="1:21" x14ac:dyDescent="0.35">
      <c r="A137" t="s">
        <v>80</v>
      </c>
      <c r="B137">
        <v>44435</v>
      </c>
      <c r="C137" t="s">
        <v>68</v>
      </c>
      <c r="D137" t="s">
        <v>69</v>
      </c>
      <c r="E137">
        <v>1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1.3333333333333333</v>
      </c>
      <c r="M137">
        <v>6</v>
      </c>
      <c r="N137">
        <v>3</v>
      </c>
      <c r="O137">
        <v>3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</row>
    <row r="138" spans="1:21" x14ac:dyDescent="0.35">
      <c r="A138" t="s">
        <v>80</v>
      </c>
      <c r="B138">
        <v>44436</v>
      </c>
      <c r="C138" t="s">
        <v>54</v>
      </c>
      <c r="D138" t="s">
        <v>69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3.6666666666666665</v>
      </c>
      <c r="M138">
        <v>4</v>
      </c>
      <c r="N138">
        <v>2</v>
      </c>
      <c r="O138">
        <v>2</v>
      </c>
      <c r="P138">
        <v>0</v>
      </c>
      <c r="Q138">
        <v>3</v>
      </c>
      <c r="R138">
        <v>2</v>
      </c>
      <c r="S138">
        <v>1</v>
      </c>
      <c r="T138">
        <v>0</v>
      </c>
      <c r="U138">
        <v>1</v>
      </c>
    </row>
    <row r="139" spans="1:21" x14ac:dyDescent="0.35">
      <c r="A139" t="s">
        <v>80</v>
      </c>
      <c r="B139">
        <v>44438</v>
      </c>
      <c r="C139" t="s">
        <v>70</v>
      </c>
      <c r="D139" t="s">
        <v>71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2</v>
      </c>
      <c r="M139">
        <v>3</v>
      </c>
      <c r="N139">
        <v>2</v>
      </c>
      <c r="O139">
        <v>2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0</v>
      </c>
    </row>
    <row r="140" spans="1:21" x14ac:dyDescent="0.35">
      <c r="A140" t="s">
        <v>80</v>
      </c>
      <c r="B140">
        <v>44439</v>
      </c>
      <c r="C140" t="s">
        <v>57</v>
      </c>
      <c r="D140" t="s">
        <v>71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4.333333333333333</v>
      </c>
      <c r="M140">
        <v>6</v>
      </c>
      <c r="N140">
        <v>2</v>
      </c>
      <c r="O140">
        <v>2</v>
      </c>
      <c r="P140">
        <v>2</v>
      </c>
      <c r="Q140">
        <v>2</v>
      </c>
      <c r="R140">
        <v>2</v>
      </c>
      <c r="S140">
        <v>0</v>
      </c>
      <c r="T140">
        <v>0</v>
      </c>
      <c r="U140">
        <v>0</v>
      </c>
    </row>
    <row r="141" spans="1:21" x14ac:dyDescent="0.35">
      <c r="A141" t="s">
        <v>80</v>
      </c>
      <c r="B141">
        <v>44440</v>
      </c>
      <c r="C141" t="s">
        <v>72</v>
      </c>
      <c r="D141" t="s">
        <v>71</v>
      </c>
      <c r="E141">
        <v>1</v>
      </c>
      <c r="F141">
        <v>0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3.6666666666666665</v>
      </c>
      <c r="M141">
        <v>6</v>
      </c>
      <c r="N141">
        <v>3</v>
      </c>
      <c r="O141">
        <v>3</v>
      </c>
      <c r="P141">
        <v>0</v>
      </c>
      <c r="Q141">
        <v>2</v>
      </c>
      <c r="R141">
        <v>2</v>
      </c>
      <c r="S141">
        <v>0</v>
      </c>
      <c r="T141">
        <v>0</v>
      </c>
      <c r="U141">
        <v>0</v>
      </c>
    </row>
    <row r="142" spans="1:21" x14ac:dyDescent="0.35">
      <c r="A142" t="s">
        <v>80</v>
      </c>
      <c r="B142">
        <v>44442</v>
      </c>
      <c r="C142" t="s">
        <v>24</v>
      </c>
      <c r="D142" t="s">
        <v>31</v>
      </c>
      <c r="E142">
        <v>1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7</v>
      </c>
      <c r="M142">
        <v>7</v>
      </c>
      <c r="N142">
        <v>2</v>
      </c>
      <c r="O142">
        <v>2</v>
      </c>
      <c r="P142">
        <v>1</v>
      </c>
      <c r="Q142">
        <v>2</v>
      </c>
      <c r="R142">
        <v>8</v>
      </c>
      <c r="S142">
        <v>0</v>
      </c>
      <c r="T142">
        <v>0</v>
      </c>
      <c r="U142">
        <v>0</v>
      </c>
    </row>
    <row r="143" spans="1:21" x14ac:dyDescent="0.35">
      <c r="A143" t="s">
        <v>80</v>
      </c>
      <c r="B143">
        <v>44443</v>
      </c>
      <c r="C143" t="s">
        <v>54</v>
      </c>
      <c r="D143" t="s">
        <v>31</v>
      </c>
      <c r="E143">
        <v>1</v>
      </c>
      <c r="F143">
        <v>1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9</v>
      </c>
      <c r="M143">
        <v>5</v>
      </c>
      <c r="N143">
        <v>1</v>
      </c>
      <c r="O143">
        <v>1</v>
      </c>
      <c r="P143">
        <v>0</v>
      </c>
      <c r="Q143">
        <v>0</v>
      </c>
      <c r="R143">
        <v>8</v>
      </c>
      <c r="S143">
        <v>0</v>
      </c>
      <c r="T143">
        <v>0</v>
      </c>
      <c r="U143">
        <v>1</v>
      </c>
    </row>
    <row r="144" spans="1:21" x14ac:dyDescent="0.35">
      <c r="A144" t="s">
        <v>80</v>
      </c>
      <c r="B144">
        <v>44444</v>
      </c>
      <c r="C144" t="s">
        <v>73</v>
      </c>
      <c r="D144" t="s">
        <v>31</v>
      </c>
      <c r="E144">
        <v>1</v>
      </c>
      <c r="F144">
        <v>0</v>
      </c>
      <c r="G144">
        <v>0</v>
      </c>
      <c r="H144">
        <v>0</v>
      </c>
      <c r="I144">
        <v>1</v>
      </c>
      <c r="J144">
        <v>0</v>
      </c>
      <c r="K144">
        <v>0</v>
      </c>
      <c r="L144">
        <v>3.6666666666666665</v>
      </c>
      <c r="M144">
        <v>6</v>
      </c>
      <c r="N144">
        <v>5</v>
      </c>
      <c r="O144">
        <v>1</v>
      </c>
      <c r="P144">
        <v>2</v>
      </c>
      <c r="Q144">
        <v>1</v>
      </c>
      <c r="R144">
        <v>2</v>
      </c>
      <c r="S144">
        <v>0</v>
      </c>
      <c r="T144">
        <v>0</v>
      </c>
      <c r="U144">
        <v>0</v>
      </c>
    </row>
    <row r="145" spans="1:21" x14ac:dyDescent="0.35">
      <c r="A145" t="s">
        <v>80</v>
      </c>
      <c r="B145">
        <v>44445</v>
      </c>
      <c r="C145" t="s">
        <v>57</v>
      </c>
      <c r="D145" t="s">
        <v>31</v>
      </c>
      <c r="E145">
        <v>1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7</v>
      </c>
      <c r="M145">
        <v>8</v>
      </c>
      <c r="N145">
        <v>3</v>
      </c>
      <c r="O145">
        <v>3</v>
      </c>
      <c r="P145">
        <v>0</v>
      </c>
      <c r="Q145">
        <v>0</v>
      </c>
      <c r="R145">
        <v>3</v>
      </c>
      <c r="S145">
        <v>1</v>
      </c>
      <c r="T145">
        <v>0</v>
      </c>
      <c r="U145">
        <v>0</v>
      </c>
    </row>
    <row r="146" spans="1:21" x14ac:dyDescent="0.35">
      <c r="A146" t="s">
        <v>80</v>
      </c>
      <c r="B146">
        <v>44446</v>
      </c>
      <c r="C146" t="s">
        <v>72</v>
      </c>
      <c r="D146" t="s">
        <v>74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5</v>
      </c>
      <c r="M146">
        <v>2</v>
      </c>
      <c r="N146">
        <v>0</v>
      </c>
      <c r="O146">
        <v>0</v>
      </c>
      <c r="P146">
        <v>0</v>
      </c>
      <c r="Q146">
        <v>2</v>
      </c>
      <c r="R146">
        <v>5</v>
      </c>
      <c r="S146">
        <v>0</v>
      </c>
      <c r="T146">
        <v>0</v>
      </c>
      <c r="U146">
        <v>0</v>
      </c>
    </row>
    <row r="147" spans="1:21" x14ac:dyDescent="0.35">
      <c r="A147" t="s">
        <v>80</v>
      </c>
      <c r="B147">
        <v>44447</v>
      </c>
      <c r="C147" t="s">
        <v>70</v>
      </c>
      <c r="D147" t="s">
        <v>74</v>
      </c>
      <c r="E147">
        <v>1</v>
      </c>
      <c r="F147">
        <v>0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1.6666666666666665</v>
      </c>
      <c r="M147">
        <v>3</v>
      </c>
      <c r="N147">
        <v>2</v>
      </c>
      <c r="O147">
        <v>2</v>
      </c>
      <c r="P147">
        <v>0</v>
      </c>
      <c r="Q147">
        <v>1</v>
      </c>
      <c r="R147">
        <v>1</v>
      </c>
      <c r="S147">
        <v>0</v>
      </c>
      <c r="T147">
        <v>0</v>
      </c>
      <c r="U147">
        <v>0</v>
      </c>
    </row>
    <row r="148" spans="1:21" x14ac:dyDescent="0.35">
      <c r="A148" t="s">
        <v>80</v>
      </c>
      <c r="B148" t="s">
        <v>0</v>
      </c>
      <c r="C148" t="s">
        <v>1</v>
      </c>
      <c r="D148" t="s">
        <v>2</v>
      </c>
      <c r="E148" t="s">
        <v>3</v>
      </c>
      <c r="F148" t="s">
        <v>4</v>
      </c>
      <c r="G148" t="s">
        <v>5</v>
      </c>
      <c r="H148" t="s">
        <v>6</v>
      </c>
      <c r="I148" t="s">
        <v>7</v>
      </c>
      <c r="J148" t="s">
        <v>8</v>
      </c>
      <c r="K148" t="s">
        <v>9</v>
      </c>
      <c r="L148" t="s">
        <v>10</v>
      </c>
      <c r="M148" t="s">
        <v>11</v>
      </c>
      <c r="N148" t="s">
        <v>12</v>
      </c>
      <c r="O148" t="s">
        <v>13</v>
      </c>
      <c r="P148" t="s">
        <v>14</v>
      </c>
      <c r="Q148" t="s">
        <v>15</v>
      </c>
      <c r="R148" t="s">
        <v>16</v>
      </c>
      <c r="S148" t="s">
        <v>17</v>
      </c>
      <c r="T148" t="s">
        <v>18</v>
      </c>
      <c r="U148" t="s">
        <v>19</v>
      </c>
    </row>
    <row r="149" spans="1:21" x14ac:dyDescent="0.35">
      <c r="A149" t="s">
        <v>80</v>
      </c>
      <c r="B149">
        <v>44449</v>
      </c>
      <c r="C149" t="s">
        <v>24</v>
      </c>
      <c r="D149" t="s">
        <v>32</v>
      </c>
      <c r="E149">
        <v>1</v>
      </c>
      <c r="F149">
        <v>0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3.3333333333333335</v>
      </c>
      <c r="M149">
        <v>9</v>
      </c>
      <c r="N149">
        <v>6</v>
      </c>
      <c r="O149">
        <v>6</v>
      </c>
      <c r="P149">
        <v>0</v>
      </c>
      <c r="Q149">
        <v>0</v>
      </c>
      <c r="R149">
        <v>1</v>
      </c>
      <c r="S149">
        <v>1</v>
      </c>
      <c r="T149">
        <v>0</v>
      </c>
      <c r="U149">
        <v>1</v>
      </c>
    </row>
    <row r="150" spans="1:21" x14ac:dyDescent="0.35">
      <c r="A150" t="s">
        <v>80</v>
      </c>
      <c r="B150">
        <v>44450</v>
      </c>
      <c r="C150" t="s">
        <v>54</v>
      </c>
      <c r="D150" t="s">
        <v>32</v>
      </c>
      <c r="E150">
        <v>1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0</v>
      </c>
      <c r="L150">
        <v>5.666666666666667</v>
      </c>
      <c r="M150">
        <v>3</v>
      </c>
      <c r="N150">
        <v>1</v>
      </c>
      <c r="O150">
        <v>1</v>
      </c>
      <c r="P150">
        <v>0</v>
      </c>
      <c r="Q150">
        <v>3</v>
      </c>
      <c r="R150">
        <v>7</v>
      </c>
      <c r="S150">
        <v>0</v>
      </c>
      <c r="T150">
        <v>0</v>
      </c>
      <c r="U150">
        <v>0</v>
      </c>
    </row>
    <row r="151" spans="1:21" x14ac:dyDescent="0.35">
      <c r="A151" t="s">
        <v>80</v>
      </c>
      <c r="B151">
        <v>44451</v>
      </c>
      <c r="C151" t="s">
        <v>57</v>
      </c>
      <c r="D151" t="s">
        <v>32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4</v>
      </c>
      <c r="M151">
        <v>4</v>
      </c>
      <c r="N151">
        <v>1</v>
      </c>
      <c r="O151">
        <v>1</v>
      </c>
      <c r="P151">
        <v>0</v>
      </c>
      <c r="Q151">
        <v>4</v>
      </c>
      <c r="R151">
        <v>6</v>
      </c>
      <c r="S151">
        <v>0</v>
      </c>
      <c r="T151">
        <v>0</v>
      </c>
      <c r="U151">
        <v>0</v>
      </c>
    </row>
    <row r="152" spans="1:21" x14ac:dyDescent="0.35">
      <c r="A152" t="s">
        <v>80</v>
      </c>
      <c r="B152">
        <v>44453</v>
      </c>
      <c r="C152" t="s">
        <v>72</v>
      </c>
      <c r="D152" t="s">
        <v>75</v>
      </c>
      <c r="E152">
        <v>1</v>
      </c>
      <c r="F152">
        <v>0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2.6666666666666665</v>
      </c>
      <c r="M152">
        <v>6</v>
      </c>
      <c r="N152">
        <v>4</v>
      </c>
      <c r="O152">
        <v>4</v>
      </c>
      <c r="P152">
        <v>1</v>
      </c>
      <c r="Q152">
        <v>1</v>
      </c>
      <c r="R152">
        <v>2</v>
      </c>
      <c r="S152">
        <v>1</v>
      </c>
      <c r="T152">
        <v>0</v>
      </c>
      <c r="U152">
        <v>0</v>
      </c>
    </row>
    <row r="153" spans="1:21" x14ac:dyDescent="0.35">
      <c r="A153" t="s">
        <v>80</v>
      </c>
      <c r="B153">
        <v>44454</v>
      </c>
      <c r="C153" t="s">
        <v>73</v>
      </c>
      <c r="D153" t="s">
        <v>75</v>
      </c>
      <c r="E153">
        <v>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4.333333333333333</v>
      </c>
      <c r="M153">
        <v>3</v>
      </c>
      <c r="N153">
        <v>1</v>
      </c>
      <c r="O153">
        <v>1</v>
      </c>
      <c r="P153">
        <v>1</v>
      </c>
      <c r="Q153">
        <v>0</v>
      </c>
      <c r="R153">
        <v>2</v>
      </c>
      <c r="S153">
        <v>0</v>
      </c>
      <c r="T153">
        <v>0</v>
      </c>
      <c r="U153">
        <v>0</v>
      </c>
    </row>
    <row r="154" spans="1:21" x14ac:dyDescent="0.35">
      <c r="A154" t="s">
        <v>80</v>
      </c>
      <c r="B154">
        <v>44455</v>
      </c>
      <c r="C154" t="s">
        <v>23</v>
      </c>
      <c r="D154" t="s">
        <v>75</v>
      </c>
      <c r="E154">
        <v>1</v>
      </c>
      <c r="F154">
        <v>0</v>
      </c>
      <c r="G154">
        <v>0</v>
      </c>
      <c r="H154">
        <v>1</v>
      </c>
      <c r="I154">
        <v>0</v>
      </c>
      <c r="J154">
        <v>0</v>
      </c>
      <c r="K154">
        <v>0</v>
      </c>
      <c r="L154">
        <v>5</v>
      </c>
      <c r="M154">
        <v>2</v>
      </c>
      <c r="N154">
        <v>0</v>
      </c>
      <c r="O154">
        <v>0</v>
      </c>
      <c r="P154">
        <v>0</v>
      </c>
      <c r="Q154">
        <v>2</v>
      </c>
      <c r="R154">
        <v>5</v>
      </c>
      <c r="S154">
        <v>0</v>
      </c>
      <c r="T154">
        <v>0</v>
      </c>
      <c r="U154">
        <v>0</v>
      </c>
    </row>
    <row r="155" spans="1:21" x14ac:dyDescent="0.35">
      <c r="A155" t="s">
        <v>80</v>
      </c>
      <c r="B155">
        <v>44456</v>
      </c>
      <c r="C155" t="s">
        <v>76</v>
      </c>
      <c r="D155" t="s">
        <v>43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1.6666666666666665</v>
      </c>
      <c r="M155">
        <v>2</v>
      </c>
      <c r="N155">
        <v>2</v>
      </c>
      <c r="O155">
        <v>2</v>
      </c>
      <c r="P155">
        <v>0</v>
      </c>
      <c r="Q155">
        <v>4</v>
      </c>
      <c r="R155">
        <v>2</v>
      </c>
      <c r="S155">
        <v>1</v>
      </c>
      <c r="T155">
        <v>0</v>
      </c>
      <c r="U155">
        <v>0</v>
      </c>
    </row>
    <row r="156" spans="1:21" x14ac:dyDescent="0.35">
      <c r="A156" t="s">
        <v>80</v>
      </c>
      <c r="B156">
        <v>44457</v>
      </c>
      <c r="C156" t="s">
        <v>54</v>
      </c>
      <c r="D156" t="s">
        <v>43</v>
      </c>
      <c r="E156">
        <v>1</v>
      </c>
      <c r="F156">
        <v>0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5.666666666666667</v>
      </c>
      <c r="M156">
        <v>6</v>
      </c>
      <c r="N156">
        <v>3</v>
      </c>
      <c r="O156">
        <v>3</v>
      </c>
      <c r="P156">
        <v>1</v>
      </c>
      <c r="Q156">
        <v>2</v>
      </c>
      <c r="R156">
        <v>3</v>
      </c>
      <c r="S156">
        <v>0</v>
      </c>
      <c r="T156">
        <v>0</v>
      </c>
      <c r="U156">
        <v>0</v>
      </c>
    </row>
    <row r="157" spans="1:21" x14ac:dyDescent="0.35">
      <c r="A157" t="s">
        <v>80</v>
      </c>
      <c r="B157">
        <v>44458</v>
      </c>
      <c r="C157" t="s">
        <v>24</v>
      </c>
      <c r="D157" t="s">
        <v>43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8</v>
      </c>
      <c r="M157">
        <v>5</v>
      </c>
      <c r="N157">
        <v>2</v>
      </c>
      <c r="O157">
        <v>2</v>
      </c>
      <c r="P157">
        <v>2</v>
      </c>
      <c r="Q157">
        <v>3</v>
      </c>
      <c r="R157">
        <v>10</v>
      </c>
      <c r="S157">
        <v>1</v>
      </c>
      <c r="T157">
        <v>0</v>
      </c>
      <c r="U157">
        <v>0</v>
      </c>
    </row>
    <row r="158" spans="1:21" x14ac:dyDescent="0.35">
      <c r="A158" t="s">
        <v>80</v>
      </c>
      <c r="B158">
        <v>44459</v>
      </c>
      <c r="C158" t="s">
        <v>57</v>
      </c>
      <c r="D158" t="s">
        <v>26</v>
      </c>
      <c r="E158">
        <v>1</v>
      </c>
      <c r="F158">
        <v>0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5.333333333333333</v>
      </c>
      <c r="M158">
        <v>10</v>
      </c>
      <c r="N158">
        <v>2</v>
      </c>
      <c r="O158">
        <v>2</v>
      </c>
      <c r="P158">
        <v>1</v>
      </c>
      <c r="Q158">
        <v>0</v>
      </c>
      <c r="R158">
        <v>5</v>
      </c>
      <c r="S158">
        <v>0</v>
      </c>
      <c r="T158">
        <v>0</v>
      </c>
      <c r="U158">
        <v>0</v>
      </c>
    </row>
    <row r="159" spans="1:21" x14ac:dyDescent="0.35">
      <c r="A159" t="s">
        <v>80</v>
      </c>
      <c r="B159">
        <v>44460</v>
      </c>
      <c r="C159" t="s">
        <v>72</v>
      </c>
      <c r="D159" t="s">
        <v>26</v>
      </c>
      <c r="E159">
        <v>1</v>
      </c>
      <c r="F159">
        <v>0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4</v>
      </c>
      <c r="M159">
        <v>4</v>
      </c>
      <c r="N159">
        <v>4</v>
      </c>
      <c r="O159">
        <v>4</v>
      </c>
      <c r="P159">
        <v>2</v>
      </c>
      <c r="Q159">
        <v>3</v>
      </c>
      <c r="R159">
        <v>1</v>
      </c>
      <c r="S159">
        <v>0</v>
      </c>
      <c r="T159">
        <v>0</v>
      </c>
      <c r="U159">
        <v>0</v>
      </c>
    </row>
    <row r="160" spans="1:21" x14ac:dyDescent="0.35">
      <c r="A160" t="s">
        <v>80</v>
      </c>
      <c r="B160">
        <v>44461</v>
      </c>
      <c r="C160" t="s">
        <v>73</v>
      </c>
      <c r="D160" t="s">
        <v>26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4</v>
      </c>
      <c r="M160">
        <v>4</v>
      </c>
      <c r="N160">
        <v>3</v>
      </c>
      <c r="O160">
        <v>3</v>
      </c>
      <c r="P160">
        <v>2</v>
      </c>
      <c r="Q160">
        <v>1</v>
      </c>
      <c r="R160">
        <v>1</v>
      </c>
      <c r="S160">
        <v>0</v>
      </c>
      <c r="T160">
        <v>0</v>
      </c>
      <c r="U160">
        <v>0</v>
      </c>
    </row>
    <row r="161" spans="1:21" x14ac:dyDescent="0.35">
      <c r="A161" t="s">
        <v>80</v>
      </c>
      <c r="B161">
        <v>44462</v>
      </c>
      <c r="C161" t="s">
        <v>23</v>
      </c>
      <c r="D161" t="s">
        <v>26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5.666666666666667</v>
      </c>
      <c r="M161">
        <v>4</v>
      </c>
      <c r="N161">
        <v>1</v>
      </c>
      <c r="O161">
        <v>1</v>
      </c>
      <c r="P161">
        <v>0</v>
      </c>
      <c r="Q161">
        <v>3</v>
      </c>
      <c r="R161">
        <v>4</v>
      </c>
      <c r="S161">
        <v>0</v>
      </c>
      <c r="T161">
        <v>0</v>
      </c>
      <c r="U161">
        <v>1</v>
      </c>
    </row>
    <row r="162" spans="1:21" x14ac:dyDescent="0.35">
      <c r="A162" t="s">
        <v>80</v>
      </c>
      <c r="B162">
        <v>44463</v>
      </c>
      <c r="C162" t="s">
        <v>54</v>
      </c>
      <c r="D162" t="s">
        <v>46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5</v>
      </c>
      <c r="M162">
        <v>5</v>
      </c>
      <c r="N162">
        <v>4</v>
      </c>
      <c r="O162">
        <v>4</v>
      </c>
      <c r="P162">
        <v>1</v>
      </c>
      <c r="Q162">
        <v>1</v>
      </c>
      <c r="R162">
        <v>1</v>
      </c>
      <c r="S162">
        <v>0</v>
      </c>
      <c r="T162">
        <v>0</v>
      </c>
      <c r="U162">
        <v>0</v>
      </c>
    </row>
    <row r="163" spans="1:21" x14ac:dyDescent="0.35">
      <c r="A163" t="s">
        <v>80</v>
      </c>
      <c r="B163">
        <v>44464</v>
      </c>
      <c r="C163" t="s">
        <v>57</v>
      </c>
      <c r="D163" t="s">
        <v>46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2</v>
      </c>
      <c r="M163">
        <v>3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</row>
    <row r="164" spans="1:21" x14ac:dyDescent="0.35">
      <c r="A164" t="s">
        <v>80</v>
      </c>
      <c r="B164">
        <v>44465</v>
      </c>
      <c r="C164" t="s">
        <v>24</v>
      </c>
      <c r="D164" t="s">
        <v>46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7</v>
      </c>
      <c r="M164">
        <v>5</v>
      </c>
      <c r="N164">
        <v>1</v>
      </c>
      <c r="O164">
        <v>1</v>
      </c>
      <c r="P164">
        <v>1</v>
      </c>
      <c r="Q164">
        <v>0</v>
      </c>
      <c r="R164">
        <v>10</v>
      </c>
      <c r="S164">
        <v>1</v>
      </c>
      <c r="T164">
        <v>0</v>
      </c>
      <c r="U164">
        <v>0</v>
      </c>
    </row>
    <row r="165" spans="1:21" x14ac:dyDescent="0.35">
      <c r="A165" t="s">
        <v>80</v>
      </c>
      <c r="B165">
        <v>44467</v>
      </c>
      <c r="C165" t="s">
        <v>72</v>
      </c>
      <c r="D165" t="s">
        <v>33</v>
      </c>
      <c r="E165">
        <v>1</v>
      </c>
      <c r="F165">
        <v>0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2</v>
      </c>
      <c r="M165">
        <v>4</v>
      </c>
      <c r="N165">
        <v>4</v>
      </c>
      <c r="O165">
        <v>4</v>
      </c>
      <c r="P165">
        <v>0</v>
      </c>
      <c r="Q165">
        <v>3</v>
      </c>
      <c r="R165">
        <v>0</v>
      </c>
      <c r="S165">
        <v>0</v>
      </c>
      <c r="T165">
        <v>0</v>
      </c>
      <c r="U165">
        <v>0</v>
      </c>
    </row>
    <row r="166" spans="1:21" x14ac:dyDescent="0.35">
      <c r="A166" t="s">
        <v>80</v>
      </c>
      <c r="B166">
        <v>44468</v>
      </c>
      <c r="C166" t="s">
        <v>73</v>
      </c>
      <c r="D166" t="s">
        <v>33</v>
      </c>
      <c r="E166">
        <v>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4.333333333333333</v>
      </c>
      <c r="M166">
        <v>7</v>
      </c>
      <c r="N166">
        <v>2</v>
      </c>
      <c r="O166">
        <v>2</v>
      </c>
      <c r="P166">
        <v>0</v>
      </c>
      <c r="Q166">
        <v>0</v>
      </c>
      <c r="R166">
        <v>5</v>
      </c>
      <c r="S166">
        <v>0</v>
      </c>
      <c r="T166">
        <v>0</v>
      </c>
      <c r="U166">
        <v>0</v>
      </c>
    </row>
    <row r="167" spans="1:21" x14ac:dyDescent="0.35">
      <c r="A167" t="s">
        <v>80</v>
      </c>
      <c r="B167">
        <v>44469</v>
      </c>
      <c r="C167" t="s">
        <v>23</v>
      </c>
      <c r="D167" t="s">
        <v>33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5</v>
      </c>
      <c r="M167">
        <v>7</v>
      </c>
      <c r="N167">
        <v>5</v>
      </c>
      <c r="O167">
        <v>5</v>
      </c>
      <c r="P167">
        <v>2</v>
      </c>
      <c r="Q167">
        <v>2</v>
      </c>
      <c r="R167">
        <v>5</v>
      </c>
      <c r="S167">
        <v>0</v>
      </c>
      <c r="T167">
        <v>0</v>
      </c>
      <c r="U167">
        <v>0</v>
      </c>
    </row>
    <row r="168" spans="1:21" x14ac:dyDescent="0.35">
      <c r="A168" t="s">
        <v>80</v>
      </c>
      <c r="B168">
        <v>44470</v>
      </c>
      <c r="C168" t="s">
        <v>54</v>
      </c>
      <c r="D168" t="s">
        <v>34</v>
      </c>
      <c r="E168">
        <v>1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5</v>
      </c>
      <c r="M168">
        <v>3</v>
      </c>
      <c r="N168">
        <v>1</v>
      </c>
      <c r="O168">
        <v>1</v>
      </c>
      <c r="P168">
        <v>0</v>
      </c>
      <c r="Q168">
        <v>2</v>
      </c>
      <c r="R168">
        <v>5</v>
      </c>
      <c r="S168">
        <v>1</v>
      </c>
      <c r="T168">
        <v>0</v>
      </c>
      <c r="U168">
        <v>0</v>
      </c>
    </row>
    <row r="169" spans="1:21" x14ac:dyDescent="0.35">
      <c r="A169" t="s">
        <v>80</v>
      </c>
      <c r="B169" t="s">
        <v>0</v>
      </c>
      <c r="C169" t="s">
        <v>1</v>
      </c>
      <c r="D169" t="s">
        <v>2</v>
      </c>
      <c r="E169" t="s">
        <v>3</v>
      </c>
      <c r="F169" t="s">
        <v>4</v>
      </c>
      <c r="G169" t="s">
        <v>5</v>
      </c>
      <c r="H169" t="s">
        <v>6</v>
      </c>
      <c r="I169" t="s">
        <v>7</v>
      </c>
      <c r="J169" t="s">
        <v>8</v>
      </c>
      <c r="K169" t="s">
        <v>9</v>
      </c>
      <c r="L169" t="s">
        <v>10</v>
      </c>
      <c r="M169" t="s">
        <v>11</v>
      </c>
      <c r="N169" t="s">
        <v>12</v>
      </c>
      <c r="O169" t="s">
        <v>13</v>
      </c>
      <c r="P169" t="s">
        <v>14</v>
      </c>
      <c r="Q169" t="s">
        <v>15</v>
      </c>
      <c r="R169" t="s">
        <v>16</v>
      </c>
      <c r="S169" t="s">
        <v>17</v>
      </c>
      <c r="T169" t="s">
        <v>18</v>
      </c>
      <c r="U169" t="s">
        <v>19</v>
      </c>
    </row>
    <row r="170" spans="1:21" x14ac:dyDescent="0.35">
      <c r="A170" t="s">
        <v>80</v>
      </c>
      <c r="B170">
        <v>44471</v>
      </c>
      <c r="C170" t="s">
        <v>76</v>
      </c>
      <c r="D170" t="s">
        <v>34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4.333333333333333</v>
      </c>
      <c r="M170">
        <v>6</v>
      </c>
      <c r="N170">
        <v>3</v>
      </c>
      <c r="O170">
        <v>3</v>
      </c>
      <c r="P170">
        <v>1</v>
      </c>
      <c r="Q170">
        <v>2</v>
      </c>
      <c r="R170">
        <v>3</v>
      </c>
      <c r="S170">
        <v>0</v>
      </c>
      <c r="T170">
        <v>0</v>
      </c>
      <c r="U170">
        <v>0</v>
      </c>
    </row>
    <row r="171" spans="1:21" x14ac:dyDescent="0.35">
      <c r="A171" t="s">
        <v>80</v>
      </c>
      <c r="B171">
        <v>44472</v>
      </c>
      <c r="C171" t="s">
        <v>59</v>
      </c>
      <c r="D171" t="s">
        <v>34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1.6666666666666665</v>
      </c>
      <c r="M171">
        <v>3</v>
      </c>
      <c r="N171">
        <v>2</v>
      </c>
      <c r="O171">
        <v>2</v>
      </c>
      <c r="P171">
        <v>0</v>
      </c>
      <c r="Q171">
        <v>2</v>
      </c>
      <c r="R171">
        <v>2</v>
      </c>
      <c r="S171">
        <v>0</v>
      </c>
      <c r="T171">
        <v>0</v>
      </c>
      <c r="U171">
        <v>1</v>
      </c>
    </row>
    <row r="172" spans="1:21" x14ac:dyDescent="0.35">
      <c r="A172" t="s">
        <v>80</v>
      </c>
      <c r="B172" t="s">
        <v>77</v>
      </c>
      <c r="C172" t="s">
        <v>78</v>
      </c>
      <c r="E172">
        <v>162</v>
      </c>
      <c r="F172">
        <v>1</v>
      </c>
      <c r="G172">
        <v>0</v>
      </c>
      <c r="H172">
        <v>40</v>
      </c>
      <c r="I172">
        <v>56</v>
      </c>
      <c r="J172">
        <v>0</v>
      </c>
      <c r="K172">
        <v>0</v>
      </c>
      <c r="L172">
        <v>776.33333333333337</v>
      </c>
      <c r="M172">
        <v>760</v>
      </c>
      <c r="N172">
        <v>443</v>
      </c>
      <c r="O172">
        <v>412</v>
      </c>
      <c r="P172">
        <v>111</v>
      </c>
      <c r="Q172">
        <v>302</v>
      </c>
      <c r="R172">
        <v>790</v>
      </c>
      <c r="S172">
        <v>38</v>
      </c>
      <c r="T172">
        <v>3</v>
      </c>
      <c r="U172">
        <v>32</v>
      </c>
    </row>
    <row r="173" spans="1:21" x14ac:dyDescent="0.35">
      <c r="A173" t="s">
        <v>121</v>
      </c>
      <c r="B173" t="s">
        <v>0</v>
      </c>
      <c r="C173" t="s">
        <v>1</v>
      </c>
      <c r="D173" t="s">
        <v>2</v>
      </c>
      <c r="E173" t="s">
        <v>3</v>
      </c>
      <c r="F173" t="s">
        <v>4</v>
      </c>
      <c r="G173" t="s">
        <v>5</v>
      </c>
      <c r="H173" t="s">
        <v>6</v>
      </c>
      <c r="I173" t="s">
        <v>7</v>
      </c>
      <c r="J173" t="s">
        <v>8</v>
      </c>
      <c r="K173" t="s">
        <v>9</v>
      </c>
      <c r="L173" t="s">
        <v>10</v>
      </c>
      <c r="M173" t="s">
        <v>11</v>
      </c>
      <c r="N173" t="s">
        <v>12</v>
      </c>
      <c r="O173" t="s">
        <v>13</v>
      </c>
      <c r="P173" t="s">
        <v>14</v>
      </c>
      <c r="Q173" t="s">
        <v>15</v>
      </c>
      <c r="R173" t="s">
        <v>16</v>
      </c>
      <c r="S173" t="s">
        <v>17</v>
      </c>
      <c r="T173" t="s">
        <v>18</v>
      </c>
      <c r="U173" t="s">
        <v>19</v>
      </c>
    </row>
    <row r="174" spans="1:21" x14ac:dyDescent="0.35">
      <c r="A174" t="s">
        <v>121</v>
      </c>
      <c r="B174">
        <v>44287</v>
      </c>
      <c r="C174" t="s">
        <v>81</v>
      </c>
      <c r="D174" t="s">
        <v>74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4</v>
      </c>
      <c r="M174">
        <v>7</v>
      </c>
      <c r="N174">
        <v>6</v>
      </c>
      <c r="O174">
        <v>6</v>
      </c>
      <c r="P174">
        <v>2</v>
      </c>
      <c r="Q174">
        <v>3</v>
      </c>
      <c r="R174">
        <v>6</v>
      </c>
      <c r="S174">
        <v>1</v>
      </c>
      <c r="T174">
        <v>0</v>
      </c>
      <c r="U174">
        <v>0</v>
      </c>
    </row>
    <row r="175" spans="1:21" x14ac:dyDescent="0.35">
      <c r="A175" t="s">
        <v>121</v>
      </c>
      <c r="B175">
        <v>44288</v>
      </c>
      <c r="C175" t="s">
        <v>82</v>
      </c>
      <c r="D175" t="s">
        <v>74</v>
      </c>
      <c r="E175">
        <v>1</v>
      </c>
      <c r="F175">
        <v>0</v>
      </c>
      <c r="G175">
        <v>0</v>
      </c>
      <c r="H175">
        <v>0</v>
      </c>
      <c r="I175">
        <v>1</v>
      </c>
      <c r="J175">
        <v>0</v>
      </c>
      <c r="K175">
        <v>0</v>
      </c>
      <c r="L175">
        <v>4</v>
      </c>
      <c r="M175">
        <v>5</v>
      </c>
      <c r="N175">
        <v>3</v>
      </c>
      <c r="O175">
        <v>3</v>
      </c>
      <c r="P175">
        <v>1</v>
      </c>
      <c r="Q175">
        <v>3</v>
      </c>
      <c r="R175">
        <v>4</v>
      </c>
      <c r="S175">
        <v>0</v>
      </c>
      <c r="T175">
        <v>0</v>
      </c>
      <c r="U175">
        <v>0</v>
      </c>
    </row>
    <row r="176" spans="1:21" x14ac:dyDescent="0.35">
      <c r="A176" t="s">
        <v>121</v>
      </c>
      <c r="B176">
        <v>44289</v>
      </c>
      <c r="C176" t="s">
        <v>83</v>
      </c>
      <c r="D176" t="s">
        <v>74</v>
      </c>
      <c r="E176">
        <v>1</v>
      </c>
      <c r="F176">
        <v>0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3</v>
      </c>
      <c r="M176">
        <v>5</v>
      </c>
      <c r="N176">
        <v>4</v>
      </c>
      <c r="O176">
        <v>3</v>
      </c>
      <c r="P176">
        <v>1</v>
      </c>
      <c r="Q176">
        <v>3</v>
      </c>
      <c r="R176">
        <v>4</v>
      </c>
      <c r="S176">
        <v>0</v>
      </c>
      <c r="T176">
        <v>0</v>
      </c>
      <c r="U176">
        <v>0</v>
      </c>
    </row>
    <row r="177" spans="1:21" x14ac:dyDescent="0.35">
      <c r="A177" t="s">
        <v>121</v>
      </c>
      <c r="B177">
        <v>44290</v>
      </c>
      <c r="C177" t="s">
        <v>84</v>
      </c>
      <c r="D177" t="s">
        <v>74</v>
      </c>
      <c r="E177">
        <v>1</v>
      </c>
      <c r="F177">
        <v>0</v>
      </c>
      <c r="G177">
        <v>0</v>
      </c>
      <c r="H177">
        <v>1</v>
      </c>
      <c r="I177">
        <v>0</v>
      </c>
      <c r="J177">
        <v>0</v>
      </c>
      <c r="K177">
        <v>0</v>
      </c>
      <c r="L177">
        <v>6</v>
      </c>
      <c r="M177">
        <v>3</v>
      </c>
      <c r="N177">
        <v>0</v>
      </c>
      <c r="O177">
        <v>0</v>
      </c>
      <c r="P177">
        <v>0</v>
      </c>
      <c r="Q177">
        <v>3</v>
      </c>
      <c r="R177">
        <v>5</v>
      </c>
      <c r="S177">
        <v>1</v>
      </c>
      <c r="T177">
        <v>0</v>
      </c>
      <c r="U177">
        <v>1</v>
      </c>
    </row>
    <row r="178" spans="1:21" x14ac:dyDescent="0.35">
      <c r="A178" t="s">
        <v>121</v>
      </c>
      <c r="B178">
        <v>44292</v>
      </c>
      <c r="C178" t="s">
        <v>85</v>
      </c>
      <c r="D178" t="s">
        <v>86</v>
      </c>
      <c r="E178">
        <v>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5.666666666666667</v>
      </c>
      <c r="M178">
        <v>4</v>
      </c>
      <c r="N178">
        <v>3</v>
      </c>
      <c r="O178">
        <v>3</v>
      </c>
      <c r="P178">
        <v>3</v>
      </c>
      <c r="Q178">
        <v>0</v>
      </c>
      <c r="R178">
        <v>3</v>
      </c>
      <c r="S178">
        <v>0</v>
      </c>
      <c r="T178">
        <v>0</v>
      </c>
      <c r="U178">
        <v>0</v>
      </c>
    </row>
    <row r="179" spans="1:21" x14ac:dyDescent="0.35">
      <c r="A179" t="s">
        <v>121</v>
      </c>
      <c r="B179">
        <v>44293</v>
      </c>
      <c r="C179" t="s">
        <v>81</v>
      </c>
      <c r="D179" t="s">
        <v>86</v>
      </c>
      <c r="E179">
        <v>1</v>
      </c>
      <c r="F179">
        <v>0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5</v>
      </c>
      <c r="M179">
        <v>8</v>
      </c>
      <c r="N179">
        <v>5</v>
      </c>
      <c r="O179">
        <v>5</v>
      </c>
      <c r="P179">
        <v>0</v>
      </c>
      <c r="Q179">
        <v>2</v>
      </c>
      <c r="R179">
        <v>4</v>
      </c>
      <c r="S179">
        <v>1</v>
      </c>
      <c r="T179">
        <v>0</v>
      </c>
      <c r="U179">
        <v>0</v>
      </c>
    </row>
    <row r="180" spans="1:21" x14ac:dyDescent="0.35">
      <c r="A180" t="s">
        <v>121</v>
      </c>
      <c r="B180">
        <v>44294</v>
      </c>
      <c r="C180" t="s">
        <v>82</v>
      </c>
      <c r="D180" t="s">
        <v>86</v>
      </c>
      <c r="E180">
        <v>1</v>
      </c>
      <c r="F180">
        <v>0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6</v>
      </c>
      <c r="M180">
        <v>9</v>
      </c>
      <c r="N180">
        <v>7</v>
      </c>
      <c r="O180">
        <v>6</v>
      </c>
      <c r="P180">
        <v>1</v>
      </c>
      <c r="Q180">
        <v>0</v>
      </c>
      <c r="R180">
        <v>1</v>
      </c>
      <c r="S180">
        <v>0</v>
      </c>
      <c r="T180">
        <v>0</v>
      </c>
      <c r="U180">
        <v>0</v>
      </c>
    </row>
    <row r="181" spans="1:21" x14ac:dyDescent="0.35">
      <c r="A181" t="s">
        <v>121</v>
      </c>
      <c r="B181">
        <v>44295</v>
      </c>
      <c r="C181" t="s">
        <v>84</v>
      </c>
      <c r="D181" t="s">
        <v>87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5</v>
      </c>
      <c r="M181">
        <v>7</v>
      </c>
      <c r="N181">
        <v>4</v>
      </c>
      <c r="O181">
        <v>3</v>
      </c>
      <c r="P181">
        <v>1</v>
      </c>
      <c r="Q181">
        <v>0</v>
      </c>
      <c r="R181">
        <v>3</v>
      </c>
      <c r="S181">
        <v>0</v>
      </c>
      <c r="T181">
        <v>0</v>
      </c>
      <c r="U181">
        <v>0</v>
      </c>
    </row>
    <row r="182" spans="1:21" x14ac:dyDescent="0.35">
      <c r="A182" t="s">
        <v>121</v>
      </c>
      <c r="B182">
        <v>44296</v>
      </c>
      <c r="C182" t="s">
        <v>88</v>
      </c>
      <c r="D182" t="s">
        <v>87</v>
      </c>
      <c r="E182">
        <v>1</v>
      </c>
      <c r="F182">
        <v>0</v>
      </c>
      <c r="G182">
        <v>0</v>
      </c>
      <c r="H182">
        <v>1</v>
      </c>
      <c r="I182">
        <v>0</v>
      </c>
      <c r="J182">
        <v>0</v>
      </c>
      <c r="K182">
        <v>0</v>
      </c>
      <c r="L182">
        <v>6</v>
      </c>
      <c r="M182">
        <v>8</v>
      </c>
      <c r="N182">
        <v>2</v>
      </c>
      <c r="O182">
        <v>2</v>
      </c>
      <c r="P182">
        <v>0</v>
      </c>
      <c r="Q182">
        <v>1</v>
      </c>
      <c r="R182">
        <v>2</v>
      </c>
      <c r="S182">
        <v>0</v>
      </c>
      <c r="T182">
        <v>0</v>
      </c>
      <c r="U182">
        <v>0</v>
      </c>
    </row>
    <row r="183" spans="1:21" x14ac:dyDescent="0.35">
      <c r="A183" t="s">
        <v>121</v>
      </c>
      <c r="B183">
        <v>44297</v>
      </c>
      <c r="C183" t="s">
        <v>85</v>
      </c>
      <c r="D183" t="s">
        <v>87</v>
      </c>
      <c r="E183">
        <v>1</v>
      </c>
      <c r="F183">
        <v>0</v>
      </c>
      <c r="G183">
        <v>0</v>
      </c>
      <c r="H183">
        <v>1</v>
      </c>
      <c r="I183">
        <v>0</v>
      </c>
      <c r="J183">
        <v>0</v>
      </c>
      <c r="K183">
        <v>0</v>
      </c>
      <c r="L183">
        <v>7</v>
      </c>
      <c r="M183">
        <v>1</v>
      </c>
      <c r="N183">
        <v>0</v>
      </c>
      <c r="O183">
        <v>0</v>
      </c>
      <c r="P183">
        <v>0</v>
      </c>
      <c r="Q183">
        <v>1</v>
      </c>
      <c r="R183">
        <v>8</v>
      </c>
      <c r="S183">
        <v>1</v>
      </c>
      <c r="T183">
        <v>0</v>
      </c>
      <c r="U183">
        <v>0</v>
      </c>
    </row>
    <row r="184" spans="1:21" x14ac:dyDescent="0.35">
      <c r="A184" t="s">
        <v>121</v>
      </c>
      <c r="B184">
        <v>44298</v>
      </c>
      <c r="C184" t="s">
        <v>81</v>
      </c>
      <c r="D184" t="s">
        <v>43</v>
      </c>
      <c r="E184">
        <v>1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4.666666666666667</v>
      </c>
      <c r="M184">
        <v>7</v>
      </c>
      <c r="N184">
        <v>6</v>
      </c>
      <c r="O184">
        <v>6</v>
      </c>
      <c r="P184">
        <v>1</v>
      </c>
      <c r="Q184">
        <v>3</v>
      </c>
      <c r="R184">
        <v>5</v>
      </c>
      <c r="S184">
        <v>1</v>
      </c>
      <c r="T184">
        <v>0</v>
      </c>
      <c r="U184">
        <v>0</v>
      </c>
    </row>
    <row r="185" spans="1:21" x14ac:dyDescent="0.35">
      <c r="A185" t="s">
        <v>121</v>
      </c>
      <c r="B185">
        <v>44299</v>
      </c>
      <c r="C185" t="s">
        <v>89</v>
      </c>
      <c r="D185" t="s">
        <v>43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4</v>
      </c>
      <c r="M185">
        <v>3</v>
      </c>
      <c r="N185">
        <v>1</v>
      </c>
      <c r="O185">
        <v>1</v>
      </c>
      <c r="P185">
        <v>1</v>
      </c>
      <c r="Q185">
        <v>2</v>
      </c>
      <c r="R185">
        <v>8</v>
      </c>
      <c r="S185">
        <v>0</v>
      </c>
      <c r="T185">
        <v>0</v>
      </c>
      <c r="U185">
        <v>1</v>
      </c>
    </row>
    <row r="186" spans="1:21" x14ac:dyDescent="0.35">
      <c r="A186" t="s">
        <v>121</v>
      </c>
      <c r="B186">
        <v>44301</v>
      </c>
      <c r="C186" t="s">
        <v>82</v>
      </c>
      <c r="D186" t="s">
        <v>90</v>
      </c>
      <c r="E186">
        <v>1</v>
      </c>
      <c r="F186">
        <v>0</v>
      </c>
      <c r="G186">
        <v>0</v>
      </c>
      <c r="H186">
        <v>1</v>
      </c>
      <c r="I186">
        <v>0</v>
      </c>
      <c r="J186">
        <v>0</v>
      </c>
      <c r="K186">
        <v>0</v>
      </c>
      <c r="L186">
        <v>6</v>
      </c>
      <c r="M186">
        <v>9</v>
      </c>
      <c r="N186">
        <v>6</v>
      </c>
      <c r="O186">
        <v>6</v>
      </c>
      <c r="P186">
        <v>2</v>
      </c>
      <c r="Q186">
        <v>1</v>
      </c>
      <c r="R186">
        <v>5</v>
      </c>
      <c r="S186">
        <v>0</v>
      </c>
      <c r="T186">
        <v>0</v>
      </c>
      <c r="U186">
        <v>0</v>
      </c>
    </row>
    <row r="187" spans="1:21" x14ac:dyDescent="0.35">
      <c r="A187" t="s">
        <v>121</v>
      </c>
      <c r="B187">
        <v>44302</v>
      </c>
      <c r="C187" t="s">
        <v>84</v>
      </c>
      <c r="D187" t="s">
        <v>90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6</v>
      </c>
      <c r="M187">
        <v>4</v>
      </c>
      <c r="N187">
        <v>0</v>
      </c>
      <c r="O187">
        <v>0</v>
      </c>
      <c r="P187">
        <v>0</v>
      </c>
      <c r="Q187">
        <v>2</v>
      </c>
      <c r="R187">
        <v>3</v>
      </c>
      <c r="S187">
        <v>0</v>
      </c>
      <c r="T187">
        <v>0</v>
      </c>
      <c r="U187">
        <v>0</v>
      </c>
    </row>
    <row r="188" spans="1:21" x14ac:dyDescent="0.35">
      <c r="A188" t="s">
        <v>121</v>
      </c>
      <c r="B188">
        <v>44303</v>
      </c>
      <c r="C188" t="s">
        <v>85</v>
      </c>
      <c r="D188" t="s">
        <v>90</v>
      </c>
      <c r="E188">
        <v>1</v>
      </c>
      <c r="F188">
        <v>0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4</v>
      </c>
      <c r="M188">
        <v>8</v>
      </c>
      <c r="N188">
        <v>4</v>
      </c>
      <c r="O188">
        <v>4</v>
      </c>
      <c r="P188">
        <v>1</v>
      </c>
      <c r="Q188">
        <v>0</v>
      </c>
      <c r="R188">
        <v>3</v>
      </c>
      <c r="S188">
        <v>0</v>
      </c>
      <c r="T188">
        <v>0</v>
      </c>
      <c r="U188">
        <v>0</v>
      </c>
    </row>
    <row r="189" spans="1:21" x14ac:dyDescent="0.35">
      <c r="A189" t="s">
        <v>121</v>
      </c>
      <c r="B189">
        <v>44304</v>
      </c>
      <c r="C189" t="s">
        <v>81</v>
      </c>
      <c r="D189" t="s">
        <v>90</v>
      </c>
      <c r="E189">
        <v>1</v>
      </c>
      <c r="F189">
        <v>0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5</v>
      </c>
      <c r="M189">
        <v>2</v>
      </c>
      <c r="N189">
        <v>1</v>
      </c>
      <c r="O189">
        <v>1</v>
      </c>
      <c r="P189">
        <v>1</v>
      </c>
      <c r="Q189">
        <v>1</v>
      </c>
      <c r="R189">
        <v>5</v>
      </c>
      <c r="S189">
        <v>1</v>
      </c>
      <c r="T189">
        <v>0</v>
      </c>
      <c r="U189">
        <v>0</v>
      </c>
    </row>
    <row r="190" spans="1:21" x14ac:dyDescent="0.35">
      <c r="A190" t="s">
        <v>121</v>
      </c>
      <c r="B190">
        <v>44306</v>
      </c>
      <c r="C190" t="s">
        <v>89</v>
      </c>
      <c r="D190" t="s">
        <v>91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5.666666666666667</v>
      </c>
      <c r="M190">
        <v>4</v>
      </c>
      <c r="N190">
        <v>3</v>
      </c>
      <c r="O190">
        <v>3</v>
      </c>
      <c r="P190">
        <v>0</v>
      </c>
      <c r="Q190">
        <v>4</v>
      </c>
      <c r="R190">
        <v>6</v>
      </c>
      <c r="S190">
        <v>0</v>
      </c>
      <c r="T190">
        <v>0</v>
      </c>
      <c r="U190">
        <v>0</v>
      </c>
    </row>
    <row r="191" spans="1:21" x14ac:dyDescent="0.35">
      <c r="A191" t="s">
        <v>121</v>
      </c>
      <c r="B191">
        <v>44307</v>
      </c>
      <c r="C191" t="s">
        <v>82</v>
      </c>
      <c r="D191" t="s">
        <v>91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5</v>
      </c>
      <c r="M191">
        <v>5</v>
      </c>
      <c r="N191">
        <v>3</v>
      </c>
      <c r="O191">
        <v>3</v>
      </c>
      <c r="P191">
        <v>0</v>
      </c>
      <c r="Q191">
        <v>1</v>
      </c>
      <c r="R191">
        <v>3</v>
      </c>
      <c r="S191">
        <v>1</v>
      </c>
      <c r="T191">
        <v>0</v>
      </c>
      <c r="U191">
        <v>0</v>
      </c>
    </row>
    <row r="192" spans="1:21" x14ac:dyDescent="0.35">
      <c r="A192" t="s">
        <v>121</v>
      </c>
      <c r="B192">
        <v>44308</v>
      </c>
      <c r="C192" t="s">
        <v>84</v>
      </c>
      <c r="D192" t="s">
        <v>91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5.333333333333333</v>
      </c>
      <c r="M192">
        <v>5</v>
      </c>
      <c r="N192">
        <v>4</v>
      </c>
      <c r="O192">
        <v>4</v>
      </c>
      <c r="P192">
        <v>3</v>
      </c>
      <c r="Q192">
        <v>1</v>
      </c>
      <c r="R192">
        <v>7</v>
      </c>
      <c r="S192">
        <v>0</v>
      </c>
      <c r="T192">
        <v>0</v>
      </c>
      <c r="U192">
        <v>0</v>
      </c>
    </row>
    <row r="193" spans="1:21" x14ac:dyDescent="0.35">
      <c r="A193" t="s">
        <v>121</v>
      </c>
      <c r="B193">
        <v>44309</v>
      </c>
      <c r="C193" t="s">
        <v>85</v>
      </c>
      <c r="D193" t="s">
        <v>92</v>
      </c>
      <c r="E193">
        <v>1</v>
      </c>
      <c r="F193">
        <v>0</v>
      </c>
      <c r="G193">
        <v>0</v>
      </c>
      <c r="H193">
        <v>0</v>
      </c>
      <c r="I193">
        <v>1</v>
      </c>
      <c r="J193">
        <v>0</v>
      </c>
      <c r="K193">
        <v>0</v>
      </c>
      <c r="L193">
        <v>5</v>
      </c>
      <c r="M193">
        <v>6</v>
      </c>
      <c r="N193">
        <v>4</v>
      </c>
      <c r="O193">
        <v>4</v>
      </c>
      <c r="P193">
        <v>1</v>
      </c>
      <c r="Q193">
        <v>4</v>
      </c>
      <c r="R193">
        <v>5</v>
      </c>
      <c r="S193">
        <v>0</v>
      </c>
      <c r="T193">
        <v>0</v>
      </c>
      <c r="U193">
        <v>0</v>
      </c>
    </row>
    <row r="194" spans="1:21" x14ac:dyDescent="0.35">
      <c r="A194" t="s">
        <v>121</v>
      </c>
      <c r="B194" t="s">
        <v>0</v>
      </c>
      <c r="C194" t="s">
        <v>1</v>
      </c>
      <c r="D194" t="s">
        <v>2</v>
      </c>
      <c r="E194" t="s">
        <v>3</v>
      </c>
      <c r="F194" t="s">
        <v>4</v>
      </c>
      <c r="G194" t="s">
        <v>5</v>
      </c>
      <c r="H194" t="s">
        <v>6</v>
      </c>
      <c r="I194" t="s">
        <v>7</v>
      </c>
      <c r="J194" t="s">
        <v>8</v>
      </c>
      <c r="K194" t="s">
        <v>9</v>
      </c>
      <c r="L194" t="s">
        <v>10</v>
      </c>
      <c r="M194" t="s">
        <v>11</v>
      </c>
      <c r="N194" t="s">
        <v>12</v>
      </c>
      <c r="O194" t="s">
        <v>13</v>
      </c>
      <c r="P194" t="s">
        <v>14</v>
      </c>
      <c r="Q194" t="s">
        <v>15</v>
      </c>
      <c r="R194" t="s">
        <v>16</v>
      </c>
      <c r="S194" t="s">
        <v>17</v>
      </c>
      <c r="T194" t="s">
        <v>18</v>
      </c>
      <c r="U194" t="s">
        <v>19</v>
      </c>
    </row>
    <row r="195" spans="1:21" x14ac:dyDescent="0.35">
      <c r="A195" t="s">
        <v>121</v>
      </c>
      <c r="B195" t="s">
        <v>93</v>
      </c>
      <c r="C195" t="s">
        <v>89</v>
      </c>
      <c r="D195" t="s">
        <v>92</v>
      </c>
      <c r="E195">
        <v>1</v>
      </c>
      <c r="F195">
        <v>1</v>
      </c>
      <c r="G195">
        <v>0</v>
      </c>
      <c r="H195">
        <v>1</v>
      </c>
      <c r="I195">
        <v>0</v>
      </c>
      <c r="J195">
        <v>0</v>
      </c>
      <c r="K195">
        <v>1</v>
      </c>
      <c r="L195">
        <v>7</v>
      </c>
      <c r="M195">
        <v>1</v>
      </c>
      <c r="N195">
        <v>0</v>
      </c>
      <c r="O195">
        <v>0</v>
      </c>
      <c r="P195">
        <v>0</v>
      </c>
      <c r="Q195">
        <v>2</v>
      </c>
      <c r="R195">
        <v>6</v>
      </c>
      <c r="S195">
        <v>1</v>
      </c>
      <c r="T195">
        <v>0</v>
      </c>
      <c r="U195">
        <v>0</v>
      </c>
    </row>
    <row r="196" spans="1:21" x14ac:dyDescent="0.35">
      <c r="A196" t="s">
        <v>121</v>
      </c>
      <c r="B196" t="s">
        <v>94</v>
      </c>
      <c r="C196" t="s">
        <v>81</v>
      </c>
      <c r="D196" t="s">
        <v>92</v>
      </c>
      <c r="E196">
        <v>1</v>
      </c>
      <c r="F196">
        <v>1</v>
      </c>
      <c r="G196">
        <v>0</v>
      </c>
      <c r="H196">
        <v>1</v>
      </c>
      <c r="I196">
        <v>0</v>
      </c>
      <c r="J196">
        <v>0</v>
      </c>
      <c r="K196">
        <v>1</v>
      </c>
      <c r="L196">
        <v>7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7</v>
      </c>
      <c r="S196">
        <v>0</v>
      </c>
      <c r="T196">
        <v>0</v>
      </c>
      <c r="U196">
        <v>0</v>
      </c>
    </row>
    <row r="197" spans="1:21" x14ac:dyDescent="0.35">
      <c r="A197" t="s">
        <v>121</v>
      </c>
      <c r="B197">
        <v>44313</v>
      </c>
      <c r="C197" t="s">
        <v>82</v>
      </c>
      <c r="D197" t="s">
        <v>69</v>
      </c>
      <c r="E197">
        <v>1</v>
      </c>
      <c r="F197">
        <v>0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6</v>
      </c>
      <c r="M197">
        <v>4</v>
      </c>
      <c r="N197">
        <v>1</v>
      </c>
      <c r="O197">
        <v>1</v>
      </c>
      <c r="P197">
        <v>0</v>
      </c>
      <c r="Q197">
        <v>2</v>
      </c>
      <c r="R197">
        <v>5</v>
      </c>
      <c r="S197">
        <v>0</v>
      </c>
      <c r="T197">
        <v>0</v>
      </c>
      <c r="U197">
        <v>0</v>
      </c>
    </row>
    <row r="198" spans="1:21" x14ac:dyDescent="0.35">
      <c r="A198" t="s">
        <v>121</v>
      </c>
      <c r="B198">
        <v>44314</v>
      </c>
      <c r="C198" t="s">
        <v>88</v>
      </c>
      <c r="D198" t="s">
        <v>69</v>
      </c>
      <c r="E198">
        <v>1</v>
      </c>
      <c r="F198">
        <v>0</v>
      </c>
      <c r="G198">
        <v>0</v>
      </c>
      <c r="H198">
        <v>0</v>
      </c>
      <c r="I198">
        <v>1</v>
      </c>
      <c r="J198">
        <v>0</v>
      </c>
      <c r="K198">
        <v>0</v>
      </c>
      <c r="L198">
        <v>4</v>
      </c>
      <c r="M198">
        <v>6</v>
      </c>
      <c r="N198">
        <v>3</v>
      </c>
      <c r="O198">
        <v>3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</row>
    <row r="199" spans="1:21" x14ac:dyDescent="0.35">
      <c r="A199" t="s">
        <v>121</v>
      </c>
      <c r="B199">
        <v>44315</v>
      </c>
      <c r="C199" t="s">
        <v>85</v>
      </c>
      <c r="D199" t="s">
        <v>58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4</v>
      </c>
      <c r="M199">
        <v>5</v>
      </c>
      <c r="N199">
        <v>3</v>
      </c>
      <c r="O199">
        <v>3</v>
      </c>
      <c r="P199">
        <v>0</v>
      </c>
      <c r="Q199">
        <v>4</v>
      </c>
      <c r="R199">
        <v>4</v>
      </c>
      <c r="S199">
        <v>0</v>
      </c>
      <c r="T199">
        <v>0</v>
      </c>
      <c r="U199">
        <v>0</v>
      </c>
    </row>
    <row r="200" spans="1:21" x14ac:dyDescent="0.35">
      <c r="A200" t="s">
        <v>121</v>
      </c>
      <c r="B200">
        <v>44316</v>
      </c>
      <c r="C200" t="s">
        <v>81</v>
      </c>
      <c r="D200" t="s">
        <v>58</v>
      </c>
      <c r="E200">
        <v>1</v>
      </c>
      <c r="F200">
        <v>0</v>
      </c>
      <c r="G200">
        <v>0</v>
      </c>
      <c r="H200">
        <v>1</v>
      </c>
      <c r="I200">
        <v>0</v>
      </c>
      <c r="J200">
        <v>0</v>
      </c>
      <c r="K200">
        <v>0</v>
      </c>
      <c r="L200">
        <v>5</v>
      </c>
      <c r="M200">
        <v>4</v>
      </c>
      <c r="N200">
        <v>1</v>
      </c>
      <c r="O200">
        <v>1</v>
      </c>
      <c r="P200">
        <v>0</v>
      </c>
      <c r="Q200">
        <v>1</v>
      </c>
      <c r="R200">
        <v>6</v>
      </c>
      <c r="S200">
        <v>0</v>
      </c>
      <c r="T200">
        <v>1</v>
      </c>
      <c r="U200">
        <v>0</v>
      </c>
    </row>
    <row r="201" spans="1:21" x14ac:dyDescent="0.35">
      <c r="A201" t="s">
        <v>121</v>
      </c>
      <c r="B201">
        <v>44317</v>
      </c>
      <c r="C201" t="s">
        <v>89</v>
      </c>
      <c r="D201" t="s">
        <v>58</v>
      </c>
      <c r="E201">
        <v>1</v>
      </c>
      <c r="F201">
        <v>0</v>
      </c>
      <c r="G201">
        <v>0</v>
      </c>
      <c r="H201">
        <v>0</v>
      </c>
      <c r="I201">
        <v>1</v>
      </c>
      <c r="J201">
        <v>0</v>
      </c>
      <c r="K201">
        <v>0</v>
      </c>
      <c r="L201">
        <v>4</v>
      </c>
      <c r="M201">
        <v>6</v>
      </c>
      <c r="N201">
        <v>4</v>
      </c>
      <c r="O201">
        <v>4</v>
      </c>
      <c r="P201">
        <v>0</v>
      </c>
      <c r="Q201">
        <v>2</v>
      </c>
      <c r="R201">
        <v>7</v>
      </c>
      <c r="S201">
        <v>1</v>
      </c>
      <c r="T201">
        <v>0</v>
      </c>
      <c r="U201">
        <v>0</v>
      </c>
    </row>
    <row r="202" spans="1:21" x14ac:dyDescent="0.35">
      <c r="A202" t="s">
        <v>121</v>
      </c>
      <c r="B202">
        <v>44318</v>
      </c>
      <c r="C202" t="s">
        <v>82</v>
      </c>
      <c r="D202" t="s">
        <v>58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5.666666666666667</v>
      </c>
      <c r="M202">
        <v>7</v>
      </c>
      <c r="N202">
        <v>2</v>
      </c>
      <c r="O202">
        <v>2</v>
      </c>
      <c r="P202">
        <v>1</v>
      </c>
      <c r="Q202">
        <v>2</v>
      </c>
      <c r="R202">
        <v>6</v>
      </c>
      <c r="S202">
        <v>0</v>
      </c>
      <c r="T202">
        <v>0</v>
      </c>
      <c r="U202">
        <v>0</v>
      </c>
    </row>
    <row r="203" spans="1:21" x14ac:dyDescent="0.35">
      <c r="A203" t="s">
        <v>121</v>
      </c>
      <c r="B203">
        <v>44320</v>
      </c>
      <c r="C203" t="s">
        <v>88</v>
      </c>
      <c r="D203" t="s">
        <v>95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5</v>
      </c>
      <c r="M203">
        <v>5</v>
      </c>
      <c r="N203">
        <v>3</v>
      </c>
      <c r="O203">
        <v>3</v>
      </c>
      <c r="P203">
        <v>1</v>
      </c>
      <c r="Q203">
        <v>2</v>
      </c>
      <c r="R203">
        <v>4</v>
      </c>
      <c r="S203">
        <v>0</v>
      </c>
      <c r="T203">
        <v>0</v>
      </c>
      <c r="U203">
        <v>0</v>
      </c>
    </row>
    <row r="204" spans="1:21" x14ac:dyDescent="0.35">
      <c r="A204" t="s">
        <v>121</v>
      </c>
      <c r="B204">
        <v>44321</v>
      </c>
      <c r="C204" t="s">
        <v>85</v>
      </c>
      <c r="D204" t="s">
        <v>95</v>
      </c>
      <c r="E204">
        <v>1</v>
      </c>
      <c r="F204">
        <v>0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4</v>
      </c>
      <c r="M204">
        <v>6</v>
      </c>
      <c r="N204">
        <v>6</v>
      </c>
      <c r="O204">
        <v>6</v>
      </c>
      <c r="P204">
        <v>1</v>
      </c>
      <c r="Q204">
        <v>2</v>
      </c>
      <c r="R204">
        <v>6</v>
      </c>
      <c r="S204">
        <v>0</v>
      </c>
      <c r="T204">
        <v>0</v>
      </c>
      <c r="U204">
        <v>0</v>
      </c>
    </row>
    <row r="205" spans="1:21" x14ac:dyDescent="0.35">
      <c r="A205" t="s">
        <v>121</v>
      </c>
      <c r="B205">
        <v>44322</v>
      </c>
      <c r="C205" t="s">
        <v>81</v>
      </c>
      <c r="D205" t="s">
        <v>95</v>
      </c>
      <c r="E205">
        <v>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6</v>
      </c>
      <c r="M205">
        <v>2</v>
      </c>
      <c r="N205">
        <v>1</v>
      </c>
      <c r="O205">
        <v>1</v>
      </c>
      <c r="P205">
        <v>1</v>
      </c>
      <c r="Q205">
        <v>0</v>
      </c>
      <c r="R205">
        <v>7</v>
      </c>
      <c r="S205">
        <v>1</v>
      </c>
      <c r="T205">
        <v>0</v>
      </c>
      <c r="U205">
        <v>0</v>
      </c>
    </row>
    <row r="206" spans="1:21" x14ac:dyDescent="0.35">
      <c r="A206" t="s">
        <v>121</v>
      </c>
      <c r="B206">
        <v>44323</v>
      </c>
      <c r="C206" t="s">
        <v>89</v>
      </c>
      <c r="D206" t="s">
        <v>96</v>
      </c>
      <c r="E206">
        <v>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6</v>
      </c>
      <c r="M206">
        <v>4</v>
      </c>
      <c r="N206">
        <v>2</v>
      </c>
      <c r="O206">
        <v>1</v>
      </c>
      <c r="P206">
        <v>0</v>
      </c>
      <c r="Q206">
        <v>4</v>
      </c>
      <c r="R206">
        <v>5</v>
      </c>
      <c r="S206">
        <v>0</v>
      </c>
      <c r="T206">
        <v>0</v>
      </c>
      <c r="U206">
        <v>0</v>
      </c>
    </row>
    <row r="207" spans="1:21" x14ac:dyDescent="0.35">
      <c r="A207" t="s">
        <v>121</v>
      </c>
      <c r="B207">
        <v>44324</v>
      </c>
      <c r="C207" t="s">
        <v>82</v>
      </c>
      <c r="D207" t="s">
        <v>96</v>
      </c>
      <c r="E207">
        <v>1</v>
      </c>
      <c r="F207">
        <v>0</v>
      </c>
      <c r="G207">
        <v>0</v>
      </c>
      <c r="H207">
        <v>0</v>
      </c>
      <c r="I207">
        <v>1</v>
      </c>
      <c r="J207">
        <v>0</v>
      </c>
      <c r="K207">
        <v>0</v>
      </c>
      <c r="L207">
        <v>5.666666666666667</v>
      </c>
      <c r="M207">
        <v>3</v>
      </c>
      <c r="N207">
        <v>3</v>
      </c>
      <c r="O207">
        <v>2</v>
      </c>
      <c r="P207">
        <v>1</v>
      </c>
      <c r="Q207">
        <v>5</v>
      </c>
      <c r="R207">
        <v>6</v>
      </c>
      <c r="S207">
        <v>0</v>
      </c>
      <c r="T207">
        <v>0</v>
      </c>
      <c r="U207">
        <v>0</v>
      </c>
    </row>
    <row r="208" spans="1:21" x14ac:dyDescent="0.35">
      <c r="A208" t="s">
        <v>121</v>
      </c>
      <c r="B208">
        <v>44325</v>
      </c>
      <c r="C208" t="s">
        <v>88</v>
      </c>
      <c r="D208" t="s">
        <v>96</v>
      </c>
      <c r="E208">
        <v>1</v>
      </c>
      <c r="F208">
        <v>0</v>
      </c>
      <c r="G208">
        <v>0</v>
      </c>
      <c r="H208">
        <v>0</v>
      </c>
      <c r="I208">
        <v>1</v>
      </c>
      <c r="J208">
        <v>0</v>
      </c>
      <c r="K208">
        <v>0</v>
      </c>
      <c r="L208">
        <v>4</v>
      </c>
      <c r="M208">
        <v>4</v>
      </c>
      <c r="N208">
        <v>2</v>
      </c>
      <c r="O208">
        <v>2</v>
      </c>
      <c r="P208">
        <v>0</v>
      </c>
      <c r="Q208">
        <v>1</v>
      </c>
      <c r="R208">
        <v>1</v>
      </c>
      <c r="S208">
        <v>0</v>
      </c>
      <c r="T208">
        <v>0</v>
      </c>
      <c r="U208">
        <v>0</v>
      </c>
    </row>
    <row r="209" spans="1:21" x14ac:dyDescent="0.35">
      <c r="A209" t="s">
        <v>121</v>
      </c>
      <c r="B209">
        <v>44326</v>
      </c>
      <c r="C209" t="s">
        <v>85</v>
      </c>
      <c r="D209" t="s">
        <v>97</v>
      </c>
      <c r="E209">
        <v>1</v>
      </c>
      <c r="F209">
        <v>0</v>
      </c>
      <c r="G209">
        <v>0</v>
      </c>
      <c r="H209">
        <v>1</v>
      </c>
      <c r="I209">
        <v>0</v>
      </c>
      <c r="J209">
        <v>0</v>
      </c>
      <c r="K209">
        <v>0</v>
      </c>
      <c r="L209">
        <v>6.333333333333333</v>
      </c>
      <c r="M209">
        <v>4</v>
      </c>
      <c r="N209">
        <v>0</v>
      </c>
      <c r="O209">
        <v>0</v>
      </c>
      <c r="P209">
        <v>0</v>
      </c>
      <c r="Q209">
        <v>0</v>
      </c>
      <c r="R209">
        <v>6</v>
      </c>
      <c r="S209">
        <v>0</v>
      </c>
      <c r="T209">
        <v>0</v>
      </c>
      <c r="U209">
        <v>0</v>
      </c>
    </row>
    <row r="210" spans="1:21" x14ac:dyDescent="0.35">
      <c r="A210" t="s">
        <v>121</v>
      </c>
      <c r="B210">
        <v>44327</v>
      </c>
      <c r="C210" t="s">
        <v>81</v>
      </c>
      <c r="D210" t="s">
        <v>97</v>
      </c>
      <c r="E210">
        <v>1</v>
      </c>
      <c r="F210">
        <v>0</v>
      </c>
      <c r="G210">
        <v>0</v>
      </c>
      <c r="H210">
        <v>1</v>
      </c>
      <c r="I210">
        <v>0</v>
      </c>
      <c r="J210">
        <v>0</v>
      </c>
      <c r="K210">
        <v>0</v>
      </c>
      <c r="L210">
        <v>7</v>
      </c>
      <c r="M210">
        <v>4</v>
      </c>
      <c r="N210">
        <v>0</v>
      </c>
      <c r="O210">
        <v>0</v>
      </c>
      <c r="P210">
        <v>0</v>
      </c>
      <c r="Q210">
        <v>0</v>
      </c>
      <c r="R210">
        <v>9</v>
      </c>
      <c r="S210">
        <v>0</v>
      </c>
      <c r="T210">
        <v>0</v>
      </c>
      <c r="U210">
        <v>0</v>
      </c>
    </row>
    <row r="211" spans="1:21" x14ac:dyDescent="0.35">
      <c r="A211" t="s">
        <v>121</v>
      </c>
      <c r="B211">
        <v>44328</v>
      </c>
      <c r="C211" t="s">
        <v>98</v>
      </c>
      <c r="D211" t="s">
        <v>97</v>
      </c>
      <c r="E211">
        <v>1</v>
      </c>
      <c r="F211">
        <v>0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5</v>
      </c>
      <c r="M211">
        <v>7</v>
      </c>
      <c r="N211">
        <v>3</v>
      </c>
      <c r="O211">
        <v>3</v>
      </c>
      <c r="P211">
        <v>2</v>
      </c>
      <c r="Q211">
        <v>0</v>
      </c>
      <c r="R211">
        <v>3</v>
      </c>
      <c r="S211">
        <v>0</v>
      </c>
      <c r="T211">
        <v>1</v>
      </c>
      <c r="U211">
        <v>0</v>
      </c>
    </row>
    <row r="212" spans="1:21" x14ac:dyDescent="0.35">
      <c r="A212" t="s">
        <v>121</v>
      </c>
      <c r="B212">
        <v>44329</v>
      </c>
      <c r="C212" t="s">
        <v>82</v>
      </c>
      <c r="D212" t="s">
        <v>97</v>
      </c>
      <c r="E212">
        <v>1</v>
      </c>
      <c r="F212">
        <v>0</v>
      </c>
      <c r="G212">
        <v>0</v>
      </c>
      <c r="H212">
        <v>0</v>
      </c>
      <c r="I212">
        <v>1</v>
      </c>
      <c r="J212">
        <v>0</v>
      </c>
      <c r="K212">
        <v>0</v>
      </c>
      <c r="L212">
        <v>6.333333333333333</v>
      </c>
      <c r="M212">
        <v>7</v>
      </c>
      <c r="N212">
        <v>3</v>
      </c>
      <c r="O212">
        <v>3</v>
      </c>
      <c r="P212">
        <v>0</v>
      </c>
      <c r="Q212">
        <v>2</v>
      </c>
      <c r="R212">
        <v>4</v>
      </c>
      <c r="S212">
        <v>0</v>
      </c>
      <c r="T212">
        <v>0</v>
      </c>
      <c r="U212">
        <v>0</v>
      </c>
    </row>
    <row r="213" spans="1:21" x14ac:dyDescent="0.35">
      <c r="A213" t="s">
        <v>121</v>
      </c>
      <c r="B213">
        <v>44330</v>
      </c>
      <c r="C213" t="s">
        <v>88</v>
      </c>
      <c r="D213" t="s">
        <v>99</v>
      </c>
      <c r="E213">
        <v>1</v>
      </c>
      <c r="F213">
        <v>0</v>
      </c>
      <c r="G213">
        <v>0</v>
      </c>
      <c r="H213">
        <v>0</v>
      </c>
      <c r="I213">
        <v>1</v>
      </c>
      <c r="J213">
        <v>0</v>
      </c>
      <c r="K213">
        <v>0</v>
      </c>
      <c r="L213">
        <v>3</v>
      </c>
      <c r="M213">
        <v>8</v>
      </c>
      <c r="N213">
        <v>8</v>
      </c>
      <c r="O213">
        <v>8</v>
      </c>
      <c r="P213">
        <v>2</v>
      </c>
      <c r="Q213">
        <v>2</v>
      </c>
      <c r="R213">
        <v>0</v>
      </c>
      <c r="S213">
        <v>0</v>
      </c>
      <c r="T213">
        <v>0</v>
      </c>
      <c r="U213">
        <v>0</v>
      </c>
    </row>
    <row r="214" spans="1:21" x14ac:dyDescent="0.35">
      <c r="A214" t="s">
        <v>121</v>
      </c>
      <c r="B214">
        <v>44331</v>
      </c>
      <c r="C214" t="s">
        <v>100</v>
      </c>
      <c r="D214" t="s">
        <v>99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4.666666666666667</v>
      </c>
      <c r="M214">
        <v>3</v>
      </c>
      <c r="N214">
        <v>2</v>
      </c>
      <c r="O214">
        <v>2</v>
      </c>
      <c r="P214">
        <v>0</v>
      </c>
      <c r="Q214">
        <v>4</v>
      </c>
      <c r="R214">
        <v>4</v>
      </c>
      <c r="S214">
        <v>0</v>
      </c>
      <c r="T214">
        <v>0</v>
      </c>
      <c r="U214">
        <v>2</v>
      </c>
    </row>
    <row r="215" spans="1:21" x14ac:dyDescent="0.35">
      <c r="A215" t="s">
        <v>121</v>
      </c>
      <c r="B215" t="s">
        <v>0</v>
      </c>
      <c r="C215" t="s">
        <v>1</v>
      </c>
      <c r="D215" t="s">
        <v>2</v>
      </c>
      <c r="E215" t="s">
        <v>3</v>
      </c>
      <c r="F215" t="s">
        <v>4</v>
      </c>
      <c r="G215" t="s">
        <v>5</v>
      </c>
      <c r="H215" t="s">
        <v>6</v>
      </c>
      <c r="I215" t="s">
        <v>7</v>
      </c>
      <c r="J215" t="s">
        <v>8</v>
      </c>
      <c r="K215" t="s">
        <v>9</v>
      </c>
      <c r="L215" t="s">
        <v>10</v>
      </c>
      <c r="M215" t="s">
        <v>11</v>
      </c>
      <c r="N215" t="s">
        <v>12</v>
      </c>
      <c r="O215" t="s">
        <v>13</v>
      </c>
      <c r="P215" t="s">
        <v>14</v>
      </c>
      <c r="Q215" t="s">
        <v>15</v>
      </c>
      <c r="R215" t="s">
        <v>16</v>
      </c>
      <c r="S215" t="s">
        <v>17</v>
      </c>
      <c r="T215" t="s">
        <v>18</v>
      </c>
      <c r="U215" t="s">
        <v>19</v>
      </c>
    </row>
    <row r="216" spans="1:21" x14ac:dyDescent="0.35">
      <c r="A216" t="s">
        <v>121</v>
      </c>
      <c r="B216">
        <v>44332</v>
      </c>
      <c r="C216" t="s">
        <v>85</v>
      </c>
      <c r="D216" t="s">
        <v>99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4</v>
      </c>
      <c r="M216">
        <v>1</v>
      </c>
      <c r="N216">
        <v>0</v>
      </c>
      <c r="O216">
        <v>0</v>
      </c>
      <c r="P216">
        <v>0</v>
      </c>
      <c r="Q216">
        <v>2</v>
      </c>
      <c r="R216">
        <v>3</v>
      </c>
      <c r="S216">
        <v>0</v>
      </c>
      <c r="T216">
        <v>0</v>
      </c>
      <c r="U216">
        <v>0</v>
      </c>
    </row>
    <row r="217" spans="1:21" x14ac:dyDescent="0.35">
      <c r="A217" t="s">
        <v>121</v>
      </c>
      <c r="B217">
        <v>44333</v>
      </c>
      <c r="C217" t="s">
        <v>81</v>
      </c>
      <c r="D217" t="s">
        <v>61</v>
      </c>
      <c r="E217">
        <v>1</v>
      </c>
      <c r="F217">
        <v>0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4</v>
      </c>
      <c r="M217">
        <v>2</v>
      </c>
      <c r="N217">
        <v>2</v>
      </c>
      <c r="O217">
        <v>2</v>
      </c>
      <c r="P217">
        <v>1</v>
      </c>
      <c r="Q217">
        <v>4</v>
      </c>
      <c r="R217">
        <v>5</v>
      </c>
      <c r="S217">
        <v>0</v>
      </c>
      <c r="T217">
        <v>0</v>
      </c>
      <c r="U217">
        <v>0</v>
      </c>
    </row>
    <row r="218" spans="1:21" x14ac:dyDescent="0.35">
      <c r="A218" t="s">
        <v>121</v>
      </c>
      <c r="B218">
        <v>44334</v>
      </c>
      <c r="C218" t="s">
        <v>101</v>
      </c>
      <c r="D218" t="s">
        <v>61</v>
      </c>
      <c r="E218">
        <v>1</v>
      </c>
      <c r="F218">
        <v>0</v>
      </c>
      <c r="G218">
        <v>0</v>
      </c>
      <c r="H218">
        <v>0</v>
      </c>
      <c r="I218">
        <v>1</v>
      </c>
      <c r="J218">
        <v>0</v>
      </c>
      <c r="K218">
        <v>0</v>
      </c>
      <c r="L218">
        <v>5</v>
      </c>
      <c r="M218">
        <v>4</v>
      </c>
      <c r="N218">
        <v>3</v>
      </c>
      <c r="O218">
        <v>3</v>
      </c>
      <c r="P218">
        <v>2</v>
      </c>
      <c r="Q218">
        <v>4</v>
      </c>
      <c r="R218">
        <v>6</v>
      </c>
      <c r="S218">
        <v>0</v>
      </c>
      <c r="T218">
        <v>0</v>
      </c>
      <c r="U218">
        <v>0</v>
      </c>
    </row>
    <row r="219" spans="1:21" x14ac:dyDescent="0.35">
      <c r="A219" t="s">
        <v>121</v>
      </c>
      <c r="B219">
        <v>44335</v>
      </c>
      <c r="C219" t="s">
        <v>98</v>
      </c>
      <c r="D219" t="s">
        <v>61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5.333333333333333</v>
      </c>
      <c r="M219">
        <v>4</v>
      </c>
      <c r="N219">
        <v>1</v>
      </c>
      <c r="O219">
        <v>1</v>
      </c>
      <c r="P219">
        <v>0</v>
      </c>
      <c r="Q219">
        <v>0</v>
      </c>
      <c r="R219">
        <v>4</v>
      </c>
      <c r="S219">
        <v>0</v>
      </c>
      <c r="T219">
        <v>0</v>
      </c>
      <c r="U219">
        <v>0</v>
      </c>
    </row>
    <row r="220" spans="1:21" x14ac:dyDescent="0.35">
      <c r="A220" t="s">
        <v>121</v>
      </c>
      <c r="B220">
        <v>44336</v>
      </c>
      <c r="C220" t="s">
        <v>82</v>
      </c>
      <c r="D220" t="s">
        <v>61</v>
      </c>
      <c r="E220">
        <v>1</v>
      </c>
      <c r="F220">
        <v>0</v>
      </c>
      <c r="G220">
        <v>0</v>
      </c>
      <c r="H220">
        <v>0</v>
      </c>
      <c r="I220">
        <v>1</v>
      </c>
      <c r="J220">
        <v>0</v>
      </c>
      <c r="K220">
        <v>0</v>
      </c>
      <c r="L220">
        <v>7</v>
      </c>
      <c r="M220">
        <v>6</v>
      </c>
      <c r="N220">
        <v>3</v>
      </c>
      <c r="O220">
        <v>3</v>
      </c>
      <c r="P220">
        <v>2</v>
      </c>
      <c r="Q220">
        <v>0</v>
      </c>
      <c r="R220">
        <v>12</v>
      </c>
      <c r="S220">
        <v>0</v>
      </c>
      <c r="T220">
        <v>0</v>
      </c>
      <c r="U220">
        <v>0</v>
      </c>
    </row>
    <row r="221" spans="1:21" x14ac:dyDescent="0.35">
      <c r="A221" t="s">
        <v>121</v>
      </c>
      <c r="B221">
        <v>44337</v>
      </c>
      <c r="C221" t="s">
        <v>100</v>
      </c>
      <c r="D221" t="s">
        <v>86</v>
      </c>
      <c r="E221">
        <v>1</v>
      </c>
      <c r="F221">
        <v>0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4</v>
      </c>
      <c r="M221">
        <v>7</v>
      </c>
      <c r="N221">
        <v>5</v>
      </c>
      <c r="O221">
        <v>5</v>
      </c>
      <c r="P221">
        <v>2</v>
      </c>
      <c r="Q221">
        <v>1</v>
      </c>
      <c r="R221">
        <v>2</v>
      </c>
      <c r="S221">
        <v>0</v>
      </c>
      <c r="T221">
        <v>0</v>
      </c>
      <c r="U221">
        <v>1</v>
      </c>
    </row>
    <row r="222" spans="1:21" x14ac:dyDescent="0.35">
      <c r="A222" t="s">
        <v>121</v>
      </c>
      <c r="B222">
        <v>44338</v>
      </c>
      <c r="C222" t="s">
        <v>81</v>
      </c>
      <c r="D222" t="s">
        <v>86</v>
      </c>
      <c r="E222">
        <v>1</v>
      </c>
      <c r="F222">
        <v>0</v>
      </c>
      <c r="G222">
        <v>0</v>
      </c>
      <c r="H222">
        <v>0</v>
      </c>
      <c r="I222">
        <v>1</v>
      </c>
      <c r="J222">
        <v>0</v>
      </c>
      <c r="K222">
        <v>0</v>
      </c>
      <c r="L222">
        <v>6</v>
      </c>
      <c r="M222">
        <v>8</v>
      </c>
      <c r="N222">
        <v>7</v>
      </c>
      <c r="O222">
        <v>5</v>
      </c>
      <c r="P222">
        <v>1</v>
      </c>
      <c r="Q222">
        <v>0</v>
      </c>
      <c r="R222">
        <v>2</v>
      </c>
      <c r="S222">
        <v>1</v>
      </c>
      <c r="T222">
        <v>0</v>
      </c>
      <c r="U222">
        <v>1</v>
      </c>
    </row>
    <row r="223" spans="1:21" x14ac:dyDescent="0.35">
      <c r="A223" t="s">
        <v>121</v>
      </c>
      <c r="B223">
        <v>44339</v>
      </c>
      <c r="C223" t="s">
        <v>84</v>
      </c>
      <c r="D223" t="s">
        <v>86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1.6666666666666665</v>
      </c>
      <c r="M223">
        <v>1</v>
      </c>
      <c r="N223">
        <v>1</v>
      </c>
      <c r="O223">
        <v>0</v>
      </c>
      <c r="P223">
        <v>0</v>
      </c>
      <c r="Q223">
        <v>2</v>
      </c>
      <c r="R223">
        <v>2</v>
      </c>
      <c r="S223">
        <v>2</v>
      </c>
      <c r="T223">
        <v>0</v>
      </c>
      <c r="U223">
        <v>0</v>
      </c>
    </row>
    <row r="224" spans="1:21" x14ac:dyDescent="0.35">
      <c r="A224" t="s">
        <v>121</v>
      </c>
      <c r="B224">
        <v>44341</v>
      </c>
      <c r="C224" t="s">
        <v>101</v>
      </c>
      <c r="D224" t="s">
        <v>50</v>
      </c>
      <c r="E224">
        <v>1</v>
      </c>
      <c r="F224">
        <v>0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4</v>
      </c>
      <c r="M224">
        <v>5</v>
      </c>
      <c r="N224">
        <v>6</v>
      </c>
      <c r="O224">
        <v>6</v>
      </c>
      <c r="P224">
        <v>1</v>
      </c>
      <c r="Q224">
        <v>3</v>
      </c>
      <c r="R224">
        <v>2</v>
      </c>
      <c r="S224">
        <v>0</v>
      </c>
      <c r="T224">
        <v>0</v>
      </c>
      <c r="U224">
        <v>0</v>
      </c>
    </row>
    <row r="225" spans="1:21" x14ac:dyDescent="0.35">
      <c r="A225" t="s">
        <v>121</v>
      </c>
      <c r="B225">
        <v>44342</v>
      </c>
      <c r="C225" t="s">
        <v>82</v>
      </c>
      <c r="D225" t="s">
        <v>50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6</v>
      </c>
      <c r="M225">
        <v>5</v>
      </c>
      <c r="N225">
        <v>2</v>
      </c>
      <c r="O225">
        <v>2</v>
      </c>
      <c r="P225">
        <v>0</v>
      </c>
      <c r="Q225">
        <v>0</v>
      </c>
      <c r="R225">
        <v>6</v>
      </c>
      <c r="S225">
        <v>0</v>
      </c>
      <c r="T225">
        <v>0</v>
      </c>
      <c r="U225">
        <v>1</v>
      </c>
    </row>
    <row r="226" spans="1:21" x14ac:dyDescent="0.35">
      <c r="A226" t="s">
        <v>121</v>
      </c>
      <c r="B226">
        <v>44343</v>
      </c>
      <c r="C226" t="s">
        <v>102</v>
      </c>
      <c r="D226" t="s">
        <v>103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4.666666666666667</v>
      </c>
      <c r="M226">
        <v>7</v>
      </c>
      <c r="N226">
        <v>4</v>
      </c>
      <c r="O226">
        <v>4</v>
      </c>
      <c r="P226">
        <v>1</v>
      </c>
      <c r="Q226">
        <v>2</v>
      </c>
      <c r="R226">
        <v>5</v>
      </c>
      <c r="S226">
        <v>1</v>
      </c>
      <c r="T226">
        <v>0</v>
      </c>
      <c r="U226">
        <v>0</v>
      </c>
    </row>
    <row r="227" spans="1:21" x14ac:dyDescent="0.35">
      <c r="A227" t="s">
        <v>121</v>
      </c>
      <c r="B227">
        <v>44344</v>
      </c>
      <c r="C227" t="s">
        <v>81</v>
      </c>
      <c r="D227" t="s">
        <v>103</v>
      </c>
      <c r="E227">
        <v>1</v>
      </c>
      <c r="F227">
        <v>0</v>
      </c>
      <c r="G227">
        <v>0</v>
      </c>
      <c r="H227">
        <v>0</v>
      </c>
      <c r="I227">
        <v>1</v>
      </c>
      <c r="J227">
        <v>0</v>
      </c>
      <c r="K227">
        <v>0</v>
      </c>
      <c r="L227">
        <v>4</v>
      </c>
      <c r="M227">
        <v>5</v>
      </c>
      <c r="N227">
        <v>7</v>
      </c>
      <c r="O227">
        <v>6</v>
      </c>
      <c r="P227">
        <v>2</v>
      </c>
      <c r="Q227">
        <v>4</v>
      </c>
      <c r="R227">
        <v>4</v>
      </c>
      <c r="S227">
        <v>0</v>
      </c>
      <c r="T227">
        <v>0</v>
      </c>
      <c r="U227">
        <v>1</v>
      </c>
    </row>
    <row r="228" spans="1:21" x14ac:dyDescent="0.35">
      <c r="A228" t="s">
        <v>121</v>
      </c>
      <c r="B228">
        <v>44345</v>
      </c>
      <c r="C228" t="s">
        <v>100</v>
      </c>
      <c r="D228" t="s">
        <v>103</v>
      </c>
      <c r="E228">
        <v>1</v>
      </c>
      <c r="F228">
        <v>0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5</v>
      </c>
      <c r="M228">
        <v>7</v>
      </c>
      <c r="N228">
        <v>7</v>
      </c>
      <c r="O228">
        <v>7</v>
      </c>
      <c r="P228">
        <v>1</v>
      </c>
      <c r="Q228">
        <v>4</v>
      </c>
      <c r="R228">
        <v>5</v>
      </c>
      <c r="S228">
        <v>2</v>
      </c>
      <c r="T228">
        <v>0</v>
      </c>
      <c r="U228">
        <v>0</v>
      </c>
    </row>
    <row r="229" spans="1:21" x14ac:dyDescent="0.35">
      <c r="A229" t="s">
        <v>121</v>
      </c>
      <c r="B229">
        <v>44346</v>
      </c>
      <c r="C229" t="s">
        <v>98</v>
      </c>
      <c r="D229" t="s">
        <v>103</v>
      </c>
      <c r="E229">
        <v>1</v>
      </c>
      <c r="F229">
        <v>0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6</v>
      </c>
      <c r="M229">
        <v>6</v>
      </c>
      <c r="N229">
        <v>2</v>
      </c>
      <c r="O229">
        <v>2</v>
      </c>
      <c r="P229">
        <v>1</v>
      </c>
      <c r="Q229">
        <v>0</v>
      </c>
      <c r="R229">
        <v>6</v>
      </c>
      <c r="S229">
        <v>0</v>
      </c>
      <c r="T229">
        <v>0</v>
      </c>
      <c r="U229">
        <v>0</v>
      </c>
    </row>
    <row r="230" spans="1:21" x14ac:dyDescent="0.35">
      <c r="A230" t="s">
        <v>121</v>
      </c>
      <c r="B230">
        <v>44347</v>
      </c>
      <c r="C230" t="s">
        <v>82</v>
      </c>
      <c r="D230" t="s">
        <v>104</v>
      </c>
      <c r="E230">
        <v>1</v>
      </c>
      <c r="F230">
        <v>0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6.666666666666667</v>
      </c>
      <c r="M230">
        <v>9</v>
      </c>
      <c r="N230">
        <v>5</v>
      </c>
      <c r="O230">
        <v>5</v>
      </c>
      <c r="P230">
        <v>1</v>
      </c>
      <c r="Q230">
        <v>2</v>
      </c>
      <c r="R230">
        <v>6</v>
      </c>
      <c r="S230">
        <v>0</v>
      </c>
      <c r="T230">
        <v>0</v>
      </c>
      <c r="U230">
        <v>0</v>
      </c>
    </row>
    <row r="231" spans="1:21" x14ac:dyDescent="0.35">
      <c r="A231" t="s">
        <v>121</v>
      </c>
      <c r="B231">
        <v>44348</v>
      </c>
      <c r="C231" t="s">
        <v>83</v>
      </c>
      <c r="D231" t="s">
        <v>104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5</v>
      </c>
      <c r="M231">
        <v>3</v>
      </c>
      <c r="N231">
        <v>2</v>
      </c>
      <c r="O231">
        <v>2</v>
      </c>
      <c r="P231">
        <v>1</v>
      </c>
      <c r="Q231">
        <v>1</v>
      </c>
      <c r="R231">
        <v>2</v>
      </c>
      <c r="S231">
        <v>0</v>
      </c>
      <c r="T231">
        <v>0</v>
      </c>
      <c r="U231">
        <v>0</v>
      </c>
    </row>
    <row r="232" spans="1:21" x14ac:dyDescent="0.35">
      <c r="A232" t="s">
        <v>121</v>
      </c>
      <c r="B232">
        <v>44349</v>
      </c>
      <c r="C232" t="s">
        <v>81</v>
      </c>
      <c r="D232" t="s">
        <v>104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2</v>
      </c>
      <c r="M232">
        <v>8</v>
      </c>
      <c r="N232">
        <v>5</v>
      </c>
      <c r="O232">
        <v>5</v>
      </c>
      <c r="P232">
        <v>1</v>
      </c>
      <c r="Q232">
        <v>0</v>
      </c>
      <c r="R232">
        <v>2</v>
      </c>
      <c r="S232">
        <v>0</v>
      </c>
      <c r="T232">
        <v>0</v>
      </c>
      <c r="U232">
        <v>0</v>
      </c>
    </row>
    <row r="233" spans="1:21" x14ac:dyDescent="0.35">
      <c r="A233" t="s">
        <v>121</v>
      </c>
      <c r="B233">
        <v>44350</v>
      </c>
      <c r="C233" t="s">
        <v>102</v>
      </c>
      <c r="D233" t="s">
        <v>105</v>
      </c>
      <c r="E233">
        <v>1</v>
      </c>
      <c r="F233">
        <v>0</v>
      </c>
      <c r="G233">
        <v>0</v>
      </c>
      <c r="H233">
        <v>0</v>
      </c>
      <c r="I233">
        <v>1</v>
      </c>
      <c r="J233">
        <v>0</v>
      </c>
      <c r="K233">
        <v>0</v>
      </c>
      <c r="L233">
        <v>4</v>
      </c>
      <c r="M233">
        <v>4</v>
      </c>
      <c r="N233">
        <v>5</v>
      </c>
      <c r="O233">
        <v>5</v>
      </c>
      <c r="P233">
        <v>3</v>
      </c>
      <c r="Q233">
        <v>3</v>
      </c>
      <c r="R233">
        <v>3</v>
      </c>
      <c r="S233">
        <v>0</v>
      </c>
      <c r="T233">
        <v>0</v>
      </c>
      <c r="U233">
        <v>0</v>
      </c>
    </row>
    <row r="234" spans="1:21" x14ac:dyDescent="0.35">
      <c r="A234" t="s">
        <v>121</v>
      </c>
      <c r="B234">
        <v>44351</v>
      </c>
      <c r="C234" t="s">
        <v>98</v>
      </c>
      <c r="D234" t="s">
        <v>105</v>
      </c>
      <c r="E234">
        <v>1</v>
      </c>
      <c r="F234">
        <v>0</v>
      </c>
      <c r="G234">
        <v>0</v>
      </c>
      <c r="H234">
        <v>0</v>
      </c>
      <c r="I234">
        <v>1</v>
      </c>
      <c r="J234">
        <v>0</v>
      </c>
      <c r="K234">
        <v>0</v>
      </c>
      <c r="L234">
        <v>4.666666666666667</v>
      </c>
      <c r="M234">
        <v>5</v>
      </c>
      <c r="N234">
        <v>4</v>
      </c>
      <c r="O234">
        <v>3</v>
      </c>
      <c r="P234">
        <v>1</v>
      </c>
      <c r="Q234">
        <v>4</v>
      </c>
      <c r="R234">
        <v>2</v>
      </c>
      <c r="S234">
        <v>0</v>
      </c>
      <c r="T234">
        <v>0</v>
      </c>
      <c r="U234">
        <v>0</v>
      </c>
    </row>
    <row r="235" spans="1:21" x14ac:dyDescent="0.35">
      <c r="A235" t="s">
        <v>121</v>
      </c>
      <c r="B235">
        <v>44352</v>
      </c>
      <c r="C235" t="s">
        <v>82</v>
      </c>
      <c r="D235" t="s">
        <v>105</v>
      </c>
      <c r="E235">
        <v>1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6</v>
      </c>
      <c r="M235">
        <v>6</v>
      </c>
      <c r="N235">
        <v>5</v>
      </c>
      <c r="O235">
        <v>4</v>
      </c>
      <c r="P235">
        <v>1</v>
      </c>
      <c r="Q235">
        <v>1</v>
      </c>
      <c r="R235">
        <v>4</v>
      </c>
      <c r="S235">
        <v>0</v>
      </c>
      <c r="T235">
        <v>0</v>
      </c>
      <c r="U235">
        <v>0</v>
      </c>
    </row>
    <row r="236" spans="1:21" x14ac:dyDescent="0.35">
      <c r="A236" t="s">
        <v>121</v>
      </c>
      <c r="B236" t="s">
        <v>0</v>
      </c>
      <c r="C236" t="s">
        <v>1</v>
      </c>
      <c r="D236" t="s">
        <v>2</v>
      </c>
      <c r="E236" t="s">
        <v>3</v>
      </c>
      <c r="F236" t="s">
        <v>4</v>
      </c>
      <c r="G236" t="s">
        <v>5</v>
      </c>
      <c r="H236" t="s">
        <v>6</v>
      </c>
      <c r="I236" t="s">
        <v>7</v>
      </c>
      <c r="J236" t="s">
        <v>8</v>
      </c>
      <c r="K236" t="s">
        <v>9</v>
      </c>
      <c r="L236" t="s">
        <v>10</v>
      </c>
      <c r="M236" t="s">
        <v>11</v>
      </c>
      <c r="N236" t="s">
        <v>12</v>
      </c>
      <c r="O236" t="s">
        <v>13</v>
      </c>
      <c r="P236" t="s">
        <v>14</v>
      </c>
      <c r="Q236" t="s">
        <v>15</v>
      </c>
      <c r="R236" t="s">
        <v>16</v>
      </c>
      <c r="S236" t="s">
        <v>17</v>
      </c>
      <c r="T236" t="s">
        <v>18</v>
      </c>
      <c r="U236" t="s">
        <v>19</v>
      </c>
    </row>
    <row r="237" spans="1:21" x14ac:dyDescent="0.35">
      <c r="A237" t="s">
        <v>121</v>
      </c>
      <c r="B237">
        <v>44353</v>
      </c>
      <c r="C237" t="s">
        <v>83</v>
      </c>
      <c r="D237" t="s">
        <v>105</v>
      </c>
      <c r="E237">
        <v>1</v>
      </c>
      <c r="F237">
        <v>0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5</v>
      </c>
      <c r="M237">
        <v>3</v>
      </c>
      <c r="N237">
        <v>1</v>
      </c>
      <c r="O237">
        <v>1</v>
      </c>
      <c r="P237">
        <v>1</v>
      </c>
      <c r="Q237">
        <v>2</v>
      </c>
      <c r="R237">
        <v>8</v>
      </c>
      <c r="S237">
        <v>1</v>
      </c>
      <c r="T237">
        <v>0</v>
      </c>
      <c r="U237">
        <v>0</v>
      </c>
    </row>
    <row r="238" spans="1:21" x14ac:dyDescent="0.35">
      <c r="A238" t="s">
        <v>121</v>
      </c>
      <c r="B238">
        <v>44355</v>
      </c>
      <c r="C238" t="s">
        <v>102</v>
      </c>
      <c r="D238" t="s">
        <v>44</v>
      </c>
      <c r="E238">
        <v>1</v>
      </c>
      <c r="F238">
        <v>0</v>
      </c>
      <c r="G238">
        <v>0</v>
      </c>
      <c r="H238">
        <v>0</v>
      </c>
      <c r="I238">
        <v>1</v>
      </c>
      <c r="J238">
        <v>0</v>
      </c>
      <c r="K238">
        <v>0</v>
      </c>
      <c r="L238">
        <v>3</v>
      </c>
      <c r="M238">
        <v>2</v>
      </c>
      <c r="N238">
        <v>4</v>
      </c>
      <c r="O238">
        <v>4</v>
      </c>
      <c r="P238">
        <v>0</v>
      </c>
      <c r="Q238">
        <v>3</v>
      </c>
      <c r="R238">
        <v>4</v>
      </c>
      <c r="S238">
        <v>0</v>
      </c>
      <c r="T238">
        <v>0</v>
      </c>
      <c r="U238">
        <v>0</v>
      </c>
    </row>
    <row r="239" spans="1:21" x14ac:dyDescent="0.35">
      <c r="A239" t="s">
        <v>121</v>
      </c>
      <c r="B239">
        <v>44356</v>
      </c>
      <c r="C239" t="s">
        <v>98</v>
      </c>
      <c r="D239" t="s">
        <v>44</v>
      </c>
      <c r="E239">
        <v>1</v>
      </c>
      <c r="F239">
        <v>0</v>
      </c>
      <c r="G239">
        <v>0</v>
      </c>
      <c r="H239">
        <v>0</v>
      </c>
      <c r="I239">
        <v>1</v>
      </c>
      <c r="J239">
        <v>0</v>
      </c>
      <c r="K239">
        <v>0</v>
      </c>
      <c r="L239">
        <v>1.6666666666666665</v>
      </c>
      <c r="M239">
        <v>3</v>
      </c>
      <c r="N239">
        <v>3</v>
      </c>
      <c r="O239">
        <v>3</v>
      </c>
      <c r="P239">
        <v>0</v>
      </c>
      <c r="Q239">
        <v>3</v>
      </c>
      <c r="R239">
        <v>1</v>
      </c>
      <c r="S239">
        <v>0</v>
      </c>
      <c r="T239">
        <v>0</v>
      </c>
      <c r="U239">
        <v>0</v>
      </c>
    </row>
    <row r="240" spans="1:21" x14ac:dyDescent="0.35">
      <c r="A240" t="s">
        <v>121</v>
      </c>
      <c r="B240">
        <v>44358</v>
      </c>
      <c r="C240" t="s">
        <v>82</v>
      </c>
      <c r="D240" t="s">
        <v>106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5</v>
      </c>
      <c r="M240">
        <v>4</v>
      </c>
      <c r="N240">
        <v>3</v>
      </c>
      <c r="O240">
        <v>3</v>
      </c>
      <c r="P240">
        <v>1</v>
      </c>
      <c r="Q240">
        <v>2</v>
      </c>
      <c r="R240">
        <v>6</v>
      </c>
      <c r="S240">
        <v>0</v>
      </c>
      <c r="T240">
        <v>0</v>
      </c>
      <c r="U240">
        <v>0</v>
      </c>
    </row>
    <row r="241" spans="1:21" x14ac:dyDescent="0.35">
      <c r="A241" t="s">
        <v>121</v>
      </c>
      <c r="B241">
        <v>44359</v>
      </c>
      <c r="C241" t="s">
        <v>83</v>
      </c>
      <c r="D241" t="s">
        <v>106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4.333333333333333</v>
      </c>
      <c r="M241">
        <v>5</v>
      </c>
      <c r="N241">
        <v>4</v>
      </c>
      <c r="O241">
        <v>4</v>
      </c>
      <c r="P241">
        <v>1</v>
      </c>
      <c r="Q241">
        <v>3</v>
      </c>
      <c r="R241">
        <v>6</v>
      </c>
      <c r="S241">
        <v>0</v>
      </c>
      <c r="T241">
        <v>0</v>
      </c>
      <c r="U241">
        <v>1</v>
      </c>
    </row>
    <row r="242" spans="1:21" x14ac:dyDescent="0.35">
      <c r="A242" t="s">
        <v>121</v>
      </c>
      <c r="B242">
        <v>44360</v>
      </c>
      <c r="C242" t="s">
        <v>102</v>
      </c>
      <c r="D242" t="s">
        <v>106</v>
      </c>
      <c r="E242">
        <v>1</v>
      </c>
      <c r="F242">
        <v>0</v>
      </c>
      <c r="G242">
        <v>0</v>
      </c>
      <c r="H242">
        <v>0</v>
      </c>
      <c r="I242">
        <v>1</v>
      </c>
      <c r="J242">
        <v>0</v>
      </c>
      <c r="K242">
        <v>0</v>
      </c>
      <c r="L242">
        <v>1.3333333333333333</v>
      </c>
      <c r="M242">
        <v>6</v>
      </c>
      <c r="N242">
        <v>6</v>
      </c>
      <c r="O242">
        <v>6</v>
      </c>
      <c r="P242">
        <v>1</v>
      </c>
      <c r="Q242">
        <v>0</v>
      </c>
      <c r="R242">
        <v>0</v>
      </c>
      <c r="S242">
        <v>1</v>
      </c>
      <c r="T242">
        <v>0</v>
      </c>
      <c r="U242">
        <v>0</v>
      </c>
    </row>
    <row r="243" spans="1:21" x14ac:dyDescent="0.35">
      <c r="A243" t="s">
        <v>121</v>
      </c>
      <c r="B243">
        <v>44361</v>
      </c>
      <c r="C243" t="s">
        <v>98</v>
      </c>
      <c r="D243" t="s">
        <v>45</v>
      </c>
      <c r="E243">
        <v>1</v>
      </c>
      <c r="F243">
        <v>0</v>
      </c>
      <c r="G243">
        <v>0</v>
      </c>
      <c r="H243">
        <v>0</v>
      </c>
      <c r="I243">
        <v>1</v>
      </c>
      <c r="J243">
        <v>0</v>
      </c>
      <c r="K243">
        <v>0</v>
      </c>
      <c r="L243">
        <v>5</v>
      </c>
      <c r="M243">
        <v>10</v>
      </c>
      <c r="N243">
        <v>3</v>
      </c>
      <c r="O243">
        <v>3</v>
      </c>
      <c r="P243">
        <v>1</v>
      </c>
      <c r="Q243">
        <v>3</v>
      </c>
      <c r="R243">
        <v>3</v>
      </c>
      <c r="S243">
        <v>0</v>
      </c>
      <c r="T243">
        <v>0</v>
      </c>
      <c r="U243">
        <v>0</v>
      </c>
    </row>
    <row r="244" spans="1:21" x14ac:dyDescent="0.35">
      <c r="A244" t="s">
        <v>121</v>
      </c>
      <c r="B244">
        <v>44362</v>
      </c>
      <c r="C244" t="s">
        <v>107</v>
      </c>
      <c r="D244" t="s">
        <v>45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4</v>
      </c>
      <c r="M244">
        <v>5</v>
      </c>
      <c r="N244">
        <v>3</v>
      </c>
      <c r="O244">
        <v>3</v>
      </c>
      <c r="P244">
        <v>1</v>
      </c>
      <c r="Q244">
        <v>1</v>
      </c>
      <c r="R244">
        <v>2</v>
      </c>
      <c r="S244">
        <v>0</v>
      </c>
      <c r="T244">
        <v>0</v>
      </c>
      <c r="U244">
        <v>1</v>
      </c>
    </row>
    <row r="245" spans="1:21" x14ac:dyDescent="0.35">
      <c r="A245" t="s">
        <v>121</v>
      </c>
      <c r="B245">
        <v>44363</v>
      </c>
      <c r="C245" t="s">
        <v>82</v>
      </c>
      <c r="D245" t="s">
        <v>45</v>
      </c>
      <c r="E245">
        <v>1</v>
      </c>
      <c r="F245">
        <v>0</v>
      </c>
      <c r="G245">
        <v>0</v>
      </c>
      <c r="H245">
        <v>0</v>
      </c>
      <c r="I245">
        <v>1</v>
      </c>
      <c r="J245">
        <v>0</v>
      </c>
      <c r="K245">
        <v>0</v>
      </c>
      <c r="L245">
        <v>3</v>
      </c>
      <c r="M245">
        <v>4</v>
      </c>
      <c r="N245">
        <v>4</v>
      </c>
      <c r="O245">
        <v>4</v>
      </c>
      <c r="P245">
        <v>1</v>
      </c>
      <c r="Q245">
        <v>3</v>
      </c>
      <c r="R245">
        <v>4</v>
      </c>
      <c r="S245">
        <v>0</v>
      </c>
      <c r="T245">
        <v>0</v>
      </c>
      <c r="U245">
        <v>1</v>
      </c>
    </row>
    <row r="246" spans="1:21" x14ac:dyDescent="0.35">
      <c r="A246" t="s">
        <v>121</v>
      </c>
      <c r="B246">
        <v>44364</v>
      </c>
      <c r="C246" t="s">
        <v>89</v>
      </c>
      <c r="D246" t="s">
        <v>45</v>
      </c>
      <c r="E246">
        <v>1</v>
      </c>
      <c r="F246">
        <v>0</v>
      </c>
      <c r="G246">
        <v>0</v>
      </c>
      <c r="H246">
        <v>0</v>
      </c>
      <c r="I246">
        <v>1</v>
      </c>
      <c r="J246">
        <v>0</v>
      </c>
      <c r="K246">
        <v>0</v>
      </c>
      <c r="L246">
        <v>2.6666666666666665</v>
      </c>
      <c r="M246">
        <v>4</v>
      </c>
      <c r="N246">
        <v>4</v>
      </c>
      <c r="O246">
        <v>4</v>
      </c>
      <c r="P246">
        <v>1</v>
      </c>
      <c r="Q246">
        <v>1</v>
      </c>
      <c r="R246">
        <v>3</v>
      </c>
      <c r="S246">
        <v>1</v>
      </c>
      <c r="T246">
        <v>0</v>
      </c>
      <c r="U246">
        <v>2</v>
      </c>
    </row>
    <row r="247" spans="1:21" x14ac:dyDescent="0.35">
      <c r="A247" t="s">
        <v>121</v>
      </c>
      <c r="B247">
        <v>44365</v>
      </c>
      <c r="C247" t="s">
        <v>83</v>
      </c>
      <c r="D247" t="s">
        <v>36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6</v>
      </c>
      <c r="M247">
        <v>1</v>
      </c>
      <c r="N247">
        <v>0</v>
      </c>
      <c r="O247">
        <v>0</v>
      </c>
      <c r="P247">
        <v>0</v>
      </c>
      <c r="Q247">
        <v>4</v>
      </c>
      <c r="R247">
        <v>5</v>
      </c>
      <c r="S247">
        <v>0</v>
      </c>
      <c r="T247">
        <v>0</v>
      </c>
      <c r="U247">
        <v>0</v>
      </c>
    </row>
    <row r="248" spans="1:21" x14ac:dyDescent="0.35">
      <c r="A248" t="s">
        <v>121</v>
      </c>
      <c r="B248">
        <v>44366</v>
      </c>
      <c r="C248" t="s">
        <v>98</v>
      </c>
      <c r="D248" t="s">
        <v>36</v>
      </c>
      <c r="E248">
        <v>1</v>
      </c>
      <c r="F248">
        <v>0</v>
      </c>
      <c r="G248">
        <v>0</v>
      </c>
      <c r="H248">
        <v>0</v>
      </c>
      <c r="I248">
        <v>1</v>
      </c>
      <c r="J248">
        <v>0</v>
      </c>
      <c r="K248">
        <v>0</v>
      </c>
      <c r="L248">
        <v>5</v>
      </c>
      <c r="M248">
        <v>7</v>
      </c>
      <c r="N248">
        <v>3</v>
      </c>
      <c r="O248">
        <v>3</v>
      </c>
      <c r="P248">
        <v>1</v>
      </c>
      <c r="Q248">
        <v>2</v>
      </c>
      <c r="R248">
        <v>3</v>
      </c>
      <c r="S248">
        <v>0</v>
      </c>
      <c r="T248">
        <v>0</v>
      </c>
      <c r="U248">
        <v>0</v>
      </c>
    </row>
    <row r="249" spans="1:21" x14ac:dyDescent="0.35">
      <c r="A249" t="s">
        <v>121</v>
      </c>
      <c r="B249">
        <v>44367</v>
      </c>
      <c r="C249" t="s">
        <v>107</v>
      </c>
      <c r="D249" t="s">
        <v>36</v>
      </c>
      <c r="E249">
        <v>1</v>
      </c>
      <c r="F249">
        <v>0</v>
      </c>
      <c r="G249">
        <v>0</v>
      </c>
      <c r="H249">
        <v>0</v>
      </c>
      <c r="I249">
        <v>1</v>
      </c>
      <c r="J249">
        <v>0</v>
      </c>
      <c r="K249">
        <v>0</v>
      </c>
      <c r="L249">
        <v>3</v>
      </c>
      <c r="M249">
        <v>7</v>
      </c>
      <c r="N249">
        <v>5</v>
      </c>
      <c r="O249">
        <v>5</v>
      </c>
      <c r="P249">
        <v>1</v>
      </c>
      <c r="Q249">
        <v>2</v>
      </c>
      <c r="R249">
        <v>3</v>
      </c>
      <c r="S249">
        <v>0</v>
      </c>
      <c r="T249">
        <v>0</v>
      </c>
      <c r="U249">
        <v>1</v>
      </c>
    </row>
    <row r="250" spans="1:21" x14ac:dyDescent="0.35">
      <c r="A250" t="s">
        <v>121</v>
      </c>
      <c r="B250">
        <v>44368</v>
      </c>
      <c r="C250" t="s">
        <v>82</v>
      </c>
      <c r="D250" t="s">
        <v>108</v>
      </c>
      <c r="E250">
        <v>1</v>
      </c>
      <c r="F250">
        <v>0</v>
      </c>
      <c r="G250">
        <v>0</v>
      </c>
      <c r="H250">
        <v>1</v>
      </c>
      <c r="I250">
        <v>0</v>
      </c>
      <c r="J250">
        <v>0</v>
      </c>
      <c r="K250">
        <v>0</v>
      </c>
      <c r="L250">
        <v>7</v>
      </c>
      <c r="M250">
        <v>5</v>
      </c>
      <c r="N250">
        <v>1</v>
      </c>
      <c r="O250">
        <v>1</v>
      </c>
      <c r="P250">
        <v>0</v>
      </c>
      <c r="Q250">
        <v>1</v>
      </c>
      <c r="R250">
        <v>5</v>
      </c>
      <c r="S250">
        <v>0</v>
      </c>
      <c r="T250">
        <v>0</v>
      </c>
      <c r="U250">
        <v>0</v>
      </c>
    </row>
    <row r="251" spans="1:21" x14ac:dyDescent="0.35">
      <c r="A251" t="s">
        <v>121</v>
      </c>
      <c r="B251">
        <v>44369</v>
      </c>
      <c r="C251" t="s">
        <v>89</v>
      </c>
      <c r="D251" t="s">
        <v>108</v>
      </c>
      <c r="E251">
        <v>1</v>
      </c>
      <c r="F251">
        <v>0</v>
      </c>
      <c r="G251">
        <v>0</v>
      </c>
      <c r="H251">
        <v>0</v>
      </c>
      <c r="I251">
        <v>1</v>
      </c>
      <c r="J251">
        <v>0</v>
      </c>
      <c r="K251">
        <v>0</v>
      </c>
      <c r="L251">
        <v>5</v>
      </c>
      <c r="M251">
        <v>3</v>
      </c>
      <c r="N251">
        <v>1</v>
      </c>
      <c r="O251">
        <v>1</v>
      </c>
      <c r="P251">
        <v>1</v>
      </c>
      <c r="Q251">
        <v>0</v>
      </c>
      <c r="R251">
        <v>8</v>
      </c>
      <c r="S251">
        <v>0</v>
      </c>
      <c r="T251">
        <v>0</v>
      </c>
      <c r="U251">
        <v>0</v>
      </c>
    </row>
    <row r="252" spans="1:21" x14ac:dyDescent="0.35">
      <c r="A252" t="s">
        <v>121</v>
      </c>
      <c r="B252">
        <v>44370</v>
      </c>
      <c r="C252" t="s">
        <v>83</v>
      </c>
      <c r="D252" t="s">
        <v>108</v>
      </c>
      <c r="E252">
        <v>1</v>
      </c>
      <c r="F252">
        <v>0</v>
      </c>
      <c r="G252">
        <v>0</v>
      </c>
      <c r="H252">
        <v>0</v>
      </c>
      <c r="I252">
        <v>1</v>
      </c>
      <c r="J252">
        <v>0</v>
      </c>
      <c r="K252">
        <v>0</v>
      </c>
      <c r="L252">
        <v>6</v>
      </c>
      <c r="M252">
        <v>4</v>
      </c>
      <c r="N252">
        <v>1</v>
      </c>
      <c r="O252">
        <v>1</v>
      </c>
      <c r="P252">
        <v>0</v>
      </c>
      <c r="Q252">
        <v>4</v>
      </c>
      <c r="R252">
        <v>6</v>
      </c>
      <c r="S252">
        <v>1</v>
      </c>
      <c r="T252">
        <v>0</v>
      </c>
      <c r="U252">
        <v>0</v>
      </c>
    </row>
    <row r="253" spans="1:21" x14ac:dyDescent="0.35">
      <c r="A253" t="s">
        <v>121</v>
      </c>
      <c r="B253">
        <v>44372</v>
      </c>
      <c r="C253" t="s">
        <v>101</v>
      </c>
      <c r="D253" t="s">
        <v>74</v>
      </c>
      <c r="E253">
        <v>1</v>
      </c>
      <c r="F253">
        <v>0</v>
      </c>
      <c r="G253">
        <v>0</v>
      </c>
      <c r="H253">
        <v>0</v>
      </c>
      <c r="I253">
        <v>1</v>
      </c>
      <c r="J253">
        <v>0</v>
      </c>
      <c r="K253">
        <v>0</v>
      </c>
      <c r="L253">
        <v>0.33333333333333331</v>
      </c>
      <c r="M253">
        <v>3</v>
      </c>
      <c r="N253">
        <v>4</v>
      </c>
      <c r="O253">
        <v>4</v>
      </c>
      <c r="P253">
        <v>2</v>
      </c>
      <c r="Q253">
        <v>2</v>
      </c>
      <c r="R253">
        <v>0</v>
      </c>
      <c r="S253">
        <v>1</v>
      </c>
      <c r="T253">
        <v>0</v>
      </c>
      <c r="U253">
        <v>0</v>
      </c>
    </row>
    <row r="254" spans="1:21" x14ac:dyDescent="0.35">
      <c r="A254" t="s">
        <v>121</v>
      </c>
      <c r="B254">
        <v>44373</v>
      </c>
      <c r="C254" t="s">
        <v>82</v>
      </c>
      <c r="D254" t="s">
        <v>74</v>
      </c>
      <c r="E254">
        <v>1</v>
      </c>
      <c r="F254">
        <v>0</v>
      </c>
      <c r="G254">
        <v>0</v>
      </c>
      <c r="H254">
        <v>1</v>
      </c>
      <c r="I254">
        <v>0</v>
      </c>
      <c r="J254">
        <v>0</v>
      </c>
      <c r="K254">
        <v>0</v>
      </c>
      <c r="L254">
        <v>6</v>
      </c>
      <c r="M254">
        <v>5</v>
      </c>
      <c r="N254">
        <v>0</v>
      </c>
      <c r="O254">
        <v>0</v>
      </c>
      <c r="P254">
        <v>0</v>
      </c>
      <c r="Q254">
        <v>0</v>
      </c>
      <c r="R254">
        <v>5</v>
      </c>
      <c r="S254">
        <v>1</v>
      </c>
      <c r="T254">
        <v>0</v>
      </c>
      <c r="U254">
        <v>0</v>
      </c>
    </row>
    <row r="255" spans="1:21" x14ac:dyDescent="0.35">
      <c r="A255" t="s">
        <v>121</v>
      </c>
      <c r="B255">
        <v>44374</v>
      </c>
      <c r="C255" t="s">
        <v>89</v>
      </c>
      <c r="D255" t="s">
        <v>74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4.666666666666667</v>
      </c>
      <c r="M255">
        <v>6</v>
      </c>
      <c r="N255">
        <v>2</v>
      </c>
      <c r="O255">
        <v>2</v>
      </c>
      <c r="P255">
        <v>1</v>
      </c>
      <c r="Q255">
        <v>3</v>
      </c>
      <c r="R255">
        <v>3</v>
      </c>
      <c r="S255">
        <v>0</v>
      </c>
      <c r="T255">
        <v>0</v>
      </c>
      <c r="U255">
        <v>0</v>
      </c>
    </row>
    <row r="256" spans="1:21" x14ac:dyDescent="0.35">
      <c r="A256" t="s">
        <v>121</v>
      </c>
      <c r="B256">
        <v>44375</v>
      </c>
      <c r="C256" t="s">
        <v>109</v>
      </c>
      <c r="D256" t="s">
        <v>110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4</v>
      </c>
      <c r="M256">
        <v>3</v>
      </c>
      <c r="N256">
        <v>1</v>
      </c>
      <c r="O256">
        <v>1</v>
      </c>
      <c r="P256">
        <v>0</v>
      </c>
      <c r="Q256">
        <v>0</v>
      </c>
      <c r="R256">
        <v>3</v>
      </c>
      <c r="S256">
        <v>1</v>
      </c>
      <c r="T256">
        <v>0</v>
      </c>
      <c r="U256">
        <v>0</v>
      </c>
    </row>
    <row r="257" spans="1:21" x14ac:dyDescent="0.35">
      <c r="A257" t="s">
        <v>121</v>
      </c>
      <c r="B257" t="s">
        <v>0</v>
      </c>
      <c r="C257" t="s">
        <v>1</v>
      </c>
      <c r="D257" t="s">
        <v>2</v>
      </c>
      <c r="E257" t="s">
        <v>3</v>
      </c>
      <c r="F257" t="s">
        <v>4</v>
      </c>
      <c r="G257" t="s">
        <v>5</v>
      </c>
      <c r="H257" t="s">
        <v>6</v>
      </c>
      <c r="I257" t="s">
        <v>7</v>
      </c>
      <c r="J257" t="s">
        <v>8</v>
      </c>
      <c r="K257" t="s">
        <v>9</v>
      </c>
      <c r="L257" t="s">
        <v>10</v>
      </c>
      <c r="M257" t="s">
        <v>11</v>
      </c>
      <c r="N257" t="s">
        <v>12</v>
      </c>
      <c r="O257" t="s">
        <v>13</v>
      </c>
      <c r="P257" t="s">
        <v>14</v>
      </c>
      <c r="Q257" t="s">
        <v>15</v>
      </c>
      <c r="R257" t="s">
        <v>16</v>
      </c>
      <c r="S257" t="s">
        <v>17</v>
      </c>
      <c r="T257" t="s">
        <v>18</v>
      </c>
      <c r="U257" t="s">
        <v>19</v>
      </c>
    </row>
    <row r="258" spans="1:21" x14ac:dyDescent="0.35">
      <c r="A258" t="s">
        <v>121</v>
      </c>
      <c r="B258">
        <v>44376</v>
      </c>
      <c r="C258" t="s">
        <v>83</v>
      </c>
      <c r="D258" t="s">
        <v>110</v>
      </c>
      <c r="E258">
        <v>1</v>
      </c>
      <c r="F258">
        <v>0</v>
      </c>
      <c r="G258">
        <v>0</v>
      </c>
      <c r="H258">
        <v>0</v>
      </c>
      <c r="I258">
        <v>1</v>
      </c>
      <c r="J258">
        <v>0</v>
      </c>
      <c r="K258">
        <v>0</v>
      </c>
      <c r="L258">
        <v>5</v>
      </c>
      <c r="M258">
        <v>4</v>
      </c>
      <c r="N258">
        <v>2</v>
      </c>
      <c r="O258">
        <v>2</v>
      </c>
      <c r="P258">
        <v>1</v>
      </c>
      <c r="Q258">
        <v>3</v>
      </c>
      <c r="R258">
        <v>8</v>
      </c>
      <c r="S258">
        <v>1</v>
      </c>
      <c r="T258">
        <v>0</v>
      </c>
      <c r="U258">
        <v>0</v>
      </c>
    </row>
    <row r="259" spans="1:21" x14ac:dyDescent="0.35">
      <c r="A259" t="s">
        <v>121</v>
      </c>
      <c r="B259">
        <v>44377</v>
      </c>
      <c r="C259" t="s">
        <v>88</v>
      </c>
      <c r="D259" t="s">
        <v>110</v>
      </c>
      <c r="E259">
        <v>1</v>
      </c>
      <c r="F259">
        <v>0</v>
      </c>
      <c r="G259">
        <v>0</v>
      </c>
      <c r="H259">
        <v>0</v>
      </c>
      <c r="I259">
        <v>1</v>
      </c>
      <c r="J259">
        <v>0</v>
      </c>
      <c r="K259">
        <v>0</v>
      </c>
      <c r="L259">
        <v>3</v>
      </c>
      <c r="M259">
        <v>7</v>
      </c>
      <c r="N259">
        <v>4</v>
      </c>
      <c r="O259">
        <v>4</v>
      </c>
      <c r="P259">
        <v>0</v>
      </c>
      <c r="Q259">
        <v>0</v>
      </c>
      <c r="R259">
        <v>1</v>
      </c>
      <c r="S259">
        <v>0</v>
      </c>
      <c r="T259">
        <v>0</v>
      </c>
      <c r="U259">
        <v>0</v>
      </c>
    </row>
    <row r="260" spans="1:21" x14ac:dyDescent="0.35">
      <c r="A260" t="s">
        <v>121</v>
      </c>
      <c r="B260">
        <v>44378</v>
      </c>
      <c r="C260" t="s">
        <v>82</v>
      </c>
      <c r="D260" t="s">
        <v>50</v>
      </c>
      <c r="E260">
        <v>1</v>
      </c>
      <c r="F260">
        <v>0</v>
      </c>
      <c r="G260">
        <v>0</v>
      </c>
      <c r="H260">
        <v>1</v>
      </c>
      <c r="I260">
        <v>0</v>
      </c>
      <c r="J260">
        <v>0</v>
      </c>
      <c r="K260">
        <v>0</v>
      </c>
      <c r="L260">
        <v>7</v>
      </c>
      <c r="M260">
        <v>7</v>
      </c>
      <c r="N260">
        <v>3</v>
      </c>
      <c r="O260">
        <v>3</v>
      </c>
      <c r="P260">
        <v>2</v>
      </c>
      <c r="Q260">
        <v>0</v>
      </c>
      <c r="R260">
        <v>7</v>
      </c>
      <c r="S260">
        <v>0</v>
      </c>
      <c r="T260">
        <v>0</v>
      </c>
      <c r="U260">
        <v>0</v>
      </c>
    </row>
    <row r="261" spans="1:21" x14ac:dyDescent="0.35">
      <c r="A261" t="s">
        <v>121</v>
      </c>
      <c r="B261">
        <v>44379</v>
      </c>
      <c r="C261" t="s">
        <v>89</v>
      </c>
      <c r="D261" t="s">
        <v>50</v>
      </c>
      <c r="E261">
        <v>1</v>
      </c>
      <c r="F261">
        <v>0</v>
      </c>
      <c r="G261">
        <v>0</v>
      </c>
      <c r="H261">
        <v>0</v>
      </c>
      <c r="I261">
        <v>1</v>
      </c>
      <c r="J261">
        <v>0</v>
      </c>
      <c r="K261">
        <v>0</v>
      </c>
      <c r="L261">
        <v>2</v>
      </c>
      <c r="M261">
        <v>5</v>
      </c>
      <c r="N261">
        <v>3</v>
      </c>
      <c r="O261">
        <v>3</v>
      </c>
      <c r="P261">
        <v>1</v>
      </c>
      <c r="Q261">
        <v>3</v>
      </c>
      <c r="R261">
        <v>3</v>
      </c>
      <c r="S261">
        <v>0</v>
      </c>
      <c r="T261">
        <v>0</v>
      </c>
      <c r="U261">
        <v>0</v>
      </c>
    </row>
    <row r="262" spans="1:21" x14ac:dyDescent="0.35">
      <c r="A262" t="s">
        <v>121</v>
      </c>
      <c r="B262">
        <v>44380</v>
      </c>
      <c r="C262" t="s">
        <v>109</v>
      </c>
      <c r="D262" t="s">
        <v>50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4</v>
      </c>
      <c r="M262">
        <v>7</v>
      </c>
      <c r="N262">
        <v>4</v>
      </c>
      <c r="O262">
        <v>4</v>
      </c>
      <c r="P262">
        <v>1</v>
      </c>
      <c r="Q262">
        <v>2</v>
      </c>
      <c r="R262">
        <v>3</v>
      </c>
      <c r="S262">
        <v>0</v>
      </c>
      <c r="T262">
        <v>0</v>
      </c>
      <c r="U262">
        <v>1</v>
      </c>
    </row>
    <row r="263" spans="1:21" x14ac:dyDescent="0.35">
      <c r="A263" t="s">
        <v>121</v>
      </c>
      <c r="B263">
        <v>44381</v>
      </c>
      <c r="C263" t="s">
        <v>83</v>
      </c>
      <c r="D263" t="s">
        <v>50</v>
      </c>
      <c r="E263">
        <v>1</v>
      </c>
      <c r="F263">
        <v>0</v>
      </c>
      <c r="G263">
        <v>0</v>
      </c>
      <c r="H263">
        <v>0</v>
      </c>
      <c r="I263">
        <v>1</v>
      </c>
      <c r="J263">
        <v>0</v>
      </c>
      <c r="K263">
        <v>0</v>
      </c>
      <c r="L263">
        <v>6</v>
      </c>
      <c r="M263">
        <v>5</v>
      </c>
      <c r="N263">
        <v>5</v>
      </c>
      <c r="O263">
        <v>5</v>
      </c>
      <c r="P263">
        <v>2</v>
      </c>
      <c r="Q263">
        <v>1</v>
      </c>
      <c r="R263">
        <v>5</v>
      </c>
      <c r="S263">
        <v>0</v>
      </c>
      <c r="T263">
        <v>0</v>
      </c>
      <c r="U263">
        <v>0</v>
      </c>
    </row>
    <row r="264" spans="1:21" x14ac:dyDescent="0.35">
      <c r="A264" t="s">
        <v>121</v>
      </c>
      <c r="B264">
        <v>44383</v>
      </c>
      <c r="C264" t="s">
        <v>82</v>
      </c>
      <c r="D264" t="s">
        <v>58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5.333333333333333</v>
      </c>
      <c r="M264">
        <v>6</v>
      </c>
      <c r="N264">
        <v>2</v>
      </c>
      <c r="O264">
        <v>2</v>
      </c>
      <c r="P264">
        <v>0</v>
      </c>
      <c r="Q264">
        <v>1</v>
      </c>
      <c r="R264">
        <v>1</v>
      </c>
      <c r="S264">
        <v>0</v>
      </c>
      <c r="T264">
        <v>0</v>
      </c>
      <c r="U264">
        <v>0</v>
      </c>
    </row>
    <row r="265" spans="1:21" x14ac:dyDescent="0.35">
      <c r="A265" t="s">
        <v>121</v>
      </c>
      <c r="B265">
        <v>44384</v>
      </c>
      <c r="C265" t="s">
        <v>111</v>
      </c>
      <c r="D265" t="s">
        <v>58</v>
      </c>
      <c r="E265">
        <v>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4</v>
      </c>
      <c r="M265">
        <v>4</v>
      </c>
      <c r="N265">
        <v>0</v>
      </c>
      <c r="O265">
        <v>0</v>
      </c>
      <c r="P265">
        <v>0</v>
      </c>
      <c r="Q265">
        <v>1</v>
      </c>
      <c r="R265">
        <v>2</v>
      </c>
      <c r="S265">
        <v>1</v>
      </c>
      <c r="T265">
        <v>0</v>
      </c>
      <c r="U265">
        <v>0</v>
      </c>
    </row>
    <row r="266" spans="1:21" x14ac:dyDescent="0.35">
      <c r="A266" t="s">
        <v>121</v>
      </c>
      <c r="B266">
        <v>44385</v>
      </c>
      <c r="C266" t="s">
        <v>109</v>
      </c>
      <c r="D266" t="s">
        <v>58</v>
      </c>
      <c r="E266">
        <v>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5</v>
      </c>
      <c r="M266">
        <v>5</v>
      </c>
      <c r="N266">
        <v>2</v>
      </c>
      <c r="O266">
        <v>2</v>
      </c>
      <c r="P266">
        <v>0</v>
      </c>
      <c r="Q266">
        <v>2</v>
      </c>
      <c r="R266">
        <v>4</v>
      </c>
      <c r="S266">
        <v>0</v>
      </c>
      <c r="T266">
        <v>0</v>
      </c>
      <c r="U266">
        <v>0</v>
      </c>
    </row>
    <row r="267" spans="1:21" x14ac:dyDescent="0.35">
      <c r="A267" t="s">
        <v>121</v>
      </c>
      <c r="B267">
        <v>44386</v>
      </c>
      <c r="C267" t="s">
        <v>84</v>
      </c>
      <c r="D267" t="s">
        <v>61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4.333333333333333</v>
      </c>
      <c r="M267">
        <v>3</v>
      </c>
      <c r="N267">
        <v>1</v>
      </c>
      <c r="O267">
        <v>1</v>
      </c>
      <c r="P267">
        <v>1</v>
      </c>
      <c r="Q267">
        <v>2</v>
      </c>
      <c r="R267">
        <v>5</v>
      </c>
      <c r="S267">
        <v>0</v>
      </c>
      <c r="T267">
        <v>0</v>
      </c>
      <c r="U267">
        <v>0</v>
      </c>
    </row>
    <row r="268" spans="1:21" x14ac:dyDescent="0.35">
      <c r="A268" t="s">
        <v>121</v>
      </c>
      <c r="B268">
        <v>44387</v>
      </c>
      <c r="C268" t="s">
        <v>83</v>
      </c>
      <c r="D268" t="s">
        <v>61</v>
      </c>
      <c r="E268">
        <v>1</v>
      </c>
      <c r="F268">
        <v>0</v>
      </c>
      <c r="G268">
        <v>0</v>
      </c>
      <c r="H268">
        <v>0</v>
      </c>
      <c r="I268">
        <v>1</v>
      </c>
      <c r="J268">
        <v>0</v>
      </c>
      <c r="K268">
        <v>0</v>
      </c>
      <c r="L268">
        <v>1</v>
      </c>
      <c r="M268">
        <v>6</v>
      </c>
      <c r="N268">
        <v>9</v>
      </c>
      <c r="O268">
        <v>9</v>
      </c>
      <c r="P268">
        <v>3</v>
      </c>
      <c r="Q268">
        <v>3</v>
      </c>
      <c r="R268">
        <v>1</v>
      </c>
      <c r="S268">
        <v>0</v>
      </c>
      <c r="T268">
        <v>0</v>
      </c>
      <c r="U268">
        <v>0</v>
      </c>
    </row>
    <row r="269" spans="1:21" x14ac:dyDescent="0.35">
      <c r="A269" t="s">
        <v>121</v>
      </c>
      <c r="B269">
        <v>44388</v>
      </c>
      <c r="C269" t="s">
        <v>82</v>
      </c>
      <c r="D269" t="s">
        <v>61</v>
      </c>
      <c r="E269">
        <v>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5.333333333333333</v>
      </c>
      <c r="M269">
        <v>4</v>
      </c>
      <c r="N269">
        <v>1</v>
      </c>
      <c r="O269">
        <v>1</v>
      </c>
      <c r="P269">
        <v>1</v>
      </c>
      <c r="Q269">
        <v>1</v>
      </c>
      <c r="R269">
        <v>3</v>
      </c>
      <c r="S269">
        <v>0</v>
      </c>
      <c r="T269">
        <v>0</v>
      </c>
      <c r="U269">
        <v>0</v>
      </c>
    </row>
    <row r="270" spans="1:21" x14ac:dyDescent="0.35">
      <c r="A270" t="s">
        <v>121</v>
      </c>
      <c r="B270">
        <v>44393</v>
      </c>
      <c r="C270" t="s">
        <v>81</v>
      </c>
      <c r="D270" t="s">
        <v>112</v>
      </c>
      <c r="E270">
        <v>1</v>
      </c>
      <c r="F270">
        <v>0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6</v>
      </c>
      <c r="M270">
        <v>2</v>
      </c>
      <c r="N270">
        <v>2</v>
      </c>
      <c r="O270">
        <v>1</v>
      </c>
      <c r="P270">
        <v>1</v>
      </c>
      <c r="Q270">
        <v>1</v>
      </c>
      <c r="R270">
        <v>6</v>
      </c>
      <c r="S270">
        <v>2</v>
      </c>
      <c r="T270">
        <v>0</v>
      </c>
      <c r="U270">
        <v>0</v>
      </c>
    </row>
    <row r="271" spans="1:21" x14ac:dyDescent="0.35">
      <c r="A271" t="s">
        <v>121</v>
      </c>
      <c r="B271">
        <v>44394</v>
      </c>
      <c r="C271" t="s">
        <v>89</v>
      </c>
      <c r="D271" t="s">
        <v>112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5.666666666666667</v>
      </c>
      <c r="M271">
        <v>3</v>
      </c>
      <c r="N271">
        <v>1</v>
      </c>
      <c r="O271">
        <v>1</v>
      </c>
      <c r="P271">
        <v>0</v>
      </c>
      <c r="Q271">
        <v>2</v>
      </c>
      <c r="R271">
        <v>7</v>
      </c>
      <c r="S271">
        <v>1</v>
      </c>
      <c r="T271">
        <v>0</v>
      </c>
      <c r="U271">
        <v>0</v>
      </c>
    </row>
    <row r="272" spans="1:21" x14ac:dyDescent="0.35">
      <c r="A272" t="s">
        <v>121</v>
      </c>
      <c r="B272">
        <v>44395</v>
      </c>
      <c r="C272" t="s">
        <v>82</v>
      </c>
      <c r="D272" t="s">
        <v>112</v>
      </c>
      <c r="E272">
        <v>1</v>
      </c>
      <c r="F272">
        <v>0</v>
      </c>
      <c r="G272">
        <v>0</v>
      </c>
      <c r="H272">
        <v>1</v>
      </c>
      <c r="I272">
        <v>0</v>
      </c>
      <c r="J272">
        <v>0</v>
      </c>
      <c r="K272">
        <v>0</v>
      </c>
      <c r="L272">
        <v>8</v>
      </c>
      <c r="M272">
        <v>6</v>
      </c>
      <c r="N272">
        <v>4</v>
      </c>
      <c r="O272">
        <v>4</v>
      </c>
      <c r="P272">
        <v>0</v>
      </c>
      <c r="Q272">
        <v>0</v>
      </c>
      <c r="R272">
        <v>6</v>
      </c>
      <c r="S272">
        <v>0</v>
      </c>
      <c r="T272">
        <v>0</v>
      </c>
      <c r="U272">
        <v>0</v>
      </c>
    </row>
    <row r="273" spans="1:21" x14ac:dyDescent="0.35">
      <c r="A273" t="s">
        <v>121</v>
      </c>
      <c r="B273">
        <v>44396</v>
      </c>
      <c r="C273" t="s">
        <v>83</v>
      </c>
      <c r="D273" t="s">
        <v>113</v>
      </c>
      <c r="E273">
        <v>1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0</v>
      </c>
      <c r="L273">
        <v>6.666666666666667</v>
      </c>
      <c r="M273">
        <v>6</v>
      </c>
      <c r="N273">
        <v>2</v>
      </c>
      <c r="O273">
        <v>2</v>
      </c>
      <c r="P273">
        <v>0</v>
      </c>
      <c r="Q273">
        <v>2</v>
      </c>
      <c r="R273">
        <v>7</v>
      </c>
      <c r="S273">
        <v>0</v>
      </c>
      <c r="T273">
        <v>0</v>
      </c>
      <c r="U273">
        <v>0</v>
      </c>
    </row>
    <row r="274" spans="1:21" x14ac:dyDescent="0.35">
      <c r="A274" t="s">
        <v>121</v>
      </c>
      <c r="B274">
        <v>44397</v>
      </c>
      <c r="C274" t="s">
        <v>84</v>
      </c>
      <c r="D274" t="s">
        <v>113</v>
      </c>
      <c r="E274">
        <v>1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4.666666666666667</v>
      </c>
      <c r="M274">
        <v>8</v>
      </c>
      <c r="N274">
        <v>5</v>
      </c>
      <c r="O274">
        <v>5</v>
      </c>
      <c r="P274">
        <v>2</v>
      </c>
      <c r="Q274">
        <v>1</v>
      </c>
      <c r="R274">
        <v>8</v>
      </c>
      <c r="S274">
        <v>0</v>
      </c>
      <c r="T274">
        <v>0</v>
      </c>
      <c r="U274">
        <v>0</v>
      </c>
    </row>
    <row r="275" spans="1:21" x14ac:dyDescent="0.35">
      <c r="A275" t="s">
        <v>121</v>
      </c>
      <c r="B275">
        <v>44398</v>
      </c>
      <c r="C275" t="s">
        <v>81</v>
      </c>
      <c r="D275" t="s">
        <v>113</v>
      </c>
      <c r="E275">
        <v>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5</v>
      </c>
      <c r="M275">
        <v>7</v>
      </c>
      <c r="N275">
        <v>3</v>
      </c>
      <c r="O275">
        <v>1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0</v>
      </c>
    </row>
    <row r="276" spans="1:21" x14ac:dyDescent="0.35">
      <c r="A276" t="s">
        <v>121</v>
      </c>
      <c r="B276">
        <v>44400</v>
      </c>
      <c r="C276" t="s">
        <v>89</v>
      </c>
      <c r="D276" t="s">
        <v>114</v>
      </c>
      <c r="E276">
        <v>1</v>
      </c>
      <c r="F276">
        <v>0</v>
      </c>
      <c r="G276">
        <v>0</v>
      </c>
      <c r="H276">
        <v>0</v>
      </c>
      <c r="I276">
        <v>1</v>
      </c>
      <c r="J276">
        <v>0</v>
      </c>
      <c r="K276">
        <v>0</v>
      </c>
      <c r="L276">
        <v>4</v>
      </c>
      <c r="M276">
        <v>6</v>
      </c>
      <c r="N276">
        <v>7</v>
      </c>
      <c r="O276">
        <v>7</v>
      </c>
      <c r="P276">
        <v>2</v>
      </c>
      <c r="Q276">
        <v>3</v>
      </c>
      <c r="R276">
        <v>5</v>
      </c>
      <c r="S276">
        <v>1</v>
      </c>
      <c r="T276">
        <v>0</v>
      </c>
      <c r="U276">
        <v>1</v>
      </c>
    </row>
    <row r="277" spans="1:21" x14ac:dyDescent="0.35">
      <c r="A277" t="s">
        <v>121</v>
      </c>
      <c r="B277">
        <v>44401</v>
      </c>
      <c r="C277" t="s">
        <v>82</v>
      </c>
      <c r="D277" t="s">
        <v>114</v>
      </c>
      <c r="E277">
        <v>1</v>
      </c>
      <c r="F277">
        <v>0</v>
      </c>
      <c r="G277">
        <v>0</v>
      </c>
      <c r="H277">
        <v>1</v>
      </c>
      <c r="I277">
        <v>0</v>
      </c>
      <c r="J277">
        <v>0</v>
      </c>
      <c r="K277">
        <v>0</v>
      </c>
      <c r="L277">
        <v>6</v>
      </c>
      <c r="M277">
        <v>5</v>
      </c>
      <c r="N277">
        <v>2</v>
      </c>
      <c r="O277">
        <v>2</v>
      </c>
      <c r="P277">
        <v>1</v>
      </c>
      <c r="Q277">
        <v>1</v>
      </c>
      <c r="R277">
        <v>6</v>
      </c>
      <c r="S277">
        <v>1</v>
      </c>
      <c r="T277">
        <v>0</v>
      </c>
      <c r="U277">
        <v>0</v>
      </c>
    </row>
    <row r="278" spans="1:21" x14ac:dyDescent="0.35">
      <c r="A278" t="s">
        <v>121</v>
      </c>
      <c r="B278" t="s">
        <v>0</v>
      </c>
      <c r="C278" t="s">
        <v>1</v>
      </c>
      <c r="D278" t="s">
        <v>2</v>
      </c>
      <c r="E278" t="s">
        <v>3</v>
      </c>
      <c r="F278" t="s">
        <v>4</v>
      </c>
      <c r="G278" t="s">
        <v>5</v>
      </c>
      <c r="H278" t="s">
        <v>6</v>
      </c>
      <c r="I278" t="s">
        <v>7</v>
      </c>
      <c r="J278" t="s">
        <v>8</v>
      </c>
      <c r="K278" t="s">
        <v>9</v>
      </c>
      <c r="L278" t="s">
        <v>10</v>
      </c>
      <c r="M278" t="s">
        <v>11</v>
      </c>
      <c r="N278" t="s">
        <v>12</v>
      </c>
      <c r="O278" t="s">
        <v>13</v>
      </c>
      <c r="P278" t="s">
        <v>14</v>
      </c>
      <c r="Q278" t="s">
        <v>15</v>
      </c>
      <c r="R278" t="s">
        <v>16</v>
      </c>
      <c r="S278" t="s">
        <v>17</v>
      </c>
      <c r="T278" t="s">
        <v>18</v>
      </c>
      <c r="U278" t="s">
        <v>19</v>
      </c>
    </row>
    <row r="279" spans="1:21" x14ac:dyDescent="0.35">
      <c r="A279" t="s">
        <v>121</v>
      </c>
      <c r="B279">
        <v>44402</v>
      </c>
      <c r="C279" t="s">
        <v>83</v>
      </c>
      <c r="D279" t="s">
        <v>114</v>
      </c>
      <c r="E279">
        <v>1</v>
      </c>
      <c r="F279">
        <v>0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6</v>
      </c>
      <c r="M279">
        <v>3</v>
      </c>
      <c r="N279">
        <v>5</v>
      </c>
      <c r="O279">
        <v>5</v>
      </c>
      <c r="P279">
        <v>3</v>
      </c>
      <c r="Q279">
        <v>3</v>
      </c>
      <c r="R279">
        <v>8</v>
      </c>
      <c r="S279">
        <v>0</v>
      </c>
      <c r="T279">
        <v>0</v>
      </c>
      <c r="U279">
        <v>0</v>
      </c>
    </row>
    <row r="280" spans="1:21" x14ac:dyDescent="0.35">
      <c r="A280" t="s">
        <v>121</v>
      </c>
      <c r="B280">
        <v>44404</v>
      </c>
      <c r="C280" t="s">
        <v>84</v>
      </c>
      <c r="D280" t="s">
        <v>33</v>
      </c>
      <c r="E280">
        <v>1</v>
      </c>
      <c r="F280">
        <v>0</v>
      </c>
      <c r="G280">
        <v>0</v>
      </c>
      <c r="H280">
        <v>0</v>
      </c>
      <c r="I280">
        <v>1</v>
      </c>
      <c r="J280">
        <v>0</v>
      </c>
      <c r="K280">
        <v>0</v>
      </c>
      <c r="L280">
        <v>3.6666666666666665</v>
      </c>
      <c r="M280">
        <v>5</v>
      </c>
      <c r="N280">
        <v>5</v>
      </c>
      <c r="O280">
        <v>5</v>
      </c>
      <c r="P280">
        <v>1</v>
      </c>
      <c r="Q280">
        <v>5</v>
      </c>
      <c r="R280">
        <v>3</v>
      </c>
      <c r="S280">
        <v>1</v>
      </c>
      <c r="T280">
        <v>0</v>
      </c>
      <c r="U280">
        <v>0</v>
      </c>
    </row>
    <row r="281" spans="1:21" x14ac:dyDescent="0.35">
      <c r="A281" t="s">
        <v>121</v>
      </c>
      <c r="B281">
        <v>44405</v>
      </c>
      <c r="C281" t="s">
        <v>81</v>
      </c>
      <c r="D281" t="s">
        <v>33</v>
      </c>
      <c r="E281">
        <v>1</v>
      </c>
      <c r="F281">
        <v>0</v>
      </c>
      <c r="G281">
        <v>0</v>
      </c>
      <c r="H281">
        <v>1</v>
      </c>
      <c r="I281">
        <v>0</v>
      </c>
      <c r="J281">
        <v>0</v>
      </c>
      <c r="K281">
        <v>0</v>
      </c>
      <c r="L281">
        <v>7</v>
      </c>
      <c r="M281">
        <v>4</v>
      </c>
      <c r="N281">
        <v>2</v>
      </c>
      <c r="O281">
        <v>2</v>
      </c>
      <c r="P281">
        <v>0</v>
      </c>
      <c r="Q281">
        <v>1</v>
      </c>
      <c r="R281">
        <v>4</v>
      </c>
      <c r="S281">
        <v>0</v>
      </c>
      <c r="T281">
        <v>0</v>
      </c>
      <c r="U281">
        <v>0</v>
      </c>
    </row>
    <row r="282" spans="1:21" x14ac:dyDescent="0.35">
      <c r="A282" t="s">
        <v>121</v>
      </c>
      <c r="B282">
        <v>44407</v>
      </c>
      <c r="C282" t="s">
        <v>89</v>
      </c>
      <c r="D282" t="s">
        <v>36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6</v>
      </c>
      <c r="M282">
        <v>5</v>
      </c>
      <c r="N282">
        <v>2</v>
      </c>
      <c r="O282">
        <v>2</v>
      </c>
      <c r="P282">
        <v>1</v>
      </c>
      <c r="Q282">
        <v>1</v>
      </c>
      <c r="R282">
        <v>8</v>
      </c>
      <c r="S282">
        <v>0</v>
      </c>
      <c r="T282">
        <v>0</v>
      </c>
      <c r="U282">
        <v>0</v>
      </c>
    </row>
    <row r="283" spans="1:21" x14ac:dyDescent="0.35">
      <c r="A283" t="s">
        <v>121</v>
      </c>
      <c r="B283">
        <v>44408</v>
      </c>
      <c r="C283" t="s">
        <v>82</v>
      </c>
      <c r="D283" t="s">
        <v>36</v>
      </c>
      <c r="E283">
        <v>1</v>
      </c>
      <c r="F283">
        <v>0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6.333333333333333</v>
      </c>
      <c r="M283">
        <v>8</v>
      </c>
      <c r="N283">
        <v>4</v>
      </c>
      <c r="O283">
        <v>3</v>
      </c>
      <c r="P283">
        <v>0</v>
      </c>
      <c r="Q283">
        <v>2</v>
      </c>
      <c r="R283">
        <v>6</v>
      </c>
      <c r="S283">
        <v>0</v>
      </c>
      <c r="T283">
        <v>0</v>
      </c>
      <c r="U283">
        <v>0</v>
      </c>
    </row>
    <row r="284" spans="1:21" x14ac:dyDescent="0.35">
      <c r="A284" t="s">
        <v>121</v>
      </c>
      <c r="B284">
        <v>44409</v>
      </c>
      <c r="C284" t="s">
        <v>83</v>
      </c>
      <c r="D284" t="s">
        <v>36</v>
      </c>
      <c r="E284">
        <v>1</v>
      </c>
      <c r="F284">
        <v>0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1.6666666666666665</v>
      </c>
      <c r="M284">
        <v>3</v>
      </c>
      <c r="N284">
        <v>5</v>
      </c>
      <c r="O284">
        <v>5</v>
      </c>
      <c r="P284">
        <v>0</v>
      </c>
      <c r="Q284">
        <v>5</v>
      </c>
      <c r="R284">
        <v>3</v>
      </c>
      <c r="S284">
        <v>0</v>
      </c>
      <c r="T284">
        <v>0</v>
      </c>
      <c r="U284">
        <v>0</v>
      </c>
    </row>
    <row r="285" spans="1:21" x14ac:dyDescent="0.35">
      <c r="A285" t="s">
        <v>121</v>
      </c>
      <c r="B285">
        <v>44410</v>
      </c>
      <c r="C285" t="s">
        <v>84</v>
      </c>
      <c r="D285" t="s">
        <v>50</v>
      </c>
      <c r="E285">
        <v>1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4.333333333333333</v>
      </c>
      <c r="M285">
        <v>5</v>
      </c>
      <c r="N285">
        <v>5</v>
      </c>
      <c r="O285">
        <v>5</v>
      </c>
      <c r="P285">
        <v>1</v>
      </c>
      <c r="Q285">
        <v>3</v>
      </c>
      <c r="R285">
        <v>7</v>
      </c>
      <c r="S285">
        <v>0</v>
      </c>
      <c r="T285">
        <v>0</v>
      </c>
      <c r="U285">
        <v>0</v>
      </c>
    </row>
    <row r="286" spans="1:21" x14ac:dyDescent="0.35">
      <c r="A286" t="s">
        <v>121</v>
      </c>
      <c r="B286">
        <v>44411</v>
      </c>
      <c r="C286" t="s">
        <v>81</v>
      </c>
      <c r="D286" t="s">
        <v>50</v>
      </c>
      <c r="E286">
        <v>1</v>
      </c>
      <c r="F286">
        <v>0</v>
      </c>
      <c r="G286">
        <v>0</v>
      </c>
      <c r="H286">
        <v>1</v>
      </c>
      <c r="I286">
        <v>0</v>
      </c>
      <c r="J286">
        <v>0</v>
      </c>
      <c r="K286">
        <v>0</v>
      </c>
      <c r="L286">
        <v>7</v>
      </c>
      <c r="M286">
        <v>6</v>
      </c>
      <c r="N286">
        <v>1</v>
      </c>
      <c r="O286">
        <v>1</v>
      </c>
      <c r="P286">
        <v>1</v>
      </c>
      <c r="Q286">
        <v>1</v>
      </c>
      <c r="R286">
        <v>4</v>
      </c>
      <c r="S286">
        <v>0</v>
      </c>
      <c r="T286">
        <v>0</v>
      </c>
      <c r="U286">
        <v>0</v>
      </c>
    </row>
    <row r="287" spans="1:21" x14ac:dyDescent="0.35">
      <c r="A287" t="s">
        <v>121</v>
      </c>
      <c r="B287">
        <v>44412</v>
      </c>
      <c r="C287" t="s">
        <v>89</v>
      </c>
      <c r="D287" t="s">
        <v>50</v>
      </c>
      <c r="E287">
        <v>1</v>
      </c>
      <c r="F287">
        <v>0</v>
      </c>
      <c r="G287">
        <v>0</v>
      </c>
      <c r="H287">
        <v>0</v>
      </c>
      <c r="I287">
        <v>1</v>
      </c>
      <c r="J287">
        <v>0</v>
      </c>
      <c r="K287">
        <v>0</v>
      </c>
      <c r="L287">
        <v>5.666666666666667</v>
      </c>
      <c r="M287">
        <v>4</v>
      </c>
      <c r="N287">
        <v>3</v>
      </c>
      <c r="O287">
        <v>3</v>
      </c>
      <c r="P287">
        <v>1</v>
      </c>
      <c r="Q287">
        <v>3</v>
      </c>
      <c r="R287">
        <v>6</v>
      </c>
      <c r="S287">
        <v>0</v>
      </c>
      <c r="T287">
        <v>0</v>
      </c>
      <c r="U287">
        <v>1</v>
      </c>
    </row>
    <row r="288" spans="1:21" x14ac:dyDescent="0.35">
      <c r="A288" t="s">
        <v>121</v>
      </c>
      <c r="B288">
        <v>44413</v>
      </c>
      <c r="C288" t="s">
        <v>82</v>
      </c>
      <c r="D288" t="s">
        <v>50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8</v>
      </c>
      <c r="M288">
        <v>3</v>
      </c>
      <c r="N288">
        <v>0</v>
      </c>
      <c r="O288">
        <v>0</v>
      </c>
      <c r="P288">
        <v>0</v>
      </c>
      <c r="Q288">
        <v>2</v>
      </c>
      <c r="R288">
        <v>4</v>
      </c>
      <c r="S288">
        <v>0</v>
      </c>
      <c r="T288">
        <v>0</v>
      </c>
      <c r="U288">
        <v>0</v>
      </c>
    </row>
    <row r="289" spans="1:21" x14ac:dyDescent="0.35">
      <c r="A289" t="s">
        <v>121</v>
      </c>
      <c r="B289">
        <v>44414</v>
      </c>
      <c r="C289" t="s">
        <v>83</v>
      </c>
      <c r="D289" t="s">
        <v>74</v>
      </c>
      <c r="E289">
        <v>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1.3333333333333333</v>
      </c>
      <c r="M289">
        <v>3</v>
      </c>
      <c r="N289">
        <v>5</v>
      </c>
      <c r="O289">
        <v>5</v>
      </c>
      <c r="P289">
        <v>1</v>
      </c>
      <c r="Q289">
        <v>6</v>
      </c>
      <c r="R289">
        <v>2</v>
      </c>
      <c r="S289">
        <v>0</v>
      </c>
      <c r="T289">
        <v>0</v>
      </c>
      <c r="U289">
        <v>0</v>
      </c>
    </row>
    <row r="290" spans="1:21" x14ac:dyDescent="0.35">
      <c r="A290" t="s">
        <v>121</v>
      </c>
      <c r="B290">
        <v>44415</v>
      </c>
      <c r="C290" t="s">
        <v>84</v>
      </c>
      <c r="D290" t="s">
        <v>74</v>
      </c>
      <c r="E290">
        <v>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5</v>
      </c>
      <c r="M290">
        <v>4</v>
      </c>
      <c r="N290">
        <v>2</v>
      </c>
      <c r="O290">
        <v>2</v>
      </c>
      <c r="P290">
        <v>2</v>
      </c>
      <c r="Q290">
        <v>2</v>
      </c>
      <c r="R290">
        <v>7</v>
      </c>
      <c r="S290">
        <v>1</v>
      </c>
      <c r="T290">
        <v>0</v>
      </c>
      <c r="U290">
        <v>0</v>
      </c>
    </row>
    <row r="291" spans="1:21" x14ac:dyDescent="0.35">
      <c r="A291" t="s">
        <v>121</v>
      </c>
      <c r="B291">
        <v>44416</v>
      </c>
      <c r="C291" t="s">
        <v>81</v>
      </c>
      <c r="D291" t="s">
        <v>74</v>
      </c>
      <c r="E291">
        <v>1</v>
      </c>
      <c r="F291">
        <v>0</v>
      </c>
      <c r="G291">
        <v>0</v>
      </c>
      <c r="H291">
        <v>0</v>
      </c>
      <c r="I291">
        <v>1</v>
      </c>
      <c r="J291">
        <v>0</v>
      </c>
      <c r="K291">
        <v>0</v>
      </c>
      <c r="L291">
        <v>7</v>
      </c>
      <c r="M291">
        <v>6</v>
      </c>
      <c r="N291">
        <v>2</v>
      </c>
      <c r="O291">
        <v>2</v>
      </c>
      <c r="P291">
        <v>1</v>
      </c>
      <c r="Q291">
        <v>1</v>
      </c>
      <c r="R291">
        <v>5</v>
      </c>
      <c r="S291">
        <v>0</v>
      </c>
      <c r="T291">
        <v>0</v>
      </c>
      <c r="U291">
        <v>0</v>
      </c>
    </row>
    <row r="292" spans="1:21" x14ac:dyDescent="0.35">
      <c r="A292" t="s">
        <v>121</v>
      </c>
      <c r="B292">
        <v>44418</v>
      </c>
      <c r="C292" t="s">
        <v>89</v>
      </c>
      <c r="D292" t="s">
        <v>45</v>
      </c>
      <c r="E292">
        <v>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6</v>
      </c>
      <c r="M292">
        <v>7</v>
      </c>
      <c r="N292">
        <v>5</v>
      </c>
      <c r="O292">
        <v>5</v>
      </c>
      <c r="P292">
        <v>1</v>
      </c>
      <c r="Q292">
        <v>1</v>
      </c>
      <c r="R292">
        <v>7</v>
      </c>
      <c r="S292">
        <v>0</v>
      </c>
      <c r="T292">
        <v>0</v>
      </c>
      <c r="U292">
        <v>0</v>
      </c>
    </row>
    <row r="293" spans="1:21" x14ac:dyDescent="0.35">
      <c r="A293" t="s">
        <v>121</v>
      </c>
      <c r="B293">
        <v>44419</v>
      </c>
      <c r="C293" t="s">
        <v>82</v>
      </c>
      <c r="D293" t="s">
        <v>45</v>
      </c>
      <c r="E293">
        <v>1</v>
      </c>
      <c r="F293">
        <v>0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5</v>
      </c>
      <c r="M293">
        <v>11</v>
      </c>
      <c r="N293">
        <v>5</v>
      </c>
      <c r="O293">
        <v>5</v>
      </c>
      <c r="P293">
        <v>2</v>
      </c>
      <c r="Q293">
        <v>1</v>
      </c>
      <c r="R293">
        <v>3</v>
      </c>
      <c r="S293">
        <v>0</v>
      </c>
      <c r="T293">
        <v>0</v>
      </c>
      <c r="U293">
        <v>0</v>
      </c>
    </row>
    <row r="294" spans="1:21" x14ac:dyDescent="0.35">
      <c r="A294" t="s">
        <v>121</v>
      </c>
      <c r="B294">
        <v>44420</v>
      </c>
      <c r="C294" t="s">
        <v>98</v>
      </c>
      <c r="D294" t="s">
        <v>69</v>
      </c>
      <c r="E294">
        <v>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1.3333333333333333</v>
      </c>
      <c r="M294">
        <v>3</v>
      </c>
      <c r="N294">
        <v>2</v>
      </c>
      <c r="O294">
        <v>2</v>
      </c>
      <c r="P294">
        <v>0</v>
      </c>
      <c r="Q294">
        <v>0</v>
      </c>
      <c r="R294">
        <v>2</v>
      </c>
      <c r="S294">
        <v>0</v>
      </c>
      <c r="T294">
        <v>0</v>
      </c>
      <c r="U294">
        <v>0</v>
      </c>
    </row>
    <row r="295" spans="1:21" x14ac:dyDescent="0.35">
      <c r="A295" t="s">
        <v>121</v>
      </c>
      <c r="B295">
        <v>44421</v>
      </c>
      <c r="C295" t="s">
        <v>81</v>
      </c>
      <c r="D295" t="s">
        <v>69</v>
      </c>
      <c r="E295">
        <v>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6.666666666666667</v>
      </c>
      <c r="M295">
        <v>9</v>
      </c>
      <c r="N295">
        <v>2</v>
      </c>
      <c r="O295">
        <v>2</v>
      </c>
      <c r="P295">
        <v>1</v>
      </c>
      <c r="Q295">
        <v>0</v>
      </c>
      <c r="R295">
        <v>6</v>
      </c>
      <c r="S295">
        <v>0</v>
      </c>
      <c r="T295">
        <v>0</v>
      </c>
      <c r="U295">
        <v>0</v>
      </c>
    </row>
    <row r="296" spans="1:21" x14ac:dyDescent="0.35">
      <c r="A296" t="s">
        <v>121</v>
      </c>
      <c r="B296">
        <v>44422</v>
      </c>
      <c r="C296" t="s">
        <v>115</v>
      </c>
      <c r="D296" t="s">
        <v>69</v>
      </c>
      <c r="E296">
        <v>1</v>
      </c>
      <c r="F296">
        <v>1</v>
      </c>
      <c r="G296">
        <v>0</v>
      </c>
      <c r="H296">
        <v>1</v>
      </c>
      <c r="I296">
        <v>0</v>
      </c>
      <c r="J296">
        <v>0</v>
      </c>
      <c r="K296">
        <v>1</v>
      </c>
      <c r="L296">
        <v>9</v>
      </c>
      <c r="M296">
        <v>0</v>
      </c>
      <c r="N296">
        <v>0</v>
      </c>
      <c r="O296">
        <v>0</v>
      </c>
      <c r="P296">
        <v>0</v>
      </c>
      <c r="Q296">
        <v>3</v>
      </c>
      <c r="R296">
        <v>5</v>
      </c>
      <c r="S296">
        <v>0</v>
      </c>
      <c r="T296">
        <v>0</v>
      </c>
      <c r="U296">
        <v>0</v>
      </c>
    </row>
    <row r="297" spans="1:21" x14ac:dyDescent="0.35">
      <c r="A297" t="s">
        <v>121</v>
      </c>
      <c r="B297">
        <v>44423</v>
      </c>
      <c r="C297" t="s">
        <v>89</v>
      </c>
      <c r="D297" t="s">
        <v>69</v>
      </c>
      <c r="E297">
        <v>1</v>
      </c>
      <c r="F297">
        <v>0</v>
      </c>
      <c r="G297">
        <v>0</v>
      </c>
      <c r="H297">
        <v>0</v>
      </c>
      <c r="I297">
        <v>1</v>
      </c>
      <c r="J297">
        <v>0</v>
      </c>
      <c r="K297">
        <v>0</v>
      </c>
      <c r="L297">
        <v>5</v>
      </c>
      <c r="M297">
        <v>8</v>
      </c>
      <c r="N297">
        <v>4</v>
      </c>
      <c r="O297">
        <v>4</v>
      </c>
      <c r="P297">
        <v>3</v>
      </c>
      <c r="Q297">
        <v>3</v>
      </c>
      <c r="R297">
        <v>5</v>
      </c>
      <c r="S297">
        <v>0</v>
      </c>
      <c r="T297">
        <v>0</v>
      </c>
      <c r="U297">
        <v>0</v>
      </c>
    </row>
    <row r="298" spans="1:21" x14ac:dyDescent="0.35">
      <c r="A298" t="s">
        <v>121</v>
      </c>
      <c r="B298">
        <v>44425</v>
      </c>
      <c r="C298" t="s">
        <v>84</v>
      </c>
      <c r="D298" t="s">
        <v>116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5</v>
      </c>
      <c r="M298">
        <v>2</v>
      </c>
      <c r="N298">
        <v>1</v>
      </c>
      <c r="O298">
        <v>1</v>
      </c>
      <c r="P298">
        <v>1</v>
      </c>
      <c r="Q298">
        <v>3</v>
      </c>
      <c r="R298">
        <v>5</v>
      </c>
      <c r="S298">
        <v>0</v>
      </c>
      <c r="T298">
        <v>0</v>
      </c>
      <c r="U298">
        <v>0</v>
      </c>
    </row>
    <row r="299" spans="1:21" x14ac:dyDescent="0.35">
      <c r="A299" t="s">
        <v>121</v>
      </c>
      <c r="B299" t="s">
        <v>0</v>
      </c>
      <c r="C299" t="s">
        <v>1</v>
      </c>
      <c r="D299" t="s">
        <v>2</v>
      </c>
      <c r="E299" t="s">
        <v>3</v>
      </c>
      <c r="F299" t="s">
        <v>4</v>
      </c>
      <c r="G299" t="s">
        <v>5</v>
      </c>
      <c r="H299" t="s">
        <v>6</v>
      </c>
      <c r="I299" t="s">
        <v>7</v>
      </c>
      <c r="J299" t="s">
        <v>8</v>
      </c>
      <c r="K299" t="s">
        <v>9</v>
      </c>
      <c r="L299" t="s">
        <v>10</v>
      </c>
      <c r="M299" t="s">
        <v>11</v>
      </c>
      <c r="N299" t="s">
        <v>12</v>
      </c>
      <c r="O299" t="s">
        <v>13</v>
      </c>
      <c r="P299" t="s">
        <v>14</v>
      </c>
      <c r="Q299" t="s">
        <v>15</v>
      </c>
      <c r="R299" t="s">
        <v>16</v>
      </c>
      <c r="S299" t="s">
        <v>17</v>
      </c>
      <c r="T299" t="s">
        <v>18</v>
      </c>
      <c r="U299" t="s">
        <v>19</v>
      </c>
    </row>
    <row r="300" spans="1:21" x14ac:dyDescent="0.35">
      <c r="A300" t="s">
        <v>121</v>
      </c>
      <c r="B300">
        <v>44426</v>
      </c>
      <c r="C300" t="s">
        <v>111</v>
      </c>
      <c r="D300" t="s">
        <v>116</v>
      </c>
      <c r="E300">
        <v>1</v>
      </c>
      <c r="F300">
        <v>0</v>
      </c>
      <c r="G300">
        <v>0</v>
      </c>
      <c r="H300">
        <v>1</v>
      </c>
      <c r="I300">
        <v>0</v>
      </c>
      <c r="J300">
        <v>0</v>
      </c>
      <c r="K300">
        <v>0</v>
      </c>
      <c r="L300">
        <v>5.333333333333333</v>
      </c>
      <c r="M300">
        <v>3</v>
      </c>
      <c r="N300">
        <v>1</v>
      </c>
      <c r="O300">
        <v>1</v>
      </c>
      <c r="P300">
        <v>0</v>
      </c>
      <c r="Q300">
        <v>2</v>
      </c>
      <c r="R300">
        <v>1</v>
      </c>
      <c r="S300">
        <v>0</v>
      </c>
      <c r="T300">
        <v>0</v>
      </c>
      <c r="U300">
        <v>0</v>
      </c>
    </row>
    <row r="301" spans="1:21" x14ac:dyDescent="0.35">
      <c r="A301" t="s">
        <v>121</v>
      </c>
      <c r="B301">
        <v>44427</v>
      </c>
      <c r="C301" t="s">
        <v>81</v>
      </c>
      <c r="D301" t="s">
        <v>116</v>
      </c>
      <c r="E301">
        <v>1</v>
      </c>
      <c r="F301">
        <v>0</v>
      </c>
      <c r="G301">
        <v>0</v>
      </c>
      <c r="H301">
        <v>1</v>
      </c>
      <c r="I301">
        <v>0</v>
      </c>
      <c r="J301">
        <v>0</v>
      </c>
      <c r="K301">
        <v>0</v>
      </c>
      <c r="L301">
        <v>8</v>
      </c>
      <c r="M301">
        <v>3</v>
      </c>
      <c r="N301">
        <v>1</v>
      </c>
      <c r="O301">
        <v>1</v>
      </c>
      <c r="P301">
        <v>0</v>
      </c>
      <c r="Q301">
        <v>1</v>
      </c>
      <c r="R301">
        <v>5</v>
      </c>
      <c r="S301">
        <v>2</v>
      </c>
      <c r="T301">
        <v>0</v>
      </c>
      <c r="U301">
        <v>0</v>
      </c>
    </row>
    <row r="302" spans="1:21" x14ac:dyDescent="0.35">
      <c r="A302" t="s">
        <v>121</v>
      </c>
      <c r="B302">
        <v>44428</v>
      </c>
      <c r="C302" t="s">
        <v>115</v>
      </c>
      <c r="D302" t="s">
        <v>86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5</v>
      </c>
      <c r="M302">
        <v>9</v>
      </c>
      <c r="N302">
        <v>4</v>
      </c>
      <c r="O302">
        <v>4</v>
      </c>
      <c r="P302">
        <v>1</v>
      </c>
      <c r="Q302">
        <v>1</v>
      </c>
      <c r="R302">
        <v>2</v>
      </c>
      <c r="S302">
        <v>1</v>
      </c>
      <c r="T302">
        <v>0</v>
      </c>
      <c r="U302">
        <v>0</v>
      </c>
    </row>
    <row r="303" spans="1:21" x14ac:dyDescent="0.35">
      <c r="A303" t="s">
        <v>121</v>
      </c>
      <c r="B303">
        <v>44429</v>
      </c>
      <c r="C303" t="s">
        <v>89</v>
      </c>
      <c r="D303" t="s">
        <v>86</v>
      </c>
      <c r="E303">
        <v>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7</v>
      </c>
      <c r="M303">
        <v>3</v>
      </c>
      <c r="N303">
        <v>0</v>
      </c>
      <c r="O303">
        <v>0</v>
      </c>
      <c r="P303">
        <v>0</v>
      </c>
      <c r="Q303">
        <v>1</v>
      </c>
      <c r="R303">
        <v>9</v>
      </c>
      <c r="S303">
        <v>0</v>
      </c>
      <c r="T303">
        <v>0</v>
      </c>
      <c r="U303">
        <v>0</v>
      </c>
    </row>
    <row r="304" spans="1:21" x14ac:dyDescent="0.35">
      <c r="A304" t="s">
        <v>121</v>
      </c>
      <c r="B304">
        <v>44430</v>
      </c>
      <c r="C304" t="s">
        <v>84</v>
      </c>
      <c r="D304" t="s">
        <v>86</v>
      </c>
      <c r="E304">
        <v>1</v>
      </c>
      <c r="F304">
        <v>0</v>
      </c>
      <c r="G304">
        <v>0</v>
      </c>
      <c r="H304">
        <v>1</v>
      </c>
      <c r="I304">
        <v>0</v>
      </c>
      <c r="J304">
        <v>0</v>
      </c>
      <c r="K304">
        <v>0</v>
      </c>
      <c r="L304">
        <v>5</v>
      </c>
      <c r="M304">
        <v>1</v>
      </c>
      <c r="N304">
        <v>1</v>
      </c>
      <c r="O304">
        <v>1</v>
      </c>
      <c r="P304">
        <v>0</v>
      </c>
      <c r="Q304">
        <v>5</v>
      </c>
      <c r="R304">
        <v>5</v>
      </c>
      <c r="S304">
        <v>1</v>
      </c>
      <c r="T304">
        <v>0</v>
      </c>
      <c r="U304">
        <v>0</v>
      </c>
    </row>
    <row r="305" spans="1:21" x14ac:dyDescent="0.35">
      <c r="A305" t="s">
        <v>121</v>
      </c>
      <c r="B305">
        <v>44431</v>
      </c>
      <c r="C305" t="s">
        <v>117</v>
      </c>
      <c r="D305" t="s">
        <v>118</v>
      </c>
      <c r="E305">
        <v>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5</v>
      </c>
      <c r="M305">
        <v>6</v>
      </c>
      <c r="N305">
        <v>2</v>
      </c>
      <c r="O305">
        <v>2</v>
      </c>
      <c r="P305">
        <v>0</v>
      </c>
      <c r="Q305">
        <v>2</v>
      </c>
      <c r="R305">
        <v>7</v>
      </c>
      <c r="S305">
        <v>0</v>
      </c>
      <c r="T305">
        <v>0</v>
      </c>
      <c r="U305">
        <v>0</v>
      </c>
    </row>
    <row r="306" spans="1:21" x14ac:dyDescent="0.35">
      <c r="A306" t="s">
        <v>121</v>
      </c>
      <c r="B306">
        <v>44432</v>
      </c>
      <c r="C306" t="s">
        <v>81</v>
      </c>
      <c r="D306" t="s">
        <v>118</v>
      </c>
      <c r="E306">
        <v>1</v>
      </c>
      <c r="F306">
        <v>0</v>
      </c>
      <c r="G306">
        <v>0</v>
      </c>
      <c r="H306">
        <v>0</v>
      </c>
      <c r="I306">
        <v>1</v>
      </c>
      <c r="J306">
        <v>0</v>
      </c>
      <c r="K306">
        <v>0</v>
      </c>
      <c r="L306">
        <v>6</v>
      </c>
      <c r="M306">
        <v>6</v>
      </c>
      <c r="N306">
        <v>4</v>
      </c>
      <c r="O306">
        <v>4</v>
      </c>
      <c r="P306">
        <v>2</v>
      </c>
      <c r="Q306">
        <v>3</v>
      </c>
      <c r="R306">
        <v>5</v>
      </c>
      <c r="S306">
        <v>0</v>
      </c>
      <c r="T306">
        <v>0</v>
      </c>
      <c r="U306">
        <v>0</v>
      </c>
    </row>
    <row r="307" spans="1:21" x14ac:dyDescent="0.35">
      <c r="A307" t="s">
        <v>121</v>
      </c>
      <c r="B307">
        <v>44433</v>
      </c>
      <c r="C307" t="s">
        <v>115</v>
      </c>
      <c r="D307" t="s">
        <v>118</v>
      </c>
      <c r="E307">
        <v>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5</v>
      </c>
      <c r="M307">
        <v>3</v>
      </c>
      <c r="N307">
        <v>2</v>
      </c>
      <c r="O307">
        <v>2</v>
      </c>
      <c r="P307">
        <v>0</v>
      </c>
      <c r="Q307">
        <v>3</v>
      </c>
      <c r="R307">
        <v>4</v>
      </c>
      <c r="S307">
        <v>0</v>
      </c>
      <c r="T307">
        <v>0</v>
      </c>
      <c r="U307">
        <v>0</v>
      </c>
    </row>
    <row r="308" spans="1:21" x14ac:dyDescent="0.35">
      <c r="A308" t="s">
        <v>121</v>
      </c>
      <c r="B308">
        <v>44434</v>
      </c>
      <c r="C308" t="s">
        <v>89</v>
      </c>
      <c r="D308" t="s">
        <v>119</v>
      </c>
      <c r="E308">
        <v>1</v>
      </c>
      <c r="F308">
        <v>0</v>
      </c>
      <c r="G308">
        <v>0</v>
      </c>
      <c r="H308">
        <v>1</v>
      </c>
      <c r="I308">
        <v>0</v>
      </c>
      <c r="J308">
        <v>0</v>
      </c>
      <c r="K308">
        <v>0</v>
      </c>
      <c r="L308">
        <v>5</v>
      </c>
      <c r="M308">
        <v>3</v>
      </c>
      <c r="N308">
        <v>2</v>
      </c>
      <c r="O308">
        <v>0</v>
      </c>
      <c r="P308">
        <v>1</v>
      </c>
      <c r="Q308">
        <v>2</v>
      </c>
      <c r="R308">
        <v>6</v>
      </c>
      <c r="S308">
        <v>0</v>
      </c>
      <c r="T308">
        <v>0</v>
      </c>
      <c r="U308">
        <v>0</v>
      </c>
    </row>
    <row r="309" spans="1:21" x14ac:dyDescent="0.35">
      <c r="A309" t="s">
        <v>121</v>
      </c>
      <c r="B309">
        <v>44435</v>
      </c>
      <c r="C309" t="s">
        <v>84</v>
      </c>
      <c r="D309" t="s">
        <v>119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5</v>
      </c>
      <c r="M309">
        <v>5</v>
      </c>
      <c r="N309">
        <v>2</v>
      </c>
      <c r="O309">
        <v>2</v>
      </c>
      <c r="P309">
        <v>1</v>
      </c>
      <c r="Q309">
        <v>3</v>
      </c>
      <c r="R309">
        <v>4</v>
      </c>
      <c r="S309">
        <v>0</v>
      </c>
      <c r="T309">
        <v>0</v>
      </c>
      <c r="U309">
        <v>0</v>
      </c>
    </row>
    <row r="310" spans="1:21" x14ac:dyDescent="0.35">
      <c r="A310" t="s">
        <v>121</v>
      </c>
      <c r="B310">
        <v>44436</v>
      </c>
      <c r="C310" t="s">
        <v>117</v>
      </c>
      <c r="D310" t="s">
        <v>119</v>
      </c>
      <c r="E310">
        <v>1</v>
      </c>
      <c r="F310">
        <v>0</v>
      </c>
      <c r="G310">
        <v>0</v>
      </c>
      <c r="H310">
        <v>0</v>
      </c>
      <c r="I310">
        <v>1</v>
      </c>
      <c r="J310">
        <v>0</v>
      </c>
      <c r="K310">
        <v>0</v>
      </c>
      <c r="L310">
        <v>6</v>
      </c>
      <c r="M310">
        <v>8</v>
      </c>
      <c r="N310">
        <v>4</v>
      </c>
      <c r="O310">
        <v>4</v>
      </c>
      <c r="P310">
        <v>2</v>
      </c>
      <c r="Q310">
        <v>1</v>
      </c>
      <c r="R310">
        <v>3</v>
      </c>
      <c r="S310">
        <v>0</v>
      </c>
      <c r="T310">
        <v>0</v>
      </c>
      <c r="U310">
        <v>0</v>
      </c>
    </row>
    <row r="311" spans="1:21" x14ac:dyDescent="0.35">
      <c r="A311" t="s">
        <v>121</v>
      </c>
      <c r="B311">
        <v>44437</v>
      </c>
      <c r="C311" t="s">
        <v>81</v>
      </c>
      <c r="D311" t="s">
        <v>119</v>
      </c>
      <c r="E311">
        <v>1</v>
      </c>
      <c r="F311">
        <v>0</v>
      </c>
      <c r="G311">
        <v>0</v>
      </c>
      <c r="H311">
        <v>0</v>
      </c>
      <c r="I311">
        <v>1</v>
      </c>
      <c r="J311">
        <v>0</v>
      </c>
      <c r="K311">
        <v>0</v>
      </c>
      <c r="L311">
        <v>5</v>
      </c>
      <c r="M311">
        <v>7</v>
      </c>
      <c r="N311">
        <v>5</v>
      </c>
      <c r="O311">
        <v>5</v>
      </c>
      <c r="P311">
        <v>0</v>
      </c>
      <c r="Q311">
        <v>4</v>
      </c>
      <c r="R311">
        <v>3</v>
      </c>
      <c r="S311">
        <v>0</v>
      </c>
      <c r="T311">
        <v>0</v>
      </c>
      <c r="U311">
        <v>0</v>
      </c>
    </row>
    <row r="312" spans="1:21" x14ac:dyDescent="0.35">
      <c r="A312" t="s">
        <v>121</v>
      </c>
      <c r="B312">
        <v>44438</v>
      </c>
      <c r="C312" t="s">
        <v>115</v>
      </c>
      <c r="D312" t="s">
        <v>69</v>
      </c>
      <c r="E312">
        <v>1</v>
      </c>
      <c r="F312">
        <v>0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5</v>
      </c>
      <c r="M312">
        <v>8</v>
      </c>
      <c r="N312">
        <v>5</v>
      </c>
      <c r="O312">
        <v>3</v>
      </c>
      <c r="P312">
        <v>1</v>
      </c>
      <c r="Q312">
        <v>1</v>
      </c>
      <c r="R312">
        <v>4</v>
      </c>
      <c r="S312">
        <v>0</v>
      </c>
      <c r="T312">
        <v>0</v>
      </c>
      <c r="U312">
        <v>0</v>
      </c>
    </row>
    <row r="313" spans="1:21" x14ac:dyDescent="0.35">
      <c r="A313" t="s">
        <v>121</v>
      </c>
      <c r="B313">
        <v>44439</v>
      </c>
      <c r="C313" t="s">
        <v>89</v>
      </c>
      <c r="D313" t="s">
        <v>69</v>
      </c>
      <c r="E313">
        <v>1</v>
      </c>
      <c r="F313">
        <v>0</v>
      </c>
      <c r="G313">
        <v>0</v>
      </c>
      <c r="H313">
        <v>0</v>
      </c>
      <c r="I313">
        <v>1</v>
      </c>
      <c r="J313">
        <v>0</v>
      </c>
      <c r="K313">
        <v>0</v>
      </c>
      <c r="L313">
        <v>6</v>
      </c>
      <c r="M313">
        <v>5</v>
      </c>
      <c r="N313">
        <v>3</v>
      </c>
      <c r="O313">
        <v>3</v>
      </c>
      <c r="P313">
        <v>1</v>
      </c>
      <c r="Q313">
        <v>4</v>
      </c>
      <c r="R313">
        <v>4</v>
      </c>
      <c r="S313">
        <v>0</v>
      </c>
      <c r="T313">
        <v>0</v>
      </c>
      <c r="U313">
        <v>0</v>
      </c>
    </row>
    <row r="314" spans="1:21" x14ac:dyDescent="0.35">
      <c r="A314" t="s">
        <v>121</v>
      </c>
      <c r="B314">
        <v>44440</v>
      </c>
      <c r="C314" t="s">
        <v>85</v>
      </c>
      <c r="D314" t="s">
        <v>69</v>
      </c>
      <c r="E314">
        <v>1</v>
      </c>
      <c r="F314">
        <v>0</v>
      </c>
      <c r="G314">
        <v>0</v>
      </c>
      <c r="H314">
        <v>1</v>
      </c>
      <c r="I314">
        <v>0</v>
      </c>
      <c r="J314">
        <v>0</v>
      </c>
      <c r="K314">
        <v>0</v>
      </c>
      <c r="L314">
        <v>6</v>
      </c>
      <c r="M314">
        <v>4</v>
      </c>
      <c r="N314">
        <v>1</v>
      </c>
      <c r="O314">
        <v>1</v>
      </c>
      <c r="P314">
        <v>1</v>
      </c>
      <c r="Q314">
        <v>0</v>
      </c>
      <c r="R314">
        <v>3</v>
      </c>
      <c r="S314">
        <v>0</v>
      </c>
      <c r="T314">
        <v>0</v>
      </c>
      <c r="U314">
        <v>0</v>
      </c>
    </row>
    <row r="315" spans="1:21" x14ac:dyDescent="0.35">
      <c r="A315" t="s">
        <v>121</v>
      </c>
      <c r="B315">
        <v>44442</v>
      </c>
      <c r="C315" t="s">
        <v>81</v>
      </c>
      <c r="D315" t="s">
        <v>46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6</v>
      </c>
      <c r="M315">
        <v>5</v>
      </c>
      <c r="N315">
        <v>5</v>
      </c>
      <c r="O315">
        <v>5</v>
      </c>
      <c r="P315">
        <v>2</v>
      </c>
      <c r="Q315">
        <v>5</v>
      </c>
      <c r="R315">
        <v>5</v>
      </c>
      <c r="S315">
        <v>1</v>
      </c>
      <c r="T315">
        <v>0</v>
      </c>
      <c r="U315">
        <v>0</v>
      </c>
    </row>
    <row r="316" spans="1:21" x14ac:dyDescent="0.35">
      <c r="A316" t="s">
        <v>121</v>
      </c>
      <c r="B316">
        <v>44443</v>
      </c>
      <c r="C316" t="s">
        <v>111</v>
      </c>
      <c r="D316" t="s">
        <v>46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3.6666666666666665</v>
      </c>
      <c r="M316">
        <v>7</v>
      </c>
      <c r="N316">
        <v>5</v>
      </c>
      <c r="O316">
        <v>5</v>
      </c>
      <c r="P316">
        <v>1</v>
      </c>
      <c r="Q316">
        <v>1</v>
      </c>
      <c r="R316">
        <v>4</v>
      </c>
      <c r="S316">
        <v>0</v>
      </c>
      <c r="T316">
        <v>0</v>
      </c>
      <c r="U316">
        <v>0</v>
      </c>
    </row>
    <row r="317" spans="1:21" x14ac:dyDescent="0.35">
      <c r="A317" t="s">
        <v>121</v>
      </c>
      <c r="B317">
        <v>44444</v>
      </c>
      <c r="C317" t="s">
        <v>115</v>
      </c>
      <c r="D317" t="s">
        <v>46</v>
      </c>
      <c r="E317">
        <v>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7</v>
      </c>
      <c r="M317">
        <v>4</v>
      </c>
      <c r="N317">
        <v>3</v>
      </c>
      <c r="O317">
        <v>3</v>
      </c>
      <c r="P317">
        <v>0</v>
      </c>
      <c r="Q317">
        <v>2</v>
      </c>
      <c r="R317">
        <v>3</v>
      </c>
      <c r="S317">
        <v>0</v>
      </c>
      <c r="T317">
        <v>0</v>
      </c>
      <c r="U317">
        <v>0</v>
      </c>
    </row>
    <row r="318" spans="1:21" x14ac:dyDescent="0.35">
      <c r="A318" t="s">
        <v>121</v>
      </c>
      <c r="B318">
        <v>44446</v>
      </c>
      <c r="C318" t="s">
        <v>89</v>
      </c>
      <c r="D318" t="s">
        <v>31</v>
      </c>
      <c r="E318">
        <v>1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6.666666666666667</v>
      </c>
      <c r="M318">
        <v>6</v>
      </c>
      <c r="N318">
        <v>3</v>
      </c>
      <c r="O318">
        <v>3</v>
      </c>
      <c r="P318">
        <v>0</v>
      </c>
      <c r="Q318">
        <v>0</v>
      </c>
      <c r="R318">
        <v>8</v>
      </c>
      <c r="S318">
        <v>0</v>
      </c>
      <c r="T318">
        <v>0</v>
      </c>
      <c r="U318">
        <v>0</v>
      </c>
    </row>
    <row r="319" spans="1:21" x14ac:dyDescent="0.35">
      <c r="A319" t="s">
        <v>121</v>
      </c>
      <c r="B319">
        <v>44447</v>
      </c>
      <c r="C319" t="s">
        <v>85</v>
      </c>
      <c r="D319" t="s">
        <v>31</v>
      </c>
      <c r="E319">
        <v>1</v>
      </c>
      <c r="F319">
        <v>0</v>
      </c>
      <c r="G319">
        <v>0</v>
      </c>
      <c r="H319">
        <v>0</v>
      </c>
      <c r="I319">
        <v>1</v>
      </c>
      <c r="J319">
        <v>0</v>
      </c>
      <c r="K319">
        <v>0</v>
      </c>
      <c r="L319">
        <v>5</v>
      </c>
      <c r="M319">
        <v>4</v>
      </c>
      <c r="N319">
        <v>3</v>
      </c>
      <c r="O319">
        <v>3</v>
      </c>
      <c r="P319">
        <v>0</v>
      </c>
      <c r="Q319">
        <v>2</v>
      </c>
      <c r="R319">
        <v>4</v>
      </c>
      <c r="S319">
        <v>0</v>
      </c>
      <c r="T319">
        <v>0</v>
      </c>
      <c r="U319">
        <v>0</v>
      </c>
    </row>
    <row r="320" spans="1:21" x14ac:dyDescent="0.35">
      <c r="A320" t="s">
        <v>121</v>
      </c>
      <c r="B320" t="s">
        <v>0</v>
      </c>
      <c r="C320" t="s">
        <v>1</v>
      </c>
      <c r="D320" t="s">
        <v>2</v>
      </c>
      <c r="E320" t="s">
        <v>3</v>
      </c>
      <c r="F320" t="s">
        <v>4</v>
      </c>
      <c r="G320" t="s">
        <v>5</v>
      </c>
      <c r="H320" t="s">
        <v>6</v>
      </c>
      <c r="I320" t="s">
        <v>7</v>
      </c>
      <c r="J320" t="s">
        <v>8</v>
      </c>
      <c r="K320" t="s">
        <v>9</v>
      </c>
      <c r="L320" t="s">
        <v>10</v>
      </c>
      <c r="M320" t="s">
        <v>11</v>
      </c>
      <c r="N320" t="s">
        <v>12</v>
      </c>
      <c r="O320" t="s">
        <v>13</v>
      </c>
      <c r="P320" t="s">
        <v>14</v>
      </c>
      <c r="Q320" t="s">
        <v>15</v>
      </c>
      <c r="R320" t="s">
        <v>16</v>
      </c>
      <c r="S320" t="s">
        <v>17</v>
      </c>
      <c r="T320" t="s">
        <v>18</v>
      </c>
      <c r="U320" t="s">
        <v>19</v>
      </c>
    </row>
    <row r="321" spans="1:21" x14ac:dyDescent="0.35">
      <c r="A321" t="s">
        <v>121</v>
      </c>
      <c r="B321">
        <v>44449</v>
      </c>
      <c r="C321" t="s">
        <v>81</v>
      </c>
      <c r="D321" t="s">
        <v>34</v>
      </c>
      <c r="E321">
        <v>1</v>
      </c>
      <c r="F321">
        <v>0</v>
      </c>
      <c r="G321">
        <v>0</v>
      </c>
      <c r="H321">
        <v>0</v>
      </c>
      <c r="I321">
        <v>1</v>
      </c>
      <c r="J321">
        <v>0</v>
      </c>
      <c r="K321">
        <v>0</v>
      </c>
      <c r="L321">
        <v>6</v>
      </c>
      <c r="M321">
        <v>8</v>
      </c>
      <c r="N321">
        <v>5</v>
      </c>
      <c r="O321">
        <v>5</v>
      </c>
      <c r="P321">
        <v>3</v>
      </c>
      <c r="Q321">
        <v>1</v>
      </c>
      <c r="R321">
        <v>6</v>
      </c>
      <c r="S321">
        <v>0</v>
      </c>
      <c r="T321">
        <v>0</v>
      </c>
      <c r="U321">
        <v>0</v>
      </c>
    </row>
    <row r="322" spans="1:21" x14ac:dyDescent="0.35">
      <c r="A322" t="s">
        <v>121</v>
      </c>
      <c r="B322">
        <v>44450</v>
      </c>
      <c r="C322" t="s">
        <v>111</v>
      </c>
      <c r="D322" t="s">
        <v>34</v>
      </c>
      <c r="E322">
        <v>1</v>
      </c>
      <c r="F322">
        <v>0</v>
      </c>
      <c r="G322">
        <v>0</v>
      </c>
      <c r="H322">
        <v>1</v>
      </c>
      <c r="I322">
        <v>0</v>
      </c>
      <c r="J322">
        <v>0</v>
      </c>
      <c r="K322">
        <v>0</v>
      </c>
      <c r="L322">
        <v>5.333333333333333</v>
      </c>
      <c r="M322">
        <v>4</v>
      </c>
      <c r="N322">
        <v>3</v>
      </c>
      <c r="O322">
        <v>3</v>
      </c>
      <c r="P322">
        <v>2</v>
      </c>
      <c r="Q322">
        <v>1</v>
      </c>
      <c r="R322">
        <v>4</v>
      </c>
      <c r="S322">
        <v>1</v>
      </c>
      <c r="T322">
        <v>0</v>
      </c>
      <c r="U322">
        <v>0</v>
      </c>
    </row>
    <row r="323" spans="1:21" x14ac:dyDescent="0.35">
      <c r="A323" t="s">
        <v>121</v>
      </c>
      <c r="B323">
        <v>44451</v>
      </c>
      <c r="C323" t="s">
        <v>115</v>
      </c>
      <c r="D323" t="s">
        <v>34</v>
      </c>
      <c r="E323">
        <v>1</v>
      </c>
      <c r="F323">
        <v>0</v>
      </c>
      <c r="G323">
        <v>0</v>
      </c>
      <c r="H323">
        <v>1</v>
      </c>
      <c r="I323">
        <v>0</v>
      </c>
      <c r="J323">
        <v>0</v>
      </c>
      <c r="K323">
        <v>0</v>
      </c>
      <c r="L323">
        <v>5.333333333333333</v>
      </c>
      <c r="M323">
        <v>2</v>
      </c>
      <c r="N323">
        <v>2</v>
      </c>
      <c r="O323">
        <v>2</v>
      </c>
      <c r="P323">
        <v>2</v>
      </c>
      <c r="Q323">
        <v>1</v>
      </c>
      <c r="R323">
        <v>2</v>
      </c>
      <c r="S323">
        <v>0</v>
      </c>
      <c r="T323">
        <v>0</v>
      </c>
      <c r="U323">
        <v>0</v>
      </c>
    </row>
    <row r="324" spans="1:21" x14ac:dyDescent="0.35">
      <c r="A324" t="s">
        <v>121</v>
      </c>
      <c r="B324">
        <v>44452</v>
      </c>
      <c r="C324" t="s">
        <v>89</v>
      </c>
      <c r="D324" t="s">
        <v>61</v>
      </c>
      <c r="E324">
        <v>1</v>
      </c>
      <c r="F324">
        <v>0</v>
      </c>
      <c r="G324">
        <v>0</v>
      </c>
      <c r="H324">
        <v>0</v>
      </c>
      <c r="I324">
        <v>1</v>
      </c>
      <c r="J324">
        <v>0</v>
      </c>
      <c r="K324">
        <v>0</v>
      </c>
      <c r="L324">
        <v>5.333333333333333</v>
      </c>
      <c r="M324">
        <v>8</v>
      </c>
      <c r="N324">
        <v>4</v>
      </c>
      <c r="O324">
        <v>4</v>
      </c>
      <c r="P324">
        <v>0</v>
      </c>
      <c r="Q324">
        <v>3</v>
      </c>
      <c r="R324">
        <v>4</v>
      </c>
      <c r="S324">
        <v>0</v>
      </c>
      <c r="T324">
        <v>0</v>
      </c>
      <c r="U324">
        <v>0</v>
      </c>
    </row>
    <row r="325" spans="1:21" x14ac:dyDescent="0.35">
      <c r="A325" t="s">
        <v>121</v>
      </c>
      <c r="B325">
        <v>44453</v>
      </c>
      <c r="C325" t="s">
        <v>85</v>
      </c>
      <c r="D325" t="s">
        <v>61</v>
      </c>
      <c r="E325">
        <v>1</v>
      </c>
      <c r="F325">
        <v>0</v>
      </c>
      <c r="G325">
        <v>0</v>
      </c>
      <c r="H325">
        <v>0</v>
      </c>
      <c r="I325">
        <v>1</v>
      </c>
      <c r="J325">
        <v>0</v>
      </c>
      <c r="K325">
        <v>0</v>
      </c>
      <c r="L325">
        <v>4</v>
      </c>
      <c r="M325">
        <v>5</v>
      </c>
      <c r="N325">
        <v>4</v>
      </c>
      <c r="O325">
        <v>3</v>
      </c>
      <c r="P325">
        <v>1</v>
      </c>
      <c r="Q325">
        <v>1</v>
      </c>
      <c r="R325">
        <v>4</v>
      </c>
      <c r="S325">
        <v>0</v>
      </c>
      <c r="T325">
        <v>0</v>
      </c>
      <c r="U325">
        <v>0</v>
      </c>
    </row>
    <row r="326" spans="1:21" x14ac:dyDescent="0.35">
      <c r="A326" t="s">
        <v>121</v>
      </c>
      <c r="B326">
        <v>44454</v>
      </c>
      <c r="C326" t="s">
        <v>82</v>
      </c>
      <c r="D326" t="s">
        <v>61</v>
      </c>
      <c r="E326">
        <v>1</v>
      </c>
      <c r="F326">
        <v>0</v>
      </c>
      <c r="G326">
        <v>0</v>
      </c>
      <c r="H326">
        <v>0</v>
      </c>
      <c r="I326">
        <v>1</v>
      </c>
      <c r="J326">
        <v>0</v>
      </c>
      <c r="K326">
        <v>0</v>
      </c>
      <c r="L326">
        <v>4.666666666666667</v>
      </c>
      <c r="M326">
        <v>10</v>
      </c>
      <c r="N326">
        <v>4</v>
      </c>
      <c r="O326">
        <v>4</v>
      </c>
      <c r="P326">
        <v>1</v>
      </c>
      <c r="Q326">
        <v>2</v>
      </c>
      <c r="R326">
        <v>1</v>
      </c>
      <c r="S326">
        <v>0</v>
      </c>
      <c r="T326">
        <v>0</v>
      </c>
      <c r="U326">
        <v>0</v>
      </c>
    </row>
    <row r="327" spans="1:21" x14ac:dyDescent="0.35">
      <c r="A327" t="s">
        <v>121</v>
      </c>
      <c r="B327">
        <v>44456</v>
      </c>
      <c r="C327" t="s">
        <v>81</v>
      </c>
      <c r="D327" t="s">
        <v>32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7</v>
      </c>
      <c r="M327">
        <v>1</v>
      </c>
      <c r="N327">
        <v>2</v>
      </c>
      <c r="O327">
        <v>2</v>
      </c>
      <c r="P327">
        <v>1</v>
      </c>
      <c r="Q327">
        <v>1</v>
      </c>
      <c r="R327">
        <v>3</v>
      </c>
      <c r="S327">
        <v>0</v>
      </c>
      <c r="T327">
        <v>0</v>
      </c>
      <c r="U327">
        <v>0</v>
      </c>
    </row>
    <row r="328" spans="1:21" x14ac:dyDescent="0.35">
      <c r="A328" t="s">
        <v>121</v>
      </c>
      <c r="B328">
        <v>44457</v>
      </c>
      <c r="C328" t="s">
        <v>111</v>
      </c>
      <c r="D328" t="s">
        <v>32</v>
      </c>
      <c r="E328">
        <v>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5</v>
      </c>
      <c r="M328">
        <v>8</v>
      </c>
      <c r="N328">
        <v>3</v>
      </c>
      <c r="O328">
        <v>3</v>
      </c>
      <c r="P328">
        <v>1</v>
      </c>
      <c r="Q328">
        <v>1</v>
      </c>
      <c r="R328">
        <v>3</v>
      </c>
      <c r="S328">
        <v>0</v>
      </c>
      <c r="T328">
        <v>0</v>
      </c>
      <c r="U328">
        <v>0</v>
      </c>
    </row>
    <row r="329" spans="1:21" x14ac:dyDescent="0.35">
      <c r="A329" t="s">
        <v>121</v>
      </c>
      <c r="B329">
        <v>44458</v>
      </c>
      <c r="C329" t="s">
        <v>89</v>
      </c>
      <c r="D329" t="s">
        <v>32</v>
      </c>
      <c r="E329">
        <v>1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6</v>
      </c>
      <c r="M329">
        <v>5</v>
      </c>
      <c r="N329">
        <v>4</v>
      </c>
      <c r="O329">
        <v>4</v>
      </c>
      <c r="P329">
        <v>1</v>
      </c>
      <c r="Q329">
        <v>1</v>
      </c>
      <c r="R329">
        <v>7</v>
      </c>
      <c r="S329">
        <v>0</v>
      </c>
      <c r="T329">
        <v>0</v>
      </c>
      <c r="U329">
        <v>0</v>
      </c>
    </row>
    <row r="330" spans="1:21" x14ac:dyDescent="0.35">
      <c r="A330" t="s">
        <v>121</v>
      </c>
      <c r="B330">
        <v>44459</v>
      </c>
      <c r="C330" t="s">
        <v>117</v>
      </c>
      <c r="D330" t="s">
        <v>120</v>
      </c>
      <c r="E330">
        <v>1</v>
      </c>
      <c r="F330">
        <v>0</v>
      </c>
      <c r="G330">
        <v>0</v>
      </c>
      <c r="H330">
        <v>0</v>
      </c>
      <c r="I330">
        <v>1</v>
      </c>
      <c r="J330">
        <v>0</v>
      </c>
      <c r="K330">
        <v>0</v>
      </c>
      <c r="L330">
        <v>4</v>
      </c>
      <c r="M330">
        <v>8</v>
      </c>
      <c r="N330">
        <v>6</v>
      </c>
      <c r="O330">
        <v>6</v>
      </c>
      <c r="P330">
        <v>0</v>
      </c>
      <c r="Q330">
        <v>2</v>
      </c>
      <c r="R330">
        <v>4</v>
      </c>
      <c r="S330">
        <v>0</v>
      </c>
      <c r="T330">
        <v>0</v>
      </c>
      <c r="U330">
        <v>0</v>
      </c>
    </row>
    <row r="331" spans="1:21" x14ac:dyDescent="0.35">
      <c r="A331" t="s">
        <v>121</v>
      </c>
      <c r="B331">
        <v>44460</v>
      </c>
      <c r="C331" t="s">
        <v>85</v>
      </c>
      <c r="D331" t="s">
        <v>120</v>
      </c>
      <c r="E331">
        <v>1</v>
      </c>
      <c r="F331">
        <v>0</v>
      </c>
      <c r="G331">
        <v>0</v>
      </c>
      <c r="H331">
        <v>0</v>
      </c>
      <c r="I331">
        <v>1</v>
      </c>
      <c r="J331">
        <v>0</v>
      </c>
      <c r="K331">
        <v>0</v>
      </c>
      <c r="L331">
        <v>6.666666666666667</v>
      </c>
      <c r="M331">
        <v>7</v>
      </c>
      <c r="N331">
        <v>5</v>
      </c>
      <c r="O331">
        <v>3</v>
      </c>
      <c r="P331">
        <v>3</v>
      </c>
      <c r="Q331">
        <v>0</v>
      </c>
      <c r="R331">
        <v>7</v>
      </c>
      <c r="S331">
        <v>0</v>
      </c>
      <c r="T331">
        <v>0</v>
      </c>
      <c r="U331">
        <v>0</v>
      </c>
    </row>
    <row r="332" spans="1:21" x14ac:dyDescent="0.35">
      <c r="A332" t="s">
        <v>121</v>
      </c>
      <c r="B332">
        <v>44461</v>
      </c>
      <c r="C332" t="s">
        <v>82</v>
      </c>
      <c r="D332" t="s">
        <v>120</v>
      </c>
      <c r="E332">
        <v>1</v>
      </c>
      <c r="F332">
        <v>0</v>
      </c>
      <c r="G332">
        <v>0</v>
      </c>
      <c r="H332">
        <v>0</v>
      </c>
      <c r="I332">
        <v>1</v>
      </c>
      <c r="J332">
        <v>0</v>
      </c>
      <c r="K332">
        <v>0</v>
      </c>
      <c r="L332">
        <v>6</v>
      </c>
      <c r="M332">
        <v>7</v>
      </c>
      <c r="N332">
        <v>6</v>
      </c>
      <c r="O332">
        <v>6</v>
      </c>
      <c r="P332">
        <v>2</v>
      </c>
      <c r="Q332">
        <v>2</v>
      </c>
      <c r="R332">
        <v>7</v>
      </c>
      <c r="S332">
        <v>0</v>
      </c>
      <c r="T332">
        <v>0</v>
      </c>
      <c r="U332">
        <v>0</v>
      </c>
    </row>
    <row r="333" spans="1:21" x14ac:dyDescent="0.35">
      <c r="A333" t="s">
        <v>121</v>
      </c>
      <c r="B333">
        <v>44462</v>
      </c>
      <c r="C333" t="s">
        <v>81</v>
      </c>
      <c r="D333" t="s">
        <v>120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5</v>
      </c>
      <c r="M333">
        <v>5</v>
      </c>
      <c r="N333">
        <v>3</v>
      </c>
      <c r="O333">
        <v>3</v>
      </c>
      <c r="P333">
        <v>1</v>
      </c>
      <c r="Q333">
        <v>2</v>
      </c>
      <c r="R333">
        <v>5</v>
      </c>
      <c r="S333">
        <v>0</v>
      </c>
      <c r="T333">
        <v>0</v>
      </c>
      <c r="U333">
        <v>0</v>
      </c>
    </row>
    <row r="334" spans="1:21" x14ac:dyDescent="0.35">
      <c r="A334" t="s">
        <v>121</v>
      </c>
      <c r="B334">
        <v>44463</v>
      </c>
      <c r="C334" t="s">
        <v>111</v>
      </c>
      <c r="D334" t="s">
        <v>36</v>
      </c>
      <c r="E334">
        <v>1</v>
      </c>
      <c r="F334">
        <v>0</v>
      </c>
      <c r="G334">
        <v>0</v>
      </c>
      <c r="H334">
        <v>0</v>
      </c>
      <c r="I334">
        <v>1</v>
      </c>
      <c r="J334">
        <v>0</v>
      </c>
      <c r="K334">
        <v>0</v>
      </c>
      <c r="L334">
        <v>5</v>
      </c>
      <c r="M334">
        <v>5</v>
      </c>
      <c r="N334">
        <v>3</v>
      </c>
      <c r="O334">
        <v>3</v>
      </c>
      <c r="P334">
        <v>1</v>
      </c>
      <c r="Q334">
        <v>2</v>
      </c>
      <c r="R334">
        <v>1</v>
      </c>
      <c r="S334">
        <v>0</v>
      </c>
      <c r="T334">
        <v>0</v>
      </c>
      <c r="U334">
        <v>0</v>
      </c>
    </row>
    <row r="335" spans="1:21" x14ac:dyDescent="0.35">
      <c r="A335" t="s">
        <v>121</v>
      </c>
      <c r="B335">
        <v>44464</v>
      </c>
      <c r="C335" t="s">
        <v>89</v>
      </c>
      <c r="D335" t="s">
        <v>36</v>
      </c>
      <c r="E335">
        <v>1</v>
      </c>
      <c r="F335">
        <v>0</v>
      </c>
      <c r="G335">
        <v>0</v>
      </c>
      <c r="H335">
        <v>1</v>
      </c>
      <c r="I335">
        <v>0</v>
      </c>
      <c r="J335">
        <v>0</v>
      </c>
      <c r="K335">
        <v>0</v>
      </c>
      <c r="L335">
        <v>6</v>
      </c>
      <c r="M335">
        <v>3</v>
      </c>
      <c r="N335">
        <v>1</v>
      </c>
      <c r="O335">
        <v>1</v>
      </c>
      <c r="P335">
        <v>1</v>
      </c>
      <c r="Q335">
        <v>2</v>
      </c>
      <c r="R335">
        <v>8</v>
      </c>
      <c r="S335">
        <v>0</v>
      </c>
      <c r="T335">
        <v>0</v>
      </c>
      <c r="U335">
        <v>1</v>
      </c>
    </row>
    <row r="336" spans="1:21" x14ac:dyDescent="0.35">
      <c r="A336" t="s">
        <v>121</v>
      </c>
      <c r="B336">
        <v>44465</v>
      </c>
      <c r="C336" t="s">
        <v>117</v>
      </c>
      <c r="D336" t="s">
        <v>36</v>
      </c>
      <c r="E336">
        <v>1</v>
      </c>
      <c r="F336">
        <v>0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2.6666666666666665</v>
      </c>
      <c r="M336">
        <v>4</v>
      </c>
      <c r="N336">
        <v>3</v>
      </c>
      <c r="O336">
        <v>3</v>
      </c>
      <c r="P336">
        <v>3</v>
      </c>
      <c r="Q336">
        <v>3</v>
      </c>
      <c r="R336">
        <v>1</v>
      </c>
      <c r="S336">
        <v>0</v>
      </c>
      <c r="T336">
        <v>0</v>
      </c>
      <c r="U336">
        <v>0</v>
      </c>
    </row>
    <row r="337" spans="1:21" x14ac:dyDescent="0.35">
      <c r="A337" t="s">
        <v>121</v>
      </c>
      <c r="B337">
        <v>44467</v>
      </c>
      <c r="C337" t="s">
        <v>85</v>
      </c>
      <c r="D337" t="s">
        <v>45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4</v>
      </c>
      <c r="M337">
        <v>3</v>
      </c>
      <c r="N337">
        <v>1</v>
      </c>
      <c r="O337">
        <v>1</v>
      </c>
      <c r="P337">
        <v>0</v>
      </c>
      <c r="Q337">
        <v>4</v>
      </c>
      <c r="R337">
        <v>6</v>
      </c>
      <c r="S337">
        <v>0</v>
      </c>
      <c r="T337">
        <v>0</v>
      </c>
      <c r="U337">
        <v>0</v>
      </c>
    </row>
    <row r="338" spans="1:21" x14ac:dyDescent="0.35">
      <c r="A338" t="s">
        <v>121</v>
      </c>
      <c r="B338">
        <v>44468</v>
      </c>
      <c r="C338" t="s">
        <v>82</v>
      </c>
      <c r="D338" t="s">
        <v>45</v>
      </c>
      <c r="E338">
        <v>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5</v>
      </c>
      <c r="M338">
        <v>3</v>
      </c>
      <c r="N338">
        <v>0</v>
      </c>
      <c r="O338">
        <v>0</v>
      </c>
      <c r="P338">
        <v>0</v>
      </c>
      <c r="Q338">
        <v>4</v>
      </c>
      <c r="R338">
        <v>4</v>
      </c>
      <c r="S338">
        <v>1</v>
      </c>
      <c r="T338">
        <v>0</v>
      </c>
      <c r="U338">
        <v>0</v>
      </c>
    </row>
    <row r="339" spans="1:21" x14ac:dyDescent="0.35">
      <c r="A339" t="s">
        <v>121</v>
      </c>
      <c r="B339">
        <v>44469</v>
      </c>
      <c r="C339" t="s">
        <v>81</v>
      </c>
      <c r="D339" t="s">
        <v>45</v>
      </c>
      <c r="E339">
        <v>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5</v>
      </c>
      <c r="M339">
        <v>8</v>
      </c>
      <c r="N339">
        <v>4</v>
      </c>
      <c r="O339">
        <v>4</v>
      </c>
      <c r="P339">
        <v>1</v>
      </c>
      <c r="Q339">
        <v>0</v>
      </c>
      <c r="R339">
        <v>4</v>
      </c>
      <c r="S339">
        <v>0</v>
      </c>
      <c r="T339">
        <v>0</v>
      </c>
      <c r="U339">
        <v>0</v>
      </c>
    </row>
    <row r="340" spans="1:21" x14ac:dyDescent="0.35">
      <c r="A340" t="s">
        <v>121</v>
      </c>
      <c r="B340">
        <v>44470</v>
      </c>
      <c r="C340" t="s">
        <v>111</v>
      </c>
      <c r="D340" t="s">
        <v>58</v>
      </c>
      <c r="E340">
        <v>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5.666666666666667</v>
      </c>
      <c r="M340">
        <v>9</v>
      </c>
      <c r="N340">
        <v>6</v>
      </c>
      <c r="O340">
        <v>6</v>
      </c>
      <c r="P340">
        <v>1</v>
      </c>
      <c r="Q340">
        <v>1</v>
      </c>
      <c r="R340">
        <v>4</v>
      </c>
      <c r="S340">
        <v>0</v>
      </c>
      <c r="T340">
        <v>0</v>
      </c>
      <c r="U340">
        <v>0</v>
      </c>
    </row>
    <row r="341" spans="1:21" x14ac:dyDescent="0.35">
      <c r="A341" t="s">
        <v>121</v>
      </c>
      <c r="B341" t="s">
        <v>0</v>
      </c>
      <c r="C341" t="s">
        <v>1</v>
      </c>
      <c r="D341" t="s">
        <v>2</v>
      </c>
      <c r="E341" t="s">
        <v>3</v>
      </c>
      <c r="F341" t="s">
        <v>4</v>
      </c>
      <c r="G341" t="s">
        <v>5</v>
      </c>
      <c r="H341" t="s">
        <v>6</v>
      </c>
      <c r="I341" t="s">
        <v>7</v>
      </c>
      <c r="J341" t="s">
        <v>8</v>
      </c>
      <c r="K341" t="s">
        <v>9</v>
      </c>
      <c r="L341" t="s">
        <v>10</v>
      </c>
      <c r="M341" t="s">
        <v>11</v>
      </c>
      <c r="N341" t="s">
        <v>12</v>
      </c>
      <c r="O341" t="s">
        <v>13</v>
      </c>
      <c r="P341" t="s">
        <v>14</v>
      </c>
      <c r="Q341" t="s">
        <v>15</v>
      </c>
      <c r="R341" t="s">
        <v>16</v>
      </c>
      <c r="S341" t="s">
        <v>17</v>
      </c>
      <c r="T341" t="s">
        <v>18</v>
      </c>
      <c r="U341" t="s">
        <v>19</v>
      </c>
    </row>
    <row r="342" spans="1:21" x14ac:dyDescent="0.35">
      <c r="A342" t="s">
        <v>121</v>
      </c>
      <c r="B342">
        <v>44471</v>
      </c>
      <c r="C342" t="s">
        <v>89</v>
      </c>
      <c r="D342" t="s">
        <v>58</v>
      </c>
      <c r="E342">
        <v>1</v>
      </c>
      <c r="F342">
        <v>0</v>
      </c>
      <c r="G342">
        <v>0</v>
      </c>
      <c r="H342">
        <v>1</v>
      </c>
      <c r="I342">
        <v>0</v>
      </c>
      <c r="J342">
        <v>0</v>
      </c>
      <c r="K342">
        <v>0</v>
      </c>
      <c r="L342">
        <v>6</v>
      </c>
      <c r="M342">
        <v>6</v>
      </c>
      <c r="N342">
        <v>2</v>
      </c>
      <c r="O342">
        <v>2</v>
      </c>
      <c r="P342">
        <v>2</v>
      </c>
      <c r="Q342">
        <v>2</v>
      </c>
      <c r="R342">
        <v>6</v>
      </c>
      <c r="S342">
        <v>0</v>
      </c>
      <c r="T342">
        <v>0</v>
      </c>
      <c r="U342">
        <v>0</v>
      </c>
    </row>
    <row r="343" spans="1:21" x14ac:dyDescent="0.35">
      <c r="A343" t="s">
        <v>121</v>
      </c>
      <c r="B343">
        <v>44472</v>
      </c>
      <c r="C343" t="s">
        <v>117</v>
      </c>
      <c r="D343" t="s">
        <v>58</v>
      </c>
      <c r="E343">
        <v>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4.666666666666667</v>
      </c>
      <c r="M343">
        <v>6</v>
      </c>
      <c r="N343">
        <v>4</v>
      </c>
      <c r="O343">
        <v>3</v>
      </c>
      <c r="P343">
        <v>0</v>
      </c>
      <c r="Q343">
        <v>1</v>
      </c>
      <c r="R343">
        <v>5</v>
      </c>
      <c r="S343">
        <v>0</v>
      </c>
      <c r="T343">
        <v>0</v>
      </c>
      <c r="U343">
        <v>0</v>
      </c>
    </row>
    <row r="344" spans="1:21" x14ac:dyDescent="0.35">
      <c r="A344" t="s">
        <v>121</v>
      </c>
      <c r="B344" t="s">
        <v>77</v>
      </c>
      <c r="C344" t="s">
        <v>78</v>
      </c>
      <c r="E344">
        <v>162</v>
      </c>
      <c r="F344">
        <v>3</v>
      </c>
      <c r="G344">
        <v>0</v>
      </c>
      <c r="H344">
        <v>30</v>
      </c>
      <c r="I344">
        <v>69</v>
      </c>
      <c r="J344">
        <v>0</v>
      </c>
      <c r="K344">
        <v>3</v>
      </c>
      <c r="L344">
        <v>817</v>
      </c>
      <c r="M344">
        <v>823</v>
      </c>
      <c r="N344">
        <v>495</v>
      </c>
      <c r="O344">
        <v>472</v>
      </c>
      <c r="P344">
        <v>142</v>
      </c>
      <c r="Q344">
        <v>301</v>
      </c>
      <c r="R344">
        <v>721</v>
      </c>
      <c r="S344">
        <v>39</v>
      </c>
      <c r="T344">
        <v>2</v>
      </c>
      <c r="U344">
        <v>18</v>
      </c>
    </row>
    <row r="345" spans="1:21" x14ac:dyDescent="0.35">
      <c r="A345" t="s">
        <v>145</v>
      </c>
      <c r="B345" t="s">
        <v>0</v>
      </c>
      <c r="C345" t="s">
        <v>1</v>
      </c>
      <c r="D345" t="s">
        <v>2</v>
      </c>
      <c r="E345" t="s">
        <v>3</v>
      </c>
      <c r="F345" t="s">
        <v>4</v>
      </c>
      <c r="G345" t="s">
        <v>5</v>
      </c>
      <c r="H345" t="s">
        <v>6</v>
      </c>
      <c r="I345" t="s">
        <v>7</v>
      </c>
      <c r="J345" t="s">
        <v>8</v>
      </c>
      <c r="K345" t="s">
        <v>9</v>
      </c>
      <c r="L345" t="s">
        <v>10</v>
      </c>
      <c r="M345" t="s">
        <v>11</v>
      </c>
      <c r="N345" t="s">
        <v>12</v>
      </c>
      <c r="O345" t="s">
        <v>13</v>
      </c>
      <c r="P345" t="s">
        <v>14</v>
      </c>
      <c r="Q345" t="s">
        <v>15</v>
      </c>
      <c r="R345" t="s">
        <v>16</v>
      </c>
      <c r="S345" t="s">
        <v>17</v>
      </c>
      <c r="T345" t="s">
        <v>18</v>
      </c>
      <c r="U345" t="s">
        <v>19</v>
      </c>
    </row>
    <row r="346" spans="1:21" x14ac:dyDescent="0.35">
      <c r="A346" t="s">
        <v>145</v>
      </c>
      <c r="B346">
        <v>44287</v>
      </c>
      <c r="C346" t="s">
        <v>122</v>
      </c>
      <c r="D346" t="s">
        <v>119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5</v>
      </c>
      <c r="M346">
        <v>6</v>
      </c>
      <c r="N346">
        <v>2</v>
      </c>
      <c r="O346">
        <v>2</v>
      </c>
      <c r="P346">
        <v>0</v>
      </c>
      <c r="Q346">
        <v>2</v>
      </c>
      <c r="R346">
        <v>8</v>
      </c>
      <c r="S346">
        <v>1</v>
      </c>
      <c r="T346">
        <v>0</v>
      </c>
      <c r="U346">
        <v>0</v>
      </c>
    </row>
    <row r="347" spans="1:21" x14ac:dyDescent="0.35">
      <c r="A347" t="s">
        <v>145</v>
      </c>
      <c r="B347">
        <v>44289</v>
      </c>
      <c r="C347" t="s">
        <v>123</v>
      </c>
      <c r="D347" t="s">
        <v>119</v>
      </c>
      <c r="E347">
        <v>1</v>
      </c>
      <c r="F347">
        <v>0</v>
      </c>
      <c r="G347">
        <v>0</v>
      </c>
      <c r="H347">
        <v>0</v>
      </c>
      <c r="I347">
        <v>1</v>
      </c>
      <c r="J347">
        <v>0</v>
      </c>
      <c r="K347">
        <v>0</v>
      </c>
      <c r="L347">
        <v>5</v>
      </c>
      <c r="M347">
        <v>6</v>
      </c>
      <c r="N347">
        <v>3</v>
      </c>
      <c r="O347">
        <v>3</v>
      </c>
      <c r="P347">
        <v>0</v>
      </c>
      <c r="Q347">
        <v>2</v>
      </c>
      <c r="R347">
        <v>5</v>
      </c>
      <c r="S347">
        <v>1</v>
      </c>
      <c r="T347">
        <v>0</v>
      </c>
      <c r="U347">
        <v>0</v>
      </c>
    </row>
    <row r="348" spans="1:21" x14ac:dyDescent="0.35">
      <c r="A348" t="s">
        <v>145</v>
      </c>
      <c r="B348">
        <v>44290</v>
      </c>
      <c r="C348" t="s">
        <v>124</v>
      </c>
      <c r="D348" t="s">
        <v>119</v>
      </c>
      <c r="E348">
        <v>1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5</v>
      </c>
      <c r="M348">
        <v>4</v>
      </c>
      <c r="N348">
        <v>1</v>
      </c>
      <c r="O348">
        <v>1</v>
      </c>
      <c r="P348">
        <v>1</v>
      </c>
      <c r="Q348">
        <v>2</v>
      </c>
      <c r="R348">
        <v>7</v>
      </c>
      <c r="S348">
        <v>0</v>
      </c>
      <c r="T348">
        <v>0</v>
      </c>
      <c r="U348">
        <v>0</v>
      </c>
    </row>
    <row r="349" spans="1:21" x14ac:dyDescent="0.35">
      <c r="A349" t="s">
        <v>145</v>
      </c>
      <c r="B349">
        <v>44292</v>
      </c>
      <c r="C349" t="s">
        <v>125</v>
      </c>
      <c r="D349" t="s">
        <v>90</v>
      </c>
      <c r="E349">
        <v>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6</v>
      </c>
      <c r="M349">
        <v>4</v>
      </c>
      <c r="N349">
        <v>4</v>
      </c>
      <c r="O349">
        <v>2</v>
      </c>
      <c r="P349">
        <v>1</v>
      </c>
      <c r="Q349">
        <v>1</v>
      </c>
      <c r="R349">
        <v>8</v>
      </c>
      <c r="S349">
        <v>0</v>
      </c>
      <c r="T349">
        <v>0</v>
      </c>
      <c r="U349">
        <v>0</v>
      </c>
    </row>
    <row r="350" spans="1:21" x14ac:dyDescent="0.35">
      <c r="A350" t="s">
        <v>145</v>
      </c>
      <c r="B350" t="s">
        <v>126</v>
      </c>
      <c r="C350" t="s">
        <v>122</v>
      </c>
      <c r="D350" t="s">
        <v>90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2</v>
      </c>
      <c r="M350">
        <v>8</v>
      </c>
      <c r="N350">
        <v>5</v>
      </c>
      <c r="O350">
        <v>5</v>
      </c>
      <c r="P350">
        <v>1</v>
      </c>
      <c r="Q350">
        <v>1</v>
      </c>
      <c r="R350">
        <v>3</v>
      </c>
      <c r="S350">
        <v>0</v>
      </c>
      <c r="T350">
        <v>0</v>
      </c>
      <c r="U350">
        <v>0</v>
      </c>
    </row>
    <row r="351" spans="1:21" x14ac:dyDescent="0.35">
      <c r="A351" t="s">
        <v>145</v>
      </c>
      <c r="B351" t="s">
        <v>127</v>
      </c>
      <c r="C351" t="s">
        <v>128</v>
      </c>
      <c r="D351" t="s">
        <v>90</v>
      </c>
      <c r="E351">
        <v>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5</v>
      </c>
      <c r="M351">
        <v>2</v>
      </c>
      <c r="N351">
        <v>0</v>
      </c>
      <c r="O351">
        <v>0</v>
      </c>
      <c r="P351">
        <v>0</v>
      </c>
      <c r="Q351">
        <v>1</v>
      </c>
      <c r="R351">
        <v>5</v>
      </c>
      <c r="S351">
        <v>0</v>
      </c>
      <c r="T351">
        <v>0</v>
      </c>
      <c r="U351">
        <v>0</v>
      </c>
    </row>
    <row r="352" spans="1:21" x14ac:dyDescent="0.35">
      <c r="A352" t="s">
        <v>145</v>
      </c>
      <c r="B352">
        <v>44295</v>
      </c>
      <c r="C352" t="s">
        <v>123</v>
      </c>
      <c r="D352" t="s">
        <v>116</v>
      </c>
      <c r="E352">
        <v>1</v>
      </c>
      <c r="F352">
        <v>0</v>
      </c>
      <c r="G352">
        <v>0</v>
      </c>
      <c r="H352">
        <v>1</v>
      </c>
      <c r="I352">
        <v>0</v>
      </c>
      <c r="J352">
        <v>0</v>
      </c>
      <c r="K352">
        <v>0</v>
      </c>
      <c r="L352">
        <v>6</v>
      </c>
      <c r="M352">
        <v>4</v>
      </c>
      <c r="N352">
        <v>1</v>
      </c>
      <c r="O352">
        <v>1</v>
      </c>
      <c r="P352">
        <v>0</v>
      </c>
      <c r="Q352">
        <v>1</v>
      </c>
      <c r="R352">
        <v>7</v>
      </c>
      <c r="S352">
        <v>0</v>
      </c>
      <c r="T352">
        <v>0</v>
      </c>
      <c r="U352">
        <v>0</v>
      </c>
    </row>
    <row r="353" spans="1:21" x14ac:dyDescent="0.35">
      <c r="A353" t="s">
        <v>145</v>
      </c>
      <c r="B353">
        <v>44296</v>
      </c>
      <c r="C353" t="s">
        <v>124</v>
      </c>
      <c r="D353" t="s">
        <v>116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5.333333333333333</v>
      </c>
      <c r="M353">
        <v>5</v>
      </c>
      <c r="N353">
        <v>4</v>
      </c>
      <c r="O353">
        <v>4</v>
      </c>
      <c r="P353">
        <v>2</v>
      </c>
      <c r="Q353">
        <v>1</v>
      </c>
      <c r="R353">
        <v>6</v>
      </c>
      <c r="S353">
        <v>0</v>
      </c>
      <c r="T353">
        <v>0</v>
      </c>
      <c r="U353">
        <v>0</v>
      </c>
    </row>
    <row r="354" spans="1:21" x14ac:dyDescent="0.35">
      <c r="A354" t="s">
        <v>145</v>
      </c>
      <c r="B354">
        <v>44297</v>
      </c>
      <c r="C354" t="s">
        <v>125</v>
      </c>
      <c r="D354" t="s">
        <v>116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5</v>
      </c>
      <c r="M354">
        <v>5</v>
      </c>
      <c r="N354">
        <v>5</v>
      </c>
      <c r="O354">
        <v>5</v>
      </c>
      <c r="P354">
        <v>2</v>
      </c>
      <c r="Q354">
        <v>0</v>
      </c>
      <c r="R354">
        <v>3</v>
      </c>
      <c r="S354">
        <v>0</v>
      </c>
      <c r="T354">
        <v>0</v>
      </c>
      <c r="U354">
        <v>0</v>
      </c>
    </row>
    <row r="355" spans="1:21" x14ac:dyDescent="0.35">
      <c r="A355" t="s">
        <v>145</v>
      </c>
      <c r="B355">
        <v>44298</v>
      </c>
      <c r="C355" t="s">
        <v>128</v>
      </c>
      <c r="D355" t="s">
        <v>97</v>
      </c>
      <c r="E355">
        <v>1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6</v>
      </c>
      <c r="M355">
        <v>3</v>
      </c>
      <c r="N355">
        <v>1</v>
      </c>
      <c r="O355">
        <v>1</v>
      </c>
      <c r="P355">
        <v>1</v>
      </c>
      <c r="Q355">
        <v>1</v>
      </c>
      <c r="R355">
        <v>10</v>
      </c>
      <c r="S355">
        <v>0</v>
      </c>
      <c r="T355">
        <v>0</v>
      </c>
      <c r="U355">
        <v>0</v>
      </c>
    </row>
    <row r="356" spans="1:21" x14ac:dyDescent="0.35">
      <c r="A356" t="s">
        <v>145</v>
      </c>
      <c r="B356">
        <v>44299</v>
      </c>
      <c r="C356" t="s">
        <v>122</v>
      </c>
      <c r="D356" t="s">
        <v>97</v>
      </c>
      <c r="E356">
        <v>1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4</v>
      </c>
      <c r="M356">
        <v>9</v>
      </c>
      <c r="N356">
        <v>8</v>
      </c>
      <c r="O356">
        <v>7</v>
      </c>
      <c r="P356">
        <v>2</v>
      </c>
      <c r="Q356">
        <v>2</v>
      </c>
      <c r="R356">
        <v>3</v>
      </c>
      <c r="S356">
        <v>2</v>
      </c>
      <c r="T356">
        <v>0</v>
      </c>
      <c r="U356">
        <v>0</v>
      </c>
    </row>
    <row r="357" spans="1:21" x14ac:dyDescent="0.35">
      <c r="A357" t="s">
        <v>145</v>
      </c>
      <c r="B357">
        <v>44300</v>
      </c>
      <c r="C357" t="s">
        <v>123</v>
      </c>
      <c r="D357" t="s">
        <v>97</v>
      </c>
      <c r="E357">
        <v>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6</v>
      </c>
      <c r="M357">
        <v>7</v>
      </c>
      <c r="N357">
        <v>5</v>
      </c>
      <c r="O357">
        <v>5</v>
      </c>
      <c r="P357">
        <v>1</v>
      </c>
      <c r="Q357">
        <v>2</v>
      </c>
      <c r="R357">
        <v>9</v>
      </c>
      <c r="S357">
        <v>1</v>
      </c>
      <c r="T357">
        <v>0</v>
      </c>
      <c r="U357">
        <v>0</v>
      </c>
    </row>
    <row r="358" spans="1:21" x14ac:dyDescent="0.35">
      <c r="A358" t="s">
        <v>145</v>
      </c>
      <c r="B358">
        <v>44301</v>
      </c>
      <c r="C358" t="s">
        <v>124</v>
      </c>
      <c r="D358" t="s">
        <v>97</v>
      </c>
      <c r="E358">
        <v>1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5</v>
      </c>
      <c r="M358">
        <v>6</v>
      </c>
      <c r="N358">
        <v>3</v>
      </c>
      <c r="O358">
        <v>3</v>
      </c>
      <c r="P358">
        <v>0</v>
      </c>
      <c r="Q358">
        <v>4</v>
      </c>
      <c r="R358">
        <v>6</v>
      </c>
      <c r="S358">
        <v>0</v>
      </c>
      <c r="T358">
        <v>0</v>
      </c>
      <c r="U358">
        <v>0</v>
      </c>
    </row>
    <row r="359" spans="1:21" x14ac:dyDescent="0.35">
      <c r="A359" t="s">
        <v>145</v>
      </c>
      <c r="B359">
        <v>44302</v>
      </c>
      <c r="C359" t="s">
        <v>129</v>
      </c>
      <c r="D359" t="s">
        <v>114</v>
      </c>
      <c r="E359">
        <v>1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4.333333333333333</v>
      </c>
      <c r="M359">
        <v>3</v>
      </c>
      <c r="N359">
        <v>2</v>
      </c>
      <c r="O359">
        <v>2</v>
      </c>
      <c r="P359">
        <v>1</v>
      </c>
      <c r="Q359">
        <v>2</v>
      </c>
      <c r="R359">
        <v>5</v>
      </c>
      <c r="S359">
        <v>4</v>
      </c>
      <c r="T359">
        <v>0</v>
      </c>
      <c r="U359">
        <v>0</v>
      </c>
    </row>
    <row r="360" spans="1:21" x14ac:dyDescent="0.35">
      <c r="A360" t="s">
        <v>145</v>
      </c>
      <c r="B360">
        <v>44303</v>
      </c>
      <c r="C360" t="s">
        <v>128</v>
      </c>
      <c r="D360" t="s">
        <v>114</v>
      </c>
      <c r="E360">
        <v>1</v>
      </c>
      <c r="F360">
        <v>0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4</v>
      </c>
      <c r="M360">
        <v>7</v>
      </c>
      <c r="N360">
        <v>6</v>
      </c>
      <c r="O360">
        <v>6</v>
      </c>
      <c r="P360">
        <v>3</v>
      </c>
      <c r="Q360">
        <v>1</v>
      </c>
      <c r="R360">
        <v>5</v>
      </c>
      <c r="S360">
        <v>0</v>
      </c>
      <c r="T360">
        <v>0</v>
      </c>
      <c r="U360">
        <v>2</v>
      </c>
    </row>
    <row r="361" spans="1:21" x14ac:dyDescent="0.35">
      <c r="A361" t="s">
        <v>145</v>
      </c>
      <c r="B361">
        <v>44304</v>
      </c>
      <c r="C361" t="s">
        <v>130</v>
      </c>
      <c r="D361" t="s">
        <v>114</v>
      </c>
      <c r="E361">
        <v>1</v>
      </c>
      <c r="F361">
        <v>0</v>
      </c>
      <c r="G361">
        <v>0</v>
      </c>
      <c r="H361">
        <v>1</v>
      </c>
      <c r="I361">
        <v>0</v>
      </c>
      <c r="J361">
        <v>0</v>
      </c>
      <c r="K361">
        <v>0</v>
      </c>
      <c r="L361">
        <v>5</v>
      </c>
      <c r="M361">
        <v>7</v>
      </c>
      <c r="N361">
        <v>3</v>
      </c>
      <c r="O361">
        <v>2</v>
      </c>
      <c r="P361">
        <v>2</v>
      </c>
      <c r="Q361">
        <v>1</v>
      </c>
      <c r="R361">
        <v>1</v>
      </c>
      <c r="S361">
        <v>0</v>
      </c>
      <c r="T361">
        <v>0</v>
      </c>
      <c r="U361">
        <v>0</v>
      </c>
    </row>
    <row r="362" spans="1:21" x14ac:dyDescent="0.35">
      <c r="A362" t="s">
        <v>145</v>
      </c>
      <c r="B362">
        <v>44306</v>
      </c>
      <c r="C362" t="s">
        <v>123</v>
      </c>
      <c r="D362" t="s">
        <v>52</v>
      </c>
      <c r="E362">
        <v>1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6</v>
      </c>
      <c r="M362">
        <v>3</v>
      </c>
      <c r="N362">
        <v>1</v>
      </c>
      <c r="O362">
        <v>1</v>
      </c>
      <c r="P362">
        <v>1</v>
      </c>
      <c r="Q362">
        <v>2</v>
      </c>
      <c r="R362">
        <v>6</v>
      </c>
      <c r="S362">
        <v>0</v>
      </c>
      <c r="T362">
        <v>0</v>
      </c>
      <c r="U362">
        <v>0</v>
      </c>
    </row>
    <row r="363" spans="1:21" x14ac:dyDescent="0.35">
      <c r="A363" t="s">
        <v>145</v>
      </c>
      <c r="B363">
        <v>44307</v>
      </c>
      <c r="C363" t="s">
        <v>124</v>
      </c>
      <c r="D363" t="s">
        <v>52</v>
      </c>
      <c r="E363">
        <v>1</v>
      </c>
      <c r="F363">
        <v>0</v>
      </c>
      <c r="G363">
        <v>0</v>
      </c>
      <c r="H363">
        <v>1</v>
      </c>
      <c r="I363">
        <v>0</v>
      </c>
      <c r="J363">
        <v>0</v>
      </c>
      <c r="K363">
        <v>0</v>
      </c>
      <c r="L363">
        <v>6.666666666666667</v>
      </c>
      <c r="M363">
        <v>4</v>
      </c>
      <c r="N363">
        <v>0</v>
      </c>
      <c r="O363">
        <v>0</v>
      </c>
      <c r="P363">
        <v>0</v>
      </c>
      <c r="Q363">
        <v>4</v>
      </c>
      <c r="R363">
        <v>4</v>
      </c>
      <c r="S363">
        <v>0</v>
      </c>
      <c r="T363">
        <v>0</v>
      </c>
      <c r="U363">
        <v>0</v>
      </c>
    </row>
    <row r="364" spans="1:21" x14ac:dyDescent="0.35">
      <c r="A364" t="s">
        <v>145</v>
      </c>
      <c r="B364">
        <v>44309</v>
      </c>
      <c r="C364" t="s">
        <v>128</v>
      </c>
      <c r="D364" t="s">
        <v>131</v>
      </c>
      <c r="E364">
        <v>1</v>
      </c>
      <c r="F364">
        <v>0</v>
      </c>
      <c r="G364">
        <v>0</v>
      </c>
      <c r="H364">
        <v>1</v>
      </c>
      <c r="I364">
        <v>0</v>
      </c>
      <c r="J364">
        <v>0</v>
      </c>
      <c r="K364">
        <v>0</v>
      </c>
      <c r="L364">
        <v>6</v>
      </c>
      <c r="M364">
        <v>2</v>
      </c>
      <c r="N364">
        <v>2</v>
      </c>
      <c r="O364">
        <v>2</v>
      </c>
      <c r="P364">
        <v>1</v>
      </c>
      <c r="Q364">
        <v>1</v>
      </c>
      <c r="R364">
        <v>5</v>
      </c>
      <c r="S364">
        <v>0</v>
      </c>
      <c r="T364">
        <v>0</v>
      </c>
      <c r="U364">
        <v>0</v>
      </c>
    </row>
    <row r="365" spans="1:21" x14ac:dyDescent="0.35">
      <c r="A365" t="s">
        <v>145</v>
      </c>
      <c r="B365" t="s">
        <v>93</v>
      </c>
      <c r="C365" t="s">
        <v>130</v>
      </c>
      <c r="D365" t="s">
        <v>131</v>
      </c>
      <c r="E365">
        <v>1</v>
      </c>
      <c r="F365">
        <v>0</v>
      </c>
      <c r="G365">
        <v>0</v>
      </c>
      <c r="H365">
        <v>0</v>
      </c>
      <c r="I365">
        <v>1</v>
      </c>
      <c r="J365">
        <v>0</v>
      </c>
      <c r="K365">
        <v>0</v>
      </c>
      <c r="L365">
        <v>4</v>
      </c>
      <c r="M365">
        <v>4</v>
      </c>
      <c r="N365">
        <v>3</v>
      </c>
      <c r="O365">
        <v>3</v>
      </c>
      <c r="P365">
        <v>2</v>
      </c>
      <c r="Q365">
        <v>2</v>
      </c>
      <c r="R365">
        <v>4</v>
      </c>
      <c r="S365">
        <v>0</v>
      </c>
      <c r="T365">
        <v>0</v>
      </c>
      <c r="U365">
        <v>0</v>
      </c>
    </row>
    <row r="366" spans="1:21" x14ac:dyDescent="0.35">
      <c r="A366" t="s">
        <v>145</v>
      </c>
      <c r="B366" t="s">
        <v>0</v>
      </c>
      <c r="C366" t="s">
        <v>1</v>
      </c>
      <c r="D366" t="s">
        <v>2</v>
      </c>
      <c r="E366" t="s">
        <v>3</v>
      </c>
      <c r="F366" t="s">
        <v>4</v>
      </c>
      <c r="G366" t="s">
        <v>5</v>
      </c>
      <c r="H366" t="s">
        <v>6</v>
      </c>
      <c r="I366" t="s">
        <v>7</v>
      </c>
      <c r="J366" t="s">
        <v>8</v>
      </c>
      <c r="K366" t="s">
        <v>9</v>
      </c>
      <c r="L366" t="s">
        <v>10</v>
      </c>
      <c r="M366" t="s">
        <v>11</v>
      </c>
      <c r="N366" t="s">
        <v>12</v>
      </c>
      <c r="O366" t="s">
        <v>13</v>
      </c>
      <c r="P366" t="s">
        <v>14</v>
      </c>
      <c r="Q366" t="s">
        <v>15</v>
      </c>
      <c r="R366" t="s">
        <v>16</v>
      </c>
      <c r="S366" t="s">
        <v>17</v>
      </c>
      <c r="T366" t="s">
        <v>18</v>
      </c>
      <c r="U366" t="s">
        <v>19</v>
      </c>
    </row>
    <row r="367" spans="1:21" x14ac:dyDescent="0.35">
      <c r="A367" t="s">
        <v>145</v>
      </c>
      <c r="B367" t="s">
        <v>94</v>
      </c>
      <c r="C367" t="s">
        <v>125</v>
      </c>
      <c r="D367" t="s">
        <v>131</v>
      </c>
      <c r="E367">
        <v>1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0</v>
      </c>
      <c r="L367">
        <v>4</v>
      </c>
      <c r="M367">
        <v>6</v>
      </c>
      <c r="N367">
        <v>6</v>
      </c>
      <c r="O367">
        <v>5</v>
      </c>
      <c r="P367">
        <v>3</v>
      </c>
      <c r="Q367">
        <v>2</v>
      </c>
      <c r="R367">
        <v>4</v>
      </c>
      <c r="S367">
        <v>0</v>
      </c>
      <c r="T367">
        <v>0</v>
      </c>
      <c r="U367">
        <v>0</v>
      </c>
    </row>
    <row r="368" spans="1:21" x14ac:dyDescent="0.35">
      <c r="A368" t="s">
        <v>145</v>
      </c>
      <c r="B368">
        <v>44312</v>
      </c>
      <c r="C368" t="s">
        <v>123</v>
      </c>
      <c r="D368" t="s">
        <v>112</v>
      </c>
      <c r="E368">
        <v>1</v>
      </c>
      <c r="F368">
        <v>0</v>
      </c>
      <c r="G368">
        <v>0</v>
      </c>
      <c r="H368">
        <v>1</v>
      </c>
      <c r="I368">
        <v>0</v>
      </c>
      <c r="J368">
        <v>0</v>
      </c>
      <c r="K368">
        <v>0</v>
      </c>
      <c r="L368">
        <v>5.333333333333333</v>
      </c>
      <c r="M368">
        <v>4</v>
      </c>
      <c r="N368">
        <v>5</v>
      </c>
      <c r="O368">
        <v>5</v>
      </c>
      <c r="P368">
        <v>1</v>
      </c>
      <c r="Q368">
        <v>3</v>
      </c>
      <c r="R368">
        <v>6</v>
      </c>
      <c r="S368">
        <v>0</v>
      </c>
      <c r="T368">
        <v>0</v>
      </c>
      <c r="U368">
        <v>0</v>
      </c>
    </row>
    <row r="369" spans="1:21" x14ac:dyDescent="0.35">
      <c r="A369" t="s">
        <v>145</v>
      </c>
      <c r="B369">
        <v>44313</v>
      </c>
      <c r="C369" t="s">
        <v>124</v>
      </c>
      <c r="D369" t="s">
        <v>112</v>
      </c>
      <c r="E369">
        <v>1</v>
      </c>
      <c r="F369">
        <v>0</v>
      </c>
      <c r="G369">
        <v>0</v>
      </c>
      <c r="H369">
        <v>1</v>
      </c>
      <c r="I369">
        <v>0</v>
      </c>
      <c r="J369">
        <v>0</v>
      </c>
      <c r="K369">
        <v>0</v>
      </c>
      <c r="L369">
        <v>7</v>
      </c>
      <c r="M369">
        <v>1</v>
      </c>
      <c r="N369">
        <v>0</v>
      </c>
      <c r="O369">
        <v>0</v>
      </c>
      <c r="P369">
        <v>0</v>
      </c>
      <c r="Q369">
        <v>1</v>
      </c>
      <c r="R369">
        <v>8</v>
      </c>
      <c r="S369">
        <v>0</v>
      </c>
      <c r="T369">
        <v>0</v>
      </c>
      <c r="U369">
        <v>0</v>
      </c>
    </row>
    <row r="370" spans="1:21" x14ac:dyDescent="0.35">
      <c r="A370" t="s">
        <v>145</v>
      </c>
      <c r="B370">
        <v>44314</v>
      </c>
      <c r="C370" t="s">
        <v>128</v>
      </c>
      <c r="D370" t="s">
        <v>112</v>
      </c>
      <c r="E370">
        <v>1</v>
      </c>
      <c r="F370">
        <v>0</v>
      </c>
      <c r="G370">
        <v>0</v>
      </c>
      <c r="H370">
        <v>1</v>
      </c>
      <c r="I370">
        <v>0</v>
      </c>
      <c r="J370">
        <v>0</v>
      </c>
      <c r="K370">
        <v>0</v>
      </c>
      <c r="L370">
        <v>5.333333333333333</v>
      </c>
      <c r="M370">
        <v>4</v>
      </c>
      <c r="N370">
        <v>0</v>
      </c>
      <c r="O370">
        <v>0</v>
      </c>
      <c r="P370">
        <v>0</v>
      </c>
      <c r="Q370">
        <v>2</v>
      </c>
      <c r="R370">
        <v>9</v>
      </c>
      <c r="S370">
        <v>0</v>
      </c>
      <c r="T370">
        <v>0</v>
      </c>
      <c r="U370">
        <v>0</v>
      </c>
    </row>
    <row r="371" spans="1:21" x14ac:dyDescent="0.35">
      <c r="A371" t="s">
        <v>145</v>
      </c>
      <c r="B371">
        <v>44315</v>
      </c>
      <c r="C371" t="s">
        <v>130</v>
      </c>
      <c r="D371" t="s">
        <v>112</v>
      </c>
      <c r="E371">
        <v>1</v>
      </c>
      <c r="F371">
        <v>0</v>
      </c>
      <c r="G371">
        <v>0</v>
      </c>
      <c r="H371">
        <v>0</v>
      </c>
      <c r="I371">
        <v>1</v>
      </c>
      <c r="J371">
        <v>0</v>
      </c>
      <c r="K371">
        <v>0</v>
      </c>
      <c r="L371">
        <v>3</v>
      </c>
      <c r="M371">
        <v>7</v>
      </c>
      <c r="N371">
        <v>4</v>
      </c>
      <c r="O371">
        <v>4</v>
      </c>
      <c r="P371">
        <v>0</v>
      </c>
      <c r="Q371">
        <v>2</v>
      </c>
      <c r="R371">
        <v>1</v>
      </c>
      <c r="S371">
        <v>0</v>
      </c>
      <c r="T371">
        <v>1</v>
      </c>
      <c r="U371">
        <v>0</v>
      </c>
    </row>
    <row r="372" spans="1:21" x14ac:dyDescent="0.35">
      <c r="A372" t="s">
        <v>145</v>
      </c>
      <c r="B372">
        <v>44316</v>
      </c>
      <c r="C372" t="s">
        <v>125</v>
      </c>
      <c r="D372" t="s">
        <v>28</v>
      </c>
      <c r="E372">
        <v>1</v>
      </c>
      <c r="F372">
        <v>0</v>
      </c>
      <c r="G372">
        <v>0</v>
      </c>
      <c r="H372">
        <v>0</v>
      </c>
      <c r="I372">
        <v>1</v>
      </c>
      <c r="J372">
        <v>0</v>
      </c>
      <c r="K372">
        <v>0</v>
      </c>
      <c r="L372">
        <v>4</v>
      </c>
      <c r="M372">
        <v>7</v>
      </c>
      <c r="N372">
        <v>6</v>
      </c>
      <c r="O372">
        <v>5</v>
      </c>
      <c r="P372">
        <v>3</v>
      </c>
      <c r="Q372">
        <v>4</v>
      </c>
      <c r="R372">
        <v>3</v>
      </c>
      <c r="S372">
        <v>0</v>
      </c>
      <c r="T372">
        <v>0</v>
      </c>
      <c r="U372">
        <v>0</v>
      </c>
    </row>
    <row r="373" spans="1:21" x14ac:dyDescent="0.35">
      <c r="A373" t="s">
        <v>145</v>
      </c>
      <c r="B373">
        <v>44317</v>
      </c>
      <c r="C373" t="s">
        <v>123</v>
      </c>
      <c r="D373" t="s">
        <v>28</v>
      </c>
      <c r="E373">
        <v>1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5.333333333333333</v>
      </c>
      <c r="M373">
        <v>5</v>
      </c>
      <c r="N373">
        <v>4</v>
      </c>
      <c r="O373">
        <v>4</v>
      </c>
      <c r="P373">
        <v>1</v>
      </c>
      <c r="Q373">
        <v>2</v>
      </c>
      <c r="R373">
        <v>6</v>
      </c>
      <c r="S373">
        <v>1</v>
      </c>
      <c r="T373">
        <v>0</v>
      </c>
      <c r="U373">
        <v>0</v>
      </c>
    </row>
    <row r="374" spans="1:21" x14ac:dyDescent="0.35">
      <c r="A374" t="s">
        <v>145</v>
      </c>
      <c r="B374">
        <v>44318</v>
      </c>
      <c r="C374" t="s">
        <v>124</v>
      </c>
      <c r="D374" t="s">
        <v>28</v>
      </c>
      <c r="E374">
        <v>1</v>
      </c>
      <c r="F374">
        <v>0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4</v>
      </c>
      <c r="M374">
        <v>6</v>
      </c>
      <c r="N374">
        <v>4</v>
      </c>
      <c r="O374">
        <v>4</v>
      </c>
      <c r="P374">
        <v>0</v>
      </c>
      <c r="Q374">
        <v>2</v>
      </c>
      <c r="R374">
        <v>5</v>
      </c>
      <c r="S374">
        <v>0</v>
      </c>
      <c r="T374">
        <v>0</v>
      </c>
      <c r="U374">
        <v>2</v>
      </c>
    </row>
    <row r="375" spans="1:21" x14ac:dyDescent="0.35">
      <c r="A375" t="s">
        <v>145</v>
      </c>
      <c r="B375">
        <v>44320</v>
      </c>
      <c r="C375" t="s">
        <v>128</v>
      </c>
      <c r="D375" t="s">
        <v>90</v>
      </c>
      <c r="E375">
        <v>1</v>
      </c>
      <c r="F375">
        <v>0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7</v>
      </c>
      <c r="M375">
        <v>4</v>
      </c>
      <c r="N375">
        <v>1</v>
      </c>
      <c r="O375">
        <v>0</v>
      </c>
      <c r="P375">
        <v>0</v>
      </c>
      <c r="Q375">
        <v>2</v>
      </c>
      <c r="R375">
        <v>4</v>
      </c>
      <c r="S375">
        <v>0</v>
      </c>
      <c r="T375">
        <v>0</v>
      </c>
      <c r="U375">
        <v>0</v>
      </c>
    </row>
    <row r="376" spans="1:21" x14ac:dyDescent="0.35">
      <c r="A376" t="s">
        <v>145</v>
      </c>
      <c r="B376">
        <v>44321</v>
      </c>
      <c r="C376" t="s">
        <v>122</v>
      </c>
      <c r="D376" t="s">
        <v>90</v>
      </c>
      <c r="E376">
        <v>1</v>
      </c>
      <c r="F376">
        <v>0</v>
      </c>
      <c r="G376">
        <v>0</v>
      </c>
      <c r="H376">
        <v>1</v>
      </c>
      <c r="I376">
        <v>0</v>
      </c>
      <c r="J376">
        <v>0</v>
      </c>
      <c r="K376">
        <v>0</v>
      </c>
      <c r="L376">
        <v>5</v>
      </c>
      <c r="M376">
        <v>4</v>
      </c>
      <c r="N376">
        <v>1</v>
      </c>
      <c r="O376">
        <v>1</v>
      </c>
      <c r="P376">
        <v>1</v>
      </c>
      <c r="Q376">
        <v>1</v>
      </c>
      <c r="R376">
        <v>6</v>
      </c>
      <c r="S376">
        <v>0</v>
      </c>
      <c r="T376">
        <v>0</v>
      </c>
      <c r="U376">
        <v>0</v>
      </c>
    </row>
    <row r="377" spans="1:21" x14ac:dyDescent="0.35">
      <c r="A377" t="s">
        <v>145</v>
      </c>
      <c r="B377">
        <v>44322</v>
      </c>
      <c r="C377" t="s">
        <v>125</v>
      </c>
      <c r="D377" t="s">
        <v>90</v>
      </c>
      <c r="E377">
        <v>1</v>
      </c>
      <c r="F377">
        <v>0</v>
      </c>
      <c r="G377">
        <v>0</v>
      </c>
      <c r="H377">
        <v>1</v>
      </c>
      <c r="I377">
        <v>0</v>
      </c>
      <c r="J377">
        <v>0</v>
      </c>
      <c r="K377">
        <v>0</v>
      </c>
      <c r="L377">
        <v>6</v>
      </c>
      <c r="M377">
        <v>4</v>
      </c>
      <c r="N377">
        <v>1</v>
      </c>
      <c r="O377">
        <v>0</v>
      </c>
      <c r="P377">
        <v>0</v>
      </c>
      <c r="Q377">
        <v>4</v>
      </c>
      <c r="R377">
        <v>4</v>
      </c>
      <c r="S377">
        <v>0</v>
      </c>
      <c r="T377">
        <v>0</v>
      </c>
      <c r="U377">
        <v>0</v>
      </c>
    </row>
    <row r="378" spans="1:21" x14ac:dyDescent="0.35">
      <c r="A378" t="s">
        <v>145</v>
      </c>
      <c r="B378">
        <v>44323</v>
      </c>
      <c r="C378" t="s">
        <v>123</v>
      </c>
      <c r="D378" t="s">
        <v>116</v>
      </c>
      <c r="E378">
        <v>1</v>
      </c>
      <c r="F378">
        <v>0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0.66666666666666663</v>
      </c>
      <c r="M378">
        <v>4</v>
      </c>
      <c r="N378">
        <v>6</v>
      </c>
      <c r="O378">
        <v>0</v>
      </c>
      <c r="P378">
        <v>1</v>
      </c>
      <c r="Q378">
        <v>2</v>
      </c>
      <c r="R378">
        <v>1</v>
      </c>
      <c r="S378">
        <v>0</v>
      </c>
      <c r="T378">
        <v>0</v>
      </c>
      <c r="U378">
        <v>0</v>
      </c>
    </row>
    <row r="379" spans="1:21" x14ac:dyDescent="0.35">
      <c r="A379" t="s">
        <v>145</v>
      </c>
      <c r="B379">
        <v>44324</v>
      </c>
      <c r="C379" t="s">
        <v>124</v>
      </c>
      <c r="D379" t="s">
        <v>116</v>
      </c>
      <c r="E379">
        <v>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6</v>
      </c>
      <c r="M379">
        <v>6</v>
      </c>
      <c r="N379">
        <v>3</v>
      </c>
      <c r="O379">
        <v>3</v>
      </c>
      <c r="P379">
        <v>1</v>
      </c>
      <c r="Q379">
        <v>3</v>
      </c>
      <c r="R379">
        <v>7</v>
      </c>
      <c r="S379">
        <v>0</v>
      </c>
      <c r="T379">
        <v>0</v>
      </c>
      <c r="U379">
        <v>0</v>
      </c>
    </row>
    <row r="380" spans="1:21" x14ac:dyDescent="0.35">
      <c r="A380" t="s">
        <v>145</v>
      </c>
      <c r="B380">
        <v>44325</v>
      </c>
      <c r="C380" t="s">
        <v>128</v>
      </c>
      <c r="D380" t="s">
        <v>116</v>
      </c>
      <c r="E380">
        <v>1</v>
      </c>
      <c r="F380">
        <v>0</v>
      </c>
      <c r="G380">
        <v>0</v>
      </c>
      <c r="H380">
        <v>1</v>
      </c>
      <c r="I380">
        <v>0</v>
      </c>
      <c r="J380">
        <v>0</v>
      </c>
      <c r="K380">
        <v>0</v>
      </c>
      <c r="L380">
        <v>6</v>
      </c>
      <c r="M380">
        <v>4</v>
      </c>
      <c r="N380">
        <v>1</v>
      </c>
      <c r="O380">
        <v>1</v>
      </c>
      <c r="P380">
        <v>1</v>
      </c>
      <c r="Q380">
        <v>1</v>
      </c>
      <c r="R380">
        <v>6</v>
      </c>
      <c r="S380">
        <v>1</v>
      </c>
      <c r="T380">
        <v>0</v>
      </c>
      <c r="U380">
        <v>0</v>
      </c>
    </row>
    <row r="381" spans="1:21" x14ac:dyDescent="0.35">
      <c r="A381" t="s">
        <v>145</v>
      </c>
      <c r="B381">
        <v>44327</v>
      </c>
      <c r="C381" t="s">
        <v>130</v>
      </c>
      <c r="D381" t="s">
        <v>64</v>
      </c>
      <c r="E381">
        <v>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6</v>
      </c>
      <c r="M381">
        <v>6</v>
      </c>
      <c r="N381">
        <v>2</v>
      </c>
      <c r="O381">
        <v>2</v>
      </c>
      <c r="P381">
        <v>1</v>
      </c>
      <c r="Q381">
        <v>0</v>
      </c>
      <c r="R381">
        <v>5</v>
      </c>
      <c r="S381">
        <v>0</v>
      </c>
      <c r="T381">
        <v>0</v>
      </c>
      <c r="U381">
        <v>0</v>
      </c>
    </row>
    <row r="382" spans="1:21" x14ac:dyDescent="0.35">
      <c r="A382" t="s">
        <v>145</v>
      </c>
      <c r="B382">
        <v>44328</v>
      </c>
      <c r="C382" t="s">
        <v>122</v>
      </c>
      <c r="D382" t="s">
        <v>64</v>
      </c>
      <c r="E382">
        <v>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6</v>
      </c>
      <c r="M382">
        <v>2</v>
      </c>
      <c r="N382">
        <v>1</v>
      </c>
      <c r="O382">
        <v>1</v>
      </c>
      <c r="P382">
        <v>0</v>
      </c>
      <c r="Q382">
        <v>3</v>
      </c>
      <c r="R382">
        <v>4</v>
      </c>
      <c r="S382">
        <v>0</v>
      </c>
      <c r="T382">
        <v>0</v>
      </c>
      <c r="U382">
        <v>0</v>
      </c>
    </row>
    <row r="383" spans="1:21" x14ac:dyDescent="0.35">
      <c r="A383" t="s">
        <v>145</v>
      </c>
      <c r="B383">
        <v>44329</v>
      </c>
      <c r="C383" t="s">
        <v>123</v>
      </c>
      <c r="D383" t="s">
        <v>64</v>
      </c>
      <c r="E383">
        <v>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4.666666666666667</v>
      </c>
      <c r="M383">
        <v>7</v>
      </c>
      <c r="N383">
        <v>3</v>
      </c>
      <c r="O383">
        <v>3</v>
      </c>
      <c r="P383">
        <v>0</v>
      </c>
      <c r="Q383">
        <v>2</v>
      </c>
      <c r="R383">
        <v>4</v>
      </c>
      <c r="S383">
        <v>1</v>
      </c>
      <c r="T383">
        <v>0</v>
      </c>
      <c r="U383">
        <v>0</v>
      </c>
    </row>
    <row r="384" spans="1:21" x14ac:dyDescent="0.35">
      <c r="A384" t="s">
        <v>145</v>
      </c>
      <c r="B384">
        <v>44330</v>
      </c>
      <c r="C384" t="s">
        <v>125</v>
      </c>
      <c r="D384" t="s">
        <v>105</v>
      </c>
      <c r="E384">
        <v>1</v>
      </c>
      <c r="F384">
        <v>0</v>
      </c>
      <c r="G384">
        <v>0</v>
      </c>
      <c r="H384">
        <v>1</v>
      </c>
      <c r="I384">
        <v>0</v>
      </c>
      <c r="J384">
        <v>0</v>
      </c>
      <c r="K384">
        <v>0</v>
      </c>
      <c r="L384">
        <v>6</v>
      </c>
      <c r="M384">
        <v>4</v>
      </c>
      <c r="N384">
        <v>1</v>
      </c>
      <c r="O384">
        <v>1</v>
      </c>
      <c r="P384">
        <v>0</v>
      </c>
      <c r="Q384">
        <v>1</v>
      </c>
      <c r="R384">
        <v>4</v>
      </c>
      <c r="S384">
        <v>1</v>
      </c>
      <c r="T384">
        <v>0</v>
      </c>
      <c r="U384">
        <v>0</v>
      </c>
    </row>
    <row r="385" spans="1:21" x14ac:dyDescent="0.35">
      <c r="A385" t="s">
        <v>145</v>
      </c>
      <c r="B385">
        <v>44331</v>
      </c>
      <c r="C385" t="s">
        <v>124</v>
      </c>
      <c r="D385" t="s">
        <v>105</v>
      </c>
      <c r="E385">
        <v>1</v>
      </c>
      <c r="F385">
        <v>0</v>
      </c>
      <c r="G385">
        <v>0</v>
      </c>
      <c r="H385">
        <v>1</v>
      </c>
      <c r="I385">
        <v>0</v>
      </c>
      <c r="J385">
        <v>0</v>
      </c>
      <c r="K385">
        <v>0</v>
      </c>
      <c r="L385">
        <v>6</v>
      </c>
      <c r="M385">
        <v>2</v>
      </c>
      <c r="N385">
        <v>1</v>
      </c>
      <c r="O385">
        <v>1</v>
      </c>
      <c r="P385">
        <v>0</v>
      </c>
      <c r="Q385">
        <v>4</v>
      </c>
      <c r="R385">
        <v>4</v>
      </c>
      <c r="S385">
        <v>0</v>
      </c>
      <c r="T385">
        <v>0</v>
      </c>
      <c r="U385">
        <v>0</v>
      </c>
    </row>
    <row r="386" spans="1:21" x14ac:dyDescent="0.35">
      <c r="A386" t="s">
        <v>145</v>
      </c>
      <c r="B386">
        <v>44332</v>
      </c>
      <c r="C386" t="s">
        <v>128</v>
      </c>
      <c r="D386" t="s">
        <v>105</v>
      </c>
      <c r="E386">
        <v>1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0</v>
      </c>
      <c r="L386">
        <v>4.333333333333333</v>
      </c>
      <c r="M386">
        <v>9</v>
      </c>
      <c r="N386">
        <v>5</v>
      </c>
      <c r="O386">
        <v>5</v>
      </c>
      <c r="P386">
        <v>1</v>
      </c>
      <c r="Q386">
        <v>2</v>
      </c>
      <c r="R386">
        <v>6</v>
      </c>
      <c r="S386">
        <v>0</v>
      </c>
      <c r="T386">
        <v>0</v>
      </c>
      <c r="U386">
        <v>0</v>
      </c>
    </row>
    <row r="387" spans="1:21" x14ac:dyDescent="0.35">
      <c r="A387" t="s">
        <v>145</v>
      </c>
      <c r="B387" t="s">
        <v>0</v>
      </c>
      <c r="C387" t="s">
        <v>1</v>
      </c>
      <c r="D387" t="s">
        <v>2</v>
      </c>
      <c r="E387" t="s">
        <v>3</v>
      </c>
      <c r="F387" t="s">
        <v>4</v>
      </c>
      <c r="G387" t="s">
        <v>5</v>
      </c>
      <c r="H387" t="s">
        <v>6</v>
      </c>
      <c r="I387" t="s">
        <v>7</v>
      </c>
      <c r="J387" t="s">
        <v>8</v>
      </c>
      <c r="K387" t="s">
        <v>9</v>
      </c>
      <c r="L387" t="s">
        <v>10</v>
      </c>
      <c r="M387" t="s">
        <v>11</v>
      </c>
      <c r="N387" t="s">
        <v>12</v>
      </c>
      <c r="O387" t="s">
        <v>13</v>
      </c>
      <c r="P387" t="s">
        <v>14</v>
      </c>
      <c r="Q387" t="s">
        <v>15</v>
      </c>
      <c r="R387" t="s">
        <v>16</v>
      </c>
      <c r="S387" t="s">
        <v>17</v>
      </c>
      <c r="T387" t="s">
        <v>18</v>
      </c>
      <c r="U387" t="s">
        <v>19</v>
      </c>
    </row>
    <row r="388" spans="1:21" x14ac:dyDescent="0.35">
      <c r="A388" t="s">
        <v>145</v>
      </c>
      <c r="B388">
        <v>44333</v>
      </c>
      <c r="C388" t="s">
        <v>122</v>
      </c>
      <c r="D388" t="s">
        <v>104</v>
      </c>
      <c r="E388">
        <v>1</v>
      </c>
      <c r="F388">
        <v>0</v>
      </c>
      <c r="G388">
        <v>0</v>
      </c>
      <c r="H388">
        <v>0</v>
      </c>
      <c r="I388">
        <v>1</v>
      </c>
      <c r="J388">
        <v>0</v>
      </c>
      <c r="K388">
        <v>0</v>
      </c>
      <c r="L388">
        <v>6</v>
      </c>
      <c r="M388">
        <v>5</v>
      </c>
      <c r="N388">
        <v>1</v>
      </c>
      <c r="O388">
        <v>1</v>
      </c>
      <c r="P388">
        <v>0</v>
      </c>
      <c r="Q388">
        <v>2</v>
      </c>
      <c r="R388">
        <v>8</v>
      </c>
      <c r="S388">
        <v>0</v>
      </c>
      <c r="T388">
        <v>0</v>
      </c>
      <c r="U388">
        <v>0</v>
      </c>
    </row>
    <row r="389" spans="1:21" x14ac:dyDescent="0.35">
      <c r="A389" t="s">
        <v>145</v>
      </c>
      <c r="B389">
        <v>44334</v>
      </c>
      <c r="C389" t="s">
        <v>132</v>
      </c>
      <c r="D389" t="s">
        <v>104</v>
      </c>
      <c r="E389">
        <v>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6</v>
      </c>
      <c r="M389">
        <v>5</v>
      </c>
      <c r="N389">
        <v>3</v>
      </c>
      <c r="O389">
        <v>3</v>
      </c>
      <c r="P389">
        <v>1</v>
      </c>
      <c r="Q389">
        <v>1</v>
      </c>
      <c r="R389">
        <v>5</v>
      </c>
      <c r="S389">
        <v>0</v>
      </c>
      <c r="T389">
        <v>0</v>
      </c>
      <c r="U389">
        <v>0</v>
      </c>
    </row>
    <row r="390" spans="1:21" x14ac:dyDescent="0.35">
      <c r="A390" t="s">
        <v>145</v>
      </c>
      <c r="B390">
        <v>44335</v>
      </c>
      <c r="C390" t="s">
        <v>123</v>
      </c>
      <c r="D390" t="s">
        <v>104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6</v>
      </c>
      <c r="M390">
        <v>2</v>
      </c>
      <c r="N390">
        <v>1</v>
      </c>
      <c r="O390">
        <v>1</v>
      </c>
      <c r="P390">
        <v>1</v>
      </c>
      <c r="Q390">
        <v>0</v>
      </c>
      <c r="R390">
        <v>8</v>
      </c>
      <c r="S390">
        <v>0</v>
      </c>
      <c r="T390">
        <v>0</v>
      </c>
      <c r="U390">
        <v>0</v>
      </c>
    </row>
    <row r="391" spans="1:21" x14ac:dyDescent="0.35">
      <c r="A391" t="s">
        <v>145</v>
      </c>
      <c r="B391">
        <v>44336</v>
      </c>
      <c r="C391" t="s">
        <v>125</v>
      </c>
      <c r="D391" t="s">
        <v>113</v>
      </c>
      <c r="E391">
        <v>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6</v>
      </c>
      <c r="M391">
        <v>6</v>
      </c>
      <c r="N391">
        <v>3</v>
      </c>
      <c r="O391">
        <v>3</v>
      </c>
      <c r="P391">
        <v>2</v>
      </c>
      <c r="Q391">
        <v>1</v>
      </c>
      <c r="R391">
        <v>7</v>
      </c>
      <c r="S391">
        <v>0</v>
      </c>
      <c r="T391">
        <v>0</v>
      </c>
      <c r="U391">
        <v>0</v>
      </c>
    </row>
    <row r="392" spans="1:21" x14ac:dyDescent="0.35">
      <c r="A392" t="s">
        <v>145</v>
      </c>
      <c r="B392">
        <v>44337</v>
      </c>
      <c r="C392" t="s">
        <v>124</v>
      </c>
      <c r="D392" t="s">
        <v>113</v>
      </c>
      <c r="E392">
        <v>1</v>
      </c>
      <c r="F392">
        <v>0</v>
      </c>
      <c r="G392">
        <v>0</v>
      </c>
      <c r="H392">
        <v>1</v>
      </c>
      <c r="I392">
        <v>0</v>
      </c>
      <c r="J392">
        <v>0</v>
      </c>
      <c r="K392">
        <v>0</v>
      </c>
      <c r="L392">
        <v>6</v>
      </c>
      <c r="M392">
        <v>6</v>
      </c>
      <c r="N392">
        <v>0</v>
      </c>
      <c r="O392">
        <v>0</v>
      </c>
      <c r="P392">
        <v>0</v>
      </c>
      <c r="Q392">
        <v>0</v>
      </c>
      <c r="R392">
        <v>6</v>
      </c>
      <c r="S392">
        <v>0</v>
      </c>
      <c r="T392">
        <v>0</v>
      </c>
      <c r="U392">
        <v>0</v>
      </c>
    </row>
    <row r="393" spans="1:21" x14ac:dyDescent="0.35">
      <c r="A393" t="s">
        <v>145</v>
      </c>
      <c r="B393">
        <v>44338</v>
      </c>
      <c r="C393" t="s">
        <v>130</v>
      </c>
      <c r="D393" t="s">
        <v>113</v>
      </c>
      <c r="E393">
        <v>1</v>
      </c>
      <c r="F393">
        <v>0</v>
      </c>
      <c r="G393">
        <v>0</v>
      </c>
      <c r="H393">
        <v>1</v>
      </c>
      <c r="I393">
        <v>0</v>
      </c>
      <c r="J393">
        <v>0</v>
      </c>
      <c r="K393">
        <v>0</v>
      </c>
      <c r="L393">
        <v>6.666666666666667</v>
      </c>
      <c r="M393">
        <v>5</v>
      </c>
      <c r="N393">
        <v>1</v>
      </c>
      <c r="O393">
        <v>1</v>
      </c>
      <c r="P393">
        <v>1</v>
      </c>
      <c r="Q393">
        <v>2</v>
      </c>
      <c r="R393">
        <v>4</v>
      </c>
      <c r="S393">
        <v>0</v>
      </c>
      <c r="T393">
        <v>0</v>
      </c>
      <c r="U393">
        <v>0</v>
      </c>
    </row>
    <row r="394" spans="1:21" x14ac:dyDescent="0.35">
      <c r="A394" t="s">
        <v>145</v>
      </c>
      <c r="B394">
        <v>44339</v>
      </c>
      <c r="C394" t="s">
        <v>122</v>
      </c>
      <c r="D394" t="s">
        <v>113</v>
      </c>
      <c r="E394">
        <v>1</v>
      </c>
      <c r="F394">
        <v>0</v>
      </c>
      <c r="G394">
        <v>0</v>
      </c>
      <c r="H394">
        <v>1</v>
      </c>
      <c r="I394">
        <v>0</v>
      </c>
      <c r="J394">
        <v>0</v>
      </c>
      <c r="K394">
        <v>0</v>
      </c>
      <c r="L394">
        <v>7</v>
      </c>
      <c r="M394">
        <v>4</v>
      </c>
      <c r="N394">
        <v>1</v>
      </c>
      <c r="O394">
        <v>1</v>
      </c>
      <c r="P394">
        <v>0</v>
      </c>
      <c r="Q394">
        <v>3</v>
      </c>
      <c r="R394">
        <v>2</v>
      </c>
      <c r="S394">
        <v>0</v>
      </c>
      <c r="T394">
        <v>0</v>
      </c>
      <c r="U394">
        <v>0</v>
      </c>
    </row>
    <row r="395" spans="1:21" x14ac:dyDescent="0.35">
      <c r="A395" t="s">
        <v>145</v>
      </c>
      <c r="B395">
        <v>44341</v>
      </c>
      <c r="C395" t="s">
        <v>123</v>
      </c>
      <c r="D395" t="s">
        <v>38</v>
      </c>
      <c r="E395">
        <v>1</v>
      </c>
      <c r="F395">
        <v>0</v>
      </c>
      <c r="G395">
        <v>0</v>
      </c>
      <c r="H395">
        <v>1</v>
      </c>
      <c r="I395">
        <v>0</v>
      </c>
      <c r="J395">
        <v>0</v>
      </c>
      <c r="K395">
        <v>0</v>
      </c>
      <c r="L395">
        <v>7</v>
      </c>
      <c r="M395">
        <v>4</v>
      </c>
      <c r="N395">
        <v>1</v>
      </c>
      <c r="O395">
        <v>1</v>
      </c>
      <c r="P395">
        <v>0</v>
      </c>
      <c r="Q395">
        <v>2</v>
      </c>
      <c r="R395">
        <v>9</v>
      </c>
      <c r="S395">
        <v>1</v>
      </c>
      <c r="T395">
        <v>0</v>
      </c>
      <c r="U395">
        <v>0</v>
      </c>
    </row>
    <row r="396" spans="1:21" x14ac:dyDescent="0.35">
      <c r="A396" t="s">
        <v>145</v>
      </c>
      <c r="B396">
        <v>44342</v>
      </c>
      <c r="C396" t="s">
        <v>125</v>
      </c>
      <c r="D396" t="s">
        <v>38</v>
      </c>
      <c r="E396">
        <v>1</v>
      </c>
      <c r="F396">
        <v>0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5.333333333333333</v>
      </c>
      <c r="M396">
        <v>5</v>
      </c>
      <c r="N396">
        <v>7</v>
      </c>
      <c r="O396">
        <v>7</v>
      </c>
      <c r="P396">
        <v>2</v>
      </c>
      <c r="Q396">
        <v>1</v>
      </c>
      <c r="R396">
        <v>4</v>
      </c>
      <c r="S396">
        <v>0</v>
      </c>
      <c r="T396">
        <v>0</v>
      </c>
      <c r="U396">
        <v>1</v>
      </c>
    </row>
    <row r="397" spans="1:21" x14ac:dyDescent="0.35">
      <c r="A397" t="s">
        <v>145</v>
      </c>
      <c r="B397">
        <v>44345</v>
      </c>
      <c r="C397" t="s">
        <v>124</v>
      </c>
      <c r="D397" t="s">
        <v>96</v>
      </c>
      <c r="E397">
        <v>1</v>
      </c>
      <c r="F397">
        <v>0</v>
      </c>
      <c r="G397">
        <v>0</v>
      </c>
      <c r="H397">
        <v>0</v>
      </c>
      <c r="I397">
        <v>1</v>
      </c>
      <c r="J397">
        <v>0</v>
      </c>
      <c r="K397">
        <v>0</v>
      </c>
      <c r="L397">
        <v>4</v>
      </c>
      <c r="M397">
        <v>7</v>
      </c>
      <c r="N397">
        <v>4</v>
      </c>
      <c r="O397">
        <v>4</v>
      </c>
      <c r="P397">
        <v>2</v>
      </c>
      <c r="Q397">
        <v>1</v>
      </c>
      <c r="R397">
        <v>6</v>
      </c>
      <c r="S397">
        <v>1</v>
      </c>
      <c r="T397">
        <v>0</v>
      </c>
      <c r="U397">
        <v>0</v>
      </c>
    </row>
    <row r="398" spans="1:21" x14ac:dyDescent="0.35">
      <c r="A398" t="s">
        <v>145</v>
      </c>
      <c r="B398">
        <v>44347</v>
      </c>
      <c r="C398" t="s">
        <v>123</v>
      </c>
      <c r="D398" t="s">
        <v>99</v>
      </c>
      <c r="E398">
        <v>1</v>
      </c>
      <c r="F398">
        <v>0</v>
      </c>
      <c r="G398">
        <v>0</v>
      </c>
      <c r="H398">
        <v>1</v>
      </c>
      <c r="I398">
        <v>0</v>
      </c>
      <c r="J398">
        <v>0</v>
      </c>
      <c r="K398">
        <v>0</v>
      </c>
      <c r="L398">
        <v>5</v>
      </c>
      <c r="M398">
        <v>6</v>
      </c>
      <c r="N398">
        <v>3</v>
      </c>
      <c r="O398">
        <v>3</v>
      </c>
      <c r="P398">
        <v>1</v>
      </c>
      <c r="Q398">
        <v>3</v>
      </c>
      <c r="R398">
        <v>6</v>
      </c>
      <c r="S398">
        <v>0</v>
      </c>
      <c r="T398">
        <v>0</v>
      </c>
      <c r="U398">
        <v>0</v>
      </c>
    </row>
    <row r="399" spans="1:21" x14ac:dyDescent="0.35">
      <c r="A399" t="s">
        <v>145</v>
      </c>
      <c r="B399">
        <v>44348</v>
      </c>
      <c r="C399" t="s">
        <v>122</v>
      </c>
      <c r="D399" t="s">
        <v>99</v>
      </c>
      <c r="E399">
        <v>1</v>
      </c>
      <c r="F399">
        <v>0</v>
      </c>
      <c r="G399">
        <v>0</v>
      </c>
      <c r="H399">
        <v>0</v>
      </c>
      <c r="I399">
        <v>1</v>
      </c>
      <c r="J399">
        <v>0</v>
      </c>
      <c r="K399">
        <v>0</v>
      </c>
      <c r="L399">
        <v>3.6666666666666665</v>
      </c>
      <c r="M399">
        <v>6</v>
      </c>
      <c r="N399">
        <v>5</v>
      </c>
      <c r="O399">
        <v>4</v>
      </c>
      <c r="P399">
        <v>0</v>
      </c>
      <c r="Q399">
        <v>2</v>
      </c>
      <c r="R399">
        <v>7</v>
      </c>
      <c r="S399">
        <v>1</v>
      </c>
      <c r="T399">
        <v>0</v>
      </c>
      <c r="U399">
        <v>2</v>
      </c>
    </row>
    <row r="400" spans="1:21" x14ac:dyDescent="0.35">
      <c r="A400" t="s">
        <v>145</v>
      </c>
      <c r="B400">
        <v>44349</v>
      </c>
      <c r="C400" t="s">
        <v>125</v>
      </c>
      <c r="D400" t="s">
        <v>99</v>
      </c>
      <c r="E400">
        <v>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4.333333333333333</v>
      </c>
      <c r="M400">
        <v>7</v>
      </c>
      <c r="N400">
        <v>3</v>
      </c>
      <c r="O400">
        <v>3</v>
      </c>
      <c r="P400">
        <v>1</v>
      </c>
      <c r="Q400">
        <v>2</v>
      </c>
      <c r="R400">
        <v>6</v>
      </c>
      <c r="S400">
        <v>0</v>
      </c>
      <c r="T400">
        <v>0</v>
      </c>
      <c r="U400">
        <v>0</v>
      </c>
    </row>
    <row r="401" spans="1:21" x14ac:dyDescent="0.35">
      <c r="A401" t="s">
        <v>145</v>
      </c>
      <c r="B401">
        <v>44350</v>
      </c>
      <c r="C401" t="s">
        <v>132</v>
      </c>
      <c r="D401" t="s">
        <v>99</v>
      </c>
      <c r="E401">
        <v>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5.666666666666667</v>
      </c>
      <c r="M401">
        <v>1</v>
      </c>
      <c r="N401">
        <v>0</v>
      </c>
      <c r="O401">
        <v>0</v>
      </c>
      <c r="P401">
        <v>0</v>
      </c>
      <c r="Q401">
        <v>5</v>
      </c>
      <c r="R401">
        <v>5</v>
      </c>
      <c r="S401">
        <v>0</v>
      </c>
      <c r="T401">
        <v>0</v>
      </c>
      <c r="U401">
        <v>0</v>
      </c>
    </row>
    <row r="402" spans="1:21" x14ac:dyDescent="0.35">
      <c r="A402" t="s">
        <v>145</v>
      </c>
      <c r="B402">
        <v>44351</v>
      </c>
      <c r="C402" t="s">
        <v>124</v>
      </c>
      <c r="D402" t="s">
        <v>36</v>
      </c>
      <c r="E402">
        <v>1</v>
      </c>
      <c r="F402">
        <v>0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4.333333333333333</v>
      </c>
      <c r="M402">
        <v>1</v>
      </c>
      <c r="N402">
        <v>4</v>
      </c>
      <c r="O402">
        <v>4</v>
      </c>
      <c r="P402">
        <v>0</v>
      </c>
      <c r="Q402">
        <v>3</v>
      </c>
      <c r="R402">
        <v>6</v>
      </c>
      <c r="S402">
        <v>0</v>
      </c>
      <c r="T402">
        <v>0</v>
      </c>
      <c r="U402">
        <v>0</v>
      </c>
    </row>
    <row r="403" spans="1:21" x14ac:dyDescent="0.35">
      <c r="A403" t="s">
        <v>145</v>
      </c>
      <c r="B403">
        <v>44352</v>
      </c>
      <c r="C403" t="s">
        <v>123</v>
      </c>
      <c r="D403" t="s">
        <v>36</v>
      </c>
      <c r="E403">
        <v>1</v>
      </c>
      <c r="F403">
        <v>0</v>
      </c>
      <c r="G403">
        <v>0</v>
      </c>
      <c r="H403">
        <v>1</v>
      </c>
      <c r="I403">
        <v>0</v>
      </c>
      <c r="J403">
        <v>0</v>
      </c>
      <c r="K403">
        <v>0</v>
      </c>
      <c r="L403">
        <v>5</v>
      </c>
      <c r="M403">
        <v>4</v>
      </c>
      <c r="N403">
        <v>4</v>
      </c>
      <c r="O403">
        <v>2</v>
      </c>
      <c r="P403">
        <v>0</v>
      </c>
      <c r="Q403">
        <v>1</v>
      </c>
      <c r="R403">
        <v>5</v>
      </c>
      <c r="S403">
        <v>1</v>
      </c>
      <c r="T403">
        <v>0</v>
      </c>
      <c r="U403">
        <v>0</v>
      </c>
    </row>
    <row r="404" spans="1:21" x14ac:dyDescent="0.35">
      <c r="A404" t="s">
        <v>145</v>
      </c>
      <c r="B404">
        <v>44353</v>
      </c>
      <c r="C404" t="s">
        <v>122</v>
      </c>
      <c r="D404" t="s">
        <v>36</v>
      </c>
      <c r="E404">
        <v>1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6</v>
      </c>
      <c r="M404">
        <v>6</v>
      </c>
      <c r="N404">
        <v>1</v>
      </c>
      <c r="O404">
        <v>1</v>
      </c>
      <c r="P404">
        <v>0</v>
      </c>
      <c r="Q404">
        <v>0</v>
      </c>
      <c r="R404">
        <v>4</v>
      </c>
      <c r="S404">
        <v>0</v>
      </c>
      <c r="T404">
        <v>0</v>
      </c>
      <c r="U404">
        <v>0</v>
      </c>
    </row>
    <row r="405" spans="1:21" x14ac:dyDescent="0.35">
      <c r="A405" t="s">
        <v>145</v>
      </c>
      <c r="B405">
        <v>44355</v>
      </c>
      <c r="C405" t="s">
        <v>125</v>
      </c>
      <c r="D405" t="s">
        <v>119</v>
      </c>
      <c r="E405">
        <v>1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4.333333333333333</v>
      </c>
      <c r="M405">
        <v>5</v>
      </c>
      <c r="N405">
        <v>3</v>
      </c>
      <c r="O405">
        <v>2</v>
      </c>
      <c r="P405">
        <v>1</v>
      </c>
      <c r="Q405">
        <v>3</v>
      </c>
      <c r="R405">
        <v>0</v>
      </c>
      <c r="S405">
        <v>0</v>
      </c>
      <c r="T405">
        <v>0</v>
      </c>
      <c r="U405">
        <v>0</v>
      </c>
    </row>
    <row r="406" spans="1:21" x14ac:dyDescent="0.35">
      <c r="A406" t="s">
        <v>145</v>
      </c>
      <c r="B406">
        <v>44356</v>
      </c>
      <c r="C406" t="s">
        <v>132</v>
      </c>
      <c r="D406" t="s">
        <v>119</v>
      </c>
      <c r="E406">
        <v>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6</v>
      </c>
      <c r="M406">
        <v>4</v>
      </c>
      <c r="N406">
        <v>0</v>
      </c>
      <c r="O406">
        <v>0</v>
      </c>
      <c r="P406">
        <v>0</v>
      </c>
      <c r="Q406">
        <v>1</v>
      </c>
      <c r="R406">
        <v>4</v>
      </c>
      <c r="S406">
        <v>0</v>
      </c>
      <c r="T406">
        <v>0</v>
      </c>
      <c r="U406">
        <v>0</v>
      </c>
    </row>
    <row r="407" spans="1:21" x14ac:dyDescent="0.35">
      <c r="A407" t="s">
        <v>145</v>
      </c>
      <c r="B407">
        <v>44357</v>
      </c>
      <c r="C407" t="s">
        <v>124</v>
      </c>
      <c r="D407" t="s">
        <v>119</v>
      </c>
      <c r="E407">
        <v>1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7</v>
      </c>
      <c r="M407">
        <v>4</v>
      </c>
      <c r="N407">
        <v>0</v>
      </c>
      <c r="O407">
        <v>0</v>
      </c>
      <c r="P407">
        <v>0</v>
      </c>
      <c r="Q407">
        <v>1</v>
      </c>
      <c r="R407">
        <v>4</v>
      </c>
      <c r="S407">
        <v>0</v>
      </c>
      <c r="T407">
        <v>0</v>
      </c>
      <c r="U407">
        <v>0</v>
      </c>
    </row>
    <row r="408" spans="1:21" x14ac:dyDescent="0.35">
      <c r="A408" t="s">
        <v>145</v>
      </c>
      <c r="B408" t="s">
        <v>0</v>
      </c>
      <c r="C408" t="s">
        <v>1</v>
      </c>
      <c r="D408" t="s">
        <v>2</v>
      </c>
      <c r="E408" t="s">
        <v>3</v>
      </c>
      <c r="F408" t="s">
        <v>4</v>
      </c>
      <c r="G408" t="s">
        <v>5</v>
      </c>
      <c r="H408" t="s">
        <v>6</v>
      </c>
      <c r="I408" t="s">
        <v>7</v>
      </c>
      <c r="J408" t="s">
        <v>8</v>
      </c>
      <c r="K408" t="s">
        <v>9</v>
      </c>
      <c r="L408" t="s">
        <v>10</v>
      </c>
      <c r="M408" t="s">
        <v>11</v>
      </c>
      <c r="N408" t="s">
        <v>12</v>
      </c>
      <c r="O408" t="s">
        <v>13</v>
      </c>
      <c r="P408" t="s">
        <v>14</v>
      </c>
      <c r="Q408" t="s">
        <v>15</v>
      </c>
      <c r="R408" t="s">
        <v>16</v>
      </c>
      <c r="S408" t="s">
        <v>17</v>
      </c>
      <c r="T408" t="s">
        <v>18</v>
      </c>
      <c r="U408" t="s">
        <v>19</v>
      </c>
    </row>
    <row r="409" spans="1:21" x14ac:dyDescent="0.35">
      <c r="A409" t="s">
        <v>145</v>
      </c>
      <c r="B409">
        <v>44358</v>
      </c>
      <c r="C409" t="s">
        <v>123</v>
      </c>
      <c r="D409" t="s">
        <v>95</v>
      </c>
      <c r="E409">
        <v>1</v>
      </c>
      <c r="F409">
        <v>0</v>
      </c>
      <c r="G409">
        <v>0</v>
      </c>
      <c r="H409">
        <v>0</v>
      </c>
      <c r="I409">
        <v>1</v>
      </c>
      <c r="J409">
        <v>0</v>
      </c>
      <c r="K409">
        <v>0</v>
      </c>
      <c r="L409">
        <v>4</v>
      </c>
      <c r="M409">
        <v>4</v>
      </c>
      <c r="N409">
        <v>4</v>
      </c>
      <c r="O409">
        <v>4</v>
      </c>
      <c r="P409">
        <v>0</v>
      </c>
      <c r="Q409">
        <v>4</v>
      </c>
      <c r="R409">
        <v>3</v>
      </c>
      <c r="S409">
        <v>1</v>
      </c>
      <c r="T409">
        <v>0</v>
      </c>
      <c r="U409">
        <v>1</v>
      </c>
    </row>
    <row r="410" spans="1:21" x14ac:dyDescent="0.35">
      <c r="A410" t="s">
        <v>145</v>
      </c>
      <c r="B410">
        <v>44359</v>
      </c>
      <c r="C410" t="s">
        <v>122</v>
      </c>
      <c r="D410" t="s">
        <v>95</v>
      </c>
      <c r="E410">
        <v>1</v>
      </c>
      <c r="F410">
        <v>0</v>
      </c>
      <c r="G410">
        <v>0</v>
      </c>
      <c r="H410">
        <v>0</v>
      </c>
      <c r="I410">
        <v>1</v>
      </c>
      <c r="J410">
        <v>0</v>
      </c>
      <c r="K410">
        <v>0</v>
      </c>
      <c r="L410">
        <v>6</v>
      </c>
      <c r="M410">
        <v>5</v>
      </c>
      <c r="N410">
        <v>3</v>
      </c>
      <c r="O410">
        <v>3</v>
      </c>
      <c r="P410">
        <v>2</v>
      </c>
      <c r="Q410">
        <v>2</v>
      </c>
      <c r="R410">
        <v>4</v>
      </c>
      <c r="S410">
        <v>1</v>
      </c>
      <c r="T410">
        <v>0</v>
      </c>
      <c r="U410">
        <v>1</v>
      </c>
    </row>
    <row r="411" spans="1:21" x14ac:dyDescent="0.35">
      <c r="A411" t="s">
        <v>145</v>
      </c>
      <c r="B411">
        <v>44360</v>
      </c>
      <c r="C411" t="s">
        <v>125</v>
      </c>
      <c r="D411" t="s">
        <v>95</v>
      </c>
      <c r="E411">
        <v>1</v>
      </c>
      <c r="F411">
        <v>0</v>
      </c>
      <c r="G411">
        <v>0</v>
      </c>
      <c r="H411">
        <v>1</v>
      </c>
      <c r="I411">
        <v>0</v>
      </c>
      <c r="J411">
        <v>0</v>
      </c>
      <c r="K411">
        <v>0</v>
      </c>
      <c r="L411">
        <v>5</v>
      </c>
      <c r="M411">
        <v>6</v>
      </c>
      <c r="N411">
        <v>2</v>
      </c>
      <c r="O411">
        <v>2</v>
      </c>
      <c r="P411">
        <v>0</v>
      </c>
      <c r="Q411">
        <v>1</v>
      </c>
      <c r="R411">
        <v>6</v>
      </c>
      <c r="S411">
        <v>0</v>
      </c>
      <c r="T411">
        <v>0</v>
      </c>
      <c r="U411">
        <v>1</v>
      </c>
    </row>
    <row r="412" spans="1:21" x14ac:dyDescent="0.35">
      <c r="A412" t="s">
        <v>145</v>
      </c>
      <c r="B412">
        <v>44362</v>
      </c>
      <c r="C412" t="s">
        <v>132</v>
      </c>
      <c r="D412" t="s">
        <v>55</v>
      </c>
      <c r="E412">
        <v>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2.3333333333333335</v>
      </c>
      <c r="M412">
        <v>5</v>
      </c>
      <c r="N412">
        <v>5</v>
      </c>
      <c r="O412">
        <v>5</v>
      </c>
      <c r="P412">
        <v>2</v>
      </c>
      <c r="Q412">
        <v>1</v>
      </c>
      <c r="R412">
        <v>4</v>
      </c>
      <c r="S412">
        <v>0</v>
      </c>
      <c r="T412">
        <v>0</v>
      </c>
      <c r="U412">
        <v>0</v>
      </c>
    </row>
    <row r="413" spans="1:21" x14ac:dyDescent="0.35">
      <c r="A413" t="s">
        <v>145</v>
      </c>
      <c r="B413">
        <v>44363</v>
      </c>
      <c r="C413" t="s">
        <v>124</v>
      </c>
      <c r="D413" t="s">
        <v>55</v>
      </c>
      <c r="E413">
        <v>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4</v>
      </c>
      <c r="M413">
        <v>7</v>
      </c>
      <c r="N413">
        <v>4</v>
      </c>
      <c r="O413">
        <v>4</v>
      </c>
      <c r="P413">
        <v>0</v>
      </c>
      <c r="Q413">
        <v>1</v>
      </c>
      <c r="R413">
        <v>5</v>
      </c>
      <c r="S413">
        <v>0</v>
      </c>
      <c r="T413">
        <v>0</v>
      </c>
      <c r="U413">
        <v>0</v>
      </c>
    </row>
    <row r="414" spans="1:21" x14ac:dyDescent="0.35">
      <c r="A414" t="s">
        <v>145</v>
      </c>
      <c r="B414">
        <v>44364</v>
      </c>
      <c r="C414" t="s">
        <v>123</v>
      </c>
      <c r="D414" t="s">
        <v>103</v>
      </c>
      <c r="E414">
        <v>1</v>
      </c>
      <c r="F414">
        <v>0</v>
      </c>
      <c r="G414">
        <v>0</v>
      </c>
      <c r="H414">
        <v>1</v>
      </c>
      <c r="I414">
        <v>0</v>
      </c>
      <c r="J414">
        <v>0</v>
      </c>
      <c r="K414">
        <v>0</v>
      </c>
      <c r="L414">
        <v>7.666666666666667</v>
      </c>
      <c r="M414">
        <v>3</v>
      </c>
      <c r="N414">
        <v>0</v>
      </c>
      <c r="O414">
        <v>0</v>
      </c>
      <c r="P414">
        <v>0</v>
      </c>
      <c r="Q414">
        <v>0</v>
      </c>
      <c r="R414">
        <v>7</v>
      </c>
      <c r="S414">
        <v>2</v>
      </c>
      <c r="T414">
        <v>0</v>
      </c>
      <c r="U414">
        <v>0</v>
      </c>
    </row>
    <row r="415" spans="1:21" x14ac:dyDescent="0.35">
      <c r="A415" t="s">
        <v>145</v>
      </c>
      <c r="B415">
        <v>44365</v>
      </c>
      <c r="C415" t="s">
        <v>122</v>
      </c>
      <c r="D415" t="s">
        <v>103</v>
      </c>
      <c r="E415">
        <v>1</v>
      </c>
      <c r="F415">
        <v>0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7</v>
      </c>
      <c r="M415">
        <v>2</v>
      </c>
      <c r="N415">
        <v>1</v>
      </c>
      <c r="O415">
        <v>1</v>
      </c>
      <c r="P415">
        <v>0</v>
      </c>
      <c r="Q415">
        <v>2</v>
      </c>
      <c r="R415">
        <v>6</v>
      </c>
      <c r="S415">
        <v>0</v>
      </c>
      <c r="T415">
        <v>0</v>
      </c>
      <c r="U415">
        <v>0</v>
      </c>
    </row>
    <row r="416" spans="1:21" x14ac:dyDescent="0.35">
      <c r="A416" t="s">
        <v>145</v>
      </c>
      <c r="B416" t="s">
        <v>133</v>
      </c>
      <c r="C416" t="s">
        <v>130</v>
      </c>
      <c r="D416" t="s">
        <v>103</v>
      </c>
      <c r="E416">
        <v>1</v>
      </c>
      <c r="F416">
        <v>0</v>
      </c>
      <c r="G416">
        <v>0</v>
      </c>
      <c r="H416">
        <v>0</v>
      </c>
      <c r="I416">
        <v>1</v>
      </c>
      <c r="J416">
        <v>0</v>
      </c>
      <c r="K416">
        <v>0</v>
      </c>
      <c r="L416">
        <v>4</v>
      </c>
      <c r="M416">
        <v>8</v>
      </c>
      <c r="N416">
        <v>5</v>
      </c>
      <c r="O416">
        <v>5</v>
      </c>
      <c r="P416">
        <v>1</v>
      </c>
      <c r="Q416">
        <v>0</v>
      </c>
      <c r="R416">
        <v>4</v>
      </c>
      <c r="S416">
        <v>0</v>
      </c>
      <c r="T416">
        <v>0</v>
      </c>
      <c r="U416">
        <v>0</v>
      </c>
    </row>
    <row r="417" spans="1:21" x14ac:dyDescent="0.35">
      <c r="A417" t="s">
        <v>145</v>
      </c>
      <c r="B417" t="s">
        <v>134</v>
      </c>
      <c r="C417" t="s">
        <v>125</v>
      </c>
      <c r="D417" t="s">
        <v>103</v>
      </c>
      <c r="E417">
        <v>1</v>
      </c>
      <c r="F417">
        <v>0</v>
      </c>
      <c r="G417">
        <v>0</v>
      </c>
      <c r="H417">
        <v>1</v>
      </c>
      <c r="I417">
        <v>0</v>
      </c>
      <c r="J417">
        <v>0</v>
      </c>
      <c r="K417">
        <v>0</v>
      </c>
      <c r="L417">
        <v>5.666666666666667</v>
      </c>
      <c r="M417">
        <v>1</v>
      </c>
      <c r="N417">
        <v>0</v>
      </c>
      <c r="O417">
        <v>0</v>
      </c>
      <c r="P417">
        <v>0</v>
      </c>
      <c r="Q417">
        <v>3</v>
      </c>
      <c r="R417">
        <v>5</v>
      </c>
      <c r="S417">
        <v>0</v>
      </c>
      <c r="T417">
        <v>0</v>
      </c>
      <c r="U417">
        <v>0</v>
      </c>
    </row>
    <row r="418" spans="1:21" x14ac:dyDescent="0.35">
      <c r="A418" t="s">
        <v>145</v>
      </c>
      <c r="B418" t="s">
        <v>135</v>
      </c>
      <c r="C418" t="s">
        <v>136</v>
      </c>
      <c r="D418" t="s">
        <v>96</v>
      </c>
      <c r="E418">
        <v>1</v>
      </c>
      <c r="F418">
        <v>0</v>
      </c>
      <c r="G418">
        <v>0</v>
      </c>
      <c r="H418">
        <v>0</v>
      </c>
      <c r="I418">
        <v>1</v>
      </c>
      <c r="J418">
        <v>0</v>
      </c>
      <c r="K418">
        <v>0</v>
      </c>
      <c r="L418">
        <v>4</v>
      </c>
      <c r="M418">
        <v>0</v>
      </c>
      <c r="N418">
        <v>1</v>
      </c>
      <c r="O418">
        <v>1</v>
      </c>
      <c r="P418">
        <v>0</v>
      </c>
      <c r="Q418">
        <v>2</v>
      </c>
      <c r="R418">
        <v>3</v>
      </c>
      <c r="S418">
        <v>0</v>
      </c>
      <c r="T418">
        <v>0</v>
      </c>
      <c r="U418">
        <v>2</v>
      </c>
    </row>
    <row r="419" spans="1:21" x14ac:dyDescent="0.35">
      <c r="A419" t="s">
        <v>145</v>
      </c>
      <c r="B419" t="s">
        <v>137</v>
      </c>
      <c r="C419" t="s">
        <v>124</v>
      </c>
      <c r="D419" t="s">
        <v>96</v>
      </c>
      <c r="E419">
        <v>1</v>
      </c>
      <c r="F419">
        <v>0</v>
      </c>
      <c r="G419">
        <v>0</v>
      </c>
      <c r="H419">
        <v>1</v>
      </c>
      <c r="I419">
        <v>0</v>
      </c>
      <c r="J419">
        <v>0</v>
      </c>
      <c r="K419">
        <v>0</v>
      </c>
      <c r="L419">
        <v>5.333333333333333</v>
      </c>
      <c r="M419">
        <v>3</v>
      </c>
      <c r="N419">
        <v>0</v>
      </c>
      <c r="O419">
        <v>0</v>
      </c>
      <c r="P419">
        <v>0</v>
      </c>
      <c r="Q419">
        <v>1</v>
      </c>
      <c r="R419">
        <v>5</v>
      </c>
      <c r="S419">
        <v>0</v>
      </c>
      <c r="T419">
        <v>0</v>
      </c>
      <c r="U419">
        <v>0</v>
      </c>
    </row>
    <row r="420" spans="1:21" x14ac:dyDescent="0.35">
      <c r="A420" t="s">
        <v>145</v>
      </c>
      <c r="B420">
        <v>44369</v>
      </c>
      <c r="C420" t="s">
        <v>123</v>
      </c>
      <c r="D420" t="s">
        <v>96</v>
      </c>
      <c r="E420">
        <v>1</v>
      </c>
      <c r="F420">
        <v>0</v>
      </c>
      <c r="G420">
        <v>0</v>
      </c>
      <c r="H420">
        <v>1</v>
      </c>
      <c r="I420">
        <v>0</v>
      </c>
      <c r="J420">
        <v>0</v>
      </c>
      <c r="K420">
        <v>0</v>
      </c>
      <c r="L420">
        <v>7</v>
      </c>
      <c r="M420">
        <v>1</v>
      </c>
      <c r="N420">
        <v>0</v>
      </c>
      <c r="O420">
        <v>0</v>
      </c>
      <c r="P420">
        <v>0</v>
      </c>
      <c r="Q420">
        <v>2</v>
      </c>
      <c r="R420">
        <v>11</v>
      </c>
      <c r="S420">
        <v>2</v>
      </c>
      <c r="T420">
        <v>0</v>
      </c>
      <c r="U420">
        <v>1</v>
      </c>
    </row>
    <row r="421" spans="1:21" x14ac:dyDescent="0.35">
      <c r="A421" t="s">
        <v>145</v>
      </c>
      <c r="B421">
        <v>44370</v>
      </c>
      <c r="C421" t="s">
        <v>129</v>
      </c>
      <c r="D421" t="s">
        <v>96</v>
      </c>
      <c r="E421">
        <v>1</v>
      </c>
      <c r="F421">
        <v>0</v>
      </c>
      <c r="G421">
        <v>0</v>
      </c>
      <c r="H421">
        <v>0</v>
      </c>
      <c r="I421">
        <v>1</v>
      </c>
      <c r="J421">
        <v>0</v>
      </c>
      <c r="K421">
        <v>0</v>
      </c>
      <c r="L421">
        <v>2</v>
      </c>
      <c r="M421">
        <v>4</v>
      </c>
      <c r="N421">
        <v>5</v>
      </c>
      <c r="O421">
        <v>5</v>
      </c>
      <c r="P421">
        <v>1</v>
      </c>
      <c r="Q421">
        <v>3</v>
      </c>
      <c r="R421">
        <v>1</v>
      </c>
      <c r="S421">
        <v>0</v>
      </c>
      <c r="T421">
        <v>0</v>
      </c>
      <c r="U421">
        <v>1</v>
      </c>
    </row>
    <row r="422" spans="1:21" x14ac:dyDescent="0.35">
      <c r="A422" t="s">
        <v>145</v>
      </c>
      <c r="B422">
        <v>44371</v>
      </c>
      <c r="C422" t="s">
        <v>138</v>
      </c>
      <c r="D422" t="s">
        <v>91</v>
      </c>
      <c r="E422">
        <v>1</v>
      </c>
      <c r="F422">
        <v>0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2.3333333333333335</v>
      </c>
      <c r="M422">
        <v>2</v>
      </c>
      <c r="N422">
        <v>2</v>
      </c>
      <c r="O422">
        <v>2</v>
      </c>
      <c r="P422">
        <v>0</v>
      </c>
      <c r="Q422">
        <v>1</v>
      </c>
      <c r="R422">
        <v>3</v>
      </c>
      <c r="S422">
        <v>0</v>
      </c>
      <c r="T422">
        <v>0</v>
      </c>
      <c r="U422">
        <v>1</v>
      </c>
    </row>
    <row r="423" spans="1:21" x14ac:dyDescent="0.35">
      <c r="A423" t="s">
        <v>145</v>
      </c>
      <c r="B423">
        <v>44372</v>
      </c>
      <c r="C423" t="s">
        <v>125</v>
      </c>
      <c r="D423" t="s">
        <v>91</v>
      </c>
      <c r="E423">
        <v>1</v>
      </c>
      <c r="F423">
        <v>0</v>
      </c>
      <c r="G423">
        <v>0</v>
      </c>
      <c r="H423">
        <v>1</v>
      </c>
      <c r="I423">
        <v>0</v>
      </c>
      <c r="J423">
        <v>0</v>
      </c>
      <c r="K423">
        <v>0</v>
      </c>
      <c r="L423">
        <v>6</v>
      </c>
      <c r="M423">
        <v>6</v>
      </c>
      <c r="N423">
        <v>1</v>
      </c>
      <c r="O423">
        <v>1</v>
      </c>
      <c r="P423">
        <v>0</v>
      </c>
      <c r="Q423">
        <v>0</v>
      </c>
      <c r="R423">
        <v>3</v>
      </c>
      <c r="S423">
        <v>0</v>
      </c>
      <c r="T423">
        <v>0</v>
      </c>
      <c r="U423">
        <v>0</v>
      </c>
    </row>
    <row r="424" spans="1:21" x14ac:dyDescent="0.35">
      <c r="A424" t="s">
        <v>145</v>
      </c>
      <c r="B424">
        <v>44373</v>
      </c>
      <c r="C424" t="s">
        <v>124</v>
      </c>
      <c r="D424" t="s">
        <v>91</v>
      </c>
      <c r="E424">
        <v>1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6</v>
      </c>
      <c r="M424">
        <v>5</v>
      </c>
      <c r="N424">
        <v>3</v>
      </c>
      <c r="O424">
        <v>3</v>
      </c>
      <c r="P424">
        <v>1</v>
      </c>
      <c r="Q424">
        <v>1</v>
      </c>
      <c r="R424">
        <v>9</v>
      </c>
      <c r="S424">
        <v>0</v>
      </c>
      <c r="T424">
        <v>0</v>
      </c>
      <c r="U424">
        <v>0</v>
      </c>
    </row>
    <row r="425" spans="1:21" x14ac:dyDescent="0.35">
      <c r="A425" t="s">
        <v>145</v>
      </c>
      <c r="B425">
        <v>44374</v>
      </c>
      <c r="C425" t="s">
        <v>136</v>
      </c>
      <c r="D425" t="s">
        <v>91</v>
      </c>
      <c r="E425">
        <v>1</v>
      </c>
      <c r="F425">
        <v>0</v>
      </c>
      <c r="G425">
        <v>0</v>
      </c>
      <c r="H425">
        <v>1</v>
      </c>
      <c r="I425">
        <v>0</v>
      </c>
      <c r="J425">
        <v>0</v>
      </c>
      <c r="K425">
        <v>0</v>
      </c>
      <c r="L425">
        <v>5</v>
      </c>
      <c r="M425">
        <v>1</v>
      </c>
      <c r="N425">
        <v>0</v>
      </c>
      <c r="O425">
        <v>0</v>
      </c>
      <c r="P425">
        <v>0</v>
      </c>
      <c r="Q425">
        <v>2</v>
      </c>
      <c r="R425">
        <v>9</v>
      </c>
      <c r="S425">
        <v>0</v>
      </c>
      <c r="T425">
        <v>0</v>
      </c>
      <c r="U425">
        <v>2</v>
      </c>
    </row>
    <row r="426" spans="1:21" x14ac:dyDescent="0.35">
      <c r="A426" t="s">
        <v>145</v>
      </c>
      <c r="B426">
        <v>44376</v>
      </c>
      <c r="C426" t="s">
        <v>123</v>
      </c>
      <c r="D426" t="s">
        <v>104</v>
      </c>
      <c r="E426">
        <v>1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6</v>
      </c>
      <c r="M426">
        <v>5</v>
      </c>
      <c r="N426">
        <v>3</v>
      </c>
      <c r="O426">
        <v>3</v>
      </c>
      <c r="P426">
        <v>1</v>
      </c>
      <c r="Q426">
        <v>1</v>
      </c>
      <c r="R426">
        <v>7</v>
      </c>
      <c r="S426">
        <v>1</v>
      </c>
      <c r="T426">
        <v>0</v>
      </c>
      <c r="U426">
        <v>0</v>
      </c>
    </row>
    <row r="427" spans="1:21" x14ac:dyDescent="0.35">
      <c r="A427" t="s">
        <v>145</v>
      </c>
      <c r="B427">
        <v>44377</v>
      </c>
      <c r="C427" t="s">
        <v>122</v>
      </c>
      <c r="D427" t="s">
        <v>104</v>
      </c>
      <c r="E427">
        <v>1</v>
      </c>
      <c r="F427">
        <v>0</v>
      </c>
      <c r="G427">
        <v>0</v>
      </c>
      <c r="H427">
        <v>1</v>
      </c>
      <c r="I427">
        <v>0</v>
      </c>
      <c r="J427">
        <v>0</v>
      </c>
      <c r="K427">
        <v>0</v>
      </c>
      <c r="L427">
        <v>5</v>
      </c>
      <c r="M427">
        <v>3</v>
      </c>
      <c r="N427">
        <v>2</v>
      </c>
      <c r="O427">
        <v>2</v>
      </c>
      <c r="P427">
        <v>1</v>
      </c>
      <c r="Q427">
        <v>2</v>
      </c>
      <c r="R427">
        <v>7</v>
      </c>
      <c r="S427">
        <v>0</v>
      </c>
      <c r="T427">
        <v>0</v>
      </c>
      <c r="U427">
        <v>1</v>
      </c>
    </row>
    <row r="428" spans="1:21" x14ac:dyDescent="0.35">
      <c r="A428" t="s">
        <v>145</v>
      </c>
      <c r="B428">
        <v>44378</v>
      </c>
      <c r="C428" t="s">
        <v>124</v>
      </c>
      <c r="D428" t="s">
        <v>104</v>
      </c>
      <c r="E428">
        <v>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7</v>
      </c>
      <c r="M428">
        <v>3</v>
      </c>
      <c r="N428">
        <v>2</v>
      </c>
      <c r="O428">
        <v>2</v>
      </c>
      <c r="P428">
        <v>1</v>
      </c>
      <c r="Q428">
        <v>2</v>
      </c>
      <c r="R428">
        <v>2</v>
      </c>
      <c r="S428">
        <v>0</v>
      </c>
      <c r="T428">
        <v>0</v>
      </c>
      <c r="U428">
        <v>0</v>
      </c>
    </row>
    <row r="429" spans="1:21" x14ac:dyDescent="0.35">
      <c r="A429" t="s">
        <v>145</v>
      </c>
      <c r="B429" t="s">
        <v>0</v>
      </c>
      <c r="C429" t="s">
        <v>1</v>
      </c>
      <c r="D429" t="s">
        <v>2</v>
      </c>
      <c r="E429" t="s">
        <v>3</v>
      </c>
      <c r="F429" t="s">
        <v>4</v>
      </c>
      <c r="G429" t="s">
        <v>5</v>
      </c>
      <c r="H429" t="s">
        <v>6</v>
      </c>
      <c r="I429" t="s">
        <v>7</v>
      </c>
      <c r="J429" t="s">
        <v>8</v>
      </c>
      <c r="K429" t="s">
        <v>9</v>
      </c>
      <c r="L429" t="s">
        <v>10</v>
      </c>
      <c r="M429" t="s">
        <v>11</v>
      </c>
      <c r="N429" t="s">
        <v>12</v>
      </c>
      <c r="O429" t="s">
        <v>13</v>
      </c>
      <c r="P429" t="s">
        <v>14</v>
      </c>
      <c r="Q429" t="s">
        <v>15</v>
      </c>
      <c r="R429" t="s">
        <v>16</v>
      </c>
      <c r="S429" t="s">
        <v>17</v>
      </c>
      <c r="T429" t="s">
        <v>18</v>
      </c>
      <c r="U429" t="s">
        <v>19</v>
      </c>
    </row>
    <row r="430" spans="1:21" x14ac:dyDescent="0.35">
      <c r="A430" t="s">
        <v>145</v>
      </c>
      <c r="B430">
        <v>44379</v>
      </c>
      <c r="C430" t="s">
        <v>125</v>
      </c>
      <c r="D430" t="s">
        <v>97</v>
      </c>
      <c r="E430">
        <v>1</v>
      </c>
      <c r="F430">
        <v>0</v>
      </c>
      <c r="G430">
        <v>0</v>
      </c>
      <c r="H430">
        <v>1</v>
      </c>
      <c r="I430">
        <v>0</v>
      </c>
      <c r="J430">
        <v>0</v>
      </c>
      <c r="K430">
        <v>0</v>
      </c>
      <c r="L430">
        <v>5.666666666666667</v>
      </c>
      <c r="M430">
        <v>3</v>
      </c>
      <c r="N430">
        <v>0</v>
      </c>
      <c r="O430">
        <v>0</v>
      </c>
      <c r="P430">
        <v>0</v>
      </c>
      <c r="Q430">
        <v>2</v>
      </c>
      <c r="R430">
        <v>7</v>
      </c>
      <c r="S430">
        <v>0</v>
      </c>
      <c r="T430">
        <v>0</v>
      </c>
      <c r="U430">
        <v>0</v>
      </c>
    </row>
    <row r="431" spans="1:21" x14ac:dyDescent="0.35">
      <c r="A431" t="s">
        <v>145</v>
      </c>
      <c r="B431">
        <v>44380</v>
      </c>
      <c r="C431" t="s">
        <v>136</v>
      </c>
      <c r="D431" t="s">
        <v>97</v>
      </c>
      <c r="E431">
        <v>1</v>
      </c>
      <c r="F431">
        <v>0</v>
      </c>
      <c r="G431">
        <v>0</v>
      </c>
      <c r="H431">
        <v>0</v>
      </c>
      <c r="I431">
        <v>1</v>
      </c>
      <c r="J431">
        <v>0</v>
      </c>
      <c r="K431">
        <v>0</v>
      </c>
      <c r="L431">
        <v>5.666666666666667</v>
      </c>
      <c r="M431">
        <v>4</v>
      </c>
      <c r="N431">
        <v>3</v>
      </c>
      <c r="O431">
        <v>3</v>
      </c>
      <c r="P431">
        <v>1</v>
      </c>
      <c r="Q431">
        <v>4</v>
      </c>
      <c r="R431">
        <v>7</v>
      </c>
      <c r="S431">
        <v>0</v>
      </c>
      <c r="T431">
        <v>0</v>
      </c>
      <c r="U431">
        <v>0</v>
      </c>
    </row>
    <row r="432" spans="1:21" x14ac:dyDescent="0.35">
      <c r="A432" t="s">
        <v>145</v>
      </c>
      <c r="B432">
        <v>44381</v>
      </c>
      <c r="C432" t="s">
        <v>123</v>
      </c>
      <c r="D432" t="s">
        <v>97</v>
      </c>
      <c r="E432">
        <v>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5.333333333333333</v>
      </c>
      <c r="M432">
        <v>5</v>
      </c>
      <c r="N432">
        <v>4</v>
      </c>
      <c r="O432">
        <v>4</v>
      </c>
      <c r="P432">
        <v>1</v>
      </c>
      <c r="Q432">
        <v>2</v>
      </c>
      <c r="R432">
        <v>7</v>
      </c>
      <c r="S432">
        <v>0</v>
      </c>
      <c r="T432">
        <v>0</v>
      </c>
      <c r="U432">
        <v>0</v>
      </c>
    </row>
    <row r="433" spans="1:21" x14ac:dyDescent="0.35">
      <c r="A433" t="s">
        <v>145</v>
      </c>
      <c r="B433">
        <v>44382</v>
      </c>
      <c r="C433" t="s">
        <v>122</v>
      </c>
      <c r="D433" t="s">
        <v>118</v>
      </c>
      <c r="E433">
        <v>1</v>
      </c>
      <c r="F433">
        <v>0</v>
      </c>
      <c r="G433">
        <v>0</v>
      </c>
      <c r="H433">
        <v>0</v>
      </c>
      <c r="I433">
        <v>1</v>
      </c>
      <c r="J433">
        <v>0</v>
      </c>
      <c r="K433">
        <v>0</v>
      </c>
      <c r="L433">
        <v>5</v>
      </c>
      <c r="M433">
        <v>7</v>
      </c>
      <c r="N433">
        <v>6</v>
      </c>
      <c r="O433">
        <v>6</v>
      </c>
      <c r="P433">
        <v>1</v>
      </c>
      <c r="Q433">
        <v>2</v>
      </c>
      <c r="R433">
        <v>5</v>
      </c>
      <c r="S433">
        <v>0</v>
      </c>
      <c r="T433">
        <v>0</v>
      </c>
      <c r="U433">
        <v>0</v>
      </c>
    </row>
    <row r="434" spans="1:21" x14ac:dyDescent="0.35">
      <c r="A434" t="s">
        <v>145</v>
      </c>
      <c r="B434">
        <v>44383</v>
      </c>
      <c r="C434" t="s">
        <v>124</v>
      </c>
      <c r="D434" t="s">
        <v>118</v>
      </c>
      <c r="E434">
        <v>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5</v>
      </c>
      <c r="M434">
        <v>5</v>
      </c>
      <c r="N434">
        <v>1</v>
      </c>
      <c r="O434">
        <v>1</v>
      </c>
      <c r="P434">
        <v>0</v>
      </c>
      <c r="Q434">
        <v>3</v>
      </c>
      <c r="R434">
        <v>4</v>
      </c>
      <c r="S434">
        <v>0</v>
      </c>
      <c r="T434">
        <v>0</v>
      </c>
      <c r="U434">
        <v>2</v>
      </c>
    </row>
    <row r="435" spans="1:21" x14ac:dyDescent="0.35">
      <c r="A435" t="s">
        <v>145</v>
      </c>
      <c r="B435">
        <v>44384</v>
      </c>
      <c r="C435" t="s">
        <v>125</v>
      </c>
      <c r="D435" t="s">
        <v>118</v>
      </c>
      <c r="E435">
        <v>1</v>
      </c>
      <c r="F435">
        <v>0</v>
      </c>
      <c r="G435">
        <v>0</v>
      </c>
      <c r="H435">
        <v>1</v>
      </c>
      <c r="I435">
        <v>0</v>
      </c>
      <c r="J435">
        <v>0</v>
      </c>
      <c r="K435">
        <v>0</v>
      </c>
      <c r="L435">
        <v>5</v>
      </c>
      <c r="M435">
        <v>9</v>
      </c>
      <c r="N435">
        <v>3</v>
      </c>
      <c r="O435">
        <v>3</v>
      </c>
      <c r="P435">
        <v>1</v>
      </c>
      <c r="Q435">
        <v>3</v>
      </c>
      <c r="R435">
        <v>4</v>
      </c>
      <c r="S435">
        <v>0</v>
      </c>
      <c r="T435">
        <v>0</v>
      </c>
      <c r="U435">
        <v>0</v>
      </c>
    </row>
    <row r="436" spans="1:21" x14ac:dyDescent="0.35">
      <c r="A436" t="s">
        <v>145</v>
      </c>
      <c r="B436">
        <v>44386</v>
      </c>
      <c r="C436" t="s">
        <v>123</v>
      </c>
      <c r="D436" t="s">
        <v>95</v>
      </c>
      <c r="E436">
        <v>1</v>
      </c>
      <c r="F436">
        <v>0</v>
      </c>
      <c r="G436">
        <v>0</v>
      </c>
      <c r="H436">
        <v>1</v>
      </c>
      <c r="I436">
        <v>0</v>
      </c>
      <c r="J436">
        <v>0</v>
      </c>
      <c r="K436">
        <v>0</v>
      </c>
      <c r="L436">
        <v>7</v>
      </c>
      <c r="M436">
        <v>2</v>
      </c>
      <c r="N436">
        <v>0</v>
      </c>
      <c r="O436">
        <v>0</v>
      </c>
      <c r="P436">
        <v>0</v>
      </c>
      <c r="Q436">
        <v>2</v>
      </c>
      <c r="R436">
        <v>7</v>
      </c>
      <c r="S436">
        <v>0</v>
      </c>
      <c r="T436">
        <v>0</v>
      </c>
      <c r="U436">
        <v>1</v>
      </c>
    </row>
    <row r="437" spans="1:21" x14ac:dyDescent="0.35">
      <c r="A437" t="s">
        <v>145</v>
      </c>
      <c r="B437">
        <v>44387</v>
      </c>
      <c r="C437" t="s">
        <v>122</v>
      </c>
      <c r="D437" t="s">
        <v>95</v>
      </c>
      <c r="E437">
        <v>1</v>
      </c>
      <c r="F437">
        <v>0</v>
      </c>
      <c r="G437">
        <v>0</v>
      </c>
      <c r="H437">
        <v>1</v>
      </c>
      <c r="I437">
        <v>0</v>
      </c>
      <c r="J437">
        <v>0</v>
      </c>
      <c r="K437">
        <v>0</v>
      </c>
      <c r="L437">
        <v>5</v>
      </c>
      <c r="M437">
        <v>9</v>
      </c>
      <c r="N437">
        <v>3</v>
      </c>
      <c r="O437">
        <v>3</v>
      </c>
      <c r="P437">
        <v>1</v>
      </c>
      <c r="Q437">
        <v>1</v>
      </c>
      <c r="R437">
        <v>5</v>
      </c>
      <c r="S437">
        <v>0</v>
      </c>
      <c r="T437">
        <v>0</v>
      </c>
      <c r="U437">
        <v>1</v>
      </c>
    </row>
    <row r="438" spans="1:21" x14ac:dyDescent="0.35">
      <c r="A438" t="s">
        <v>145</v>
      </c>
      <c r="B438">
        <v>44388</v>
      </c>
      <c r="C438" t="s">
        <v>124</v>
      </c>
      <c r="D438" t="s">
        <v>95</v>
      </c>
      <c r="E438">
        <v>1</v>
      </c>
      <c r="F438">
        <v>0</v>
      </c>
      <c r="G438">
        <v>0</v>
      </c>
      <c r="H438">
        <v>0</v>
      </c>
      <c r="I438">
        <v>1</v>
      </c>
      <c r="J438">
        <v>0</v>
      </c>
      <c r="K438">
        <v>0</v>
      </c>
      <c r="L438">
        <v>2.3333333333333335</v>
      </c>
      <c r="M438">
        <v>6</v>
      </c>
      <c r="N438">
        <v>4</v>
      </c>
      <c r="O438">
        <v>4</v>
      </c>
      <c r="P438">
        <v>1</v>
      </c>
      <c r="Q438">
        <v>5</v>
      </c>
      <c r="R438">
        <v>4</v>
      </c>
      <c r="S438">
        <v>0</v>
      </c>
      <c r="T438">
        <v>0</v>
      </c>
      <c r="U438">
        <v>1</v>
      </c>
    </row>
    <row r="439" spans="1:21" x14ac:dyDescent="0.35">
      <c r="A439" t="s">
        <v>145</v>
      </c>
      <c r="B439">
        <v>44393</v>
      </c>
      <c r="C439" t="s">
        <v>123</v>
      </c>
      <c r="D439" t="s">
        <v>35</v>
      </c>
      <c r="E439">
        <v>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6</v>
      </c>
      <c r="M439">
        <v>6</v>
      </c>
      <c r="N439">
        <v>3</v>
      </c>
      <c r="O439">
        <v>3</v>
      </c>
      <c r="P439">
        <v>1</v>
      </c>
      <c r="Q439">
        <v>3</v>
      </c>
      <c r="R439">
        <v>8</v>
      </c>
      <c r="S439">
        <v>1</v>
      </c>
      <c r="T439">
        <v>0</v>
      </c>
      <c r="U439">
        <v>0</v>
      </c>
    </row>
    <row r="440" spans="1:21" x14ac:dyDescent="0.35">
      <c r="A440" t="s">
        <v>145</v>
      </c>
      <c r="B440">
        <v>44394</v>
      </c>
      <c r="C440" t="s">
        <v>122</v>
      </c>
      <c r="D440" t="s">
        <v>35</v>
      </c>
      <c r="E440">
        <v>1</v>
      </c>
      <c r="F440">
        <v>0</v>
      </c>
      <c r="G440">
        <v>0</v>
      </c>
      <c r="H440">
        <v>1</v>
      </c>
      <c r="I440">
        <v>0</v>
      </c>
      <c r="J440">
        <v>0</v>
      </c>
      <c r="K440">
        <v>0</v>
      </c>
      <c r="L440">
        <v>7</v>
      </c>
      <c r="M440">
        <v>4</v>
      </c>
      <c r="N440">
        <v>0</v>
      </c>
      <c r="O440">
        <v>0</v>
      </c>
      <c r="P440">
        <v>0</v>
      </c>
      <c r="Q440">
        <v>1</v>
      </c>
      <c r="R440">
        <v>7</v>
      </c>
      <c r="S440">
        <v>0</v>
      </c>
      <c r="T440">
        <v>0</v>
      </c>
      <c r="U440">
        <v>0</v>
      </c>
    </row>
    <row r="441" spans="1:21" x14ac:dyDescent="0.35">
      <c r="A441" t="s">
        <v>145</v>
      </c>
      <c r="B441">
        <v>44395</v>
      </c>
      <c r="C441" t="s">
        <v>125</v>
      </c>
      <c r="D441" t="s">
        <v>35</v>
      </c>
      <c r="E441">
        <v>1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5.666666666666667</v>
      </c>
      <c r="M441">
        <v>4</v>
      </c>
      <c r="N441">
        <v>3</v>
      </c>
      <c r="O441">
        <v>3</v>
      </c>
      <c r="P441">
        <v>1</v>
      </c>
      <c r="Q441">
        <v>2</v>
      </c>
      <c r="R441">
        <v>6</v>
      </c>
      <c r="S441">
        <v>0</v>
      </c>
      <c r="T441">
        <v>0</v>
      </c>
      <c r="U441">
        <v>1</v>
      </c>
    </row>
    <row r="442" spans="1:21" x14ac:dyDescent="0.35">
      <c r="A442" t="s">
        <v>145</v>
      </c>
      <c r="B442">
        <v>44397</v>
      </c>
      <c r="C442" t="s">
        <v>139</v>
      </c>
      <c r="D442" t="s">
        <v>69</v>
      </c>
      <c r="E442">
        <v>1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6.666666666666667</v>
      </c>
      <c r="M442">
        <v>3</v>
      </c>
      <c r="N442">
        <v>1</v>
      </c>
      <c r="O442">
        <v>1</v>
      </c>
      <c r="P442">
        <v>0</v>
      </c>
      <c r="Q442">
        <v>2</v>
      </c>
      <c r="R442">
        <v>5</v>
      </c>
      <c r="S442">
        <v>1</v>
      </c>
      <c r="T442">
        <v>0</v>
      </c>
      <c r="U442">
        <v>0</v>
      </c>
    </row>
    <row r="443" spans="1:21" x14ac:dyDescent="0.35">
      <c r="A443" t="s">
        <v>145</v>
      </c>
      <c r="B443" t="s">
        <v>140</v>
      </c>
      <c r="C443" t="s">
        <v>136</v>
      </c>
      <c r="D443" t="s">
        <v>69</v>
      </c>
      <c r="E443">
        <v>1</v>
      </c>
      <c r="F443">
        <v>0</v>
      </c>
      <c r="G443">
        <v>0</v>
      </c>
      <c r="H443">
        <v>0</v>
      </c>
      <c r="I443">
        <v>1</v>
      </c>
      <c r="J443">
        <v>0</v>
      </c>
      <c r="K443">
        <v>0</v>
      </c>
      <c r="L443">
        <v>4</v>
      </c>
      <c r="M443">
        <v>2</v>
      </c>
      <c r="N443">
        <v>1</v>
      </c>
      <c r="O443">
        <v>1</v>
      </c>
      <c r="P443">
        <v>0</v>
      </c>
      <c r="Q443">
        <v>3</v>
      </c>
      <c r="R443">
        <v>3</v>
      </c>
      <c r="S443">
        <v>0</v>
      </c>
      <c r="T443">
        <v>0</v>
      </c>
      <c r="U443">
        <v>2</v>
      </c>
    </row>
    <row r="444" spans="1:21" x14ac:dyDescent="0.35">
      <c r="A444" t="s">
        <v>145</v>
      </c>
      <c r="B444" t="s">
        <v>141</v>
      </c>
      <c r="C444" t="s">
        <v>130</v>
      </c>
      <c r="D444" t="s">
        <v>69</v>
      </c>
      <c r="E444">
        <v>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2</v>
      </c>
      <c r="M444">
        <v>4</v>
      </c>
      <c r="N444">
        <v>5</v>
      </c>
      <c r="O444">
        <v>5</v>
      </c>
      <c r="P444">
        <v>0</v>
      </c>
      <c r="Q444">
        <v>4</v>
      </c>
      <c r="R444">
        <v>2</v>
      </c>
      <c r="S444">
        <v>0</v>
      </c>
      <c r="T444">
        <v>0</v>
      </c>
      <c r="U444">
        <v>1</v>
      </c>
    </row>
    <row r="445" spans="1:21" x14ac:dyDescent="0.35">
      <c r="A445" t="s">
        <v>145</v>
      </c>
      <c r="B445">
        <v>44399</v>
      </c>
      <c r="C445" t="s">
        <v>123</v>
      </c>
      <c r="D445" t="s">
        <v>119</v>
      </c>
      <c r="E445">
        <v>1</v>
      </c>
      <c r="F445">
        <v>0</v>
      </c>
      <c r="G445">
        <v>0</v>
      </c>
      <c r="H445">
        <v>1</v>
      </c>
      <c r="I445">
        <v>0</v>
      </c>
      <c r="J445">
        <v>0</v>
      </c>
      <c r="K445">
        <v>0</v>
      </c>
      <c r="L445">
        <v>6</v>
      </c>
      <c r="M445">
        <v>4</v>
      </c>
      <c r="N445">
        <v>2</v>
      </c>
      <c r="O445">
        <v>2</v>
      </c>
      <c r="P445">
        <v>0</v>
      </c>
      <c r="Q445">
        <v>4</v>
      </c>
      <c r="R445">
        <v>8</v>
      </c>
      <c r="S445">
        <v>0</v>
      </c>
      <c r="T445">
        <v>0</v>
      </c>
      <c r="U445">
        <v>0</v>
      </c>
    </row>
    <row r="446" spans="1:21" x14ac:dyDescent="0.35">
      <c r="A446" t="s">
        <v>145</v>
      </c>
      <c r="B446">
        <v>44400</v>
      </c>
      <c r="C446" t="s">
        <v>122</v>
      </c>
      <c r="D446" t="s">
        <v>119</v>
      </c>
      <c r="E446">
        <v>1</v>
      </c>
      <c r="F446">
        <v>0</v>
      </c>
      <c r="G446">
        <v>0</v>
      </c>
      <c r="H446">
        <v>0</v>
      </c>
      <c r="I446">
        <v>1</v>
      </c>
      <c r="J446">
        <v>0</v>
      </c>
      <c r="K446">
        <v>0</v>
      </c>
      <c r="L446">
        <v>5</v>
      </c>
      <c r="M446">
        <v>6</v>
      </c>
      <c r="N446">
        <v>4</v>
      </c>
      <c r="O446">
        <v>4</v>
      </c>
      <c r="P446">
        <v>1</v>
      </c>
      <c r="Q446">
        <v>4</v>
      </c>
      <c r="R446">
        <v>6</v>
      </c>
      <c r="S446">
        <v>0</v>
      </c>
      <c r="T446">
        <v>0</v>
      </c>
      <c r="U446">
        <v>0</v>
      </c>
    </row>
    <row r="447" spans="1:21" x14ac:dyDescent="0.35">
      <c r="A447" t="s">
        <v>145</v>
      </c>
      <c r="B447">
        <v>44401</v>
      </c>
      <c r="C447" t="s">
        <v>125</v>
      </c>
      <c r="D447" t="s">
        <v>119</v>
      </c>
      <c r="E447">
        <v>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4</v>
      </c>
      <c r="M447">
        <v>3</v>
      </c>
      <c r="N447">
        <v>0</v>
      </c>
      <c r="O447">
        <v>0</v>
      </c>
      <c r="P447">
        <v>0</v>
      </c>
      <c r="Q447">
        <v>3</v>
      </c>
      <c r="R447">
        <v>3</v>
      </c>
      <c r="S447">
        <v>0</v>
      </c>
      <c r="T447">
        <v>1</v>
      </c>
      <c r="U447">
        <v>0</v>
      </c>
    </row>
    <row r="448" spans="1:21" x14ac:dyDescent="0.35">
      <c r="A448" t="s">
        <v>145</v>
      </c>
      <c r="B448">
        <v>44402</v>
      </c>
      <c r="C448" t="s">
        <v>139</v>
      </c>
      <c r="D448" t="s">
        <v>119</v>
      </c>
      <c r="E448">
        <v>1</v>
      </c>
      <c r="F448">
        <v>0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7</v>
      </c>
      <c r="M448">
        <v>5</v>
      </c>
      <c r="N448">
        <v>1</v>
      </c>
      <c r="O448">
        <v>1</v>
      </c>
      <c r="P448">
        <v>1</v>
      </c>
      <c r="Q448">
        <v>0</v>
      </c>
      <c r="R448">
        <v>10</v>
      </c>
      <c r="S448">
        <v>0</v>
      </c>
      <c r="T448">
        <v>0</v>
      </c>
      <c r="U448">
        <v>0</v>
      </c>
    </row>
    <row r="449" spans="1:21" x14ac:dyDescent="0.35">
      <c r="A449" t="s">
        <v>145</v>
      </c>
      <c r="B449" t="s">
        <v>142</v>
      </c>
      <c r="C449" t="s">
        <v>136</v>
      </c>
      <c r="D449" t="s">
        <v>96</v>
      </c>
      <c r="E449">
        <v>1</v>
      </c>
      <c r="F449">
        <v>0</v>
      </c>
      <c r="G449">
        <v>0</v>
      </c>
      <c r="H449">
        <v>1</v>
      </c>
      <c r="I449">
        <v>0</v>
      </c>
      <c r="J449">
        <v>0</v>
      </c>
      <c r="K449">
        <v>0</v>
      </c>
      <c r="L449">
        <v>5</v>
      </c>
      <c r="M449">
        <v>4</v>
      </c>
      <c r="N449">
        <v>0</v>
      </c>
      <c r="O449">
        <v>0</v>
      </c>
      <c r="P449">
        <v>0</v>
      </c>
      <c r="Q449">
        <v>2</v>
      </c>
      <c r="R449">
        <v>3</v>
      </c>
      <c r="S449">
        <v>0</v>
      </c>
      <c r="T449">
        <v>0</v>
      </c>
      <c r="U449">
        <v>0</v>
      </c>
    </row>
    <row r="450" spans="1:21" x14ac:dyDescent="0.35">
      <c r="A450" t="s">
        <v>145</v>
      </c>
      <c r="B450" t="s">
        <v>0</v>
      </c>
      <c r="C450" t="s">
        <v>1</v>
      </c>
      <c r="D450" t="s">
        <v>2</v>
      </c>
      <c r="E450" t="s">
        <v>3</v>
      </c>
      <c r="F450" t="s">
        <v>4</v>
      </c>
      <c r="G450" t="s">
        <v>5</v>
      </c>
      <c r="H450" t="s">
        <v>6</v>
      </c>
      <c r="I450" t="s">
        <v>7</v>
      </c>
      <c r="J450" t="s">
        <v>8</v>
      </c>
      <c r="K450" t="s">
        <v>9</v>
      </c>
      <c r="L450" t="s">
        <v>10</v>
      </c>
      <c r="M450" t="s">
        <v>11</v>
      </c>
      <c r="N450" t="s">
        <v>12</v>
      </c>
      <c r="O450" t="s">
        <v>13</v>
      </c>
      <c r="P450" t="s">
        <v>14</v>
      </c>
      <c r="Q450" t="s">
        <v>15</v>
      </c>
      <c r="R450" t="s">
        <v>16</v>
      </c>
      <c r="S450" t="s">
        <v>17</v>
      </c>
      <c r="T450" t="s">
        <v>18</v>
      </c>
      <c r="U450" t="s">
        <v>19</v>
      </c>
    </row>
    <row r="451" spans="1:21" x14ac:dyDescent="0.35">
      <c r="A451" t="s">
        <v>145</v>
      </c>
      <c r="B451" t="s">
        <v>143</v>
      </c>
      <c r="C451" t="s">
        <v>130</v>
      </c>
      <c r="D451" t="s">
        <v>96</v>
      </c>
      <c r="E451">
        <v>1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3</v>
      </c>
      <c r="M451">
        <v>4</v>
      </c>
      <c r="N451">
        <v>0</v>
      </c>
      <c r="O451">
        <v>0</v>
      </c>
      <c r="P451">
        <v>0</v>
      </c>
      <c r="Q451">
        <v>1</v>
      </c>
      <c r="R451">
        <v>2</v>
      </c>
      <c r="S451">
        <v>1</v>
      </c>
      <c r="T451">
        <v>0</v>
      </c>
      <c r="U451">
        <v>0</v>
      </c>
    </row>
    <row r="452" spans="1:21" x14ac:dyDescent="0.35">
      <c r="A452" t="s">
        <v>145</v>
      </c>
      <c r="B452">
        <v>44404</v>
      </c>
      <c r="C452" t="s">
        <v>123</v>
      </c>
      <c r="D452" t="s">
        <v>96</v>
      </c>
      <c r="E452">
        <v>1</v>
      </c>
      <c r="F452">
        <v>0</v>
      </c>
      <c r="G452">
        <v>0</v>
      </c>
      <c r="H452">
        <v>1</v>
      </c>
      <c r="I452">
        <v>0</v>
      </c>
      <c r="J452">
        <v>0</v>
      </c>
      <c r="K452">
        <v>0</v>
      </c>
      <c r="L452">
        <v>5</v>
      </c>
      <c r="M452">
        <v>5</v>
      </c>
      <c r="N452">
        <v>3</v>
      </c>
      <c r="O452">
        <v>3</v>
      </c>
      <c r="P452">
        <v>1</v>
      </c>
      <c r="Q452">
        <v>2</v>
      </c>
      <c r="R452">
        <v>5</v>
      </c>
      <c r="S452">
        <v>0</v>
      </c>
      <c r="T452">
        <v>0</v>
      </c>
      <c r="U452">
        <v>0</v>
      </c>
    </row>
    <row r="453" spans="1:21" x14ac:dyDescent="0.35">
      <c r="A453" t="s">
        <v>145</v>
      </c>
      <c r="B453">
        <v>44405</v>
      </c>
      <c r="C453" t="s">
        <v>122</v>
      </c>
      <c r="D453" t="s">
        <v>96</v>
      </c>
      <c r="E453">
        <v>1</v>
      </c>
      <c r="F453">
        <v>0</v>
      </c>
      <c r="G453">
        <v>0</v>
      </c>
      <c r="H453">
        <v>0</v>
      </c>
      <c r="I453">
        <v>1</v>
      </c>
      <c r="J453">
        <v>0</v>
      </c>
      <c r="K453">
        <v>0</v>
      </c>
      <c r="L453">
        <v>7</v>
      </c>
      <c r="M453">
        <v>5</v>
      </c>
      <c r="N453">
        <v>2</v>
      </c>
      <c r="O453">
        <v>2</v>
      </c>
      <c r="P453">
        <v>1</v>
      </c>
      <c r="Q453">
        <v>2</v>
      </c>
      <c r="R453">
        <v>9</v>
      </c>
      <c r="S453">
        <v>1</v>
      </c>
      <c r="T453">
        <v>0</v>
      </c>
      <c r="U453">
        <v>0</v>
      </c>
    </row>
    <row r="454" spans="1:21" x14ac:dyDescent="0.35">
      <c r="A454" t="s">
        <v>145</v>
      </c>
      <c r="B454">
        <v>44406</v>
      </c>
      <c r="C454" t="s">
        <v>125</v>
      </c>
      <c r="D454" t="s">
        <v>96</v>
      </c>
      <c r="E454">
        <v>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4</v>
      </c>
      <c r="M454">
        <v>9</v>
      </c>
      <c r="N454">
        <v>3</v>
      </c>
      <c r="O454">
        <v>3</v>
      </c>
      <c r="P454">
        <v>1</v>
      </c>
      <c r="Q454">
        <v>1</v>
      </c>
      <c r="R454">
        <v>6</v>
      </c>
      <c r="S454">
        <v>0</v>
      </c>
      <c r="T454">
        <v>0</v>
      </c>
      <c r="U454">
        <v>1</v>
      </c>
    </row>
    <row r="455" spans="1:21" x14ac:dyDescent="0.35">
      <c r="A455" t="s">
        <v>145</v>
      </c>
      <c r="B455">
        <v>44407</v>
      </c>
      <c r="C455" t="s">
        <v>139</v>
      </c>
      <c r="D455" t="s">
        <v>108</v>
      </c>
      <c r="E455">
        <v>1</v>
      </c>
      <c r="F455">
        <v>0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3.3333333333333335</v>
      </c>
      <c r="M455">
        <v>6</v>
      </c>
      <c r="N455">
        <v>7</v>
      </c>
      <c r="O455">
        <v>7</v>
      </c>
      <c r="P455">
        <v>2</v>
      </c>
      <c r="Q455">
        <v>2</v>
      </c>
      <c r="R455">
        <v>5</v>
      </c>
      <c r="S455">
        <v>1</v>
      </c>
      <c r="T455">
        <v>0</v>
      </c>
      <c r="U455">
        <v>0</v>
      </c>
    </row>
    <row r="456" spans="1:21" x14ac:dyDescent="0.35">
      <c r="A456" t="s">
        <v>145</v>
      </c>
      <c r="B456">
        <v>44408</v>
      </c>
      <c r="C456" t="s">
        <v>136</v>
      </c>
      <c r="D456" t="s">
        <v>108</v>
      </c>
      <c r="E456">
        <v>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5</v>
      </c>
      <c r="M456">
        <v>4</v>
      </c>
      <c r="N456">
        <v>1</v>
      </c>
      <c r="O456">
        <v>1</v>
      </c>
      <c r="P456">
        <v>0</v>
      </c>
      <c r="Q456">
        <v>2</v>
      </c>
      <c r="R456">
        <v>7</v>
      </c>
      <c r="S456">
        <v>1</v>
      </c>
      <c r="T456">
        <v>0</v>
      </c>
      <c r="U456">
        <v>0</v>
      </c>
    </row>
    <row r="457" spans="1:21" x14ac:dyDescent="0.35">
      <c r="A457" t="s">
        <v>145</v>
      </c>
      <c r="B457">
        <v>44409</v>
      </c>
      <c r="C457" t="s">
        <v>123</v>
      </c>
      <c r="D457" t="s">
        <v>108</v>
      </c>
      <c r="E457">
        <v>1</v>
      </c>
      <c r="F457">
        <v>0</v>
      </c>
      <c r="G457">
        <v>0</v>
      </c>
      <c r="H457">
        <v>0</v>
      </c>
      <c r="I457">
        <v>1</v>
      </c>
      <c r="J457">
        <v>0</v>
      </c>
      <c r="K457">
        <v>0</v>
      </c>
      <c r="L457">
        <v>6</v>
      </c>
      <c r="M457">
        <v>3</v>
      </c>
      <c r="N457">
        <v>2</v>
      </c>
      <c r="O457">
        <v>2</v>
      </c>
      <c r="P457">
        <v>1</v>
      </c>
      <c r="Q457">
        <v>0</v>
      </c>
      <c r="R457">
        <v>6</v>
      </c>
      <c r="S457">
        <v>0</v>
      </c>
      <c r="T457">
        <v>0</v>
      </c>
      <c r="U457">
        <v>0</v>
      </c>
    </row>
    <row r="458" spans="1:21" x14ac:dyDescent="0.35">
      <c r="A458" t="s">
        <v>145</v>
      </c>
      <c r="B458">
        <v>44411</v>
      </c>
      <c r="C458" t="s">
        <v>122</v>
      </c>
      <c r="D458" t="s">
        <v>110</v>
      </c>
      <c r="E458">
        <v>1</v>
      </c>
      <c r="F458">
        <v>0</v>
      </c>
      <c r="G458">
        <v>0</v>
      </c>
      <c r="H458">
        <v>1</v>
      </c>
      <c r="I458">
        <v>0</v>
      </c>
      <c r="J458">
        <v>0</v>
      </c>
      <c r="K458">
        <v>0</v>
      </c>
      <c r="L458">
        <v>6</v>
      </c>
      <c r="M458">
        <v>4</v>
      </c>
      <c r="N458">
        <v>0</v>
      </c>
      <c r="O458">
        <v>0</v>
      </c>
      <c r="P458">
        <v>0</v>
      </c>
      <c r="Q458">
        <v>1</v>
      </c>
      <c r="R458">
        <v>7</v>
      </c>
      <c r="S458">
        <v>0</v>
      </c>
      <c r="T458">
        <v>0</v>
      </c>
      <c r="U458">
        <v>0</v>
      </c>
    </row>
    <row r="459" spans="1:21" x14ac:dyDescent="0.35">
      <c r="A459" t="s">
        <v>145</v>
      </c>
      <c r="B459">
        <v>44412</v>
      </c>
      <c r="C459" t="s">
        <v>125</v>
      </c>
      <c r="D459" t="s">
        <v>110</v>
      </c>
      <c r="E459">
        <v>1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4</v>
      </c>
      <c r="M459">
        <v>6</v>
      </c>
      <c r="N459">
        <v>3</v>
      </c>
      <c r="O459">
        <v>3</v>
      </c>
      <c r="P459">
        <v>1</v>
      </c>
      <c r="Q459">
        <v>1</v>
      </c>
      <c r="R459">
        <v>2</v>
      </c>
      <c r="S459">
        <v>0</v>
      </c>
      <c r="T459">
        <v>0</v>
      </c>
      <c r="U459">
        <v>0</v>
      </c>
    </row>
    <row r="460" spans="1:21" x14ac:dyDescent="0.35">
      <c r="A460" t="s">
        <v>145</v>
      </c>
      <c r="B460">
        <v>44413</v>
      </c>
      <c r="C460" t="s">
        <v>139</v>
      </c>
      <c r="D460" t="s">
        <v>110</v>
      </c>
      <c r="E460">
        <v>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5.333333333333333</v>
      </c>
      <c r="M460">
        <v>5</v>
      </c>
      <c r="N460">
        <v>3</v>
      </c>
      <c r="O460">
        <v>2</v>
      </c>
      <c r="P460">
        <v>1</v>
      </c>
      <c r="Q460">
        <v>2</v>
      </c>
      <c r="R460">
        <v>3</v>
      </c>
      <c r="S460">
        <v>1</v>
      </c>
      <c r="T460">
        <v>0</v>
      </c>
      <c r="U460">
        <v>1</v>
      </c>
    </row>
    <row r="461" spans="1:21" x14ac:dyDescent="0.35">
      <c r="A461" t="s">
        <v>145</v>
      </c>
      <c r="B461">
        <v>44414</v>
      </c>
      <c r="C461" t="s">
        <v>136</v>
      </c>
      <c r="D461" t="s">
        <v>99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4.666666666666667</v>
      </c>
      <c r="M461">
        <v>2</v>
      </c>
      <c r="N461">
        <v>3</v>
      </c>
      <c r="O461">
        <v>3</v>
      </c>
      <c r="P461">
        <v>0</v>
      </c>
      <c r="Q461">
        <v>2</v>
      </c>
      <c r="R461">
        <v>3</v>
      </c>
      <c r="S461">
        <v>1</v>
      </c>
      <c r="T461">
        <v>0</v>
      </c>
      <c r="U461">
        <v>3</v>
      </c>
    </row>
    <row r="462" spans="1:21" x14ac:dyDescent="0.35">
      <c r="A462" t="s">
        <v>145</v>
      </c>
      <c r="B462">
        <v>44415</v>
      </c>
      <c r="C462" t="s">
        <v>123</v>
      </c>
      <c r="D462" t="s">
        <v>99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6</v>
      </c>
      <c r="M462">
        <v>3</v>
      </c>
      <c r="N462">
        <v>0</v>
      </c>
      <c r="O462">
        <v>0</v>
      </c>
      <c r="P462">
        <v>0</v>
      </c>
      <c r="Q462">
        <v>2</v>
      </c>
      <c r="R462">
        <v>7</v>
      </c>
      <c r="S462">
        <v>0</v>
      </c>
      <c r="T462">
        <v>0</v>
      </c>
      <c r="U462">
        <v>0</v>
      </c>
    </row>
    <row r="463" spans="1:21" x14ac:dyDescent="0.35">
      <c r="A463" t="s">
        <v>145</v>
      </c>
      <c r="B463">
        <v>44416</v>
      </c>
      <c r="C463" t="s">
        <v>122</v>
      </c>
      <c r="D463" t="s">
        <v>99</v>
      </c>
      <c r="E463">
        <v>1</v>
      </c>
      <c r="F463">
        <v>0</v>
      </c>
      <c r="G463">
        <v>0</v>
      </c>
      <c r="H463">
        <v>1</v>
      </c>
      <c r="I463">
        <v>0</v>
      </c>
      <c r="J463">
        <v>0</v>
      </c>
      <c r="K463">
        <v>0</v>
      </c>
      <c r="L463">
        <v>6</v>
      </c>
      <c r="M463">
        <v>7</v>
      </c>
      <c r="N463">
        <v>1</v>
      </c>
      <c r="O463">
        <v>1</v>
      </c>
      <c r="P463">
        <v>0</v>
      </c>
      <c r="Q463">
        <v>1</v>
      </c>
      <c r="R463">
        <v>5</v>
      </c>
      <c r="S463">
        <v>0</v>
      </c>
      <c r="T463">
        <v>0</v>
      </c>
      <c r="U463">
        <v>0</v>
      </c>
    </row>
    <row r="464" spans="1:21" x14ac:dyDescent="0.35">
      <c r="A464" t="s">
        <v>145</v>
      </c>
      <c r="B464">
        <v>44418</v>
      </c>
      <c r="C464" t="s">
        <v>125</v>
      </c>
      <c r="D464" t="s">
        <v>87</v>
      </c>
      <c r="E464">
        <v>1</v>
      </c>
      <c r="F464">
        <v>0</v>
      </c>
      <c r="G464">
        <v>0</v>
      </c>
      <c r="H464">
        <v>1</v>
      </c>
      <c r="I464">
        <v>0</v>
      </c>
      <c r="J464">
        <v>0</v>
      </c>
      <c r="K464">
        <v>0</v>
      </c>
      <c r="L464">
        <v>6</v>
      </c>
      <c r="M464">
        <v>2</v>
      </c>
      <c r="N464">
        <v>2</v>
      </c>
      <c r="O464">
        <v>2</v>
      </c>
      <c r="P464">
        <v>1</v>
      </c>
      <c r="Q464">
        <v>2</v>
      </c>
      <c r="R464">
        <v>7</v>
      </c>
      <c r="S464">
        <v>0</v>
      </c>
      <c r="T464">
        <v>0</v>
      </c>
      <c r="U464">
        <v>0</v>
      </c>
    </row>
    <row r="465" spans="1:21" x14ac:dyDescent="0.35">
      <c r="A465" t="s">
        <v>145</v>
      </c>
      <c r="B465">
        <v>44419</v>
      </c>
      <c r="C465" t="s">
        <v>139</v>
      </c>
      <c r="D465" t="s">
        <v>87</v>
      </c>
      <c r="E465">
        <v>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5</v>
      </c>
      <c r="M465">
        <v>4</v>
      </c>
      <c r="N465">
        <v>2</v>
      </c>
      <c r="O465">
        <v>2</v>
      </c>
      <c r="P465">
        <v>1</v>
      </c>
      <c r="Q465">
        <v>3</v>
      </c>
      <c r="R465">
        <v>5</v>
      </c>
      <c r="S465">
        <v>1</v>
      </c>
      <c r="T465">
        <v>0</v>
      </c>
      <c r="U465">
        <v>1</v>
      </c>
    </row>
    <row r="466" spans="1:21" x14ac:dyDescent="0.35">
      <c r="A466" t="s">
        <v>145</v>
      </c>
      <c r="B466">
        <v>44420</v>
      </c>
      <c r="C466" t="s">
        <v>136</v>
      </c>
      <c r="D466" t="s">
        <v>87</v>
      </c>
      <c r="E466">
        <v>1</v>
      </c>
      <c r="F466">
        <v>0</v>
      </c>
      <c r="G466">
        <v>0</v>
      </c>
      <c r="H466">
        <v>0</v>
      </c>
      <c r="I466">
        <v>1</v>
      </c>
      <c r="J466">
        <v>0</v>
      </c>
      <c r="K466">
        <v>0</v>
      </c>
      <c r="L466">
        <v>2.3333333333333335</v>
      </c>
      <c r="M466">
        <v>5</v>
      </c>
      <c r="N466">
        <v>6</v>
      </c>
      <c r="O466">
        <v>6</v>
      </c>
      <c r="P466">
        <v>1</v>
      </c>
      <c r="Q466">
        <v>3</v>
      </c>
      <c r="R466">
        <v>1</v>
      </c>
      <c r="S466">
        <v>0</v>
      </c>
      <c r="T466">
        <v>0</v>
      </c>
      <c r="U466">
        <v>0</v>
      </c>
    </row>
    <row r="467" spans="1:21" x14ac:dyDescent="0.35">
      <c r="A467" t="s">
        <v>145</v>
      </c>
      <c r="B467">
        <v>44421</v>
      </c>
      <c r="C467" t="s">
        <v>123</v>
      </c>
      <c r="D467" t="s">
        <v>90</v>
      </c>
      <c r="E467">
        <v>1</v>
      </c>
      <c r="F467">
        <v>0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6</v>
      </c>
      <c r="M467">
        <v>6</v>
      </c>
      <c r="N467">
        <v>2</v>
      </c>
      <c r="O467">
        <v>2</v>
      </c>
      <c r="P467">
        <v>0</v>
      </c>
      <c r="Q467">
        <v>2</v>
      </c>
      <c r="R467">
        <v>7</v>
      </c>
      <c r="S467">
        <v>0</v>
      </c>
      <c r="T467">
        <v>0</v>
      </c>
      <c r="U467">
        <v>0</v>
      </c>
    </row>
    <row r="468" spans="1:21" x14ac:dyDescent="0.35">
      <c r="A468" t="s">
        <v>145</v>
      </c>
      <c r="B468">
        <v>44422</v>
      </c>
      <c r="C468" t="s">
        <v>122</v>
      </c>
      <c r="D468" t="s">
        <v>90</v>
      </c>
      <c r="E468">
        <v>1</v>
      </c>
      <c r="F468">
        <v>0</v>
      </c>
      <c r="G468">
        <v>0</v>
      </c>
      <c r="H468">
        <v>1</v>
      </c>
      <c r="I468">
        <v>0</v>
      </c>
      <c r="J468">
        <v>0</v>
      </c>
      <c r="K468">
        <v>0</v>
      </c>
      <c r="L468">
        <v>6</v>
      </c>
      <c r="M468">
        <v>5</v>
      </c>
      <c r="N468">
        <v>2</v>
      </c>
      <c r="O468">
        <v>1</v>
      </c>
      <c r="P468">
        <v>0</v>
      </c>
      <c r="Q468">
        <v>0</v>
      </c>
      <c r="R468">
        <v>7</v>
      </c>
      <c r="S468">
        <v>0</v>
      </c>
      <c r="T468">
        <v>0</v>
      </c>
      <c r="U468">
        <v>0</v>
      </c>
    </row>
    <row r="469" spans="1:21" x14ac:dyDescent="0.35">
      <c r="A469" t="s">
        <v>145</v>
      </c>
      <c r="B469">
        <v>44423</v>
      </c>
      <c r="C469" t="s">
        <v>125</v>
      </c>
      <c r="D469" t="s">
        <v>90</v>
      </c>
      <c r="E469">
        <v>1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4</v>
      </c>
      <c r="M469">
        <v>6</v>
      </c>
      <c r="N469">
        <v>3</v>
      </c>
      <c r="O469">
        <v>3</v>
      </c>
      <c r="P469">
        <v>0</v>
      </c>
      <c r="Q469">
        <v>1</v>
      </c>
      <c r="R469">
        <v>4</v>
      </c>
      <c r="S469">
        <v>0</v>
      </c>
      <c r="T469">
        <v>0</v>
      </c>
      <c r="U469">
        <v>1</v>
      </c>
    </row>
    <row r="470" spans="1:21" x14ac:dyDescent="0.35">
      <c r="A470" t="s">
        <v>145</v>
      </c>
      <c r="B470">
        <v>44424</v>
      </c>
      <c r="C470" t="s">
        <v>139</v>
      </c>
      <c r="D470" t="s">
        <v>95</v>
      </c>
      <c r="E470">
        <v>1</v>
      </c>
      <c r="F470">
        <v>0</v>
      </c>
      <c r="G470">
        <v>0</v>
      </c>
      <c r="H470">
        <v>1</v>
      </c>
      <c r="I470">
        <v>0</v>
      </c>
      <c r="J470">
        <v>0</v>
      </c>
      <c r="K470">
        <v>0</v>
      </c>
      <c r="L470">
        <v>6.333333333333333</v>
      </c>
      <c r="M470">
        <v>3</v>
      </c>
      <c r="N470">
        <v>2</v>
      </c>
      <c r="O470">
        <v>2</v>
      </c>
      <c r="P470">
        <v>2</v>
      </c>
      <c r="Q470">
        <v>2</v>
      </c>
      <c r="R470">
        <v>7</v>
      </c>
      <c r="S470">
        <v>0</v>
      </c>
      <c r="T470">
        <v>0</v>
      </c>
      <c r="U470">
        <v>0</v>
      </c>
    </row>
    <row r="471" spans="1:21" x14ac:dyDescent="0.35">
      <c r="A471" t="s">
        <v>145</v>
      </c>
      <c r="B471" t="s">
        <v>0</v>
      </c>
      <c r="C471" t="s">
        <v>1</v>
      </c>
      <c r="D471" t="s">
        <v>2</v>
      </c>
      <c r="E471" t="s">
        <v>3</v>
      </c>
      <c r="F471" t="s">
        <v>4</v>
      </c>
      <c r="G471" t="s">
        <v>5</v>
      </c>
      <c r="H471" t="s">
        <v>6</v>
      </c>
      <c r="I471" t="s">
        <v>7</v>
      </c>
      <c r="J471" t="s">
        <v>8</v>
      </c>
      <c r="K471" t="s">
        <v>9</v>
      </c>
      <c r="L471" t="s">
        <v>10</v>
      </c>
      <c r="M471" t="s">
        <v>11</v>
      </c>
      <c r="N471" t="s">
        <v>12</v>
      </c>
      <c r="O471" t="s">
        <v>13</v>
      </c>
      <c r="P471" t="s">
        <v>14</v>
      </c>
      <c r="Q471" t="s">
        <v>15</v>
      </c>
      <c r="R471" t="s">
        <v>16</v>
      </c>
      <c r="S471" t="s">
        <v>17</v>
      </c>
      <c r="T471" t="s">
        <v>18</v>
      </c>
      <c r="U471" t="s">
        <v>19</v>
      </c>
    </row>
    <row r="472" spans="1:21" x14ac:dyDescent="0.35">
      <c r="A472" t="s">
        <v>145</v>
      </c>
      <c r="B472">
        <v>44425</v>
      </c>
      <c r="C472" t="s">
        <v>128</v>
      </c>
      <c r="D472" t="s">
        <v>95</v>
      </c>
      <c r="E472">
        <v>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5.333333333333333</v>
      </c>
      <c r="M472">
        <v>3</v>
      </c>
      <c r="N472">
        <v>0</v>
      </c>
      <c r="O472">
        <v>0</v>
      </c>
      <c r="P472">
        <v>0</v>
      </c>
      <c r="Q472">
        <v>1</v>
      </c>
      <c r="R472">
        <v>4</v>
      </c>
      <c r="S472">
        <v>0</v>
      </c>
      <c r="T472">
        <v>0</v>
      </c>
      <c r="U472">
        <v>0</v>
      </c>
    </row>
    <row r="473" spans="1:21" x14ac:dyDescent="0.35">
      <c r="A473" t="s">
        <v>145</v>
      </c>
      <c r="B473">
        <v>44426</v>
      </c>
      <c r="C473" t="s">
        <v>123</v>
      </c>
      <c r="D473" t="s">
        <v>95</v>
      </c>
      <c r="E473">
        <v>1</v>
      </c>
      <c r="F473">
        <v>0</v>
      </c>
      <c r="G473">
        <v>0</v>
      </c>
      <c r="H473">
        <v>1</v>
      </c>
      <c r="I473">
        <v>0</v>
      </c>
      <c r="J473">
        <v>0</v>
      </c>
      <c r="K473">
        <v>0</v>
      </c>
      <c r="L473">
        <v>6</v>
      </c>
      <c r="M473">
        <v>3</v>
      </c>
      <c r="N473">
        <v>2</v>
      </c>
      <c r="O473">
        <v>2</v>
      </c>
      <c r="P473">
        <v>0</v>
      </c>
      <c r="Q473">
        <v>1</v>
      </c>
      <c r="R473">
        <v>9</v>
      </c>
      <c r="S473">
        <v>1</v>
      </c>
      <c r="T473">
        <v>0</v>
      </c>
      <c r="U473">
        <v>0</v>
      </c>
    </row>
    <row r="474" spans="1:21" x14ac:dyDescent="0.35">
      <c r="A474" t="s">
        <v>145</v>
      </c>
      <c r="B474">
        <v>44428</v>
      </c>
      <c r="C474" t="s">
        <v>122</v>
      </c>
      <c r="D474" t="s">
        <v>67</v>
      </c>
      <c r="E474">
        <v>1</v>
      </c>
      <c r="F474">
        <v>1</v>
      </c>
      <c r="G474">
        <v>0</v>
      </c>
      <c r="H474">
        <v>1</v>
      </c>
      <c r="I474">
        <v>0</v>
      </c>
      <c r="J474">
        <v>0</v>
      </c>
      <c r="K474">
        <v>1</v>
      </c>
      <c r="L474">
        <v>9</v>
      </c>
      <c r="M474">
        <v>4</v>
      </c>
      <c r="N474">
        <v>0</v>
      </c>
      <c r="O474">
        <v>0</v>
      </c>
      <c r="P474">
        <v>0</v>
      </c>
      <c r="Q474">
        <v>0</v>
      </c>
      <c r="R474">
        <v>4</v>
      </c>
      <c r="S474">
        <v>0</v>
      </c>
      <c r="T474">
        <v>0</v>
      </c>
      <c r="U474">
        <v>0</v>
      </c>
    </row>
    <row r="475" spans="1:21" x14ac:dyDescent="0.35">
      <c r="A475" t="s">
        <v>145</v>
      </c>
      <c r="B475">
        <v>44429</v>
      </c>
      <c r="C475" t="s">
        <v>125</v>
      </c>
      <c r="D475" t="s">
        <v>67</v>
      </c>
      <c r="E475">
        <v>1</v>
      </c>
      <c r="F475">
        <v>0</v>
      </c>
      <c r="G475">
        <v>0</v>
      </c>
      <c r="H475">
        <v>1</v>
      </c>
      <c r="I475">
        <v>0</v>
      </c>
      <c r="J475">
        <v>0</v>
      </c>
      <c r="K475">
        <v>0</v>
      </c>
      <c r="L475">
        <v>5</v>
      </c>
      <c r="M475">
        <v>5</v>
      </c>
      <c r="N475">
        <v>3</v>
      </c>
      <c r="O475">
        <v>3</v>
      </c>
      <c r="P475">
        <v>3</v>
      </c>
      <c r="Q475">
        <v>0</v>
      </c>
      <c r="R475">
        <v>8</v>
      </c>
      <c r="S475">
        <v>0</v>
      </c>
      <c r="T475">
        <v>0</v>
      </c>
      <c r="U475">
        <v>0</v>
      </c>
    </row>
    <row r="476" spans="1:21" x14ac:dyDescent="0.35">
      <c r="A476" t="s">
        <v>145</v>
      </c>
      <c r="B476">
        <v>44430</v>
      </c>
      <c r="C476" t="s">
        <v>139</v>
      </c>
      <c r="D476" t="s">
        <v>67</v>
      </c>
      <c r="E476">
        <v>1</v>
      </c>
      <c r="F476">
        <v>0</v>
      </c>
      <c r="G476">
        <v>0</v>
      </c>
      <c r="H476">
        <v>1</v>
      </c>
      <c r="I476">
        <v>0</v>
      </c>
      <c r="J476">
        <v>0</v>
      </c>
      <c r="K476">
        <v>0</v>
      </c>
      <c r="L476">
        <v>5.333333333333333</v>
      </c>
      <c r="M476">
        <v>5</v>
      </c>
      <c r="N476">
        <v>1</v>
      </c>
      <c r="O476">
        <v>1</v>
      </c>
      <c r="P476">
        <v>0</v>
      </c>
      <c r="Q476">
        <v>3</v>
      </c>
      <c r="R476">
        <v>5</v>
      </c>
      <c r="S476">
        <v>0</v>
      </c>
      <c r="T476">
        <v>0</v>
      </c>
      <c r="U476">
        <v>0</v>
      </c>
    </row>
    <row r="477" spans="1:21" x14ac:dyDescent="0.35">
      <c r="A477" t="s">
        <v>145</v>
      </c>
      <c r="B477">
        <v>44431</v>
      </c>
      <c r="C477" t="s">
        <v>128</v>
      </c>
      <c r="D477" t="s">
        <v>71</v>
      </c>
      <c r="E477">
        <v>1</v>
      </c>
      <c r="F477">
        <v>0</v>
      </c>
      <c r="G477">
        <v>0</v>
      </c>
      <c r="H477">
        <v>0</v>
      </c>
      <c r="I477">
        <v>1</v>
      </c>
      <c r="J477">
        <v>0</v>
      </c>
      <c r="K477">
        <v>0</v>
      </c>
      <c r="L477">
        <v>6</v>
      </c>
      <c r="M477">
        <v>4</v>
      </c>
      <c r="N477">
        <v>3</v>
      </c>
      <c r="O477">
        <v>3</v>
      </c>
      <c r="P477">
        <v>1</v>
      </c>
      <c r="Q477">
        <v>1</v>
      </c>
      <c r="R477">
        <v>9</v>
      </c>
      <c r="S477">
        <v>1</v>
      </c>
      <c r="T477">
        <v>0</v>
      </c>
      <c r="U477">
        <v>0</v>
      </c>
    </row>
    <row r="478" spans="1:21" x14ac:dyDescent="0.35">
      <c r="A478" t="s">
        <v>145</v>
      </c>
      <c r="B478">
        <v>44432</v>
      </c>
      <c r="C478" t="s">
        <v>123</v>
      </c>
      <c r="D478" t="s">
        <v>71</v>
      </c>
      <c r="E478">
        <v>1</v>
      </c>
      <c r="F478">
        <v>0</v>
      </c>
      <c r="G478">
        <v>0</v>
      </c>
      <c r="H478">
        <v>0</v>
      </c>
      <c r="I478">
        <v>1</v>
      </c>
      <c r="J478">
        <v>0</v>
      </c>
      <c r="K478">
        <v>0</v>
      </c>
      <c r="L478">
        <v>5</v>
      </c>
      <c r="M478">
        <v>6</v>
      </c>
      <c r="N478">
        <v>4</v>
      </c>
      <c r="O478">
        <v>4</v>
      </c>
      <c r="P478">
        <v>2</v>
      </c>
      <c r="Q478">
        <v>0</v>
      </c>
      <c r="R478">
        <v>9</v>
      </c>
      <c r="S478">
        <v>0</v>
      </c>
      <c r="T478">
        <v>0</v>
      </c>
      <c r="U478">
        <v>0</v>
      </c>
    </row>
    <row r="479" spans="1:21" x14ac:dyDescent="0.35">
      <c r="A479" t="s">
        <v>145</v>
      </c>
      <c r="B479">
        <v>44435</v>
      </c>
      <c r="C479" t="s">
        <v>122</v>
      </c>
      <c r="D479" t="s">
        <v>50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6</v>
      </c>
      <c r="M479">
        <v>5</v>
      </c>
      <c r="N479">
        <v>4</v>
      </c>
      <c r="O479">
        <v>3</v>
      </c>
      <c r="P479">
        <v>1</v>
      </c>
      <c r="Q479">
        <v>0</v>
      </c>
      <c r="R479">
        <v>5</v>
      </c>
      <c r="S479">
        <v>1</v>
      </c>
      <c r="T479">
        <v>0</v>
      </c>
      <c r="U479">
        <v>0</v>
      </c>
    </row>
    <row r="480" spans="1:21" x14ac:dyDescent="0.35">
      <c r="A480" t="s">
        <v>145</v>
      </c>
      <c r="B480">
        <v>44436</v>
      </c>
      <c r="C480" t="s">
        <v>128</v>
      </c>
      <c r="D480" t="s">
        <v>50</v>
      </c>
      <c r="E480">
        <v>1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6</v>
      </c>
      <c r="M480">
        <v>3</v>
      </c>
      <c r="N480">
        <v>2</v>
      </c>
      <c r="O480">
        <v>2</v>
      </c>
      <c r="P480">
        <v>1</v>
      </c>
      <c r="Q480">
        <v>3</v>
      </c>
      <c r="R480">
        <v>3</v>
      </c>
      <c r="S480">
        <v>0</v>
      </c>
      <c r="T480">
        <v>0</v>
      </c>
      <c r="U480">
        <v>0</v>
      </c>
    </row>
    <row r="481" spans="1:21" x14ac:dyDescent="0.35">
      <c r="A481" t="s">
        <v>145</v>
      </c>
      <c r="B481">
        <v>44437</v>
      </c>
      <c r="C481" t="s">
        <v>124</v>
      </c>
      <c r="D481" t="s">
        <v>50</v>
      </c>
      <c r="E481">
        <v>1</v>
      </c>
      <c r="F481">
        <v>0</v>
      </c>
      <c r="G481">
        <v>0</v>
      </c>
      <c r="H481">
        <v>1</v>
      </c>
      <c r="I481">
        <v>0</v>
      </c>
      <c r="J481">
        <v>0</v>
      </c>
      <c r="K481">
        <v>0</v>
      </c>
      <c r="L481">
        <v>5.666666666666667</v>
      </c>
      <c r="M481">
        <v>4</v>
      </c>
      <c r="N481">
        <v>0</v>
      </c>
      <c r="O481">
        <v>0</v>
      </c>
      <c r="P481">
        <v>0</v>
      </c>
      <c r="Q481">
        <v>2</v>
      </c>
      <c r="R481">
        <v>0</v>
      </c>
      <c r="S481">
        <v>0</v>
      </c>
      <c r="T481">
        <v>0</v>
      </c>
      <c r="U481">
        <v>1</v>
      </c>
    </row>
    <row r="482" spans="1:21" x14ac:dyDescent="0.35">
      <c r="A482" t="s">
        <v>145</v>
      </c>
      <c r="B482">
        <v>44438</v>
      </c>
      <c r="C482" t="s">
        <v>125</v>
      </c>
      <c r="D482" t="s">
        <v>61</v>
      </c>
      <c r="E482">
        <v>1</v>
      </c>
      <c r="F482">
        <v>0</v>
      </c>
      <c r="G482">
        <v>0</v>
      </c>
      <c r="H482">
        <v>0</v>
      </c>
      <c r="I482">
        <v>1</v>
      </c>
      <c r="J482">
        <v>0</v>
      </c>
      <c r="K482">
        <v>0</v>
      </c>
      <c r="L482">
        <v>4.666666666666667</v>
      </c>
      <c r="M482">
        <v>9</v>
      </c>
      <c r="N482">
        <v>5</v>
      </c>
      <c r="O482">
        <v>5</v>
      </c>
      <c r="P482">
        <v>4</v>
      </c>
      <c r="Q482">
        <v>0</v>
      </c>
      <c r="R482">
        <v>5</v>
      </c>
      <c r="S482">
        <v>1</v>
      </c>
      <c r="T482">
        <v>0</v>
      </c>
      <c r="U482">
        <v>0</v>
      </c>
    </row>
    <row r="483" spans="1:21" x14ac:dyDescent="0.35">
      <c r="A483" t="s">
        <v>145</v>
      </c>
      <c r="B483">
        <v>44439</v>
      </c>
      <c r="C483" t="s">
        <v>123</v>
      </c>
      <c r="D483" t="s">
        <v>61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6</v>
      </c>
      <c r="M483">
        <v>3</v>
      </c>
      <c r="N483">
        <v>1</v>
      </c>
      <c r="O483">
        <v>1</v>
      </c>
      <c r="P483">
        <v>1</v>
      </c>
      <c r="Q483">
        <v>2</v>
      </c>
      <c r="R483">
        <v>8</v>
      </c>
      <c r="S483">
        <v>0</v>
      </c>
      <c r="T483">
        <v>0</v>
      </c>
      <c r="U483">
        <v>0</v>
      </c>
    </row>
    <row r="484" spans="1:21" x14ac:dyDescent="0.35">
      <c r="A484" t="s">
        <v>145</v>
      </c>
      <c r="B484">
        <v>44440</v>
      </c>
      <c r="C484" t="s">
        <v>122</v>
      </c>
      <c r="D484" t="s">
        <v>61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6</v>
      </c>
      <c r="M484">
        <v>3</v>
      </c>
      <c r="N484">
        <v>2</v>
      </c>
      <c r="O484">
        <v>2</v>
      </c>
      <c r="P484">
        <v>2</v>
      </c>
      <c r="Q484">
        <v>1</v>
      </c>
      <c r="R484">
        <v>9</v>
      </c>
      <c r="S484">
        <v>0</v>
      </c>
      <c r="T484">
        <v>0</v>
      </c>
      <c r="U484">
        <v>1</v>
      </c>
    </row>
    <row r="485" spans="1:21" x14ac:dyDescent="0.35">
      <c r="A485" t="s">
        <v>145</v>
      </c>
      <c r="B485">
        <v>44441</v>
      </c>
      <c r="C485" t="s">
        <v>139</v>
      </c>
      <c r="D485" t="s">
        <v>86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3</v>
      </c>
      <c r="M485">
        <v>6</v>
      </c>
      <c r="N485">
        <v>5</v>
      </c>
      <c r="O485">
        <v>4</v>
      </c>
      <c r="P485">
        <v>1</v>
      </c>
      <c r="Q485">
        <v>0</v>
      </c>
      <c r="R485">
        <v>0</v>
      </c>
      <c r="S485">
        <v>1</v>
      </c>
      <c r="T485">
        <v>0</v>
      </c>
      <c r="U485">
        <v>0</v>
      </c>
    </row>
    <row r="486" spans="1:21" x14ac:dyDescent="0.35">
      <c r="A486" t="s">
        <v>145</v>
      </c>
      <c r="B486">
        <v>44442</v>
      </c>
      <c r="C486" t="s">
        <v>128</v>
      </c>
      <c r="D486" t="s">
        <v>86</v>
      </c>
      <c r="E486">
        <v>1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5.666666666666667</v>
      </c>
      <c r="M486">
        <v>5</v>
      </c>
      <c r="N486">
        <v>4</v>
      </c>
      <c r="O486">
        <v>4</v>
      </c>
      <c r="P486">
        <v>1</v>
      </c>
      <c r="Q486">
        <v>1</v>
      </c>
      <c r="R486">
        <v>5</v>
      </c>
      <c r="S486">
        <v>1</v>
      </c>
      <c r="T486">
        <v>0</v>
      </c>
      <c r="U486">
        <v>0</v>
      </c>
    </row>
    <row r="487" spans="1:21" x14ac:dyDescent="0.35">
      <c r="A487" t="s">
        <v>145</v>
      </c>
      <c r="B487">
        <v>44443</v>
      </c>
      <c r="C487" t="s">
        <v>124</v>
      </c>
      <c r="D487" t="s">
        <v>86</v>
      </c>
      <c r="E487">
        <v>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3</v>
      </c>
      <c r="M487">
        <v>5</v>
      </c>
      <c r="N487">
        <v>4</v>
      </c>
      <c r="O487">
        <v>4</v>
      </c>
      <c r="P487">
        <v>2</v>
      </c>
      <c r="Q487">
        <v>4</v>
      </c>
      <c r="R487">
        <v>0</v>
      </c>
      <c r="S487">
        <v>0</v>
      </c>
      <c r="T487">
        <v>0</v>
      </c>
      <c r="U487">
        <v>1</v>
      </c>
    </row>
    <row r="488" spans="1:21" x14ac:dyDescent="0.35">
      <c r="A488" t="s">
        <v>145</v>
      </c>
      <c r="B488">
        <v>44444</v>
      </c>
      <c r="C488" t="s">
        <v>123</v>
      </c>
      <c r="D488" t="s">
        <v>86</v>
      </c>
      <c r="E488">
        <v>1</v>
      </c>
      <c r="F488">
        <v>0</v>
      </c>
      <c r="G488">
        <v>0</v>
      </c>
      <c r="H488">
        <v>1</v>
      </c>
      <c r="I488">
        <v>0</v>
      </c>
      <c r="J488">
        <v>0</v>
      </c>
      <c r="K488">
        <v>0</v>
      </c>
      <c r="L488">
        <v>7</v>
      </c>
      <c r="M488">
        <v>2</v>
      </c>
      <c r="N488">
        <v>2</v>
      </c>
      <c r="O488">
        <v>2</v>
      </c>
      <c r="P488">
        <v>0</v>
      </c>
      <c r="Q488">
        <v>2</v>
      </c>
      <c r="R488">
        <v>4</v>
      </c>
      <c r="S488">
        <v>0</v>
      </c>
      <c r="T488">
        <v>0</v>
      </c>
      <c r="U488">
        <v>1</v>
      </c>
    </row>
    <row r="489" spans="1:21" x14ac:dyDescent="0.35">
      <c r="A489" t="s">
        <v>145</v>
      </c>
      <c r="B489">
        <v>44446</v>
      </c>
      <c r="C489" t="s">
        <v>122</v>
      </c>
      <c r="D489" t="s">
        <v>99</v>
      </c>
      <c r="E489">
        <v>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6</v>
      </c>
      <c r="M489">
        <v>6</v>
      </c>
      <c r="N489">
        <v>1</v>
      </c>
      <c r="O489">
        <v>1</v>
      </c>
      <c r="P489">
        <v>0</v>
      </c>
      <c r="Q489">
        <v>4</v>
      </c>
      <c r="R489">
        <v>5</v>
      </c>
      <c r="S489">
        <v>0</v>
      </c>
      <c r="T489">
        <v>0</v>
      </c>
      <c r="U489">
        <v>0</v>
      </c>
    </row>
    <row r="490" spans="1:21" x14ac:dyDescent="0.35">
      <c r="A490" t="s">
        <v>145</v>
      </c>
      <c r="B490">
        <v>44447</v>
      </c>
      <c r="C490" t="s">
        <v>139</v>
      </c>
      <c r="D490" t="s">
        <v>99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3</v>
      </c>
      <c r="M490">
        <v>1</v>
      </c>
      <c r="N490">
        <v>2</v>
      </c>
      <c r="O490">
        <v>1</v>
      </c>
      <c r="P490">
        <v>1</v>
      </c>
      <c r="Q490">
        <v>4</v>
      </c>
      <c r="R490">
        <v>3</v>
      </c>
      <c r="S490">
        <v>1</v>
      </c>
      <c r="T490">
        <v>0</v>
      </c>
      <c r="U490">
        <v>0</v>
      </c>
    </row>
    <row r="491" spans="1:21" x14ac:dyDescent="0.35">
      <c r="A491" t="s">
        <v>145</v>
      </c>
      <c r="B491">
        <v>44448</v>
      </c>
      <c r="C491" t="s">
        <v>128</v>
      </c>
      <c r="D491" t="s">
        <v>99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5</v>
      </c>
      <c r="M491">
        <v>3</v>
      </c>
      <c r="N491">
        <v>2</v>
      </c>
      <c r="O491">
        <v>2</v>
      </c>
      <c r="P491">
        <v>0</v>
      </c>
      <c r="Q491">
        <v>2</v>
      </c>
      <c r="R491">
        <v>7</v>
      </c>
      <c r="S491">
        <v>0</v>
      </c>
      <c r="T491">
        <v>0</v>
      </c>
      <c r="U491">
        <v>0</v>
      </c>
    </row>
    <row r="492" spans="1:21" x14ac:dyDescent="0.35">
      <c r="A492" t="s">
        <v>145</v>
      </c>
      <c r="B492" t="s">
        <v>0</v>
      </c>
      <c r="C492" t="s">
        <v>1</v>
      </c>
      <c r="D492" t="s">
        <v>2</v>
      </c>
      <c r="E492" t="s">
        <v>3</v>
      </c>
      <c r="F492" t="s">
        <v>4</v>
      </c>
      <c r="G492" t="s">
        <v>5</v>
      </c>
      <c r="H492" t="s">
        <v>6</v>
      </c>
      <c r="I492" t="s">
        <v>7</v>
      </c>
      <c r="J492" t="s">
        <v>8</v>
      </c>
      <c r="K492" t="s">
        <v>9</v>
      </c>
      <c r="L492" t="s">
        <v>10</v>
      </c>
      <c r="M492" t="s">
        <v>11</v>
      </c>
      <c r="N492" t="s">
        <v>12</v>
      </c>
      <c r="O492" t="s">
        <v>13</v>
      </c>
      <c r="P492" t="s">
        <v>14</v>
      </c>
      <c r="Q492" t="s">
        <v>15</v>
      </c>
      <c r="R492" t="s">
        <v>16</v>
      </c>
      <c r="S492" t="s">
        <v>17</v>
      </c>
      <c r="T492" t="s">
        <v>18</v>
      </c>
      <c r="U492" t="s">
        <v>19</v>
      </c>
    </row>
    <row r="493" spans="1:21" x14ac:dyDescent="0.35">
      <c r="A493" t="s">
        <v>145</v>
      </c>
      <c r="B493">
        <v>44449</v>
      </c>
      <c r="C493" t="s">
        <v>124</v>
      </c>
      <c r="D493" t="s">
        <v>97</v>
      </c>
      <c r="E493">
        <v>1</v>
      </c>
      <c r="F493">
        <v>0</v>
      </c>
      <c r="G493">
        <v>0</v>
      </c>
      <c r="H493">
        <v>1</v>
      </c>
      <c r="I493">
        <v>0</v>
      </c>
      <c r="J493">
        <v>0</v>
      </c>
      <c r="K493">
        <v>0</v>
      </c>
      <c r="L493">
        <v>5</v>
      </c>
      <c r="M493">
        <v>5</v>
      </c>
      <c r="N493">
        <v>2</v>
      </c>
      <c r="O493">
        <v>2</v>
      </c>
      <c r="P493">
        <v>1</v>
      </c>
      <c r="Q493">
        <v>2</v>
      </c>
      <c r="R493">
        <v>9</v>
      </c>
      <c r="S493">
        <v>0</v>
      </c>
      <c r="T493">
        <v>0</v>
      </c>
      <c r="U493">
        <v>0</v>
      </c>
    </row>
    <row r="494" spans="1:21" x14ac:dyDescent="0.35">
      <c r="A494" t="s">
        <v>145</v>
      </c>
      <c r="B494">
        <v>44450</v>
      </c>
      <c r="C494" t="s">
        <v>123</v>
      </c>
      <c r="D494" t="s">
        <v>97</v>
      </c>
      <c r="E494">
        <v>1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7</v>
      </c>
      <c r="M494">
        <v>6</v>
      </c>
      <c r="N494">
        <v>3</v>
      </c>
      <c r="O494">
        <v>3</v>
      </c>
      <c r="P494">
        <v>1</v>
      </c>
      <c r="Q494">
        <v>0</v>
      </c>
      <c r="R494">
        <v>7</v>
      </c>
      <c r="S494">
        <v>1</v>
      </c>
      <c r="T494">
        <v>0</v>
      </c>
      <c r="U494">
        <v>1</v>
      </c>
    </row>
    <row r="495" spans="1:21" x14ac:dyDescent="0.35">
      <c r="A495" t="s">
        <v>145</v>
      </c>
      <c r="B495">
        <v>44451</v>
      </c>
      <c r="C495" t="s">
        <v>122</v>
      </c>
      <c r="D495" t="s">
        <v>97</v>
      </c>
      <c r="E495">
        <v>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6</v>
      </c>
      <c r="M495">
        <v>4</v>
      </c>
      <c r="N495">
        <v>3</v>
      </c>
      <c r="O495">
        <v>3</v>
      </c>
      <c r="P495">
        <v>1</v>
      </c>
      <c r="Q495">
        <v>1</v>
      </c>
      <c r="R495">
        <v>7</v>
      </c>
      <c r="S495">
        <v>0</v>
      </c>
      <c r="T495">
        <v>0</v>
      </c>
      <c r="U495">
        <v>0</v>
      </c>
    </row>
    <row r="496" spans="1:21" x14ac:dyDescent="0.35">
      <c r="A496" t="s">
        <v>145</v>
      </c>
      <c r="B496">
        <v>44453</v>
      </c>
      <c r="C496" t="s">
        <v>139</v>
      </c>
      <c r="D496" t="s">
        <v>58</v>
      </c>
      <c r="E496">
        <v>1</v>
      </c>
      <c r="F496">
        <v>0</v>
      </c>
      <c r="G496">
        <v>0</v>
      </c>
      <c r="H496">
        <v>0</v>
      </c>
      <c r="I496">
        <v>1</v>
      </c>
      <c r="J496">
        <v>0</v>
      </c>
      <c r="K496">
        <v>0</v>
      </c>
      <c r="L496">
        <v>4</v>
      </c>
      <c r="M496">
        <v>5</v>
      </c>
      <c r="N496">
        <v>4</v>
      </c>
      <c r="O496">
        <v>4</v>
      </c>
      <c r="P496">
        <v>2</v>
      </c>
      <c r="Q496">
        <v>3</v>
      </c>
      <c r="R496">
        <v>5</v>
      </c>
      <c r="S496">
        <v>0</v>
      </c>
      <c r="T496">
        <v>0</v>
      </c>
      <c r="U496">
        <v>0</v>
      </c>
    </row>
    <row r="497" spans="1:21" x14ac:dyDescent="0.35">
      <c r="A497" t="s">
        <v>145</v>
      </c>
      <c r="B497">
        <v>44454</v>
      </c>
      <c r="C497" t="s">
        <v>128</v>
      </c>
      <c r="D497" t="s">
        <v>58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4.666666666666667</v>
      </c>
      <c r="M497">
        <v>4</v>
      </c>
      <c r="N497">
        <v>2</v>
      </c>
      <c r="O497">
        <v>2</v>
      </c>
      <c r="P497">
        <v>0</v>
      </c>
      <c r="Q497">
        <v>2</v>
      </c>
      <c r="R497">
        <v>8</v>
      </c>
      <c r="S497">
        <v>0</v>
      </c>
      <c r="T497">
        <v>0</v>
      </c>
      <c r="U497">
        <v>1</v>
      </c>
    </row>
    <row r="498" spans="1:21" x14ac:dyDescent="0.35">
      <c r="A498" t="s">
        <v>145</v>
      </c>
      <c r="B498">
        <v>44456</v>
      </c>
      <c r="C498" t="s">
        <v>124</v>
      </c>
      <c r="D498" t="s">
        <v>45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5.666666666666667</v>
      </c>
      <c r="M498">
        <v>5</v>
      </c>
      <c r="N498">
        <v>4</v>
      </c>
      <c r="O498">
        <v>4</v>
      </c>
      <c r="P498">
        <v>3</v>
      </c>
      <c r="Q498">
        <v>2</v>
      </c>
      <c r="R498">
        <v>7</v>
      </c>
      <c r="S498">
        <v>0</v>
      </c>
      <c r="T498">
        <v>0</v>
      </c>
      <c r="U498">
        <v>0</v>
      </c>
    </row>
    <row r="499" spans="1:21" x14ac:dyDescent="0.35">
      <c r="A499" t="s">
        <v>145</v>
      </c>
      <c r="B499">
        <v>44457</v>
      </c>
      <c r="C499" t="s">
        <v>123</v>
      </c>
      <c r="D499" t="s">
        <v>45</v>
      </c>
      <c r="E499">
        <v>1</v>
      </c>
      <c r="F499">
        <v>0</v>
      </c>
      <c r="G499">
        <v>0</v>
      </c>
      <c r="H499">
        <v>0</v>
      </c>
      <c r="I499">
        <v>1</v>
      </c>
      <c r="J499">
        <v>0</v>
      </c>
      <c r="K499">
        <v>0</v>
      </c>
      <c r="L499">
        <v>5</v>
      </c>
      <c r="M499">
        <v>4</v>
      </c>
      <c r="N499">
        <v>2</v>
      </c>
      <c r="O499">
        <v>2</v>
      </c>
      <c r="P499">
        <v>0</v>
      </c>
      <c r="Q499">
        <v>3</v>
      </c>
      <c r="R499">
        <v>3</v>
      </c>
      <c r="S499">
        <v>2</v>
      </c>
      <c r="T499">
        <v>0</v>
      </c>
      <c r="U499">
        <v>0</v>
      </c>
    </row>
    <row r="500" spans="1:21" x14ac:dyDescent="0.35">
      <c r="A500" t="s">
        <v>145</v>
      </c>
      <c r="B500">
        <v>44458</v>
      </c>
      <c r="C500" t="s">
        <v>122</v>
      </c>
      <c r="D500" t="s">
        <v>45</v>
      </c>
      <c r="E500">
        <v>1</v>
      </c>
      <c r="F500">
        <v>0</v>
      </c>
      <c r="G500">
        <v>0</v>
      </c>
      <c r="H500">
        <v>1</v>
      </c>
      <c r="I500">
        <v>0</v>
      </c>
      <c r="J500">
        <v>0</v>
      </c>
      <c r="K500">
        <v>0</v>
      </c>
      <c r="L500">
        <v>7</v>
      </c>
      <c r="M500">
        <v>3</v>
      </c>
      <c r="N500">
        <v>0</v>
      </c>
      <c r="O500">
        <v>0</v>
      </c>
      <c r="P500">
        <v>0</v>
      </c>
      <c r="Q500">
        <v>1</v>
      </c>
      <c r="R500">
        <v>5</v>
      </c>
      <c r="S500">
        <v>0</v>
      </c>
      <c r="T500">
        <v>0</v>
      </c>
      <c r="U500">
        <v>0</v>
      </c>
    </row>
    <row r="501" spans="1:21" x14ac:dyDescent="0.35">
      <c r="A501" t="s">
        <v>145</v>
      </c>
      <c r="B501">
        <v>44459</v>
      </c>
      <c r="C501" t="s">
        <v>128</v>
      </c>
      <c r="D501" t="s">
        <v>48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4</v>
      </c>
      <c r="M501">
        <v>5</v>
      </c>
      <c r="N501">
        <v>3</v>
      </c>
      <c r="O501">
        <v>3</v>
      </c>
      <c r="P501">
        <v>0</v>
      </c>
      <c r="Q501">
        <v>2</v>
      </c>
      <c r="R501">
        <v>2</v>
      </c>
      <c r="S501">
        <v>0</v>
      </c>
      <c r="T501">
        <v>0</v>
      </c>
      <c r="U501">
        <v>1</v>
      </c>
    </row>
    <row r="502" spans="1:21" x14ac:dyDescent="0.35">
      <c r="A502" t="s">
        <v>145</v>
      </c>
      <c r="B502">
        <v>44460</v>
      </c>
      <c r="C502" t="s">
        <v>138</v>
      </c>
      <c r="D502" t="s">
        <v>48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1.3333333333333333</v>
      </c>
      <c r="M502">
        <v>0</v>
      </c>
      <c r="N502">
        <v>0</v>
      </c>
      <c r="O502">
        <v>0</v>
      </c>
      <c r="P502">
        <v>0</v>
      </c>
      <c r="Q502">
        <v>2</v>
      </c>
      <c r="R502">
        <v>0</v>
      </c>
      <c r="S502">
        <v>0</v>
      </c>
      <c r="T502">
        <v>0</v>
      </c>
      <c r="U502">
        <v>0</v>
      </c>
    </row>
    <row r="503" spans="1:21" x14ac:dyDescent="0.35">
      <c r="A503" t="s">
        <v>145</v>
      </c>
      <c r="B503">
        <v>44461</v>
      </c>
      <c r="C503" t="s">
        <v>124</v>
      </c>
      <c r="D503" t="s">
        <v>48</v>
      </c>
      <c r="E503">
        <v>1</v>
      </c>
      <c r="F503">
        <v>0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7</v>
      </c>
      <c r="M503">
        <v>2</v>
      </c>
      <c r="N503">
        <v>1</v>
      </c>
      <c r="O503">
        <v>1</v>
      </c>
      <c r="P503">
        <v>0</v>
      </c>
      <c r="Q503">
        <v>1</v>
      </c>
      <c r="R503">
        <v>8</v>
      </c>
      <c r="S503">
        <v>0</v>
      </c>
      <c r="T503">
        <v>0</v>
      </c>
      <c r="U503">
        <v>0</v>
      </c>
    </row>
    <row r="504" spans="1:21" x14ac:dyDescent="0.35">
      <c r="A504" t="s">
        <v>145</v>
      </c>
      <c r="B504">
        <v>44462</v>
      </c>
      <c r="C504" t="s">
        <v>123</v>
      </c>
      <c r="D504" t="s">
        <v>48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6</v>
      </c>
      <c r="M504">
        <v>5</v>
      </c>
      <c r="N504">
        <v>3</v>
      </c>
      <c r="O504">
        <v>3</v>
      </c>
      <c r="P504">
        <v>0</v>
      </c>
      <c r="Q504">
        <v>2</v>
      </c>
      <c r="R504">
        <v>8</v>
      </c>
      <c r="S504">
        <v>0</v>
      </c>
      <c r="T504">
        <v>0</v>
      </c>
      <c r="U504">
        <v>0</v>
      </c>
    </row>
    <row r="505" spans="1:21" x14ac:dyDescent="0.35">
      <c r="A505" t="s">
        <v>145</v>
      </c>
      <c r="B505">
        <v>44463</v>
      </c>
      <c r="C505" t="s">
        <v>122</v>
      </c>
      <c r="D505" t="s">
        <v>74</v>
      </c>
      <c r="E505">
        <v>1</v>
      </c>
      <c r="F505">
        <v>1</v>
      </c>
      <c r="G505">
        <v>0</v>
      </c>
      <c r="H505">
        <v>1</v>
      </c>
      <c r="I505">
        <v>0</v>
      </c>
      <c r="J505">
        <v>0</v>
      </c>
      <c r="K505">
        <v>1</v>
      </c>
      <c r="L505">
        <v>9</v>
      </c>
      <c r="M505">
        <v>3</v>
      </c>
      <c r="N505">
        <v>0</v>
      </c>
      <c r="O505">
        <v>0</v>
      </c>
      <c r="P505">
        <v>0</v>
      </c>
      <c r="Q505">
        <v>0</v>
      </c>
      <c r="R505">
        <v>4</v>
      </c>
      <c r="S505">
        <v>0</v>
      </c>
      <c r="T505">
        <v>0</v>
      </c>
      <c r="U505">
        <v>0</v>
      </c>
    </row>
    <row r="506" spans="1:21" x14ac:dyDescent="0.35">
      <c r="A506" t="s">
        <v>145</v>
      </c>
      <c r="B506">
        <v>44464</v>
      </c>
      <c r="C506" t="s">
        <v>128</v>
      </c>
      <c r="D506" t="s">
        <v>74</v>
      </c>
      <c r="E506">
        <v>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4.666666666666667</v>
      </c>
      <c r="M506">
        <v>7</v>
      </c>
      <c r="N506">
        <v>7</v>
      </c>
      <c r="O506">
        <v>7</v>
      </c>
      <c r="P506">
        <v>3</v>
      </c>
      <c r="Q506">
        <v>0</v>
      </c>
      <c r="R506">
        <v>6</v>
      </c>
      <c r="S506">
        <v>1</v>
      </c>
      <c r="T506">
        <v>0</v>
      </c>
      <c r="U506">
        <v>0</v>
      </c>
    </row>
    <row r="507" spans="1:21" x14ac:dyDescent="0.35">
      <c r="A507" t="s">
        <v>145</v>
      </c>
      <c r="B507">
        <v>44465</v>
      </c>
      <c r="C507" t="s">
        <v>138</v>
      </c>
      <c r="D507" t="s">
        <v>74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1.3333333333333333</v>
      </c>
      <c r="M507">
        <v>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</row>
    <row r="508" spans="1:21" x14ac:dyDescent="0.35">
      <c r="A508" t="s">
        <v>145</v>
      </c>
      <c r="B508">
        <v>44467</v>
      </c>
      <c r="C508" t="s">
        <v>123</v>
      </c>
      <c r="D508" t="s">
        <v>116</v>
      </c>
      <c r="E508">
        <v>1</v>
      </c>
      <c r="F508">
        <v>0</v>
      </c>
      <c r="G508">
        <v>0</v>
      </c>
      <c r="H508">
        <v>1</v>
      </c>
      <c r="I508">
        <v>0</v>
      </c>
      <c r="J508">
        <v>0</v>
      </c>
      <c r="K508">
        <v>0</v>
      </c>
      <c r="L508">
        <v>7</v>
      </c>
      <c r="M508">
        <v>3</v>
      </c>
      <c r="N508">
        <v>0</v>
      </c>
      <c r="O508">
        <v>0</v>
      </c>
      <c r="P508">
        <v>0</v>
      </c>
      <c r="Q508">
        <v>2</v>
      </c>
      <c r="R508">
        <v>10</v>
      </c>
      <c r="S508">
        <v>0</v>
      </c>
      <c r="T508">
        <v>0</v>
      </c>
      <c r="U508">
        <v>0</v>
      </c>
    </row>
    <row r="509" spans="1:21" x14ac:dyDescent="0.35">
      <c r="A509" t="s">
        <v>145</v>
      </c>
      <c r="B509">
        <v>44468</v>
      </c>
      <c r="C509" t="s">
        <v>122</v>
      </c>
      <c r="D509" t="s">
        <v>116</v>
      </c>
      <c r="E509">
        <v>1</v>
      </c>
      <c r="F509">
        <v>0</v>
      </c>
      <c r="G509">
        <v>0</v>
      </c>
      <c r="H509">
        <v>1</v>
      </c>
      <c r="I509">
        <v>0</v>
      </c>
      <c r="J509">
        <v>0</v>
      </c>
      <c r="K509">
        <v>0</v>
      </c>
      <c r="L509">
        <v>7</v>
      </c>
      <c r="M509">
        <v>4</v>
      </c>
      <c r="N509">
        <v>2</v>
      </c>
      <c r="O509">
        <v>1</v>
      </c>
      <c r="P509">
        <v>0</v>
      </c>
      <c r="Q509">
        <v>0</v>
      </c>
      <c r="R509">
        <v>6</v>
      </c>
      <c r="S509">
        <v>0</v>
      </c>
      <c r="T509">
        <v>0</v>
      </c>
      <c r="U509">
        <v>1</v>
      </c>
    </row>
    <row r="510" spans="1:21" x14ac:dyDescent="0.35">
      <c r="A510" t="s">
        <v>145</v>
      </c>
      <c r="B510">
        <v>44469</v>
      </c>
      <c r="C510" t="s">
        <v>124</v>
      </c>
      <c r="D510" t="s">
        <v>116</v>
      </c>
      <c r="E510">
        <v>1</v>
      </c>
      <c r="F510">
        <v>0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6</v>
      </c>
      <c r="M510">
        <v>3</v>
      </c>
      <c r="N510">
        <v>2</v>
      </c>
      <c r="O510">
        <v>2</v>
      </c>
      <c r="P510">
        <v>1</v>
      </c>
      <c r="Q510">
        <v>3</v>
      </c>
      <c r="R510">
        <v>2</v>
      </c>
      <c r="S510">
        <v>0</v>
      </c>
      <c r="T510">
        <v>0</v>
      </c>
      <c r="U510">
        <v>0</v>
      </c>
    </row>
    <row r="511" spans="1:21" x14ac:dyDescent="0.35">
      <c r="A511" t="s">
        <v>145</v>
      </c>
      <c r="B511">
        <v>44470</v>
      </c>
      <c r="C511" t="s">
        <v>128</v>
      </c>
      <c r="D511" t="s">
        <v>104</v>
      </c>
      <c r="E511">
        <v>1</v>
      </c>
      <c r="F511">
        <v>0</v>
      </c>
      <c r="G511">
        <v>0</v>
      </c>
      <c r="H511">
        <v>0</v>
      </c>
      <c r="I511">
        <v>1</v>
      </c>
      <c r="J511">
        <v>0</v>
      </c>
      <c r="K511">
        <v>0</v>
      </c>
      <c r="L511">
        <v>5</v>
      </c>
      <c r="M511">
        <v>6</v>
      </c>
      <c r="N511">
        <v>3</v>
      </c>
      <c r="O511">
        <v>3</v>
      </c>
      <c r="P511">
        <v>1</v>
      </c>
      <c r="Q511">
        <v>2</v>
      </c>
      <c r="R511">
        <v>6</v>
      </c>
      <c r="S511">
        <v>0</v>
      </c>
      <c r="T511">
        <v>0</v>
      </c>
      <c r="U511">
        <v>0</v>
      </c>
    </row>
    <row r="512" spans="1:21" x14ac:dyDescent="0.35">
      <c r="A512" t="s">
        <v>145</v>
      </c>
      <c r="B512">
        <v>44471</v>
      </c>
      <c r="C512" t="s">
        <v>138</v>
      </c>
      <c r="D512" t="s">
        <v>104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2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2</v>
      </c>
      <c r="S512">
        <v>0</v>
      </c>
      <c r="T512">
        <v>0</v>
      </c>
      <c r="U512">
        <v>0</v>
      </c>
    </row>
    <row r="513" spans="1:21" x14ac:dyDescent="0.35">
      <c r="A513" t="s">
        <v>145</v>
      </c>
      <c r="B513" t="s">
        <v>0</v>
      </c>
      <c r="C513" t="s">
        <v>1</v>
      </c>
      <c r="D513" t="s">
        <v>2</v>
      </c>
      <c r="E513" t="s">
        <v>3</v>
      </c>
      <c r="F513" t="s">
        <v>4</v>
      </c>
      <c r="G513" t="s">
        <v>5</v>
      </c>
      <c r="H513" t="s">
        <v>6</v>
      </c>
      <c r="I513" t="s">
        <v>7</v>
      </c>
      <c r="J513" t="s">
        <v>8</v>
      </c>
      <c r="K513" t="s">
        <v>9</v>
      </c>
      <c r="L513" t="s">
        <v>10</v>
      </c>
      <c r="M513" t="s">
        <v>11</v>
      </c>
      <c r="N513" t="s">
        <v>12</v>
      </c>
      <c r="O513" t="s">
        <v>13</v>
      </c>
      <c r="P513" t="s">
        <v>14</v>
      </c>
      <c r="Q513" t="s">
        <v>15</v>
      </c>
      <c r="R513" t="s">
        <v>16</v>
      </c>
      <c r="S513" t="s">
        <v>17</v>
      </c>
      <c r="T513" t="s">
        <v>18</v>
      </c>
      <c r="U513" t="s">
        <v>19</v>
      </c>
    </row>
    <row r="514" spans="1:21" x14ac:dyDescent="0.35">
      <c r="A514" t="s">
        <v>145</v>
      </c>
      <c r="B514">
        <v>44472</v>
      </c>
      <c r="C514" t="s">
        <v>123</v>
      </c>
      <c r="D514" t="s">
        <v>104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2.6666666666666665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3</v>
      </c>
      <c r="S514">
        <v>0</v>
      </c>
      <c r="T514">
        <v>0</v>
      </c>
      <c r="U514">
        <v>0</v>
      </c>
    </row>
    <row r="515" spans="1:21" x14ac:dyDescent="0.35">
      <c r="A515" t="s">
        <v>145</v>
      </c>
      <c r="B515" t="s">
        <v>77</v>
      </c>
      <c r="C515" t="s">
        <v>144</v>
      </c>
      <c r="E515">
        <v>161</v>
      </c>
      <c r="F515">
        <v>2</v>
      </c>
      <c r="G515">
        <v>0</v>
      </c>
      <c r="H515">
        <v>57</v>
      </c>
      <c r="I515">
        <v>40</v>
      </c>
      <c r="J515">
        <v>0</v>
      </c>
      <c r="K515">
        <v>2</v>
      </c>
      <c r="L515">
        <v>837</v>
      </c>
      <c r="M515">
        <v>712</v>
      </c>
      <c r="N515">
        <v>381</v>
      </c>
      <c r="O515">
        <v>357</v>
      </c>
      <c r="P515">
        <v>113</v>
      </c>
      <c r="Q515">
        <v>284</v>
      </c>
      <c r="R515">
        <v>843</v>
      </c>
      <c r="S515">
        <v>44</v>
      </c>
      <c r="T515">
        <v>2</v>
      </c>
      <c r="U515">
        <v>42</v>
      </c>
    </row>
    <row r="516" spans="1:21" x14ac:dyDescent="0.35">
      <c r="A516" t="s">
        <v>170</v>
      </c>
      <c r="B516" t="s">
        <v>0</v>
      </c>
      <c r="C516" t="s">
        <v>1</v>
      </c>
      <c r="D516" t="s">
        <v>2</v>
      </c>
      <c r="E516" t="s">
        <v>3</v>
      </c>
      <c r="F516" t="s">
        <v>4</v>
      </c>
      <c r="G516" t="s">
        <v>5</v>
      </c>
      <c r="H516" t="s">
        <v>6</v>
      </c>
      <c r="I516" t="s">
        <v>7</v>
      </c>
      <c r="J516" t="s">
        <v>8</v>
      </c>
      <c r="K516" t="s">
        <v>9</v>
      </c>
      <c r="L516" t="s">
        <v>10</v>
      </c>
      <c r="M516" t="s">
        <v>11</v>
      </c>
      <c r="N516" t="s">
        <v>12</v>
      </c>
      <c r="O516" t="s">
        <v>13</v>
      </c>
      <c r="P516" t="s">
        <v>14</v>
      </c>
      <c r="Q516" t="s">
        <v>15</v>
      </c>
      <c r="R516" t="s">
        <v>16</v>
      </c>
      <c r="S516" t="s">
        <v>17</v>
      </c>
      <c r="T516" t="s">
        <v>18</v>
      </c>
      <c r="U516" t="s">
        <v>19</v>
      </c>
    </row>
    <row r="517" spans="1:21" x14ac:dyDescent="0.35">
      <c r="A517" t="s">
        <v>170</v>
      </c>
      <c r="B517">
        <v>44288</v>
      </c>
      <c r="C517" t="s">
        <v>146</v>
      </c>
      <c r="D517" t="s">
        <v>38</v>
      </c>
      <c r="E517">
        <v>1</v>
      </c>
      <c r="F517">
        <v>0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7</v>
      </c>
      <c r="M517">
        <v>1</v>
      </c>
      <c r="N517">
        <v>0</v>
      </c>
      <c r="O517">
        <v>0</v>
      </c>
      <c r="P517">
        <v>0</v>
      </c>
      <c r="Q517">
        <v>0</v>
      </c>
      <c r="R517">
        <v>5</v>
      </c>
      <c r="S517">
        <v>0</v>
      </c>
      <c r="T517">
        <v>0</v>
      </c>
      <c r="U517">
        <v>0</v>
      </c>
    </row>
    <row r="518" spans="1:21" x14ac:dyDescent="0.35">
      <c r="A518" t="s">
        <v>170</v>
      </c>
      <c r="B518">
        <v>44289</v>
      </c>
      <c r="C518" t="s">
        <v>147</v>
      </c>
      <c r="D518" t="s">
        <v>38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4.666666666666667</v>
      </c>
      <c r="M518">
        <v>6</v>
      </c>
      <c r="N518">
        <v>2</v>
      </c>
      <c r="O518">
        <v>2</v>
      </c>
      <c r="P518">
        <v>0</v>
      </c>
      <c r="Q518">
        <v>1</v>
      </c>
      <c r="R518">
        <v>4</v>
      </c>
      <c r="S518">
        <v>0</v>
      </c>
      <c r="T518">
        <v>0</v>
      </c>
      <c r="U518">
        <v>0</v>
      </c>
    </row>
    <row r="519" spans="1:21" x14ac:dyDescent="0.35">
      <c r="A519" t="s">
        <v>170</v>
      </c>
      <c r="B519">
        <v>44290</v>
      </c>
      <c r="C519" t="s">
        <v>148</v>
      </c>
      <c r="D519" t="s">
        <v>38</v>
      </c>
      <c r="E519">
        <v>1</v>
      </c>
      <c r="F519">
        <v>0</v>
      </c>
      <c r="G519">
        <v>0</v>
      </c>
      <c r="H519">
        <v>1</v>
      </c>
      <c r="I519">
        <v>0</v>
      </c>
      <c r="J519">
        <v>0</v>
      </c>
      <c r="K519">
        <v>0</v>
      </c>
      <c r="L519">
        <v>6</v>
      </c>
      <c r="M519">
        <v>4</v>
      </c>
      <c r="N519">
        <v>3</v>
      </c>
      <c r="O519">
        <v>3</v>
      </c>
      <c r="P519">
        <v>1</v>
      </c>
      <c r="Q519">
        <v>1</v>
      </c>
      <c r="R519">
        <v>5</v>
      </c>
      <c r="S519">
        <v>0</v>
      </c>
      <c r="T519">
        <v>0</v>
      </c>
      <c r="U519">
        <v>0</v>
      </c>
    </row>
    <row r="520" spans="1:21" x14ac:dyDescent="0.35">
      <c r="A520" t="s">
        <v>170</v>
      </c>
      <c r="B520">
        <v>44291</v>
      </c>
      <c r="C520" t="s">
        <v>149</v>
      </c>
      <c r="D520" t="s">
        <v>52</v>
      </c>
      <c r="E520">
        <v>1</v>
      </c>
      <c r="F520">
        <v>0</v>
      </c>
      <c r="G520">
        <v>0</v>
      </c>
      <c r="H520">
        <v>0</v>
      </c>
      <c r="I520">
        <v>1</v>
      </c>
      <c r="J520">
        <v>0</v>
      </c>
      <c r="K520">
        <v>0</v>
      </c>
      <c r="L520">
        <v>4.666666666666667</v>
      </c>
      <c r="M520">
        <v>3</v>
      </c>
      <c r="N520">
        <v>4</v>
      </c>
      <c r="O520">
        <v>4</v>
      </c>
      <c r="P520">
        <v>1</v>
      </c>
      <c r="Q520">
        <v>3</v>
      </c>
      <c r="R520">
        <v>5</v>
      </c>
      <c r="S520">
        <v>0</v>
      </c>
      <c r="T520">
        <v>0</v>
      </c>
      <c r="U520">
        <v>0</v>
      </c>
    </row>
    <row r="521" spans="1:21" x14ac:dyDescent="0.35">
      <c r="A521" t="s">
        <v>170</v>
      </c>
      <c r="B521">
        <v>44292</v>
      </c>
      <c r="C521" t="s">
        <v>150</v>
      </c>
      <c r="D521" t="s">
        <v>52</v>
      </c>
      <c r="E521">
        <v>1</v>
      </c>
      <c r="F521">
        <v>0</v>
      </c>
      <c r="G521">
        <v>0</v>
      </c>
      <c r="H521">
        <v>0</v>
      </c>
      <c r="I521">
        <v>1</v>
      </c>
      <c r="J521">
        <v>0</v>
      </c>
      <c r="K521">
        <v>0</v>
      </c>
      <c r="L521">
        <v>3</v>
      </c>
      <c r="M521">
        <v>5</v>
      </c>
      <c r="N521">
        <v>3</v>
      </c>
      <c r="O521">
        <v>3</v>
      </c>
      <c r="P521">
        <v>1</v>
      </c>
      <c r="Q521">
        <v>4</v>
      </c>
      <c r="R521">
        <v>5</v>
      </c>
      <c r="S521">
        <v>0</v>
      </c>
      <c r="T521">
        <v>0</v>
      </c>
      <c r="U521">
        <v>0</v>
      </c>
    </row>
    <row r="522" spans="1:21" x14ac:dyDescent="0.35">
      <c r="A522" t="s">
        <v>170</v>
      </c>
      <c r="B522">
        <v>44293</v>
      </c>
      <c r="C522" t="s">
        <v>146</v>
      </c>
      <c r="D522" t="s">
        <v>52</v>
      </c>
      <c r="E522">
        <v>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4.666666666666667</v>
      </c>
      <c r="M522">
        <v>7</v>
      </c>
      <c r="N522">
        <v>1</v>
      </c>
      <c r="O522">
        <v>1</v>
      </c>
      <c r="P522">
        <v>0</v>
      </c>
      <c r="Q522">
        <v>2</v>
      </c>
      <c r="R522">
        <v>4</v>
      </c>
      <c r="S522">
        <v>0</v>
      </c>
      <c r="T522">
        <v>0</v>
      </c>
      <c r="U522">
        <v>0</v>
      </c>
    </row>
    <row r="523" spans="1:21" x14ac:dyDescent="0.35">
      <c r="A523" t="s">
        <v>170</v>
      </c>
      <c r="B523">
        <v>44294</v>
      </c>
      <c r="C523" t="s">
        <v>147</v>
      </c>
      <c r="D523" t="s">
        <v>55</v>
      </c>
      <c r="E523">
        <v>1</v>
      </c>
      <c r="F523">
        <v>0</v>
      </c>
      <c r="G523">
        <v>0</v>
      </c>
      <c r="H523">
        <v>0</v>
      </c>
      <c r="I523">
        <v>1</v>
      </c>
      <c r="J523">
        <v>0</v>
      </c>
      <c r="K523">
        <v>0</v>
      </c>
      <c r="L523">
        <v>5</v>
      </c>
      <c r="M523">
        <v>7</v>
      </c>
      <c r="N523">
        <v>4</v>
      </c>
      <c r="O523">
        <v>4</v>
      </c>
      <c r="P523">
        <v>1</v>
      </c>
      <c r="Q523">
        <v>1</v>
      </c>
      <c r="R523">
        <v>5</v>
      </c>
      <c r="S523">
        <v>0</v>
      </c>
      <c r="T523">
        <v>0</v>
      </c>
      <c r="U523">
        <v>0</v>
      </c>
    </row>
    <row r="524" spans="1:21" x14ac:dyDescent="0.35">
      <c r="A524" t="s">
        <v>170</v>
      </c>
      <c r="B524">
        <v>44296</v>
      </c>
      <c r="C524" t="s">
        <v>148</v>
      </c>
      <c r="D524" t="s">
        <v>55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6</v>
      </c>
      <c r="M524">
        <v>7</v>
      </c>
      <c r="N524">
        <v>3</v>
      </c>
      <c r="O524">
        <v>3</v>
      </c>
      <c r="P524">
        <v>1</v>
      </c>
      <c r="Q524">
        <v>1</v>
      </c>
      <c r="R524">
        <v>4</v>
      </c>
      <c r="S524">
        <v>0</v>
      </c>
      <c r="T524">
        <v>0</v>
      </c>
      <c r="U524">
        <v>0</v>
      </c>
    </row>
    <row r="525" spans="1:21" x14ac:dyDescent="0.35">
      <c r="A525" t="s">
        <v>170</v>
      </c>
      <c r="B525">
        <v>44297</v>
      </c>
      <c r="C525" t="s">
        <v>149</v>
      </c>
      <c r="D525" t="s">
        <v>55</v>
      </c>
      <c r="E525">
        <v>1</v>
      </c>
      <c r="F525">
        <v>0</v>
      </c>
      <c r="G525">
        <v>0</v>
      </c>
      <c r="H525">
        <v>0</v>
      </c>
      <c r="I525">
        <v>1</v>
      </c>
      <c r="J525">
        <v>0</v>
      </c>
      <c r="K525">
        <v>0</v>
      </c>
      <c r="L525">
        <v>4</v>
      </c>
      <c r="M525">
        <v>8</v>
      </c>
      <c r="N525">
        <v>7</v>
      </c>
      <c r="O525">
        <v>7</v>
      </c>
      <c r="P525">
        <v>2</v>
      </c>
      <c r="Q525">
        <v>1</v>
      </c>
      <c r="R525">
        <v>4</v>
      </c>
      <c r="S525">
        <v>1</v>
      </c>
      <c r="T525">
        <v>0</v>
      </c>
      <c r="U525">
        <v>0</v>
      </c>
    </row>
    <row r="526" spans="1:21" x14ac:dyDescent="0.35">
      <c r="A526" t="s">
        <v>170</v>
      </c>
      <c r="B526" t="s">
        <v>151</v>
      </c>
      <c r="C526" t="s">
        <v>146</v>
      </c>
      <c r="D526" t="s">
        <v>46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5</v>
      </c>
      <c r="M526">
        <v>5</v>
      </c>
      <c r="N526">
        <v>3</v>
      </c>
      <c r="O526">
        <v>3</v>
      </c>
      <c r="P526">
        <v>2</v>
      </c>
      <c r="Q526">
        <v>2</v>
      </c>
      <c r="R526">
        <v>5</v>
      </c>
      <c r="S526">
        <v>0</v>
      </c>
      <c r="T526">
        <v>0</v>
      </c>
      <c r="U526">
        <v>0</v>
      </c>
    </row>
    <row r="527" spans="1:21" x14ac:dyDescent="0.35">
      <c r="A527" t="s">
        <v>170</v>
      </c>
      <c r="B527" t="s">
        <v>152</v>
      </c>
      <c r="C527" t="s">
        <v>150</v>
      </c>
      <c r="D527" t="s">
        <v>46</v>
      </c>
      <c r="E527">
        <v>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3</v>
      </c>
      <c r="M527">
        <v>4</v>
      </c>
      <c r="N527">
        <v>4</v>
      </c>
      <c r="O527">
        <v>4</v>
      </c>
      <c r="P527">
        <v>1</v>
      </c>
      <c r="Q527">
        <v>1</v>
      </c>
      <c r="R527">
        <v>3</v>
      </c>
      <c r="S527">
        <v>0</v>
      </c>
      <c r="T527">
        <v>0</v>
      </c>
      <c r="U527">
        <v>0</v>
      </c>
    </row>
    <row r="528" spans="1:21" x14ac:dyDescent="0.35">
      <c r="A528" t="s">
        <v>170</v>
      </c>
      <c r="B528" t="s">
        <v>153</v>
      </c>
      <c r="C528" t="s">
        <v>147</v>
      </c>
      <c r="D528" t="s">
        <v>46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4.666666666666667</v>
      </c>
      <c r="M528">
        <v>3</v>
      </c>
      <c r="N528">
        <v>2</v>
      </c>
      <c r="O528">
        <v>2</v>
      </c>
      <c r="P528">
        <v>1</v>
      </c>
      <c r="Q528">
        <v>1</v>
      </c>
      <c r="R528">
        <v>3</v>
      </c>
      <c r="S528">
        <v>1</v>
      </c>
      <c r="T528">
        <v>0</v>
      </c>
      <c r="U528">
        <v>0</v>
      </c>
    </row>
    <row r="529" spans="1:21" x14ac:dyDescent="0.35">
      <c r="A529" t="s">
        <v>170</v>
      </c>
      <c r="B529" t="s">
        <v>154</v>
      </c>
      <c r="C529" t="s">
        <v>148</v>
      </c>
      <c r="D529" t="s">
        <v>46</v>
      </c>
      <c r="E529">
        <v>1</v>
      </c>
      <c r="F529">
        <v>0</v>
      </c>
      <c r="G529">
        <v>0</v>
      </c>
      <c r="H529">
        <v>0</v>
      </c>
      <c r="I529">
        <v>1</v>
      </c>
      <c r="J529">
        <v>0</v>
      </c>
      <c r="K529">
        <v>0</v>
      </c>
      <c r="L529">
        <v>5</v>
      </c>
      <c r="M529">
        <v>6</v>
      </c>
      <c r="N529">
        <v>2</v>
      </c>
      <c r="O529">
        <v>2</v>
      </c>
      <c r="P529">
        <v>2</v>
      </c>
      <c r="Q529">
        <v>3</v>
      </c>
      <c r="R529">
        <v>2</v>
      </c>
      <c r="S529">
        <v>0</v>
      </c>
      <c r="T529">
        <v>0</v>
      </c>
      <c r="U529">
        <v>0</v>
      </c>
    </row>
    <row r="530" spans="1:21" x14ac:dyDescent="0.35">
      <c r="A530" t="s">
        <v>170</v>
      </c>
      <c r="B530">
        <v>44302</v>
      </c>
      <c r="C530" t="s">
        <v>149</v>
      </c>
      <c r="D530" t="s">
        <v>33</v>
      </c>
      <c r="E530">
        <v>1</v>
      </c>
      <c r="F530">
        <v>0</v>
      </c>
      <c r="G530">
        <v>0</v>
      </c>
      <c r="H530">
        <v>1</v>
      </c>
      <c r="I530">
        <v>0</v>
      </c>
      <c r="J530">
        <v>0</v>
      </c>
      <c r="K530">
        <v>0</v>
      </c>
      <c r="L530">
        <v>5</v>
      </c>
      <c r="M530">
        <v>2</v>
      </c>
      <c r="N530">
        <v>2</v>
      </c>
      <c r="O530">
        <v>2</v>
      </c>
      <c r="P530">
        <v>2</v>
      </c>
      <c r="Q530">
        <v>1</v>
      </c>
      <c r="R530">
        <v>8</v>
      </c>
      <c r="S530">
        <v>0</v>
      </c>
      <c r="T530">
        <v>0</v>
      </c>
      <c r="U530">
        <v>0</v>
      </c>
    </row>
    <row r="531" spans="1:21" x14ac:dyDescent="0.35">
      <c r="A531" t="s">
        <v>170</v>
      </c>
      <c r="B531">
        <v>44303</v>
      </c>
      <c r="C531" t="s">
        <v>150</v>
      </c>
      <c r="D531" t="s">
        <v>33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4.666666666666667</v>
      </c>
      <c r="M531">
        <v>5</v>
      </c>
      <c r="N531">
        <v>1</v>
      </c>
      <c r="O531">
        <v>1</v>
      </c>
      <c r="P531">
        <v>0</v>
      </c>
      <c r="Q531">
        <v>1</v>
      </c>
      <c r="R531">
        <v>6</v>
      </c>
      <c r="S531">
        <v>0</v>
      </c>
      <c r="T531">
        <v>0</v>
      </c>
      <c r="U531">
        <v>0</v>
      </c>
    </row>
    <row r="532" spans="1:21" x14ac:dyDescent="0.35">
      <c r="A532" t="s">
        <v>170</v>
      </c>
      <c r="B532">
        <v>44304</v>
      </c>
      <c r="C532" t="s">
        <v>146</v>
      </c>
      <c r="D532" t="s">
        <v>33</v>
      </c>
      <c r="E532">
        <v>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7</v>
      </c>
      <c r="M532">
        <v>3</v>
      </c>
      <c r="N532">
        <v>0</v>
      </c>
      <c r="O532">
        <v>0</v>
      </c>
      <c r="P532">
        <v>0</v>
      </c>
      <c r="Q532">
        <v>2</v>
      </c>
      <c r="R532">
        <v>9</v>
      </c>
      <c r="S532">
        <v>0</v>
      </c>
      <c r="T532">
        <v>0</v>
      </c>
      <c r="U532">
        <v>0</v>
      </c>
    </row>
    <row r="533" spans="1:21" x14ac:dyDescent="0.35">
      <c r="A533" t="s">
        <v>170</v>
      </c>
      <c r="B533">
        <v>44306</v>
      </c>
      <c r="C533" t="s">
        <v>147</v>
      </c>
      <c r="D533" t="s">
        <v>95</v>
      </c>
      <c r="E533">
        <v>1</v>
      </c>
      <c r="F533">
        <v>0</v>
      </c>
      <c r="G533">
        <v>0</v>
      </c>
      <c r="H533">
        <v>1</v>
      </c>
      <c r="I533">
        <v>0</v>
      </c>
      <c r="J533">
        <v>0</v>
      </c>
      <c r="K533">
        <v>0</v>
      </c>
      <c r="L533">
        <v>5</v>
      </c>
      <c r="M533">
        <v>8</v>
      </c>
      <c r="N533">
        <v>3</v>
      </c>
      <c r="O533">
        <v>3</v>
      </c>
      <c r="P533">
        <v>0</v>
      </c>
      <c r="Q533">
        <v>0</v>
      </c>
      <c r="R533">
        <v>4</v>
      </c>
      <c r="S533">
        <v>0</v>
      </c>
      <c r="T533">
        <v>0</v>
      </c>
      <c r="U533">
        <v>0</v>
      </c>
    </row>
    <row r="534" spans="1:21" x14ac:dyDescent="0.35">
      <c r="A534" t="s">
        <v>170</v>
      </c>
      <c r="B534">
        <v>44307</v>
      </c>
      <c r="C534" t="s">
        <v>148</v>
      </c>
      <c r="D534" t="s">
        <v>95</v>
      </c>
      <c r="E534">
        <v>1</v>
      </c>
      <c r="F534">
        <v>0</v>
      </c>
      <c r="G534">
        <v>0</v>
      </c>
      <c r="H534">
        <v>0</v>
      </c>
      <c r="I534">
        <v>1</v>
      </c>
      <c r="J534">
        <v>0</v>
      </c>
      <c r="K534">
        <v>0</v>
      </c>
      <c r="L534">
        <v>4.666666666666667</v>
      </c>
      <c r="M534">
        <v>6</v>
      </c>
      <c r="N534">
        <v>3</v>
      </c>
      <c r="O534">
        <v>3</v>
      </c>
      <c r="P534">
        <v>0</v>
      </c>
      <c r="Q534">
        <v>2</v>
      </c>
      <c r="R534">
        <v>4</v>
      </c>
      <c r="S534">
        <v>0</v>
      </c>
      <c r="T534">
        <v>0</v>
      </c>
      <c r="U534">
        <v>0</v>
      </c>
    </row>
    <row r="535" spans="1:21" x14ac:dyDescent="0.35">
      <c r="A535" t="s">
        <v>170</v>
      </c>
      <c r="B535">
        <v>44309</v>
      </c>
      <c r="C535" t="s">
        <v>149</v>
      </c>
      <c r="D535" t="s">
        <v>43</v>
      </c>
      <c r="E535">
        <v>1</v>
      </c>
      <c r="F535">
        <v>0</v>
      </c>
      <c r="G535">
        <v>0</v>
      </c>
      <c r="H535">
        <v>0</v>
      </c>
      <c r="I535">
        <v>1</v>
      </c>
      <c r="J535">
        <v>0</v>
      </c>
      <c r="K535">
        <v>0</v>
      </c>
      <c r="L535">
        <v>4</v>
      </c>
      <c r="M535">
        <v>5</v>
      </c>
      <c r="N535">
        <v>3</v>
      </c>
      <c r="O535">
        <v>3</v>
      </c>
      <c r="P535">
        <v>1</v>
      </c>
      <c r="Q535">
        <v>2</v>
      </c>
      <c r="R535">
        <v>1</v>
      </c>
      <c r="S535">
        <v>0</v>
      </c>
      <c r="T535">
        <v>0</v>
      </c>
      <c r="U535">
        <v>1</v>
      </c>
    </row>
    <row r="536" spans="1:21" x14ac:dyDescent="0.35">
      <c r="A536" t="s">
        <v>170</v>
      </c>
      <c r="B536">
        <v>44310</v>
      </c>
      <c r="C536" t="s">
        <v>155</v>
      </c>
      <c r="D536" t="s">
        <v>43</v>
      </c>
      <c r="E536">
        <v>1</v>
      </c>
      <c r="F536">
        <v>0</v>
      </c>
      <c r="G536">
        <v>0</v>
      </c>
      <c r="H536">
        <v>0</v>
      </c>
      <c r="I536">
        <v>1</v>
      </c>
      <c r="J536">
        <v>0</v>
      </c>
      <c r="K536">
        <v>0</v>
      </c>
      <c r="L536">
        <v>1.6666666666666665</v>
      </c>
      <c r="M536">
        <v>6</v>
      </c>
      <c r="N536">
        <v>4</v>
      </c>
      <c r="O536">
        <v>4</v>
      </c>
      <c r="P536">
        <v>0</v>
      </c>
      <c r="Q536">
        <v>1</v>
      </c>
      <c r="R536">
        <v>2</v>
      </c>
      <c r="S536">
        <v>0</v>
      </c>
      <c r="T536">
        <v>0</v>
      </c>
      <c r="U536">
        <v>1</v>
      </c>
    </row>
    <row r="537" spans="1:21" x14ac:dyDescent="0.35">
      <c r="A537" t="s">
        <v>170</v>
      </c>
      <c r="B537" t="s">
        <v>0</v>
      </c>
      <c r="C537" t="s">
        <v>1</v>
      </c>
      <c r="D537" t="s">
        <v>2</v>
      </c>
      <c r="E537" t="s">
        <v>3</v>
      </c>
      <c r="F537" t="s">
        <v>4</v>
      </c>
      <c r="G537" t="s">
        <v>5</v>
      </c>
      <c r="H537" t="s">
        <v>6</v>
      </c>
      <c r="I537" t="s">
        <v>7</v>
      </c>
      <c r="J537" t="s">
        <v>8</v>
      </c>
      <c r="K537" t="s">
        <v>9</v>
      </c>
      <c r="L537" t="s">
        <v>10</v>
      </c>
      <c r="M537" t="s">
        <v>11</v>
      </c>
      <c r="N537" t="s">
        <v>12</v>
      </c>
      <c r="O537" t="s">
        <v>13</v>
      </c>
      <c r="P537" t="s">
        <v>14</v>
      </c>
      <c r="Q537" t="s">
        <v>15</v>
      </c>
      <c r="R537" t="s">
        <v>16</v>
      </c>
      <c r="S537" t="s">
        <v>17</v>
      </c>
      <c r="T537" t="s">
        <v>18</v>
      </c>
      <c r="U537" t="s">
        <v>19</v>
      </c>
    </row>
    <row r="538" spans="1:21" x14ac:dyDescent="0.35">
      <c r="A538" t="s">
        <v>170</v>
      </c>
      <c r="B538">
        <v>44311</v>
      </c>
      <c r="C538" t="s">
        <v>146</v>
      </c>
      <c r="D538" t="s">
        <v>43</v>
      </c>
      <c r="E538">
        <v>1</v>
      </c>
      <c r="F538">
        <v>0</v>
      </c>
      <c r="G538">
        <v>0</v>
      </c>
      <c r="H538">
        <v>1</v>
      </c>
      <c r="I538">
        <v>0</v>
      </c>
      <c r="J538">
        <v>0</v>
      </c>
      <c r="K538">
        <v>0</v>
      </c>
      <c r="L538">
        <v>6.333333333333333</v>
      </c>
      <c r="M538">
        <v>2</v>
      </c>
      <c r="N538">
        <v>1</v>
      </c>
      <c r="O538">
        <v>1</v>
      </c>
      <c r="P538">
        <v>1</v>
      </c>
      <c r="Q538">
        <v>3</v>
      </c>
      <c r="R538">
        <v>6</v>
      </c>
      <c r="S538">
        <v>0</v>
      </c>
      <c r="T538">
        <v>0</v>
      </c>
      <c r="U538">
        <v>0</v>
      </c>
    </row>
    <row r="539" spans="1:21" x14ac:dyDescent="0.35">
      <c r="A539" t="s">
        <v>170</v>
      </c>
      <c r="B539">
        <v>44312</v>
      </c>
      <c r="C539" t="s">
        <v>147</v>
      </c>
      <c r="D539" t="s">
        <v>71</v>
      </c>
      <c r="E539">
        <v>1</v>
      </c>
      <c r="F539">
        <v>0</v>
      </c>
      <c r="G539">
        <v>0</v>
      </c>
      <c r="H539">
        <v>1</v>
      </c>
      <c r="I539">
        <v>0</v>
      </c>
      <c r="J539">
        <v>0</v>
      </c>
      <c r="K539">
        <v>0</v>
      </c>
      <c r="L539">
        <v>6</v>
      </c>
      <c r="M539">
        <v>3</v>
      </c>
      <c r="N539">
        <v>1</v>
      </c>
      <c r="O539">
        <v>1</v>
      </c>
      <c r="P539">
        <v>0</v>
      </c>
      <c r="Q539">
        <v>3</v>
      </c>
      <c r="R539">
        <v>5</v>
      </c>
      <c r="S539">
        <v>0</v>
      </c>
      <c r="T539">
        <v>0</v>
      </c>
      <c r="U539">
        <v>0</v>
      </c>
    </row>
    <row r="540" spans="1:21" x14ac:dyDescent="0.35">
      <c r="A540" t="s">
        <v>170</v>
      </c>
      <c r="B540">
        <v>44313</v>
      </c>
      <c r="C540" t="s">
        <v>148</v>
      </c>
      <c r="D540" t="s">
        <v>71</v>
      </c>
      <c r="E540">
        <v>1</v>
      </c>
      <c r="F540">
        <v>0</v>
      </c>
      <c r="G540">
        <v>0</v>
      </c>
      <c r="H540">
        <v>0</v>
      </c>
      <c r="I540">
        <v>1</v>
      </c>
      <c r="J540">
        <v>0</v>
      </c>
      <c r="K540">
        <v>0</v>
      </c>
      <c r="L540">
        <v>3.6666666666666665</v>
      </c>
      <c r="M540">
        <v>9</v>
      </c>
      <c r="N540">
        <v>4</v>
      </c>
      <c r="O540">
        <v>4</v>
      </c>
      <c r="P540">
        <v>2</v>
      </c>
      <c r="Q540">
        <v>1</v>
      </c>
      <c r="R540">
        <v>3</v>
      </c>
      <c r="S540">
        <v>0</v>
      </c>
      <c r="T540">
        <v>0</v>
      </c>
      <c r="U540">
        <v>0</v>
      </c>
    </row>
    <row r="541" spans="1:21" x14ac:dyDescent="0.35">
      <c r="A541" t="s">
        <v>170</v>
      </c>
      <c r="B541">
        <v>44314</v>
      </c>
      <c r="C541" t="s">
        <v>150</v>
      </c>
      <c r="D541" t="s">
        <v>71</v>
      </c>
      <c r="E541">
        <v>1</v>
      </c>
      <c r="F541">
        <v>0</v>
      </c>
      <c r="G541">
        <v>0</v>
      </c>
      <c r="H541">
        <v>0</v>
      </c>
      <c r="I541">
        <v>1</v>
      </c>
      <c r="J541">
        <v>0</v>
      </c>
      <c r="K541">
        <v>0</v>
      </c>
      <c r="L541">
        <v>4.333333333333333</v>
      </c>
      <c r="M541">
        <v>10</v>
      </c>
      <c r="N541">
        <v>6</v>
      </c>
      <c r="O541">
        <v>6</v>
      </c>
      <c r="P541">
        <v>2</v>
      </c>
      <c r="Q541">
        <v>0</v>
      </c>
      <c r="R541">
        <v>4</v>
      </c>
      <c r="S541">
        <v>0</v>
      </c>
      <c r="T541">
        <v>0</v>
      </c>
      <c r="U541">
        <v>1</v>
      </c>
    </row>
    <row r="542" spans="1:21" x14ac:dyDescent="0.35">
      <c r="A542" t="s">
        <v>170</v>
      </c>
      <c r="B542">
        <v>44315</v>
      </c>
      <c r="C542" t="s">
        <v>149</v>
      </c>
      <c r="D542" t="s">
        <v>71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4</v>
      </c>
      <c r="M542">
        <v>4</v>
      </c>
      <c r="N542">
        <v>2</v>
      </c>
      <c r="O542">
        <v>2</v>
      </c>
      <c r="P542">
        <v>0</v>
      </c>
      <c r="Q542">
        <v>2</v>
      </c>
      <c r="R542">
        <v>3</v>
      </c>
      <c r="S542">
        <v>1</v>
      </c>
      <c r="T542">
        <v>0</v>
      </c>
      <c r="U542">
        <v>1</v>
      </c>
    </row>
    <row r="543" spans="1:21" x14ac:dyDescent="0.35">
      <c r="A543" t="s">
        <v>170</v>
      </c>
      <c r="B543">
        <v>44316</v>
      </c>
      <c r="C543" t="s">
        <v>146</v>
      </c>
      <c r="D543" t="s">
        <v>44</v>
      </c>
      <c r="E543">
        <v>1</v>
      </c>
      <c r="F543">
        <v>0</v>
      </c>
      <c r="G543">
        <v>0</v>
      </c>
      <c r="H543">
        <v>1</v>
      </c>
      <c r="I543">
        <v>0</v>
      </c>
      <c r="J543">
        <v>0</v>
      </c>
      <c r="K543">
        <v>0</v>
      </c>
      <c r="L543">
        <v>7</v>
      </c>
      <c r="M543">
        <v>3</v>
      </c>
      <c r="N543">
        <v>2</v>
      </c>
      <c r="O543">
        <v>2</v>
      </c>
      <c r="P543">
        <v>2</v>
      </c>
      <c r="Q543">
        <v>1</v>
      </c>
      <c r="R543">
        <v>9</v>
      </c>
      <c r="S543">
        <v>0</v>
      </c>
      <c r="T543">
        <v>0</v>
      </c>
      <c r="U543">
        <v>0</v>
      </c>
    </row>
    <row r="544" spans="1:21" x14ac:dyDescent="0.35">
      <c r="A544" t="s">
        <v>170</v>
      </c>
      <c r="B544">
        <v>44317</v>
      </c>
      <c r="C544" t="s">
        <v>147</v>
      </c>
      <c r="D544" t="s">
        <v>44</v>
      </c>
      <c r="E544">
        <v>1</v>
      </c>
      <c r="F544">
        <v>0</v>
      </c>
      <c r="G544">
        <v>0</v>
      </c>
      <c r="H544">
        <v>1</v>
      </c>
      <c r="I544">
        <v>0</v>
      </c>
      <c r="J544">
        <v>0</v>
      </c>
      <c r="K544">
        <v>0</v>
      </c>
      <c r="L544">
        <v>5.666666666666667</v>
      </c>
      <c r="M544">
        <v>4</v>
      </c>
      <c r="N544">
        <v>2</v>
      </c>
      <c r="O544">
        <v>2</v>
      </c>
      <c r="P544">
        <v>0</v>
      </c>
      <c r="Q544">
        <v>3</v>
      </c>
      <c r="R544">
        <v>1</v>
      </c>
      <c r="S544">
        <v>0</v>
      </c>
      <c r="T544">
        <v>0</v>
      </c>
      <c r="U544">
        <v>0</v>
      </c>
    </row>
    <row r="545" spans="1:21" x14ac:dyDescent="0.35">
      <c r="A545" t="s">
        <v>170</v>
      </c>
      <c r="B545">
        <v>44318</v>
      </c>
      <c r="C545" t="s">
        <v>148</v>
      </c>
      <c r="D545" t="s">
        <v>44</v>
      </c>
      <c r="E545">
        <v>1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4.666666666666667</v>
      </c>
      <c r="M545">
        <v>7</v>
      </c>
      <c r="N545">
        <v>4</v>
      </c>
      <c r="O545">
        <v>3</v>
      </c>
      <c r="P545">
        <v>1</v>
      </c>
      <c r="Q545">
        <v>2</v>
      </c>
      <c r="R545">
        <v>4</v>
      </c>
      <c r="S545">
        <v>2</v>
      </c>
      <c r="T545">
        <v>0</v>
      </c>
      <c r="U545">
        <v>0</v>
      </c>
    </row>
    <row r="546" spans="1:21" x14ac:dyDescent="0.35">
      <c r="A546" t="s">
        <v>170</v>
      </c>
      <c r="B546">
        <v>44319</v>
      </c>
      <c r="C546" t="s">
        <v>150</v>
      </c>
      <c r="D546" t="s">
        <v>34</v>
      </c>
      <c r="E546">
        <v>1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6</v>
      </c>
      <c r="M546">
        <v>2</v>
      </c>
      <c r="N546">
        <v>1</v>
      </c>
      <c r="O546">
        <v>1</v>
      </c>
      <c r="P546">
        <v>1</v>
      </c>
      <c r="Q546">
        <v>2</v>
      </c>
      <c r="R546">
        <v>4</v>
      </c>
      <c r="S546">
        <v>0</v>
      </c>
      <c r="T546">
        <v>0</v>
      </c>
      <c r="U546">
        <v>0</v>
      </c>
    </row>
    <row r="547" spans="1:21" x14ac:dyDescent="0.35">
      <c r="A547" t="s">
        <v>170</v>
      </c>
      <c r="B547">
        <v>44320</v>
      </c>
      <c r="C547" t="s">
        <v>149</v>
      </c>
      <c r="D547" t="s">
        <v>34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4.666666666666667</v>
      </c>
      <c r="M547">
        <v>3</v>
      </c>
      <c r="N547">
        <v>1</v>
      </c>
      <c r="O547">
        <v>1</v>
      </c>
      <c r="P547">
        <v>1</v>
      </c>
      <c r="Q547">
        <v>2</v>
      </c>
      <c r="R547">
        <v>4</v>
      </c>
      <c r="S547">
        <v>0</v>
      </c>
      <c r="T547">
        <v>0</v>
      </c>
      <c r="U547">
        <v>0</v>
      </c>
    </row>
    <row r="548" spans="1:21" x14ac:dyDescent="0.35">
      <c r="A548" t="s">
        <v>170</v>
      </c>
      <c r="B548">
        <v>44321</v>
      </c>
      <c r="C548" t="s">
        <v>146</v>
      </c>
      <c r="D548" t="s">
        <v>34</v>
      </c>
      <c r="E548">
        <v>1</v>
      </c>
      <c r="F548">
        <v>1</v>
      </c>
      <c r="G548">
        <v>0</v>
      </c>
      <c r="H548">
        <v>1</v>
      </c>
      <c r="I548">
        <v>0</v>
      </c>
      <c r="J548">
        <v>0</v>
      </c>
      <c r="K548">
        <v>1</v>
      </c>
      <c r="L548">
        <v>9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12</v>
      </c>
      <c r="S548">
        <v>0</v>
      </c>
      <c r="T548">
        <v>0</v>
      </c>
      <c r="U548">
        <v>1</v>
      </c>
    </row>
    <row r="549" spans="1:21" x14ac:dyDescent="0.35">
      <c r="A549" t="s">
        <v>170</v>
      </c>
      <c r="B549">
        <v>44323</v>
      </c>
      <c r="C549" t="s">
        <v>147</v>
      </c>
      <c r="D549" t="s">
        <v>55</v>
      </c>
      <c r="E549">
        <v>1</v>
      </c>
      <c r="F549">
        <v>0</v>
      </c>
      <c r="G549">
        <v>0</v>
      </c>
      <c r="H549">
        <v>0</v>
      </c>
      <c r="I549">
        <v>1</v>
      </c>
      <c r="J549">
        <v>0</v>
      </c>
      <c r="K549">
        <v>0</v>
      </c>
      <c r="L549">
        <v>4</v>
      </c>
      <c r="M549">
        <v>4</v>
      </c>
      <c r="N549">
        <v>4</v>
      </c>
      <c r="O549">
        <v>0</v>
      </c>
      <c r="P549">
        <v>1</v>
      </c>
      <c r="Q549">
        <v>1</v>
      </c>
      <c r="R549">
        <v>3</v>
      </c>
      <c r="S549">
        <v>1</v>
      </c>
      <c r="T549">
        <v>0</v>
      </c>
      <c r="U549">
        <v>0</v>
      </c>
    </row>
    <row r="550" spans="1:21" x14ac:dyDescent="0.35">
      <c r="A550" t="s">
        <v>170</v>
      </c>
      <c r="B550">
        <v>44324</v>
      </c>
      <c r="C550" t="s">
        <v>156</v>
      </c>
      <c r="D550" t="s">
        <v>55</v>
      </c>
      <c r="E550">
        <v>1</v>
      </c>
      <c r="F550">
        <v>0</v>
      </c>
      <c r="G550">
        <v>0</v>
      </c>
      <c r="H550">
        <v>0</v>
      </c>
      <c r="I550">
        <v>1</v>
      </c>
      <c r="J550">
        <v>0</v>
      </c>
      <c r="K550">
        <v>0</v>
      </c>
      <c r="L550">
        <v>2.3333333333333335</v>
      </c>
      <c r="M550">
        <v>7</v>
      </c>
      <c r="N550">
        <v>7</v>
      </c>
      <c r="O550">
        <v>7</v>
      </c>
      <c r="P550">
        <v>1</v>
      </c>
      <c r="Q550">
        <v>2</v>
      </c>
      <c r="R550">
        <v>3</v>
      </c>
      <c r="S550">
        <v>0</v>
      </c>
      <c r="T550">
        <v>0</v>
      </c>
      <c r="U550">
        <v>0</v>
      </c>
    </row>
    <row r="551" spans="1:21" x14ac:dyDescent="0.35">
      <c r="A551" t="s">
        <v>170</v>
      </c>
      <c r="B551">
        <v>44325</v>
      </c>
      <c r="C551" t="s">
        <v>150</v>
      </c>
      <c r="D551" t="s">
        <v>55</v>
      </c>
      <c r="E551">
        <v>1</v>
      </c>
      <c r="F551">
        <v>0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5</v>
      </c>
      <c r="M551">
        <v>5</v>
      </c>
      <c r="N551">
        <v>3</v>
      </c>
      <c r="O551">
        <v>3</v>
      </c>
      <c r="P551">
        <v>1</v>
      </c>
      <c r="Q551">
        <v>1</v>
      </c>
      <c r="R551">
        <v>3</v>
      </c>
      <c r="S551">
        <v>0</v>
      </c>
      <c r="T551">
        <v>0</v>
      </c>
      <c r="U551">
        <v>0</v>
      </c>
    </row>
    <row r="552" spans="1:21" x14ac:dyDescent="0.35">
      <c r="A552" t="s">
        <v>170</v>
      </c>
      <c r="B552">
        <v>44326</v>
      </c>
      <c r="C552" t="s">
        <v>149</v>
      </c>
      <c r="D552" t="s">
        <v>55</v>
      </c>
      <c r="E552">
        <v>1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5.666666666666667</v>
      </c>
      <c r="M552">
        <v>4</v>
      </c>
      <c r="N552">
        <v>1</v>
      </c>
      <c r="O552">
        <v>1</v>
      </c>
      <c r="P552">
        <v>0</v>
      </c>
      <c r="Q552">
        <v>0</v>
      </c>
      <c r="R552">
        <v>5</v>
      </c>
      <c r="S552">
        <v>1</v>
      </c>
      <c r="T552">
        <v>0</v>
      </c>
      <c r="U552">
        <v>1</v>
      </c>
    </row>
    <row r="553" spans="1:21" x14ac:dyDescent="0.35">
      <c r="A553" t="s">
        <v>170</v>
      </c>
      <c r="B553">
        <v>44327</v>
      </c>
      <c r="C553" t="s">
        <v>146</v>
      </c>
      <c r="D553" t="s">
        <v>96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6</v>
      </c>
      <c r="M553">
        <v>6</v>
      </c>
      <c r="N553">
        <v>0</v>
      </c>
      <c r="O553">
        <v>0</v>
      </c>
      <c r="P553">
        <v>0</v>
      </c>
      <c r="Q553">
        <v>0</v>
      </c>
      <c r="R553">
        <v>3</v>
      </c>
      <c r="S553">
        <v>0</v>
      </c>
      <c r="T553">
        <v>0</v>
      </c>
      <c r="U553">
        <v>0</v>
      </c>
    </row>
    <row r="554" spans="1:21" x14ac:dyDescent="0.35">
      <c r="A554" t="s">
        <v>170</v>
      </c>
      <c r="B554">
        <v>44328</v>
      </c>
      <c r="C554" t="s">
        <v>147</v>
      </c>
      <c r="D554" t="s">
        <v>96</v>
      </c>
      <c r="E554">
        <v>1</v>
      </c>
      <c r="F554">
        <v>0</v>
      </c>
      <c r="G554">
        <v>0</v>
      </c>
      <c r="H554">
        <v>0</v>
      </c>
      <c r="I554">
        <v>1</v>
      </c>
      <c r="J554">
        <v>0</v>
      </c>
      <c r="K554">
        <v>0</v>
      </c>
      <c r="L554">
        <v>4.333333333333333</v>
      </c>
      <c r="M554">
        <v>8</v>
      </c>
      <c r="N554">
        <v>7</v>
      </c>
      <c r="O554">
        <v>7</v>
      </c>
      <c r="P554">
        <v>0</v>
      </c>
      <c r="Q554">
        <v>1</v>
      </c>
      <c r="R554">
        <v>4</v>
      </c>
      <c r="S554">
        <v>0</v>
      </c>
      <c r="T554">
        <v>0</v>
      </c>
      <c r="U554">
        <v>0</v>
      </c>
    </row>
    <row r="555" spans="1:21" x14ac:dyDescent="0.35">
      <c r="A555" t="s">
        <v>170</v>
      </c>
      <c r="B555">
        <v>44330</v>
      </c>
      <c r="C555" t="s">
        <v>150</v>
      </c>
      <c r="D555" t="s">
        <v>71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5</v>
      </c>
      <c r="M555">
        <v>5</v>
      </c>
      <c r="N555">
        <v>2</v>
      </c>
      <c r="O555">
        <v>2</v>
      </c>
      <c r="P555">
        <v>2</v>
      </c>
      <c r="Q555">
        <v>0</v>
      </c>
      <c r="R555">
        <v>4</v>
      </c>
      <c r="S555">
        <v>0</v>
      </c>
      <c r="T555">
        <v>0</v>
      </c>
      <c r="U555">
        <v>0</v>
      </c>
    </row>
    <row r="556" spans="1:21" x14ac:dyDescent="0.35">
      <c r="A556" t="s">
        <v>170</v>
      </c>
      <c r="B556">
        <v>44331</v>
      </c>
      <c r="C556" t="s">
        <v>149</v>
      </c>
      <c r="D556" t="s">
        <v>71</v>
      </c>
      <c r="E556">
        <v>1</v>
      </c>
      <c r="F556">
        <v>0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2</v>
      </c>
      <c r="M556">
        <v>6</v>
      </c>
      <c r="N556">
        <v>5</v>
      </c>
      <c r="O556">
        <v>4</v>
      </c>
      <c r="P556">
        <v>1</v>
      </c>
      <c r="Q556">
        <v>2</v>
      </c>
      <c r="R556">
        <v>4</v>
      </c>
      <c r="S556">
        <v>1</v>
      </c>
      <c r="T556">
        <v>0</v>
      </c>
      <c r="U556">
        <v>0</v>
      </c>
    </row>
    <row r="557" spans="1:21" x14ac:dyDescent="0.35">
      <c r="A557" t="s">
        <v>170</v>
      </c>
      <c r="B557">
        <v>44332</v>
      </c>
      <c r="C557" t="s">
        <v>157</v>
      </c>
      <c r="D557" t="s">
        <v>71</v>
      </c>
      <c r="E557">
        <v>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1</v>
      </c>
      <c r="M557">
        <v>4</v>
      </c>
      <c r="N557">
        <v>4</v>
      </c>
      <c r="O557">
        <v>4</v>
      </c>
      <c r="P557">
        <v>2</v>
      </c>
      <c r="Q557">
        <v>1</v>
      </c>
      <c r="R557">
        <v>0</v>
      </c>
      <c r="S557">
        <v>0</v>
      </c>
      <c r="T557">
        <v>0</v>
      </c>
      <c r="U557">
        <v>0</v>
      </c>
    </row>
    <row r="558" spans="1:21" x14ac:dyDescent="0.35">
      <c r="A558" t="s">
        <v>170</v>
      </c>
      <c r="B558" t="s">
        <v>0</v>
      </c>
      <c r="C558" t="s">
        <v>1</v>
      </c>
      <c r="D558" t="s">
        <v>2</v>
      </c>
      <c r="E558" t="s">
        <v>3</v>
      </c>
      <c r="F558" t="s">
        <v>4</v>
      </c>
      <c r="G558" t="s">
        <v>5</v>
      </c>
      <c r="H558" t="s">
        <v>6</v>
      </c>
      <c r="I558" t="s">
        <v>7</v>
      </c>
      <c r="J558" t="s">
        <v>8</v>
      </c>
      <c r="K558" t="s">
        <v>9</v>
      </c>
      <c r="L558" t="s">
        <v>10</v>
      </c>
      <c r="M558" t="s">
        <v>11</v>
      </c>
      <c r="N558" t="s">
        <v>12</v>
      </c>
      <c r="O558" t="s">
        <v>13</v>
      </c>
      <c r="P558" t="s">
        <v>14</v>
      </c>
      <c r="Q558" t="s">
        <v>15</v>
      </c>
      <c r="R558" t="s">
        <v>16</v>
      </c>
      <c r="S558" t="s">
        <v>17</v>
      </c>
      <c r="T558" t="s">
        <v>18</v>
      </c>
      <c r="U558" t="s">
        <v>19</v>
      </c>
    </row>
    <row r="559" spans="1:21" x14ac:dyDescent="0.35">
      <c r="A559" t="s">
        <v>170</v>
      </c>
      <c r="B559">
        <v>44334</v>
      </c>
      <c r="C559" t="s">
        <v>147</v>
      </c>
      <c r="D559" t="s">
        <v>35</v>
      </c>
      <c r="E559">
        <v>1</v>
      </c>
      <c r="F559">
        <v>0</v>
      </c>
      <c r="G559">
        <v>0</v>
      </c>
      <c r="H559">
        <v>0</v>
      </c>
      <c r="I559">
        <v>1</v>
      </c>
      <c r="J559">
        <v>0</v>
      </c>
      <c r="K559">
        <v>0</v>
      </c>
      <c r="L559">
        <v>1.6666666666666665</v>
      </c>
      <c r="M559">
        <v>7</v>
      </c>
      <c r="N559">
        <v>6</v>
      </c>
      <c r="O559">
        <v>6</v>
      </c>
      <c r="P559">
        <v>2</v>
      </c>
      <c r="Q559">
        <v>1</v>
      </c>
      <c r="R559">
        <v>1</v>
      </c>
      <c r="S559">
        <v>0</v>
      </c>
      <c r="T559">
        <v>0</v>
      </c>
      <c r="U559">
        <v>0</v>
      </c>
    </row>
    <row r="560" spans="1:21" x14ac:dyDescent="0.35">
      <c r="A560" t="s">
        <v>170</v>
      </c>
      <c r="B560">
        <v>44335</v>
      </c>
      <c r="C560" t="s">
        <v>146</v>
      </c>
      <c r="D560" t="s">
        <v>35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6.333333333333333</v>
      </c>
      <c r="M560">
        <v>6</v>
      </c>
      <c r="N560">
        <v>4</v>
      </c>
      <c r="O560">
        <v>4</v>
      </c>
      <c r="P560">
        <v>2</v>
      </c>
      <c r="Q560">
        <v>1</v>
      </c>
      <c r="R560">
        <v>6</v>
      </c>
      <c r="S560">
        <v>0</v>
      </c>
      <c r="T560">
        <v>0</v>
      </c>
      <c r="U560">
        <v>0</v>
      </c>
    </row>
    <row r="561" spans="1:21" x14ac:dyDescent="0.35">
      <c r="A561" t="s">
        <v>170</v>
      </c>
      <c r="B561">
        <v>44336</v>
      </c>
      <c r="C561" t="s">
        <v>150</v>
      </c>
      <c r="D561" t="s">
        <v>35</v>
      </c>
      <c r="E561">
        <v>1</v>
      </c>
      <c r="F561">
        <v>0</v>
      </c>
      <c r="G561">
        <v>0</v>
      </c>
      <c r="H561">
        <v>0</v>
      </c>
      <c r="I561">
        <v>1</v>
      </c>
      <c r="J561">
        <v>0</v>
      </c>
      <c r="K561">
        <v>0</v>
      </c>
      <c r="L561">
        <v>3</v>
      </c>
      <c r="M561">
        <v>5</v>
      </c>
      <c r="N561">
        <v>4</v>
      </c>
      <c r="O561">
        <v>4</v>
      </c>
      <c r="P561">
        <v>2</v>
      </c>
      <c r="Q561">
        <v>4</v>
      </c>
      <c r="R561">
        <v>3</v>
      </c>
      <c r="S561">
        <v>0</v>
      </c>
      <c r="T561">
        <v>0</v>
      </c>
      <c r="U561">
        <v>0</v>
      </c>
    </row>
    <row r="562" spans="1:21" x14ac:dyDescent="0.35">
      <c r="A562" t="s">
        <v>170</v>
      </c>
      <c r="B562">
        <v>44337</v>
      </c>
      <c r="C562" t="s">
        <v>149</v>
      </c>
      <c r="D562" t="s">
        <v>90</v>
      </c>
      <c r="E562">
        <v>1</v>
      </c>
      <c r="F562">
        <v>0</v>
      </c>
      <c r="G562">
        <v>0</v>
      </c>
      <c r="H562">
        <v>0</v>
      </c>
      <c r="I562">
        <v>1</v>
      </c>
      <c r="J562">
        <v>0</v>
      </c>
      <c r="K562">
        <v>0</v>
      </c>
      <c r="L562">
        <v>5</v>
      </c>
      <c r="M562">
        <v>7</v>
      </c>
      <c r="N562">
        <v>2</v>
      </c>
      <c r="O562">
        <v>2</v>
      </c>
      <c r="P562">
        <v>0</v>
      </c>
      <c r="Q562">
        <v>3</v>
      </c>
      <c r="R562">
        <v>8</v>
      </c>
      <c r="S562">
        <v>0</v>
      </c>
      <c r="T562">
        <v>0</v>
      </c>
      <c r="U562">
        <v>0</v>
      </c>
    </row>
    <row r="563" spans="1:21" x14ac:dyDescent="0.35">
      <c r="A563" t="s">
        <v>170</v>
      </c>
      <c r="B563">
        <v>44338</v>
      </c>
      <c r="C563" t="s">
        <v>148</v>
      </c>
      <c r="D563" t="s">
        <v>90</v>
      </c>
      <c r="E563">
        <v>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3</v>
      </c>
      <c r="M563">
        <v>7</v>
      </c>
      <c r="N563">
        <v>5</v>
      </c>
      <c r="O563">
        <v>5</v>
      </c>
      <c r="P563">
        <v>1</v>
      </c>
      <c r="Q563">
        <v>1</v>
      </c>
      <c r="R563">
        <v>2</v>
      </c>
      <c r="S563">
        <v>0</v>
      </c>
      <c r="T563">
        <v>1</v>
      </c>
      <c r="U563">
        <v>0</v>
      </c>
    </row>
    <row r="564" spans="1:21" x14ac:dyDescent="0.35">
      <c r="A564" t="s">
        <v>170</v>
      </c>
      <c r="B564">
        <v>44339</v>
      </c>
      <c r="C564" t="s">
        <v>147</v>
      </c>
      <c r="D564" t="s">
        <v>90</v>
      </c>
      <c r="E564">
        <v>1</v>
      </c>
      <c r="F564">
        <v>0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4.666666666666667</v>
      </c>
      <c r="M564">
        <v>9</v>
      </c>
      <c r="N564">
        <v>6</v>
      </c>
      <c r="O564">
        <v>5</v>
      </c>
      <c r="P564">
        <v>1</v>
      </c>
      <c r="Q564">
        <v>1</v>
      </c>
      <c r="R564">
        <v>6</v>
      </c>
      <c r="S564">
        <v>0</v>
      </c>
      <c r="T564">
        <v>0</v>
      </c>
      <c r="U564">
        <v>0</v>
      </c>
    </row>
    <row r="565" spans="1:21" x14ac:dyDescent="0.35">
      <c r="A565" t="s">
        <v>170</v>
      </c>
      <c r="B565">
        <v>44340</v>
      </c>
      <c r="C565" t="s">
        <v>146</v>
      </c>
      <c r="D565" t="s">
        <v>56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7</v>
      </c>
      <c r="M565">
        <v>5</v>
      </c>
      <c r="N565">
        <v>2</v>
      </c>
      <c r="O565">
        <v>2</v>
      </c>
      <c r="P565">
        <v>2</v>
      </c>
      <c r="Q565">
        <v>0</v>
      </c>
      <c r="R565">
        <v>5</v>
      </c>
      <c r="S565">
        <v>0</v>
      </c>
      <c r="T565">
        <v>0</v>
      </c>
      <c r="U565">
        <v>0</v>
      </c>
    </row>
    <row r="566" spans="1:21" x14ac:dyDescent="0.35">
      <c r="A566" t="s">
        <v>170</v>
      </c>
      <c r="B566">
        <v>44341</v>
      </c>
      <c r="C566" t="s">
        <v>150</v>
      </c>
      <c r="D566" t="s">
        <v>56</v>
      </c>
      <c r="E566">
        <v>1</v>
      </c>
      <c r="F566">
        <v>0</v>
      </c>
      <c r="G566">
        <v>0</v>
      </c>
      <c r="H566">
        <v>0</v>
      </c>
      <c r="I566">
        <v>1</v>
      </c>
      <c r="J566">
        <v>0</v>
      </c>
      <c r="K566">
        <v>0</v>
      </c>
      <c r="L566">
        <v>4</v>
      </c>
      <c r="M566">
        <v>6</v>
      </c>
      <c r="N566">
        <v>5</v>
      </c>
      <c r="O566">
        <v>5</v>
      </c>
      <c r="P566">
        <v>1</v>
      </c>
      <c r="Q566">
        <v>3</v>
      </c>
      <c r="R566">
        <v>5</v>
      </c>
      <c r="S566">
        <v>0</v>
      </c>
      <c r="T566">
        <v>0</v>
      </c>
      <c r="U566">
        <v>2</v>
      </c>
    </row>
    <row r="567" spans="1:21" x14ac:dyDescent="0.35">
      <c r="A567" t="s">
        <v>170</v>
      </c>
      <c r="B567">
        <v>44342</v>
      </c>
      <c r="C567" t="s">
        <v>149</v>
      </c>
      <c r="D567" t="s">
        <v>56</v>
      </c>
      <c r="E567">
        <v>1</v>
      </c>
      <c r="F567">
        <v>0</v>
      </c>
      <c r="G567">
        <v>0</v>
      </c>
      <c r="H567">
        <v>0</v>
      </c>
      <c r="I567">
        <v>1</v>
      </c>
      <c r="J567">
        <v>0</v>
      </c>
      <c r="K567">
        <v>0</v>
      </c>
      <c r="L567">
        <v>6</v>
      </c>
      <c r="M567">
        <v>4</v>
      </c>
      <c r="N567">
        <v>3</v>
      </c>
      <c r="O567">
        <v>3</v>
      </c>
      <c r="P567">
        <v>1</v>
      </c>
      <c r="Q567">
        <v>4</v>
      </c>
      <c r="R567">
        <v>3</v>
      </c>
      <c r="S567">
        <v>0</v>
      </c>
      <c r="T567">
        <v>0</v>
      </c>
      <c r="U567">
        <v>0</v>
      </c>
    </row>
    <row r="568" spans="1:21" x14ac:dyDescent="0.35">
      <c r="A568" t="s">
        <v>170</v>
      </c>
      <c r="B568">
        <v>44343</v>
      </c>
      <c r="C568" t="s">
        <v>148</v>
      </c>
      <c r="D568" t="s">
        <v>75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5</v>
      </c>
      <c r="M568">
        <v>6</v>
      </c>
      <c r="N568">
        <v>1</v>
      </c>
      <c r="O568">
        <v>1</v>
      </c>
      <c r="P568">
        <v>1</v>
      </c>
      <c r="Q568">
        <v>1</v>
      </c>
      <c r="R568">
        <v>6</v>
      </c>
      <c r="S568">
        <v>0</v>
      </c>
      <c r="T568">
        <v>0</v>
      </c>
      <c r="U568">
        <v>0</v>
      </c>
    </row>
    <row r="569" spans="1:21" x14ac:dyDescent="0.35">
      <c r="A569" t="s">
        <v>170</v>
      </c>
      <c r="B569" t="s">
        <v>158</v>
      </c>
      <c r="C569" t="s">
        <v>147</v>
      </c>
      <c r="D569" t="s">
        <v>75</v>
      </c>
      <c r="E569">
        <v>1</v>
      </c>
      <c r="F569">
        <v>0</v>
      </c>
      <c r="G569">
        <v>0</v>
      </c>
      <c r="H569">
        <v>0</v>
      </c>
      <c r="I569">
        <v>1</v>
      </c>
      <c r="J569">
        <v>0</v>
      </c>
      <c r="K569">
        <v>0</v>
      </c>
      <c r="L569">
        <v>3</v>
      </c>
      <c r="M569">
        <v>5</v>
      </c>
      <c r="N569">
        <v>5</v>
      </c>
      <c r="O569">
        <v>5</v>
      </c>
      <c r="P569">
        <v>1</v>
      </c>
      <c r="Q569">
        <v>3</v>
      </c>
      <c r="R569">
        <v>6</v>
      </c>
      <c r="S569">
        <v>0</v>
      </c>
      <c r="T569">
        <v>0</v>
      </c>
      <c r="U569">
        <v>1</v>
      </c>
    </row>
    <row r="570" spans="1:21" x14ac:dyDescent="0.35">
      <c r="A570" t="s">
        <v>170</v>
      </c>
      <c r="B570" t="s">
        <v>159</v>
      </c>
      <c r="C570" t="s">
        <v>146</v>
      </c>
      <c r="D570" t="s">
        <v>75</v>
      </c>
      <c r="E570">
        <v>1</v>
      </c>
      <c r="F570">
        <v>0</v>
      </c>
      <c r="G570">
        <v>0</v>
      </c>
      <c r="H570">
        <v>0</v>
      </c>
      <c r="I570">
        <v>1</v>
      </c>
      <c r="J570">
        <v>0</v>
      </c>
      <c r="K570">
        <v>0</v>
      </c>
      <c r="L570">
        <v>5</v>
      </c>
      <c r="M570">
        <v>5</v>
      </c>
      <c r="N570">
        <v>3</v>
      </c>
      <c r="O570">
        <v>3</v>
      </c>
      <c r="P570">
        <v>2</v>
      </c>
      <c r="Q570">
        <v>2</v>
      </c>
      <c r="R570">
        <v>4</v>
      </c>
      <c r="S570">
        <v>1</v>
      </c>
      <c r="T570">
        <v>0</v>
      </c>
      <c r="U570">
        <v>0</v>
      </c>
    </row>
    <row r="571" spans="1:21" x14ac:dyDescent="0.35">
      <c r="A571" t="s">
        <v>170</v>
      </c>
      <c r="B571">
        <v>44346</v>
      </c>
      <c r="C571" t="s">
        <v>160</v>
      </c>
      <c r="D571" t="s">
        <v>75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4.666666666666667</v>
      </c>
      <c r="M571">
        <v>5</v>
      </c>
      <c r="N571">
        <v>1</v>
      </c>
      <c r="O571">
        <v>1</v>
      </c>
      <c r="P571">
        <v>1</v>
      </c>
      <c r="Q571">
        <v>2</v>
      </c>
      <c r="R571">
        <v>4</v>
      </c>
      <c r="S571">
        <v>0</v>
      </c>
      <c r="T571">
        <v>0</v>
      </c>
      <c r="U571">
        <v>0</v>
      </c>
    </row>
    <row r="572" spans="1:21" x14ac:dyDescent="0.35">
      <c r="A572" t="s">
        <v>170</v>
      </c>
      <c r="B572">
        <v>44347</v>
      </c>
      <c r="C572" t="s">
        <v>149</v>
      </c>
      <c r="D572" t="s">
        <v>30</v>
      </c>
      <c r="E572">
        <v>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6</v>
      </c>
      <c r="M572">
        <v>5</v>
      </c>
      <c r="N572">
        <v>1</v>
      </c>
      <c r="O572">
        <v>1</v>
      </c>
      <c r="P572">
        <v>0</v>
      </c>
      <c r="Q572">
        <v>2</v>
      </c>
      <c r="R572">
        <v>7</v>
      </c>
      <c r="S572">
        <v>0</v>
      </c>
      <c r="T572">
        <v>1</v>
      </c>
      <c r="U572">
        <v>0</v>
      </c>
    </row>
    <row r="573" spans="1:21" x14ac:dyDescent="0.35">
      <c r="A573" t="s">
        <v>170</v>
      </c>
      <c r="B573">
        <v>44348</v>
      </c>
      <c r="C573" t="s">
        <v>148</v>
      </c>
      <c r="D573" t="s">
        <v>30</v>
      </c>
      <c r="E573">
        <v>1</v>
      </c>
      <c r="F573">
        <v>0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5.333333333333333</v>
      </c>
      <c r="M573">
        <v>6</v>
      </c>
      <c r="N573">
        <v>2</v>
      </c>
      <c r="O573">
        <v>2</v>
      </c>
      <c r="P573">
        <v>1</v>
      </c>
      <c r="Q573">
        <v>2</v>
      </c>
      <c r="R573">
        <v>7</v>
      </c>
      <c r="S573">
        <v>0</v>
      </c>
      <c r="T573">
        <v>0</v>
      </c>
      <c r="U573">
        <v>0</v>
      </c>
    </row>
    <row r="574" spans="1:21" x14ac:dyDescent="0.35">
      <c r="A574" t="s">
        <v>170</v>
      </c>
      <c r="B574">
        <v>44349</v>
      </c>
      <c r="C574" t="s">
        <v>147</v>
      </c>
      <c r="D574" t="s">
        <v>30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3</v>
      </c>
      <c r="M574">
        <v>2</v>
      </c>
      <c r="N574">
        <v>1</v>
      </c>
      <c r="O574">
        <v>1</v>
      </c>
      <c r="P574">
        <v>1</v>
      </c>
      <c r="Q574">
        <v>1</v>
      </c>
      <c r="R574">
        <v>3</v>
      </c>
      <c r="S574">
        <v>0</v>
      </c>
      <c r="T574">
        <v>0</v>
      </c>
      <c r="U574">
        <v>0</v>
      </c>
    </row>
    <row r="575" spans="1:21" x14ac:dyDescent="0.35">
      <c r="A575" t="s">
        <v>170</v>
      </c>
      <c r="B575">
        <v>44351</v>
      </c>
      <c r="C575" t="s">
        <v>160</v>
      </c>
      <c r="D575" t="s">
        <v>40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5</v>
      </c>
      <c r="M575">
        <v>3</v>
      </c>
      <c r="N575">
        <v>0</v>
      </c>
      <c r="O575">
        <v>0</v>
      </c>
      <c r="P575">
        <v>0</v>
      </c>
      <c r="Q575">
        <v>1</v>
      </c>
      <c r="R575">
        <v>4</v>
      </c>
      <c r="S575">
        <v>0</v>
      </c>
      <c r="T575">
        <v>0</v>
      </c>
      <c r="U575">
        <v>0</v>
      </c>
    </row>
    <row r="576" spans="1:21" x14ac:dyDescent="0.35">
      <c r="A576" t="s">
        <v>170</v>
      </c>
      <c r="B576">
        <v>44352</v>
      </c>
      <c r="C576" t="s">
        <v>146</v>
      </c>
      <c r="D576" t="s">
        <v>40</v>
      </c>
      <c r="E576">
        <v>1</v>
      </c>
      <c r="F576">
        <v>0</v>
      </c>
      <c r="G576">
        <v>0</v>
      </c>
      <c r="H576">
        <v>0</v>
      </c>
      <c r="I576">
        <v>1</v>
      </c>
      <c r="J576">
        <v>0</v>
      </c>
      <c r="K576">
        <v>0</v>
      </c>
      <c r="L576">
        <v>0.66666666666666663</v>
      </c>
      <c r="M576">
        <v>3</v>
      </c>
      <c r="N576">
        <v>2</v>
      </c>
      <c r="O576">
        <v>2</v>
      </c>
      <c r="P576">
        <v>2</v>
      </c>
      <c r="Q576">
        <v>0</v>
      </c>
      <c r="R576">
        <v>1</v>
      </c>
      <c r="S576">
        <v>0</v>
      </c>
      <c r="T576">
        <v>0</v>
      </c>
      <c r="U576">
        <v>0</v>
      </c>
    </row>
    <row r="577" spans="1:21" x14ac:dyDescent="0.35">
      <c r="A577" t="s">
        <v>170</v>
      </c>
      <c r="B577">
        <v>44353</v>
      </c>
      <c r="C577" t="s">
        <v>149</v>
      </c>
      <c r="D577" t="s">
        <v>40</v>
      </c>
      <c r="E577">
        <v>1</v>
      </c>
      <c r="F577">
        <v>0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5</v>
      </c>
      <c r="M577">
        <v>4</v>
      </c>
      <c r="N577">
        <v>3</v>
      </c>
      <c r="O577">
        <v>3</v>
      </c>
      <c r="P577">
        <v>1</v>
      </c>
      <c r="Q577">
        <v>3</v>
      </c>
      <c r="R577">
        <v>2</v>
      </c>
      <c r="S577">
        <v>1</v>
      </c>
      <c r="T577">
        <v>0</v>
      </c>
      <c r="U577">
        <v>1</v>
      </c>
    </row>
    <row r="578" spans="1:21" x14ac:dyDescent="0.35">
      <c r="A578" t="s">
        <v>170</v>
      </c>
      <c r="B578">
        <v>44355</v>
      </c>
      <c r="C578" t="s">
        <v>148</v>
      </c>
      <c r="D578" t="s">
        <v>104</v>
      </c>
      <c r="E578">
        <v>1</v>
      </c>
      <c r="F578">
        <v>0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5</v>
      </c>
      <c r="M578">
        <v>2</v>
      </c>
      <c r="N578">
        <v>2</v>
      </c>
      <c r="O578">
        <v>2</v>
      </c>
      <c r="P578">
        <v>1</v>
      </c>
      <c r="Q578">
        <v>2</v>
      </c>
      <c r="R578">
        <v>7</v>
      </c>
      <c r="S578">
        <v>0</v>
      </c>
      <c r="T578">
        <v>0</v>
      </c>
      <c r="U578">
        <v>0</v>
      </c>
    </row>
    <row r="579" spans="1:21" x14ac:dyDescent="0.35">
      <c r="A579" t="s">
        <v>170</v>
      </c>
      <c r="B579" t="s">
        <v>0</v>
      </c>
      <c r="C579" t="s">
        <v>1</v>
      </c>
      <c r="D579" t="s">
        <v>2</v>
      </c>
      <c r="E579" t="s">
        <v>3</v>
      </c>
      <c r="F579" t="s">
        <v>4</v>
      </c>
      <c r="G579" t="s">
        <v>5</v>
      </c>
      <c r="H579" t="s">
        <v>6</v>
      </c>
      <c r="I579" t="s">
        <v>7</v>
      </c>
      <c r="J579" t="s">
        <v>8</v>
      </c>
      <c r="K579" t="s">
        <v>9</v>
      </c>
      <c r="L579" t="s">
        <v>10</v>
      </c>
      <c r="M579" t="s">
        <v>11</v>
      </c>
      <c r="N579" t="s">
        <v>12</v>
      </c>
      <c r="O579" t="s">
        <v>13</v>
      </c>
      <c r="P579" t="s">
        <v>14</v>
      </c>
      <c r="Q579" t="s">
        <v>15</v>
      </c>
      <c r="R579" t="s">
        <v>16</v>
      </c>
      <c r="S579" t="s">
        <v>17</v>
      </c>
      <c r="T579" t="s">
        <v>18</v>
      </c>
      <c r="U579" t="s">
        <v>19</v>
      </c>
    </row>
    <row r="580" spans="1:21" x14ac:dyDescent="0.35">
      <c r="A580" t="s">
        <v>170</v>
      </c>
      <c r="B580">
        <v>44356</v>
      </c>
      <c r="C580" t="s">
        <v>147</v>
      </c>
      <c r="D580" t="s">
        <v>104</v>
      </c>
      <c r="E580">
        <v>1</v>
      </c>
      <c r="F580">
        <v>0</v>
      </c>
      <c r="G580">
        <v>0</v>
      </c>
      <c r="H580">
        <v>0</v>
      </c>
      <c r="I580">
        <v>1</v>
      </c>
      <c r="J580">
        <v>0</v>
      </c>
      <c r="K580">
        <v>0</v>
      </c>
      <c r="L580">
        <v>3</v>
      </c>
      <c r="M580">
        <v>8</v>
      </c>
      <c r="N580">
        <v>7</v>
      </c>
      <c r="O580">
        <v>7</v>
      </c>
      <c r="P580">
        <v>2</v>
      </c>
      <c r="Q580">
        <v>1</v>
      </c>
      <c r="R580">
        <v>2</v>
      </c>
      <c r="S580">
        <v>0</v>
      </c>
      <c r="T580">
        <v>0</v>
      </c>
      <c r="U580">
        <v>0</v>
      </c>
    </row>
    <row r="581" spans="1:21" x14ac:dyDescent="0.35">
      <c r="A581" t="s">
        <v>170</v>
      </c>
      <c r="B581">
        <v>44358</v>
      </c>
      <c r="C581" t="s">
        <v>160</v>
      </c>
      <c r="D581" t="s">
        <v>51</v>
      </c>
      <c r="E581">
        <v>1</v>
      </c>
      <c r="F581">
        <v>0</v>
      </c>
      <c r="G581">
        <v>0</v>
      </c>
      <c r="H581">
        <v>0</v>
      </c>
      <c r="I581">
        <v>1</v>
      </c>
      <c r="J581">
        <v>0</v>
      </c>
      <c r="K581">
        <v>0</v>
      </c>
      <c r="L581">
        <v>4</v>
      </c>
      <c r="M581">
        <v>5</v>
      </c>
      <c r="N581">
        <v>3</v>
      </c>
      <c r="O581">
        <v>3</v>
      </c>
      <c r="P581">
        <v>1</v>
      </c>
      <c r="Q581">
        <v>3</v>
      </c>
      <c r="R581">
        <v>2</v>
      </c>
      <c r="S581">
        <v>0</v>
      </c>
      <c r="T581">
        <v>0</v>
      </c>
      <c r="U581">
        <v>1</v>
      </c>
    </row>
    <row r="582" spans="1:21" x14ac:dyDescent="0.35">
      <c r="A582" t="s">
        <v>170</v>
      </c>
      <c r="B582">
        <v>44359</v>
      </c>
      <c r="C582" t="s">
        <v>149</v>
      </c>
      <c r="D582" t="s">
        <v>51</v>
      </c>
      <c r="E582">
        <v>1</v>
      </c>
      <c r="F582">
        <v>0</v>
      </c>
      <c r="G582">
        <v>0</v>
      </c>
      <c r="H582">
        <v>0</v>
      </c>
      <c r="I582">
        <v>1</v>
      </c>
      <c r="J582">
        <v>0</v>
      </c>
      <c r="K582">
        <v>0</v>
      </c>
      <c r="L582">
        <v>4.666666666666667</v>
      </c>
      <c r="M582">
        <v>8</v>
      </c>
      <c r="N582">
        <v>5</v>
      </c>
      <c r="O582">
        <v>5</v>
      </c>
      <c r="P582">
        <v>0</v>
      </c>
      <c r="Q582">
        <v>1</v>
      </c>
      <c r="R582">
        <v>8</v>
      </c>
      <c r="S582">
        <v>1</v>
      </c>
      <c r="T582">
        <v>0</v>
      </c>
      <c r="U582">
        <v>0</v>
      </c>
    </row>
    <row r="583" spans="1:21" x14ac:dyDescent="0.35">
      <c r="A583" t="s">
        <v>170</v>
      </c>
      <c r="B583">
        <v>44360</v>
      </c>
      <c r="C583" t="s">
        <v>148</v>
      </c>
      <c r="D583" t="s">
        <v>51</v>
      </c>
      <c r="E583">
        <v>1</v>
      </c>
      <c r="F583">
        <v>0</v>
      </c>
      <c r="G583">
        <v>0</v>
      </c>
      <c r="H583">
        <v>0</v>
      </c>
      <c r="I583">
        <v>1</v>
      </c>
      <c r="J583">
        <v>0</v>
      </c>
      <c r="K583">
        <v>0</v>
      </c>
      <c r="L583">
        <v>5.666666666666667</v>
      </c>
      <c r="M583">
        <v>6</v>
      </c>
      <c r="N583">
        <v>3</v>
      </c>
      <c r="O583">
        <v>3</v>
      </c>
      <c r="P583">
        <v>0</v>
      </c>
      <c r="Q583">
        <v>3</v>
      </c>
      <c r="R583">
        <v>3</v>
      </c>
      <c r="S583">
        <v>0</v>
      </c>
      <c r="T583">
        <v>0</v>
      </c>
      <c r="U583">
        <v>0</v>
      </c>
    </row>
    <row r="584" spans="1:21" x14ac:dyDescent="0.35">
      <c r="A584" t="s">
        <v>170</v>
      </c>
      <c r="B584">
        <v>44361</v>
      </c>
      <c r="C584" t="s">
        <v>150</v>
      </c>
      <c r="D584" t="s">
        <v>66</v>
      </c>
      <c r="E584">
        <v>1</v>
      </c>
      <c r="F584">
        <v>0</v>
      </c>
      <c r="G584">
        <v>0</v>
      </c>
      <c r="H584">
        <v>0</v>
      </c>
      <c r="I584">
        <v>1</v>
      </c>
      <c r="J584">
        <v>0</v>
      </c>
      <c r="K584">
        <v>0</v>
      </c>
      <c r="L584">
        <v>5.333333333333333</v>
      </c>
      <c r="M584">
        <v>4</v>
      </c>
      <c r="N584">
        <v>4</v>
      </c>
      <c r="O584">
        <v>3</v>
      </c>
      <c r="P584">
        <v>0</v>
      </c>
      <c r="Q584">
        <v>0</v>
      </c>
      <c r="R584">
        <v>2</v>
      </c>
      <c r="S584">
        <v>1</v>
      </c>
      <c r="T584">
        <v>0</v>
      </c>
      <c r="U584">
        <v>1</v>
      </c>
    </row>
    <row r="585" spans="1:21" x14ac:dyDescent="0.35">
      <c r="A585" t="s">
        <v>170</v>
      </c>
      <c r="B585">
        <v>44362</v>
      </c>
      <c r="C585" t="s">
        <v>147</v>
      </c>
      <c r="D585" t="s">
        <v>66</v>
      </c>
      <c r="E585">
        <v>1</v>
      </c>
      <c r="F585">
        <v>0</v>
      </c>
      <c r="G585">
        <v>0</v>
      </c>
      <c r="H585">
        <v>0</v>
      </c>
      <c r="I585">
        <v>1</v>
      </c>
      <c r="J585">
        <v>0</v>
      </c>
      <c r="K585">
        <v>0</v>
      </c>
      <c r="L585">
        <v>3.3333333333333335</v>
      </c>
      <c r="M585">
        <v>6</v>
      </c>
      <c r="N585">
        <v>6</v>
      </c>
      <c r="O585">
        <v>5</v>
      </c>
      <c r="P585">
        <v>0</v>
      </c>
      <c r="Q585">
        <v>2</v>
      </c>
      <c r="R585">
        <v>2</v>
      </c>
      <c r="S585">
        <v>0</v>
      </c>
      <c r="T585">
        <v>0</v>
      </c>
      <c r="U585">
        <v>0</v>
      </c>
    </row>
    <row r="586" spans="1:21" x14ac:dyDescent="0.35">
      <c r="A586" t="s">
        <v>170</v>
      </c>
      <c r="B586">
        <v>44363</v>
      </c>
      <c r="C586" t="s">
        <v>160</v>
      </c>
      <c r="D586" t="s">
        <v>66</v>
      </c>
      <c r="E586">
        <v>1</v>
      </c>
      <c r="F586">
        <v>0</v>
      </c>
      <c r="G586">
        <v>0</v>
      </c>
      <c r="H586">
        <v>0</v>
      </c>
      <c r="I586">
        <v>1</v>
      </c>
      <c r="J586">
        <v>0</v>
      </c>
      <c r="K586">
        <v>0</v>
      </c>
      <c r="L586">
        <v>5.666666666666667</v>
      </c>
      <c r="M586">
        <v>8</v>
      </c>
      <c r="N586">
        <v>8</v>
      </c>
      <c r="O586">
        <v>8</v>
      </c>
      <c r="P586">
        <v>1</v>
      </c>
      <c r="Q586">
        <v>3</v>
      </c>
      <c r="R586">
        <v>7</v>
      </c>
      <c r="S586">
        <v>0</v>
      </c>
      <c r="T586">
        <v>0</v>
      </c>
      <c r="U586">
        <v>0</v>
      </c>
    </row>
    <row r="587" spans="1:21" x14ac:dyDescent="0.35">
      <c r="A587" t="s">
        <v>170</v>
      </c>
      <c r="B587">
        <v>44364</v>
      </c>
      <c r="C587" t="s">
        <v>149</v>
      </c>
      <c r="D587" t="s">
        <v>66</v>
      </c>
      <c r="E587">
        <v>1</v>
      </c>
      <c r="F587">
        <v>0</v>
      </c>
      <c r="G587">
        <v>0</v>
      </c>
      <c r="H587">
        <v>0</v>
      </c>
      <c r="I587">
        <v>1</v>
      </c>
      <c r="J587">
        <v>0</v>
      </c>
      <c r="K587">
        <v>0</v>
      </c>
      <c r="L587">
        <v>4.333333333333333</v>
      </c>
      <c r="M587">
        <v>7</v>
      </c>
      <c r="N587">
        <v>5</v>
      </c>
      <c r="O587">
        <v>5</v>
      </c>
      <c r="P587">
        <v>3</v>
      </c>
      <c r="Q587">
        <v>1</v>
      </c>
      <c r="R587">
        <v>3</v>
      </c>
      <c r="S587">
        <v>0</v>
      </c>
      <c r="T587">
        <v>0</v>
      </c>
      <c r="U587">
        <v>0</v>
      </c>
    </row>
    <row r="588" spans="1:21" x14ac:dyDescent="0.35">
      <c r="A588" t="s">
        <v>170</v>
      </c>
      <c r="B588">
        <v>44365</v>
      </c>
      <c r="C588" t="s">
        <v>161</v>
      </c>
      <c r="D588" t="s">
        <v>64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4.666666666666667</v>
      </c>
      <c r="M588">
        <v>3</v>
      </c>
      <c r="N588">
        <v>1</v>
      </c>
      <c r="O588">
        <v>1</v>
      </c>
      <c r="P588">
        <v>1</v>
      </c>
      <c r="Q588">
        <v>1</v>
      </c>
      <c r="R588">
        <v>3</v>
      </c>
      <c r="S588">
        <v>0</v>
      </c>
      <c r="T588">
        <v>0</v>
      </c>
      <c r="U588">
        <v>0</v>
      </c>
    </row>
    <row r="589" spans="1:21" x14ac:dyDescent="0.35">
      <c r="A589" t="s">
        <v>170</v>
      </c>
      <c r="B589">
        <v>44366</v>
      </c>
      <c r="C589" t="s">
        <v>150</v>
      </c>
      <c r="D589" t="s">
        <v>64</v>
      </c>
      <c r="E589">
        <v>1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6</v>
      </c>
      <c r="M589">
        <v>3</v>
      </c>
      <c r="N589">
        <v>2</v>
      </c>
      <c r="O589">
        <v>2</v>
      </c>
      <c r="P589">
        <v>2</v>
      </c>
      <c r="Q589">
        <v>3</v>
      </c>
      <c r="R589">
        <v>6</v>
      </c>
      <c r="S589">
        <v>0</v>
      </c>
      <c r="T589">
        <v>0</v>
      </c>
      <c r="U589">
        <v>0</v>
      </c>
    </row>
    <row r="590" spans="1:21" x14ac:dyDescent="0.35">
      <c r="A590" t="s">
        <v>170</v>
      </c>
      <c r="B590">
        <v>44367</v>
      </c>
      <c r="C590" t="s">
        <v>147</v>
      </c>
      <c r="D590" t="s">
        <v>64</v>
      </c>
      <c r="E590">
        <v>1</v>
      </c>
      <c r="F590">
        <v>0</v>
      </c>
      <c r="G590">
        <v>0</v>
      </c>
      <c r="H590">
        <v>0</v>
      </c>
      <c r="I590">
        <v>1</v>
      </c>
      <c r="J590">
        <v>0</v>
      </c>
      <c r="K590">
        <v>0</v>
      </c>
      <c r="L590">
        <v>4.333333333333333</v>
      </c>
      <c r="M590">
        <v>9</v>
      </c>
      <c r="N590">
        <v>4</v>
      </c>
      <c r="O590">
        <v>4</v>
      </c>
      <c r="P590">
        <v>0</v>
      </c>
      <c r="Q590">
        <v>2</v>
      </c>
      <c r="R590">
        <v>4</v>
      </c>
      <c r="S590">
        <v>0</v>
      </c>
      <c r="T590">
        <v>0</v>
      </c>
      <c r="U590">
        <v>1</v>
      </c>
    </row>
    <row r="591" spans="1:21" x14ac:dyDescent="0.35">
      <c r="A591" t="s">
        <v>170</v>
      </c>
      <c r="B591">
        <v>44368</v>
      </c>
      <c r="C591" t="s">
        <v>160</v>
      </c>
      <c r="D591" t="s">
        <v>26</v>
      </c>
      <c r="E591">
        <v>1</v>
      </c>
      <c r="F591">
        <v>0</v>
      </c>
      <c r="G591">
        <v>0</v>
      </c>
      <c r="H591">
        <v>0</v>
      </c>
      <c r="I591">
        <v>1</v>
      </c>
      <c r="J591">
        <v>0</v>
      </c>
      <c r="K591">
        <v>0</v>
      </c>
      <c r="L591">
        <v>4</v>
      </c>
      <c r="M591">
        <v>6</v>
      </c>
      <c r="N591">
        <v>5</v>
      </c>
      <c r="O591">
        <v>5</v>
      </c>
      <c r="P591">
        <v>1</v>
      </c>
      <c r="Q591">
        <v>4</v>
      </c>
      <c r="R591">
        <v>5</v>
      </c>
      <c r="S591">
        <v>0</v>
      </c>
      <c r="T591">
        <v>0</v>
      </c>
      <c r="U591">
        <v>0</v>
      </c>
    </row>
    <row r="592" spans="1:21" x14ac:dyDescent="0.35">
      <c r="A592" t="s">
        <v>170</v>
      </c>
      <c r="B592">
        <v>44369</v>
      </c>
      <c r="C592" t="s">
        <v>149</v>
      </c>
      <c r="D592" t="s">
        <v>26</v>
      </c>
      <c r="E592">
        <v>1</v>
      </c>
      <c r="F592">
        <v>0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6.333333333333333</v>
      </c>
      <c r="M592">
        <v>5</v>
      </c>
      <c r="N592">
        <v>2</v>
      </c>
      <c r="O592">
        <v>2</v>
      </c>
      <c r="P592">
        <v>1</v>
      </c>
      <c r="Q592">
        <v>2</v>
      </c>
      <c r="R592">
        <v>6</v>
      </c>
      <c r="S592">
        <v>0</v>
      </c>
      <c r="T592">
        <v>0</v>
      </c>
      <c r="U592">
        <v>0</v>
      </c>
    </row>
    <row r="593" spans="1:21" x14ac:dyDescent="0.35">
      <c r="A593" t="s">
        <v>170</v>
      </c>
      <c r="B593">
        <v>44370</v>
      </c>
      <c r="C593" t="s">
        <v>161</v>
      </c>
      <c r="D593" t="s">
        <v>26</v>
      </c>
      <c r="E593">
        <v>1</v>
      </c>
      <c r="F593">
        <v>0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4</v>
      </c>
      <c r="M593">
        <v>8</v>
      </c>
      <c r="N593">
        <v>6</v>
      </c>
      <c r="O593">
        <v>6</v>
      </c>
      <c r="P593">
        <v>1</v>
      </c>
      <c r="Q593">
        <v>1</v>
      </c>
      <c r="R593">
        <v>1</v>
      </c>
      <c r="S593">
        <v>0</v>
      </c>
      <c r="T593">
        <v>0</v>
      </c>
      <c r="U593">
        <v>0</v>
      </c>
    </row>
    <row r="594" spans="1:21" x14ac:dyDescent="0.35">
      <c r="A594" t="s">
        <v>170</v>
      </c>
      <c r="B594">
        <v>44371</v>
      </c>
      <c r="C594" t="s">
        <v>150</v>
      </c>
      <c r="D594" t="s">
        <v>28</v>
      </c>
      <c r="E594">
        <v>1</v>
      </c>
      <c r="F594">
        <v>0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0.33333333333333331</v>
      </c>
      <c r="M594">
        <v>2</v>
      </c>
      <c r="N594">
        <v>6</v>
      </c>
      <c r="O594">
        <v>6</v>
      </c>
      <c r="P594">
        <v>1</v>
      </c>
      <c r="Q594">
        <v>5</v>
      </c>
      <c r="R594">
        <v>0</v>
      </c>
      <c r="S594">
        <v>0</v>
      </c>
      <c r="T594">
        <v>0</v>
      </c>
      <c r="U594">
        <v>0</v>
      </c>
    </row>
    <row r="595" spans="1:21" x14ac:dyDescent="0.35">
      <c r="A595" t="s">
        <v>170</v>
      </c>
      <c r="B595">
        <v>44372</v>
      </c>
      <c r="C595" t="s">
        <v>147</v>
      </c>
      <c r="D595" t="s">
        <v>28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5.666666666666667</v>
      </c>
      <c r="M595">
        <v>6</v>
      </c>
      <c r="N595">
        <v>3</v>
      </c>
      <c r="O595">
        <v>3</v>
      </c>
      <c r="P595">
        <v>2</v>
      </c>
      <c r="Q595">
        <v>1</v>
      </c>
      <c r="R595">
        <v>2</v>
      </c>
      <c r="S595">
        <v>0</v>
      </c>
      <c r="T595">
        <v>0</v>
      </c>
      <c r="U595">
        <v>1</v>
      </c>
    </row>
    <row r="596" spans="1:21" x14ac:dyDescent="0.35">
      <c r="A596" t="s">
        <v>170</v>
      </c>
      <c r="B596">
        <v>44373</v>
      </c>
      <c r="C596" t="s">
        <v>160</v>
      </c>
      <c r="D596" t="s">
        <v>28</v>
      </c>
      <c r="E596">
        <v>1</v>
      </c>
      <c r="F596">
        <v>0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4.333333333333333</v>
      </c>
      <c r="M596">
        <v>7</v>
      </c>
      <c r="N596">
        <v>6</v>
      </c>
      <c r="O596">
        <v>6</v>
      </c>
      <c r="P596">
        <v>2</v>
      </c>
      <c r="Q596">
        <v>1</v>
      </c>
      <c r="R596">
        <v>3</v>
      </c>
      <c r="S596">
        <v>0</v>
      </c>
      <c r="T596">
        <v>0</v>
      </c>
      <c r="U596">
        <v>0</v>
      </c>
    </row>
    <row r="597" spans="1:21" x14ac:dyDescent="0.35">
      <c r="A597" t="s">
        <v>170</v>
      </c>
      <c r="B597">
        <v>44374</v>
      </c>
      <c r="C597" t="s">
        <v>149</v>
      </c>
      <c r="D597" t="s">
        <v>28</v>
      </c>
      <c r="E597">
        <v>1</v>
      </c>
      <c r="F597">
        <v>0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4.666666666666667</v>
      </c>
      <c r="M597">
        <v>10</v>
      </c>
      <c r="N597">
        <v>5</v>
      </c>
      <c r="O597">
        <v>5</v>
      </c>
      <c r="P597">
        <v>0</v>
      </c>
      <c r="Q597">
        <v>4</v>
      </c>
      <c r="R597">
        <v>2</v>
      </c>
      <c r="S597">
        <v>0</v>
      </c>
      <c r="T597">
        <v>0</v>
      </c>
      <c r="U597">
        <v>0</v>
      </c>
    </row>
    <row r="598" spans="1:21" x14ac:dyDescent="0.35">
      <c r="A598" t="s">
        <v>170</v>
      </c>
      <c r="B598">
        <v>44375</v>
      </c>
      <c r="C598" t="s">
        <v>161</v>
      </c>
      <c r="D598" t="s">
        <v>32</v>
      </c>
      <c r="E598">
        <v>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3.6666666666666665</v>
      </c>
      <c r="M598">
        <v>5</v>
      </c>
      <c r="N598">
        <v>2</v>
      </c>
      <c r="O598">
        <v>2</v>
      </c>
      <c r="P598">
        <v>0</v>
      </c>
      <c r="Q598">
        <v>3</v>
      </c>
      <c r="R598">
        <v>0</v>
      </c>
      <c r="S598">
        <v>0</v>
      </c>
      <c r="T598">
        <v>0</v>
      </c>
      <c r="U598">
        <v>0</v>
      </c>
    </row>
    <row r="599" spans="1:21" x14ac:dyDescent="0.35">
      <c r="A599" t="s">
        <v>170</v>
      </c>
      <c r="B599">
        <v>44376</v>
      </c>
      <c r="C599" t="s">
        <v>162</v>
      </c>
      <c r="D599" t="s">
        <v>32</v>
      </c>
      <c r="E599">
        <v>1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1.6666666666666665</v>
      </c>
      <c r="M599">
        <v>1</v>
      </c>
      <c r="N599">
        <v>1</v>
      </c>
      <c r="O599">
        <v>1</v>
      </c>
      <c r="P599">
        <v>0</v>
      </c>
      <c r="Q599">
        <v>3</v>
      </c>
      <c r="R599">
        <v>0</v>
      </c>
      <c r="S599">
        <v>1</v>
      </c>
      <c r="T599">
        <v>1</v>
      </c>
      <c r="U599">
        <v>1</v>
      </c>
    </row>
    <row r="600" spans="1:21" x14ac:dyDescent="0.35">
      <c r="A600" t="s">
        <v>170</v>
      </c>
      <c r="B600" t="s">
        <v>0</v>
      </c>
      <c r="C600" t="s">
        <v>1</v>
      </c>
      <c r="D600" t="s">
        <v>2</v>
      </c>
      <c r="E600" t="s">
        <v>3</v>
      </c>
      <c r="F600" t="s">
        <v>4</v>
      </c>
      <c r="G600" t="s">
        <v>5</v>
      </c>
      <c r="H600" t="s">
        <v>6</v>
      </c>
      <c r="I600" t="s">
        <v>7</v>
      </c>
      <c r="J600" t="s">
        <v>8</v>
      </c>
      <c r="K600" t="s">
        <v>9</v>
      </c>
      <c r="L600" t="s">
        <v>10</v>
      </c>
      <c r="M600" t="s">
        <v>11</v>
      </c>
      <c r="N600" t="s">
        <v>12</v>
      </c>
      <c r="O600" t="s">
        <v>13</v>
      </c>
      <c r="P600" t="s">
        <v>14</v>
      </c>
      <c r="Q600" t="s">
        <v>15</v>
      </c>
      <c r="R600" t="s">
        <v>16</v>
      </c>
      <c r="S600" t="s">
        <v>17</v>
      </c>
      <c r="T600" t="s">
        <v>18</v>
      </c>
      <c r="U600" t="s">
        <v>19</v>
      </c>
    </row>
    <row r="601" spans="1:21" x14ac:dyDescent="0.35">
      <c r="A601" t="s">
        <v>170</v>
      </c>
      <c r="B601">
        <v>44377</v>
      </c>
      <c r="C601" t="s">
        <v>147</v>
      </c>
      <c r="D601" t="s">
        <v>32</v>
      </c>
      <c r="E601">
        <v>1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4.333333333333333</v>
      </c>
      <c r="M601">
        <v>4</v>
      </c>
      <c r="N601">
        <v>2</v>
      </c>
      <c r="O601">
        <v>2</v>
      </c>
      <c r="P601">
        <v>0</v>
      </c>
      <c r="Q601">
        <v>2</v>
      </c>
      <c r="R601">
        <v>3</v>
      </c>
      <c r="S601">
        <v>0</v>
      </c>
      <c r="T601">
        <v>0</v>
      </c>
      <c r="U601">
        <v>0</v>
      </c>
    </row>
    <row r="602" spans="1:21" x14ac:dyDescent="0.35">
      <c r="A602" t="s">
        <v>170</v>
      </c>
      <c r="B602">
        <v>44379</v>
      </c>
      <c r="C602" t="s">
        <v>160</v>
      </c>
      <c r="D602" t="s">
        <v>163</v>
      </c>
      <c r="E602">
        <v>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3</v>
      </c>
      <c r="M602">
        <v>7</v>
      </c>
      <c r="N602">
        <v>4</v>
      </c>
      <c r="O602">
        <v>4</v>
      </c>
      <c r="P602">
        <v>2</v>
      </c>
      <c r="Q602">
        <v>1</v>
      </c>
      <c r="R602">
        <v>3</v>
      </c>
      <c r="S602">
        <v>0</v>
      </c>
      <c r="T602">
        <v>0</v>
      </c>
      <c r="U602">
        <v>0</v>
      </c>
    </row>
    <row r="603" spans="1:21" x14ac:dyDescent="0.35">
      <c r="A603" t="s">
        <v>170</v>
      </c>
      <c r="B603">
        <v>44380</v>
      </c>
      <c r="C603" t="s">
        <v>149</v>
      </c>
      <c r="D603" t="s">
        <v>163</v>
      </c>
      <c r="E603">
        <v>1</v>
      </c>
      <c r="F603">
        <v>0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4.666666666666667</v>
      </c>
      <c r="M603">
        <v>7</v>
      </c>
      <c r="N603">
        <v>4</v>
      </c>
      <c r="O603">
        <v>4</v>
      </c>
      <c r="P603">
        <v>0</v>
      </c>
      <c r="Q603">
        <v>4</v>
      </c>
      <c r="R603">
        <v>4</v>
      </c>
      <c r="S603">
        <v>0</v>
      </c>
      <c r="T603">
        <v>0</v>
      </c>
      <c r="U603">
        <v>0</v>
      </c>
    </row>
    <row r="604" spans="1:21" x14ac:dyDescent="0.35">
      <c r="A604" t="s">
        <v>170</v>
      </c>
      <c r="B604">
        <v>44381</v>
      </c>
      <c r="C604" t="s">
        <v>161</v>
      </c>
      <c r="D604" t="s">
        <v>163</v>
      </c>
      <c r="E604">
        <v>1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4</v>
      </c>
      <c r="M604">
        <v>7</v>
      </c>
      <c r="N604">
        <v>4</v>
      </c>
      <c r="O604">
        <v>4</v>
      </c>
      <c r="P604">
        <v>2</v>
      </c>
      <c r="Q604">
        <v>0</v>
      </c>
      <c r="R604">
        <v>1</v>
      </c>
      <c r="S604">
        <v>0</v>
      </c>
      <c r="T604">
        <v>0</v>
      </c>
      <c r="U604">
        <v>0</v>
      </c>
    </row>
    <row r="605" spans="1:21" x14ac:dyDescent="0.35">
      <c r="A605" t="s">
        <v>170</v>
      </c>
      <c r="B605">
        <v>44383</v>
      </c>
      <c r="C605" t="s">
        <v>164</v>
      </c>
      <c r="D605" t="s">
        <v>64</v>
      </c>
      <c r="E605">
        <v>1</v>
      </c>
      <c r="F605">
        <v>0</v>
      </c>
      <c r="G605">
        <v>0</v>
      </c>
      <c r="H605">
        <v>1</v>
      </c>
      <c r="I605">
        <v>0</v>
      </c>
      <c r="J605">
        <v>0</v>
      </c>
      <c r="K605">
        <v>0</v>
      </c>
      <c r="L605">
        <v>5</v>
      </c>
      <c r="M605">
        <v>3</v>
      </c>
      <c r="N605">
        <v>1</v>
      </c>
      <c r="O605">
        <v>1</v>
      </c>
      <c r="P605">
        <v>0</v>
      </c>
      <c r="Q605">
        <v>3</v>
      </c>
      <c r="R605">
        <v>2</v>
      </c>
      <c r="S605">
        <v>0</v>
      </c>
      <c r="T605">
        <v>0</v>
      </c>
      <c r="U605">
        <v>0</v>
      </c>
    </row>
    <row r="606" spans="1:21" x14ac:dyDescent="0.35">
      <c r="A606" t="s">
        <v>170</v>
      </c>
      <c r="B606">
        <v>44384</v>
      </c>
      <c r="C606" t="s">
        <v>147</v>
      </c>
      <c r="D606" t="s">
        <v>64</v>
      </c>
      <c r="E606">
        <v>1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3.6666666666666665</v>
      </c>
      <c r="M606">
        <v>9</v>
      </c>
      <c r="N606">
        <v>6</v>
      </c>
      <c r="O606">
        <v>6</v>
      </c>
      <c r="P606">
        <v>0</v>
      </c>
      <c r="Q606">
        <v>1</v>
      </c>
      <c r="R606">
        <v>3</v>
      </c>
      <c r="S606">
        <v>0</v>
      </c>
      <c r="T606">
        <v>0</v>
      </c>
      <c r="U606">
        <v>0</v>
      </c>
    </row>
    <row r="607" spans="1:21" x14ac:dyDescent="0.35">
      <c r="A607" t="s">
        <v>170</v>
      </c>
      <c r="B607">
        <v>44386</v>
      </c>
      <c r="C607" t="s">
        <v>149</v>
      </c>
      <c r="D607" t="s">
        <v>21</v>
      </c>
      <c r="E607">
        <v>1</v>
      </c>
      <c r="F607">
        <v>0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4</v>
      </c>
      <c r="M607">
        <v>8</v>
      </c>
      <c r="N607">
        <v>2</v>
      </c>
      <c r="O607">
        <v>2</v>
      </c>
      <c r="P607">
        <v>0</v>
      </c>
      <c r="Q607">
        <v>1</v>
      </c>
      <c r="R607">
        <v>4</v>
      </c>
      <c r="S607">
        <v>0</v>
      </c>
      <c r="T607">
        <v>0</v>
      </c>
      <c r="U607">
        <v>1</v>
      </c>
    </row>
    <row r="608" spans="1:21" x14ac:dyDescent="0.35">
      <c r="A608" t="s">
        <v>170</v>
      </c>
      <c r="B608">
        <v>44387</v>
      </c>
      <c r="C608" t="s">
        <v>161</v>
      </c>
      <c r="D608" t="s">
        <v>21</v>
      </c>
      <c r="E608">
        <v>1</v>
      </c>
      <c r="F608">
        <v>0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2</v>
      </c>
      <c r="M608">
        <v>4</v>
      </c>
      <c r="N608">
        <v>4</v>
      </c>
      <c r="O608">
        <v>4</v>
      </c>
      <c r="P608">
        <v>1</v>
      </c>
      <c r="Q608">
        <v>3</v>
      </c>
      <c r="R608">
        <v>1</v>
      </c>
      <c r="S608">
        <v>0</v>
      </c>
      <c r="T608">
        <v>0</v>
      </c>
      <c r="U608">
        <v>0</v>
      </c>
    </row>
    <row r="609" spans="1:21" x14ac:dyDescent="0.35">
      <c r="A609" t="s">
        <v>170</v>
      </c>
      <c r="B609">
        <v>44388</v>
      </c>
      <c r="C609" t="s">
        <v>164</v>
      </c>
      <c r="D609" t="s">
        <v>21</v>
      </c>
      <c r="E609">
        <v>1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4.333333333333333</v>
      </c>
      <c r="M609">
        <v>4</v>
      </c>
      <c r="N609">
        <v>1</v>
      </c>
      <c r="O609">
        <v>1</v>
      </c>
      <c r="P609">
        <v>1</v>
      </c>
      <c r="Q609">
        <v>3</v>
      </c>
      <c r="R609">
        <v>4</v>
      </c>
      <c r="S609">
        <v>0</v>
      </c>
      <c r="T609">
        <v>0</v>
      </c>
      <c r="U609">
        <v>1</v>
      </c>
    </row>
    <row r="610" spans="1:21" x14ac:dyDescent="0.35">
      <c r="A610" t="s">
        <v>170</v>
      </c>
      <c r="B610">
        <v>44393</v>
      </c>
      <c r="C610" t="s">
        <v>160</v>
      </c>
      <c r="D610" t="s">
        <v>29</v>
      </c>
      <c r="E610">
        <v>1</v>
      </c>
      <c r="F610">
        <v>0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3</v>
      </c>
      <c r="M610">
        <v>8</v>
      </c>
      <c r="N610">
        <v>6</v>
      </c>
      <c r="O610">
        <v>6</v>
      </c>
      <c r="P610">
        <v>0</v>
      </c>
      <c r="Q610">
        <v>3</v>
      </c>
      <c r="R610">
        <v>2</v>
      </c>
      <c r="S610">
        <v>0</v>
      </c>
      <c r="T610">
        <v>1</v>
      </c>
      <c r="U610">
        <v>1</v>
      </c>
    </row>
    <row r="611" spans="1:21" x14ac:dyDescent="0.35">
      <c r="A611" t="s">
        <v>170</v>
      </c>
      <c r="B611">
        <v>44394</v>
      </c>
      <c r="C611" t="s">
        <v>149</v>
      </c>
      <c r="D611" t="s">
        <v>29</v>
      </c>
      <c r="E611">
        <v>1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4.666666666666667</v>
      </c>
      <c r="M611">
        <v>7</v>
      </c>
      <c r="N611">
        <v>4</v>
      </c>
      <c r="O611">
        <v>4</v>
      </c>
      <c r="P611">
        <v>0</v>
      </c>
      <c r="Q611">
        <v>1</v>
      </c>
      <c r="R611">
        <v>4</v>
      </c>
      <c r="S611">
        <v>0</v>
      </c>
      <c r="T611">
        <v>0</v>
      </c>
      <c r="U611">
        <v>1</v>
      </c>
    </row>
    <row r="612" spans="1:21" x14ac:dyDescent="0.35">
      <c r="A612" t="s">
        <v>170</v>
      </c>
      <c r="B612">
        <v>44395</v>
      </c>
      <c r="C612" t="s">
        <v>147</v>
      </c>
      <c r="D612" t="s">
        <v>29</v>
      </c>
      <c r="E612">
        <v>1</v>
      </c>
      <c r="F612">
        <v>0</v>
      </c>
      <c r="G612">
        <v>0</v>
      </c>
      <c r="H612">
        <v>1</v>
      </c>
      <c r="I612">
        <v>0</v>
      </c>
      <c r="J612">
        <v>0</v>
      </c>
      <c r="K612">
        <v>0</v>
      </c>
      <c r="L612">
        <v>6</v>
      </c>
      <c r="M612">
        <v>3</v>
      </c>
      <c r="N612">
        <v>0</v>
      </c>
      <c r="O612">
        <v>0</v>
      </c>
      <c r="P612">
        <v>0</v>
      </c>
      <c r="Q612">
        <v>1</v>
      </c>
      <c r="R612">
        <v>2</v>
      </c>
      <c r="S612">
        <v>1</v>
      </c>
      <c r="T612">
        <v>0</v>
      </c>
      <c r="U612">
        <v>0</v>
      </c>
    </row>
    <row r="613" spans="1:21" x14ac:dyDescent="0.35">
      <c r="A613" t="s">
        <v>170</v>
      </c>
      <c r="B613">
        <v>44396</v>
      </c>
      <c r="C613" t="s">
        <v>164</v>
      </c>
      <c r="D613" t="s">
        <v>51</v>
      </c>
      <c r="E613">
        <v>1</v>
      </c>
      <c r="F613">
        <v>0</v>
      </c>
      <c r="G613">
        <v>0</v>
      </c>
      <c r="H613">
        <v>1</v>
      </c>
      <c r="I613">
        <v>0</v>
      </c>
      <c r="J613">
        <v>0</v>
      </c>
      <c r="K613">
        <v>0</v>
      </c>
      <c r="L613">
        <v>6</v>
      </c>
      <c r="M613">
        <v>4</v>
      </c>
      <c r="N613">
        <v>1</v>
      </c>
      <c r="O613">
        <v>1</v>
      </c>
      <c r="P613">
        <v>0</v>
      </c>
      <c r="Q613">
        <v>2</v>
      </c>
      <c r="R613">
        <v>7</v>
      </c>
      <c r="S613">
        <v>1</v>
      </c>
      <c r="T613">
        <v>0</v>
      </c>
      <c r="U613">
        <v>0</v>
      </c>
    </row>
    <row r="614" spans="1:21" x14ac:dyDescent="0.35">
      <c r="A614" t="s">
        <v>170</v>
      </c>
      <c r="B614">
        <v>44397</v>
      </c>
      <c r="C614" t="s">
        <v>146</v>
      </c>
      <c r="D614" t="s">
        <v>51</v>
      </c>
      <c r="E614">
        <v>1</v>
      </c>
      <c r="F614">
        <v>0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5</v>
      </c>
      <c r="M614">
        <v>7</v>
      </c>
      <c r="N614">
        <v>5</v>
      </c>
      <c r="O614">
        <v>5</v>
      </c>
      <c r="P614">
        <v>2</v>
      </c>
      <c r="Q614">
        <v>0</v>
      </c>
      <c r="R614">
        <v>2</v>
      </c>
      <c r="S614">
        <v>0</v>
      </c>
      <c r="T614">
        <v>0</v>
      </c>
      <c r="U614">
        <v>0</v>
      </c>
    </row>
    <row r="615" spans="1:21" x14ac:dyDescent="0.35">
      <c r="A615" t="s">
        <v>170</v>
      </c>
      <c r="B615">
        <v>44398</v>
      </c>
      <c r="C615" t="s">
        <v>165</v>
      </c>
      <c r="D615" t="s">
        <v>51</v>
      </c>
      <c r="E615">
        <v>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5.666666666666667</v>
      </c>
      <c r="M615">
        <v>5</v>
      </c>
      <c r="N615">
        <v>3</v>
      </c>
      <c r="O615">
        <v>3</v>
      </c>
      <c r="P615">
        <v>2</v>
      </c>
      <c r="Q615">
        <v>2</v>
      </c>
      <c r="R615">
        <v>7</v>
      </c>
      <c r="S615">
        <v>0</v>
      </c>
      <c r="T615">
        <v>0</v>
      </c>
      <c r="U615">
        <v>0</v>
      </c>
    </row>
    <row r="616" spans="1:21" x14ac:dyDescent="0.35">
      <c r="A616" t="s">
        <v>170</v>
      </c>
      <c r="B616">
        <v>44400</v>
      </c>
      <c r="C616" t="s">
        <v>149</v>
      </c>
      <c r="D616" t="s">
        <v>99</v>
      </c>
      <c r="E616">
        <v>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4.666666666666667</v>
      </c>
      <c r="M616">
        <v>4</v>
      </c>
      <c r="N616">
        <v>1</v>
      </c>
      <c r="O616">
        <v>1</v>
      </c>
      <c r="P616">
        <v>1</v>
      </c>
      <c r="Q616">
        <v>2</v>
      </c>
      <c r="R616">
        <v>3</v>
      </c>
      <c r="S616">
        <v>0</v>
      </c>
      <c r="T616">
        <v>0</v>
      </c>
      <c r="U616">
        <v>0</v>
      </c>
    </row>
    <row r="617" spans="1:21" x14ac:dyDescent="0.35">
      <c r="A617" t="s">
        <v>170</v>
      </c>
      <c r="B617">
        <v>44401</v>
      </c>
      <c r="C617" t="s">
        <v>147</v>
      </c>
      <c r="D617" t="s">
        <v>99</v>
      </c>
      <c r="E617">
        <v>1</v>
      </c>
      <c r="F617">
        <v>0</v>
      </c>
      <c r="G617">
        <v>0</v>
      </c>
      <c r="H617">
        <v>1</v>
      </c>
      <c r="I617">
        <v>0</v>
      </c>
      <c r="J617">
        <v>0</v>
      </c>
      <c r="K617">
        <v>0</v>
      </c>
      <c r="L617">
        <v>6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4</v>
      </c>
      <c r="S617">
        <v>0</v>
      </c>
      <c r="T617">
        <v>0</v>
      </c>
      <c r="U617">
        <v>0</v>
      </c>
    </row>
    <row r="618" spans="1:21" x14ac:dyDescent="0.35">
      <c r="A618" t="s">
        <v>170</v>
      </c>
      <c r="B618">
        <v>44402</v>
      </c>
      <c r="C618" t="s">
        <v>146</v>
      </c>
      <c r="D618" t="s">
        <v>99</v>
      </c>
      <c r="E618">
        <v>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6.666666666666667</v>
      </c>
      <c r="M618">
        <v>5</v>
      </c>
      <c r="N618">
        <v>4</v>
      </c>
      <c r="O618">
        <v>4</v>
      </c>
      <c r="P618">
        <v>1</v>
      </c>
      <c r="Q618">
        <v>1</v>
      </c>
      <c r="R618">
        <v>2</v>
      </c>
      <c r="S618">
        <v>3</v>
      </c>
      <c r="T618">
        <v>0</v>
      </c>
      <c r="U618">
        <v>0</v>
      </c>
    </row>
    <row r="619" spans="1:21" x14ac:dyDescent="0.35">
      <c r="A619" t="s">
        <v>170</v>
      </c>
      <c r="B619">
        <v>44404</v>
      </c>
      <c r="C619" t="s">
        <v>164</v>
      </c>
      <c r="D619" t="s">
        <v>97</v>
      </c>
      <c r="E619">
        <v>1</v>
      </c>
      <c r="F619">
        <v>0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4</v>
      </c>
      <c r="M619">
        <v>9</v>
      </c>
      <c r="N619">
        <v>4</v>
      </c>
      <c r="O619">
        <v>4</v>
      </c>
      <c r="P619">
        <v>1</v>
      </c>
      <c r="Q619">
        <v>1</v>
      </c>
      <c r="R619">
        <v>1</v>
      </c>
      <c r="S619">
        <v>0</v>
      </c>
      <c r="T619">
        <v>0</v>
      </c>
      <c r="U619">
        <v>0</v>
      </c>
    </row>
    <row r="620" spans="1:21" x14ac:dyDescent="0.35">
      <c r="A620" t="s">
        <v>170</v>
      </c>
      <c r="B620">
        <v>44405</v>
      </c>
      <c r="C620" t="s">
        <v>149</v>
      </c>
      <c r="D620" t="s">
        <v>97</v>
      </c>
      <c r="E620">
        <v>1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2</v>
      </c>
      <c r="M620">
        <v>7</v>
      </c>
      <c r="N620">
        <v>5</v>
      </c>
      <c r="O620">
        <v>5</v>
      </c>
      <c r="P620">
        <v>1</v>
      </c>
      <c r="Q620">
        <v>2</v>
      </c>
      <c r="R620">
        <v>2</v>
      </c>
      <c r="S620">
        <v>0</v>
      </c>
      <c r="T620">
        <v>0</v>
      </c>
      <c r="U620">
        <v>1</v>
      </c>
    </row>
    <row r="621" spans="1:21" x14ac:dyDescent="0.35">
      <c r="A621" t="s">
        <v>170</v>
      </c>
      <c r="B621" t="s">
        <v>0</v>
      </c>
      <c r="C621" t="s">
        <v>1</v>
      </c>
      <c r="D621" t="s">
        <v>2</v>
      </c>
      <c r="E621" t="s">
        <v>3</v>
      </c>
      <c r="F621" t="s">
        <v>4</v>
      </c>
      <c r="G621" t="s">
        <v>5</v>
      </c>
      <c r="H621" t="s">
        <v>6</v>
      </c>
      <c r="I621" t="s">
        <v>7</v>
      </c>
      <c r="J621" t="s">
        <v>8</v>
      </c>
      <c r="K621" t="s">
        <v>9</v>
      </c>
      <c r="L621" t="s">
        <v>10</v>
      </c>
      <c r="M621" t="s">
        <v>11</v>
      </c>
      <c r="N621" t="s">
        <v>12</v>
      </c>
      <c r="O621" t="s">
        <v>13</v>
      </c>
      <c r="P621" t="s">
        <v>14</v>
      </c>
      <c r="Q621" t="s">
        <v>15</v>
      </c>
      <c r="R621" t="s">
        <v>16</v>
      </c>
      <c r="S621" t="s">
        <v>17</v>
      </c>
      <c r="T621" t="s">
        <v>18</v>
      </c>
      <c r="U621" t="s">
        <v>19</v>
      </c>
    </row>
    <row r="622" spans="1:21" x14ac:dyDescent="0.35">
      <c r="A622" t="s">
        <v>170</v>
      </c>
      <c r="B622">
        <v>44406</v>
      </c>
      <c r="C622" t="s">
        <v>165</v>
      </c>
      <c r="D622" t="s">
        <v>65</v>
      </c>
      <c r="E622">
        <v>1</v>
      </c>
      <c r="F622">
        <v>0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5</v>
      </c>
      <c r="M622">
        <v>7</v>
      </c>
      <c r="N622">
        <v>4</v>
      </c>
      <c r="O622">
        <v>4</v>
      </c>
      <c r="P622">
        <v>1</v>
      </c>
      <c r="Q622">
        <v>3</v>
      </c>
      <c r="R622">
        <v>4</v>
      </c>
      <c r="S622">
        <v>0</v>
      </c>
      <c r="T622">
        <v>0</v>
      </c>
      <c r="U622">
        <v>0</v>
      </c>
    </row>
    <row r="623" spans="1:21" x14ac:dyDescent="0.35">
      <c r="A623" t="s">
        <v>170</v>
      </c>
      <c r="B623">
        <v>44407</v>
      </c>
      <c r="C623" t="s">
        <v>147</v>
      </c>
      <c r="D623" t="s">
        <v>65</v>
      </c>
      <c r="E623">
        <v>1</v>
      </c>
      <c r="F623">
        <v>0</v>
      </c>
      <c r="G623">
        <v>0</v>
      </c>
      <c r="H623">
        <v>1</v>
      </c>
      <c r="I623">
        <v>0</v>
      </c>
      <c r="J623">
        <v>0</v>
      </c>
      <c r="K623">
        <v>0</v>
      </c>
      <c r="L623">
        <v>6.333333333333333</v>
      </c>
      <c r="M623">
        <v>6</v>
      </c>
      <c r="N623">
        <v>0</v>
      </c>
      <c r="O623">
        <v>0</v>
      </c>
      <c r="P623">
        <v>0</v>
      </c>
      <c r="Q623">
        <v>0</v>
      </c>
      <c r="R623">
        <v>5</v>
      </c>
      <c r="S623">
        <v>0</v>
      </c>
      <c r="T623">
        <v>0</v>
      </c>
      <c r="U623">
        <v>0</v>
      </c>
    </row>
    <row r="624" spans="1:21" x14ac:dyDescent="0.35">
      <c r="A624" t="s">
        <v>170</v>
      </c>
      <c r="B624">
        <v>44408</v>
      </c>
      <c r="C624" t="s">
        <v>146</v>
      </c>
      <c r="D624" t="s">
        <v>65</v>
      </c>
      <c r="E624">
        <v>1</v>
      </c>
      <c r="F624">
        <v>0</v>
      </c>
      <c r="G624">
        <v>0</v>
      </c>
      <c r="H624">
        <v>1</v>
      </c>
      <c r="I624">
        <v>0</v>
      </c>
      <c r="J624">
        <v>0</v>
      </c>
      <c r="K624">
        <v>0</v>
      </c>
      <c r="L624">
        <v>6</v>
      </c>
      <c r="M624">
        <v>4</v>
      </c>
      <c r="N624">
        <v>1</v>
      </c>
      <c r="O624">
        <v>1</v>
      </c>
      <c r="P624">
        <v>1</v>
      </c>
      <c r="Q624">
        <v>1</v>
      </c>
      <c r="R624">
        <v>6</v>
      </c>
      <c r="S624">
        <v>0</v>
      </c>
      <c r="T624">
        <v>0</v>
      </c>
      <c r="U624">
        <v>1</v>
      </c>
    </row>
    <row r="625" spans="1:21" x14ac:dyDescent="0.35">
      <c r="A625" t="s">
        <v>170</v>
      </c>
      <c r="B625">
        <v>44409</v>
      </c>
      <c r="C625" t="s">
        <v>164</v>
      </c>
      <c r="D625" t="s">
        <v>65</v>
      </c>
      <c r="E625">
        <v>1</v>
      </c>
      <c r="F625">
        <v>0</v>
      </c>
      <c r="G625">
        <v>0</v>
      </c>
      <c r="H625">
        <v>0</v>
      </c>
      <c r="I625">
        <v>1</v>
      </c>
      <c r="J625">
        <v>0</v>
      </c>
      <c r="K625">
        <v>0</v>
      </c>
      <c r="L625">
        <v>5.666666666666667</v>
      </c>
      <c r="M625">
        <v>3</v>
      </c>
      <c r="N625">
        <v>4</v>
      </c>
      <c r="O625">
        <v>4</v>
      </c>
      <c r="P625">
        <v>0</v>
      </c>
      <c r="Q625">
        <v>2</v>
      </c>
      <c r="R625">
        <v>4</v>
      </c>
      <c r="S625">
        <v>0</v>
      </c>
      <c r="T625">
        <v>0</v>
      </c>
      <c r="U625">
        <v>0</v>
      </c>
    </row>
    <row r="626" spans="1:21" x14ac:dyDescent="0.35">
      <c r="A626" t="s">
        <v>170</v>
      </c>
      <c r="B626">
        <v>44410</v>
      </c>
      <c r="C626" t="s">
        <v>149</v>
      </c>
      <c r="D626" t="s">
        <v>52</v>
      </c>
      <c r="E626">
        <v>1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6</v>
      </c>
      <c r="M626">
        <v>1</v>
      </c>
      <c r="N626">
        <v>1</v>
      </c>
      <c r="O626">
        <v>1</v>
      </c>
      <c r="P626">
        <v>0</v>
      </c>
      <c r="Q626">
        <v>5</v>
      </c>
      <c r="R626">
        <v>4</v>
      </c>
      <c r="S626">
        <v>1</v>
      </c>
      <c r="T626">
        <v>1</v>
      </c>
      <c r="U626">
        <v>0</v>
      </c>
    </row>
    <row r="627" spans="1:21" x14ac:dyDescent="0.35">
      <c r="A627" t="s">
        <v>170</v>
      </c>
      <c r="B627">
        <v>44411</v>
      </c>
      <c r="C627" t="s">
        <v>165</v>
      </c>
      <c r="D627" t="s">
        <v>52</v>
      </c>
      <c r="E627">
        <v>1</v>
      </c>
      <c r="F627">
        <v>0</v>
      </c>
      <c r="G627">
        <v>0</v>
      </c>
      <c r="H627">
        <v>0</v>
      </c>
      <c r="I627">
        <v>1</v>
      </c>
      <c r="J627">
        <v>0</v>
      </c>
      <c r="K627">
        <v>0</v>
      </c>
      <c r="L627">
        <v>2.3333333333333335</v>
      </c>
      <c r="M627">
        <v>7</v>
      </c>
      <c r="N627">
        <v>6</v>
      </c>
      <c r="O627">
        <v>6</v>
      </c>
      <c r="P627">
        <v>0</v>
      </c>
      <c r="Q627">
        <v>0</v>
      </c>
      <c r="R627">
        <v>2</v>
      </c>
      <c r="S627">
        <v>1</v>
      </c>
      <c r="T627">
        <v>0</v>
      </c>
      <c r="U627">
        <v>0</v>
      </c>
    </row>
    <row r="628" spans="1:21" x14ac:dyDescent="0.35">
      <c r="A628" t="s">
        <v>170</v>
      </c>
      <c r="B628">
        <v>44412</v>
      </c>
      <c r="C628" t="s">
        <v>147</v>
      </c>
      <c r="D628" t="s">
        <v>52</v>
      </c>
      <c r="E628">
        <v>1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4</v>
      </c>
      <c r="M628">
        <v>3</v>
      </c>
      <c r="N628">
        <v>2</v>
      </c>
      <c r="O628">
        <v>2</v>
      </c>
      <c r="P628">
        <v>1</v>
      </c>
      <c r="Q628">
        <v>2</v>
      </c>
      <c r="R628">
        <v>1</v>
      </c>
      <c r="S628">
        <v>0</v>
      </c>
      <c r="T628">
        <v>0</v>
      </c>
      <c r="U628">
        <v>0</v>
      </c>
    </row>
    <row r="629" spans="1:21" x14ac:dyDescent="0.35">
      <c r="A629" t="s">
        <v>170</v>
      </c>
      <c r="B629">
        <v>44414</v>
      </c>
      <c r="C629" t="s">
        <v>146</v>
      </c>
      <c r="D629" t="s">
        <v>35</v>
      </c>
      <c r="E629">
        <v>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5</v>
      </c>
      <c r="M629">
        <v>8</v>
      </c>
      <c r="N629">
        <v>2</v>
      </c>
      <c r="O629">
        <v>1</v>
      </c>
      <c r="P629">
        <v>0</v>
      </c>
      <c r="Q629">
        <v>1</v>
      </c>
      <c r="R629">
        <v>5</v>
      </c>
      <c r="S629">
        <v>0</v>
      </c>
      <c r="T629">
        <v>0</v>
      </c>
      <c r="U629">
        <v>0</v>
      </c>
    </row>
    <row r="630" spans="1:21" x14ac:dyDescent="0.35">
      <c r="A630" t="s">
        <v>170</v>
      </c>
      <c r="B630">
        <v>44415</v>
      </c>
      <c r="C630" t="s">
        <v>164</v>
      </c>
      <c r="D630" t="s">
        <v>35</v>
      </c>
      <c r="E630">
        <v>1</v>
      </c>
      <c r="F630">
        <v>0</v>
      </c>
      <c r="G630">
        <v>0</v>
      </c>
      <c r="H630">
        <v>0</v>
      </c>
      <c r="I630">
        <v>1</v>
      </c>
      <c r="J630">
        <v>0</v>
      </c>
      <c r="K630">
        <v>0</v>
      </c>
      <c r="L630">
        <v>6</v>
      </c>
      <c r="M630">
        <v>8</v>
      </c>
      <c r="N630">
        <v>5</v>
      </c>
      <c r="O630">
        <v>4</v>
      </c>
      <c r="P630">
        <v>2</v>
      </c>
      <c r="Q630">
        <v>0</v>
      </c>
      <c r="R630">
        <v>4</v>
      </c>
      <c r="S630">
        <v>0</v>
      </c>
      <c r="T630">
        <v>0</v>
      </c>
      <c r="U630">
        <v>1</v>
      </c>
    </row>
    <row r="631" spans="1:21" x14ac:dyDescent="0.35">
      <c r="A631" t="s">
        <v>170</v>
      </c>
      <c r="B631">
        <v>44416</v>
      </c>
      <c r="C631" t="s">
        <v>149</v>
      </c>
      <c r="D631" t="s">
        <v>35</v>
      </c>
      <c r="E631">
        <v>1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6</v>
      </c>
      <c r="M631">
        <v>4</v>
      </c>
      <c r="N631">
        <v>2</v>
      </c>
      <c r="O631">
        <v>2</v>
      </c>
      <c r="P631">
        <v>1</v>
      </c>
      <c r="Q631">
        <v>2</v>
      </c>
      <c r="R631">
        <v>5</v>
      </c>
      <c r="S631">
        <v>0</v>
      </c>
      <c r="T631">
        <v>0</v>
      </c>
      <c r="U631">
        <v>0</v>
      </c>
    </row>
    <row r="632" spans="1:21" x14ac:dyDescent="0.35">
      <c r="A632" t="s">
        <v>170</v>
      </c>
      <c r="B632">
        <v>44418</v>
      </c>
      <c r="C632" t="s">
        <v>160</v>
      </c>
      <c r="D632" t="s">
        <v>49</v>
      </c>
      <c r="E632">
        <v>1</v>
      </c>
      <c r="F632">
        <v>0</v>
      </c>
      <c r="G632">
        <v>0</v>
      </c>
      <c r="H632">
        <v>0</v>
      </c>
      <c r="I632">
        <v>1</v>
      </c>
      <c r="J632">
        <v>0</v>
      </c>
      <c r="K632">
        <v>0</v>
      </c>
      <c r="L632">
        <v>3</v>
      </c>
      <c r="M632">
        <v>7</v>
      </c>
      <c r="N632">
        <v>6</v>
      </c>
      <c r="O632">
        <v>6</v>
      </c>
      <c r="P632">
        <v>0</v>
      </c>
      <c r="Q632">
        <v>1</v>
      </c>
      <c r="R632">
        <v>5</v>
      </c>
      <c r="S632">
        <v>0</v>
      </c>
      <c r="T632">
        <v>0</v>
      </c>
      <c r="U632">
        <v>0</v>
      </c>
    </row>
    <row r="633" spans="1:21" x14ac:dyDescent="0.35">
      <c r="A633" t="s">
        <v>170</v>
      </c>
      <c r="B633">
        <v>44419</v>
      </c>
      <c r="C633" t="s">
        <v>147</v>
      </c>
      <c r="D633" t="s">
        <v>49</v>
      </c>
      <c r="E633">
        <v>1</v>
      </c>
      <c r="F633">
        <v>0</v>
      </c>
      <c r="G633">
        <v>0</v>
      </c>
      <c r="H633">
        <v>0</v>
      </c>
      <c r="I633">
        <v>1</v>
      </c>
      <c r="J633">
        <v>0</v>
      </c>
      <c r="K633">
        <v>0</v>
      </c>
      <c r="L633">
        <v>5</v>
      </c>
      <c r="M633">
        <v>8</v>
      </c>
      <c r="N633">
        <v>3</v>
      </c>
      <c r="O633">
        <v>3</v>
      </c>
      <c r="P633">
        <v>1</v>
      </c>
      <c r="Q633">
        <v>3</v>
      </c>
      <c r="R633">
        <v>5</v>
      </c>
      <c r="S633">
        <v>0</v>
      </c>
      <c r="T633">
        <v>0</v>
      </c>
      <c r="U633">
        <v>0</v>
      </c>
    </row>
    <row r="634" spans="1:21" x14ac:dyDescent="0.35">
      <c r="A634" t="s">
        <v>170</v>
      </c>
      <c r="B634">
        <v>44420</v>
      </c>
      <c r="C634" t="s">
        <v>146</v>
      </c>
      <c r="D634" t="s">
        <v>49</v>
      </c>
      <c r="E634">
        <v>1</v>
      </c>
      <c r="F634">
        <v>0</v>
      </c>
      <c r="G634">
        <v>0</v>
      </c>
      <c r="H634">
        <v>0</v>
      </c>
      <c r="I634">
        <v>1</v>
      </c>
      <c r="J634">
        <v>0</v>
      </c>
      <c r="K634">
        <v>0</v>
      </c>
      <c r="L634">
        <v>4.333333333333333</v>
      </c>
      <c r="M634">
        <v>8</v>
      </c>
      <c r="N634">
        <v>6</v>
      </c>
      <c r="O634">
        <v>6</v>
      </c>
      <c r="P634">
        <v>3</v>
      </c>
      <c r="Q634">
        <v>1</v>
      </c>
      <c r="R634">
        <v>3</v>
      </c>
      <c r="S634">
        <v>0</v>
      </c>
      <c r="T634">
        <v>0</v>
      </c>
      <c r="U634">
        <v>0</v>
      </c>
    </row>
    <row r="635" spans="1:21" x14ac:dyDescent="0.35">
      <c r="A635" t="s">
        <v>170</v>
      </c>
      <c r="B635">
        <v>44421</v>
      </c>
      <c r="C635" t="s">
        <v>164</v>
      </c>
      <c r="D635" t="s">
        <v>38</v>
      </c>
      <c r="E635">
        <v>1</v>
      </c>
      <c r="F635">
        <v>0</v>
      </c>
      <c r="G635">
        <v>0</v>
      </c>
      <c r="H635">
        <v>0</v>
      </c>
      <c r="I635">
        <v>1</v>
      </c>
      <c r="J635">
        <v>0</v>
      </c>
      <c r="K635">
        <v>0</v>
      </c>
      <c r="L635">
        <v>4</v>
      </c>
      <c r="M635">
        <v>7</v>
      </c>
      <c r="N635">
        <v>6</v>
      </c>
      <c r="O635">
        <v>6</v>
      </c>
      <c r="P635">
        <v>1</v>
      </c>
      <c r="Q635">
        <v>3</v>
      </c>
      <c r="R635">
        <v>1</v>
      </c>
      <c r="S635">
        <v>0</v>
      </c>
      <c r="T635">
        <v>0</v>
      </c>
      <c r="U635">
        <v>0</v>
      </c>
    </row>
    <row r="636" spans="1:21" x14ac:dyDescent="0.35">
      <c r="A636" t="s">
        <v>170</v>
      </c>
      <c r="B636">
        <v>44422</v>
      </c>
      <c r="C636" t="s">
        <v>149</v>
      </c>
      <c r="D636" t="s">
        <v>38</v>
      </c>
      <c r="E636">
        <v>1</v>
      </c>
      <c r="F636">
        <v>0</v>
      </c>
      <c r="G636">
        <v>0</v>
      </c>
      <c r="H636">
        <v>0</v>
      </c>
      <c r="I636">
        <v>1</v>
      </c>
      <c r="J636">
        <v>0</v>
      </c>
      <c r="K636">
        <v>0</v>
      </c>
      <c r="L636">
        <v>3.3333333333333335</v>
      </c>
      <c r="M636">
        <v>9</v>
      </c>
      <c r="N636">
        <v>7</v>
      </c>
      <c r="O636">
        <v>7</v>
      </c>
      <c r="P636">
        <v>1</v>
      </c>
      <c r="Q636">
        <v>2</v>
      </c>
      <c r="R636">
        <v>1</v>
      </c>
      <c r="S636">
        <v>2</v>
      </c>
      <c r="T636">
        <v>0</v>
      </c>
      <c r="U636">
        <v>2</v>
      </c>
    </row>
    <row r="637" spans="1:21" x14ac:dyDescent="0.35">
      <c r="A637" t="s">
        <v>170</v>
      </c>
      <c r="B637">
        <v>44423</v>
      </c>
      <c r="C637" t="s">
        <v>160</v>
      </c>
      <c r="D637" t="s">
        <v>38</v>
      </c>
      <c r="E637">
        <v>1</v>
      </c>
      <c r="F637">
        <v>0</v>
      </c>
      <c r="G637">
        <v>0</v>
      </c>
      <c r="H637">
        <v>0</v>
      </c>
      <c r="I637">
        <v>1</v>
      </c>
      <c r="J637">
        <v>0</v>
      </c>
      <c r="K637">
        <v>0</v>
      </c>
      <c r="L637">
        <v>4</v>
      </c>
      <c r="M637">
        <v>6</v>
      </c>
      <c r="N637">
        <v>3</v>
      </c>
      <c r="O637">
        <v>3</v>
      </c>
      <c r="P637">
        <v>1</v>
      </c>
      <c r="Q637">
        <v>3</v>
      </c>
      <c r="R637">
        <v>2</v>
      </c>
      <c r="S637">
        <v>0</v>
      </c>
      <c r="T637">
        <v>0</v>
      </c>
      <c r="U637">
        <v>1</v>
      </c>
    </row>
    <row r="638" spans="1:21" x14ac:dyDescent="0.35">
      <c r="A638" t="s">
        <v>170</v>
      </c>
      <c r="B638">
        <v>44424</v>
      </c>
      <c r="C638" t="s">
        <v>147</v>
      </c>
      <c r="D638" t="s">
        <v>51</v>
      </c>
      <c r="E638">
        <v>1</v>
      </c>
      <c r="F638">
        <v>0</v>
      </c>
      <c r="G638">
        <v>0</v>
      </c>
      <c r="H638">
        <v>0</v>
      </c>
      <c r="I638">
        <v>1</v>
      </c>
      <c r="J638">
        <v>0</v>
      </c>
      <c r="K638">
        <v>0</v>
      </c>
      <c r="L638">
        <v>4.666666666666667</v>
      </c>
      <c r="M638">
        <v>5</v>
      </c>
      <c r="N638">
        <v>5</v>
      </c>
      <c r="O638">
        <v>5</v>
      </c>
      <c r="P638">
        <v>2</v>
      </c>
      <c r="Q638">
        <v>1</v>
      </c>
      <c r="R638">
        <v>6</v>
      </c>
      <c r="S638">
        <v>1</v>
      </c>
      <c r="T638">
        <v>0</v>
      </c>
      <c r="U638">
        <v>0</v>
      </c>
    </row>
    <row r="639" spans="1:21" x14ac:dyDescent="0.35">
      <c r="A639" t="s">
        <v>170</v>
      </c>
      <c r="B639">
        <v>44425</v>
      </c>
      <c r="C639" t="s">
        <v>146</v>
      </c>
      <c r="D639" t="s">
        <v>51</v>
      </c>
      <c r="E639">
        <v>1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0</v>
      </c>
      <c r="L639">
        <v>4</v>
      </c>
      <c r="M639">
        <v>8</v>
      </c>
      <c r="N639">
        <v>7</v>
      </c>
      <c r="O639">
        <v>4</v>
      </c>
      <c r="P639">
        <v>2</v>
      </c>
      <c r="Q639">
        <v>0</v>
      </c>
      <c r="R639">
        <v>7</v>
      </c>
      <c r="S639">
        <v>0</v>
      </c>
      <c r="T639">
        <v>0</v>
      </c>
      <c r="U639">
        <v>0</v>
      </c>
    </row>
    <row r="640" spans="1:21" x14ac:dyDescent="0.35">
      <c r="A640" t="s">
        <v>170</v>
      </c>
      <c r="B640">
        <v>44426</v>
      </c>
      <c r="C640" t="s">
        <v>164</v>
      </c>
      <c r="D640" t="s">
        <v>51</v>
      </c>
      <c r="E640">
        <v>1</v>
      </c>
      <c r="F640">
        <v>0</v>
      </c>
      <c r="G640">
        <v>0</v>
      </c>
      <c r="H640">
        <v>0</v>
      </c>
      <c r="I640">
        <v>1</v>
      </c>
      <c r="J640">
        <v>0</v>
      </c>
      <c r="K640">
        <v>0</v>
      </c>
      <c r="L640">
        <v>4</v>
      </c>
      <c r="M640">
        <v>8</v>
      </c>
      <c r="N640">
        <v>4</v>
      </c>
      <c r="O640">
        <v>4</v>
      </c>
      <c r="P640">
        <v>0</v>
      </c>
      <c r="Q640">
        <v>2</v>
      </c>
      <c r="R640">
        <v>2</v>
      </c>
      <c r="S640">
        <v>0</v>
      </c>
      <c r="T640">
        <v>0</v>
      </c>
      <c r="U640">
        <v>0</v>
      </c>
    </row>
    <row r="641" spans="1:21" x14ac:dyDescent="0.35">
      <c r="A641" t="s">
        <v>170</v>
      </c>
      <c r="B641">
        <v>44427</v>
      </c>
      <c r="C641" t="s">
        <v>149</v>
      </c>
      <c r="D641" t="s">
        <v>51</v>
      </c>
      <c r="E641">
        <v>1</v>
      </c>
      <c r="F641">
        <v>0</v>
      </c>
      <c r="G641">
        <v>0</v>
      </c>
      <c r="H641">
        <v>0</v>
      </c>
      <c r="I641">
        <v>1</v>
      </c>
      <c r="J641">
        <v>0</v>
      </c>
      <c r="K641">
        <v>0</v>
      </c>
      <c r="L641">
        <v>2</v>
      </c>
      <c r="M641">
        <v>4</v>
      </c>
      <c r="N641">
        <v>4</v>
      </c>
      <c r="O641">
        <v>4</v>
      </c>
      <c r="P641">
        <v>1</v>
      </c>
      <c r="Q641">
        <v>2</v>
      </c>
      <c r="R641">
        <v>2</v>
      </c>
      <c r="S641">
        <v>1</v>
      </c>
      <c r="T641">
        <v>0</v>
      </c>
      <c r="U641">
        <v>0</v>
      </c>
    </row>
    <row r="642" spans="1:21" x14ac:dyDescent="0.35">
      <c r="A642" t="s">
        <v>170</v>
      </c>
      <c r="B642" t="s">
        <v>0</v>
      </c>
      <c r="C642" t="s">
        <v>1</v>
      </c>
      <c r="D642" t="s">
        <v>2</v>
      </c>
      <c r="E642" t="s">
        <v>3</v>
      </c>
      <c r="F642" t="s">
        <v>4</v>
      </c>
      <c r="G642" t="s">
        <v>5</v>
      </c>
      <c r="H642" t="s">
        <v>6</v>
      </c>
      <c r="I642" t="s">
        <v>7</v>
      </c>
      <c r="J642" t="s">
        <v>8</v>
      </c>
      <c r="K642" t="s">
        <v>9</v>
      </c>
      <c r="L642" t="s">
        <v>10</v>
      </c>
      <c r="M642" t="s">
        <v>11</v>
      </c>
      <c r="N642" t="s">
        <v>12</v>
      </c>
      <c r="O642" t="s">
        <v>13</v>
      </c>
      <c r="P642" t="s">
        <v>14</v>
      </c>
      <c r="Q642" t="s">
        <v>15</v>
      </c>
      <c r="R642" t="s">
        <v>16</v>
      </c>
      <c r="S642" t="s">
        <v>17</v>
      </c>
      <c r="T642" t="s">
        <v>18</v>
      </c>
      <c r="U642" t="s">
        <v>19</v>
      </c>
    </row>
    <row r="643" spans="1:21" x14ac:dyDescent="0.35">
      <c r="A643" t="s">
        <v>170</v>
      </c>
      <c r="B643">
        <v>44428</v>
      </c>
      <c r="C643" t="s">
        <v>160</v>
      </c>
      <c r="D643" t="s">
        <v>120</v>
      </c>
      <c r="E643">
        <v>1</v>
      </c>
      <c r="F643">
        <v>0</v>
      </c>
      <c r="G643">
        <v>0</v>
      </c>
      <c r="H643">
        <v>0</v>
      </c>
      <c r="I643">
        <v>1</v>
      </c>
      <c r="J643">
        <v>0</v>
      </c>
      <c r="K643">
        <v>0</v>
      </c>
      <c r="L643">
        <v>5</v>
      </c>
      <c r="M643">
        <v>5</v>
      </c>
      <c r="N643">
        <v>3</v>
      </c>
      <c r="O643">
        <v>3</v>
      </c>
      <c r="P643">
        <v>2</v>
      </c>
      <c r="Q643">
        <v>3</v>
      </c>
      <c r="R643">
        <v>3</v>
      </c>
      <c r="S643">
        <v>0</v>
      </c>
      <c r="T643">
        <v>0</v>
      </c>
      <c r="U643">
        <v>1</v>
      </c>
    </row>
    <row r="644" spans="1:21" x14ac:dyDescent="0.35">
      <c r="A644" t="s">
        <v>170</v>
      </c>
      <c r="B644">
        <v>44429</v>
      </c>
      <c r="C644" t="s">
        <v>147</v>
      </c>
      <c r="D644" t="s">
        <v>120</v>
      </c>
      <c r="E644">
        <v>1</v>
      </c>
      <c r="F644">
        <v>0</v>
      </c>
      <c r="G644">
        <v>0</v>
      </c>
      <c r="H644">
        <v>0</v>
      </c>
      <c r="I644">
        <v>1</v>
      </c>
      <c r="J644">
        <v>0</v>
      </c>
      <c r="K644">
        <v>0</v>
      </c>
      <c r="L644">
        <v>5.333333333333333</v>
      </c>
      <c r="M644">
        <v>7</v>
      </c>
      <c r="N644">
        <v>4</v>
      </c>
      <c r="O644">
        <v>4</v>
      </c>
      <c r="P644">
        <v>2</v>
      </c>
      <c r="Q644">
        <v>1</v>
      </c>
      <c r="R644">
        <v>5</v>
      </c>
      <c r="S644">
        <v>1</v>
      </c>
      <c r="T644">
        <v>0</v>
      </c>
      <c r="U644">
        <v>0</v>
      </c>
    </row>
    <row r="645" spans="1:21" x14ac:dyDescent="0.35">
      <c r="A645" t="s">
        <v>170</v>
      </c>
      <c r="B645">
        <v>44430</v>
      </c>
      <c r="C645" t="s">
        <v>146</v>
      </c>
      <c r="D645" t="s">
        <v>120</v>
      </c>
      <c r="E645">
        <v>1</v>
      </c>
      <c r="F645">
        <v>0</v>
      </c>
      <c r="G645">
        <v>0</v>
      </c>
      <c r="H645">
        <v>0</v>
      </c>
      <c r="I645">
        <v>1</v>
      </c>
      <c r="J645">
        <v>0</v>
      </c>
      <c r="K645">
        <v>0</v>
      </c>
      <c r="L645">
        <v>6</v>
      </c>
      <c r="M645">
        <v>4</v>
      </c>
      <c r="N645">
        <v>3</v>
      </c>
      <c r="O645">
        <v>3</v>
      </c>
      <c r="P645">
        <v>1</v>
      </c>
      <c r="Q645">
        <v>2</v>
      </c>
      <c r="R645">
        <v>5</v>
      </c>
      <c r="S645">
        <v>0</v>
      </c>
      <c r="T645">
        <v>0</v>
      </c>
      <c r="U645">
        <v>0</v>
      </c>
    </row>
    <row r="646" spans="1:21" x14ac:dyDescent="0.35">
      <c r="A646" t="s">
        <v>170</v>
      </c>
      <c r="B646">
        <v>44432</v>
      </c>
      <c r="C646" t="s">
        <v>164</v>
      </c>
      <c r="D646" t="s">
        <v>106</v>
      </c>
      <c r="E646">
        <v>1</v>
      </c>
      <c r="F646">
        <v>0</v>
      </c>
      <c r="G646">
        <v>0</v>
      </c>
      <c r="H646">
        <v>0</v>
      </c>
      <c r="I646">
        <v>1</v>
      </c>
      <c r="J646">
        <v>0</v>
      </c>
      <c r="K646">
        <v>0</v>
      </c>
      <c r="L646">
        <v>2</v>
      </c>
      <c r="M646">
        <v>7</v>
      </c>
      <c r="N646">
        <v>8</v>
      </c>
      <c r="O646">
        <v>8</v>
      </c>
      <c r="P646">
        <v>1</v>
      </c>
      <c r="Q646">
        <v>0</v>
      </c>
      <c r="R646">
        <v>3</v>
      </c>
      <c r="S646">
        <v>1</v>
      </c>
      <c r="T646">
        <v>0</v>
      </c>
      <c r="U646">
        <v>1</v>
      </c>
    </row>
    <row r="647" spans="1:21" x14ac:dyDescent="0.35">
      <c r="A647" t="s">
        <v>170</v>
      </c>
      <c r="B647">
        <v>44433</v>
      </c>
      <c r="C647" t="s">
        <v>166</v>
      </c>
      <c r="D647" t="s">
        <v>106</v>
      </c>
      <c r="E647">
        <v>1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3</v>
      </c>
      <c r="M647">
        <v>5</v>
      </c>
      <c r="N647">
        <v>3</v>
      </c>
      <c r="O647">
        <v>3</v>
      </c>
      <c r="P647">
        <v>1</v>
      </c>
      <c r="Q647">
        <v>0</v>
      </c>
      <c r="R647">
        <v>3</v>
      </c>
      <c r="S647">
        <v>1</v>
      </c>
      <c r="T647">
        <v>0</v>
      </c>
      <c r="U647">
        <v>0</v>
      </c>
    </row>
    <row r="648" spans="1:21" x14ac:dyDescent="0.35">
      <c r="A648" t="s">
        <v>170</v>
      </c>
      <c r="B648">
        <v>44434</v>
      </c>
      <c r="C648" t="s">
        <v>160</v>
      </c>
      <c r="D648" t="s">
        <v>106</v>
      </c>
      <c r="E648">
        <v>1</v>
      </c>
      <c r="F648">
        <v>0</v>
      </c>
      <c r="G648">
        <v>0</v>
      </c>
      <c r="H648">
        <v>1</v>
      </c>
      <c r="I648">
        <v>0</v>
      </c>
      <c r="J648">
        <v>0</v>
      </c>
      <c r="K648">
        <v>0</v>
      </c>
      <c r="L648">
        <v>7</v>
      </c>
      <c r="M648">
        <v>3</v>
      </c>
      <c r="N648">
        <v>1</v>
      </c>
      <c r="O648">
        <v>1</v>
      </c>
      <c r="P648">
        <v>1</v>
      </c>
      <c r="Q648">
        <v>2</v>
      </c>
      <c r="R648">
        <v>6</v>
      </c>
      <c r="S648">
        <v>1</v>
      </c>
      <c r="T648">
        <v>0</v>
      </c>
      <c r="U648">
        <v>0</v>
      </c>
    </row>
    <row r="649" spans="1:21" x14ac:dyDescent="0.35">
      <c r="A649" t="s">
        <v>170</v>
      </c>
      <c r="B649">
        <v>44435</v>
      </c>
      <c r="C649" t="s">
        <v>147</v>
      </c>
      <c r="D649" t="s">
        <v>35</v>
      </c>
      <c r="E649">
        <v>1</v>
      </c>
      <c r="F649">
        <v>0</v>
      </c>
      <c r="G649">
        <v>0</v>
      </c>
      <c r="H649">
        <v>0</v>
      </c>
      <c r="I649">
        <v>1</v>
      </c>
      <c r="J649">
        <v>0</v>
      </c>
      <c r="K649">
        <v>0</v>
      </c>
      <c r="L649">
        <v>6</v>
      </c>
      <c r="M649">
        <v>4</v>
      </c>
      <c r="N649">
        <v>3</v>
      </c>
      <c r="O649">
        <v>3</v>
      </c>
      <c r="P649">
        <v>0</v>
      </c>
      <c r="Q649">
        <v>1</v>
      </c>
      <c r="R649">
        <v>4</v>
      </c>
      <c r="S649">
        <v>0</v>
      </c>
      <c r="T649">
        <v>0</v>
      </c>
      <c r="U649">
        <v>0</v>
      </c>
    </row>
    <row r="650" spans="1:21" x14ac:dyDescent="0.35">
      <c r="A650" t="s">
        <v>170</v>
      </c>
      <c r="B650">
        <v>44436</v>
      </c>
      <c r="C650" t="s">
        <v>146</v>
      </c>
      <c r="D650" t="s">
        <v>35</v>
      </c>
      <c r="E650">
        <v>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6.333333333333333</v>
      </c>
      <c r="M650">
        <v>5</v>
      </c>
      <c r="N650">
        <v>2</v>
      </c>
      <c r="O650">
        <v>2</v>
      </c>
      <c r="P650">
        <v>0</v>
      </c>
      <c r="Q650">
        <v>0</v>
      </c>
      <c r="R650">
        <v>5</v>
      </c>
      <c r="S650">
        <v>0</v>
      </c>
      <c r="T650">
        <v>0</v>
      </c>
      <c r="U650">
        <v>0</v>
      </c>
    </row>
    <row r="651" spans="1:21" x14ac:dyDescent="0.35">
      <c r="A651" t="s">
        <v>170</v>
      </c>
      <c r="B651">
        <v>44437</v>
      </c>
      <c r="C651" t="s">
        <v>164</v>
      </c>
      <c r="D651" t="s">
        <v>35</v>
      </c>
      <c r="E651">
        <v>1</v>
      </c>
      <c r="F651">
        <v>0</v>
      </c>
      <c r="G651">
        <v>0</v>
      </c>
      <c r="H651">
        <v>0</v>
      </c>
      <c r="I651">
        <v>1</v>
      </c>
      <c r="J651">
        <v>0</v>
      </c>
      <c r="K651">
        <v>0</v>
      </c>
      <c r="L651">
        <v>5</v>
      </c>
      <c r="M651">
        <v>7</v>
      </c>
      <c r="N651">
        <v>6</v>
      </c>
      <c r="O651">
        <v>6</v>
      </c>
      <c r="P651">
        <v>3</v>
      </c>
      <c r="Q651">
        <v>1</v>
      </c>
      <c r="R651">
        <v>4</v>
      </c>
      <c r="S651">
        <v>0</v>
      </c>
      <c r="T651">
        <v>0</v>
      </c>
      <c r="U651">
        <v>0</v>
      </c>
    </row>
    <row r="652" spans="1:21" x14ac:dyDescent="0.35">
      <c r="A652" t="s">
        <v>170</v>
      </c>
      <c r="B652">
        <v>44438</v>
      </c>
      <c r="C652" t="s">
        <v>166</v>
      </c>
      <c r="D652" t="s">
        <v>28</v>
      </c>
      <c r="E652">
        <v>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4.666666666666667</v>
      </c>
      <c r="M652">
        <v>2</v>
      </c>
      <c r="N652">
        <v>1</v>
      </c>
      <c r="O652">
        <v>1</v>
      </c>
      <c r="P652">
        <v>1</v>
      </c>
      <c r="Q652">
        <v>1</v>
      </c>
      <c r="R652">
        <v>2</v>
      </c>
      <c r="S652">
        <v>1</v>
      </c>
      <c r="T652">
        <v>0</v>
      </c>
      <c r="U652">
        <v>0</v>
      </c>
    </row>
    <row r="653" spans="1:21" x14ac:dyDescent="0.35">
      <c r="A653" t="s">
        <v>170</v>
      </c>
      <c r="B653">
        <v>44439</v>
      </c>
      <c r="C653" t="s">
        <v>160</v>
      </c>
      <c r="D653" t="s">
        <v>28</v>
      </c>
      <c r="E653">
        <v>1</v>
      </c>
      <c r="F653">
        <v>0</v>
      </c>
      <c r="G653">
        <v>0</v>
      </c>
      <c r="H653">
        <v>1</v>
      </c>
      <c r="I653">
        <v>0</v>
      </c>
      <c r="J653">
        <v>0</v>
      </c>
      <c r="K653">
        <v>0</v>
      </c>
      <c r="L653">
        <v>5</v>
      </c>
      <c r="M653">
        <v>2</v>
      </c>
      <c r="N653">
        <v>1</v>
      </c>
      <c r="O653">
        <v>1</v>
      </c>
      <c r="P653">
        <v>1</v>
      </c>
      <c r="Q653">
        <v>3</v>
      </c>
      <c r="R653">
        <v>5</v>
      </c>
      <c r="S653">
        <v>0</v>
      </c>
      <c r="T653">
        <v>0</v>
      </c>
      <c r="U653">
        <v>0</v>
      </c>
    </row>
    <row r="654" spans="1:21" x14ac:dyDescent="0.35">
      <c r="A654" t="s">
        <v>170</v>
      </c>
      <c r="B654">
        <v>44440</v>
      </c>
      <c r="C654" t="s">
        <v>147</v>
      </c>
      <c r="D654" t="s">
        <v>28</v>
      </c>
      <c r="E654">
        <v>1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4</v>
      </c>
      <c r="M654">
        <v>6</v>
      </c>
      <c r="N654">
        <v>4</v>
      </c>
      <c r="O654">
        <v>4</v>
      </c>
      <c r="P654">
        <v>1</v>
      </c>
      <c r="Q654">
        <v>1</v>
      </c>
      <c r="R654">
        <v>0</v>
      </c>
      <c r="S654">
        <v>0</v>
      </c>
      <c r="T654">
        <v>0</v>
      </c>
      <c r="U654">
        <v>0</v>
      </c>
    </row>
    <row r="655" spans="1:21" x14ac:dyDescent="0.35">
      <c r="A655" t="s">
        <v>170</v>
      </c>
      <c r="B655">
        <v>44442</v>
      </c>
      <c r="C655" t="s">
        <v>146</v>
      </c>
      <c r="D655" t="s">
        <v>52</v>
      </c>
      <c r="E655">
        <v>1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5</v>
      </c>
      <c r="M655">
        <v>3</v>
      </c>
      <c r="N655">
        <v>2</v>
      </c>
      <c r="O655">
        <v>2</v>
      </c>
      <c r="P655">
        <v>1</v>
      </c>
      <c r="Q655">
        <v>2</v>
      </c>
      <c r="R655">
        <v>5</v>
      </c>
      <c r="S655">
        <v>0</v>
      </c>
      <c r="T655">
        <v>0</v>
      </c>
      <c r="U655">
        <v>0</v>
      </c>
    </row>
    <row r="656" spans="1:21" x14ac:dyDescent="0.35">
      <c r="A656" t="s">
        <v>170</v>
      </c>
      <c r="B656">
        <v>44443</v>
      </c>
      <c r="C656" t="s">
        <v>166</v>
      </c>
      <c r="D656" t="s">
        <v>52</v>
      </c>
      <c r="E656">
        <v>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5</v>
      </c>
      <c r="M656">
        <v>1</v>
      </c>
      <c r="N656">
        <v>0</v>
      </c>
      <c r="O656">
        <v>0</v>
      </c>
      <c r="P656">
        <v>0</v>
      </c>
      <c r="Q656">
        <v>3</v>
      </c>
      <c r="R656">
        <v>2</v>
      </c>
      <c r="S656">
        <v>0</v>
      </c>
      <c r="T656">
        <v>0</v>
      </c>
      <c r="U656">
        <v>2</v>
      </c>
    </row>
    <row r="657" spans="1:21" x14ac:dyDescent="0.35">
      <c r="A657" t="s">
        <v>170</v>
      </c>
      <c r="B657">
        <v>44444</v>
      </c>
      <c r="C657" t="s">
        <v>160</v>
      </c>
      <c r="D657" t="s">
        <v>52</v>
      </c>
      <c r="E657">
        <v>1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4</v>
      </c>
      <c r="M657">
        <v>3</v>
      </c>
      <c r="N657">
        <v>4</v>
      </c>
      <c r="O657">
        <v>4</v>
      </c>
      <c r="P657">
        <v>1</v>
      </c>
      <c r="Q657">
        <v>2</v>
      </c>
      <c r="R657">
        <v>5</v>
      </c>
      <c r="S657">
        <v>1</v>
      </c>
      <c r="T657">
        <v>0</v>
      </c>
      <c r="U657">
        <v>0</v>
      </c>
    </row>
    <row r="658" spans="1:21" x14ac:dyDescent="0.35">
      <c r="A658" t="s">
        <v>170</v>
      </c>
      <c r="B658">
        <v>44445</v>
      </c>
      <c r="C658" t="s">
        <v>156</v>
      </c>
      <c r="D658" t="s">
        <v>47</v>
      </c>
      <c r="E658">
        <v>1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6</v>
      </c>
      <c r="M658">
        <v>3</v>
      </c>
      <c r="N658">
        <v>1</v>
      </c>
      <c r="O658">
        <v>1</v>
      </c>
      <c r="P658">
        <v>1</v>
      </c>
      <c r="Q658">
        <v>2</v>
      </c>
      <c r="R658">
        <v>2</v>
      </c>
      <c r="S658">
        <v>1</v>
      </c>
      <c r="T658">
        <v>0</v>
      </c>
      <c r="U658">
        <v>0</v>
      </c>
    </row>
    <row r="659" spans="1:21" x14ac:dyDescent="0.35">
      <c r="A659" t="s">
        <v>170</v>
      </c>
      <c r="B659">
        <v>44446</v>
      </c>
      <c r="C659" t="s">
        <v>165</v>
      </c>
      <c r="D659" t="s">
        <v>47</v>
      </c>
      <c r="E659">
        <v>1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4</v>
      </c>
      <c r="M659">
        <v>5</v>
      </c>
      <c r="N659">
        <v>2</v>
      </c>
      <c r="O659">
        <v>2</v>
      </c>
      <c r="P659">
        <v>1</v>
      </c>
      <c r="Q659">
        <v>2</v>
      </c>
      <c r="R659">
        <v>2</v>
      </c>
      <c r="S659">
        <v>0</v>
      </c>
      <c r="T659">
        <v>0</v>
      </c>
      <c r="U659">
        <v>0</v>
      </c>
    </row>
    <row r="660" spans="1:21" x14ac:dyDescent="0.35">
      <c r="A660" t="s">
        <v>170</v>
      </c>
      <c r="B660">
        <v>44447</v>
      </c>
      <c r="C660" t="s">
        <v>147</v>
      </c>
      <c r="D660" t="s">
        <v>47</v>
      </c>
      <c r="E660">
        <v>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4.333333333333333</v>
      </c>
      <c r="M660">
        <v>9</v>
      </c>
      <c r="N660">
        <v>4</v>
      </c>
      <c r="O660">
        <v>3</v>
      </c>
      <c r="P660">
        <v>0</v>
      </c>
      <c r="Q660">
        <v>1</v>
      </c>
      <c r="R660">
        <v>2</v>
      </c>
      <c r="S660">
        <v>0</v>
      </c>
      <c r="T660">
        <v>0</v>
      </c>
      <c r="U660">
        <v>0</v>
      </c>
    </row>
    <row r="661" spans="1:21" x14ac:dyDescent="0.35">
      <c r="A661" t="s">
        <v>170</v>
      </c>
      <c r="B661">
        <v>44448</v>
      </c>
      <c r="C661" t="s">
        <v>146</v>
      </c>
      <c r="D661" t="s">
        <v>47</v>
      </c>
      <c r="E661">
        <v>1</v>
      </c>
      <c r="F661">
        <v>0</v>
      </c>
      <c r="G661">
        <v>0</v>
      </c>
      <c r="H661">
        <v>0</v>
      </c>
      <c r="I661">
        <v>1</v>
      </c>
      <c r="J661">
        <v>0</v>
      </c>
      <c r="K661">
        <v>0</v>
      </c>
      <c r="L661">
        <v>7</v>
      </c>
      <c r="M661">
        <v>5</v>
      </c>
      <c r="N661">
        <v>2</v>
      </c>
      <c r="O661">
        <v>2</v>
      </c>
      <c r="P661">
        <v>1</v>
      </c>
      <c r="Q661">
        <v>2</v>
      </c>
      <c r="R661">
        <v>5</v>
      </c>
      <c r="S661">
        <v>0</v>
      </c>
      <c r="T661">
        <v>0</v>
      </c>
      <c r="U661">
        <v>0</v>
      </c>
    </row>
    <row r="662" spans="1:21" x14ac:dyDescent="0.35">
      <c r="A662" t="s">
        <v>170</v>
      </c>
      <c r="B662">
        <v>44449</v>
      </c>
      <c r="C662" t="s">
        <v>166</v>
      </c>
      <c r="D662" t="s">
        <v>64</v>
      </c>
      <c r="E662">
        <v>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5</v>
      </c>
      <c r="M662">
        <v>5</v>
      </c>
      <c r="N662">
        <v>1</v>
      </c>
      <c r="O662">
        <v>1</v>
      </c>
      <c r="P662">
        <v>0</v>
      </c>
      <c r="Q662">
        <v>4</v>
      </c>
      <c r="R662">
        <v>4</v>
      </c>
      <c r="S662">
        <v>0</v>
      </c>
      <c r="T662">
        <v>0</v>
      </c>
      <c r="U662">
        <v>0</v>
      </c>
    </row>
    <row r="663" spans="1:21" x14ac:dyDescent="0.35">
      <c r="A663" t="s">
        <v>170</v>
      </c>
      <c r="B663" t="s">
        <v>0</v>
      </c>
      <c r="C663" t="s">
        <v>1</v>
      </c>
      <c r="D663" t="s">
        <v>2</v>
      </c>
      <c r="E663" t="s">
        <v>3</v>
      </c>
      <c r="F663" t="s">
        <v>4</v>
      </c>
      <c r="G663" t="s">
        <v>5</v>
      </c>
      <c r="H663" t="s">
        <v>6</v>
      </c>
      <c r="I663" t="s">
        <v>7</v>
      </c>
      <c r="J663" t="s">
        <v>8</v>
      </c>
      <c r="K663" t="s">
        <v>9</v>
      </c>
      <c r="L663" t="s">
        <v>10</v>
      </c>
      <c r="M663" t="s">
        <v>11</v>
      </c>
      <c r="N663" t="s">
        <v>12</v>
      </c>
      <c r="O663" t="s">
        <v>13</v>
      </c>
      <c r="P663" t="s">
        <v>14</v>
      </c>
      <c r="Q663" t="s">
        <v>15</v>
      </c>
      <c r="R663" t="s">
        <v>16</v>
      </c>
      <c r="S663" t="s">
        <v>17</v>
      </c>
      <c r="T663" t="s">
        <v>18</v>
      </c>
      <c r="U663" t="s">
        <v>19</v>
      </c>
    </row>
    <row r="664" spans="1:21" x14ac:dyDescent="0.35">
      <c r="A664" t="s">
        <v>170</v>
      </c>
      <c r="B664" t="s">
        <v>167</v>
      </c>
      <c r="C664" t="s">
        <v>150</v>
      </c>
      <c r="D664" t="s">
        <v>64</v>
      </c>
      <c r="E664">
        <v>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4</v>
      </c>
      <c r="M664">
        <v>7</v>
      </c>
      <c r="N664">
        <v>5</v>
      </c>
      <c r="O664">
        <v>5</v>
      </c>
      <c r="P664">
        <v>3</v>
      </c>
      <c r="Q664">
        <v>1</v>
      </c>
      <c r="R664">
        <v>2</v>
      </c>
      <c r="S664">
        <v>0</v>
      </c>
      <c r="T664">
        <v>0</v>
      </c>
      <c r="U664">
        <v>1</v>
      </c>
    </row>
    <row r="665" spans="1:21" x14ac:dyDescent="0.35">
      <c r="A665" t="s">
        <v>170</v>
      </c>
      <c r="B665" t="s">
        <v>168</v>
      </c>
      <c r="C665" t="s">
        <v>160</v>
      </c>
      <c r="D665" t="s">
        <v>64</v>
      </c>
      <c r="E665">
        <v>1</v>
      </c>
      <c r="F665">
        <v>0</v>
      </c>
      <c r="G665">
        <v>0</v>
      </c>
      <c r="H665">
        <v>0</v>
      </c>
      <c r="I665">
        <v>1</v>
      </c>
      <c r="J665">
        <v>0</v>
      </c>
      <c r="K665">
        <v>0</v>
      </c>
      <c r="L665">
        <v>6</v>
      </c>
      <c r="M665">
        <v>3</v>
      </c>
      <c r="N665">
        <v>3</v>
      </c>
      <c r="O665">
        <v>3</v>
      </c>
      <c r="P665">
        <v>1</v>
      </c>
      <c r="Q665">
        <v>2</v>
      </c>
      <c r="R665">
        <v>3</v>
      </c>
      <c r="S665">
        <v>0</v>
      </c>
      <c r="T665">
        <v>0</v>
      </c>
      <c r="U665">
        <v>0</v>
      </c>
    </row>
    <row r="666" spans="1:21" x14ac:dyDescent="0.35">
      <c r="A666" t="s">
        <v>170</v>
      </c>
      <c r="B666">
        <v>44451</v>
      </c>
      <c r="C666" t="s">
        <v>156</v>
      </c>
      <c r="D666" t="s">
        <v>64</v>
      </c>
      <c r="E666">
        <v>1</v>
      </c>
      <c r="F666">
        <v>0</v>
      </c>
      <c r="G666">
        <v>0</v>
      </c>
      <c r="H666">
        <v>0</v>
      </c>
      <c r="I666">
        <v>1</v>
      </c>
      <c r="J666">
        <v>0</v>
      </c>
      <c r="K666">
        <v>0</v>
      </c>
      <c r="L666">
        <v>2</v>
      </c>
      <c r="M666">
        <v>4</v>
      </c>
      <c r="N666">
        <v>7</v>
      </c>
      <c r="O666">
        <v>7</v>
      </c>
      <c r="P666">
        <v>2</v>
      </c>
      <c r="Q666">
        <v>3</v>
      </c>
      <c r="R666">
        <v>4</v>
      </c>
      <c r="S666">
        <v>1</v>
      </c>
      <c r="T666">
        <v>0</v>
      </c>
      <c r="U666">
        <v>0</v>
      </c>
    </row>
    <row r="667" spans="1:21" x14ac:dyDescent="0.35">
      <c r="A667" t="s">
        <v>170</v>
      </c>
      <c r="B667">
        <v>44453</v>
      </c>
      <c r="C667" t="s">
        <v>165</v>
      </c>
      <c r="D667" t="s">
        <v>71</v>
      </c>
      <c r="E667">
        <v>1</v>
      </c>
      <c r="F667">
        <v>0</v>
      </c>
      <c r="G667">
        <v>0</v>
      </c>
      <c r="H667">
        <v>0</v>
      </c>
      <c r="I667">
        <v>1</v>
      </c>
      <c r="J667">
        <v>0</v>
      </c>
      <c r="K667">
        <v>0</v>
      </c>
      <c r="L667">
        <v>4</v>
      </c>
      <c r="M667">
        <v>7</v>
      </c>
      <c r="N667">
        <v>5</v>
      </c>
      <c r="O667">
        <v>5</v>
      </c>
      <c r="P667">
        <v>3</v>
      </c>
      <c r="Q667">
        <v>1</v>
      </c>
      <c r="R667">
        <v>3</v>
      </c>
      <c r="S667">
        <v>1</v>
      </c>
      <c r="T667">
        <v>0</v>
      </c>
      <c r="U667">
        <v>0</v>
      </c>
    </row>
    <row r="668" spans="1:21" x14ac:dyDescent="0.35">
      <c r="A668" t="s">
        <v>170</v>
      </c>
      <c r="B668">
        <v>44454</v>
      </c>
      <c r="C668" t="s">
        <v>146</v>
      </c>
      <c r="D668" t="s">
        <v>71</v>
      </c>
      <c r="E668">
        <v>1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5.666666666666667</v>
      </c>
      <c r="M668">
        <v>4</v>
      </c>
      <c r="N668">
        <v>2</v>
      </c>
      <c r="O668">
        <v>2</v>
      </c>
      <c r="P668">
        <v>1</v>
      </c>
      <c r="Q668">
        <v>2</v>
      </c>
      <c r="R668">
        <v>4</v>
      </c>
      <c r="S668">
        <v>0</v>
      </c>
      <c r="T668">
        <v>0</v>
      </c>
      <c r="U668">
        <v>0</v>
      </c>
    </row>
    <row r="669" spans="1:21" x14ac:dyDescent="0.35">
      <c r="A669" t="s">
        <v>170</v>
      </c>
      <c r="B669">
        <v>44455</v>
      </c>
      <c r="C669" t="s">
        <v>166</v>
      </c>
      <c r="D669" t="s">
        <v>71</v>
      </c>
      <c r="E669">
        <v>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4.666666666666667</v>
      </c>
      <c r="M669">
        <v>3</v>
      </c>
      <c r="N669">
        <v>2</v>
      </c>
      <c r="O669">
        <v>2</v>
      </c>
      <c r="P669">
        <v>1</v>
      </c>
      <c r="Q669">
        <v>4</v>
      </c>
      <c r="R669">
        <v>3</v>
      </c>
      <c r="S669">
        <v>0</v>
      </c>
      <c r="T669">
        <v>0</v>
      </c>
      <c r="U669">
        <v>0</v>
      </c>
    </row>
    <row r="670" spans="1:21" x14ac:dyDescent="0.35">
      <c r="A670" t="s">
        <v>170</v>
      </c>
      <c r="B670">
        <v>44456</v>
      </c>
      <c r="C670" t="s">
        <v>160</v>
      </c>
      <c r="D670" t="s">
        <v>38</v>
      </c>
      <c r="E670">
        <v>1</v>
      </c>
      <c r="F670">
        <v>0</v>
      </c>
      <c r="G670">
        <v>0</v>
      </c>
      <c r="H670">
        <v>0</v>
      </c>
      <c r="I670">
        <v>1</v>
      </c>
      <c r="J670">
        <v>0</v>
      </c>
      <c r="K670">
        <v>0</v>
      </c>
      <c r="L670">
        <v>4</v>
      </c>
      <c r="M670">
        <v>6</v>
      </c>
      <c r="N670">
        <v>4</v>
      </c>
      <c r="O670">
        <v>4</v>
      </c>
      <c r="P670">
        <v>1</v>
      </c>
      <c r="Q670">
        <v>3</v>
      </c>
      <c r="R670">
        <v>0</v>
      </c>
      <c r="S670">
        <v>0</v>
      </c>
      <c r="T670">
        <v>0</v>
      </c>
      <c r="U670">
        <v>0</v>
      </c>
    </row>
    <row r="671" spans="1:21" x14ac:dyDescent="0.35">
      <c r="A671" t="s">
        <v>170</v>
      </c>
      <c r="B671">
        <v>44457</v>
      </c>
      <c r="C671" t="s">
        <v>156</v>
      </c>
      <c r="D671" t="s">
        <v>38</v>
      </c>
      <c r="E671">
        <v>1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3.3333333333333335</v>
      </c>
      <c r="M671">
        <v>5</v>
      </c>
      <c r="N671">
        <v>3</v>
      </c>
      <c r="O671">
        <v>3</v>
      </c>
      <c r="P671">
        <v>0</v>
      </c>
      <c r="Q671">
        <v>2</v>
      </c>
      <c r="R671">
        <v>2</v>
      </c>
      <c r="S671">
        <v>0</v>
      </c>
      <c r="T671">
        <v>0</v>
      </c>
      <c r="U671">
        <v>0</v>
      </c>
    </row>
    <row r="672" spans="1:21" x14ac:dyDescent="0.35">
      <c r="A672" t="s">
        <v>170</v>
      </c>
      <c r="B672">
        <v>44458</v>
      </c>
      <c r="C672" t="s">
        <v>165</v>
      </c>
      <c r="D672" t="s">
        <v>38</v>
      </c>
      <c r="E672">
        <v>1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5</v>
      </c>
      <c r="M672">
        <v>6</v>
      </c>
      <c r="N672">
        <v>5</v>
      </c>
      <c r="O672">
        <v>5</v>
      </c>
      <c r="P672">
        <v>1</v>
      </c>
      <c r="Q672">
        <v>1</v>
      </c>
      <c r="R672">
        <v>3</v>
      </c>
      <c r="S672">
        <v>1</v>
      </c>
      <c r="T672">
        <v>0</v>
      </c>
      <c r="U672">
        <v>0</v>
      </c>
    </row>
    <row r="673" spans="1:21" x14ac:dyDescent="0.35">
      <c r="A673" t="s">
        <v>170</v>
      </c>
      <c r="B673">
        <v>44459</v>
      </c>
      <c r="C673" t="s">
        <v>146</v>
      </c>
      <c r="D673" t="s">
        <v>119</v>
      </c>
      <c r="E673">
        <v>1</v>
      </c>
      <c r="F673">
        <v>0</v>
      </c>
      <c r="G673">
        <v>0</v>
      </c>
      <c r="H673">
        <v>1</v>
      </c>
      <c r="I673">
        <v>0</v>
      </c>
      <c r="J673">
        <v>0</v>
      </c>
      <c r="K673">
        <v>0</v>
      </c>
      <c r="L673">
        <v>6.666666666666667</v>
      </c>
      <c r="M673">
        <v>4</v>
      </c>
      <c r="N673">
        <v>0</v>
      </c>
      <c r="O673">
        <v>0</v>
      </c>
      <c r="P673">
        <v>0</v>
      </c>
      <c r="Q673">
        <v>1</v>
      </c>
      <c r="R673">
        <v>6</v>
      </c>
      <c r="S673">
        <v>0</v>
      </c>
      <c r="T673">
        <v>0</v>
      </c>
      <c r="U673">
        <v>0</v>
      </c>
    </row>
    <row r="674" spans="1:21" x14ac:dyDescent="0.35">
      <c r="A674" t="s">
        <v>170</v>
      </c>
      <c r="B674">
        <v>44460</v>
      </c>
      <c r="C674" t="s">
        <v>169</v>
      </c>
      <c r="D674" t="s">
        <v>119</v>
      </c>
      <c r="E674">
        <v>1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2</v>
      </c>
      <c r="S674">
        <v>1</v>
      </c>
      <c r="T674">
        <v>0</v>
      </c>
      <c r="U674">
        <v>1</v>
      </c>
    </row>
    <row r="675" spans="1:21" x14ac:dyDescent="0.35">
      <c r="A675" t="s">
        <v>170</v>
      </c>
      <c r="B675">
        <v>44461</v>
      </c>
      <c r="C675" t="s">
        <v>160</v>
      </c>
      <c r="D675" t="s">
        <v>119</v>
      </c>
      <c r="E675">
        <v>1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5.333333333333333</v>
      </c>
      <c r="M675">
        <v>5</v>
      </c>
      <c r="N675">
        <v>1</v>
      </c>
      <c r="O675">
        <v>1</v>
      </c>
      <c r="P675">
        <v>0</v>
      </c>
      <c r="Q675">
        <v>1</v>
      </c>
      <c r="R675">
        <v>6</v>
      </c>
      <c r="S675">
        <v>0</v>
      </c>
      <c r="T675">
        <v>0</v>
      </c>
      <c r="U675">
        <v>0</v>
      </c>
    </row>
    <row r="676" spans="1:21" x14ac:dyDescent="0.35">
      <c r="A676" t="s">
        <v>170</v>
      </c>
      <c r="B676">
        <v>44462</v>
      </c>
      <c r="C676" t="s">
        <v>156</v>
      </c>
      <c r="D676" t="s">
        <v>31</v>
      </c>
      <c r="E676">
        <v>1</v>
      </c>
      <c r="F676">
        <v>0</v>
      </c>
      <c r="G676">
        <v>0</v>
      </c>
      <c r="H676">
        <v>1</v>
      </c>
      <c r="I676">
        <v>0</v>
      </c>
      <c r="J676">
        <v>0</v>
      </c>
      <c r="K676">
        <v>0</v>
      </c>
      <c r="L676">
        <v>5</v>
      </c>
      <c r="M676">
        <v>3</v>
      </c>
      <c r="N676">
        <v>0</v>
      </c>
      <c r="O676">
        <v>0</v>
      </c>
      <c r="P676">
        <v>0</v>
      </c>
      <c r="Q676">
        <v>2</v>
      </c>
      <c r="R676">
        <v>7</v>
      </c>
      <c r="S676">
        <v>0</v>
      </c>
      <c r="T676">
        <v>0</v>
      </c>
      <c r="U676">
        <v>1</v>
      </c>
    </row>
    <row r="677" spans="1:21" x14ac:dyDescent="0.35">
      <c r="A677" t="s">
        <v>170</v>
      </c>
      <c r="B677">
        <v>44463</v>
      </c>
      <c r="C677" t="s">
        <v>165</v>
      </c>
      <c r="D677" t="s">
        <v>31</v>
      </c>
      <c r="E677">
        <v>1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5</v>
      </c>
      <c r="M677">
        <v>5</v>
      </c>
      <c r="N677">
        <v>3</v>
      </c>
      <c r="O677">
        <v>3</v>
      </c>
      <c r="P677">
        <v>1</v>
      </c>
      <c r="Q677">
        <v>1</v>
      </c>
      <c r="R677">
        <v>1</v>
      </c>
      <c r="S677">
        <v>0</v>
      </c>
      <c r="T677">
        <v>0</v>
      </c>
      <c r="U677">
        <v>0</v>
      </c>
    </row>
    <row r="678" spans="1:21" x14ac:dyDescent="0.35">
      <c r="A678" t="s">
        <v>170</v>
      </c>
      <c r="B678">
        <v>44464</v>
      </c>
      <c r="C678" t="s">
        <v>166</v>
      </c>
      <c r="D678" t="s">
        <v>31</v>
      </c>
      <c r="E678">
        <v>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3</v>
      </c>
      <c r="M678">
        <v>2</v>
      </c>
      <c r="N678">
        <v>0</v>
      </c>
      <c r="O678">
        <v>0</v>
      </c>
      <c r="P678">
        <v>0</v>
      </c>
      <c r="Q678">
        <v>1</v>
      </c>
      <c r="R678">
        <v>2</v>
      </c>
      <c r="S678">
        <v>0</v>
      </c>
      <c r="T678">
        <v>0</v>
      </c>
      <c r="U678">
        <v>0</v>
      </c>
    </row>
    <row r="679" spans="1:21" x14ac:dyDescent="0.35">
      <c r="A679" t="s">
        <v>170</v>
      </c>
      <c r="B679">
        <v>44465</v>
      </c>
      <c r="C679" t="s">
        <v>146</v>
      </c>
      <c r="D679" t="s">
        <v>31</v>
      </c>
      <c r="E679">
        <v>1</v>
      </c>
      <c r="F679">
        <v>0</v>
      </c>
      <c r="G679">
        <v>0</v>
      </c>
      <c r="H679">
        <v>0</v>
      </c>
      <c r="I679">
        <v>1</v>
      </c>
      <c r="J679">
        <v>0</v>
      </c>
      <c r="K679">
        <v>0</v>
      </c>
      <c r="L679">
        <v>5</v>
      </c>
      <c r="M679">
        <v>7</v>
      </c>
      <c r="N679">
        <v>3</v>
      </c>
      <c r="O679">
        <v>3</v>
      </c>
      <c r="P679">
        <v>1</v>
      </c>
      <c r="Q679">
        <v>0</v>
      </c>
      <c r="R679">
        <v>8</v>
      </c>
      <c r="S679">
        <v>0</v>
      </c>
      <c r="T679">
        <v>0</v>
      </c>
      <c r="U679">
        <v>0</v>
      </c>
    </row>
    <row r="680" spans="1:21" x14ac:dyDescent="0.35">
      <c r="A680" t="s">
        <v>170</v>
      </c>
      <c r="B680">
        <v>44467</v>
      </c>
      <c r="C680" t="s">
        <v>148</v>
      </c>
      <c r="D680" t="s">
        <v>55</v>
      </c>
      <c r="E680">
        <v>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4</v>
      </c>
      <c r="M680">
        <v>2</v>
      </c>
      <c r="N680">
        <v>1</v>
      </c>
      <c r="O680">
        <v>1</v>
      </c>
      <c r="P680">
        <v>1</v>
      </c>
      <c r="Q680">
        <v>2</v>
      </c>
      <c r="R680">
        <v>2</v>
      </c>
      <c r="S680">
        <v>0</v>
      </c>
      <c r="T680">
        <v>0</v>
      </c>
      <c r="U680">
        <v>0</v>
      </c>
    </row>
    <row r="681" spans="1:21" x14ac:dyDescent="0.35">
      <c r="A681" t="s">
        <v>170</v>
      </c>
      <c r="B681">
        <v>44468</v>
      </c>
      <c r="C681" t="s">
        <v>156</v>
      </c>
      <c r="D681" t="s">
        <v>55</v>
      </c>
      <c r="E681">
        <v>1</v>
      </c>
      <c r="F681">
        <v>0</v>
      </c>
      <c r="G681">
        <v>0</v>
      </c>
      <c r="H681">
        <v>0</v>
      </c>
      <c r="I681">
        <v>1</v>
      </c>
      <c r="J681">
        <v>0</v>
      </c>
      <c r="K681">
        <v>0</v>
      </c>
      <c r="L681">
        <v>5</v>
      </c>
      <c r="M681">
        <v>8</v>
      </c>
      <c r="N681">
        <v>2</v>
      </c>
      <c r="O681">
        <v>1</v>
      </c>
      <c r="P681">
        <v>1</v>
      </c>
      <c r="Q681">
        <v>0</v>
      </c>
      <c r="R681">
        <v>4</v>
      </c>
      <c r="S681">
        <v>0</v>
      </c>
      <c r="T681">
        <v>0</v>
      </c>
      <c r="U681">
        <v>0</v>
      </c>
    </row>
    <row r="682" spans="1:21" x14ac:dyDescent="0.35">
      <c r="A682" t="s">
        <v>170</v>
      </c>
      <c r="B682">
        <v>44469</v>
      </c>
      <c r="C682" t="s">
        <v>165</v>
      </c>
      <c r="D682" t="s">
        <v>55</v>
      </c>
      <c r="E682">
        <v>1</v>
      </c>
      <c r="F682">
        <v>0</v>
      </c>
      <c r="G682">
        <v>0</v>
      </c>
      <c r="H682">
        <v>1</v>
      </c>
      <c r="I682">
        <v>0</v>
      </c>
      <c r="J682">
        <v>0</v>
      </c>
      <c r="K682">
        <v>0</v>
      </c>
      <c r="L682">
        <v>6</v>
      </c>
      <c r="M682">
        <v>3</v>
      </c>
      <c r="N682">
        <v>1</v>
      </c>
      <c r="O682">
        <v>1</v>
      </c>
      <c r="P682">
        <v>1</v>
      </c>
      <c r="Q682">
        <v>2</v>
      </c>
      <c r="R682">
        <v>2</v>
      </c>
      <c r="S682">
        <v>0</v>
      </c>
      <c r="T682">
        <v>0</v>
      </c>
      <c r="U682">
        <v>0</v>
      </c>
    </row>
    <row r="683" spans="1:21" x14ac:dyDescent="0.35">
      <c r="A683" t="s">
        <v>170</v>
      </c>
      <c r="B683">
        <v>44470</v>
      </c>
      <c r="C683" t="s">
        <v>161</v>
      </c>
      <c r="D683" t="s">
        <v>28</v>
      </c>
      <c r="E683">
        <v>1</v>
      </c>
      <c r="F683">
        <v>0</v>
      </c>
      <c r="G683">
        <v>0</v>
      </c>
      <c r="H683">
        <v>0</v>
      </c>
      <c r="I683">
        <v>1</v>
      </c>
      <c r="J683">
        <v>0</v>
      </c>
      <c r="K683">
        <v>0</v>
      </c>
      <c r="L683">
        <v>2.6666666666666665</v>
      </c>
      <c r="M683">
        <v>3</v>
      </c>
      <c r="N683">
        <v>2</v>
      </c>
      <c r="O683">
        <v>2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0</v>
      </c>
    </row>
    <row r="684" spans="1:21" x14ac:dyDescent="0.35">
      <c r="A684" t="s">
        <v>170</v>
      </c>
      <c r="B684" t="s">
        <v>0</v>
      </c>
      <c r="C684" t="s">
        <v>1</v>
      </c>
      <c r="D684" t="s">
        <v>2</v>
      </c>
      <c r="E684" t="s">
        <v>3</v>
      </c>
      <c r="F684" t="s">
        <v>4</v>
      </c>
      <c r="G684" t="s">
        <v>5</v>
      </c>
      <c r="H684" t="s">
        <v>6</v>
      </c>
      <c r="I684" t="s">
        <v>7</v>
      </c>
      <c r="J684" t="s">
        <v>8</v>
      </c>
      <c r="K684" t="s">
        <v>9</v>
      </c>
      <c r="L684" t="s">
        <v>10</v>
      </c>
      <c r="M684" t="s">
        <v>11</v>
      </c>
      <c r="N684" t="s">
        <v>12</v>
      </c>
      <c r="O684" t="s">
        <v>13</v>
      </c>
      <c r="P684" t="s">
        <v>14</v>
      </c>
      <c r="Q684" t="s">
        <v>15</v>
      </c>
      <c r="R684" t="s">
        <v>16</v>
      </c>
      <c r="S684" t="s">
        <v>17</v>
      </c>
      <c r="T684" t="s">
        <v>18</v>
      </c>
      <c r="U684" t="s">
        <v>19</v>
      </c>
    </row>
    <row r="685" spans="1:21" x14ac:dyDescent="0.35">
      <c r="A685" t="s">
        <v>170</v>
      </c>
      <c r="B685">
        <v>44471</v>
      </c>
      <c r="C685" t="s">
        <v>146</v>
      </c>
      <c r="D685" t="s">
        <v>28</v>
      </c>
      <c r="E685">
        <v>1</v>
      </c>
      <c r="F685">
        <v>0</v>
      </c>
      <c r="G685">
        <v>0</v>
      </c>
      <c r="H685">
        <v>0</v>
      </c>
      <c r="I685">
        <v>1</v>
      </c>
      <c r="J685">
        <v>0</v>
      </c>
      <c r="K685">
        <v>0</v>
      </c>
      <c r="L685">
        <v>3</v>
      </c>
      <c r="M685">
        <v>7</v>
      </c>
      <c r="N685">
        <v>7</v>
      </c>
      <c r="O685">
        <v>6</v>
      </c>
      <c r="P685">
        <v>3</v>
      </c>
      <c r="Q685">
        <v>0</v>
      </c>
      <c r="R685">
        <v>2</v>
      </c>
      <c r="S685">
        <v>0</v>
      </c>
      <c r="T685">
        <v>0</v>
      </c>
      <c r="U685">
        <v>1</v>
      </c>
    </row>
    <row r="686" spans="1:21" x14ac:dyDescent="0.35">
      <c r="A686" t="s">
        <v>170</v>
      </c>
      <c r="B686">
        <v>44472</v>
      </c>
      <c r="C686" t="s">
        <v>148</v>
      </c>
      <c r="D686" t="s">
        <v>28</v>
      </c>
      <c r="E686">
        <v>1</v>
      </c>
      <c r="F686">
        <v>0</v>
      </c>
      <c r="G686">
        <v>0</v>
      </c>
      <c r="H686">
        <v>0</v>
      </c>
      <c r="I686">
        <v>1</v>
      </c>
      <c r="J686">
        <v>0</v>
      </c>
      <c r="K686">
        <v>0</v>
      </c>
      <c r="L686">
        <v>0.66666666666666663</v>
      </c>
      <c r="M686">
        <v>5</v>
      </c>
      <c r="N686">
        <v>3</v>
      </c>
      <c r="O686">
        <v>3</v>
      </c>
      <c r="P686">
        <v>1</v>
      </c>
      <c r="Q686">
        <v>0</v>
      </c>
      <c r="R686">
        <v>1</v>
      </c>
      <c r="S686">
        <v>0</v>
      </c>
      <c r="T686">
        <v>0</v>
      </c>
      <c r="U686">
        <v>0</v>
      </c>
    </row>
    <row r="687" spans="1:21" x14ac:dyDescent="0.35">
      <c r="A687" t="s">
        <v>170</v>
      </c>
      <c r="B687" t="s">
        <v>77</v>
      </c>
      <c r="C687" t="s">
        <v>78</v>
      </c>
      <c r="E687">
        <v>162</v>
      </c>
      <c r="F687">
        <v>1</v>
      </c>
      <c r="G687">
        <v>0</v>
      </c>
      <c r="H687">
        <v>24</v>
      </c>
      <c r="I687">
        <v>76</v>
      </c>
      <c r="J687">
        <v>0</v>
      </c>
      <c r="K687">
        <v>1</v>
      </c>
      <c r="L687">
        <v>735.33333333333337</v>
      </c>
      <c r="M687">
        <v>841</v>
      </c>
      <c r="N687">
        <v>506</v>
      </c>
      <c r="O687">
        <v>489</v>
      </c>
      <c r="P687">
        <v>149</v>
      </c>
      <c r="Q687">
        <v>267</v>
      </c>
      <c r="R687">
        <v>597</v>
      </c>
      <c r="S687">
        <v>35</v>
      </c>
      <c r="T687">
        <v>5</v>
      </c>
      <c r="U687">
        <v>33</v>
      </c>
    </row>
    <row r="688" spans="1:21" x14ac:dyDescent="0.35">
      <c r="A688" t="s">
        <v>191</v>
      </c>
      <c r="B688" t="s">
        <v>0</v>
      </c>
      <c r="C688" t="s">
        <v>1</v>
      </c>
      <c r="D688" t="s">
        <v>2</v>
      </c>
      <c r="E688" t="s">
        <v>3</v>
      </c>
      <c r="F688" t="s">
        <v>4</v>
      </c>
      <c r="G688" t="s">
        <v>5</v>
      </c>
      <c r="H688" t="s">
        <v>6</v>
      </c>
      <c r="I688" t="s">
        <v>7</v>
      </c>
      <c r="J688" t="s">
        <v>8</v>
      </c>
      <c r="K688" t="s">
        <v>9</v>
      </c>
      <c r="L688" t="s">
        <v>10</v>
      </c>
      <c r="M688" t="s">
        <v>11</v>
      </c>
      <c r="N688" t="s">
        <v>12</v>
      </c>
      <c r="O688" t="s">
        <v>13</v>
      </c>
      <c r="P688" t="s">
        <v>14</v>
      </c>
      <c r="Q688" t="s">
        <v>15</v>
      </c>
      <c r="R688" t="s">
        <v>16</v>
      </c>
      <c r="S688" t="s">
        <v>17</v>
      </c>
      <c r="T688" t="s">
        <v>18</v>
      </c>
      <c r="U688" t="s">
        <v>19</v>
      </c>
    </row>
    <row r="689" spans="1:21" x14ac:dyDescent="0.35">
      <c r="A689" t="s">
        <v>191</v>
      </c>
      <c r="B689">
        <v>44288</v>
      </c>
      <c r="C689" t="s">
        <v>171</v>
      </c>
      <c r="D689" t="s">
        <v>53</v>
      </c>
      <c r="E689">
        <v>1</v>
      </c>
      <c r="F689">
        <v>0</v>
      </c>
      <c r="G689">
        <v>0</v>
      </c>
      <c r="H689">
        <v>0</v>
      </c>
      <c r="I689">
        <v>1</v>
      </c>
      <c r="J689">
        <v>0</v>
      </c>
      <c r="K689">
        <v>0</v>
      </c>
      <c r="L689">
        <v>5.333333333333333</v>
      </c>
      <c r="M689">
        <v>4</v>
      </c>
      <c r="N689">
        <v>1</v>
      </c>
      <c r="O689">
        <v>1</v>
      </c>
      <c r="P689">
        <v>0</v>
      </c>
      <c r="Q689">
        <v>1</v>
      </c>
      <c r="R689">
        <v>4</v>
      </c>
      <c r="S689">
        <v>0</v>
      </c>
      <c r="T689">
        <v>0</v>
      </c>
      <c r="U689">
        <v>0</v>
      </c>
    </row>
    <row r="690" spans="1:21" x14ac:dyDescent="0.35">
      <c r="A690" t="s">
        <v>191</v>
      </c>
      <c r="B690">
        <v>44289</v>
      </c>
      <c r="C690" t="s">
        <v>172</v>
      </c>
      <c r="D690" t="s">
        <v>53</v>
      </c>
      <c r="E690">
        <v>1</v>
      </c>
      <c r="F690">
        <v>0</v>
      </c>
      <c r="G690">
        <v>0</v>
      </c>
      <c r="H690">
        <v>0</v>
      </c>
      <c r="I690">
        <v>1</v>
      </c>
      <c r="J690">
        <v>0</v>
      </c>
      <c r="K690">
        <v>0</v>
      </c>
      <c r="L690">
        <v>5</v>
      </c>
      <c r="M690">
        <v>6</v>
      </c>
      <c r="N690">
        <v>3</v>
      </c>
      <c r="O690">
        <v>2</v>
      </c>
      <c r="P690">
        <v>0</v>
      </c>
      <c r="Q690">
        <v>1</v>
      </c>
      <c r="R690">
        <v>8</v>
      </c>
      <c r="S690">
        <v>0</v>
      </c>
      <c r="T690">
        <v>0</v>
      </c>
      <c r="U690">
        <v>1</v>
      </c>
    </row>
    <row r="691" spans="1:21" x14ac:dyDescent="0.35">
      <c r="A691" t="s">
        <v>191</v>
      </c>
      <c r="B691">
        <v>44290</v>
      </c>
      <c r="C691" t="s">
        <v>173</v>
      </c>
      <c r="D691" t="s">
        <v>53</v>
      </c>
      <c r="E691">
        <v>1</v>
      </c>
      <c r="F691">
        <v>0</v>
      </c>
      <c r="G691">
        <v>0</v>
      </c>
      <c r="H691">
        <v>0</v>
      </c>
      <c r="I691">
        <v>1</v>
      </c>
      <c r="J691">
        <v>0</v>
      </c>
      <c r="K691">
        <v>0</v>
      </c>
      <c r="L691">
        <v>2</v>
      </c>
      <c r="M691">
        <v>7</v>
      </c>
      <c r="N691">
        <v>6</v>
      </c>
      <c r="O691">
        <v>6</v>
      </c>
      <c r="P691">
        <v>0</v>
      </c>
      <c r="Q691">
        <v>2</v>
      </c>
      <c r="R691">
        <v>2</v>
      </c>
      <c r="S691">
        <v>0</v>
      </c>
      <c r="T691">
        <v>0</v>
      </c>
      <c r="U691">
        <v>0</v>
      </c>
    </row>
    <row r="692" spans="1:21" x14ac:dyDescent="0.35">
      <c r="A692" t="s">
        <v>191</v>
      </c>
      <c r="B692">
        <v>44291</v>
      </c>
      <c r="C692" t="s">
        <v>174</v>
      </c>
      <c r="D692" t="s">
        <v>35</v>
      </c>
      <c r="E692">
        <v>1</v>
      </c>
      <c r="F692">
        <v>0</v>
      </c>
      <c r="G692">
        <v>0</v>
      </c>
      <c r="H692">
        <v>1</v>
      </c>
      <c r="I692">
        <v>0</v>
      </c>
      <c r="J692">
        <v>0</v>
      </c>
      <c r="K692">
        <v>0</v>
      </c>
      <c r="L692">
        <v>5</v>
      </c>
      <c r="M692">
        <v>2</v>
      </c>
      <c r="N692">
        <v>0</v>
      </c>
      <c r="O692">
        <v>0</v>
      </c>
      <c r="P692">
        <v>0</v>
      </c>
      <c r="Q692">
        <v>4</v>
      </c>
      <c r="R692">
        <v>4</v>
      </c>
      <c r="S692">
        <v>0</v>
      </c>
      <c r="T692">
        <v>0</v>
      </c>
      <c r="U692">
        <v>1</v>
      </c>
    </row>
    <row r="693" spans="1:21" x14ac:dyDescent="0.35">
      <c r="A693" t="s">
        <v>191</v>
      </c>
      <c r="B693">
        <v>44292</v>
      </c>
      <c r="C693" t="s">
        <v>175</v>
      </c>
      <c r="D693" t="s">
        <v>35</v>
      </c>
      <c r="E693">
        <v>1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5</v>
      </c>
      <c r="M693">
        <v>5</v>
      </c>
      <c r="N693">
        <v>3</v>
      </c>
      <c r="O693">
        <v>3</v>
      </c>
      <c r="P693">
        <v>0</v>
      </c>
      <c r="Q693">
        <v>2</v>
      </c>
      <c r="R693">
        <v>6</v>
      </c>
      <c r="S693">
        <v>1</v>
      </c>
      <c r="T693">
        <v>0</v>
      </c>
      <c r="U693">
        <v>0</v>
      </c>
    </row>
    <row r="694" spans="1:21" x14ac:dyDescent="0.35">
      <c r="A694" t="s">
        <v>191</v>
      </c>
      <c r="B694">
        <v>44293</v>
      </c>
      <c r="C694" t="s">
        <v>171</v>
      </c>
      <c r="D694" t="s">
        <v>35</v>
      </c>
      <c r="E694">
        <v>1</v>
      </c>
      <c r="F694">
        <v>0</v>
      </c>
      <c r="G694">
        <v>0</v>
      </c>
      <c r="H694">
        <v>1</v>
      </c>
      <c r="I694">
        <v>0</v>
      </c>
      <c r="J694">
        <v>0</v>
      </c>
      <c r="K694">
        <v>0</v>
      </c>
      <c r="L694">
        <v>7</v>
      </c>
      <c r="M694">
        <v>3</v>
      </c>
      <c r="N694">
        <v>1</v>
      </c>
      <c r="O694">
        <v>1</v>
      </c>
      <c r="P694">
        <v>0</v>
      </c>
      <c r="Q694">
        <v>3</v>
      </c>
      <c r="R694">
        <v>7</v>
      </c>
      <c r="S694">
        <v>0</v>
      </c>
      <c r="T694">
        <v>0</v>
      </c>
      <c r="U694">
        <v>0</v>
      </c>
    </row>
    <row r="695" spans="1:21" x14ac:dyDescent="0.35">
      <c r="A695" t="s">
        <v>191</v>
      </c>
      <c r="B695">
        <v>44294</v>
      </c>
      <c r="C695" t="s">
        <v>176</v>
      </c>
      <c r="D695" t="s">
        <v>67</v>
      </c>
      <c r="E695">
        <v>1</v>
      </c>
      <c r="F695">
        <v>0</v>
      </c>
      <c r="G695">
        <v>0</v>
      </c>
      <c r="H695">
        <v>1</v>
      </c>
      <c r="I695">
        <v>0</v>
      </c>
      <c r="J695">
        <v>0</v>
      </c>
      <c r="K695">
        <v>0</v>
      </c>
      <c r="L695">
        <v>5</v>
      </c>
      <c r="M695">
        <v>4</v>
      </c>
      <c r="N695">
        <v>3</v>
      </c>
      <c r="O695">
        <v>3</v>
      </c>
      <c r="P695">
        <v>2</v>
      </c>
      <c r="Q695">
        <v>0</v>
      </c>
      <c r="R695">
        <v>7</v>
      </c>
      <c r="S695">
        <v>0</v>
      </c>
      <c r="T695">
        <v>0</v>
      </c>
      <c r="U695">
        <v>0</v>
      </c>
    </row>
    <row r="696" spans="1:21" x14ac:dyDescent="0.35">
      <c r="A696" t="s">
        <v>191</v>
      </c>
      <c r="B696">
        <v>44296</v>
      </c>
      <c r="C696" t="s">
        <v>173</v>
      </c>
      <c r="D696" t="s">
        <v>67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5</v>
      </c>
      <c r="M696">
        <v>3</v>
      </c>
      <c r="N696">
        <v>2</v>
      </c>
      <c r="O696">
        <v>2</v>
      </c>
      <c r="P696">
        <v>2</v>
      </c>
      <c r="Q696">
        <v>3</v>
      </c>
      <c r="R696">
        <v>4</v>
      </c>
      <c r="S696">
        <v>0</v>
      </c>
      <c r="T696">
        <v>0</v>
      </c>
      <c r="U696">
        <v>0</v>
      </c>
    </row>
    <row r="697" spans="1:21" x14ac:dyDescent="0.35">
      <c r="A697" t="s">
        <v>191</v>
      </c>
      <c r="B697">
        <v>44297</v>
      </c>
      <c r="C697" t="s">
        <v>174</v>
      </c>
      <c r="D697" t="s">
        <v>67</v>
      </c>
      <c r="E697">
        <v>1</v>
      </c>
      <c r="F697">
        <v>0</v>
      </c>
      <c r="G697">
        <v>0</v>
      </c>
      <c r="H697">
        <v>1</v>
      </c>
      <c r="I697">
        <v>0</v>
      </c>
      <c r="J697">
        <v>0</v>
      </c>
      <c r="K697">
        <v>0</v>
      </c>
      <c r="L697">
        <v>6</v>
      </c>
      <c r="M697">
        <v>7</v>
      </c>
      <c r="N697">
        <v>4</v>
      </c>
      <c r="O697">
        <v>4</v>
      </c>
      <c r="P697">
        <v>1</v>
      </c>
      <c r="Q697">
        <v>3</v>
      </c>
      <c r="R697">
        <v>7</v>
      </c>
      <c r="S697">
        <v>0</v>
      </c>
      <c r="T697">
        <v>0</v>
      </c>
      <c r="U697">
        <v>0</v>
      </c>
    </row>
    <row r="698" spans="1:21" x14ac:dyDescent="0.35">
      <c r="A698" t="s">
        <v>191</v>
      </c>
      <c r="B698">
        <v>44299</v>
      </c>
      <c r="C698" t="s">
        <v>175</v>
      </c>
      <c r="D698" t="s">
        <v>56</v>
      </c>
      <c r="E698">
        <v>1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5</v>
      </c>
      <c r="M698">
        <v>4</v>
      </c>
      <c r="N698">
        <v>2</v>
      </c>
      <c r="O698">
        <v>2</v>
      </c>
      <c r="P698">
        <v>0</v>
      </c>
      <c r="Q698">
        <v>3</v>
      </c>
      <c r="R698">
        <v>2</v>
      </c>
      <c r="S698">
        <v>2</v>
      </c>
      <c r="T698">
        <v>0</v>
      </c>
      <c r="U698">
        <v>0</v>
      </c>
    </row>
    <row r="699" spans="1:21" x14ac:dyDescent="0.35">
      <c r="A699" t="s">
        <v>191</v>
      </c>
      <c r="B699" t="s">
        <v>177</v>
      </c>
      <c r="C699" t="s">
        <v>171</v>
      </c>
      <c r="D699" t="s">
        <v>56</v>
      </c>
      <c r="E699">
        <v>1</v>
      </c>
      <c r="F699">
        <v>0</v>
      </c>
      <c r="G699">
        <v>0</v>
      </c>
      <c r="H699">
        <v>1</v>
      </c>
      <c r="I699">
        <v>0</v>
      </c>
      <c r="J699">
        <v>0</v>
      </c>
      <c r="K699">
        <v>0</v>
      </c>
      <c r="L699">
        <v>5</v>
      </c>
      <c r="M699">
        <v>5</v>
      </c>
      <c r="N699">
        <v>2</v>
      </c>
      <c r="O699">
        <v>2</v>
      </c>
      <c r="P699">
        <v>0</v>
      </c>
      <c r="Q699">
        <v>0</v>
      </c>
      <c r="R699">
        <v>3</v>
      </c>
      <c r="S699">
        <v>1</v>
      </c>
      <c r="T699">
        <v>0</v>
      </c>
      <c r="U699">
        <v>1</v>
      </c>
    </row>
    <row r="700" spans="1:21" x14ac:dyDescent="0.35">
      <c r="A700" t="s">
        <v>191</v>
      </c>
      <c r="B700" t="s">
        <v>178</v>
      </c>
      <c r="C700" t="s">
        <v>176</v>
      </c>
      <c r="D700" t="s">
        <v>56</v>
      </c>
      <c r="E700">
        <v>1</v>
      </c>
      <c r="F700">
        <v>0</v>
      </c>
      <c r="G700">
        <v>0</v>
      </c>
      <c r="H700">
        <v>1</v>
      </c>
      <c r="I700">
        <v>0</v>
      </c>
      <c r="J700">
        <v>0</v>
      </c>
      <c r="K700">
        <v>0</v>
      </c>
      <c r="L700">
        <v>5</v>
      </c>
      <c r="M700">
        <v>5</v>
      </c>
      <c r="N700">
        <v>1</v>
      </c>
      <c r="O700">
        <v>1</v>
      </c>
      <c r="P700">
        <v>0</v>
      </c>
      <c r="Q700">
        <v>1</v>
      </c>
      <c r="R700">
        <v>5</v>
      </c>
      <c r="S700">
        <v>0</v>
      </c>
      <c r="T700">
        <v>0</v>
      </c>
      <c r="U700">
        <v>0</v>
      </c>
    </row>
    <row r="701" spans="1:21" x14ac:dyDescent="0.35">
      <c r="A701" t="s">
        <v>191</v>
      </c>
      <c r="B701">
        <v>44301</v>
      </c>
      <c r="C701" t="s">
        <v>173</v>
      </c>
      <c r="D701" t="s">
        <v>56</v>
      </c>
      <c r="E701">
        <v>1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5</v>
      </c>
      <c r="M701">
        <v>4</v>
      </c>
      <c r="N701">
        <v>2</v>
      </c>
      <c r="O701">
        <v>0</v>
      </c>
      <c r="P701">
        <v>0</v>
      </c>
      <c r="Q701">
        <v>2</v>
      </c>
      <c r="R701">
        <v>4</v>
      </c>
      <c r="S701">
        <v>0</v>
      </c>
      <c r="T701">
        <v>0</v>
      </c>
      <c r="U701">
        <v>0</v>
      </c>
    </row>
    <row r="702" spans="1:21" x14ac:dyDescent="0.35">
      <c r="A702" t="s">
        <v>191</v>
      </c>
      <c r="B702">
        <v>44303</v>
      </c>
      <c r="C702" t="s">
        <v>174</v>
      </c>
      <c r="D702" t="s">
        <v>21</v>
      </c>
      <c r="E702">
        <v>1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3.6666666666666665</v>
      </c>
      <c r="M702">
        <v>4</v>
      </c>
      <c r="N702">
        <v>2</v>
      </c>
      <c r="O702">
        <v>2</v>
      </c>
      <c r="P702">
        <v>0</v>
      </c>
      <c r="Q702">
        <v>4</v>
      </c>
      <c r="R702">
        <v>3</v>
      </c>
      <c r="S702">
        <v>0</v>
      </c>
      <c r="T702">
        <v>0</v>
      </c>
      <c r="U702">
        <v>0</v>
      </c>
    </row>
    <row r="703" spans="1:21" x14ac:dyDescent="0.35">
      <c r="A703" t="s">
        <v>191</v>
      </c>
      <c r="B703" t="s">
        <v>179</v>
      </c>
      <c r="C703" t="s">
        <v>172</v>
      </c>
      <c r="D703" t="s">
        <v>21</v>
      </c>
      <c r="E703">
        <v>1</v>
      </c>
      <c r="F703">
        <v>0</v>
      </c>
      <c r="G703">
        <v>0</v>
      </c>
      <c r="H703">
        <v>0</v>
      </c>
      <c r="I703">
        <v>1</v>
      </c>
      <c r="J703">
        <v>0</v>
      </c>
      <c r="K703">
        <v>0</v>
      </c>
      <c r="L703">
        <v>4.333333333333333</v>
      </c>
      <c r="M703">
        <v>7</v>
      </c>
      <c r="N703">
        <v>3</v>
      </c>
      <c r="O703">
        <v>3</v>
      </c>
      <c r="P703">
        <v>1</v>
      </c>
      <c r="Q703">
        <v>0</v>
      </c>
      <c r="R703">
        <v>2</v>
      </c>
      <c r="S703">
        <v>0</v>
      </c>
      <c r="T703">
        <v>0</v>
      </c>
      <c r="U703">
        <v>0</v>
      </c>
    </row>
    <row r="704" spans="1:21" x14ac:dyDescent="0.35">
      <c r="A704" t="s">
        <v>191</v>
      </c>
      <c r="B704" t="s">
        <v>180</v>
      </c>
      <c r="C704" t="s">
        <v>175</v>
      </c>
      <c r="D704" t="s">
        <v>21</v>
      </c>
      <c r="E704">
        <v>1</v>
      </c>
      <c r="F704">
        <v>0</v>
      </c>
      <c r="G704">
        <v>0</v>
      </c>
      <c r="H704">
        <v>0</v>
      </c>
      <c r="I704">
        <v>1</v>
      </c>
      <c r="J704">
        <v>0</v>
      </c>
      <c r="K704">
        <v>0</v>
      </c>
      <c r="L704">
        <v>3.6666666666666665</v>
      </c>
      <c r="M704">
        <v>7</v>
      </c>
      <c r="N704">
        <v>4</v>
      </c>
      <c r="O704">
        <v>4</v>
      </c>
      <c r="P704">
        <v>1</v>
      </c>
      <c r="Q704">
        <v>0</v>
      </c>
      <c r="R704">
        <v>4</v>
      </c>
      <c r="S704">
        <v>1</v>
      </c>
      <c r="T704">
        <v>0</v>
      </c>
      <c r="U704">
        <v>1</v>
      </c>
    </row>
    <row r="705" spans="1:21" x14ac:dyDescent="0.35">
      <c r="A705" t="s">
        <v>191</v>
      </c>
      <c r="B705">
        <v>44305</v>
      </c>
      <c r="C705" t="s">
        <v>171</v>
      </c>
      <c r="D705" t="s">
        <v>21</v>
      </c>
      <c r="E705">
        <v>1</v>
      </c>
      <c r="F705">
        <v>0</v>
      </c>
      <c r="G705">
        <v>0</v>
      </c>
      <c r="H705">
        <v>1</v>
      </c>
      <c r="I705">
        <v>0</v>
      </c>
      <c r="J705">
        <v>0</v>
      </c>
      <c r="K705">
        <v>0</v>
      </c>
      <c r="L705">
        <v>6.333333333333333</v>
      </c>
      <c r="M705">
        <v>9</v>
      </c>
      <c r="N705">
        <v>4</v>
      </c>
      <c r="O705">
        <v>4</v>
      </c>
      <c r="P705">
        <v>0</v>
      </c>
      <c r="Q705">
        <v>0</v>
      </c>
      <c r="R705">
        <v>10</v>
      </c>
      <c r="S705">
        <v>0</v>
      </c>
      <c r="T705">
        <v>0</v>
      </c>
      <c r="U705">
        <v>0</v>
      </c>
    </row>
    <row r="706" spans="1:21" x14ac:dyDescent="0.35">
      <c r="A706" t="s">
        <v>191</v>
      </c>
      <c r="B706">
        <v>44306</v>
      </c>
      <c r="C706" t="s">
        <v>176</v>
      </c>
      <c r="D706" t="s">
        <v>64</v>
      </c>
      <c r="E706">
        <v>1</v>
      </c>
      <c r="F706">
        <v>0</v>
      </c>
      <c r="G706">
        <v>0</v>
      </c>
      <c r="H706">
        <v>1</v>
      </c>
      <c r="I706">
        <v>0</v>
      </c>
      <c r="J706">
        <v>0</v>
      </c>
      <c r="K706">
        <v>0</v>
      </c>
      <c r="L706">
        <v>6</v>
      </c>
      <c r="M706">
        <v>3</v>
      </c>
      <c r="N706">
        <v>2</v>
      </c>
      <c r="O706">
        <v>2</v>
      </c>
      <c r="P706">
        <v>2</v>
      </c>
      <c r="Q706">
        <v>1</v>
      </c>
      <c r="R706">
        <v>6</v>
      </c>
      <c r="S706">
        <v>0</v>
      </c>
      <c r="T706">
        <v>0</v>
      </c>
      <c r="U706">
        <v>0</v>
      </c>
    </row>
    <row r="707" spans="1:21" x14ac:dyDescent="0.35">
      <c r="A707" t="s">
        <v>191</v>
      </c>
      <c r="B707">
        <v>44307</v>
      </c>
      <c r="C707" t="s">
        <v>173</v>
      </c>
      <c r="D707" t="s">
        <v>64</v>
      </c>
      <c r="E707">
        <v>1</v>
      </c>
      <c r="F707">
        <v>0</v>
      </c>
      <c r="G707">
        <v>0</v>
      </c>
      <c r="H707">
        <v>0</v>
      </c>
      <c r="I707">
        <v>1</v>
      </c>
      <c r="J707">
        <v>0</v>
      </c>
      <c r="K707">
        <v>0</v>
      </c>
      <c r="L707">
        <v>4.666666666666667</v>
      </c>
      <c r="M707">
        <v>4</v>
      </c>
      <c r="N707">
        <v>4</v>
      </c>
      <c r="O707">
        <v>4</v>
      </c>
      <c r="P707">
        <v>0</v>
      </c>
      <c r="Q707">
        <v>6</v>
      </c>
      <c r="R707">
        <v>2</v>
      </c>
      <c r="S707">
        <v>1</v>
      </c>
      <c r="T707">
        <v>0</v>
      </c>
      <c r="U707">
        <v>1</v>
      </c>
    </row>
    <row r="708" spans="1:21" x14ac:dyDescent="0.35">
      <c r="A708" t="s">
        <v>191</v>
      </c>
      <c r="B708">
        <v>44308</v>
      </c>
      <c r="C708" t="s">
        <v>174</v>
      </c>
      <c r="D708" t="s">
        <v>46</v>
      </c>
      <c r="E708">
        <v>1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6</v>
      </c>
      <c r="M708">
        <v>1</v>
      </c>
      <c r="N708">
        <v>2</v>
      </c>
      <c r="O708">
        <v>2</v>
      </c>
      <c r="P708">
        <v>0</v>
      </c>
      <c r="Q708">
        <v>3</v>
      </c>
      <c r="R708">
        <v>4</v>
      </c>
      <c r="S708">
        <v>0</v>
      </c>
      <c r="T708">
        <v>0</v>
      </c>
      <c r="U708">
        <v>0</v>
      </c>
    </row>
    <row r="709" spans="1:21" x14ac:dyDescent="0.35">
      <c r="A709" t="s">
        <v>191</v>
      </c>
      <c r="B709" t="s">
        <v>0</v>
      </c>
      <c r="C709" t="s">
        <v>1</v>
      </c>
      <c r="D709" t="s">
        <v>2</v>
      </c>
      <c r="E709" t="s">
        <v>3</v>
      </c>
      <c r="F709" t="s">
        <v>4</v>
      </c>
      <c r="G709" t="s">
        <v>5</v>
      </c>
      <c r="H709" t="s">
        <v>6</v>
      </c>
      <c r="I709" t="s">
        <v>7</v>
      </c>
      <c r="J709" t="s">
        <v>8</v>
      </c>
      <c r="K709" t="s">
        <v>9</v>
      </c>
      <c r="L709" t="s">
        <v>10</v>
      </c>
      <c r="M709" t="s">
        <v>11</v>
      </c>
      <c r="N709" t="s">
        <v>12</v>
      </c>
      <c r="O709" t="s">
        <v>13</v>
      </c>
      <c r="P709" t="s">
        <v>14</v>
      </c>
      <c r="Q709" t="s">
        <v>15</v>
      </c>
      <c r="R709" t="s">
        <v>16</v>
      </c>
      <c r="S709" t="s">
        <v>17</v>
      </c>
      <c r="T709" t="s">
        <v>18</v>
      </c>
      <c r="U709" t="s">
        <v>19</v>
      </c>
    </row>
    <row r="710" spans="1:21" x14ac:dyDescent="0.35">
      <c r="A710" t="s">
        <v>191</v>
      </c>
      <c r="B710">
        <v>44309</v>
      </c>
      <c r="C710" t="s">
        <v>175</v>
      </c>
      <c r="D710" t="s">
        <v>46</v>
      </c>
      <c r="E710">
        <v>1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3.6666666666666665</v>
      </c>
      <c r="M710">
        <v>4</v>
      </c>
      <c r="N710">
        <v>2</v>
      </c>
      <c r="O710">
        <v>2</v>
      </c>
      <c r="P710">
        <v>0</v>
      </c>
      <c r="Q710">
        <v>4</v>
      </c>
      <c r="R710">
        <v>3</v>
      </c>
      <c r="S710">
        <v>0</v>
      </c>
      <c r="T710">
        <v>0</v>
      </c>
      <c r="U710">
        <v>0</v>
      </c>
    </row>
    <row r="711" spans="1:21" x14ac:dyDescent="0.35">
      <c r="A711" t="s">
        <v>191</v>
      </c>
      <c r="B711">
        <v>44310</v>
      </c>
      <c r="C711" t="s">
        <v>171</v>
      </c>
      <c r="D711" t="s">
        <v>46</v>
      </c>
      <c r="E711">
        <v>1</v>
      </c>
      <c r="F711">
        <v>0</v>
      </c>
      <c r="G711">
        <v>0</v>
      </c>
      <c r="H711">
        <v>0</v>
      </c>
      <c r="I711">
        <v>1</v>
      </c>
      <c r="J711">
        <v>0</v>
      </c>
      <c r="K711">
        <v>0</v>
      </c>
      <c r="L711">
        <v>5</v>
      </c>
      <c r="M711">
        <v>8</v>
      </c>
      <c r="N711">
        <v>5</v>
      </c>
      <c r="O711">
        <v>5</v>
      </c>
      <c r="P711">
        <v>0</v>
      </c>
      <c r="Q711">
        <v>1</v>
      </c>
      <c r="R711">
        <v>3</v>
      </c>
      <c r="S711">
        <v>1</v>
      </c>
      <c r="T711">
        <v>0</v>
      </c>
      <c r="U711">
        <v>2</v>
      </c>
    </row>
    <row r="712" spans="1:21" x14ac:dyDescent="0.35">
      <c r="A712" t="s">
        <v>191</v>
      </c>
      <c r="B712">
        <v>44311</v>
      </c>
      <c r="C712" t="s">
        <v>176</v>
      </c>
      <c r="D712" t="s">
        <v>46</v>
      </c>
      <c r="E712">
        <v>1</v>
      </c>
      <c r="F712">
        <v>0</v>
      </c>
      <c r="G712">
        <v>0</v>
      </c>
      <c r="H712">
        <v>1</v>
      </c>
      <c r="I712">
        <v>0</v>
      </c>
      <c r="J712">
        <v>0</v>
      </c>
      <c r="K712">
        <v>0</v>
      </c>
      <c r="L712">
        <v>7</v>
      </c>
      <c r="M712">
        <v>6</v>
      </c>
      <c r="N712">
        <v>3</v>
      </c>
      <c r="O712">
        <v>3</v>
      </c>
      <c r="P712">
        <v>0</v>
      </c>
      <c r="Q712">
        <v>0</v>
      </c>
      <c r="R712">
        <v>8</v>
      </c>
      <c r="S712">
        <v>0</v>
      </c>
      <c r="T712">
        <v>0</v>
      </c>
      <c r="U712">
        <v>0</v>
      </c>
    </row>
    <row r="713" spans="1:21" x14ac:dyDescent="0.35">
      <c r="A713" t="s">
        <v>191</v>
      </c>
      <c r="B713">
        <v>44313</v>
      </c>
      <c r="C713" t="s">
        <v>173</v>
      </c>
      <c r="D713" t="s">
        <v>96</v>
      </c>
      <c r="E713">
        <v>1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7</v>
      </c>
      <c r="M713">
        <v>7</v>
      </c>
      <c r="N713">
        <v>1</v>
      </c>
      <c r="O713">
        <v>1</v>
      </c>
      <c r="P713">
        <v>1</v>
      </c>
      <c r="Q713">
        <v>0</v>
      </c>
      <c r="R713">
        <v>10</v>
      </c>
      <c r="S713">
        <v>0</v>
      </c>
      <c r="T713">
        <v>0</v>
      </c>
      <c r="U713">
        <v>0</v>
      </c>
    </row>
    <row r="714" spans="1:21" x14ac:dyDescent="0.35">
      <c r="A714" t="s">
        <v>191</v>
      </c>
      <c r="B714">
        <v>44314</v>
      </c>
      <c r="C714" t="s">
        <v>174</v>
      </c>
      <c r="D714" t="s">
        <v>96</v>
      </c>
      <c r="E714">
        <v>1</v>
      </c>
      <c r="F714">
        <v>0</v>
      </c>
      <c r="G714">
        <v>0</v>
      </c>
      <c r="H714">
        <v>1</v>
      </c>
      <c r="I714">
        <v>0</v>
      </c>
      <c r="J714">
        <v>0</v>
      </c>
      <c r="K714">
        <v>0</v>
      </c>
      <c r="L714">
        <v>5</v>
      </c>
      <c r="M714">
        <v>1</v>
      </c>
      <c r="N714">
        <v>0</v>
      </c>
      <c r="O714">
        <v>0</v>
      </c>
      <c r="P714">
        <v>0</v>
      </c>
      <c r="Q714">
        <v>3</v>
      </c>
      <c r="R714">
        <v>7</v>
      </c>
      <c r="S714">
        <v>1</v>
      </c>
      <c r="T714">
        <v>0</v>
      </c>
      <c r="U714">
        <v>0</v>
      </c>
    </row>
    <row r="715" spans="1:21" x14ac:dyDescent="0.35">
      <c r="A715" t="s">
        <v>191</v>
      </c>
      <c r="B715">
        <v>44315</v>
      </c>
      <c r="C715" t="s">
        <v>175</v>
      </c>
      <c r="D715" t="s">
        <v>33</v>
      </c>
      <c r="E715">
        <v>1</v>
      </c>
      <c r="F715">
        <v>0</v>
      </c>
      <c r="G715">
        <v>0</v>
      </c>
      <c r="H715">
        <v>0</v>
      </c>
      <c r="I715">
        <v>1</v>
      </c>
      <c r="J715">
        <v>0</v>
      </c>
      <c r="K715">
        <v>0</v>
      </c>
      <c r="L715">
        <v>5.666666666666667</v>
      </c>
      <c r="M715">
        <v>5</v>
      </c>
      <c r="N715">
        <v>2</v>
      </c>
      <c r="O715">
        <v>1</v>
      </c>
      <c r="P715">
        <v>0</v>
      </c>
      <c r="Q715">
        <v>0</v>
      </c>
      <c r="R715">
        <v>7</v>
      </c>
      <c r="S715">
        <v>1</v>
      </c>
      <c r="T715">
        <v>0</v>
      </c>
      <c r="U715">
        <v>0</v>
      </c>
    </row>
    <row r="716" spans="1:21" x14ac:dyDescent="0.35">
      <c r="A716" t="s">
        <v>191</v>
      </c>
      <c r="B716">
        <v>44316</v>
      </c>
      <c r="C716" t="s">
        <v>171</v>
      </c>
      <c r="D716" t="s">
        <v>33</v>
      </c>
      <c r="E716">
        <v>1</v>
      </c>
      <c r="F716">
        <v>0</v>
      </c>
      <c r="G716">
        <v>0</v>
      </c>
      <c r="H716">
        <v>1</v>
      </c>
      <c r="I716">
        <v>0</v>
      </c>
      <c r="J716">
        <v>0</v>
      </c>
      <c r="K716">
        <v>0</v>
      </c>
      <c r="L716">
        <v>6</v>
      </c>
      <c r="M716">
        <v>4</v>
      </c>
      <c r="N716">
        <v>1</v>
      </c>
      <c r="O716">
        <v>1</v>
      </c>
      <c r="P716">
        <v>0</v>
      </c>
      <c r="Q716">
        <v>2</v>
      </c>
      <c r="R716">
        <v>5</v>
      </c>
      <c r="S716">
        <v>1</v>
      </c>
      <c r="T716">
        <v>0</v>
      </c>
      <c r="U716">
        <v>0</v>
      </c>
    </row>
    <row r="717" spans="1:21" x14ac:dyDescent="0.35">
      <c r="A717" t="s">
        <v>191</v>
      </c>
      <c r="B717">
        <v>44317</v>
      </c>
      <c r="C717" t="s">
        <v>176</v>
      </c>
      <c r="D717" t="s">
        <v>33</v>
      </c>
      <c r="E717">
        <v>1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5</v>
      </c>
      <c r="M717">
        <v>8</v>
      </c>
      <c r="N717">
        <v>4</v>
      </c>
      <c r="O717">
        <v>4</v>
      </c>
      <c r="P717">
        <v>1</v>
      </c>
      <c r="Q717">
        <v>1</v>
      </c>
      <c r="R717">
        <v>5</v>
      </c>
      <c r="S717">
        <v>0</v>
      </c>
      <c r="T717">
        <v>0</v>
      </c>
      <c r="U717">
        <v>0</v>
      </c>
    </row>
    <row r="718" spans="1:21" x14ac:dyDescent="0.35">
      <c r="A718" t="s">
        <v>191</v>
      </c>
      <c r="B718">
        <v>44318</v>
      </c>
      <c r="C718" t="s">
        <v>173</v>
      </c>
      <c r="D718" t="s">
        <v>33</v>
      </c>
      <c r="E718">
        <v>1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5</v>
      </c>
      <c r="M718">
        <v>4</v>
      </c>
      <c r="N718">
        <v>1</v>
      </c>
      <c r="O718">
        <v>1</v>
      </c>
      <c r="P718">
        <v>0</v>
      </c>
      <c r="Q718">
        <v>1</v>
      </c>
      <c r="R718">
        <v>7</v>
      </c>
      <c r="S718">
        <v>0</v>
      </c>
      <c r="T718">
        <v>0</v>
      </c>
      <c r="U718">
        <v>1</v>
      </c>
    </row>
    <row r="719" spans="1:21" x14ac:dyDescent="0.35">
      <c r="A719" t="s">
        <v>191</v>
      </c>
      <c r="B719">
        <v>44320</v>
      </c>
      <c r="C719" t="s">
        <v>174</v>
      </c>
      <c r="D719" t="s">
        <v>49</v>
      </c>
      <c r="E719">
        <v>1</v>
      </c>
      <c r="F719">
        <v>0</v>
      </c>
      <c r="G719">
        <v>0</v>
      </c>
      <c r="H719">
        <v>1</v>
      </c>
      <c r="I719">
        <v>0</v>
      </c>
      <c r="J719">
        <v>0</v>
      </c>
      <c r="K719">
        <v>0</v>
      </c>
      <c r="L719">
        <v>5</v>
      </c>
      <c r="M719">
        <v>6</v>
      </c>
      <c r="N719">
        <v>3</v>
      </c>
      <c r="O719">
        <v>3</v>
      </c>
      <c r="P719">
        <v>0</v>
      </c>
      <c r="Q719">
        <v>2</v>
      </c>
      <c r="R719">
        <v>8</v>
      </c>
      <c r="S719">
        <v>0</v>
      </c>
      <c r="T719">
        <v>0</v>
      </c>
      <c r="U719">
        <v>0</v>
      </c>
    </row>
    <row r="720" spans="1:21" x14ac:dyDescent="0.35">
      <c r="A720" t="s">
        <v>191</v>
      </c>
      <c r="B720">
        <v>44321</v>
      </c>
      <c r="C720" t="s">
        <v>175</v>
      </c>
      <c r="D720" t="s">
        <v>49</v>
      </c>
      <c r="E720">
        <v>1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5.666666666666667</v>
      </c>
      <c r="M720">
        <v>6</v>
      </c>
      <c r="N720">
        <v>3</v>
      </c>
      <c r="O720">
        <v>2</v>
      </c>
      <c r="P720">
        <v>0</v>
      </c>
      <c r="Q720">
        <v>2</v>
      </c>
      <c r="R720">
        <v>6</v>
      </c>
      <c r="S720">
        <v>0</v>
      </c>
      <c r="T720">
        <v>0</v>
      </c>
      <c r="U720">
        <v>0</v>
      </c>
    </row>
    <row r="721" spans="1:21" x14ac:dyDescent="0.35">
      <c r="A721" t="s">
        <v>191</v>
      </c>
      <c r="B721">
        <v>44322</v>
      </c>
      <c r="C721" t="s">
        <v>171</v>
      </c>
      <c r="D721" t="s">
        <v>49</v>
      </c>
      <c r="E721">
        <v>1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4.333333333333333</v>
      </c>
      <c r="M721">
        <v>7</v>
      </c>
      <c r="N721">
        <v>6</v>
      </c>
      <c r="O721">
        <v>6</v>
      </c>
      <c r="P721">
        <v>0</v>
      </c>
      <c r="Q721">
        <v>1</v>
      </c>
      <c r="R721">
        <v>5</v>
      </c>
      <c r="S721">
        <v>0</v>
      </c>
      <c r="T721">
        <v>0</v>
      </c>
      <c r="U721">
        <v>0</v>
      </c>
    </row>
    <row r="722" spans="1:21" x14ac:dyDescent="0.35">
      <c r="A722" t="s">
        <v>191</v>
      </c>
      <c r="B722">
        <v>44323</v>
      </c>
      <c r="C722" t="s">
        <v>176</v>
      </c>
      <c r="D722" t="s">
        <v>67</v>
      </c>
      <c r="E722">
        <v>1</v>
      </c>
      <c r="F722">
        <v>0</v>
      </c>
      <c r="G722">
        <v>0</v>
      </c>
      <c r="H722">
        <v>1</v>
      </c>
      <c r="I722">
        <v>0</v>
      </c>
      <c r="J722">
        <v>0</v>
      </c>
      <c r="K722">
        <v>0</v>
      </c>
      <c r="L722">
        <v>5</v>
      </c>
      <c r="M722">
        <v>7</v>
      </c>
      <c r="N722">
        <v>1</v>
      </c>
      <c r="O722">
        <v>1</v>
      </c>
      <c r="P722">
        <v>0</v>
      </c>
      <c r="Q722">
        <v>3</v>
      </c>
      <c r="R722">
        <v>2</v>
      </c>
      <c r="S722">
        <v>0</v>
      </c>
      <c r="T722">
        <v>0</v>
      </c>
      <c r="U722">
        <v>0</v>
      </c>
    </row>
    <row r="723" spans="1:21" x14ac:dyDescent="0.35">
      <c r="A723" t="s">
        <v>191</v>
      </c>
      <c r="B723">
        <v>44324</v>
      </c>
      <c r="C723" t="s">
        <v>173</v>
      </c>
      <c r="D723" t="s">
        <v>67</v>
      </c>
      <c r="E723">
        <v>1</v>
      </c>
      <c r="F723">
        <v>0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7</v>
      </c>
      <c r="M723">
        <v>8</v>
      </c>
      <c r="N723">
        <v>4</v>
      </c>
      <c r="O723">
        <v>4</v>
      </c>
      <c r="P723">
        <v>1</v>
      </c>
      <c r="Q723">
        <v>1</v>
      </c>
      <c r="R723">
        <v>5</v>
      </c>
      <c r="S723">
        <v>0</v>
      </c>
      <c r="T723">
        <v>0</v>
      </c>
      <c r="U723">
        <v>0</v>
      </c>
    </row>
    <row r="724" spans="1:21" x14ac:dyDescent="0.35">
      <c r="A724" t="s">
        <v>191</v>
      </c>
      <c r="B724">
        <v>44325</v>
      </c>
      <c r="C724" t="s">
        <v>174</v>
      </c>
      <c r="D724" t="s">
        <v>67</v>
      </c>
      <c r="E724">
        <v>1</v>
      </c>
      <c r="F724">
        <v>0</v>
      </c>
      <c r="G724">
        <v>0</v>
      </c>
      <c r="H724">
        <v>1</v>
      </c>
      <c r="I724">
        <v>0</v>
      </c>
      <c r="J724">
        <v>0</v>
      </c>
      <c r="K724">
        <v>0</v>
      </c>
      <c r="L724">
        <v>6</v>
      </c>
      <c r="M724">
        <v>3</v>
      </c>
      <c r="N724">
        <v>2</v>
      </c>
      <c r="O724">
        <v>2</v>
      </c>
      <c r="P724">
        <v>1</v>
      </c>
      <c r="Q724">
        <v>3</v>
      </c>
      <c r="R724">
        <v>2</v>
      </c>
      <c r="S724">
        <v>0</v>
      </c>
      <c r="T724">
        <v>0</v>
      </c>
      <c r="U724">
        <v>0</v>
      </c>
    </row>
    <row r="725" spans="1:21" x14ac:dyDescent="0.35">
      <c r="A725" t="s">
        <v>191</v>
      </c>
      <c r="B725">
        <v>44326</v>
      </c>
      <c r="C725" t="s">
        <v>175</v>
      </c>
      <c r="D725" t="s">
        <v>67</v>
      </c>
      <c r="E725">
        <v>1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5</v>
      </c>
      <c r="M725">
        <v>4</v>
      </c>
      <c r="N725">
        <v>1</v>
      </c>
      <c r="O725">
        <v>1</v>
      </c>
      <c r="P725">
        <v>1</v>
      </c>
      <c r="Q725">
        <v>1</v>
      </c>
      <c r="R725">
        <v>4</v>
      </c>
      <c r="S725">
        <v>0</v>
      </c>
      <c r="T725">
        <v>0</v>
      </c>
      <c r="U725">
        <v>0</v>
      </c>
    </row>
    <row r="726" spans="1:21" x14ac:dyDescent="0.35">
      <c r="A726" t="s">
        <v>191</v>
      </c>
      <c r="B726">
        <v>44327</v>
      </c>
      <c r="C726" t="s">
        <v>171</v>
      </c>
      <c r="D726" t="s">
        <v>43</v>
      </c>
      <c r="E726">
        <v>1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6</v>
      </c>
      <c r="M726">
        <v>2</v>
      </c>
      <c r="N726">
        <v>1</v>
      </c>
      <c r="O726">
        <v>1</v>
      </c>
      <c r="P726">
        <v>0</v>
      </c>
      <c r="Q726">
        <v>2</v>
      </c>
      <c r="R726">
        <v>4</v>
      </c>
      <c r="S726">
        <v>0</v>
      </c>
      <c r="T726">
        <v>0</v>
      </c>
      <c r="U726">
        <v>0</v>
      </c>
    </row>
    <row r="727" spans="1:21" x14ac:dyDescent="0.35">
      <c r="A727" t="s">
        <v>191</v>
      </c>
      <c r="B727">
        <v>44328</v>
      </c>
      <c r="C727" t="s">
        <v>176</v>
      </c>
      <c r="D727" t="s">
        <v>43</v>
      </c>
      <c r="E727">
        <v>1</v>
      </c>
      <c r="F727">
        <v>0</v>
      </c>
      <c r="G727">
        <v>0</v>
      </c>
      <c r="H727">
        <v>0</v>
      </c>
      <c r="I727">
        <v>1</v>
      </c>
      <c r="J727">
        <v>0</v>
      </c>
      <c r="K727">
        <v>0</v>
      </c>
      <c r="L727">
        <v>6</v>
      </c>
      <c r="M727">
        <v>7</v>
      </c>
      <c r="N727">
        <v>4</v>
      </c>
      <c r="O727">
        <v>4</v>
      </c>
      <c r="P727">
        <v>1</v>
      </c>
      <c r="Q727">
        <v>1</v>
      </c>
      <c r="R727">
        <v>9</v>
      </c>
      <c r="S727">
        <v>0</v>
      </c>
      <c r="T727">
        <v>1</v>
      </c>
      <c r="U727">
        <v>0</v>
      </c>
    </row>
    <row r="728" spans="1:21" x14ac:dyDescent="0.35">
      <c r="A728" t="s">
        <v>191</v>
      </c>
      <c r="B728">
        <v>44329</v>
      </c>
      <c r="C728" t="s">
        <v>173</v>
      </c>
      <c r="D728" t="s">
        <v>43</v>
      </c>
      <c r="E728">
        <v>1</v>
      </c>
      <c r="F728">
        <v>0</v>
      </c>
      <c r="G728">
        <v>0</v>
      </c>
      <c r="H728">
        <v>1</v>
      </c>
      <c r="I728">
        <v>0</v>
      </c>
      <c r="J728">
        <v>0</v>
      </c>
      <c r="K728">
        <v>0</v>
      </c>
      <c r="L728">
        <v>6</v>
      </c>
      <c r="M728">
        <v>5</v>
      </c>
      <c r="N728">
        <v>0</v>
      </c>
      <c r="O728">
        <v>0</v>
      </c>
      <c r="P728">
        <v>0</v>
      </c>
      <c r="Q728">
        <v>3</v>
      </c>
      <c r="R728">
        <v>4</v>
      </c>
      <c r="S728">
        <v>0</v>
      </c>
      <c r="T728">
        <v>0</v>
      </c>
      <c r="U728">
        <v>0</v>
      </c>
    </row>
    <row r="729" spans="1:21" x14ac:dyDescent="0.35">
      <c r="A729" t="s">
        <v>191</v>
      </c>
      <c r="B729">
        <v>44330</v>
      </c>
      <c r="C729" t="s">
        <v>174</v>
      </c>
      <c r="D729" t="s">
        <v>106</v>
      </c>
      <c r="E729">
        <v>1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6</v>
      </c>
      <c r="M729">
        <v>4</v>
      </c>
      <c r="N729">
        <v>2</v>
      </c>
      <c r="O729">
        <v>2</v>
      </c>
      <c r="P729">
        <v>1</v>
      </c>
      <c r="Q729">
        <v>0</v>
      </c>
      <c r="R729">
        <v>7</v>
      </c>
      <c r="S729">
        <v>0</v>
      </c>
      <c r="T729">
        <v>0</v>
      </c>
      <c r="U729">
        <v>0</v>
      </c>
    </row>
    <row r="730" spans="1:21" x14ac:dyDescent="0.35">
      <c r="A730" t="s">
        <v>191</v>
      </c>
      <c r="B730" t="s">
        <v>0</v>
      </c>
      <c r="C730" t="s">
        <v>1</v>
      </c>
      <c r="D730" t="s">
        <v>2</v>
      </c>
      <c r="E730" t="s">
        <v>3</v>
      </c>
      <c r="F730" t="s">
        <v>4</v>
      </c>
      <c r="G730" t="s">
        <v>5</v>
      </c>
      <c r="H730" t="s">
        <v>6</v>
      </c>
      <c r="I730" t="s">
        <v>7</v>
      </c>
      <c r="J730" t="s">
        <v>8</v>
      </c>
      <c r="K730" t="s">
        <v>9</v>
      </c>
      <c r="L730" t="s">
        <v>10</v>
      </c>
      <c r="M730" t="s">
        <v>11</v>
      </c>
      <c r="N730" t="s">
        <v>12</v>
      </c>
      <c r="O730" t="s">
        <v>13</v>
      </c>
      <c r="P730" t="s">
        <v>14</v>
      </c>
      <c r="Q730" t="s">
        <v>15</v>
      </c>
      <c r="R730" t="s">
        <v>16</v>
      </c>
      <c r="S730" t="s">
        <v>17</v>
      </c>
      <c r="T730" t="s">
        <v>18</v>
      </c>
      <c r="U730" t="s">
        <v>19</v>
      </c>
    </row>
    <row r="731" spans="1:21" x14ac:dyDescent="0.35">
      <c r="A731" t="s">
        <v>191</v>
      </c>
      <c r="B731">
        <v>44331</v>
      </c>
      <c r="C731" t="s">
        <v>175</v>
      </c>
      <c r="D731" t="s">
        <v>106</v>
      </c>
      <c r="E731">
        <v>1</v>
      </c>
      <c r="F731">
        <v>0</v>
      </c>
      <c r="G731">
        <v>0</v>
      </c>
      <c r="H731">
        <v>1</v>
      </c>
      <c r="I731">
        <v>0</v>
      </c>
      <c r="J731">
        <v>0</v>
      </c>
      <c r="K731">
        <v>0</v>
      </c>
      <c r="L731">
        <v>6</v>
      </c>
      <c r="M731">
        <v>3</v>
      </c>
      <c r="N731">
        <v>0</v>
      </c>
      <c r="O731">
        <v>0</v>
      </c>
      <c r="P731">
        <v>0</v>
      </c>
      <c r="Q731">
        <v>4</v>
      </c>
      <c r="R731">
        <v>5</v>
      </c>
      <c r="S731">
        <v>0</v>
      </c>
      <c r="T731">
        <v>0</v>
      </c>
      <c r="U731">
        <v>0</v>
      </c>
    </row>
    <row r="732" spans="1:21" x14ac:dyDescent="0.35">
      <c r="A732" t="s">
        <v>191</v>
      </c>
      <c r="B732">
        <v>44332</v>
      </c>
      <c r="C732" t="s">
        <v>171</v>
      </c>
      <c r="D732" t="s">
        <v>106</v>
      </c>
      <c r="E732">
        <v>1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5</v>
      </c>
      <c r="M732">
        <v>6</v>
      </c>
      <c r="N732">
        <v>4</v>
      </c>
      <c r="O732">
        <v>4</v>
      </c>
      <c r="P732">
        <v>0</v>
      </c>
      <c r="Q732">
        <v>1</v>
      </c>
      <c r="R732">
        <v>6</v>
      </c>
      <c r="S732">
        <v>1</v>
      </c>
      <c r="T732">
        <v>0</v>
      </c>
      <c r="U732">
        <v>0</v>
      </c>
    </row>
    <row r="733" spans="1:21" x14ac:dyDescent="0.35">
      <c r="A733" t="s">
        <v>191</v>
      </c>
      <c r="B733">
        <v>44334</v>
      </c>
      <c r="C733" t="s">
        <v>176</v>
      </c>
      <c r="D733" t="s">
        <v>28</v>
      </c>
      <c r="E733">
        <v>1</v>
      </c>
      <c r="F733">
        <v>0</v>
      </c>
      <c r="G733">
        <v>0</v>
      </c>
      <c r="H733">
        <v>0</v>
      </c>
      <c r="I733">
        <v>1</v>
      </c>
      <c r="J733">
        <v>0</v>
      </c>
      <c r="K733">
        <v>0</v>
      </c>
      <c r="L733">
        <v>5</v>
      </c>
      <c r="M733">
        <v>11</v>
      </c>
      <c r="N733">
        <v>5</v>
      </c>
      <c r="O733">
        <v>5</v>
      </c>
      <c r="P733">
        <v>0</v>
      </c>
      <c r="Q733">
        <v>1</v>
      </c>
      <c r="R733">
        <v>6</v>
      </c>
      <c r="S733">
        <v>0</v>
      </c>
      <c r="T733">
        <v>0</v>
      </c>
      <c r="U733">
        <v>0</v>
      </c>
    </row>
    <row r="734" spans="1:21" x14ac:dyDescent="0.35">
      <c r="A734" t="s">
        <v>191</v>
      </c>
      <c r="B734">
        <v>44335</v>
      </c>
      <c r="C734" t="s">
        <v>173</v>
      </c>
      <c r="D734" t="s">
        <v>28</v>
      </c>
      <c r="E734">
        <v>1</v>
      </c>
      <c r="F734">
        <v>0</v>
      </c>
      <c r="G734">
        <v>0</v>
      </c>
      <c r="H734">
        <v>1</v>
      </c>
      <c r="I734">
        <v>0</v>
      </c>
      <c r="J734">
        <v>0</v>
      </c>
      <c r="K734">
        <v>0</v>
      </c>
      <c r="L734">
        <v>6.666666666666667</v>
      </c>
      <c r="M734">
        <v>7</v>
      </c>
      <c r="N734">
        <v>2</v>
      </c>
      <c r="O734">
        <v>2</v>
      </c>
      <c r="P734">
        <v>0</v>
      </c>
      <c r="Q734">
        <v>4</v>
      </c>
      <c r="R734">
        <v>5</v>
      </c>
      <c r="S734">
        <v>0</v>
      </c>
      <c r="T734">
        <v>0</v>
      </c>
      <c r="U734">
        <v>2</v>
      </c>
    </row>
    <row r="735" spans="1:21" x14ac:dyDescent="0.35">
      <c r="A735" t="s">
        <v>191</v>
      </c>
      <c r="B735">
        <v>44336</v>
      </c>
      <c r="C735" t="s">
        <v>174</v>
      </c>
      <c r="D735" t="s">
        <v>28</v>
      </c>
      <c r="E735">
        <v>1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5</v>
      </c>
      <c r="M735">
        <v>7</v>
      </c>
      <c r="N735">
        <v>5</v>
      </c>
      <c r="O735">
        <v>4</v>
      </c>
      <c r="P735">
        <v>0</v>
      </c>
      <c r="Q735">
        <v>2</v>
      </c>
      <c r="R735">
        <v>8</v>
      </c>
      <c r="S735">
        <v>0</v>
      </c>
      <c r="T735">
        <v>0</v>
      </c>
      <c r="U735">
        <v>0</v>
      </c>
    </row>
    <row r="736" spans="1:21" x14ac:dyDescent="0.35">
      <c r="A736" t="s">
        <v>191</v>
      </c>
      <c r="B736">
        <v>44337</v>
      </c>
      <c r="C736" t="s">
        <v>175</v>
      </c>
      <c r="D736" t="s">
        <v>119</v>
      </c>
      <c r="E736">
        <v>1</v>
      </c>
      <c r="F736">
        <v>0</v>
      </c>
      <c r="G736">
        <v>0</v>
      </c>
      <c r="H736">
        <v>1</v>
      </c>
      <c r="I736">
        <v>0</v>
      </c>
      <c r="J736">
        <v>0</v>
      </c>
      <c r="K736">
        <v>0</v>
      </c>
      <c r="L736">
        <v>6</v>
      </c>
      <c r="M736">
        <v>5</v>
      </c>
      <c r="N736">
        <v>3</v>
      </c>
      <c r="O736">
        <v>3</v>
      </c>
      <c r="P736">
        <v>1</v>
      </c>
      <c r="Q736">
        <v>1</v>
      </c>
      <c r="R736">
        <v>7</v>
      </c>
      <c r="S736">
        <v>1</v>
      </c>
      <c r="T736">
        <v>0</v>
      </c>
      <c r="U736">
        <v>0</v>
      </c>
    </row>
    <row r="737" spans="1:21" x14ac:dyDescent="0.35">
      <c r="A737" t="s">
        <v>191</v>
      </c>
      <c r="B737">
        <v>44338</v>
      </c>
      <c r="C737" t="s">
        <v>171</v>
      </c>
      <c r="D737" t="s">
        <v>119</v>
      </c>
      <c r="E737">
        <v>1</v>
      </c>
      <c r="F737">
        <v>0</v>
      </c>
      <c r="G737">
        <v>0</v>
      </c>
      <c r="H737">
        <v>1</v>
      </c>
      <c r="I737">
        <v>0</v>
      </c>
      <c r="J737">
        <v>0</v>
      </c>
      <c r="K737">
        <v>0</v>
      </c>
      <c r="L737">
        <v>5.333333333333333</v>
      </c>
      <c r="M737">
        <v>5</v>
      </c>
      <c r="N737">
        <v>2</v>
      </c>
      <c r="O737">
        <v>2</v>
      </c>
      <c r="P737">
        <v>1</v>
      </c>
      <c r="Q737">
        <v>2</v>
      </c>
      <c r="R737">
        <v>4</v>
      </c>
      <c r="S737">
        <v>0</v>
      </c>
      <c r="T737">
        <v>0</v>
      </c>
      <c r="U737">
        <v>0</v>
      </c>
    </row>
    <row r="738" spans="1:21" x14ac:dyDescent="0.35">
      <c r="A738" t="s">
        <v>191</v>
      </c>
      <c r="B738">
        <v>44339</v>
      </c>
      <c r="C738" t="s">
        <v>176</v>
      </c>
      <c r="D738" t="s">
        <v>119</v>
      </c>
      <c r="E738">
        <v>1</v>
      </c>
      <c r="F738">
        <v>0</v>
      </c>
      <c r="G738">
        <v>0</v>
      </c>
      <c r="H738">
        <v>0</v>
      </c>
      <c r="I738">
        <v>1</v>
      </c>
      <c r="J738">
        <v>0</v>
      </c>
      <c r="K738">
        <v>0</v>
      </c>
      <c r="L738">
        <v>4</v>
      </c>
      <c r="M738">
        <v>5</v>
      </c>
      <c r="N738">
        <v>4</v>
      </c>
      <c r="O738">
        <v>4</v>
      </c>
      <c r="P738">
        <v>1</v>
      </c>
      <c r="Q738">
        <v>3</v>
      </c>
      <c r="R738">
        <v>6</v>
      </c>
      <c r="S738">
        <v>1</v>
      </c>
      <c r="T738">
        <v>0</v>
      </c>
      <c r="U738">
        <v>0</v>
      </c>
    </row>
    <row r="739" spans="1:21" x14ac:dyDescent="0.35">
      <c r="A739" t="s">
        <v>191</v>
      </c>
      <c r="B739">
        <v>44341</v>
      </c>
      <c r="C739" t="s">
        <v>173</v>
      </c>
      <c r="D739" t="s">
        <v>120</v>
      </c>
      <c r="E739">
        <v>1</v>
      </c>
      <c r="F739">
        <v>0</v>
      </c>
      <c r="G739">
        <v>0</v>
      </c>
      <c r="H739">
        <v>0</v>
      </c>
      <c r="I739">
        <v>1</v>
      </c>
      <c r="J739">
        <v>0</v>
      </c>
      <c r="K739">
        <v>0</v>
      </c>
      <c r="L739">
        <v>5.666666666666667</v>
      </c>
      <c r="M739">
        <v>6</v>
      </c>
      <c r="N739">
        <v>3</v>
      </c>
      <c r="O739">
        <v>3</v>
      </c>
      <c r="P739">
        <v>0</v>
      </c>
      <c r="Q739">
        <v>4</v>
      </c>
      <c r="R739">
        <v>4</v>
      </c>
      <c r="S739">
        <v>0</v>
      </c>
      <c r="T739">
        <v>0</v>
      </c>
      <c r="U739">
        <v>0</v>
      </c>
    </row>
    <row r="740" spans="1:21" x14ac:dyDescent="0.35">
      <c r="A740" t="s">
        <v>191</v>
      </c>
      <c r="B740">
        <v>44342</v>
      </c>
      <c r="C740" t="s">
        <v>174</v>
      </c>
      <c r="D740" t="s">
        <v>120</v>
      </c>
      <c r="E740">
        <v>1</v>
      </c>
      <c r="F740">
        <v>0</v>
      </c>
      <c r="G740">
        <v>0</v>
      </c>
      <c r="H740">
        <v>1</v>
      </c>
      <c r="I740">
        <v>0</v>
      </c>
      <c r="J740">
        <v>0</v>
      </c>
      <c r="K740">
        <v>0</v>
      </c>
      <c r="L740">
        <v>6</v>
      </c>
      <c r="M740">
        <v>7</v>
      </c>
      <c r="N740">
        <v>4</v>
      </c>
      <c r="O740">
        <v>4</v>
      </c>
      <c r="P740">
        <v>1</v>
      </c>
      <c r="Q740">
        <v>2</v>
      </c>
      <c r="R740">
        <v>9</v>
      </c>
      <c r="S740">
        <v>0</v>
      </c>
      <c r="T740">
        <v>0</v>
      </c>
      <c r="U740">
        <v>0</v>
      </c>
    </row>
    <row r="741" spans="1:21" x14ac:dyDescent="0.35">
      <c r="A741" t="s">
        <v>191</v>
      </c>
      <c r="B741">
        <v>44344</v>
      </c>
      <c r="C741" t="s">
        <v>175</v>
      </c>
      <c r="D741" t="s">
        <v>97</v>
      </c>
      <c r="E741">
        <v>1</v>
      </c>
      <c r="F741">
        <v>0</v>
      </c>
      <c r="G741">
        <v>0</v>
      </c>
      <c r="H741">
        <v>1</v>
      </c>
      <c r="I741">
        <v>0</v>
      </c>
      <c r="J741">
        <v>0</v>
      </c>
      <c r="K741">
        <v>0</v>
      </c>
      <c r="L741">
        <v>5</v>
      </c>
      <c r="M741">
        <v>5</v>
      </c>
      <c r="N741">
        <v>2</v>
      </c>
      <c r="O741">
        <v>2</v>
      </c>
      <c r="P741">
        <v>1</v>
      </c>
      <c r="Q741">
        <v>0</v>
      </c>
      <c r="R741">
        <v>4</v>
      </c>
      <c r="S741">
        <v>0</v>
      </c>
      <c r="T741">
        <v>0</v>
      </c>
      <c r="U741">
        <v>0</v>
      </c>
    </row>
    <row r="742" spans="1:21" x14ac:dyDescent="0.35">
      <c r="A742" t="s">
        <v>191</v>
      </c>
      <c r="B742">
        <v>44345</v>
      </c>
      <c r="C742" t="s">
        <v>171</v>
      </c>
      <c r="D742" t="s">
        <v>97</v>
      </c>
      <c r="E742">
        <v>1</v>
      </c>
      <c r="F742">
        <v>0</v>
      </c>
      <c r="G742">
        <v>0</v>
      </c>
      <c r="H742">
        <v>1</v>
      </c>
      <c r="I742">
        <v>0</v>
      </c>
      <c r="J742">
        <v>0</v>
      </c>
      <c r="K742">
        <v>0</v>
      </c>
      <c r="L742">
        <v>5.333333333333333</v>
      </c>
      <c r="M742">
        <v>4</v>
      </c>
      <c r="N742">
        <v>0</v>
      </c>
      <c r="O742">
        <v>0</v>
      </c>
      <c r="P742">
        <v>0</v>
      </c>
      <c r="Q742">
        <v>1</v>
      </c>
      <c r="R742">
        <v>7</v>
      </c>
      <c r="S742">
        <v>0</v>
      </c>
      <c r="T742">
        <v>0</v>
      </c>
      <c r="U742">
        <v>1</v>
      </c>
    </row>
    <row r="743" spans="1:21" x14ac:dyDescent="0.35">
      <c r="A743" t="s">
        <v>191</v>
      </c>
      <c r="B743">
        <v>44347</v>
      </c>
      <c r="C743" t="s">
        <v>176</v>
      </c>
      <c r="D743" t="s">
        <v>32</v>
      </c>
      <c r="E743">
        <v>1</v>
      </c>
      <c r="F743">
        <v>0</v>
      </c>
      <c r="G743">
        <v>0</v>
      </c>
      <c r="H743">
        <v>0</v>
      </c>
      <c r="I743">
        <v>1</v>
      </c>
      <c r="J743">
        <v>0</v>
      </c>
      <c r="K743">
        <v>0</v>
      </c>
      <c r="L743">
        <v>4.666666666666667</v>
      </c>
      <c r="M743">
        <v>7</v>
      </c>
      <c r="N743">
        <v>6</v>
      </c>
      <c r="O743">
        <v>6</v>
      </c>
      <c r="P743">
        <v>1</v>
      </c>
      <c r="Q743">
        <v>2</v>
      </c>
      <c r="R743">
        <v>4</v>
      </c>
      <c r="S743">
        <v>0</v>
      </c>
      <c r="T743">
        <v>0</v>
      </c>
      <c r="U743">
        <v>0</v>
      </c>
    </row>
    <row r="744" spans="1:21" x14ac:dyDescent="0.35">
      <c r="A744" t="s">
        <v>191</v>
      </c>
      <c r="B744">
        <v>44348</v>
      </c>
      <c r="C744" t="s">
        <v>173</v>
      </c>
      <c r="D744" t="s">
        <v>32</v>
      </c>
      <c r="E744">
        <v>1</v>
      </c>
      <c r="F744">
        <v>0</v>
      </c>
      <c r="G744">
        <v>0</v>
      </c>
      <c r="H744">
        <v>0</v>
      </c>
      <c r="I744">
        <v>1</v>
      </c>
      <c r="J744">
        <v>0</v>
      </c>
      <c r="K744">
        <v>0</v>
      </c>
      <c r="L744">
        <v>6</v>
      </c>
      <c r="M744">
        <v>4</v>
      </c>
      <c r="N744">
        <v>2</v>
      </c>
      <c r="O744">
        <v>2</v>
      </c>
      <c r="P744">
        <v>1</v>
      </c>
      <c r="Q744">
        <v>4</v>
      </c>
      <c r="R744">
        <v>5</v>
      </c>
      <c r="S744">
        <v>0</v>
      </c>
      <c r="T744">
        <v>0</v>
      </c>
      <c r="U744">
        <v>0</v>
      </c>
    </row>
    <row r="745" spans="1:21" x14ac:dyDescent="0.35">
      <c r="A745" t="s">
        <v>191</v>
      </c>
      <c r="B745">
        <v>44349</v>
      </c>
      <c r="C745" t="s">
        <v>174</v>
      </c>
      <c r="D745" t="s">
        <v>32</v>
      </c>
      <c r="E745">
        <v>1</v>
      </c>
      <c r="F745">
        <v>0</v>
      </c>
      <c r="G745">
        <v>0</v>
      </c>
      <c r="H745">
        <v>0</v>
      </c>
      <c r="I745">
        <v>1</v>
      </c>
      <c r="J745">
        <v>0</v>
      </c>
      <c r="K745">
        <v>0</v>
      </c>
      <c r="L745">
        <v>6</v>
      </c>
      <c r="M745">
        <v>3</v>
      </c>
      <c r="N745">
        <v>2</v>
      </c>
      <c r="O745">
        <v>2</v>
      </c>
      <c r="P745">
        <v>0</v>
      </c>
      <c r="Q745">
        <v>2</v>
      </c>
      <c r="R745">
        <v>9</v>
      </c>
      <c r="S745">
        <v>1</v>
      </c>
      <c r="T745">
        <v>0</v>
      </c>
      <c r="U745">
        <v>1</v>
      </c>
    </row>
    <row r="746" spans="1:21" x14ac:dyDescent="0.35">
      <c r="A746" t="s">
        <v>191</v>
      </c>
      <c r="B746">
        <v>44350</v>
      </c>
      <c r="C746" t="s">
        <v>175</v>
      </c>
      <c r="D746" t="s">
        <v>32</v>
      </c>
      <c r="E746">
        <v>1</v>
      </c>
      <c r="F746">
        <v>0</v>
      </c>
      <c r="G746">
        <v>0</v>
      </c>
      <c r="H746">
        <v>1</v>
      </c>
      <c r="I746">
        <v>0</v>
      </c>
      <c r="J746">
        <v>0</v>
      </c>
      <c r="K746">
        <v>0</v>
      </c>
      <c r="L746">
        <v>7.666666666666667</v>
      </c>
      <c r="M746">
        <v>6</v>
      </c>
      <c r="N746">
        <v>0</v>
      </c>
      <c r="O746">
        <v>0</v>
      </c>
      <c r="P746">
        <v>0</v>
      </c>
      <c r="Q746">
        <v>1</v>
      </c>
      <c r="R746">
        <v>4</v>
      </c>
      <c r="S746">
        <v>0</v>
      </c>
      <c r="T746">
        <v>0</v>
      </c>
      <c r="U746">
        <v>0</v>
      </c>
    </row>
    <row r="747" spans="1:21" x14ac:dyDescent="0.35">
      <c r="A747" t="s">
        <v>191</v>
      </c>
      <c r="B747">
        <v>44351</v>
      </c>
      <c r="C747" t="s">
        <v>171</v>
      </c>
      <c r="D747" t="s">
        <v>52</v>
      </c>
      <c r="E747">
        <v>1</v>
      </c>
      <c r="F747">
        <v>0</v>
      </c>
      <c r="G747">
        <v>0</v>
      </c>
      <c r="H747">
        <v>1</v>
      </c>
      <c r="I747">
        <v>0</v>
      </c>
      <c r="J747">
        <v>0</v>
      </c>
      <c r="K747">
        <v>0</v>
      </c>
      <c r="L747">
        <v>6</v>
      </c>
      <c r="M747">
        <v>8</v>
      </c>
      <c r="N747">
        <v>2</v>
      </c>
      <c r="O747">
        <v>1</v>
      </c>
      <c r="P747">
        <v>1</v>
      </c>
      <c r="Q747">
        <v>0</v>
      </c>
      <c r="R747">
        <v>7</v>
      </c>
      <c r="S747">
        <v>0</v>
      </c>
      <c r="T747">
        <v>0</v>
      </c>
      <c r="U747">
        <v>0</v>
      </c>
    </row>
    <row r="748" spans="1:21" x14ac:dyDescent="0.35">
      <c r="A748" t="s">
        <v>191</v>
      </c>
      <c r="B748">
        <v>44352</v>
      </c>
      <c r="C748" t="s">
        <v>176</v>
      </c>
      <c r="D748" t="s">
        <v>52</v>
      </c>
      <c r="E748">
        <v>1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5.333333333333333</v>
      </c>
      <c r="M748">
        <v>5</v>
      </c>
      <c r="N748">
        <v>3</v>
      </c>
      <c r="O748">
        <v>3</v>
      </c>
      <c r="P748">
        <v>1</v>
      </c>
      <c r="Q748">
        <v>1</v>
      </c>
      <c r="R748">
        <v>7</v>
      </c>
      <c r="S748">
        <v>0</v>
      </c>
      <c r="T748">
        <v>0</v>
      </c>
      <c r="U748">
        <v>0</v>
      </c>
    </row>
    <row r="749" spans="1:21" x14ac:dyDescent="0.35">
      <c r="A749" t="s">
        <v>191</v>
      </c>
      <c r="B749">
        <v>44353</v>
      </c>
      <c r="C749" t="s">
        <v>173</v>
      </c>
      <c r="D749" t="s">
        <v>52</v>
      </c>
      <c r="E749">
        <v>1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5</v>
      </c>
      <c r="M749">
        <v>8</v>
      </c>
      <c r="N749">
        <v>3</v>
      </c>
      <c r="O749">
        <v>3</v>
      </c>
      <c r="P749">
        <v>0</v>
      </c>
      <c r="Q749">
        <v>2</v>
      </c>
      <c r="R749">
        <v>6</v>
      </c>
      <c r="S749">
        <v>0</v>
      </c>
      <c r="T749">
        <v>0</v>
      </c>
      <c r="U749">
        <v>0</v>
      </c>
    </row>
    <row r="750" spans="1:21" x14ac:dyDescent="0.35">
      <c r="A750" t="s">
        <v>191</v>
      </c>
      <c r="B750">
        <v>44354</v>
      </c>
      <c r="C750" t="s">
        <v>174</v>
      </c>
      <c r="D750" t="s">
        <v>97</v>
      </c>
      <c r="E750">
        <v>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4.666666666666667</v>
      </c>
      <c r="M750">
        <v>7</v>
      </c>
      <c r="N750">
        <v>2</v>
      </c>
      <c r="O750">
        <v>2</v>
      </c>
      <c r="P750">
        <v>1</v>
      </c>
      <c r="Q750">
        <v>3</v>
      </c>
      <c r="R750">
        <v>6</v>
      </c>
      <c r="S750">
        <v>0</v>
      </c>
      <c r="T750">
        <v>0</v>
      </c>
      <c r="U750">
        <v>0</v>
      </c>
    </row>
    <row r="751" spans="1:21" x14ac:dyDescent="0.35">
      <c r="A751" t="s">
        <v>191</v>
      </c>
      <c r="B751" t="s">
        <v>0</v>
      </c>
      <c r="C751" t="s">
        <v>1</v>
      </c>
      <c r="D751" t="s">
        <v>2</v>
      </c>
      <c r="E751" t="s">
        <v>3</v>
      </c>
      <c r="F751" t="s">
        <v>4</v>
      </c>
      <c r="G751" t="s">
        <v>5</v>
      </c>
      <c r="H751" t="s">
        <v>6</v>
      </c>
      <c r="I751" t="s">
        <v>7</v>
      </c>
      <c r="J751" t="s">
        <v>8</v>
      </c>
      <c r="K751" t="s">
        <v>9</v>
      </c>
      <c r="L751" t="s">
        <v>10</v>
      </c>
      <c r="M751" t="s">
        <v>11</v>
      </c>
      <c r="N751" t="s">
        <v>12</v>
      </c>
      <c r="O751" t="s">
        <v>13</v>
      </c>
      <c r="P751" t="s">
        <v>14</v>
      </c>
      <c r="Q751" t="s">
        <v>15</v>
      </c>
      <c r="R751" t="s">
        <v>16</v>
      </c>
      <c r="S751" t="s">
        <v>17</v>
      </c>
      <c r="T751" t="s">
        <v>18</v>
      </c>
      <c r="U751" t="s">
        <v>19</v>
      </c>
    </row>
    <row r="752" spans="1:21" x14ac:dyDescent="0.35">
      <c r="A752" t="s">
        <v>191</v>
      </c>
      <c r="B752">
        <v>44355</v>
      </c>
      <c r="C752" t="s">
        <v>175</v>
      </c>
      <c r="D752" t="s">
        <v>26</v>
      </c>
      <c r="E752">
        <v>1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0</v>
      </c>
      <c r="L752">
        <v>2</v>
      </c>
      <c r="M752">
        <v>6</v>
      </c>
      <c r="N752">
        <v>6</v>
      </c>
      <c r="O752">
        <v>6</v>
      </c>
      <c r="P752">
        <v>1</v>
      </c>
      <c r="Q752">
        <v>3</v>
      </c>
      <c r="R752">
        <v>2</v>
      </c>
      <c r="S752">
        <v>1</v>
      </c>
      <c r="T752">
        <v>0</v>
      </c>
      <c r="U752">
        <v>0</v>
      </c>
    </row>
    <row r="753" spans="1:21" x14ac:dyDescent="0.35">
      <c r="A753" t="s">
        <v>191</v>
      </c>
      <c r="B753">
        <v>44356</v>
      </c>
      <c r="C753" t="s">
        <v>171</v>
      </c>
      <c r="D753" t="s">
        <v>26</v>
      </c>
      <c r="E753">
        <v>1</v>
      </c>
      <c r="F753">
        <v>0</v>
      </c>
      <c r="G753">
        <v>0</v>
      </c>
      <c r="H753">
        <v>0</v>
      </c>
      <c r="I753">
        <v>1</v>
      </c>
      <c r="J753">
        <v>0</v>
      </c>
      <c r="K753">
        <v>0</v>
      </c>
      <c r="L753">
        <v>5.666666666666667</v>
      </c>
      <c r="M753">
        <v>11</v>
      </c>
      <c r="N753">
        <v>5</v>
      </c>
      <c r="O753">
        <v>5</v>
      </c>
      <c r="P753">
        <v>1</v>
      </c>
      <c r="Q753">
        <v>3</v>
      </c>
      <c r="R753">
        <v>5</v>
      </c>
      <c r="S753">
        <v>0</v>
      </c>
      <c r="T753">
        <v>0</v>
      </c>
      <c r="U753">
        <v>0</v>
      </c>
    </row>
    <row r="754" spans="1:21" x14ac:dyDescent="0.35">
      <c r="A754" t="s">
        <v>191</v>
      </c>
      <c r="B754">
        <v>44357</v>
      </c>
      <c r="C754" t="s">
        <v>176</v>
      </c>
      <c r="D754" t="s">
        <v>26</v>
      </c>
      <c r="E754">
        <v>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4.666666666666667</v>
      </c>
      <c r="M754">
        <v>6</v>
      </c>
      <c r="N754">
        <v>6</v>
      </c>
      <c r="O754">
        <v>6</v>
      </c>
      <c r="P754">
        <v>1</v>
      </c>
      <c r="Q754">
        <v>3</v>
      </c>
      <c r="R754">
        <v>5</v>
      </c>
      <c r="S754">
        <v>0</v>
      </c>
      <c r="T754">
        <v>0</v>
      </c>
      <c r="U754">
        <v>0</v>
      </c>
    </row>
    <row r="755" spans="1:21" x14ac:dyDescent="0.35">
      <c r="A755" t="s">
        <v>191</v>
      </c>
      <c r="B755">
        <v>44358</v>
      </c>
      <c r="C755" t="s">
        <v>173</v>
      </c>
      <c r="D755" t="s">
        <v>64</v>
      </c>
      <c r="E755">
        <v>1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5.333333333333333</v>
      </c>
      <c r="M755">
        <v>11</v>
      </c>
      <c r="N755">
        <v>4</v>
      </c>
      <c r="O755">
        <v>4</v>
      </c>
      <c r="P755">
        <v>0</v>
      </c>
      <c r="Q755">
        <v>2</v>
      </c>
      <c r="R755">
        <v>3</v>
      </c>
      <c r="S755">
        <v>0</v>
      </c>
      <c r="T755">
        <v>0</v>
      </c>
      <c r="U755">
        <v>1</v>
      </c>
    </row>
    <row r="756" spans="1:21" x14ac:dyDescent="0.35">
      <c r="A756" t="s">
        <v>191</v>
      </c>
      <c r="B756">
        <v>44359</v>
      </c>
      <c r="C756" t="s">
        <v>174</v>
      </c>
      <c r="D756" t="s">
        <v>64</v>
      </c>
      <c r="E756">
        <v>1</v>
      </c>
      <c r="F756">
        <v>0</v>
      </c>
      <c r="G756">
        <v>0</v>
      </c>
      <c r="H756">
        <v>0</v>
      </c>
      <c r="I756">
        <v>1</v>
      </c>
      <c r="J756">
        <v>0</v>
      </c>
      <c r="K756">
        <v>0</v>
      </c>
      <c r="L756">
        <v>5</v>
      </c>
      <c r="M756">
        <v>6</v>
      </c>
      <c r="N756">
        <v>6</v>
      </c>
      <c r="O756">
        <v>6</v>
      </c>
      <c r="P756">
        <v>4</v>
      </c>
      <c r="Q756">
        <v>2</v>
      </c>
      <c r="R756">
        <v>6</v>
      </c>
      <c r="S756">
        <v>0</v>
      </c>
      <c r="T756">
        <v>0</v>
      </c>
      <c r="U756">
        <v>0</v>
      </c>
    </row>
    <row r="757" spans="1:21" x14ac:dyDescent="0.35">
      <c r="A757" t="s">
        <v>191</v>
      </c>
      <c r="B757">
        <v>44360</v>
      </c>
      <c r="C757" t="s">
        <v>175</v>
      </c>
      <c r="D757" t="s">
        <v>64</v>
      </c>
      <c r="E757">
        <v>1</v>
      </c>
      <c r="F757">
        <v>0</v>
      </c>
      <c r="G757">
        <v>0</v>
      </c>
      <c r="H757">
        <v>0</v>
      </c>
      <c r="I757">
        <v>1</v>
      </c>
      <c r="J757">
        <v>0</v>
      </c>
      <c r="K757">
        <v>0</v>
      </c>
      <c r="L757">
        <v>1.3333333333333333</v>
      </c>
      <c r="M757">
        <v>6</v>
      </c>
      <c r="N757">
        <v>5</v>
      </c>
      <c r="O757">
        <v>5</v>
      </c>
      <c r="P757">
        <v>3</v>
      </c>
      <c r="Q757">
        <v>1</v>
      </c>
      <c r="R757">
        <v>0</v>
      </c>
      <c r="S757">
        <v>0</v>
      </c>
      <c r="T757">
        <v>0</v>
      </c>
      <c r="U757">
        <v>0</v>
      </c>
    </row>
    <row r="758" spans="1:21" x14ac:dyDescent="0.35">
      <c r="A758" t="s">
        <v>191</v>
      </c>
      <c r="B758">
        <v>44361</v>
      </c>
      <c r="C758" t="s">
        <v>171</v>
      </c>
      <c r="D758" t="s">
        <v>64</v>
      </c>
      <c r="E758">
        <v>1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6.666666666666667</v>
      </c>
      <c r="M758">
        <v>3</v>
      </c>
      <c r="N758">
        <v>0</v>
      </c>
      <c r="O758">
        <v>0</v>
      </c>
      <c r="P758">
        <v>0</v>
      </c>
      <c r="Q758">
        <v>1</v>
      </c>
      <c r="R758">
        <v>4</v>
      </c>
      <c r="S758">
        <v>0</v>
      </c>
      <c r="T758">
        <v>0</v>
      </c>
      <c r="U758">
        <v>0</v>
      </c>
    </row>
    <row r="759" spans="1:21" x14ac:dyDescent="0.35">
      <c r="A759" t="s">
        <v>191</v>
      </c>
      <c r="B759">
        <v>44362</v>
      </c>
      <c r="C759" t="s">
        <v>176</v>
      </c>
      <c r="D759" t="s">
        <v>92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4</v>
      </c>
      <c r="M759">
        <v>6</v>
      </c>
      <c r="N759">
        <v>4</v>
      </c>
      <c r="O759">
        <v>4</v>
      </c>
      <c r="P759">
        <v>0</v>
      </c>
      <c r="Q759">
        <v>1</v>
      </c>
      <c r="R759">
        <v>8</v>
      </c>
      <c r="S759">
        <v>0</v>
      </c>
      <c r="T759">
        <v>0</v>
      </c>
      <c r="U759">
        <v>0</v>
      </c>
    </row>
    <row r="760" spans="1:21" x14ac:dyDescent="0.35">
      <c r="A760" t="s">
        <v>191</v>
      </c>
      <c r="B760">
        <v>44363</v>
      </c>
      <c r="C760" t="s">
        <v>173</v>
      </c>
      <c r="D760" t="s">
        <v>92</v>
      </c>
      <c r="E760">
        <v>1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4</v>
      </c>
      <c r="M760">
        <v>7</v>
      </c>
      <c r="N760">
        <v>6</v>
      </c>
      <c r="O760">
        <v>4</v>
      </c>
      <c r="P760">
        <v>1</v>
      </c>
      <c r="Q760">
        <v>1</v>
      </c>
      <c r="R760">
        <v>3</v>
      </c>
      <c r="S760">
        <v>2</v>
      </c>
      <c r="T760">
        <v>0</v>
      </c>
      <c r="U760">
        <v>0</v>
      </c>
    </row>
    <row r="761" spans="1:21" x14ac:dyDescent="0.35">
      <c r="A761" t="s">
        <v>191</v>
      </c>
      <c r="B761">
        <v>44365</v>
      </c>
      <c r="C761" t="s">
        <v>174</v>
      </c>
      <c r="D761" t="s">
        <v>29</v>
      </c>
      <c r="E761">
        <v>1</v>
      </c>
      <c r="F761">
        <v>0</v>
      </c>
      <c r="G761">
        <v>0</v>
      </c>
      <c r="H761">
        <v>0</v>
      </c>
      <c r="I761">
        <v>1</v>
      </c>
      <c r="J761">
        <v>0</v>
      </c>
      <c r="K761">
        <v>0</v>
      </c>
      <c r="L761">
        <v>5</v>
      </c>
      <c r="M761">
        <v>6</v>
      </c>
      <c r="N761">
        <v>3</v>
      </c>
      <c r="O761">
        <v>3</v>
      </c>
      <c r="P761">
        <v>1</v>
      </c>
      <c r="Q761">
        <v>3</v>
      </c>
      <c r="R761">
        <v>6</v>
      </c>
      <c r="S761">
        <v>0</v>
      </c>
      <c r="T761">
        <v>0</v>
      </c>
      <c r="U761">
        <v>0</v>
      </c>
    </row>
    <row r="762" spans="1:21" x14ac:dyDescent="0.35">
      <c r="A762" t="s">
        <v>191</v>
      </c>
      <c r="B762">
        <v>44366</v>
      </c>
      <c r="C762" t="s">
        <v>175</v>
      </c>
      <c r="D762" t="s">
        <v>29</v>
      </c>
      <c r="E762">
        <v>1</v>
      </c>
      <c r="F762">
        <v>0</v>
      </c>
      <c r="G762">
        <v>0</v>
      </c>
      <c r="H762">
        <v>1</v>
      </c>
      <c r="I762">
        <v>0</v>
      </c>
      <c r="J762">
        <v>0</v>
      </c>
      <c r="K762">
        <v>0</v>
      </c>
      <c r="L762">
        <v>5</v>
      </c>
      <c r="M762">
        <v>3</v>
      </c>
      <c r="N762">
        <v>1</v>
      </c>
      <c r="O762">
        <v>1</v>
      </c>
      <c r="P762">
        <v>0</v>
      </c>
      <c r="Q762">
        <v>2</v>
      </c>
      <c r="R762">
        <v>3</v>
      </c>
      <c r="S762">
        <v>0</v>
      </c>
      <c r="T762">
        <v>0</v>
      </c>
      <c r="U762">
        <v>0</v>
      </c>
    </row>
    <row r="763" spans="1:21" x14ac:dyDescent="0.35">
      <c r="A763" t="s">
        <v>191</v>
      </c>
      <c r="B763">
        <v>44367</v>
      </c>
      <c r="C763" t="s">
        <v>171</v>
      </c>
      <c r="D763" t="s">
        <v>29</v>
      </c>
      <c r="E763">
        <v>1</v>
      </c>
      <c r="F763">
        <v>0</v>
      </c>
      <c r="G763">
        <v>0</v>
      </c>
      <c r="H763">
        <v>0</v>
      </c>
      <c r="I763">
        <v>1</v>
      </c>
      <c r="J763">
        <v>0</v>
      </c>
      <c r="K763">
        <v>0</v>
      </c>
      <c r="L763">
        <v>4</v>
      </c>
      <c r="M763">
        <v>7</v>
      </c>
      <c r="N763">
        <v>4</v>
      </c>
      <c r="O763">
        <v>3</v>
      </c>
      <c r="P763">
        <v>0</v>
      </c>
      <c r="Q763">
        <v>1</v>
      </c>
      <c r="R763">
        <v>4</v>
      </c>
      <c r="S763">
        <v>0</v>
      </c>
      <c r="T763">
        <v>0</v>
      </c>
      <c r="U763">
        <v>0</v>
      </c>
    </row>
    <row r="764" spans="1:21" x14ac:dyDescent="0.35">
      <c r="A764" t="s">
        <v>191</v>
      </c>
      <c r="B764">
        <v>44369</v>
      </c>
      <c r="C764" t="s">
        <v>176</v>
      </c>
      <c r="D764" t="s">
        <v>51</v>
      </c>
      <c r="E764">
        <v>1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6</v>
      </c>
      <c r="M764">
        <v>7</v>
      </c>
      <c r="N764">
        <v>5</v>
      </c>
      <c r="O764">
        <v>3</v>
      </c>
      <c r="P764">
        <v>1</v>
      </c>
      <c r="Q764">
        <v>1</v>
      </c>
      <c r="R764">
        <v>7</v>
      </c>
      <c r="S764">
        <v>1</v>
      </c>
      <c r="T764">
        <v>0</v>
      </c>
      <c r="U764">
        <v>0</v>
      </c>
    </row>
    <row r="765" spans="1:21" x14ac:dyDescent="0.35">
      <c r="A765" t="s">
        <v>191</v>
      </c>
      <c r="B765">
        <v>44370</v>
      </c>
      <c r="C765" t="s">
        <v>173</v>
      </c>
      <c r="D765" t="s">
        <v>51</v>
      </c>
      <c r="E765">
        <v>1</v>
      </c>
      <c r="F765">
        <v>0</v>
      </c>
      <c r="G765">
        <v>0</v>
      </c>
      <c r="H765">
        <v>0</v>
      </c>
      <c r="I765">
        <v>1</v>
      </c>
      <c r="J765">
        <v>0</v>
      </c>
      <c r="K765">
        <v>0</v>
      </c>
      <c r="L765">
        <v>1.6666666666666665</v>
      </c>
      <c r="M765">
        <v>3</v>
      </c>
      <c r="N765">
        <v>5</v>
      </c>
      <c r="O765">
        <v>4</v>
      </c>
      <c r="P765">
        <v>2</v>
      </c>
      <c r="Q765">
        <v>4</v>
      </c>
      <c r="R765">
        <v>0</v>
      </c>
      <c r="S765">
        <v>1</v>
      </c>
      <c r="T765">
        <v>0</v>
      </c>
      <c r="U765">
        <v>0</v>
      </c>
    </row>
    <row r="766" spans="1:21" x14ac:dyDescent="0.35">
      <c r="A766" t="s">
        <v>191</v>
      </c>
      <c r="B766">
        <v>44371</v>
      </c>
      <c r="C766" t="s">
        <v>174</v>
      </c>
      <c r="D766" t="s">
        <v>51</v>
      </c>
      <c r="E766">
        <v>1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6.666666666666667</v>
      </c>
      <c r="M766">
        <v>0</v>
      </c>
      <c r="N766">
        <v>0</v>
      </c>
      <c r="O766">
        <v>0</v>
      </c>
      <c r="P766">
        <v>0</v>
      </c>
      <c r="Q766">
        <v>2</v>
      </c>
      <c r="R766">
        <v>8</v>
      </c>
      <c r="S766">
        <v>1</v>
      </c>
      <c r="T766">
        <v>0</v>
      </c>
      <c r="U766">
        <v>0</v>
      </c>
    </row>
    <row r="767" spans="1:21" x14ac:dyDescent="0.35">
      <c r="A767" t="s">
        <v>191</v>
      </c>
      <c r="B767">
        <v>44372</v>
      </c>
      <c r="C767" t="s">
        <v>175</v>
      </c>
      <c r="D767" t="s">
        <v>71</v>
      </c>
      <c r="E767">
        <v>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3.6666666666666665</v>
      </c>
      <c r="M767">
        <v>6</v>
      </c>
      <c r="N767">
        <v>3</v>
      </c>
      <c r="O767">
        <v>0</v>
      </c>
      <c r="P767">
        <v>0</v>
      </c>
      <c r="Q767">
        <v>2</v>
      </c>
      <c r="R767">
        <v>3</v>
      </c>
      <c r="S767">
        <v>0</v>
      </c>
      <c r="T767">
        <v>0</v>
      </c>
      <c r="U767">
        <v>0</v>
      </c>
    </row>
    <row r="768" spans="1:21" x14ac:dyDescent="0.35">
      <c r="A768" t="s">
        <v>191</v>
      </c>
      <c r="B768">
        <v>44373</v>
      </c>
      <c r="C768" t="s">
        <v>171</v>
      </c>
      <c r="D768" t="s">
        <v>71</v>
      </c>
      <c r="E768">
        <v>1</v>
      </c>
      <c r="F768">
        <v>0</v>
      </c>
      <c r="G768">
        <v>0</v>
      </c>
      <c r="H768">
        <v>1</v>
      </c>
      <c r="I768">
        <v>0</v>
      </c>
      <c r="J768">
        <v>0</v>
      </c>
      <c r="K768">
        <v>0</v>
      </c>
      <c r="L768">
        <v>7.666666666666667</v>
      </c>
      <c r="M768">
        <v>7</v>
      </c>
      <c r="N768">
        <v>1</v>
      </c>
      <c r="O768">
        <v>1</v>
      </c>
      <c r="P768">
        <v>1</v>
      </c>
      <c r="Q768">
        <v>0</v>
      </c>
      <c r="R768">
        <v>6</v>
      </c>
      <c r="S768">
        <v>0</v>
      </c>
      <c r="T768">
        <v>0</v>
      </c>
      <c r="U768">
        <v>0</v>
      </c>
    </row>
    <row r="769" spans="1:21" x14ac:dyDescent="0.35">
      <c r="A769" t="s">
        <v>191</v>
      </c>
      <c r="B769">
        <v>44374</v>
      </c>
      <c r="C769" t="s">
        <v>176</v>
      </c>
      <c r="D769" t="s">
        <v>71</v>
      </c>
      <c r="E769">
        <v>1</v>
      </c>
      <c r="F769">
        <v>0</v>
      </c>
      <c r="G769">
        <v>0</v>
      </c>
      <c r="H769">
        <v>1</v>
      </c>
      <c r="I769">
        <v>0</v>
      </c>
      <c r="J769">
        <v>0</v>
      </c>
      <c r="K769">
        <v>0</v>
      </c>
      <c r="L769">
        <v>6</v>
      </c>
      <c r="M769">
        <v>5</v>
      </c>
      <c r="N769">
        <v>2</v>
      </c>
      <c r="O769">
        <v>2</v>
      </c>
      <c r="P769">
        <v>1</v>
      </c>
      <c r="Q769">
        <v>0</v>
      </c>
      <c r="R769">
        <v>8</v>
      </c>
      <c r="S769">
        <v>0</v>
      </c>
      <c r="T769">
        <v>0</v>
      </c>
      <c r="U769">
        <v>0</v>
      </c>
    </row>
    <row r="770" spans="1:21" x14ac:dyDescent="0.35">
      <c r="A770" t="s">
        <v>191</v>
      </c>
      <c r="B770">
        <v>44375</v>
      </c>
      <c r="C770" t="s">
        <v>173</v>
      </c>
      <c r="D770" t="s">
        <v>47</v>
      </c>
      <c r="E770">
        <v>1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5.666666666666667</v>
      </c>
      <c r="M770">
        <v>11</v>
      </c>
      <c r="N770">
        <v>5</v>
      </c>
      <c r="O770">
        <v>5</v>
      </c>
      <c r="P770">
        <v>3</v>
      </c>
      <c r="Q770">
        <v>0</v>
      </c>
      <c r="R770">
        <v>3</v>
      </c>
      <c r="S770">
        <v>0</v>
      </c>
      <c r="T770">
        <v>0</v>
      </c>
      <c r="U770">
        <v>0</v>
      </c>
    </row>
    <row r="771" spans="1:21" x14ac:dyDescent="0.35">
      <c r="A771" t="s">
        <v>191</v>
      </c>
      <c r="B771">
        <v>44376</v>
      </c>
      <c r="C771" t="s">
        <v>174</v>
      </c>
      <c r="D771" t="s">
        <v>47</v>
      </c>
      <c r="E771">
        <v>1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4.333333333333333</v>
      </c>
      <c r="M771">
        <v>9</v>
      </c>
      <c r="N771">
        <v>6</v>
      </c>
      <c r="O771">
        <v>6</v>
      </c>
      <c r="P771">
        <v>3</v>
      </c>
      <c r="Q771">
        <v>2</v>
      </c>
      <c r="R771">
        <v>5</v>
      </c>
      <c r="S771">
        <v>0</v>
      </c>
      <c r="T771">
        <v>0</v>
      </c>
      <c r="U771">
        <v>0</v>
      </c>
    </row>
    <row r="772" spans="1:21" x14ac:dyDescent="0.35">
      <c r="A772" t="s">
        <v>191</v>
      </c>
      <c r="B772" t="s">
        <v>0</v>
      </c>
      <c r="C772" t="s">
        <v>1</v>
      </c>
      <c r="D772" t="s">
        <v>2</v>
      </c>
      <c r="E772" t="s">
        <v>3</v>
      </c>
      <c r="F772" t="s">
        <v>4</v>
      </c>
      <c r="G772" t="s">
        <v>5</v>
      </c>
      <c r="H772" t="s">
        <v>6</v>
      </c>
      <c r="I772" t="s">
        <v>7</v>
      </c>
      <c r="J772" t="s">
        <v>8</v>
      </c>
      <c r="K772" t="s">
        <v>9</v>
      </c>
      <c r="L772" t="s">
        <v>10</v>
      </c>
      <c r="M772" t="s">
        <v>11</v>
      </c>
      <c r="N772" t="s">
        <v>12</v>
      </c>
      <c r="O772" t="s">
        <v>13</v>
      </c>
      <c r="P772" t="s">
        <v>14</v>
      </c>
      <c r="Q772" t="s">
        <v>15</v>
      </c>
      <c r="R772" t="s">
        <v>16</v>
      </c>
      <c r="S772" t="s">
        <v>17</v>
      </c>
      <c r="T772" t="s">
        <v>18</v>
      </c>
      <c r="U772" t="s">
        <v>19</v>
      </c>
    </row>
    <row r="773" spans="1:21" x14ac:dyDescent="0.35">
      <c r="A773" t="s">
        <v>191</v>
      </c>
      <c r="B773">
        <v>44377</v>
      </c>
      <c r="C773" t="s">
        <v>175</v>
      </c>
      <c r="D773" t="s">
        <v>47</v>
      </c>
      <c r="E773">
        <v>1</v>
      </c>
      <c r="F773">
        <v>0</v>
      </c>
      <c r="G773">
        <v>0</v>
      </c>
      <c r="H773">
        <v>1</v>
      </c>
      <c r="I773">
        <v>0</v>
      </c>
      <c r="J773">
        <v>0</v>
      </c>
      <c r="K773">
        <v>0</v>
      </c>
      <c r="L773">
        <v>5.333333333333333</v>
      </c>
      <c r="M773">
        <v>7</v>
      </c>
      <c r="N773">
        <v>2</v>
      </c>
      <c r="O773">
        <v>2</v>
      </c>
      <c r="P773">
        <v>1</v>
      </c>
      <c r="Q773">
        <v>0</v>
      </c>
      <c r="R773">
        <v>2</v>
      </c>
      <c r="S773">
        <v>0</v>
      </c>
      <c r="T773">
        <v>0</v>
      </c>
      <c r="U773">
        <v>0</v>
      </c>
    </row>
    <row r="774" spans="1:21" x14ac:dyDescent="0.35">
      <c r="A774" t="s">
        <v>191</v>
      </c>
      <c r="B774">
        <v>44378</v>
      </c>
      <c r="C774" t="s">
        <v>171</v>
      </c>
      <c r="D774" t="s">
        <v>47</v>
      </c>
      <c r="E774">
        <v>1</v>
      </c>
      <c r="F774">
        <v>0</v>
      </c>
      <c r="G774">
        <v>0</v>
      </c>
      <c r="H774">
        <v>1</v>
      </c>
      <c r="I774">
        <v>0</v>
      </c>
      <c r="J774">
        <v>0</v>
      </c>
      <c r="K774">
        <v>0</v>
      </c>
      <c r="L774">
        <v>7</v>
      </c>
      <c r="M774">
        <v>5</v>
      </c>
      <c r="N774">
        <v>0</v>
      </c>
      <c r="O774">
        <v>0</v>
      </c>
      <c r="P774">
        <v>0</v>
      </c>
      <c r="Q774">
        <v>0</v>
      </c>
      <c r="R774">
        <v>6</v>
      </c>
      <c r="S774">
        <v>0</v>
      </c>
      <c r="T774">
        <v>0</v>
      </c>
      <c r="U774">
        <v>0</v>
      </c>
    </row>
    <row r="775" spans="1:21" x14ac:dyDescent="0.35">
      <c r="A775" t="s">
        <v>191</v>
      </c>
      <c r="B775">
        <v>44379</v>
      </c>
      <c r="C775" t="s">
        <v>176</v>
      </c>
      <c r="D775" t="s">
        <v>44</v>
      </c>
      <c r="E775">
        <v>1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6</v>
      </c>
      <c r="M775">
        <v>1</v>
      </c>
      <c r="N775">
        <v>0</v>
      </c>
      <c r="O775">
        <v>0</v>
      </c>
      <c r="P775">
        <v>0</v>
      </c>
      <c r="Q775">
        <v>2</v>
      </c>
      <c r="R775">
        <v>6</v>
      </c>
      <c r="S775">
        <v>0</v>
      </c>
      <c r="T775">
        <v>0</v>
      </c>
      <c r="U775">
        <v>0</v>
      </c>
    </row>
    <row r="776" spans="1:21" x14ac:dyDescent="0.35">
      <c r="A776" t="s">
        <v>191</v>
      </c>
      <c r="B776">
        <v>44380</v>
      </c>
      <c r="C776" t="s">
        <v>173</v>
      </c>
      <c r="D776" t="s">
        <v>44</v>
      </c>
      <c r="E776">
        <v>1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5</v>
      </c>
      <c r="M776">
        <v>5</v>
      </c>
      <c r="N776">
        <v>2</v>
      </c>
      <c r="O776">
        <v>2</v>
      </c>
      <c r="P776">
        <v>0</v>
      </c>
      <c r="Q776">
        <v>3</v>
      </c>
      <c r="R776">
        <v>2</v>
      </c>
      <c r="S776">
        <v>1</v>
      </c>
      <c r="T776">
        <v>0</v>
      </c>
      <c r="U776">
        <v>0</v>
      </c>
    </row>
    <row r="777" spans="1:21" x14ac:dyDescent="0.35">
      <c r="A777" t="s">
        <v>191</v>
      </c>
      <c r="B777">
        <v>44381</v>
      </c>
      <c r="C777" t="s">
        <v>174</v>
      </c>
      <c r="D777" t="s">
        <v>44</v>
      </c>
      <c r="E777">
        <v>1</v>
      </c>
      <c r="F777">
        <v>0</v>
      </c>
      <c r="G777">
        <v>0</v>
      </c>
      <c r="H777">
        <v>1</v>
      </c>
      <c r="I777">
        <v>0</v>
      </c>
      <c r="J777">
        <v>0</v>
      </c>
      <c r="K777">
        <v>0</v>
      </c>
      <c r="L777">
        <v>7</v>
      </c>
      <c r="M777">
        <v>2</v>
      </c>
      <c r="N777">
        <v>0</v>
      </c>
      <c r="O777">
        <v>0</v>
      </c>
      <c r="P777">
        <v>0</v>
      </c>
      <c r="Q777">
        <v>2</v>
      </c>
      <c r="R777">
        <v>10</v>
      </c>
      <c r="S777">
        <v>0</v>
      </c>
      <c r="T777">
        <v>0</v>
      </c>
      <c r="U777">
        <v>0</v>
      </c>
    </row>
    <row r="778" spans="1:21" x14ac:dyDescent="0.35">
      <c r="A778" t="s">
        <v>191</v>
      </c>
      <c r="B778">
        <v>44382</v>
      </c>
      <c r="C778" t="s">
        <v>175</v>
      </c>
      <c r="D778" t="s">
        <v>163</v>
      </c>
      <c r="E778">
        <v>1</v>
      </c>
      <c r="F778">
        <v>0</v>
      </c>
      <c r="G778">
        <v>0</v>
      </c>
      <c r="H778">
        <v>1</v>
      </c>
      <c r="I778">
        <v>0</v>
      </c>
      <c r="J778">
        <v>0</v>
      </c>
      <c r="K778">
        <v>0</v>
      </c>
      <c r="L778">
        <v>5.333333333333333</v>
      </c>
      <c r="M778">
        <v>8</v>
      </c>
      <c r="N778">
        <v>2</v>
      </c>
      <c r="O778">
        <v>1</v>
      </c>
      <c r="P778">
        <v>0</v>
      </c>
      <c r="Q778">
        <v>1</v>
      </c>
      <c r="R778">
        <v>3</v>
      </c>
      <c r="S778">
        <v>0</v>
      </c>
      <c r="T778">
        <v>0</v>
      </c>
      <c r="U778">
        <v>0</v>
      </c>
    </row>
    <row r="779" spans="1:21" x14ac:dyDescent="0.35">
      <c r="A779" t="s">
        <v>191</v>
      </c>
      <c r="B779">
        <v>44383</v>
      </c>
      <c r="C779" t="s">
        <v>171</v>
      </c>
      <c r="D779" t="s">
        <v>163</v>
      </c>
      <c r="E779">
        <v>1</v>
      </c>
      <c r="F779">
        <v>0</v>
      </c>
      <c r="G779">
        <v>0</v>
      </c>
      <c r="H779">
        <v>0</v>
      </c>
      <c r="I779">
        <v>1</v>
      </c>
      <c r="J779">
        <v>0</v>
      </c>
      <c r="K779">
        <v>0</v>
      </c>
      <c r="L779">
        <v>5.666666666666667</v>
      </c>
      <c r="M779">
        <v>9</v>
      </c>
      <c r="N779">
        <v>5</v>
      </c>
      <c r="O779">
        <v>5</v>
      </c>
      <c r="P779">
        <v>1</v>
      </c>
      <c r="Q779">
        <v>1</v>
      </c>
      <c r="R779">
        <v>9</v>
      </c>
      <c r="S779">
        <v>1</v>
      </c>
      <c r="T779">
        <v>0</v>
      </c>
      <c r="U779">
        <v>0</v>
      </c>
    </row>
    <row r="780" spans="1:21" x14ac:dyDescent="0.35">
      <c r="A780" t="s">
        <v>191</v>
      </c>
      <c r="B780">
        <v>44384</v>
      </c>
      <c r="C780" t="s">
        <v>176</v>
      </c>
      <c r="D780" t="s">
        <v>163</v>
      </c>
      <c r="E780">
        <v>1</v>
      </c>
      <c r="F780">
        <v>0</v>
      </c>
      <c r="G780">
        <v>0</v>
      </c>
      <c r="H780">
        <v>0</v>
      </c>
      <c r="I780">
        <v>1</v>
      </c>
      <c r="J780">
        <v>0</v>
      </c>
      <c r="K780">
        <v>0</v>
      </c>
      <c r="L780">
        <v>5</v>
      </c>
      <c r="M780">
        <v>9</v>
      </c>
      <c r="N780">
        <v>4</v>
      </c>
      <c r="O780">
        <v>4</v>
      </c>
      <c r="P780">
        <v>2</v>
      </c>
      <c r="Q780">
        <v>0</v>
      </c>
      <c r="R780">
        <v>5</v>
      </c>
      <c r="S780">
        <v>0</v>
      </c>
      <c r="T780">
        <v>0</v>
      </c>
      <c r="U780">
        <v>0</v>
      </c>
    </row>
    <row r="781" spans="1:21" x14ac:dyDescent="0.35">
      <c r="A781" t="s">
        <v>191</v>
      </c>
      <c r="B781">
        <v>44386</v>
      </c>
      <c r="C781" t="s">
        <v>173</v>
      </c>
      <c r="D781" t="s">
        <v>116</v>
      </c>
      <c r="E781">
        <v>1</v>
      </c>
      <c r="F781">
        <v>0</v>
      </c>
      <c r="G781">
        <v>0</v>
      </c>
      <c r="H781">
        <v>1</v>
      </c>
      <c r="I781">
        <v>0</v>
      </c>
      <c r="J781">
        <v>0</v>
      </c>
      <c r="K781">
        <v>0</v>
      </c>
      <c r="L781">
        <v>5</v>
      </c>
      <c r="M781">
        <v>7</v>
      </c>
      <c r="N781">
        <v>3</v>
      </c>
      <c r="O781">
        <v>3</v>
      </c>
      <c r="P781">
        <v>0</v>
      </c>
      <c r="Q781">
        <v>1</v>
      </c>
      <c r="R781">
        <v>4</v>
      </c>
      <c r="S781">
        <v>0</v>
      </c>
      <c r="T781">
        <v>0</v>
      </c>
      <c r="U781">
        <v>0</v>
      </c>
    </row>
    <row r="782" spans="1:21" x14ac:dyDescent="0.35">
      <c r="A782" t="s">
        <v>191</v>
      </c>
      <c r="B782">
        <v>44387</v>
      </c>
      <c r="C782" t="s">
        <v>175</v>
      </c>
      <c r="D782" t="s">
        <v>116</v>
      </c>
      <c r="E782">
        <v>1</v>
      </c>
      <c r="F782">
        <v>0</v>
      </c>
      <c r="G782">
        <v>0</v>
      </c>
      <c r="H782">
        <v>0</v>
      </c>
      <c r="I782">
        <v>1</v>
      </c>
      <c r="J782">
        <v>0</v>
      </c>
      <c r="K782">
        <v>0</v>
      </c>
      <c r="L782">
        <v>3.6666666666666665</v>
      </c>
      <c r="M782">
        <v>6</v>
      </c>
      <c r="N782">
        <v>3</v>
      </c>
      <c r="O782">
        <v>3</v>
      </c>
      <c r="P782">
        <v>2</v>
      </c>
      <c r="Q782">
        <v>2</v>
      </c>
      <c r="R782">
        <v>4</v>
      </c>
      <c r="S782">
        <v>0</v>
      </c>
      <c r="T782">
        <v>0</v>
      </c>
      <c r="U782">
        <v>0</v>
      </c>
    </row>
    <row r="783" spans="1:21" x14ac:dyDescent="0.35">
      <c r="A783" t="s">
        <v>191</v>
      </c>
      <c r="B783">
        <v>44388</v>
      </c>
      <c r="C783" t="s">
        <v>174</v>
      </c>
      <c r="D783" t="s">
        <v>116</v>
      </c>
      <c r="E783">
        <v>1</v>
      </c>
      <c r="F783">
        <v>0</v>
      </c>
      <c r="G783">
        <v>0</v>
      </c>
      <c r="H783">
        <v>0</v>
      </c>
      <c r="I783">
        <v>1</v>
      </c>
      <c r="J783">
        <v>0</v>
      </c>
      <c r="K783">
        <v>0</v>
      </c>
      <c r="L783">
        <v>4</v>
      </c>
      <c r="M783">
        <v>4</v>
      </c>
      <c r="N783">
        <v>5</v>
      </c>
      <c r="O783">
        <v>4</v>
      </c>
      <c r="P783">
        <v>1</v>
      </c>
      <c r="Q783">
        <v>2</v>
      </c>
      <c r="R783">
        <v>4</v>
      </c>
      <c r="S783">
        <v>0</v>
      </c>
      <c r="T783">
        <v>0</v>
      </c>
      <c r="U783">
        <v>0</v>
      </c>
    </row>
    <row r="784" spans="1:21" x14ac:dyDescent="0.35">
      <c r="A784" t="s">
        <v>191</v>
      </c>
      <c r="B784">
        <v>44393</v>
      </c>
      <c r="C784" t="s">
        <v>176</v>
      </c>
      <c r="D784" t="s">
        <v>52</v>
      </c>
      <c r="E784">
        <v>1</v>
      </c>
      <c r="F784">
        <v>0</v>
      </c>
      <c r="G784">
        <v>0</v>
      </c>
      <c r="H784">
        <v>1</v>
      </c>
      <c r="I784">
        <v>0</v>
      </c>
      <c r="J784">
        <v>0</v>
      </c>
      <c r="K784">
        <v>0</v>
      </c>
      <c r="L784">
        <v>5.666666666666667</v>
      </c>
      <c r="M784">
        <v>2</v>
      </c>
      <c r="N784">
        <v>0</v>
      </c>
      <c r="O784">
        <v>0</v>
      </c>
      <c r="P784">
        <v>0</v>
      </c>
      <c r="Q784">
        <v>2</v>
      </c>
      <c r="R784">
        <v>8</v>
      </c>
      <c r="S784">
        <v>0</v>
      </c>
      <c r="T784">
        <v>0</v>
      </c>
      <c r="U784">
        <v>0</v>
      </c>
    </row>
    <row r="785" spans="1:21" x14ac:dyDescent="0.35">
      <c r="A785" t="s">
        <v>191</v>
      </c>
      <c r="B785">
        <v>44394</v>
      </c>
      <c r="C785" t="s">
        <v>171</v>
      </c>
      <c r="D785" t="s">
        <v>52</v>
      </c>
      <c r="E785">
        <v>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5</v>
      </c>
      <c r="M785">
        <v>2</v>
      </c>
      <c r="N785">
        <v>1</v>
      </c>
      <c r="O785">
        <v>1</v>
      </c>
      <c r="P785">
        <v>0</v>
      </c>
      <c r="Q785">
        <v>1</v>
      </c>
      <c r="R785">
        <v>7</v>
      </c>
      <c r="S785">
        <v>2</v>
      </c>
      <c r="T785">
        <v>0</v>
      </c>
      <c r="U785">
        <v>0</v>
      </c>
    </row>
    <row r="786" spans="1:21" x14ac:dyDescent="0.35">
      <c r="A786" t="s">
        <v>191</v>
      </c>
      <c r="B786">
        <v>44395</v>
      </c>
      <c r="C786" t="s">
        <v>175</v>
      </c>
      <c r="D786" t="s">
        <v>52</v>
      </c>
      <c r="E786">
        <v>1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0</v>
      </c>
      <c r="L786">
        <v>4</v>
      </c>
      <c r="M786">
        <v>5</v>
      </c>
      <c r="N786">
        <v>3</v>
      </c>
      <c r="O786">
        <v>3</v>
      </c>
      <c r="P786">
        <v>1</v>
      </c>
      <c r="Q786">
        <v>1</v>
      </c>
      <c r="R786">
        <v>5</v>
      </c>
      <c r="S786">
        <v>0</v>
      </c>
      <c r="T786">
        <v>0</v>
      </c>
      <c r="U786">
        <v>0</v>
      </c>
    </row>
    <row r="787" spans="1:21" x14ac:dyDescent="0.35">
      <c r="A787" t="s">
        <v>191</v>
      </c>
      <c r="B787">
        <v>44396</v>
      </c>
      <c r="C787" t="s">
        <v>174</v>
      </c>
      <c r="D787" t="s">
        <v>28</v>
      </c>
      <c r="E787">
        <v>1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6.666666666666667</v>
      </c>
      <c r="M787">
        <v>11</v>
      </c>
      <c r="N787">
        <v>4</v>
      </c>
      <c r="O787">
        <v>4</v>
      </c>
      <c r="P787">
        <v>1</v>
      </c>
      <c r="Q787">
        <v>2</v>
      </c>
      <c r="R787">
        <v>4</v>
      </c>
      <c r="S787">
        <v>1</v>
      </c>
      <c r="T787">
        <v>0</v>
      </c>
      <c r="U787">
        <v>0</v>
      </c>
    </row>
    <row r="788" spans="1:21" x14ac:dyDescent="0.35">
      <c r="A788" t="s">
        <v>191</v>
      </c>
      <c r="B788">
        <v>44398</v>
      </c>
      <c r="C788" t="s">
        <v>173</v>
      </c>
      <c r="D788" t="s">
        <v>28</v>
      </c>
      <c r="E788">
        <v>1</v>
      </c>
      <c r="F788">
        <v>0</v>
      </c>
      <c r="G788">
        <v>0</v>
      </c>
      <c r="H788">
        <v>1</v>
      </c>
      <c r="I788">
        <v>0</v>
      </c>
      <c r="J788">
        <v>0</v>
      </c>
      <c r="K788">
        <v>0</v>
      </c>
      <c r="L788">
        <v>5.666666666666667</v>
      </c>
      <c r="M788">
        <v>4</v>
      </c>
      <c r="N788">
        <v>4</v>
      </c>
      <c r="O788">
        <v>4</v>
      </c>
      <c r="P788">
        <v>3</v>
      </c>
      <c r="Q788">
        <v>1</v>
      </c>
      <c r="R788">
        <v>5</v>
      </c>
      <c r="S788">
        <v>0</v>
      </c>
      <c r="T788">
        <v>0</v>
      </c>
      <c r="U788">
        <v>0</v>
      </c>
    </row>
    <row r="789" spans="1:21" x14ac:dyDescent="0.35">
      <c r="A789" t="s">
        <v>191</v>
      </c>
      <c r="B789">
        <v>44399</v>
      </c>
      <c r="C789" t="s">
        <v>172</v>
      </c>
      <c r="D789" t="s">
        <v>71</v>
      </c>
      <c r="E789">
        <v>1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4.666666666666667</v>
      </c>
      <c r="M789">
        <v>2</v>
      </c>
      <c r="N789">
        <v>1</v>
      </c>
      <c r="O789">
        <v>0</v>
      </c>
      <c r="P789">
        <v>0</v>
      </c>
      <c r="Q789">
        <v>2</v>
      </c>
      <c r="R789">
        <v>8</v>
      </c>
      <c r="S789">
        <v>0</v>
      </c>
      <c r="T789">
        <v>0</v>
      </c>
      <c r="U789">
        <v>0</v>
      </c>
    </row>
    <row r="790" spans="1:21" x14ac:dyDescent="0.35">
      <c r="A790" t="s">
        <v>191</v>
      </c>
      <c r="B790">
        <v>44400</v>
      </c>
      <c r="C790" t="s">
        <v>176</v>
      </c>
      <c r="D790" t="s">
        <v>71</v>
      </c>
      <c r="E790">
        <v>1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1</v>
      </c>
      <c r="M790">
        <v>2</v>
      </c>
      <c r="N790">
        <v>1</v>
      </c>
      <c r="O790">
        <v>1</v>
      </c>
      <c r="P790">
        <v>0</v>
      </c>
      <c r="Q790">
        <v>1</v>
      </c>
      <c r="R790">
        <v>1</v>
      </c>
      <c r="S790">
        <v>0</v>
      </c>
      <c r="T790">
        <v>0</v>
      </c>
      <c r="U790">
        <v>0</v>
      </c>
    </row>
    <row r="791" spans="1:21" x14ac:dyDescent="0.35">
      <c r="A791" t="s">
        <v>191</v>
      </c>
      <c r="B791">
        <v>44401</v>
      </c>
      <c r="C791" t="s">
        <v>171</v>
      </c>
      <c r="D791" t="s">
        <v>71</v>
      </c>
      <c r="E791">
        <v>1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7.666666666666667</v>
      </c>
      <c r="M791">
        <v>7</v>
      </c>
      <c r="N791">
        <v>2</v>
      </c>
      <c r="O791">
        <v>2</v>
      </c>
      <c r="P791">
        <v>0</v>
      </c>
      <c r="Q791">
        <v>0</v>
      </c>
      <c r="R791">
        <v>8</v>
      </c>
      <c r="S791">
        <v>0</v>
      </c>
      <c r="T791">
        <v>0</v>
      </c>
      <c r="U791">
        <v>0</v>
      </c>
    </row>
    <row r="792" spans="1:21" x14ac:dyDescent="0.35">
      <c r="A792" t="s">
        <v>191</v>
      </c>
      <c r="B792">
        <v>44402</v>
      </c>
      <c r="C792" t="s">
        <v>175</v>
      </c>
      <c r="D792" t="s">
        <v>71</v>
      </c>
      <c r="E792">
        <v>1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6</v>
      </c>
      <c r="M792">
        <v>6</v>
      </c>
      <c r="N792">
        <v>3</v>
      </c>
      <c r="O792">
        <v>3</v>
      </c>
      <c r="P792">
        <v>1</v>
      </c>
      <c r="Q792">
        <v>2</v>
      </c>
      <c r="R792">
        <v>6</v>
      </c>
      <c r="S792">
        <v>0</v>
      </c>
      <c r="T792">
        <v>0</v>
      </c>
      <c r="U792">
        <v>0</v>
      </c>
    </row>
    <row r="793" spans="1:21" x14ac:dyDescent="0.35">
      <c r="A793" t="s">
        <v>191</v>
      </c>
      <c r="B793" t="s">
        <v>0</v>
      </c>
      <c r="C793" t="s">
        <v>1</v>
      </c>
      <c r="D793" t="s">
        <v>2</v>
      </c>
      <c r="E793" t="s">
        <v>3</v>
      </c>
      <c r="F793" t="s">
        <v>4</v>
      </c>
      <c r="G793" t="s">
        <v>5</v>
      </c>
      <c r="H793" t="s">
        <v>6</v>
      </c>
      <c r="I793" t="s">
        <v>7</v>
      </c>
      <c r="J793" t="s">
        <v>8</v>
      </c>
      <c r="K793" t="s">
        <v>9</v>
      </c>
      <c r="L793" t="s">
        <v>10</v>
      </c>
      <c r="M793" t="s">
        <v>11</v>
      </c>
      <c r="N793" t="s">
        <v>12</v>
      </c>
      <c r="O793" t="s">
        <v>13</v>
      </c>
      <c r="P793" t="s">
        <v>14</v>
      </c>
      <c r="Q793" t="s">
        <v>15</v>
      </c>
      <c r="R793" t="s">
        <v>16</v>
      </c>
      <c r="S793" t="s">
        <v>17</v>
      </c>
      <c r="T793" t="s">
        <v>18</v>
      </c>
      <c r="U793" t="s">
        <v>19</v>
      </c>
    </row>
    <row r="794" spans="1:21" x14ac:dyDescent="0.35">
      <c r="A794" t="s">
        <v>191</v>
      </c>
      <c r="B794">
        <v>44403</v>
      </c>
      <c r="C794" t="s">
        <v>174</v>
      </c>
      <c r="D794" t="s">
        <v>64</v>
      </c>
      <c r="E794">
        <v>1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4.666666666666667</v>
      </c>
      <c r="M794">
        <v>6</v>
      </c>
      <c r="N794">
        <v>4</v>
      </c>
      <c r="O794">
        <v>4</v>
      </c>
      <c r="P794">
        <v>1</v>
      </c>
      <c r="Q794">
        <v>2</v>
      </c>
      <c r="R794">
        <v>3</v>
      </c>
      <c r="S794">
        <v>0</v>
      </c>
      <c r="T794">
        <v>0</v>
      </c>
      <c r="U794">
        <v>1</v>
      </c>
    </row>
    <row r="795" spans="1:21" x14ac:dyDescent="0.35">
      <c r="A795" t="s">
        <v>191</v>
      </c>
      <c r="B795" t="s">
        <v>181</v>
      </c>
      <c r="C795" t="s">
        <v>173</v>
      </c>
      <c r="D795" t="s">
        <v>64</v>
      </c>
      <c r="E795">
        <v>1</v>
      </c>
      <c r="F795">
        <v>0</v>
      </c>
      <c r="G795">
        <v>0</v>
      </c>
      <c r="H795">
        <v>0</v>
      </c>
      <c r="I795">
        <v>1</v>
      </c>
      <c r="J795">
        <v>0</v>
      </c>
      <c r="K795">
        <v>0</v>
      </c>
      <c r="L795">
        <v>4</v>
      </c>
      <c r="M795">
        <v>8</v>
      </c>
      <c r="N795">
        <v>4</v>
      </c>
      <c r="O795">
        <v>4</v>
      </c>
      <c r="P795">
        <v>2</v>
      </c>
      <c r="Q795">
        <v>1</v>
      </c>
      <c r="R795">
        <v>2</v>
      </c>
      <c r="S795">
        <v>0</v>
      </c>
      <c r="T795">
        <v>0</v>
      </c>
      <c r="U795">
        <v>0</v>
      </c>
    </row>
    <row r="796" spans="1:21" x14ac:dyDescent="0.35">
      <c r="A796" t="s">
        <v>191</v>
      </c>
      <c r="B796" t="s">
        <v>182</v>
      </c>
      <c r="C796" t="s">
        <v>172</v>
      </c>
      <c r="D796" t="s">
        <v>64</v>
      </c>
      <c r="E796">
        <v>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4</v>
      </c>
      <c r="M796">
        <v>2</v>
      </c>
      <c r="N796">
        <v>1</v>
      </c>
      <c r="O796">
        <v>1</v>
      </c>
      <c r="P796">
        <v>0</v>
      </c>
      <c r="Q796">
        <v>1</v>
      </c>
      <c r="R796">
        <v>7</v>
      </c>
      <c r="S796">
        <v>0</v>
      </c>
      <c r="T796">
        <v>0</v>
      </c>
      <c r="U796">
        <v>0</v>
      </c>
    </row>
    <row r="797" spans="1:21" x14ac:dyDescent="0.35">
      <c r="A797" t="s">
        <v>191</v>
      </c>
      <c r="B797">
        <v>44406</v>
      </c>
      <c r="C797" t="s">
        <v>176</v>
      </c>
      <c r="D797" t="s">
        <v>64</v>
      </c>
      <c r="E797">
        <v>1</v>
      </c>
      <c r="F797">
        <v>0</v>
      </c>
      <c r="G797">
        <v>0</v>
      </c>
      <c r="H797">
        <v>0</v>
      </c>
      <c r="I797">
        <v>1</v>
      </c>
      <c r="J797">
        <v>0</v>
      </c>
      <c r="K797">
        <v>0</v>
      </c>
      <c r="L797">
        <v>3.3333333333333335</v>
      </c>
      <c r="M797">
        <v>7</v>
      </c>
      <c r="N797">
        <v>6</v>
      </c>
      <c r="O797">
        <v>6</v>
      </c>
      <c r="P797">
        <v>0</v>
      </c>
      <c r="Q797">
        <v>4</v>
      </c>
      <c r="R797">
        <v>8</v>
      </c>
      <c r="S797">
        <v>0</v>
      </c>
      <c r="T797">
        <v>0</v>
      </c>
      <c r="U797">
        <v>0</v>
      </c>
    </row>
    <row r="798" spans="1:21" x14ac:dyDescent="0.35">
      <c r="A798" t="s">
        <v>191</v>
      </c>
      <c r="B798">
        <v>44407</v>
      </c>
      <c r="C798" t="s">
        <v>175</v>
      </c>
      <c r="D798" t="s">
        <v>51</v>
      </c>
      <c r="E798">
        <v>1</v>
      </c>
      <c r="F798">
        <v>0</v>
      </c>
      <c r="G798">
        <v>0</v>
      </c>
      <c r="H798">
        <v>0</v>
      </c>
      <c r="I798">
        <v>1</v>
      </c>
      <c r="J798">
        <v>0</v>
      </c>
      <c r="K798">
        <v>0</v>
      </c>
      <c r="L798">
        <v>4</v>
      </c>
      <c r="M798">
        <v>7</v>
      </c>
      <c r="N798">
        <v>6</v>
      </c>
      <c r="O798">
        <v>6</v>
      </c>
      <c r="P798">
        <v>3</v>
      </c>
      <c r="Q798">
        <v>1</v>
      </c>
      <c r="R798">
        <v>3</v>
      </c>
      <c r="S798">
        <v>0</v>
      </c>
      <c r="T798">
        <v>0</v>
      </c>
      <c r="U798">
        <v>0</v>
      </c>
    </row>
    <row r="799" spans="1:21" x14ac:dyDescent="0.35">
      <c r="A799" t="s">
        <v>191</v>
      </c>
      <c r="B799">
        <v>44408</v>
      </c>
      <c r="C799" t="s">
        <v>171</v>
      </c>
      <c r="D799" t="s">
        <v>51</v>
      </c>
      <c r="E799">
        <v>1</v>
      </c>
      <c r="F799">
        <v>0</v>
      </c>
      <c r="G799">
        <v>0</v>
      </c>
      <c r="H799">
        <v>0</v>
      </c>
      <c r="I799">
        <v>1</v>
      </c>
      <c r="J799">
        <v>0</v>
      </c>
      <c r="K799">
        <v>0</v>
      </c>
      <c r="L799">
        <v>5.333333333333333</v>
      </c>
      <c r="M799">
        <v>6</v>
      </c>
      <c r="N799">
        <v>6</v>
      </c>
      <c r="O799">
        <v>5</v>
      </c>
      <c r="P799">
        <v>2</v>
      </c>
      <c r="Q799">
        <v>1</v>
      </c>
      <c r="R799">
        <v>6</v>
      </c>
      <c r="S799">
        <v>0</v>
      </c>
      <c r="T799">
        <v>0</v>
      </c>
      <c r="U799">
        <v>0</v>
      </c>
    </row>
    <row r="800" spans="1:21" x14ac:dyDescent="0.35">
      <c r="A800" t="s">
        <v>191</v>
      </c>
      <c r="B800">
        <v>44409</v>
      </c>
      <c r="C800" t="s">
        <v>174</v>
      </c>
      <c r="D800" t="s">
        <v>51</v>
      </c>
      <c r="E800">
        <v>1</v>
      </c>
      <c r="F800">
        <v>0</v>
      </c>
      <c r="G800">
        <v>0</v>
      </c>
      <c r="H800">
        <v>0</v>
      </c>
      <c r="I800">
        <v>1</v>
      </c>
      <c r="J800">
        <v>0</v>
      </c>
      <c r="K800">
        <v>0</v>
      </c>
      <c r="L800">
        <v>4.666666666666667</v>
      </c>
      <c r="M800">
        <v>3</v>
      </c>
      <c r="N800">
        <v>3</v>
      </c>
      <c r="O800">
        <v>3</v>
      </c>
      <c r="P800">
        <v>1</v>
      </c>
      <c r="Q800">
        <v>1</v>
      </c>
      <c r="R800">
        <v>6</v>
      </c>
      <c r="S800">
        <v>0</v>
      </c>
      <c r="T800">
        <v>0</v>
      </c>
      <c r="U800">
        <v>1</v>
      </c>
    </row>
    <row r="801" spans="1:21" x14ac:dyDescent="0.35">
      <c r="A801" t="s">
        <v>191</v>
      </c>
      <c r="B801">
        <v>44411</v>
      </c>
      <c r="C801" t="s">
        <v>173</v>
      </c>
      <c r="D801" t="s">
        <v>65</v>
      </c>
      <c r="E801">
        <v>1</v>
      </c>
      <c r="F801">
        <v>0</v>
      </c>
      <c r="G801">
        <v>0</v>
      </c>
      <c r="H801">
        <v>0</v>
      </c>
      <c r="I801">
        <v>1</v>
      </c>
      <c r="J801">
        <v>0</v>
      </c>
      <c r="K801">
        <v>0</v>
      </c>
      <c r="L801">
        <v>4</v>
      </c>
      <c r="M801">
        <v>5</v>
      </c>
      <c r="N801">
        <v>3</v>
      </c>
      <c r="O801">
        <v>3</v>
      </c>
      <c r="P801">
        <v>1</v>
      </c>
      <c r="Q801">
        <v>2</v>
      </c>
      <c r="R801">
        <v>5</v>
      </c>
      <c r="S801">
        <v>0</v>
      </c>
      <c r="T801">
        <v>0</v>
      </c>
      <c r="U801">
        <v>0</v>
      </c>
    </row>
    <row r="802" spans="1:21" x14ac:dyDescent="0.35">
      <c r="A802" t="s">
        <v>191</v>
      </c>
      <c r="B802">
        <v>44412</v>
      </c>
      <c r="C802" t="s">
        <v>176</v>
      </c>
      <c r="D802" t="s">
        <v>65</v>
      </c>
      <c r="E802">
        <v>1</v>
      </c>
      <c r="F802">
        <v>0</v>
      </c>
      <c r="G802">
        <v>0</v>
      </c>
      <c r="H802">
        <v>1</v>
      </c>
      <c r="I802">
        <v>0</v>
      </c>
      <c r="J802">
        <v>0</v>
      </c>
      <c r="K802">
        <v>0</v>
      </c>
      <c r="L802">
        <v>5</v>
      </c>
      <c r="M802">
        <v>2</v>
      </c>
      <c r="N802">
        <v>0</v>
      </c>
      <c r="O802">
        <v>0</v>
      </c>
      <c r="P802">
        <v>0</v>
      </c>
      <c r="Q802">
        <v>4</v>
      </c>
      <c r="R802">
        <v>10</v>
      </c>
      <c r="S802">
        <v>0</v>
      </c>
      <c r="T802">
        <v>0</v>
      </c>
      <c r="U802">
        <v>0</v>
      </c>
    </row>
    <row r="803" spans="1:21" x14ac:dyDescent="0.35">
      <c r="A803" t="s">
        <v>191</v>
      </c>
      <c r="B803">
        <v>44413</v>
      </c>
      <c r="C803" t="s">
        <v>175</v>
      </c>
      <c r="D803" t="s">
        <v>65</v>
      </c>
      <c r="E803">
        <v>1</v>
      </c>
      <c r="F803">
        <v>0</v>
      </c>
      <c r="G803">
        <v>0</v>
      </c>
      <c r="H803">
        <v>0</v>
      </c>
      <c r="I803">
        <v>1</v>
      </c>
      <c r="J803">
        <v>0</v>
      </c>
      <c r="K803">
        <v>0</v>
      </c>
      <c r="L803">
        <v>1.3333333333333333</v>
      </c>
      <c r="M803">
        <v>5</v>
      </c>
      <c r="N803">
        <v>3</v>
      </c>
      <c r="O803">
        <v>3</v>
      </c>
      <c r="P803">
        <v>1</v>
      </c>
      <c r="Q803">
        <v>0</v>
      </c>
      <c r="R803">
        <v>2</v>
      </c>
      <c r="S803">
        <v>1</v>
      </c>
      <c r="T803">
        <v>0</v>
      </c>
      <c r="U803">
        <v>0</v>
      </c>
    </row>
    <row r="804" spans="1:21" x14ac:dyDescent="0.35">
      <c r="A804" t="s">
        <v>191</v>
      </c>
      <c r="B804">
        <v>44414</v>
      </c>
      <c r="C804" t="s">
        <v>171</v>
      </c>
      <c r="D804" t="s">
        <v>28</v>
      </c>
      <c r="E804">
        <v>1</v>
      </c>
      <c r="F804">
        <v>0</v>
      </c>
      <c r="G804">
        <v>0</v>
      </c>
      <c r="H804">
        <v>0</v>
      </c>
      <c r="I804">
        <v>1</v>
      </c>
      <c r="J804">
        <v>0</v>
      </c>
      <c r="K804">
        <v>0</v>
      </c>
      <c r="L804">
        <v>4.666666666666667</v>
      </c>
      <c r="M804">
        <v>8</v>
      </c>
      <c r="N804">
        <v>7</v>
      </c>
      <c r="O804">
        <v>7</v>
      </c>
      <c r="P804">
        <v>1</v>
      </c>
      <c r="Q804">
        <v>2</v>
      </c>
      <c r="R804">
        <v>4</v>
      </c>
      <c r="S804">
        <v>0</v>
      </c>
      <c r="T804">
        <v>0</v>
      </c>
      <c r="U804">
        <v>0</v>
      </c>
    </row>
    <row r="805" spans="1:21" x14ac:dyDescent="0.35">
      <c r="A805" t="s">
        <v>191</v>
      </c>
      <c r="B805" t="s">
        <v>183</v>
      </c>
      <c r="C805" t="s">
        <v>174</v>
      </c>
      <c r="D805" t="s">
        <v>28</v>
      </c>
      <c r="E805">
        <v>1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6</v>
      </c>
      <c r="M805">
        <v>1</v>
      </c>
      <c r="N805">
        <v>0</v>
      </c>
      <c r="O805">
        <v>0</v>
      </c>
      <c r="P805">
        <v>0</v>
      </c>
      <c r="Q805">
        <v>1</v>
      </c>
      <c r="R805">
        <v>5</v>
      </c>
      <c r="S805">
        <v>0</v>
      </c>
      <c r="T805">
        <v>0</v>
      </c>
      <c r="U805">
        <v>0</v>
      </c>
    </row>
    <row r="806" spans="1:21" x14ac:dyDescent="0.35">
      <c r="A806" t="s">
        <v>191</v>
      </c>
      <c r="B806" t="s">
        <v>184</v>
      </c>
      <c r="C806" t="s">
        <v>172</v>
      </c>
      <c r="D806" t="s">
        <v>28</v>
      </c>
      <c r="E806">
        <v>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3.6666666666666665</v>
      </c>
      <c r="M806">
        <v>3</v>
      </c>
      <c r="N806">
        <v>1</v>
      </c>
      <c r="O806">
        <v>1</v>
      </c>
      <c r="P806">
        <v>0</v>
      </c>
      <c r="Q806">
        <v>2</v>
      </c>
      <c r="R806">
        <v>6</v>
      </c>
      <c r="S806">
        <v>0</v>
      </c>
      <c r="T806">
        <v>0</v>
      </c>
      <c r="U806">
        <v>0</v>
      </c>
    </row>
    <row r="807" spans="1:21" x14ac:dyDescent="0.35">
      <c r="A807" t="s">
        <v>191</v>
      </c>
      <c r="B807">
        <v>44416</v>
      </c>
      <c r="C807" t="s">
        <v>173</v>
      </c>
      <c r="D807" t="s">
        <v>28</v>
      </c>
      <c r="E807">
        <v>1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5</v>
      </c>
      <c r="M807">
        <v>6</v>
      </c>
      <c r="N807">
        <v>4</v>
      </c>
      <c r="O807">
        <v>3</v>
      </c>
      <c r="P807">
        <v>1</v>
      </c>
      <c r="Q807">
        <v>1</v>
      </c>
      <c r="R807">
        <v>2</v>
      </c>
      <c r="S807">
        <v>0</v>
      </c>
      <c r="T807">
        <v>0</v>
      </c>
      <c r="U807">
        <v>0</v>
      </c>
    </row>
    <row r="808" spans="1:21" x14ac:dyDescent="0.35">
      <c r="A808" t="s">
        <v>191</v>
      </c>
      <c r="B808">
        <v>44418</v>
      </c>
      <c r="C808" t="s">
        <v>176</v>
      </c>
      <c r="D808" t="s">
        <v>35</v>
      </c>
      <c r="E808">
        <v>1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5.333333333333333</v>
      </c>
      <c r="M808">
        <v>4</v>
      </c>
      <c r="N808">
        <v>2</v>
      </c>
      <c r="O808">
        <v>2</v>
      </c>
      <c r="P808">
        <v>1</v>
      </c>
      <c r="Q808">
        <v>1</v>
      </c>
      <c r="R808">
        <v>8</v>
      </c>
      <c r="S808">
        <v>0</v>
      </c>
      <c r="T808">
        <v>0</v>
      </c>
      <c r="U808">
        <v>0</v>
      </c>
    </row>
    <row r="809" spans="1:21" x14ac:dyDescent="0.35">
      <c r="A809" t="s">
        <v>191</v>
      </c>
      <c r="B809">
        <v>44419</v>
      </c>
      <c r="C809" t="s">
        <v>171</v>
      </c>
      <c r="D809" t="s">
        <v>35</v>
      </c>
      <c r="E809">
        <v>1</v>
      </c>
      <c r="F809">
        <v>0</v>
      </c>
      <c r="G809">
        <v>0</v>
      </c>
      <c r="H809">
        <v>1</v>
      </c>
      <c r="I809">
        <v>0</v>
      </c>
      <c r="J809">
        <v>0</v>
      </c>
      <c r="K809">
        <v>0</v>
      </c>
      <c r="L809">
        <v>7</v>
      </c>
      <c r="M809">
        <v>3</v>
      </c>
      <c r="N809">
        <v>1</v>
      </c>
      <c r="O809">
        <v>1</v>
      </c>
      <c r="P809">
        <v>1</v>
      </c>
      <c r="Q809">
        <v>1</v>
      </c>
      <c r="R809">
        <v>10</v>
      </c>
      <c r="S809">
        <v>0</v>
      </c>
      <c r="T809">
        <v>0</v>
      </c>
      <c r="U809">
        <v>1</v>
      </c>
    </row>
    <row r="810" spans="1:21" x14ac:dyDescent="0.35">
      <c r="A810" t="s">
        <v>191</v>
      </c>
      <c r="B810">
        <v>44420</v>
      </c>
      <c r="C810" t="s">
        <v>172</v>
      </c>
      <c r="D810" t="s">
        <v>35</v>
      </c>
      <c r="E810">
        <v>1</v>
      </c>
      <c r="F810">
        <v>0</v>
      </c>
      <c r="G810">
        <v>0</v>
      </c>
      <c r="H810">
        <v>0</v>
      </c>
      <c r="I810">
        <v>1</v>
      </c>
      <c r="J810">
        <v>0</v>
      </c>
      <c r="K810">
        <v>0</v>
      </c>
      <c r="L810">
        <v>5</v>
      </c>
      <c r="M810">
        <v>6</v>
      </c>
      <c r="N810">
        <v>4</v>
      </c>
      <c r="O810">
        <v>3</v>
      </c>
      <c r="P810">
        <v>1</v>
      </c>
      <c r="Q810">
        <v>0</v>
      </c>
      <c r="R810">
        <v>8</v>
      </c>
      <c r="S810">
        <v>0</v>
      </c>
      <c r="T810">
        <v>0</v>
      </c>
      <c r="U810">
        <v>0</v>
      </c>
    </row>
    <row r="811" spans="1:21" x14ac:dyDescent="0.35">
      <c r="A811" t="s">
        <v>191</v>
      </c>
      <c r="B811">
        <v>44421</v>
      </c>
      <c r="C811" t="s">
        <v>174</v>
      </c>
      <c r="D811" t="s">
        <v>53</v>
      </c>
      <c r="E811">
        <v>1</v>
      </c>
      <c r="F811">
        <v>0</v>
      </c>
      <c r="G811">
        <v>0</v>
      </c>
      <c r="H811">
        <v>1</v>
      </c>
      <c r="I811">
        <v>0</v>
      </c>
      <c r="J811">
        <v>0</v>
      </c>
      <c r="K811">
        <v>0</v>
      </c>
      <c r="L811">
        <v>6</v>
      </c>
      <c r="M811">
        <v>3</v>
      </c>
      <c r="N811">
        <v>1</v>
      </c>
      <c r="O811">
        <v>1</v>
      </c>
      <c r="P811">
        <v>1</v>
      </c>
      <c r="Q811">
        <v>2</v>
      </c>
      <c r="R811">
        <v>8</v>
      </c>
      <c r="S811">
        <v>0</v>
      </c>
      <c r="T811">
        <v>0</v>
      </c>
      <c r="U811">
        <v>1</v>
      </c>
    </row>
    <row r="812" spans="1:21" x14ac:dyDescent="0.35">
      <c r="A812" t="s">
        <v>191</v>
      </c>
      <c r="B812">
        <v>44422</v>
      </c>
      <c r="C812" t="s">
        <v>185</v>
      </c>
      <c r="D812" t="s">
        <v>53</v>
      </c>
      <c r="E812">
        <v>1</v>
      </c>
      <c r="F812">
        <v>0</v>
      </c>
      <c r="G812">
        <v>0</v>
      </c>
      <c r="H812">
        <v>1</v>
      </c>
      <c r="I812">
        <v>0</v>
      </c>
      <c r="J812">
        <v>0</v>
      </c>
      <c r="K812">
        <v>0</v>
      </c>
      <c r="L812">
        <v>5</v>
      </c>
      <c r="M812">
        <v>6</v>
      </c>
      <c r="N812">
        <v>2</v>
      </c>
      <c r="O812">
        <v>2</v>
      </c>
      <c r="P812">
        <v>2</v>
      </c>
      <c r="Q812">
        <v>0</v>
      </c>
      <c r="R812">
        <v>8</v>
      </c>
      <c r="S812">
        <v>0</v>
      </c>
      <c r="T812">
        <v>0</v>
      </c>
      <c r="U812">
        <v>0</v>
      </c>
    </row>
    <row r="813" spans="1:21" x14ac:dyDescent="0.35">
      <c r="A813" t="s">
        <v>191</v>
      </c>
      <c r="B813">
        <v>44423</v>
      </c>
      <c r="C813" t="s">
        <v>176</v>
      </c>
      <c r="D813" t="s">
        <v>53</v>
      </c>
      <c r="E813">
        <v>1</v>
      </c>
      <c r="F813">
        <v>0</v>
      </c>
      <c r="G813">
        <v>0</v>
      </c>
      <c r="H813">
        <v>1</v>
      </c>
      <c r="I813">
        <v>0</v>
      </c>
      <c r="J813">
        <v>0</v>
      </c>
      <c r="K813">
        <v>0</v>
      </c>
      <c r="L813">
        <v>6</v>
      </c>
      <c r="M813">
        <v>3</v>
      </c>
      <c r="N813">
        <v>1</v>
      </c>
      <c r="O813">
        <v>0</v>
      </c>
      <c r="P813">
        <v>0</v>
      </c>
      <c r="Q813">
        <v>3</v>
      </c>
      <c r="R813">
        <v>6</v>
      </c>
      <c r="S813">
        <v>0</v>
      </c>
      <c r="T813">
        <v>0</v>
      </c>
      <c r="U813">
        <v>0</v>
      </c>
    </row>
    <row r="814" spans="1:21" x14ac:dyDescent="0.35">
      <c r="A814" t="s">
        <v>191</v>
      </c>
      <c r="B814" t="s">
        <v>0</v>
      </c>
      <c r="C814" t="s">
        <v>1</v>
      </c>
      <c r="D814" t="s">
        <v>2</v>
      </c>
      <c r="E814" t="s">
        <v>3</v>
      </c>
      <c r="F814" t="s">
        <v>4</v>
      </c>
      <c r="G814" t="s">
        <v>5</v>
      </c>
      <c r="H814" t="s">
        <v>6</v>
      </c>
      <c r="I814" t="s">
        <v>7</v>
      </c>
      <c r="J814" t="s">
        <v>8</v>
      </c>
      <c r="K814" t="s">
        <v>9</v>
      </c>
      <c r="L814" t="s">
        <v>10</v>
      </c>
      <c r="M814" t="s">
        <v>11</v>
      </c>
      <c r="N814" t="s">
        <v>12</v>
      </c>
      <c r="O814" t="s">
        <v>13</v>
      </c>
      <c r="P814" t="s">
        <v>14</v>
      </c>
      <c r="Q814" t="s">
        <v>15</v>
      </c>
      <c r="R814" t="s">
        <v>16</v>
      </c>
      <c r="S814" t="s">
        <v>17</v>
      </c>
      <c r="T814" t="s">
        <v>18</v>
      </c>
      <c r="U814" t="s">
        <v>19</v>
      </c>
    </row>
    <row r="815" spans="1:21" x14ac:dyDescent="0.35">
      <c r="A815" t="s">
        <v>191</v>
      </c>
      <c r="B815" t="s">
        <v>186</v>
      </c>
      <c r="C815" t="s">
        <v>172</v>
      </c>
      <c r="D815" t="s">
        <v>52</v>
      </c>
      <c r="E815">
        <v>1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4</v>
      </c>
      <c r="M815">
        <v>5</v>
      </c>
      <c r="N815">
        <v>2</v>
      </c>
      <c r="O815">
        <v>2</v>
      </c>
      <c r="P815">
        <v>0</v>
      </c>
      <c r="Q815">
        <v>0</v>
      </c>
      <c r="R815">
        <v>2</v>
      </c>
      <c r="S815">
        <v>1</v>
      </c>
      <c r="T815">
        <v>0</v>
      </c>
      <c r="U815">
        <v>0</v>
      </c>
    </row>
    <row r="816" spans="1:21" x14ac:dyDescent="0.35">
      <c r="A816" t="s">
        <v>191</v>
      </c>
      <c r="B816" t="s">
        <v>187</v>
      </c>
      <c r="C816" t="s">
        <v>171</v>
      </c>
      <c r="D816" t="s">
        <v>52</v>
      </c>
      <c r="E816">
        <v>1</v>
      </c>
      <c r="F816">
        <v>0</v>
      </c>
      <c r="G816">
        <v>0</v>
      </c>
      <c r="H816">
        <v>0</v>
      </c>
      <c r="I816">
        <v>1</v>
      </c>
      <c r="J816">
        <v>0</v>
      </c>
      <c r="K816">
        <v>0</v>
      </c>
      <c r="L816">
        <v>5</v>
      </c>
      <c r="M816">
        <v>7</v>
      </c>
      <c r="N816">
        <v>2</v>
      </c>
      <c r="O816">
        <v>2</v>
      </c>
      <c r="P816">
        <v>2</v>
      </c>
      <c r="Q816">
        <v>1</v>
      </c>
      <c r="R816">
        <v>6</v>
      </c>
      <c r="S816">
        <v>0</v>
      </c>
      <c r="T816">
        <v>0</v>
      </c>
      <c r="U816">
        <v>0</v>
      </c>
    </row>
    <row r="817" spans="1:21" x14ac:dyDescent="0.35">
      <c r="A817" t="s">
        <v>191</v>
      </c>
      <c r="B817">
        <v>44426</v>
      </c>
      <c r="C817" t="s">
        <v>174</v>
      </c>
      <c r="D817" t="s">
        <v>52</v>
      </c>
      <c r="E817">
        <v>1</v>
      </c>
      <c r="F817">
        <v>0</v>
      </c>
      <c r="G817">
        <v>0</v>
      </c>
      <c r="H817">
        <v>0</v>
      </c>
      <c r="I817">
        <v>1</v>
      </c>
      <c r="J817">
        <v>0</v>
      </c>
      <c r="K817">
        <v>0</v>
      </c>
      <c r="L817">
        <v>1.6666666666666665</v>
      </c>
      <c r="M817">
        <v>4</v>
      </c>
      <c r="N817">
        <v>4</v>
      </c>
      <c r="O817">
        <v>4</v>
      </c>
      <c r="P817">
        <v>0</v>
      </c>
      <c r="Q817">
        <v>3</v>
      </c>
      <c r="R817">
        <v>1</v>
      </c>
      <c r="S817">
        <v>0</v>
      </c>
      <c r="T817">
        <v>0</v>
      </c>
      <c r="U817">
        <v>0</v>
      </c>
    </row>
    <row r="818" spans="1:21" x14ac:dyDescent="0.35">
      <c r="A818" t="s">
        <v>191</v>
      </c>
      <c r="B818">
        <v>44428</v>
      </c>
      <c r="C818" t="s">
        <v>185</v>
      </c>
      <c r="D818" t="s">
        <v>31</v>
      </c>
      <c r="E818">
        <v>1</v>
      </c>
      <c r="F818">
        <v>0</v>
      </c>
      <c r="G818">
        <v>0</v>
      </c>
      <c r="H818">
        <v>1</v>
      </c>
      <c r="I818">
        <v>0</v>
      </c>
      <c r="J818">
        <v>0</v>
      </c>
      <c r="K818">
        <v>0</v>
      </c>
      <c r="L818">
        <v>5</v>
      </c>
      <c r="M818">
        <v>5</v>
      </c>
      <c r="N818">
        <v>0</v>
      </c>
      <c r="O818">
        <v>0</v>
      </c>
      <c r="P818">
        <v>0</v>
      </c>
      <c r="Q818">
        <v>1</v>
      </c>
      <c r="R818">
        <v>5</v>
      </c>
      <c r="S818">
        <v>0</v>
      </c>
      <c r="T818">
        <v>0</v>
      </c>
      <c r="U818">
        <v>0</v>
      </c>
    </row>
    <row r="819" spans="1:21" x14ac:dyDescent="0.35">
      <c r="A819" t="s">
        <v>191</v>
      </c>
      <c r="B819">
        <v>44429</v>
      </c>
      <c r="C819" t="s">
        <v>176</v>
      </c>
      <c r="D819" t="s">
        <v>31</v>
      </c>
      <c r="E819">
        <v>1</v>
      </c>
      <c r="F819">
        <v>0</v>
      </c>
      <c r="G819">
        <v>0</v>
      </c>
      <c r="H819">
        <v>0</v>
      </c>
      <c r="I819">
        <v>1</v>
      </c>
      <c r="J819">
        <v>0</v>
      </c>
      <c r="K819">
        <v>0</v>
      </c>
      <c r="L819">
        <v>3.6666666666666665</v>
      </c>
      <c r="M819">
        <v>8</v>
      </c>
      <c r="N819">
        <v>5</v>
      </c>
      <c r="O819">
        <v>5</v>
      </c>
      <c r="P819">
        <v>0</v>
      </c>
      <c r="Q819">
        <v>1</v>
      </c>
      <c r="R819">
        <v>3</v>
      </c>
      <c r="S819">
        <v>0</v>
      </c>
      <c r="T819">
        <v>0</v>
      </c>
      <c r="U819">
        <v>0</v>
      </c>
    </row>
    <row r="820" spans="1:21" x14ac:dyDescent="0.35">
      <c r="A820" t="s">
        <v>191</v>
      </c>
      <c r="B820">
        <v>44431</v>
      </c>
      <c r="C820" t="s">
        <v>171</v>
      </c>
      <c r="D820" t="s">
        <v>31</v>
      </c>
      <c r="E820">
        <v>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7</v>
      </c>
      <c r="M820">
        <v>4</v>
      </c>
      <c r="N820">
        <v>1</v>
      </c>
      <c r="O820">
        <v>0</v>
      </c>
      <c r="P820">
        <v>0</v>
      </c>
      <c r="Q820">
        <v>0</v>
      </c>
      <c r="R820">
        <v>7</v>
      </c>
      <c r="S820">
        <v>0</v>
      </c>
      <c r="T820">
        <v>0</v>
      </c>
      <c r="U820">
        <v>0</v>
      </c>
    </row>
    <row r="821" spans="1:21" x14ac:dyDescent="0.35">
      <c r="A821" t="s">
        <v>191</v>
      </c>
      <c r="B821">
        <v>44432</v>
      </c>
      <c r="C821" t="s">
        <v>172</v>
      </c>
      <c r="D821" t="s">
        <v>30</v>
      </c>
      <c r="E821">
        <v>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4.666666666666667</v>
      </c>
      <c r="M821">
        <v>8</v>
      </c>
      <c r="N821">
        <v>3</v>
      </c>
      <c r="O821">
        <v>3</v>
      </c>
      <c r="P821">
        <v>0</v>
      </c>
      <c r="Q821">
        <v>1</v>
      </c>
      <c r="R821">
        <v>6</v>
      </c>
      <c r="S821">
        <v>1</v>
      </c>
      <c r="T821">
        <v>0</v>
      </c>
      <c r="U821">
        <v>1</v>
      </c>
    </row>
    <row r="822" spans="1:21" x14ac:dyDescent="0.35">
      <c r="A822" t="s">
        <v>191</v>
      </c>
      <c r="B822">
        <v>44433</v>
      </c>
      <c r="C822" t="s">
        <v>174</v>
      </c>
      <c r="D822" t="s">
        <v>30</v>
      </c>
      <c r="E822">
        <v>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4</v>
      </c>
      <c r="M822">
        <v>6</v>
      </c>
      <c r="N822">
        <v>4</v>
      </c>
      <c r="O822">
        <v>4</v>
      </c>
      <c r="P822">
        <v>2</v>
      </c>
      <c r="Q822">
        <v>2</v>
      </c>
      <c r="R822">
        <v>5</v>
      </c>
      <c r="S822">
        <v>1</v>
      </c>
      <c r="T822">
        <v>0</v>
      </c>
      <c r="U822">
        <v>0</v>
      </c>
    </row>
    <row r="823" spans="1:21" x14ac:dyDescent="0.35">
      <c r="A823" t="s">
        <v>191</v>
      </c>
      <c r="B823">
        <v>44434</v>
      </c>
      <c r="C823" t="s">
        <v>185</v>
      </c>
      <c r="D823" t="s">
        <v>30</v>
      </c>
      <c r="E823">
        <v>1</v>
      </c>
      <c r="F823">
        <v>0</v>
      </c>
      <c r="G823">
        <v>0</v>
      </c>
      <c r="H823">
        <v>1</v>
      </c>
      <c r="I823">
        <v>0</v>
      </c>
      <c r="J823">
        <v>0</v>
      </c>
      <c r="K823">
        <v>0</v>
      </c>
      <c r="L823">
        <v>5.333333333333333</v>
      </c>
      <c r="M823">
        <v>2</v>
      </c>
      <c r="N823">
        <v>2</v>
      </c>
      <c r="O823">
        <v>2</v>
      </c>
      <c r="P823">
        <v>1</v>
      </c>
      <c r="Q823">
        <v>2</v>
      </c>
      <c r="R823">
        <v>8</v>
      </c>
      <c r="S823">
        <v>1</v>
      </c>
      <c r="T823">
        <v>0</v>
      </c>
      <c r="U823">
        <v>0</v>
      </c>
    </row>
    <row r="824" spans="1:21" x14ac:dyDescent="0.35">
      <c r="A824" t="s">
        <v>191</v>
      </c>
      <c r="B824">
        <v>44435</v>
      </c>
      <c r="C824" t="s">
        <v>176</v>
      </c>
      <c r="D824" t="s">
        <v>66</v>
      </c>
      <c r="E824">
        <v>1</v>
      </c>
      <c r="F824">
        <v>0</v>
      </c>
      <c r="G824">
        <v>0</v>
      </c>
      <c r="H824">
        <v>1</v>
      </c>
      <c r="I824">
        <v>0</v>
      </c>
      <c r="J824">
        <v>0</v>
      </c>
      <c r="K824">
        <v>0</v>
      </c>
      <c r="L824">
        <v>7</v>
      </c>
      <c r="M824">
        <v>8</v>
      </c>
      <c r="N824">
        <v>3</v>
      </c>
      <c r="O824">
        <v>3</v>
      </c>
      <c r="P824">
        <v>2</v>
      </c>
      <c r="Q824">
        <v>1</v>
      </c>
      <c r="R824">
        <v>2</v>
      </c>
      <c r="S824">
        <v>0</v>
      </c>
      <c r="T824">
        <v>0</v>
      </c>
      <c r="U824">
        <v>0</v>
      </c>
    </row>
    <row r="825" spans="1:21" x14ac:dyDescent="0.35">
      <c r="A825" t="s">
        <v>191</v>
      </c>
      <c r="B825">
        <v>44436</v>
      </c>
      <c r="C825" t="s">
        <v>171</v>
      </c>
      <c r="D825" t="s">
        <v>66</v>
      </c>
      <c r="E825">
        <v>1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5.333333333333333</v>
      </c>
      <c r="M825">
        <v>6</v>
      </c>
      <c r="N825">
        <v>2</v>
      </c>
      <c r="O825">
        <v>2</v>
      </c>
      <c r="P825">
        <v>1</v>
      </c>
      <c r="Q825">
        <v>0</v>
      </c>
      <c r="R825">
        <v>7</v>
      </c>
      <c r="S825">
        <v>0</v>
      </c>
      <c r="T825">
        <v>0</v>
      </c>
      <c r="U825">
        <v>0</v>
      </c>
    </row>
    <row r="826" spans="1:21" x14ac:dyDescent="0.35">
      <c r="A826" t="s">
        <v>191</v>
      </c>
      <c r="B826">
        <v>44437</v>
      </c>
      <c r="C826" t="s">
        <v>172</v>
      </c>
      <c r="D826" t="s">
        <v>66</v>
      </c>
      <c r="E826">
        <v>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5.333333333333333</v>
      </c>
      <c r="M826">
        <v>1</v>
      </c>
      <c r="N826">
        <v>3</v>
      </c>
      <c r="O826">
        <v>3</v>
      </c>
      <c r="P826">
        <v>1</v>
      </c>
      <c r="Q826">
        <v>4</v>
      </c>
      <c r="R826">
        <v>3</v>
      </c>
      <c r="S826">
        <v>3</v>
      </c>
      <c r="T826">
        <v>0</v>
      </c>
      <c r="U826">
        <v>0</v>
      </c>
    </row>
    <row r="827" spans="1:21" x14ac:dyDescent="0.35">
      <c r="A827" t="s">
        <v>191</v>
      </c>
      <c r="B827">
        <v>44438</v>
      </c>
      <c r="C827" t="s">
        <v>174</v>
      </c>
      <c r="D827" t="s">
        <v>51</v>
      </c>
      <c r="E827">
        <v>1</v>
      </c>
      <c r="F827">
        <v>0</v>
      </c>
      <c r="G827">
        <v>0</v>
      </c>
      <c r="H827">
        <v>0</v>
      </c>
      <c r="I827">
        <v>1</v>
      </c>
      <c r="J827">
        <v>0</v>
      </c>
      <c r="K827">
        <v>0</v>
      </c>
      <c r="L827">
        <v>5</v>
      </c>
      <c r="M827">
        <v>6</v>
      </c>
      <c r="N827">
        <v>4</v>
      </c>
      <c r="O827">
        <v>4</v>
      </c>
      <c r="P827">
        <v>1</v>
      </c>
      <c r="Q827">
        <v>5</v>
      </c>
      <c r="R827">
        <v>6</v>
      </c>
      <c r="S827">
        <v>0</v>
      </c>
      <c r="T827">
        <v>0</v>
      </c>
      <c r="U827">
        <v>2</v>
      </c>
    </row>
    <row r="828" spans="1:21" x14ac:dyDescent="0.35">
      <c r="A828" t="s">
        <v>191</v>
      </c>
      <c r="B828">
        <v>44439</v>
      </c>
      <c r="C828" t="s">
        <v>188</v>
      </c>
      <c r="D828" t="s">
        <v>51</v>
      </c>
      <c r="E828">
        <v>1</v>
      </c>
      <c r="F828">
        <v>0</v>
      </c>
      <c r="G828">
        <v>0</v>
      </c>
      <c r="H828">
        <v>0</v>
      </c>
      <c r="I828">
        <v>1</v>
      </c>
      <c r="J828">
        <v>0</v>
      </c>
      <c r="K828">
        <v>0</v>
      </c>
      <c r="L828">
        <v>2.3333333333333335</v>
      </c>
      <c r="M828">
        <v>2</v>
      </c>
      <c r="N828">
        <v>5</v>
      </c>
      <c r="O828">
        <v>5</v>
      </c>
      <c r="P828">
        <v>1</v>
      </c>
      <c r="Q828">
        <v>2</v>
      </c>
      <c r="R828">
        <v>0</v>
      </c>
      <c r="S828">
        <v>1</v>
      </c>
      <c r="T828">
        <v>0</v>
      </c>
      <c r="U828">
        <v>0</v>
      </c>
    </row>
    <row r="829" spans="1:21" x14ac:dyDescent="0.35">
      <c r="A829" t="s">
        <v>191</v>
      </c>
      <c r="B829">
        <v>44440</v>
      </c>
      <c r="C829" t="s">
        <v>185</v>
      </c>
      <c r="D829" t="s">
        <v>51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6</v>
      </c>
      <c r="M829">
        <v>6</v>
      </c>
      <c r="N829">
        <v>2</v>
      </c>
      <c r="O829">
        <v>2</v>
      </c>
      <c r="P829">
        <v>1</v>
      </c>
      <c r="Q829">
        <v>2</v>
      </c>
      <c r="R829">
        <v>3</v>
      </c>
      <c r="S829">
        <v>2</v>
      </c>
      <c r="T829">
        <v>0</v>
      </c>
      <c r="U829">
        <v>0</v>
      </c>
    </row>
    <row r="830" spans="1:21" x14ac:dyDescent="0.35">
      <c r="A830" t="s">
        <v>191</v>
      </c>
      <c r="B830">
        <v>44441</v>
      </c>
      <c r="C830" t="s">
        <v>176</v>
      </c>
      <c r="D830" t="s">
        <v>51</v>
      </c>
      <c r="E830">
        <v>1</v>
      </c>
      <c r="F830">
        <v>0</v>
      </c>
      <c r="G830">
        <v>0</v>
      </c>
      <c r="H830">
        <v>1</v>
      </c>
      <c r="I830">
        <v>0</v>
      </c>
      <c r="J830">
        <v>0</v>
      </c>
      <c r="K830">
        <v>0</v>
      </c>
      <c r="L830">
        <v>6</v>
      </c>
      <c r="M830">
        <v>4</v>
      </c>
      <c r="N830">
        <v>0</v>
      </c>
      <c r="O830">
        <v>0</v>
      </c>
      <c r="P830">
        <v>0</v>
      </c>
      <c r="Q830">
        <v>1</v>
      </c>
      <c r="R830">
        <v>6</v>
      </c>
      <c r="S830">
        <v>0</v>
      </c>
      <c r="T830">
        <v>0</v>
      </c>
      <c r="U830">
        <v>0</v>
      </c>
    </row>
    <row r="831" spans="1:21" x14ac:dyDescent="0.35">
      <c r="A831" t="s">
        <v>191</v>
      </c>
      <c r="B831">
        <v>44442</v>
      </c>
      <c r="C831" t="s">
        <v>171</v>
      </c>
      <c r="D831" t="s">
        <v>40</v>
      </c>
      <c r="E831">
        <v>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6.333333333333333</v>
      </c>
      <c r="M831">
        <v>6</v>
      </c>
      <c r="N831">
        <v>3</v>
      </c>
      <c r="O831">
        <v>3</v>
      </c>
      <c r="P831">
        <v>2</v>
      </c>
      <c r="Q831">
        <v>2</v>
      </c>
      <c r="R831">
        <v>9</v>
      </c>
      <c r="S831">
        <v>0</v>
      </c>
      <c r="T831">
        <v>0</v>
      </c>
      <c r="U831">
        <v>0</v>
      </c>
    </row>
    <row r="832" spans="1:21" x14ac:dyDescent="0.35">
      <c r="A832" t="s">
        <v>191</v>
      </c>
      <c r="B832">
        <v>44443</v>
      </c>
      <c r="C832" t="s">
        <v>172</v>
      </c>
      <c r="D832" t="s">
        <v>40</v>
      </c>
      <c r="E832">
        <v>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5</v>
      </c>
      <c r="M832">
        <v>3</v>
      </c>
      <c r="N832">
        <v>0</v>
      </c>
      <c r="O832">
        <v>0</v>
      </c>
      <c r="P832">
        <v>0</v>
      </c>
      <c r="Q832">
        <v>0</v>
      </c>
      <c r="R832">
        <v>7</v>
      </c>
      <c r="S832">
        <v>0</v>
      </c>
      <c r="T832">
        <v>0</v>
      </c>
      <c r="U832">
        <v>0</v>
      </c>
    </row>
    <row r="833" spans="1:21" x14ac:dyDescent="0.35">
      <c r="A833" t="s">
        <v>191</v>
      </c>
      <c r="B833">
        <v>44444</v>
      </c>
      <c r="C833" t="s">
        <v>189</v>
      </c>
      <c r="D833" t="s">
        <v>40</v>
      </c>
      <c r="E833">
        <v>1</v>
      </c>
      <c r="F833">
        <v>0</v>
      </c>
      <c r="G833">
        <v>0</v>
      </c>
      <c r="H833">
        <v>0</v>
      </c>
      <c r="I833">
        <v>1</v>
      </c>
      <c r="J833">
        <v>0</v>
      </c>
      <c r="K833">
        <v>0</v>
      </c>
      <c r="L833">
        <v>2</v>
      </c>
      <c r="M833">
        <v>5</v>
      </c>
      <c r="N833">
        <v>5</v>
      </c>
      <c r="O833">
        <v>5</v>
      </c>
      <c r="P833">
        <v>1</v>
      </c>
      <c r="Q833">
        <v>2</v>
      </c>
      <c r="R833">
        <v>2</v>
      </c>
      <c r="S833">
        <v>0</v>
      </c>
      <c r="T833">
        <v>0</v>
      </c>
      <c r="U833">
        <v>0</v>
      </c>
    </row>
    <row r="834" spans="1:21" x14ac:dyDescent="0.35">
      <c r="A834" t="s">
        <v>191</v>
      </c>
      <c r="B834">
        <v>44445</v>
      </c>
      <c r="C834" t="s">
        <v>185</v>
      </c>
      <c r="D834" t="s">
        <v>35</v>
      </c>
      <c r="E834">
        <v>1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3.6666666666666665</v>
      </c>
      <c r="M834">
        <v>10</v>
      </c>
      <c r="N834">
        <v>5</v>
      </c>
      <c r="O834">
        <v>1</v>
      </c>
      <c r="P834">
        <v>0</v>
      </c>
      <c r="Q834">
        <v>1</v>
      </c>
      <c r="R834">
        <v>6</v>
      </c>
      <c r="S834">
        <v>0</v>
      </c>
      <c r="T834">
        <v>0</v>
      </c>
      <c r="U834">
        <v>0</v>
      </c>
    </row>
    <row r="835" spans="1:21" x14ac:dyDescent="0.35">
      <c r="A835" t="s">
        <v>191</v>
      </c>
      <c r="B835" t="s">
        <v>0</v>
      </c>
      <c r="C835" t="s">
        <v>1</v>
      </c>
      <c r="D835" t="s">
        <v>2</v>
      </c>
      <c r="E835" t="s">
        <v>3</v>
      </c>
      <c r="F835" t="s">
        <v>4</v>
      </c>
      <c r="G835" t="s">
        <v>5</v>
      </c>
      <c r="H835" t="s">
        <v>6</v>
      </c>
      <c r="I835" t="s">
        <v>7</v>
      </c>
      <c r="J835" t="s">
        <v>8</v>
      </c>
      <c r="K835" t="s">
        <v>9</v>
      </c>
      <c r="L835" t="s">
        <v>10</v>
      </c>
      <c r="M835" t="s">
        <v>11</v>
      </c>
      <c r="N835" t="s">
        <v>12</v>
      </c>
      <c r="O835" t="s">
        <v>13</v>
      </c>
      <c r="P835" t="s">
        <v>14</v>
      </c>
      <c r="Q835" t="s">
        <v>15</v>
      </c>
      <c r="R835" t="s">
        <v>16</v>
      </c>
      <c r="S835" t="s">
        <v>17</v>
      </c>
      <c r="T835" t="s">
        <v>18</v>
      </c>
      <c r="U835" t="s">
        <v>19</v>
      </c>
    </row>
    <row r="836" spans="1:21" x14ac:dyDescent="0.35">
      <c r="A836" t="s">
        <v>191</v>
      </c>
      <c r="B836">
        <v>44446</v>
      </c>
      <c r="C836" t="s">
        <v>176</v>
      </c>
      <c r="D836" t="s">
        <v>35</v>
      </c>
      <c r="E836">
        <v>1</v>
      </c>
      <c r="F836">
        <v>0</v>
      </c>
      <c r="G836">
        <v>0</v>
      </c>
      <c r="H836">
        <v>0</v>
      </c>
      <c r="I836">
        <v>1</v>
      </c>
      <c r="J836">
        <v>0</v>
      </c>
      <c r="K836">
        <v>0</v>
      </c>
      <c r="L836">
        <v>3.6666666666666665</v>
      </c>
      <c r="M836">
        <v>8</v>
      </c>
      <c r="N836">
        <v>6</v>
      </c>
      <c r="O836">
        <v>6</v>
      </c>
      <c r="P836">
        <v>2</v>
      </c>
      <c r="Q836">
        <v>0</v>
      </c>
      <c r="R836">
        <v>3</v>
      </c>
      <c r="S836">
        <v>0</v>
      </c>
      <c r="T836">
        <v>0</v>
      </c>
      <c r="U836">
        <v>0</v>
      </c>
    </row>
    <row r="837" spans="1:21" x14ac:dyDescent="0.35">
      <c r="A837" t="s">
        <v>191</v>
      </c>
      <c r="B837">
        <v>44447</v>
      </c>
      <c r="C837" t="s">
        <v>171</v>
      </c>
      <c r="D837" t="s">
        <v>35</v>
      </c>
      <c r="E837">
        <v>1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7</v>
      </c>
      <c r="M837">
        <v>3</v>
      </c>
      <c r="N837">
        <v>0</v>
      </c>
      <c r="O837">
        <v>0</v>
      </c>
      <c r="P837">
        <v>0</v>
      </c>
      <c r="Q837">
        <v>2</v>
      </c>
      <c r="R837">
        <v>8</v>
      </c>
      <c r="S837">
        <v>0</v>
      </c>
      <c r="T837">
        <v>0</v>
      </c>
      <c r="U837">
        <v>0</v>
      </c>
    </row>
    <row r="838" spans="1:21" x14ac:dyDescent="0.35">
      <c r="A838" t="s">
        <v>191</v>
      </c>
      <c r="B838">
        <v>44449</v>
      </c>
      <c r="C838" t="s">
        <v>172</v>
      </c>
      <c r="D838" t="s">
        <v>75</v>
      </c>
      <c r="E838">
        <v>1</v>
      </c>
      <c r="F838">
        <v>0</v>
      </c>
      <c r="G838">
        <v>0</v>
      </c>
      <c r="H838">
        <v>0</v>
      </c>
      <c r="I838">
        <v>1</v>
      </c>
      <c r="J838">
        <v>0</v>
      </c>
      <c r="K838">
        <v>0</v>
      </c>
      <c r="L838">
        <v>3.6666666666666665</v>
      </c>
      <c r="M838">
        <v>4</v>
      </c>
      <c r="N838">
        <v>4</v>
      </c>
      <c r="O838">
        <v>3</v>
      </c>
      <c r="P838">
        <v>1</v>
      </c>
      <c r="Q838">
        <v>3</v>
      </c>
      <c r="R838">
        <v>1</v>
      </c>
      <c r="S838">
        <v>1</v>
      </c>
      <c r="T838">
        <v>0</v>
      </c>
      <c r="U838">
        <v>0</v>
      </c>
    </row>
    <row r="839" spans="1:21" x14ac:dyDescent="0.35">
      <c r="A839" t="s">
        <v>191</v>
      </c>
      <c r="B839">
        <v>44450</v>
      </c>
      <c r="C839" t="s">
        <v>190</v>
      </c>
      <c r="D839" t="s">
        <v>75</v>
      </c>
      <c r="E839">
        <v>1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3</v>
      </c>
      <c r="M839">
        <v>3</v>
      </c>
      <c r="N839">
        <v>2</v>
      </c>
      <c r="O839">
        <v>2</v>
      </c>
      <c r="P839">
        <v>1</v>
      </c>
      <c r="Q839">
        <v>2</v>
      </c>
      <c r="R839">
        <v>0</v>
      </c>
      <c r="S839">
        <v>0</v>
      </c>
      <c r="T839">
        <v>0</v>
      </c>
      <c r="U839">
        <v>0</v>
      </c>
    </row>
    <row r="840" spans="1:21" x14ac:dyDescent="0.35">
      <c r="A840" t="s">
        <v>191</v>
      </c>
      <c r="B840">
        <v>44451</v>
      </c>
      <c r="C840" t="s">
        <v>174</v>
      </c>
      <c r="D840" t="s">
        <v>75</v>
      </c>
      <c r="E840">
        <v>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5.333333333333333</v>
      </c>
      <c r="M840">
        <v>4</v>
      </c>
      <c r="N840">
        <v>1</v>
      </c>
      <c r="O840">
        <v>1</v>
      </c>
      <c r="P840">
        <v>0</v>
      </c>
      <c r="Q840">
        <v>0</v>
      </c>
      <c r="R840">
        <v>5</v>
      </c>
      <c r="S840">
        <v>0</v>
      </c>
      <c r="T840">
        <v>0</v>
      </c>
      <c r="U840">
        <v>0</v>
      </c>
    </row>
    <row r="841" spans="1:21" x14ac:dyDescent="0.35">
      <c r="A841" t="s">
        <v>191</v>
      </c>
      <c r="B841">
        <v>44452</v>
      </c>
      <c r="C841" t="s">
        <v>176</v>
      </c>
      <c r="D841" t="s">
        <v>34</v>
      </c>
      <c r="E841">
        <v>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6</v>
      </c>
      <c r="M841">
        <v>6</v>
      </c>
      <c r="N841">
        <v>2</v>
      </c>
      <c r="O841">
        <v>1</v>
      </c>
      <c r="P841">
        <v>0</v>
      </c>
      <c r="Q841">
        <v>1</v>
      </c>
      <c r="R841">
        <v>6</v>
      </c>
      <c r="S841">
        <v>0</v>
      </c>
      <c r="T841">
        <v>0</v>
      </c>
      <c r="U841">
        <v>0</v>
      </c>
    </row>
    <row r="842" spans="1:21" x14ac:dyDescent="0.35">
      <c r="A842" t="s">
        <v>191</v>
      </c>
      <c r="B842">
        <v>44453</v>
      </c>
      <c r="C842" t="s">
        <v>171</v>
      </c>
      <c r="D842" t="s">
        <v>34</v>
      </c>
      <c r="E842">
        <v>1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5</v>
      </c>
      <c r="M842">
        <v>5</v>
      </c>
      <c r="N842">
        <v>2</v>
      </c>
      <c r="O842">
        <v>1</v>
      </c>
      <c r="P842">
        <v>0</v>
      </c>
      <c r="Q842">
        <v>1</v>
      </c>
      <c r="R842">
        <v>9</v>
      </c>
      <c r="S842">
        <v>0</v>
      </c>
      <c r="T842">
        <v>0</v>
      </c>
      <c r="U842">
        <v>1</v>
      </c>
    </row>
    <row r="843" spans="1:21" x14ac:dyDescent="0.35">
      <c r="A843" t="s">
        <v>191</v>
      </c>
      <c r="B843">
        <v>44454</v>
      </c>
      <c r="C843" t="s">
        <v>172</v>
      </c>
      <c r="D843" t="s">
        <v>34</v>
      </c>
      <c r="E843">
        <v>1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4.333333333333333</v>
      </c>
      <c r="M843">
        <v>4</v>
      </c>
      <c r="N843">
        <v>3</v>
      </c>
      <c r="O843">
        <v>3</v>
      </c>
      <c r="P843">
        <v>0</v>
      </c>
      <c r="Q843">
        <v>1</v>
      </c>
      <c r="R843">
        <v>7</v>
      </c>
      <c r="S843">
        <v>0</v>
      </c>
      <c r="T843">
        <v>0</v>
      </c>
      <c r="U843">
        <v>1</v>
      </c>
    </row>
    <row r="844" spans="1:21" x14ac:dyDescent="0.35">
      <c r="A844" t="s">
        <v>191</v>
      </c>
      <c r="B844">
        <v>44456</v>
      </c>
      <c r="C844" t="s">
        <v>185</v>
      </c>
      <c r="D844" t="s">
        <v>53</v>
      </c>
      <c r="E844">
        <v>1</v>
      </c>
      <c r="F844">
        <v>0</v>
      </c>
      <c r="G844">
        <v>0</v>
      </c>
      <c r="H844">
        <v>1</v>
      </c>
      <c r="I844">
        <v>0</v>
      </c>
      <c r="J844">
        <v>0</v>
      </c>
      <c r="K844">
        <v>0</v>
      </c>
      <c r="L844">
        <v>5</v>
      </c>
      <c r="M844">
        <v>2</v>
      </c>
      <c r="N844">
        <v>1</v>
      </c>
      <c r="O844">
        <v>1</v>
      </c>
      <c r="P844">
        <v>1</v>
      </c>
      <c r="Q844">
        <v>0</v>
      </c>
      <c r="R844">
        <v>1</v>
      </c>
      <c r="S844">
        <v>1</v>
      </c>
      <c r="T844">
        <v>0</v>
      </c>
      <c r="U844">
        <v>0</v>
      </c>
    </row>
    <row r="845" spans="1:21" x14ac:dyDescent="0.35">
      <c r="A845" t="s">
        <v>191</v>
      </c>
      <c r="B845">
        <v>44457</v>
      </c>
      <c r="C845" t="s">
        <v>174</v>
      </c>
      <c r="D845" t="s">
        <v>53</v>
      </c>
      <c r="E845">
        <v>1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3.6666666666666665</v>
      </c>
      <c r="M845">
        <v>7</v>
      </c>
      <c r="N845">
        <v>3</v>
      </c>
      <c r="O845">
        <v>3</v>
      </c>
      <c r="P845">
        <v>2</v>
      </c>
      <c r="Q845">
        <v>1</v>
      </c>
      <c r="R845">
        <v>3</v>
      </c>
      <c r="S845">
        <v>0</v>
      </c>
      <c r="T845">
        <v>0</v>
      </c>
      <c r="U845">
        <v>0</v>
      </c>
    </row>
    <row r="846" spans="1:21" x14ac:dyDescent="0.35">
      <c r="A846" t="s">
        <v>191</v>
      </c>
      <c r="B846">
        <v>44458</v>
      </c>
      <c r="C846" t="s">
        <v>171</v>
      </c>
      <c r="D846" t="s">
        <v>53</v>
      </c>
      <c r="E846">
        <v>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5</v>
      </c>
      <c r="M846">
        <v>7</v>
      </c>
      <c r="N846">
        <v>3</v>
      </c>
      <c r="O846">
        <v>3</v>
      </c>
      <c r="P846">
        <v>0</v>
      </c>
      <c r="Q846">
        <v>1</v>
      </c>
      <c r="R846">
        <v>8</v>
      </c>
      <c r="S846">
        <v>0</v>
      </c>
      <c r="T846">
        <v>0</v>
      </c>
      <c r="U846">
        <v>0</v>
      </c>
    </row>
    <row r="847" spans="1:21" x14ac:dyDescent="0.35">
      <c r="A847" t="s">
        <v>191</v>
      </c>
      <c r="B847">
        <v>44460</v>
      </c>
      <c r="C847" t="s">
        <v>176</v>
      </c>
      <c r="D847" t="s">
        <v>104</v>
      </c>
      <c r="E847">
        <v>1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4.333333333333333</v>
      </c>
      <c r="M847">
        <v>5</v>
      </c>
      <c r="N847">
        <v>2</v>
      </c>
      <c r="O847">
        <v>2</v>
      </c>
      <c r="P847">
        <v>0</v>
      </c>
      <c r="Q847">
        <v>3</v>
      </c>
      <c r="R847">
        <v>5</v>
      </c>
      <c r="S847">
        <v>0</v>
      </c>
      <c r="T847">
        <v>0</v>
      </c>
      <c r="U847">
        <v>0</v>
      </c>
    </row>
    <row r="848" spans="1:21" x14ac:dyDescent="0.35">
      <c r="A848" t="s">
        <v>191</v>
      </c>
      <c r="B848">
        <v>44461</v>
      </c>
      <c r="C848" t="s">
        <v>185</v>
      </c>
      <c r="D848" t="s">
        <v>104</v>
      </c>
      <c r="E848">
        <v>1</v>
      </c>
      <c r="F848">
        <v>0</v>
      </c>
      <c r="G848">
        <v>0</v>
      </c>
      <c r="H848">
        <v>1</v>
      </c>
      <c r="I848">
        <v>0</v>
      </c>
      <c r="J848">
        <v>0</v>
      </c>
      <c r="K848">
        <v>0</v>
      </c>
      <c r="L848">
        <v>5</v>
      </c>
      <c r="M848">
        <v>6</v>
      </c>
      <c r="N848">
        <v>2</v>
      </c>
      <c r="O848">
        <v>2</v>
      </c>
      <c r="P848">
        <v>0</v>
      </c>
      <c r="Q848">
        <v>2</v>
      </c>
      <c r="R848">
        <v>8</v>
      </c>
      <c r="S848">
        <v>0</v>
      </c>
      <c r="T848">
        <v>0</v>
      </c>
      <c r="U848">
        <v>0</v>
      </c>
    </row>
    <row r="849" spans="1:21" x14ac:dyDescent="0.35">
      <c r="A849" t="s">
        <v>191</v>
      </c>
      <c r="B849">
        <v>44463</v>
      </c>
      <c r="C849" t="s">
        <v>171</v>
      </c>
      <c r="D849" t="s">
        <v>71</v>
      </c>
      <c r="E849">
        <v>1</v>
      </c>
      <c r="F849">
        <v>0</v>
      </c>
      <c r="G849">
        <v>0</v>
      </c>
      <c r="H849">
        <v>0</v>
      </c>
      <c r="I849">
        <v>1</v>
      </c>
      <c r="J849">
        <v>0</v>
      </c>
      <c r="K849">
        <v>0</v>
      </c>
      <c r="L849">
        <v>2.6666666666666665</v>
      </c>
      <c r="M849">
        <v>7</v>
      </c>
      <c r="N849">
        <v>7</v>
      </c>
      <c r="O849">
        <v>7</v>
      </c>
      <c r="P849">
        <v>1</v>
      </c>
      <c r="Q849">
        <v>2</v>
      </c>
      <c r="R849">
        <v>0</v>
      </c>
      <c r="S849">
        <v>0</v>
      </c>
      <c r="T849">
        <v>0</v>
      </c>
      <c r="U849">
        <v>0</v>
      </c>
    </row>
    <row r="850" spans="1:21" x14ac:dyDescent="0.35">
      <c r="A850" t="s">
        <v>191</v>
      </c>
      <c r="B850">
        <v>44464</v>
      </c>
      <c r="C850" t="s">
        <v>174</v>
      </c>
      <c r="D850" t="s">
        <v>71</v>
      </c>
      <c r="E850">
        <v>1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5.333333333333333</v>
      </c>
      <c r="M850">
        <v>3</v>
      </c>
      <c r="N850">
        <v>1</v>
      </c>
      <c r="O850">
        <v>1</v>
      </c>
      <c r="P850">
        <v>0</v>
      </c>
      <c r="Q850">
        <v>0</v>
      </c>
      <c r="R850">
        <v>7</v>
      </c>
      <c r="S850">
        <v>0</v>
      </c>
      <c r="T850">
        <v>0</v>
      </c>
      <c r="U850">
        <v>0</v>
      </c>
    </row>
    <row r="851" spans="1:21" x14ac:dyDescent="0.35">
      <c r="A851" t="s">
        <v>191</v>
      </c>
      <c r="B851">
        <v>44465</v>
      </c>
      <c r="C851" t="s">
        <v>176</v>
      </c>
      <c r="D851" t="s">
        <v>71</v>
      </c>
      <c r="E851">
        <v>1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5</v>
      </c>
      <c r="M851">
        <v>6</v>
      </c>
      <c r="N851">
        <v>2</v>
      </c>
      <c r="O851">
        <v>2</v>
      </c>
      <c r="P851">
        <v>0</v>
      </c>
      <c r="Q851">
        <v>1</v>
      </c>
      <c r="R851">
        <v>8</v>
      </c>
      <c r="S851">
        <v>0</v>
      </c>
      <c r="T851">
        <v>0</v>
      </c>
      <c r="U851">
        <v>0</v>
      </c>
    </row>
    <row r="852" spans="1:21" x14ac:dyDescent="0.35">
      <c r="A852" t="s">
        <v>191</v>
      </c>
      <c r="B852">
        <v>44467</v>
      </c>
      <c r="C852" t="s">
        <v>185</v>
      </c>
      <c r="D852" t="s">
        <v>67</v>
      </c>
      <c r="E852">
        <v>1</v>
      </c>
      <c r="F852">
        <v>0</v>
      </c>
      <c r="G852">
        <v>0</v>
      </c>
      <c r="H852">
        <v>0</v>
      </c>
      <c r="I852">
        <v>1</v>
      </c>
      <c r="J852">
        <v>0</v>
      </c>
      <c r="K852">
        <v>0</v>
      </c>
      <c r="L852">
        <v>5.333333333333333</v>
      </c>
      <c r="M852">
        <v>4</v>
      </c>
      <c r="N852">
        <v>3</v>
      </c>
      <c r="O852">
        <v>3</v>
      </c>
      <c r="P852">
        <v>1</v>
      </c>
      <c r="Q852">
        <v>1</v>
      </c>
      <c r="R852">
        <v>6</v>
      </c>
      <c r="S852">
        <v>0</v>
      </c>
      <c r="T852">
        <v>0</v>
      </c>
      <c r="U852">
        <v>0</v>
      </c>
    </row>
    <row r="853" spans="1:21" x14ac:dyDescent="0.35">
      <c r="A853" t="s">
        <v>191</v>
      </c>
      <c r="B853">
        <v>44468</v>
      </c>
      <c r="C853" t="s">
        <v>171</v>
      </c>
      <c r="D853" t="s">
        <v>67</v>
      </c>
      <c r="E853">
        <v>1</v>
      </c>
      <c r="F853">
        <v>0</v>
      </c>
      <c r="G853">
        <v>0</v>
      </c>
      <c r="H853">
        <v>1</v>
      </c>
      <c r="I853">
        <v>0</v>
      </c>
      <c r="J853">
        <v>0</v>
      </c>
      <c r="K853">
        <v>0</v>
      </c>
      <c r="L853">
        <v>6</v>
      </c>
      <c r="M853">
        <v>4</v>
      </c>
      <c r="N853">
        <v>0</v>
      </c>
      <c r="O853">
        <v>0</v>
      </c>
      <c r="P853">
        <v>0</v>
      </c>
      <c r="Q853">
        <v>1</v>
      </c>
      <c r="R853">
        <v>7</v>
      </c>
      <c r="S853">
        <v>0</v>
      </c>
      <c r="T853">
        <v>0</v>
      </c>
      <c r="U853">
        <v>0</v>
      </c>
    </row>
    <row r="854" spans="1:21" x14ac:dyDescent="0.35">
      <c r="A854" t="s">
        <v>191</v>
      </c>
      <c r="B854">
        <v>44469</v>
      </c>
      <c r="C854" t="s">
        <v>174</v>
      </c>
      <c r="D854" t="s">
        <v>67</v>
      </c>
      <c r="E854">
        <v>1</v>
      </c>
      <c r="F854">
        <v>0</v>
      </c>
      <c r="G854">
        <v>0</v>
      </c>
      <c r="H854">
        <v>0</v>
      </c>
      <c r="I854">
        <v>1</v>
      </c>
      <c r="J854">
        <v>0</v>
      </c>
      <c r="K854">
        <v>0</v>
      </c>
      <c r="L854">
        <v>4.666666666666667</v>
      </c>
      <c r="M854">
        <v>4</v>
      </c>
      <c r="N854">
        <v>3</v>
      </c>
      <c r="O854">
        <v>3</v>
      </c>
      <c r="P854">
        <v>1</v>
      </c>
      <c r="Q854">
        <v>2</v>
      </c>
      <c r="R854">
        <v>8</v>
      </c>
      <c r="S854">
        <v>0</v>
      </c>
      <c r="T854">
        <v>0</v>
      </c>
      <c r="U854">
        <v>2</v>
      </c>
    </row>
    <row r="855" spans="1:21" x14ac:dyDescent="0.35">
      <c r="A855" t="s">
        <v>191</v>
      </c>
      <c r="B855">
        <v>44470</v>
      </c>
      <c r="C855" t="s">
        <v>176</v>
      </c>
      <c r="D855" t="s">
        <v>90</v>
      </c>
      <c r="E855">
        <v>1</v>
      </c>
      <c r="F855">
        <v>0</v>
      </c>
      <c r="G855">
        <v>0</v>
      </c>
      <c r="H855">
        <v>1</v>
      </c>
      <c r="I855">
        <v>0</v>
      </c>
      <c r="J855">
        <v>0</v>
      </c>
      <c r="K855">
        <v>0</v>
      </c>
      <c r="L855">
        <v>5</v>
      </c>
      <c r="M855">
        <v>5</v>
      </c>
      <c r="N855">
        <v>0</v>
      </c>
      <c r="O855">
        <v>0</v>
      </c>
      <c r="P855">
        <v>0</v>
      </c>
      <c r="Q855">
        <v>3</v>
      </c>
      <c r="R855">
        <v>6</v>
      </c>
      <c r="S855">
        <v>0</v>
      </c>
      <c r="T855">
        <v>0</v>
      </c>
      <c r="U855">
        <v>0</v>
      </c>
    </row>
    <row r="856" spans="1:21" x14ac:dyDescent="0.35">
      <c r="A856" t="s">
        <v>191</v>
      </c>
      <c r="B856" t="s">
        <v>0</v>
      </c>
      <c r="C856" t="s">
        <v>1</v>
      </c>
      <c r="D856" t="s">
        <v>2</v>
      </c>
      <c r="E856" t="s">
        <v>3</v>
      </c>
      <c r="F856" t="s">
        <v>4</v>
      </c>
      <c r="G856" t="s">
        <v>5</v>
      </c>
      <c r="H856" t="s">
        <v>6</v>
      </c>
      <c r="I856" t="s">
        <v>7</v>
      </c>
      <c r="J856" t="s">
        <v>8</v>
      </c>
      <c r="K856" t="s">
        <v>9</v>
      </c>
      <c r="L856" t="s">
        <v>10</v>
      </c>
      <c r="M856" t="s">
        <v>11</v>
      </c>
      <c r="N856" t="s">
        <v>12</v>
      </c>
      <c r="O856" t="s">
        <v>13</v>
      </c>
      <c r="P856" t="s">
        <v>14</v>
      </c>
      <c r="Q856" t="s">
        <v>15</v>
      </c>
      <c r="R856" t="s">
        <v>16</v>
      </c>
      <c r="S856" t="s">
        <v>17</v>
      </c>
      <c r="T856" t="s">
        <v>18</v>
      </c>
      <c r="U856" t="s">
        <v>19</v>
      </c>
    </row>
    <row r="857" spans="1:21" x14ac:dyDescent="0.35">
      <c r="A857" t="s">
        <v>191</v>
      </c>
      <c r="B857">
        <v>44471</v>
      </c>
      <c r="C857" t="s">
        <v>172</v>
      </c>
      <c r="D857" t="s">
        <v>90</v>
      </c>
      <c r="E857">
        <v>1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5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8</v>
      </c>
      <c r="S857">
        <v>0</v>
      </c>
      <c r="T857">
        <v>0</v>
      </c>
      <c r="U857">
        <v>0</v>
      </c>
    </row>
    <row r="858" spans="1:21" x14ac:dyDescent="0.35">
      <c r="A858" t="s">
        <v>191</v>
      </c>
      <c r="B858">
        <v>44472</v>
      </c>
      <c r="C858" t="s">
        <v>185</v>
      </c>
      <c r="D858" t="s">
        <v>90</v>
      </c>
      <c r="E858">
        <v>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2.3333333333333335</v>
      </c>
      <c r="M858">
        <v>4</v>
      </c>
      <c r="N858">
        <v>2</v>
      </c>
      <c r="O858">
        <v>2</v>
      </c>
      <c r="P858">
        <v>0</v>
      </c>
      <c r="Q858">
        <v>3</v>
      </c>
      <c r="R858">
        <v>7</v>
      </c>
      <c r="S858">
        <v>0</v>
      </c>
      <c r="T858">
        <v>0</v>
      </c>
      <c r="U858">
        <v>0</v>
      </c>
    </row>
    <row r="859" spans="1:21" x14ac:dyDescent="0.35">
      <c r="A859" t="s">
        <v>191</v>
      </c>
      <c r="B859" t="s">
        <v>77</v>
      </c>
      <c r="C859" t="s">
        <v>78</v>
      </c>
      <c r="E859">
        <v>162</v>
      </c>
      <c r="F859">
        <v>0</v>
      </c>
      <c r="G859">
        <v>0</v>
      </c>
      <c r="H859">
        <v>50</v>
      </c>
      <c r="I859">
        <v>47</v>
      </c>
      <c r="J859">
        <v>0</v>
      </c>
      <c r="K859">
        <v>0</v>
      </c>
      <c r="L859">
        <v>812</v>
      </c>
      <c r="M859">
        <v>850</v>
      </c>
      <c r="N859">
        <v>436</v>
      </c>
      <c r="O859">
        <v>405</v>
      </c>
      <c r="P859">
        <v>106</v>
      </c>
      <c r="Q859">
        <v>261</v>
      </c>
      <c r="R859">
        <v>852</v>
      </c>
      <c r="S859">
        <v>38</v>
      </c>
      <c r="T859">
        <v>1</v>
      </c>
      <c r="U859">
        <v>24</v>
      </c>
    </row>
    <row r="860" spans="1:21" x14ac:dyDescent="0.35">
      <c r="A860" t="s">
        <v>210</v>
      </c>
      <c r="B860" t="s">
        <v>0</v>
      </c>
      <c r="C860" t="s">
        <v>1</v>
      </c>
      <c r="D860" t="s">
        <v>2</v>
      </c>
      <c r="E860" t="s">
        <v>3</v>
      </c>
      <c r="F860" t="s">
        <v>4</v>
      </c>
      <c r="G860" t="s">
        <v>5</v>
      </c>
      <c r="H860" t="s">
        <v>6</v>
      </c>
      <c r="I860" t="s">
        <v>7</v>
      </c>
      <c r="J860" t="s">
        <v>8</v>
      </c>
      <c r="K860" t="s">
        <v>9</v>
      </c>
      <c r="L860" t="s">
        <v>10</v>
      </c>
      <c r="M860" t="s">
        <v>11</v>
      </c>
      <c r="N860" t="s">
        <v>12</v>
      </c>
      <c r="O860" t="s">
        <v>13</v>
      </c>
      <c r="P860" t="s">
        <v>14</v>
      </c>
      <c r="Q860" t="s">
        <v>15</v>
      </c>
      <c r="R860" t="s">
        <v>16</v>
      </c>
      <c r="S860" t="s">
        <v>17</v>
      </c>
      <c r="T860" t="s">
        <v>18</v>
      </c>
      <c r="U860" t="s">
        <v>19</v>
      </c>
    </row>
    <row r="861" spans="1:21" x14ac:dyDescent="0.35">
      <c r="A861" t="s">
        <v>210</v>
      </c>
      <c r="B861">
        <v>44287</v>
      </c>
      <c r="C861" t="s">
        <v>192</v>
      </c>
      <c r="D861" t="s">
        <v>113</v>
      </c>
      <c r="E861">
        <v>1</v>
      </c>
      <c r="F861">
        <v>0</v>
      </c>
      <c r="G861">
        <v>0</v>
      </c>
      <c r="H861">
        <v>0</v>
      </c>
      <c r="I861">
        <v>1</v>
      </c>
      <c r="J861">
        <v>0</v>
      </c>
      <c r="K861">
        <v>0</v>
      </c>
      <c r="L861">
        <v>3</v>
      </c>
      <c r="M861">
        <v>4</v>
      </c>
      <c r="N861">
        <v>3</v>
      </c>
      <c r="O861">
        <v>3</v>
      </c>
      <c r="P861">
        <v>1</v>
      </c>
      <c r="Q861">
        <v>3</v>
      </c>
      <c r="R861">
        <v>4</v>
      </c>
      <c r="S861">
        <v>0</v>
      </c>
      <c r="T861">
        <v>0</v>
      </c>
      <c r="U861">
        <v>0</v>
      </c>
    </row>
    <row r="862" spans="1:21" x14ac:dyDescent="0.35">
      <c r="A862" t="s">
        <v>210</v>
      </c>
      <c r="B862">
        <v>44289</v>
      </c>
      <c r="C862" t="s">
        <v>193</v>
      </c>
      <c r="D862" t="s">
        <v>113</v>
      </c>
      <c r="E862">
        <v>1</v>
      </c>
      <c r="F862">
        <v>0</v>
      </c>
      <c r="G862">
        <v>0</v>
      </c>
      <c r="H862">
        <v>1</v>
      </c>
      <c r="I862">
        <v>0</v>
      </c>
      <c r="J862">
        <v>0</v>
      </c>
      <c r="K862">
        <v>0</v>
      </c>
      <c r="L862">
        <v>6</v>
      </c>
      <c r="M862">
        <v>6</v>
      </c>
      <c r="N862">
        <v>1</v>
      </c>
      <c r="O862">
        <v>1</v>
      </c>
      <c r="P862">
        <v>0</v>
      </c>
      <c r="Q862">
        <v>1</v>
      </c>
      <c r="R862">
        <v>5</v>
      </c>
      <c r="S862">
        <v>0</v>
      </c>
      <c r="T862">
        <v>0</v>
      </c>
      <c r="U862">
        <v>0</v>
      </c>
    </row>
    <row r="863" spans="1:21" x14ac:dyDescent="0.35">
      <c r="A863" t="s">
        <v>210</v>
      </c>
      <c r="B863">
        <v>44290</v>
      </c>
      <c r="C863" t="s">
        <v>194</v>
      </c>
      <c r="D863" t="s">
        <v>113</v>
      </c>
      <c r="E863">
        <v>1</v>
      </c>
      <c r="F863">
        <v>0</v>
      </c>
      <c r="G863">
        <v>0</v>
      </c>
      <c r="H863">
        <v>1</v>
      </c>
      <c r="I863">
        <v>0</v>
      </c>
      <c r="J863">
        <v>0</v>
      </c>
      <c r="K863">
        <v>0</v>
      </c>
      <c r="L863">
        <v>5.666666666666667</v>
      </c>
      <c r="M863">
        <v>4</v>
      </c>
      <c r="N863">
        <v>2</v>
      </c>
      <c r="O863">
        <v>2</v>
      </c>
      <c r="P863">
        <v>1</v>
      </c>
      <c r="Q863">
        <v>3</v>
      </c>
      <c r="R863">
        <v>5</v>
      </c>
      <c r="S863">
        <v>0</v>
      </c>
      <c r="T863">
        <v>0</v>
      </c>
      <c r="U863">
        <v>0</v>
      </c>
    </row>
    <row r="864" spans="1:21" x14ac:dyDescent="0.35">
      <c r="A864" t="s">
        <v>210</v>
      </c>
      <c r="B864">
        <v>44291</v>
      </c>
      <c r="C864" t="s">
        <v>195</v>
      </c>
      <c r="D864" t="s">
        <v>108</v>
      </c>
      <c r="E864">
        <v>1</v>
      </c>
      <c r="F864">
        <v>0</v>
      </c>
      <c r="G864">
        <v>0</v>
      </c>
      <c r="H864">
        <v>1</v>
      </c>
      <c r="I864">
        <v>0</v>
      </c>
      <c r="J864">
        <v>0</v>
      </c>
      <c r="K864">
        <v>0</v>
      </c>
      <c r="L864">
        <v>6</v>
      </c>
      <c r="M864">
        <v>2</v>
      </c>
      <c r="N864">
        <v>2</v>
      </c>
      <c r="O864">
        <v>2</v>
      </c>
      <c r="P864">
        <v>0</v>
      </c>
      <c r="Q864">
        <v>2</v>
      </c>
      <c r="R864">
        <v>6</v>
      </c>
      <c r="S864">
        <v>1</v>
      </c>
      <c r="T864">
        <v>0</v>
      </c>
      <c r="U864">
        <v>0</v>
      </c>
    </row>
    <row r="865" spans="1:21" x14ac:dyDescent="0.35">
      <c r="A865" t="s">
        <v>210</v>
      </c>
      <c r="B865">
        <v>44292</v>
      </c>
      <c r="C865" t="s">
        <v>196</v>
      </c>
      <c r="D865" t="s">
        <v>108</v>
      </c>
      <c r="E865">
        <v>1</v>
      </c>
      <c r="F865">
        <v>0</v>
      </c>
      <c r="G865">
        <v>0</v>
      </c>
      <c r="H865">
        <v>0</v>
      </c>
      <c r="I865">
        <v>1</v>
      </c>
      <c r="J865">
        <v>0</v>
      </c>
      <c r="K865">
        <v>0</v>
      </c>
      <c r="L865">
        <v>5</v>
      </c>
      <c r="M865">
        <v>4</v>
      </c>
      <c r="N865">
        <v>4</v>
      </c>
      <c r="O865">
        <v>4</v>
      </c>
      <c r="P865">
        <v>2</v>
      </c>
      <c r="Q865">
        <v>2</v>
      </c>
      <c r="R865">
        <v>4</v>
      </c>
      <c r="S865">
        <v>0</v>
      </c>
      <c r="T865">
        <v>0</v>
      </c>
      <c r="U865">
        <v>0</v>
      </c>
    </row>
    <row r="866" spans="1:21" x14ac:dyDescent="0.35">
      <c r="A866" t="s">
        <v>210</v>
      </c>
      <c r="B866">
        <v>44293</v>
      </c>
      <c r="C866" t="s">
        <v>192</v>
      </c>
      <c r="D866" t="s">
        <v>108</v>
      </c>
      <c r="E866">
        <v>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6</v>
      </c>
      <c r="M866">
        <v>4</v>
      </c>
      <c r="N866">
        <v>0</v>
      </c>
      <c r="O866">
        <v>0</v>
      </c>
      <c r="P866">
        <v>0</v>
      </c>
      <c r="Q866">
        <v>1</v>
      </c>
      <c r="R866">
        <v>6</v>
      </c>
      <c r="S866">
        <v>0</v>
      </c>
      <c r="T866">
        <v>0</v>
      </c>
      <c r="U866">
        <v>0</v>
      </c>
    </row>
    <row r="867" spans="1:21" x14ac:dyDescent="0.35">
      <c r="A867" t="s">
        <v>210</v>
      </c>
      <c r="B867">
        <v>44294</v>
      </c>
      <c r="C867" t="s">
        <v>193</v>
      </c>
      <c r="D867" t="s">
        <v>118</v>
      </c>
      <c r="E867">
        <v>1</v>
      </c>
      <c r="F867">
        <v>0</v>
      </c>
      <c r="G867">
        <v>0</v>
      </c>
      <c r="H867">
        <v>1</v>
      </c>
      <c r="I867">
        <v>0</v>
      </c>
      <c r="J867">
        <v>0</v>
      </c>
      <c r="K867">
        <v>0</v>
      </c>
      <c r="L867">
        <v>6</v>
      </c>
      <c r="M867">
        <v>7</v>
      </c>
      <c r="N867">
        <v>2</v>
      </c>
      <c r="O867">
        <v>2</v>
      </c>
      <c r="P867">
        <v>0</v>
      </c>
      <c r="Q867">
        <v>3</v>
      </c>
      <c r="R867">
        <v>4</v>
      </c>
      <c r="S867">
        <v>0</v>
      </c>
      <c r="T867">
        <v>0</v>
      </c>
      <c r="U867">
        <v>0</v>
      </c>
    </row>
    <row r="868" spans="1:21" x14ac:dyDescent="0.35">
      <c r="A868" t="s">
        <v>210</v>
      </c>
      <c r="B868">
        <v>44296</v>
      </c>
      <c r="C868" t="s">
        <v>194</v>
      </c>
      <c r="D868" t="s">
        <v>118</v>
      </c>
      <c r="E868">
        <v>1</v>
      </c>
      <c r="F868">
        <v>0</v>
      </c>
      <c r="G868">
        <v>0</v>
      </c>
      <c r="H868">
        <v>0</v>
      </c>
      <c r="I868">
        <v>1</v>
      </c>
      <c r="J868">
        <v>0</v>
      </c>
      <c r="K868">
        <v>0</v>
      </c>
      <c r="L868">
        <v>1.6666666666666665</v>
      </c>
      <c r="M868">
        <v>5</v>
      </c>
      <c r="N868">
        <v>7</v>
      </c>
      <c r="O868">
        <v>7</v>
      </c>
      <c r="P868">
        <v>0</v>
      </c>
      <c r="Q868">
        <v>3</v>
      </c>
      <c r="R868">
        <v>2</v>
      </c>
      <c r="S868">
        <v>0</v>
      </c>
      <c r="T868">
        <v>0</v>
      </c>
      <c r="U868">
        <v>0</v>
      </c>
    </row>
    <row r="869" spans="1:21" x14ac:dyDescent="0.35">
      <c r="A869" t="s">
        <v>210</v>
      </c>
      <c r="B869">
        <v>44297</v>
      </c>
      <c r="C869" t="s">
        <v>195</v>
      </c>
      <c r="D869" t="s">
        <v>118</v>
      </c>
      <c r="E869">
        <v>1</v>
      </c>
      <c r="F869">
        <v>0</v>
      </c>
      <c r="G869">
        <v>0</v>
      </c>
      <c r="H869">
        <v>0</v>
      </c>
      <c r="I869">
        <v>1</v>
      </c>
      <c r="J869">
        <v>0</v>
      </c>
      <c r="K869">
        <v>0</v>
      </c>
      <c r="L869">
        <v>3.3333333333333335</v>
      </c>
      <c r="M869">
        <v>10</v>
      </c>
      <c r="N869">
        <v>5</v>
      </c>
      <c r="O869">
        <v>5</v>
      </c>
      <c r="P869">
        <v>0</v>
      </c>
      <c r="Q869">
        <v>2</v>
      </c>
      <c r="R869">
        <v>3</v>
      </c>
      <c r="S869">
        <v>1</v>
      </c>
      <c r="T869">
        <v>0</v>
      </c>
      <c r="U869">
        <v>0</v>
      </c>
    </row>
    <row r="870" spans="1:21" x14ac:dyDescent="0.35">
      <c r="A870" t="s">
        <v>210</v>
      </c>
      <c r="B870">
        <v>44298</v>
      </c>
      <c r="C870" t="s">
        <v>196</v>
      </c>
      <c r="D870" t="s">
        <v>105</v>
      </c>
      <c r="E870">
        <v>1</v>
      </c>
      <c r="F870">
        <v>0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5.333333333333333</v>
      </c>
      <c r="M870">
        <v>3</v>
      </c>
      <c r="N870">
        <v>3</v>
      </c>
      <c r="O870">
        <v>3</v>
      </c>
      <c r="P870">
        <v>0</v>
      </c>
      <c r="Q870">
        <v>1</v>
      </c>
      <c r="R870">
        <v>6</v>
      </c>
      <c r="S870">
        <v>0</v>
      </c>
      <c r="T870">
        <v>0</v>
      </c>
      <c r="U870">
        <v>0</v>
      </c>
    </row>
    <row r="871" spans="1:21" x14ac:dyDescent="0.35">
      <c r="A871" t="s">
        <v>210</v>
      </c>
      <c r="B871">
        <v>44299</v>
      </c>
      <c r="C871" t="s">
        <v>197</v>
      </c>
      <c r="D871" t="s">
        <v>105</v>
      </c>
      <c r="E871">
        <v>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4</v>
      </c>
      <c r="M871">
        <v>2</v>
      </c>
      <c r="N871">
        <v>2</v>
      </c>
      <c r="O871">
        <v>2</v>
      </c>
      <c r="P871">
        <v>1</v>
      </c>
      <c r="Q871">
        <v>0</v>
      </c>
      <c r="R871">
        <v>0</v>
      </c>
      <c r="S871">
        <v>1</v>
      </c>
      <c r="T871">
        <v>0</v>
      </c>
      <c r="U871">
        <v>0</v>
      </c>
    </row>
    <row r="872" spans="1:21" x14ac:dyDescent="0.35">
      <c r="A872" t="s">
        <v>210</v>
      </c>
      <c r="B872">
        <v>44300</v>
      </c>
      <c r="C872" t="s">
        <v>193</v>
      </c>
      <c r="D872" t="s">
        <v>105</v>
      </c>
      <c r="E872">
        <v>1</v>
      </c>
      <c r="F872">
        <v>0</v>
      </c>
      <c r="G872">
        <v>0</v>
      </c>
      <c r="H872">
        <v>0</v>
      </c>
      <c r="I872">
        <v>1</v>
      </c>
      <c r="J872">
        <v>0</v>
      </c>
      <c r="K872">
        <v>0</v>
      </c>
      <c r="L872">
        <v>5</v>
      </c>
      <c r="M872">
        <v>4</v>
      </c>
      <c r="N872">
        <v>3</v>
      </c>
      <c r="O872">
        <v>3</v>
      </c>
      <c r="P872">
        <v>1</v>
      </c>
      <c r="Q872">
        <v>1</v>
      </c>
      <c r="R872">
        <v>5</v>
      </c>
      <c r="S872">
        <v>1</v>
      </c>
      <c r="T872">
        <v>0</v>
      </c>
      <c r="U872">
        <v>0</v>
      </c>
    </row>
    <row r="873" spans="1:21" x14ac:dyDescent="0.35">
      <c r="A873" t="s">
        <v>210</v>
      </c>
      <c r="B873">
        <v>44302</v>
      </c>
      <c r="C873" t="s">
        <v>194</v>
      </c>
      <c r="D873" t="s">
        <v>120</v>
      </c>
      <c r="E873">
        <v>1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4</v>
      </c>
      <c r="M873">
        <v>7</v>
      </c>
      <c r="N873">
        <v>4</v>
      </c>
      <c r="O873">
        <v>4</v>
      </c>
      <c r="P873">
        <v>0</v>
      </c>
      <c r="Q873">
        <v>3</v>
      </c>
      <c r="R873">
        <v>1</v>
      </c>
      <c r="S873">
        <v>0</v>
      </c>
      <c r="T873">
        <v>0</v>
      </c>
      <c r="U873">
        <v>0</v>
      </c>
    </row>
    <row r="874" spans="1:21" x14ac:dyDescent="0.35">
      <c r="A874" t="s">
        <v>210</v>
      </c>
      <c r="B874">
        <v>44303</v>
      </c>
      <c r="C874" t="s">
        <v>195</v>
      </c>
      <c r="D874" t="s">
        <v>120</v>
      </c>
      <c r="E874">
        <v>1</v>
      </c>
      <c r="F874">
        <v>0</v>
      </c>
      <c r="G874">
        <v>0</v>
      </c>
      <c r="H874">
        <v>1</v>
      </c>
      <c r="I874">
        <v>0</v>
      </c>
      <c r="J874">
        <v>0</v>
      </c>
      <c r="K874">
        <v>0</v>
      </c>
      <c r="L874">
        <v>5</v>
      </c>
      <c r="M874">
        <v>4</v>
      </c>
      <c r="N874">
        <v>1</v>
      </c>
      <c r="O874">
        <v>1</v>
      </c>
      <c r="P874">
        <v>0</v>
      </c>
      <c r="Q874">
        <v>3</v>
      </c>
      <c r="R874">
        <v>4</v>
      </c>
      <c r="S874">
        <v>0</v>
      </c>
      <c r="T874">
        <v>0</v>
      </c>
      <c r="U874">
        <v>0</v>
      </c>
    </row>
    <row r="875" spans="1:21" x14ac:dyDescent="0.35">
      <c r="A875" t="s">
        <v>210</v>
      </c>
      <c r="B875">
        <v>44304</v>
      </c>
      <c r="C875" t="s">
        <v>192</v>
      </c>
      <c r="D875" t="s">
        <v>120</v>
      </c>
      <c r="E875">
        <v>1</v>
      </c>
      <c r="F875">
        <v>0</v>
      </c>
      <c r="G875">
        <v>0</v>
      </c>
      <c r="H875">
        <v>0</v>
      </c>
      <c r="I875">
        <v>1</v>
      </c>
      <c r="J875">
        <v>0</v>
      </c>
      <c r="K875">
        <v>0</v>
      </c>
      <c r="L875">
        <v>4</v>
      </c>
      <c r="M875">
        <v>7</v>
      </c>
      <c r="N875">
        <v>7</v>
      </c>
      <c r="O875">
        <v>7</v>
      </c>
      <c r="P875">
        <v>4</v>
      </c>
      <c r="Q875">
        <v>3</v>
      </c>
      <c r="R875">
        <v>2</v>
      </c>
      <c r="S875">
        <v>1</v>
      </c>
      <c r="T875">
        <v>0</v>
      </c>
      <c r="U875">
        <v>0</v>
      </c>
    </row>
    <row r="876" spans="1:21" x14ac:dyDescent="0.35">
      <c r="A876" t="s">
        <v>210</v>
      </c>
      <c r="B876">
        <v>44306</v>
      </c>
      <c r="C876" t="s">
        <v>193</v>
      </c>
      <c r="D876" t="s">
        <v>104</v>
      </c>
      <c r="E876">
        <v>1</v>
      </c>
      <c r="F876">
        <v>0</v>
      </c>
      <c r="G876">
        <v>0</v>
      </c>
      <c r="H876">
        <v>1</v>
      </c>
      <c r="I876">
        <v>0</v>
      </c>
      <c r="J876">
        <v>0</v>
      </c>
      <c r="K876">
        <v>0</v>
      </c>
      <c r="L876">
        <v>5</v>
      </c>
      <c r="M876">
        <v>3</v>
      </c>
      <c r="N876">
        <v>1</v>
      </c>
      <c r="O876">
        <v>1</v>
      </c>
      <c r="P876">
        <v>1</v>
      </c>
      <c r="Q876">
        <v>3</v>
      </c>
      <c r="R876">
        <v>4</v>
      </c>
      <c r="S876">
        <v>0</v>
      </c>
      <c r="T876">
        <v>0</v>
      </c>
      <c r="U876">
        <v>1</v>
      </c>
    </row>
    <row r="877" spans="1:21" x14ac:dyDescent="0.35">
      <c r="A877" t="s">
        <v>210</v>
      </c>
      <c r="B877">
        <v>44307</v>
      </c>
      <c r="C877" t="s">
        <v>194</v>
      </c>
      <c r="D877" t="s">
        <v>104</v>
      </c>
      <c r="E877">
        <v>1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4</v>
      </c>
      <c r="M877">
        <v>5</v>
      </c>
      <c r="N877">
        <v>2</v>
      </c>
      <c r="O877">
        <v>2</v>
      </c>
      <c r="P877">
        <v>1</v>
      </c>
      <c r="Q877">
        <v>2</v>
      </c>
      <c r="R877">
        <v>2</v>
      </c>
      <c r="S877">
        <v>0</v>
      </c>
      <c r="T877">
        <v>0</v>
      </c>
      <c r="U877">
        <v>0</v>
      </c>
    </row>
    <row r="878" spans="1:21" x14ac:dyDescent="0.35">
      <c r="A878" t="s">
        <v>210</v>
      </c>
      <c r="B878">
        <v>44308</v>
      </c>
      <c r="C878" t="s">
        <v>195</v>
      </c>
      <c r="D878" t="s">
        <v>104</v>
      </c>
      <c r="E878">
        <v>1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5</v>
      </c>
      <c r="M878">
        <v>5</v>
      </c>
      <c r="N878">
        <v>2</v>
      </c>
      <c r="O878">
        <v>2</v>
      </c>
      <c r="P878">
        <v>1</v>
      </c>
      <c r="Q878">
        <v>1</v>
      </c>
      <c r="R878">
        <v>6</v>
      </c>
      <c r="S878">
        <v>0</v>
      </c>
      <c r="T878">
        <v>0</v>
      </c>
      <c r="U878">
        <v>0</v>
      </c>
    </row>
    <row r="879" spans="1:21" x14ac:dyDescent="0.35">
      <c r="A879" t="s">
        <v>210</v>
      </c>
      <c r="B879">
        <v>44309</v>
      </c>
      <c r="C879" t="s">
        <v>192</v>
      </c>
      <c r="D879" t="s">
        <v>108</v>
      </c>
      <c r="E879">
        <v>1</v>
      </c>
      <c r="F879">
        <v>0</v>
      </c>
      <c r="G879">
        <v>0</v>
      </c>
      <c r="H879">
        <v>1</v>
      </c>
      <c r="I879">
        <v>0</v>
      </c>
      <c r="J879">
        <v>0</v>
      </c>
      <c r="K879">
        <v>0</v>
      </c>
      <c r="L879">
        <v>6</v>
      </c>
      <c r="M879">
        <v>6</v>
      </c>
      <c r="N879">
        <v>2</v>
      </c>
      <c r="O879">
        <v>2</v>
      </c>
      <c r="P879">
        <v>2</v>
      </c>
      <c r="Q879">
        <v>1</v>
      </c>
      <c r="R879">
        <v>6</v>
      </c>
      <c r="S879">
        <v>1</v>
      </c>
      <c r="T879">
        <v>0</v>
      </c>
      <c r="U879">
        <v>0</v>
      </c>
    </row>
    <row r="880" spans="1:21" x14ac:dyDescent="0.35">
      <c r="A880" t="s">
        <v>210</v>
      </c>
      <c r="B880">
        <v>44310</v>
      </c>
      <c r="C880" t="s">
        <v>196</v>
      </c>
      <c r="D880" t="s">
        <v>108</v>
      </c>
      <c r="E880">
        <v>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4.666666666666667</v>
      </c>
      <c r="M880">
        <v>2</v>
      </c>
      <c r="N880">
        <v>2</v>
      </c>
      <c r="O880">
        <v>2</v>
      </c>
      <c r="P880">
        <v>0</v>
      </c>
      <c r="Q880">
        <v>2</v>
      </c>
      <c r="R880">
        <v>7</v>
      </c>
      <c r="S880">
        <v>0</v>
      </c>
      <c r="T880">
        <v>0</v>
      </c>
      <c r="U880">
        <v>0</v>
      </c>
    </row>
    <row r="881" spans="1:21" x14ac:dyDescent="0.35">
      <c r="A881" t="s">
        <v>210</v>
      </c>
      <c r="B881" t="s">
        <v>0</v>
      </c>
      <c r="C881" t="s">
        <v>1</v>
      </c>
      <c r="D881" t="s">
        <v>2</v>
      </c>
      <c r="E881" t="s">
        <v>3</v>
      </c>
      <c r="F881" t="s">
        <v>4</v>
      </c>
      <c r="G881" t="s">
        <v>5</v>
      </c>
      <c r="H881" t="s">
        <v>6</v>
      </c>
      <c r="I881" t="s">
        <v>7</v>
      </c>
      <c r="J881" t="s">
        <v>8</v>
      </c>
      <c r="K881" t="s">
        <v>9</v>
      </c>
      <c r="L881" t="s">
        <v>10</v>
      </c>
      <c r="M881" t="s">
        <v>11</v>
      </c>
      <c r="N881" t="s">
        <v>12</v>
      </c>
      <c r="O881" t="s">
        <v>13</v>
      </c>
      <c r="P881" t="s">
        <v>14</v>
      </c>
      <c r="Q881" t="s">
        <v>15</v>
      </c>
      <c r="R881" t="s">
        <v>16</v>
      </c>
      <c r="S881" t="s">
        <v>17</v>
      </c>
      <c r="T881" t="s">
        <v>18</v>
      </c>
      <c r="U881" t="s">
        <v>19</v>
      </c>
    </row>
    <row r="882" spans="1:21" x14ac:dyDescent="0.35">
      <c r="A882" t="s">
        <v>210</v>
      </c>
      <c r="B882">
        <v>44311</v>
      </c>
      <c r="C882" t="s">
        <v>193</v>
      </c>
      <c r="D882" t="s">
        <v>108</v>
      </c>
      <c r="E882">
        <v>1</v>
      </c>
      <c r="F882">
        <v>0</v>
      </c>
      <c r="G882">
        <v>0</v>
      </c>
      <c r="H882">
        <v>0</v>
      </c>
      <c r="I882">
        <v>1</v>
      </c>
      <c r="J882">
        <v>0</v>
      </c>
      <c r="K882">
        <v>0</v>
      </c>
      <c r="L882">
        <v>6</v>
      </c>
      <c r="M882">
        <v>2</v>
      </c>
      <c r="N882">
        <v>1</v>
      </c>
      <c r="O882">
        <v>1</v>
      </c>
      <c r="P882">
        <v>0</v>
      </c>
      <c r="Q882">
        <v>3</v>
      </c>
      <c r="R882">
        <v>8</v>
      </c>
      <c r="S882">
        <v>0</v>
      </c>
      <c r="T882">
        <v>0</v>
      </c>
      <c r="U882">
        <v>0</v>
      </c>
    </row>
    <row r="883" spans="1:21" x14ac:dyDescent="0.35">
      <c r="A883" t="s">
        <v>210</v>
      </c>
      <c r="B883">
        <v>44312</v>
      </c>
      <c r="C883" t="s">
        <v>194</v>
      </c>
      <c r="D883" t="s">
        <v>92</v>
      </c>
      <c r="E883">
        <v>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3.6666666666666665</v>
      </c>
      <c r="M883">
        <v>6</v>
      </c>
      <c r="N883">
        <v>5</v>
      </c>
      <c r="O883">
        <v>5</v>
      </c>
      <c r="P883">
        <v>1</v>
      </c>
      <c r="Q883">
        <v>4</v>
      </c>
      <c r="R883">
        <v>4</v>
      </c>
      <c r="S883">
        <v>1</v>
      </c>
      <c r="T883">
        <v>0</v>
      </c>
      <c r="U883">
        <v>0</v>
      </c>
    </row>
    <row r="884" spans="1:21" x14ac:dyDescent="0.35">
      <c r="A884" t="s">
        <v>210</v>
      </c>
      <c r="B884">
        <v>44313</v>
      </c>
      <c r="C884" t="s">
        <v>195</v>
      </c>
      <c r="D884" t="s">
        <v>92</v>
      </c>
      <c r="E884">
        <v>1</v>
      </c>
      <c r="F884">
        <v>0</v>
      </c>
      <c r="G884">
        <v>0</v>
      </c>
      <c r="H884">
        <v>0</v>
      </c>
      <c r="I884">
        <v>1</v>
      </c>
      <c r="J884">
        <v>0</v>
      </c>
      <c r="K884">
        <v>0</v>
      </c>
      <c r="L884">
        <v>5</v>
      </c>
      <c r="M884">
        <v>6</v>
      </c>
      <c r="N884">
        <v>2</v>
      </c>
      <c r="O884">
        <v>2</v>
      </c>
      <c r="P884">
        <v>1</v>
      </c>
      <c r="Q884">
        <v>2</v>
      </c>
      <c r="R884">
        <v>8</v>
      </c>
      <c r="S884">
        <v>0</v>
      </c>
      <c r="T884">
        <v>0</v>
      </c>
      <c r="U884">
        <v>0</v>
      </c>
    </row>
    <row r="885" spans="1:21" x14ac:dyDescent="0.35">
      <c r="A885" t="s">
        <v>210</v>
      </c>
      <c r="B885">
        <v>44314</v>
      </c>
      <c r="C885" t="s">
        <v>192</v>
      </c>
      <c r="D885" t="s">
        <v>92</v>
      </c>
      <c r="E885">
        <v>1</v>
      </c>
      <c r="F885">
        <v>0</v>
      </c>
      <c r="G885">
        <v>0</v>
      </c>
      <c r="H885">
        <v>0</v>
      </c>
      <c r="I885">
        <v>1</v>
      </c>
      <c r="J885">
        <v>0</v>
      </c>
      <c r="K885">
        <v>0</v>
      </c>
      <c r="L885">
        <v>3.6666666666666665</v>
      </c>
      <c r="M885">
        <v>11</v>
      </c>
      <c r="N885">
        <v>7</v>
      </c>
      <c r="O885">
        <v>7</v>
      </c>
      <c r="P885">
        <v>3</v>
      </c>
      <c r="Q885">
        <v>0</v>
      </c>
      <c r="R885">
        <v>3</v>
      </c>
      <c r="S885">
        <v>0</v>
      </c>
      <c r="T885">
        <v>0</v>
      </c>
      <c r="U885">
        <v>0</v>
      </c>
    </row>
    <row r="886" spans="1:21" x14ac:dyDescent="0.35">
      <c r="A886" t="s">
        <v>210</v>
      </c>
      <c r="B886">
        <v>44315</v>
      </c>
      <c r="C886" t="s">
        <v>196</v>
      </c>
      <c r="D886" t="s">
        <v>92</v>
      </c>
      <c r="E886">
        <v>1</v>
      </c>
      <c r="F886">
        <v>0</v>
      </c>
      <c r="G886">
        <v>0</v>
      </c>
      <c r="H886">
        <v>1</v>
      </c>
      <c r="I886">
        <v>0</v>
      </c>
      <c r="J886">
        <v>0</v>
      </c>
      <c r="K886">
        <v>0</v>
      </c>
      <c r="L886">
        <v>6</v>
      </c>
      <c r="M886">
        <v>4</v>
      </c>
      <c r="N886">
        <v>2</v>
      </c>
      <c r="O886">
        <v>2</v>
      </c>
      <c r="P886">
        <v>1</v>
      </c>
      <c r="Q886">
        <v>1</v>
      </c>
      <c r="R886">
        <v>6</v>
      </c>
      <c r="S886">
        <v>1</v>
      </c>
      <c r="T886">
        <v>0</v>
      </c>
      <c r="U886">
        <v>0</v>
      </c>
    </row>
    <row r="887" spans="1:21" x14ac:dyDescent="0.35">
      <c r="A887" t="s">
        <v>210</v>
      </c>
      <c r="B887">
        <v>44316</v>
      </c>
      <c r="C887" t="s">
        <v>193</v>
      </c>
      <c r="D887" t="s">
        <v>91</v>
      </c>
      <c r="E887">
        <v>1</v>
      </c>
      <c r="F887">
        <v>0</v>
      </c>
      <c r="G887">
        <v>0</v>
      </c>
      <c r="H887">
        <v>0</v>
      </c>
      <c r="I887">
        <v>1</v>
      </c>
      <c r="J887">
        <v>0</v>
      </c>
      <c r="K887">
        <v>0</v>
      </c>
      <c r="L887">
        <v>3.3333333333333335</v>
      </c>
      <c r="M887">
        <v>7</v>
      </c>
      <c r="N887">
        <v>7</v>
      </c>
      <c r="O887">
        <v>7</v>
      </c>
      <c r="P887">
        <v>3</v>
      </c>
      <c r="Q887">
        <v>1</v>
      </c>
      <c r="R887">
        <v>2</v>
      </c>
      <c r="S887">
        <v>0</v>
      </c>
      <c r="T887">
        <v>0</v>
      </c>
      <c r="U887">
        <v>0</v>
      </c>
    </row>
    <row r="888" spans="1:21" x14ac:dyDescent="0.35">
      <c r="A888" t="s">
        <v>210</v>
      </c>
      <c r="B888">
        <v>44317</v>
      </c>
      <c r="C888" t="s">
        <v>194</v>
      </c>
      <c r="D888" t="s">
        <v>91</v>
      </c>
      <c r="E888">
        <v>1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4</v>
      </c>
      <c r="M888">
        <v>4</v>
      </c>
      <c r="N888">
        <v>2</v>
      </c>
      <c r="O888">
        <v>1</v>
      </c>
      <c r="P888">
        <v>0</v>
      </c>
      <c r="Q888">
        <v>3</v>
      </c>
      <c r="R888">
        <v>3</v>
      </c>
      <c r="S888">
        <v>1</v>
      </c>
      <c r="T888">
        <v>0</v>
      </c>
      <c r="U888">
        <v>0</v>
      </c>
    </row>
    <row r="889" spans="1:21" x14ac:dyDescent="0.35">
      <c r="A889" t="s">
        <v>210</v>
      </c>
      <c r="B889">
        <v>44318</v>
      </c>
      <c r="C889" t="s">
        <v>195</v>
      </c>
      <c r="D889" t="s">
        <v>91</v>
      </c>
      <c r="E889">
        <v>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2.6666666666666665</v>
      </c>
      <c r="M889">
        <v>6</v>
      </c>
      <c r="N889">
        <v>6</v>
      </c>
      <c r="O889">
        <v>6</v>
      </c>
      <c r="P889">
        <v>3</v>
      </c>
      <c r="Q889">
        <v>4</v>
      </c>
      <c r="R889">
        <v>2</v>
      </c>
      <c r="S889">
        <v>0</v>
      </c>
      <c r="T889">
        <v>0</v>
      </c>
      <c r="U889">
        <v>0</v>
      </c>
    </row>
    <row r="890" spans="1:21" x14ac:dyDescent="0.35">
      <c r="A890" t="s">
        <v>210</v>
      </c>
      <c r="B890" t="s">
        <v>198</v>
      </c>
      <c r="C890" t="s">
        <v>192</v>
      </c>
      <c r="D890" t="s">
        <v>36</v>
      </c>
      <c r="E890">
        <v>1</v>
      </c>
      <c r="F890">
        <v>1</v>
      </c>
      <c r="G890">
        <v>0</v>
      </c>
      <c r="H890">
        <v>1</v>
      </c>
      <c r="I890">
        <v>0</v>
      </c>
      <c r="J890">
        <v>0</v>
      </c>
      <c r="K890">
        <v>0</v>
      </c>
      <c r="L890">
        <v>7</v>
      </c>
      <c r="M890">
        <v>7</v>
      </c>
      <c r="N890">
        <v>1</v>
      </c>
      <c r="O890">
        <v>1</v>
      </c>
      <c r="P890">
        <v>1</v>
      </c>
      <c r="Q890">
        <v>1</v>
      </c>
      <c r="R890">
        <v>6</v>
      </c>
      <c r="S890">
        <v>1</v>
      </c>
      <c r="T890">
        <v>0</v>
      </c>
      <c r="U890">
        <v>0</v>
      </c>
    </row>
    <row r="891" spans="1:21" x14ac:dyDescent="0.35">
      <c r="A891" t="s">
        <v>210</v>
      </c>
      <c r="B891" t="s">
        <v>199</v>
      </c>
      <c r="C891" t="s">
        <v>200</v>
      </c>
      <c r="D891" t="s">
        <v>36</v>
      </c>
      <c r="E891">
        <v>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3.6666666666666665</v>
      </c>
      <c r="M891">
        <v>2</v>
      </c>
      <c r="N891">
        <v>0</v>
      </c>
      <c r="O891">
        <v>0</v>
      </c>
      <c r="P891">
        <v>0</v>
      </c>
      <c r="Q891">
        <v>2</v>
      </c>
      <c r="R891">
        <v>2</v>
      </c>
      <c r="S891">
        <v>0</v>
      </c>
      <c r="T891">
        <v>0</v>
      </c>
      <c r="U891">
        <v>0</v>
      </c>
    </row>
    <row r="892" spans="1:21" x14ac:dyDescent="0.35">
      <c r="A892" t="s">
        <v>210</v>
      </c>
      <c r="B892">
        <v>44321</v>
      </c>
      <c r="C892" t="s">
        <v>196</v>
      </c>
      <c r="D892" t="s">
        <v>36</v>
      </c>
      <c r="E892">
        <v>1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5</v>
      </c>
      <c r="M892">
        <v>3</v>
      </c>
      <c r="N892">
        <v>2</v>
      </c>
      <c r="O892">
        <v>2</v>
      </c>
      <c r="P892">
        <v>1</v>
      </c>
      <c r="Q892">
        <v>1</v>
      </c>
      <c r="R892">
        <v>7</v>
      </c>
      <c r="S892">
        <v>0</v>
      </c>
      <c r="T892">
        <v>0</v>
      </c>
      <c r="U892">
        <v>0</v>
      </c>
    </row>
    <row r="893" spans="1:21" x14ac:dyDescent="0.35">
      <c r="A893" t="s">
        <v>210</v>
      </c>
      <c r="B893">
        <v>44323</v>
      </c>
      <c r="C893" t="s">
        <v>194</v>
      </c>
      <c r="D893" t="s">
        <v>113</v>
      </c>
      <c r="E893">
        <v>1</v>
      </c>
      <c r="F893">
        <v>0</v>
      </c>
      <c r="G893">
        <v>0</v>
      </c>
      <c r="H893">
        <v>1</v>
      </c>
      <c r="I893">
        <v>0</v>
      </c>
      <c r="J893">
        <v>0</v>
      </c>
      <c r="K893">
        <v>0</v>
      </c>
      <c r="L893">
        <v>7</v>
      </c>
      <c r="M893">
        <v>5</v>
      </c>
      <c r="N893">
        <v>0</v>
      </c>
      <c r="O893">
        <v>0</v>
      </c>
      <c r="P893">
        <v>0</v>
      </c>
      <c r="Q893">
        <v>1</v>
      </c>
      <c r="R893">
        <v>1</v>
      </c>
      <c r="S893">
        <v>1</v>
      </c>
      <c r="T893">
        <v>0</v>
      </c>
      <c r="U893">
        <v>0</v>
      </c>
    </row>
    <row r="894" spans="1:21" x14ac:dyDescent="0.35">
      <c r="A894" t="s">
        <v>210</v>
      </c>
      <c r="B894">
        <v>44324</v>
      </c>
      <c r="C894" t="s">
        <v>195</v>
      </c>
      <c r="D894" t="s">
        <v>113</v>
      </c>
      <c r="E894">
        <v>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4</v>
      </c>
      <c r="M894">
        <v>5</v>
      </c>
      <c r="N894">
        <v>2</v>
      </c>
      <c r="O894">
        <v>2</v>
      </c>
      <c r="P894">
        <v>1</v>
      </c>
      <c r="Q894">
        <v>2</v>
      </c>
      <c r="R894">
        <v>6</v>
      </c>
      <c r="S894">
        <v>0</v>
      </c>
      <c r="T894">
        <v>0</v>
      </c>
      <c r="U894">
        <v>0</v>
      </c>
    </row>
    <row r="895" spans="1:21" x14ac:dyDescent="0.35">
      <c r="A895" t="s">
        <v>210</v>
      </c>
      <c r="B895">
        <v>44325</v>
      </c>
      <c r="C895" t="s">
        <v>192</v>
      </c>
      <c r="D895" t="s">
        <v>113</v>
      </c>
      <c r="E895">
        <v>1</v>
      </c>
      <c r="F895">
        <v>0</v>
      </c>
      <c r="G895">
        <v>0</v>
      </c>
      <c r="H895">
        <v>0</v>
      </c>
      <c r="I895">
        <v>1</v>
      </c>
      <c r="J895">
        <v>0</v>
      </c>
      <c r="K895">
        <v>0</v>
      </c>
      <c r="L895">
        <v>5</v>
      </c>
      <c r="M895">
        <v>9</v>
      </c>
      <c r="N895">
        <v>6</v>
      </c>
      <c r="O895">
        <v>4</v>
      </c>
      <c r="P895">
        <v>0</v>
      </c>
      <c r="Q895">
        <v>1</v>
      </c>
      <c r="R895">
        <v>3</v>
      </c>
      <c r="S895">
        <v>0</v>
      </c>
      <c r="T895">
        <v>0</v>
      </c>
      <c r="U895">
        <v>0</v>
      </c>
    </row>
    <row r="896" spans="1:21" x14ac:dyDescent="0.35">
      <c r="A896" t="s">
        <v>210</v>
      </c>
      <c r="B896">
        <v>44327</v>
      </c>
      <c r="C896" t="s">
        <v>196</v>
      </c>
      <c r="D896" t="s">
        <v>66</v>
      </c>
      <c r="E896">
        <v>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0</v>
      </c>
      <c r="L896">
        <v>6</v>
      </c>
      <c r="M896">
        <v>5</v>
      </c>
      <c r="N896">
        <v>3</v>
      </c>
      <c r="O896">
        <v>3</v>
      </c>
      <c r="P896">
        <v>2</v>
      </c>
      <c r="Q896">
        <v>0</v>
      </c>
      <c r="R896">
        <v>6</v>
      </c>
      <c r="S896">
        <v>1</v>
      </c>
      <c r="T896">
        <v>0</v>
      </c>
      <c r="U896">
        <v>0</v>
      </c>
    </row>
    <row r="897" spans="1:21" x14ac:dyDescent="0.35">
      <c r="A897" t="s">
        <v>210</v>
      </c>
      <c r="B897">
        <v>44328</v>
      </c>
      <c r="C897" t="s">
        <v>194</v>
      </c>
      <c r="D897" t="s">
        <v>66</v>
      </c>
      <c r="E897">
        <v>1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5.333333333333333</v>
      </c>
      <c r="M897">
        <v>6</v>
      </c>
      <c r="N897">
        <v>1</v>
      </c>
      <c r="O897">
        <v>1</v>
      </c>
      <c r="P897">
        <v>0</v>
      </c>
      <c r="Q897">
        <v>2</v>
      </c>
      <c r="R897">
        <v>4</v>
      </c>
      <c r="S897">
        <v>0</v>
      </c>
      <c r="T897">
        <v>0</v>
      </c>
      <c r="U897">
        <v>0</v>
      </c>
    </row>
    <row r="898" spans="1:21" x14ac:dyDescent="0.35">
      <c r="A898" t="s">
        <v>210</v>
      </c>
      <c r="B898">
        <v>44330</v>
      </c>
      <c r="C898" t="s">
        <v>193</v>
      </c>
      <c r="D898" t="s">
        <v>65</v>
      </c>
      <c r="E898">
        <v>1</v>
      </c>
      <c r="F898">
        <v>0</v>
      </c>
      <c r="G898">
        <v>0</v>
      </c>
      <c r="H898">
        <v>1</v>
      </c>
      <c r="I898">
        <v>0</v>
      </c>
      <c r="J898">
        <v>0</v>
      </c>
      <c r="K898">
        <v>0</v>
      </c>
      <c r="L898">
        <v>6</v>
      </c>
      <c r="M898">
        <v>4</v>
      </c>
      <c r="N898">
        <v>2</v>
      </c>
      <c r="O898">
        <v>2</v>
      </c>
      <c r="P898">
        <v>2</v>
      </c>
      <c r="Q898">
        <v>1</v>
      </c>
      <c r="R898">
        <v>1</v>
      </c>
      <c r="S898">
        <v>0</v>
      </c>
      <c r="T898">
        <v>0</v>
      </c>
      <c r="U898">
        <v>0</v>
      </c>
    </row>
    <row r="899" spans="1:21" x14ac:dyDescent="0.35">
      <c r="A899" t="s">
        <v>210</v>
      </c>
      <c r="B899">
        <v>44331</v>
      </c>
      <c r="C899" t="s">
        <v>195</v>
      </c>
      <c r="D899" t="s">
        <v>65</v>
      </c>
      <c r="E899">
        <v>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2</v>
      </c>
      <c r="M899">
        <v>4</v>
      </c>
      <c r="N899">
        <v>3</v>
      </c>
      <c r="O899">
        <v>3</v>
      </c>
      <c r="P899">
        <v>0</v>
      </c>
      <c r="Q899">
        <v>2</v>
      </c>
      <c r="R899">
        <v>2</v>
      </c>
      <c r="S899">
        <v>0</v>
      </c>
      <c r="T899">
        <v>0</v>
      </c>
      <c r="U899">
        <v>0</v>
      </c>
    </row>
    <row r="900" spans="1:21" x14ac:dyDescent="0.35">
      <c r="A900" t="s">
        <v>210</v>
      </c>
      <c r="B900">
        <v>44332</v>
      </c>
      <c r="C900" t="s">
        <v>192</v>
      </c>
      <c r="D900" t="s">
        <v>65</v>
      </c>
      <c r="E900">
        <v>1</v>
      </c>
      <c r="F900">
        <v>0</v>
      </c>
      <c r="G900">
        <v>0</v>
      </c>
      <c r="H900">
        <v>1</v>
      </c>
      <c r="I900">
        <v>0</v>
      </c>
      <c r="J900">
        <v>0</v>
      </c>
      <c r="K900">
        <v>0</v>
      </c>
      <c r="L900">
        <v>8</v>
      </c>
      <c r="M900">
        <v>8</v>
      </c>
      <c r="N900">
        <v>1</v>
      </c>
      <c r="O900">
        <v>1</v>
      </c>
      <c r="P900">
        <v>0</v>
      </c>
      <c r="Q900">
        <v>0</v>
      </c>
      <c r="R900">
        <v>8</v>
      </c>
      <c r="S900">
        <v>0</v>
      </c>
      <c r="T900">
        <v>0</v>
      </c>
      <c r="U900">
        <v>0</v>
      </c>
    </row>
    <row r="901" spans="1:21" x14ac:dyDescent="0.35">
      <c r="A901" t="s">
        <v>210</v>
      </c>
      <c r="B901">
        <v>44333</v>
      </c>
      <c r="C901" t="s">
        <v>196</v>
      </c>
      <c r="D901" t="s">
        <v>99</v>
      </c>
      <c r="E901">
        <v>1</v>
      </c>
      <c r="F901">
        <v>0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5</v>
      </c>
      <c r="M901">
        <v>5</v>
      </c>
      <c r="N901">
        <v>3</v>
      </c>
      <c r="O901">
        <v>3</v>
      </c>
      <c r="P901">
        <v>2</v>
      </c>
      <c r="Q901">
        <v>0</v>
      </c>
      <c r="R901">
        <v>3</v>
      </c>
      <c r="S901">
        <v>0</v>
      </c>
      <c r="T901">
        <v>0</v>
      </c>
      <c r="U901">
        <v>0</v>
      </c>
    </row>
    <row r="902" spans="1:21" x14ac:dyDescent="0.35">
      <c r="A902" t="s">
        <v>210</v>
      </c>
      <c r="B902" t="s">
        <v>0</v>
      </c>
      <c r="C902" t="s">
        <v>1</v>
      </c>
      <c r="D902" t="s">
        <v>2</v>
      </c>
      <c r="E902" t="s">
        <v>3</v>
      </c>
      <c r="F902" t="s">
        <v>4</v>
      </c>
      <c r="G902" t="s">
        <v>5</v>
      </c>
      <c r="H902" t="s">
        <v>6</v>
      </c>
      <c r="I902" t="s">
        <v>7</v>
      </c>
      <c r="J902" t="s">
        <v>8</v>
      </c>
      <c r="K902" t="s">
        <v>9</v>
      </c>
      <c r="L902" t="s">
        <v>10</v>
      </c>
      <c r="M902" t="s">
        <v>11</v>
      </c>
      <c r="N902" t="s">
        <v>12</v>
      </c>
      <c r="O902" t="s">
        <v>13</v>
      </c>
      <c r="P902" t="s">
        <v>14</v>
      </c>
      <c r="Q902" t="s">
        <v>15</v>
      </c>
      <c r="R902" t="s">
        <v>16</v>
      </c>
      <c r="S902" t="s">
        <v>17</v>
      </c>
      <c r="T902" t="s">
        <v>18</v>
      </c>
      <c r="U902" t="s">
        <v>19</v>
      </c>
    </row>
    <row r="903" spans="1:21" x14ac:dyDescent="0.35">
      <c r="A903" t="s">
        <v>210</v>
      </c>
      <c r="B903">
        <v>44334</v>
      </c>
      <c r="C903" t="s">
        <v>194</v>
      </c>
      <c r="D903" t="s">
        <v>99</v>
      </c>
      <c r="E903">
        <v>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5</v>
      </c>
      <c r="M903">
        <v>7</v>
      </c>
      <c r="N903">
        <v>3</v>
      </c>
      <c r="O903">
        <v>3</v>
      </c>
      <c r="P903">
        <v>1</v>
      </c>
      <c r="Q903">
        <v>1</v>
      </c>
      <c r="R903">
        <v>1</v>
      </c>
      <c r="S903">
        <v>1</v>
      </c>
      <c r="T903">
        <v>0</v>
      </c>
      <c r="U903">
        <v>0</v>
      </c>
    </row>
    <row r="904" spans="1:21" x14ac:dyDescent="0.35">
      <c r="A904" t="s">
        <v>210</v>
      </c>
      <c r="B904">
        <v>44335</v>
      </c>
      <c r="C904" t="s">
        <v>193</v>
      </c>
      <c r="D904" t="s">
        <v>99</v>
      </c>
      <c r="E904">
        <v>1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0</v>
      </c>
      <c r="L904">
        <v>5</v>
      </c>
      <c r="M904">
        <v>7</v>
      </c>
      <c r="N904">
        <v>4</v>
      </c>
      <c r="O904">
        <v>4</v>
      </c>
      <c r="P904">
        <v>1</v>
      </c>
      <c r="Q904">
        <v>2</v>
      </c>
      <c r="R904">
        <v>2</v>
      </c>
      <c r="S904">
        <v>0</v>
      </c>
      <c r="T904">
        <v>0</v>
      </c>
      <c r="U904">
        <v>1</v>
      </c>
    </row>
    <row r="905" spans="1:21" x14ac:dyDescent="0.35">
      <c r="A905" t="s">
        <v>210</v>
      </c>
      <c r="B905">
        <v>44336</v>
      </c>
      <c r="C905" t="s">
        <v>195</v>
      </c>
      <c r="D905" t="s">
        <v>99</v>
      </c>
      <c r="E905">
        <v>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4.666666666666667</v>
      </c>
      <c r="M905">
        <v>5</v>
      </c>
      <c r="N905">
        <v>2</v>
      </c>
      <c r="O905">
        <v>2</v>
      </c>
      <c r="P905">
        <v>2</v>
      </c>
      <c r="Q905">
        <v>2</v>
      </c>
      <c r="R905">
        <v>5</v>
      </c>
      <c r="S905">
        <v>0</v>
      </c>
      <c r="T905">
        <v>0</v>
      </c>
      <c r="U905">
        <v>0</v>
      </c>
    </row>
    <row r="906" spans="1:21" x14ac:dyDescent="0.35">
      <c r="A906" t="s">
        <v>210</v>
      </c>
      <c r="B906">
        <v>44337</v>
      </c>
      <c r="C906" t="s">
        <v>192</v>
      </c>
      <c r="D906" t="s">
        <v>110</v>
      </c>
      <c r="E906">
        <v>1</v>
      </c>
      <c r="F906">
        <v>0</v>
      </c>
      <c r="G906">
        <v>0</v>
      </c>
      <c r="H906">
        <v>1</v>
      </c>
      <c r="I906">
        <v>0</v>
      </c>
      <c r="J906">
        <v>0</v>
      </c>
      <c r="K906">
        <v>0</v>
      </c>
      <c r="L906">
        <v>6.666666666666667</v>
      </c>
      <c r="M906">
        <v>7</v>
      </c>
      <c r="N906">
        <v>3</v>
      </c>
      <c r="O906">
        <v>1</v>
      </c>
      <c r="P906">
        <v>0</v>
      </c>
      <c r="Q906">
        <v>1</v>
      </c>
      <c r="R906">
        <v>4</v>
      </c>
      <c r="S906">
        <v>0</v>
      </c>
      <c r="T906">
        <v>0</v>
      </c>
      <c r="U906">
        <v>1</v>
      </c>
    </row>
    <row r="907" spans="1:21" x14ac:dyDescent="0.35">
      <c r="A907" t="s">
        <v>210</v>
      </c>
      <c r="B907">
        <v>44338</v>
      </c>
      <c r="C907" t="s">
        <v>196</v>
      </c>
      <c r="D907" t="s">
        <v>110</v>
      </c>
      <c r="E907">
        <v>1</v>
      </c>
      <c r="F907">
        <v>0</v>
      </c>
      <c r="G907">
        <v>0</v>
      </c>
      <c r="H907">
        <v>0</v>
      </c>
      <c r="I907">
        <v>1</v>
      </c>
      <c r="J907">
        <v>0</v>
      </c>
      <c r="K907">
        <v>0</v>
      </c>
      <c r="L907">
        <v>7</v>
      </c>
      <c r="M907">
        <v>5</v>
      </c>
      <c r="N907">
        <v>2</v>
      </c>
      <c r="O907">
        <v>2</v>
      </c>
      <c r="P907">
        <v>1</v>
      </c>
      <c r="Q907">
        <v>0</v>
      </c>
      <c r="R907">
        <v>6</v>
      </c>
      <c r="S907">
        <v>0</v>
      </c>
      <c r="T907">
        <v>0</v>
      </c>
      <c r="U907">
        <v>0</v>
      </c>
    </row>
    <row r="908" spans="1:21" x14ac:dyDescent="0.35">
      <c r="A908" t="s">
        <v>210</v>
      </c>
      <c r="B908">
        <v>44339</v>
      </c>
      <c r="C908" t="s">
        <v>194</v>
      </c>
      <c r="D908" t="s">
        <v>110</v>
      </c>
      <c r="E908">
        <v>1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5</v>
      </c>
      <c r="M908">
        <v>4</v>
      </c>
      <c r="N908">
        <v>0</v>
      </c>
      <c r="O908">
        <v>0</v>
      </c>
      <c r="P908">
        <v>0</v>
      </c>
      <c r="Q908">
        <v>3</v>
      </c>
      <c r="R908">
        <v>3</v>
      </c>
      <c r="S908">
        <v>0</v>
      </c>
      <c r="T908">
        <v>0</v>
      </c>
      <c r="U908">
        <v>0</v>
      </c>
    </row>
    <row r="909" spans="1:21" x14ac:dyDescent="0.35">
      <c r="A909" t="s">
        <v>210</v>
      </c>
      <c r="B909">
        <v>44341</v>
      </c>
      <c r="C909" t="s">
        <v>193</v>
      </c>
      <c r="D909" t="s">
        <v>118</v>
      </c>
      <c r="E909">
        <v>1</v>
      </c>
      <c r="F909">
        <v>0</v>
      </c>
      <c r="G909">
        <v>0</v>
      </c>
      <c r="H909">
        <v>1</v>
      </c>
      <c r="I909">
        <v>0</v>
      </c>
      <c r="J909">
        <v>0</v>
      </c>
      <c r="K909">
        <v>0</v>
      </c>
      <c r="L909">
        <v>5</v>
      </c>
      <c r="M909">
        <v>5</v>
      </c>
      <c r="N909">
        <v>3</v>
      </c>
      <c r="O909">
        <v>2</v>
      </c>
      <c r="P909">
        <v>0</v>
      </c>
      <c r="Q909">
        <v>1</v>
      </c>
      <c r="R909">
        <v>7</v>
      </c>
      <c r="S909">
        <v>1</v>
      </c>
      <c r="T909">
        <v>0</v>
      </c>
      <c r="U909">
        <v>0</v>
      </c>
    </row>
    <row r="910" spans="1:21" x14ac:dyDescent="0.35">
      <c r="A910" t="s">
        <v>210</v>
      </c>
      <c r="B910">
        <v>44342</v>
      </c>
      <c r="C910" t="s">
        <v>195</v>
      </c>
      <c r="D910" t="s">
        <v>118</v>
      </c>
      <c r="E910">
        <v>1</v>
      </c>
      <c r="F910">
        <v>0</v>
      </c>
      <c r="G910">
        <v>0</v>
      </c>
      <c r="H910">
        <v>1</v>
      </c>
      <c r="I910">
        <v>0</v>
      </c>
      <c r="J910">
        <v>0</v>
      </c>
      <c r="K910">
        <v>0</v>
      </c>
      <c r="L910">
        <v>6</v>
      </c>
      <c r="M910">
        <v>3</v>
      </c>
      <c r="N910">
        <v>1</v>
      </c>
      <c r="O910">
        <v>1</v>
      </c>
      <c r="P910">
        <v>0</v>
      </c>
      <c r="Q910">
        <v>0</v>
      </c>
      <c r="R910">
        <v>7</v>
      </c>
      <c r="S910">
        <v>0</v>
      </c>
      <c r="T910">
        <v>0</v>
      </c>
      <c r="U910">
        <v>0</v>
      </c>
    </row>
    <row r="911" spans="1:21" x14ac:dyDescent="0.35">
      <c r="A911" t="s">
        <v>210</v>
      </c>
      <c r="B911">
        <v>44343</v>
      </c>
      <c r="C911" t="s">
        <v>192</v>
      </c>
      <c r="D911" t="s">
        <v>118</v>
      </c>
      <c r="E911">
        <v>1</v>
      </c>
      <c r="F911">
        <v>0</v>
      </c>
      <c r="G911">
        <v>0</v>
      </c>
      <c r="H911">
        <v>1</v>
      </c>
      <c r="I911">
        <v>0</v>
      </c>
      <c r="J911">
        <v>0</v>
      </c>
      <c r="K911">
        <v>0</v>
      </c>
      <c r="L911">
        <v>7</v>
      </c>
      <c r="M911">
        <v>6</v>
      </c>
      <c r="N911">
        <v>3</v>
      </c>
      <c r="O911">
        <v>3</v>
      </c>
      <c r="P911">
        <v>3</v>
      </c>
      <c r="Q911">
        <v>0</v>
      </c>
      <c r="R911">
        <v>5</v>
      </c>
      <c r="S911">
        <v>0</v>
      </c>
      <c r="T911">
        <v>0</v>
      </c>
      <c r="U911">
        <v>0</v>
      </c>
    </row>
    <row r="912" spans="1:21" x14ac:dyDescent="0.35">
      <c r="A912" t="s">
        <v>210</v>
      </c>
      <c r="B912">
        <v>44344</v>
      </c>
      <c r="C912" t="s">
        <v>196</v>
      </c>
      <c r="D912" t="s">
        <v>87</v>
      </c>
      <c r="E912">
        <v>1</v>
      </c>
      <c r="F912">
        <v>0</v>
      </c>
      <c r="G912">
        <v>0</v>
      </c>
      <c r="H912">
        <v>1</v>
      </c>
      <c r="I912">
        <v>0</v>
      </c>
      <c r="J912">
        <v>0</v>
      </c>
      <c r="K912">
        <v>0</v>
      </c>
      <c r="L912">
        <v>5.666666666666667</v>
      </c>
      <c r="M912">
        <v>5</v>
      </c>
      <c r="N912">
        <v>0</v>
      </c>
      <c r="O912">
        <v>0</v>
      </c>
      <c r="P912">
        <v>0</v>
      </c>
      <c r="Q912">
        <v>3</v>
      </c>
      <c r="R912">
        <v>6</v>
      </c>
      <c r="S912">
        <v>1</v>
      </c>
      <c r="T912">
        <v>0</v>
      </c>
      <c r="U912">
        <v>0</v>
      </c>
    </row>
    <row r="913" spans="1:21" x14ac:dyDescent="0.35">
      <c r="A913" t="s">
        <v>210</v>
      </c>
      <c r="B913">
        <v>44345</v>
      </c>
      <c r="C913" t="s">
        <v>194</v>
      </c>
      <c r="D913" t="s">
        <v>87</v>
      </c>
      <c r="E913">
        <v>1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5</v>
      </c>
      <c r="M913">
        <v>2</v>
      </c>
      <c r="N913">
        <v>1</v>
      </c>
      <c r="O913">
        <v>1</v>
      </c>
      <c r="P913">
        <v>0</v>
      </c>
      <c r="Q913">
        <v>2</v>
      </c>
      <c r="R913">
        <v>3</v>
      </c>
      <c r="S913">
        <v>0</v>
      </c>
      <c r="T913">
        <v>0</v>
      </c>
      <c r="U913">
        <v>0</v>
      </c>
    </row>
    <row r="914" spans="1:21" x14ac:dyDescent="0.35">
      <c r="A914" t="s">
        <v>210</v>
      </c>
      <c r="B914">
        <v>44346</v>
      </c>
      <c r="C914" t="s">
        <v>193</v>
      </c>
      <c r="D914" t="s">
        <v>87</v>
      </c>
      <c r="E914">
        <v>1</v>
      </c>
      <c r="F914">
        <v>0</v>
      </c>
      <c r="G914">
        <v>0</v>
      </c>
      <c r="H914">
        <v>0</v>
      </c>
      <c r="I914">
        <v>1</v>
      </c>
      <c r="J914">
        <v>0</v>
      </c>
      <c r="K914">
        <v>0</v>
      </c>
      <c r="L914">
        <v>3.6666666666666665</v>
      </c>
      <c r="M914">
        <v>6</v>
      </c>
      <c r="N914">
        <v>5</v>
      </c>
      <c r="O914">
        <v>2</v>
      </c>
      <c r="P914">
        <v>1</v>
      </c>
      <c r="Q914">
        <v>4</v>
      </c>
      <c r="R914">
        <v>3</v>
      </c>
      <c r="S914">
        <v>1</v>
      </c>
      <c r="T914">
        <v>0</v>
      </c>
      <c r="U914">
        <v>1</v>
      </c>
    </row>
    <row r="915" spans="1:21" x14ac:dyDescent="0.35">
      <c r="A915" t="s">
        <v>210</v>
      </c>
      <c r="B915">
        <v>44347</v>
      </c>
      <c r="C915" t="s">
        <v>201</v>
      </c>
      <c r="D915" t="s">
        <v>69</v>
      </c>
      <c r="E915">
        <v>1</v>
      </c>
      <c r="F915">
        <v>0</v>
      </c>
      <c r="G915">
        <v>0</v>
      </c>
      <c r="H915">
        <v>1</v>
      </c>
      <c r="I915">
        <v>0</v>
      </c>
      <c r="J915">
        <v>0</v>
      </c>
      <c r="K915">
        <v>0</v>
      </c>
      <c r="L915">
        <v>5</v>
      </c>
      <c r="M915">
        <v>3</v>
      </c>
      <c r="N915">
        <v>1</v>
      </c>
      <c r="O915">
        <v>0</v>
      </c>
      <c r="P915">
        <v>0</v>
      </c>
      <c r="Q915">
        <v>1</v>
      </c>
      <c r="R915">
        <v>2</v>
      </c>
      <c r="S915">
        <v>1</v>
      </c>
      <c r="T915">
        <v>0</v>
      </c>
      <c r="U915">
        <v>0</v>
      </c>
    </row>
    <row r="916" spans="1:21" x14ac:dyDescent="0.35">
      <c r="A916" t="s">
        <v>210</v>
      </c>
      <c r="B916">
        <v>44348</v>
      </c>
      <c r="C916" t="s">
        <v>192</v>
      </c>
      <c r="D916" t="s">
        <v>69</v>
      </c>
      <c r="E916">
        <v>1</v>
      </c>
      <c r="F916">
        <v>0</v>
      </c>
      <c r="G916">
        <v>0</v>
      </c>
      <c r="H916">
        <v>1</v>
      </c>
      <c r="I916">
        <v>0</v>
      </c>
      <c r="J916">
        <v>0</v>
      </c>
      <c r="K916">
        <v>0</v>
      </c>
      <c r="L916">
        <v>6</v>
      </c>
      <c r="M916">
        <v>7</v>
      </c>
      <c r="N916">
        <v>3</v>
      </c>
      <c r="O916">
        <v>3</v>
      </c>
      <c r="P916">
        <v>2</v>
      </c>
      <c r="Q916">
        <v>0</v>
      </c>
      <c r="R916">
        <v>4</v>
      </c>
      <c r="S916">
        <v>0</v>
      </c>
      <c r="T916">
        <v>0</v>
      </c>
      <c r="U916">
        <v>0</v>
      </c>
    </row>
    <row r="917" spans="1:21" x14ac:dyDescent="0.35">
      <c r="A917" t="s">
        <v>210</v>
      </c>
      <c r="B917">
        <v>44349</v>
      </c>
      <c r="C917" t="s">
        <v>196</v>
      </c>
      <c r="D917" t="s">
        <v>69</v>
      </c>
      <c r="E917">
        <v>1</v>
      </c>
      <c r="F917">
        <v>0</v>
      </c>
      <c r="G917">
        <v>0</v>
      </c>
      <c r="H917">
        <v>1</v>
      </c>
      <c r="I917">
        <v>0</v>
      </c>
      <c r="J917">
        <v>0</v>
      </c>
      <c r="K917">
        <v>0</v>
      </c>
      <c r="L917">
        <v>5</v>
      </c>
      <c r="M917">
        <v>3</v>
      </c>
      <c r="N917">
        <v>1</v>
      </c>
      <c r="O917">
        <v>1</v>
      </c>
      <c r="P917">
        <v>0</v>
      </c>
      <c r="Q917">
        <v>1</v>
      </c>
      <c r="R917">
        <v>7</v>
      </c>
      <c r="S917">
        <v>0</v>
      </c>
      <c r="T917">
        <v>0</v>
      </c>
      <c r="U917">
        <v>0</v>
      </c>
    </row>
    <row r="918" spans="1:21" x14ac:dyDescent="0.35">
      <c r="A918" t="s">
        <v>210</v>
      </c>
      <c r="B918">
        <v>44350</v>
      </c>
      <c r="C918" t="s">
        <v>194</v>
      </c>
      <c r="D918" t="s">
        <v>45</v>
      </c>
      <c r="E918">
        <v>1</v>
      </c>
      <c r="F918">
        <v>0</v>
      </c>
      <c r="G918">
        <v>0</v>
      </c>
      <c r="H918">
        <v>0</v>
      </c>
      <c r="I918">
        <v>1</v>
      </c>
      <c r="J918">
        <v>0</v>
      </c>
      <c r="K918">
        <v>0</v>
      </c>
      <c r="L918">
        <v>4.333333333333333</v>
      </c>
      <c r="M918">
        <v>8</v>
      </c>
      <c r="N918">
        <v>4</v>
      </c>
      <c r="O918">
        <v>4</v>
      </c>
      <c r="P918">
        <v>0</v>
      </c>
      <c r="Q918">
        <v>2</v>
      </c>
      <c r="R918">
        <v>4</v>
      </c>
      <c r="S918">
        <v>0</v>
      </c>
      <c r="T918">
        <v>0</v>
      </c>
      <c r="U918">
        <v>0</v>
      </c>
    </row>
    <row r="919" spans="1:21" x14ac:dyDescent="0.35">
      <c r="A919" t="s">
        <v>210</v>
      </c>
      <c r="B919">
        <v>44351</v>
      </c>
      <c r="C919" t="s">
        <v>193</v>
      </c>
      <c r="D919" t="s">
        <v>45</v>
      </c>
      <c r="E919">
        <v>1</v>
      </c>
      <c r="F919">
        <v>0</v>
      </c>
      <c r="G919">
        <v>0</v>
      </c>
      <c r="H919">
        <v>0</v>
      </c>
      <c r="I919">
        <v>1</v>
      </c>
      <c r="J919">
        <v>0</v>
      </c>
      <c r="K919">
        <v>0</v>
      </c>
      <c r="L919">
        <v>2</v>
      </c>
      <c r="M919">
        <v>6</v>
      </c>
      <c r="N919">
        <v>6</v>
      </c>
      <c r="O919">
        <v>6</v>
      </c>
      <c r="P919">
        <v>2</v>
      </c>
      <c r="Q919">
        <v>2</v>
      </c>
      <c r="R919">
        <v>1</v>
      </c>
      <c r="S919">
        <v>0</v>
      </c>
      <c r="T919">
        <v>0</v>
      </c>
      <c r="U919">
        <v>0</v>
      </c>
    </row>
    <row r="920" spans="1:21" x14ac:dyDescent="0.35">
      <c r="A920" t="s">
        <v>210</v>
      </c>
      <c r="B920">
        <v>44352</v>
      </c>
      <c r="C920" t="s">
        <v>201</v>
      </c>
      <c r="D920" t="s">
        <v>45</v>
      </c>
      <c r="E920">
        <v>1</v>
      </c>
      <c r="F920">
        <v>0</v>
      </c>
      <c r="G920">
        <v>0</v>
      </c>
      <c r="H920">
        <v>0</v>
      </c>
      <c r="I920">
        <v>1</v>
      </c>
      <c r="J920">
        <v>0</v>
      </c>
      <c r="K920">
        <v>0</v>
      </c>
      <c r="L920">
        <v>3.6666666666666665</v>
      </c>
      <c r="M920">
        <v>7</v>
      </c>
      <c r="N920">
        <v>3</v>
      </c>
      <c r="O920">
        <v>3</v>
      </c>
      <c r="P920">
        <v>1</v>
      </c>
      <c r="Q920">
        <v>2</v>
      </c>
      <c r="R920">
        <v>5</v>
      </c>
      <c r="S920">
        <v>0</v>
      </c>
      <c r="T920">
        <v>0</v>
      </c>
      <c r="U920">
        <v>0</v>
      </c>
    </row>
    <row r="921" spans="1:21" x14ac:dyDescent="0.35">
      <c r="A921" t="s">
        <v>210</v>
      </c>
      <c r="B921">
        <v>44353</v>
      </c>
      <c r="C921" t="s">
        <v>192</v>
      </c>
      <c r="D921" t="s">
        <v>45</v>
      </c>
      <c r="E921">
        <v>1</v>
      </c>
      <c r="F921">
        <v>0</v>
      </c>
      <c r="G921">
        <v>0</v>
      </c>
      <c r="H921">
        <v>1</v>
      </c>
      <c r="I921">
        <v>0</v>
      </c>
      <c r="J921">
        <v>0</v>
      </c>
      <c r="K921">
        <v>0</v>
      </c>
      <c r="L921">
        <v>6.333333333333333</v>
      </c>
      <c r="M921">
        <v>7</v>
      </c>
      <c r="N921">
        <v>3</v>
      </c>
      <c r="O921">
        <v>3</v>
      </c>
      <c r="P921">
        <v>1</v>
      </c>
      <c r="Q921">
        <v>3</v>
      </c>
      <c r="R921">
        <v>5</v>
      </c>
      <c r="S921">
        <v>0</v>
      </c>
      <c r="T921">
        <v>0</v>
      </c>
      <c r="U921">
        <v>0</v>
      </c>
    </row>
    <row r="922" spans="1:21" x14ac:dyDescent="0.35">
      <c r="A922" t="s">
        <v>210</v>
      </c>
      <c r="B922">
        <v>44354</v>
      </c>
      <c r="C922" t="s">
        <v>196</v>
      </c>
      <c r="D922" t="s">
        <v>74</v>
      </c>
      <c r="E922">
        <v>1</v>
      </c>
      <c r="F922">
        <v>0</v>
      </c>
      <c r="G922">
        <v>0</v>
      </c>
      <c r="H922">
        <v>0</v>
      </c>
      <c r="I922">
        <v>1</v>
      </c>
      <c r="J922">
        <v>0</v>
      </c>
      <c r="K922">
        <v>0</v>
      </c>
      <c r="L922">
        <v>3</v>
      </c>
      <c r="M922">
        <v>5</v>
      </c>
      <c r="N922">
        <v>4</v>
      </c>
      <c r="O922">
        <v>4</v>
      </c>
      <c r="P922">
        <v>1</v>
      </c>
      <c r="Q922">
        <v>5</v>
      </c>
      <c r="R922">
        <v>4</v>
      </c>
      <c r="S922">
        <v>0</v>
      </c>
      <c r="T922">
        <v>1</v>
      </c>
      <c r="U922">
        <v>0</v>
      </c>
    </row>
    <row r="923" spans="1:21" x14ac:dyDescent="0.35">
      <c r="A923" t="s">
        <v>210</v>
      </c>
      <c r="B923" t="s">
        <v>0</v>
      </c>
      <c r="C923" t="s">
        <v>1</v>
      </c>
      <c r="D923" t="s">
        <v>2</v>
      </c>
      <c r="E923" t="s">
        <v>3</v>
      </c>
      <c r="F923" t="s">
        <v>4</v>
      </c>
      <c r="G923" t="s">
        <v>5</v>
      </c>
      <c r="H923" t="s">
        <v>6</v>
      </c>
      <c r="I923" t="s">
        <v>7</v>
      </c>
      <c r="J923" t="s">
        <v>8</v>
      </c>
      <c r="K923" t="s">
        <v>9</v>
      </c>
      <c r="L923" t="s">
        <v>10</v>
      </c>
      <c r="M923" t="s">
        <v>11</v>
      </c>
      <c r="N923" t="s">
        <v>12</v>
      </c>
      <c r="O923" t="s">
        <v>13</v>
      </c>
      <c r="P923" t="s">
        <v>14</v>
      </c>
      <c r="Q923" t="s">
        <v>15</v>
      </c>
      <c r="R923" t="s">
        <v>16</v>
      </c>
      <c r="S923" t="s">
        <v>17</v>
      </c>
      <c r="T923" t="s">
        <v>18</v>
      </c>
      <c r="U923" t="s">
        <v>19</v>
      </c>
    </row>
    <row r="924" spans="1:21" x14ac:dyDescent="0.35">
      <c r="A924" t="s">
        <v>210</v>
      </c>
      <c r="B924">
        <v>44355</v>
      </c>
      <c r="C924" t="s">
        <v>194</v>
      </c>
      <c r="D924" t="s">
        <v>74</v>
      </c>
      <c r="E924">
        <v>1</v>
      </c>
      <c r="F924">
        <v>0</v>
      </c>
      <c r="G924">
        <v>0</v>
      </c>
      <c r="H924">
        <v>1</v>
      </c>
      <c r="I924">
        <v>0</v>
      </c>
      <c r="J924">
        <v>0</v>
      </c>
      <c r="K924">
        <v>0</v>
      </c>
      <c r="L924">
        <v>6</v>
      </c>
      <c r="M924">
        <v>1</v>
      </c>
      <c r="N924">
        <v>0</v>
      </c>
      <c r="O924">
        <v>0</v>
      </c>
      <c r="P924">
        <v>0</v>
      </c>
      <c r="Q924">
        <v>2</v>
      </c>
      <c r="R924">
        <v>4</v>
      </c>
      <c r="S924">
        <v>0</v>
      </c>
      <c r="T924">
        <v>0</v>
      </c>
      <c r="U924">
        <v>0</v>
      </c>
    </row>
    <row r="925" spans="1:21" x14ac:dyDescent="0.35">
      <c r="A925" t="s">
        <v>210</v>
      </c>
      <c r="B925">
        <v>44356</v>
      </c>
      <c r="C925" t="s">
        <v>193</v>
      </c>
      <c r="D925" t="s">
        <v>74</v>
      </c>
      <c r="E925">
        <v>1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5</v>
      </c>
      <c r="M925">
        <v>4</v>
      </c>
      <c r="N925">
        <v>1</v>
      </c>
      <c r="O925">
        <v>1</v>
      </c>
      <c r="P925">
        <v>0</v>
      </c>
      <c r="Q925">
        <v>1</v>
      </c>
      <c r="R925">
        <v>6</v>
      </c>
      <c r="S925">
        <v>0</v>
      </c>
      <c r="T925">
        <v>0</v>
      </c>
      <c r="U925">
        <v>0</v>
      </c>
    </row>
    <row r="926" spans="1:21" x14ac:dyDescent="0.35">
      <c r="A926" t="s">
        <v>210</v>
      </c>
      <c r="B926">
        <v>44358</v>
      </c>
      <c r="C926" t="s">
        <v>201</v>
      </c>
      <c r="D926" t="s">
        <v>103</v>
      </c>
      <c r="E926">
        <v>1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4</v>
      </c>
      <c r="M926">
        <v>6</v>
      </c>
      <c r="N926">
        <v>5</v>
      </c>
      <c r="O926">
        <v>5</v>
      </c>
      <c r="P926">
        <v>0</v>
      </c>
      <c r="Q926">
        <v>2</v>
      </c>
      <c r="R926">
        <v>3</v>
      </c>
      <c r="S926">
        <v>1</v>
      </c>
      <c r="T926">
        <v>0</v>
      </c>
      <c r="U926">
        <v>0</v>
      </c>
    </row>
    <row r="927" spans="1:21" x14ac:dyDescent="0.35">
      <c r="A927" t="s">
        <v>210</v>
      </c>
      <c r="B927">
        <v>44359</v>
      </c>
      <c r="C927" t="s">
        <v>192</v>
      </c>
      <c r="D927" t="s">
        <v>103</v>
      </c>
      <c r="E927">
        <v>1</v>
      </c>
      <c r="F927">
        <v>0</v>
      </c>
      <c r="G927">
        <v>0</v>
      </c>
      <c r="H927">
        <v>1</v>
      </c>
      <c r="I927">
        <v>0</v>
      </c>
      <c r="J927">
        <v>0</v>
      </c>
      <c r="K927">
        <v>0</v>
      </c>
      <c r="L927">
        <v>6</v>
      </c>
      <c r="M927">
        <v>3</v>
      </c>
      <c r="N927">
        <v>2</v>
      </c>
      <c r="O927">
        <v>2</v>
      </c>
      <c r="P927">
        <v>2</v>
      </c>
      <c r="Q927">
        <v>1</v>
      </c>
      <c r="R927">
        <v>2</v>
      </c>
      <c r="S927">
        <v>0</v>
      </c>
      <c r="T927">
        <v>0</v>
      </c>
      <c r="U927">
        <v>0</v>
      </c>
    </row>
    <row r="928" spans="1:21" x14ac:dyDescent="0.35">
      <c r="A928" t="s">
        <v>210</v>
      </c>
      <c r="B928">
        <v>44360</v>
      </c>
      <c r="C928" t="s">
        <v>194</v>
      </c>
      <c r="D928" t="s">
        <v>103</v>
      </c>
      <c r="E928">
        <v>1</v>
      </c>
      <c r="F928">
        <v>0</v>
      </c>
      <c r="G928">
        <v>0</v>
      </c>
      <c r="H928">
        <v>1</v>
      </c>
      <c r="I928">
        <v>0</v>
      </c>
      <c r="J928">
        <v>0</v>
      </c>
      <c r="K928">
        <v>0</v>
      </c>
      <c r="L928">
        <v>6.666666666666667</v>
      </c>
      <c r="M928">
        <v>2</v>
      </c>
      <c r="N928">
        <v>0</v>
      </c>
      <c r="O928">
        <v>0</v>
      </c>
      <c r="P928">
        <v>0</v>
      </c>
      <c r="Q928">
        <v>2</v>
      </c>
      <c r="R928">
        <v>6</v>
      </c>
      <c r="S928">
        <v>0</v>
      </c>
      <c r="T928">
        <v>0</v>
      </c>
      <c r="U928">
        <v>0</v>
      </c>
    </row>
    <row r="929" spans="1:21" x14ac:dyDescent="0.35">
      <c r="A929" t="s">
        <v>210</v>
      </c>
      <c r="B929">
        <v>44361</v>
      </c>
      <c r="C929" t="s">
        <v>193</v>
      </c>
      <c r="D929" t="s">
        <v>96</v>
      </c>
      <c r="E929">
        <v>1</v>
      </c>
      <c r="F929">
        <v>0</v>
      </c>
      <c r="G929">
        <v>0</v>
      </c>
      <c r="H929">
        <v>0</v>
      </c>
      <c r="I929">
        <v>1</v>
      </c>
      <c r="J929">
        <v>0</v>
      </c>
      <c r="K929">
        <v>0</v>
      </c>
      <c r="L929">
        <v>5</v>
      </c>
      <c r="M929">
        <v>4</v>
      </c>
      <c r="N929">
        <v>4</v>
      </c>
      <c r="O929">
        <v>4</v>
      </c>
      <c r="P929">
        <v>1</v>
      </c>
      <c r="Q929">
        <v>4</v>
      </c>
      <c r="R929">
        <v>3</v>
      </c>
      <c r="S929">
        <v>0</v>
      </c>
      <c r="T929">
        <v>0</v>
      </c>
      <c r="U929">
        <v>0</v>
      </c>
    </row>
    <row r="930" spans="1:21" x14ac:dyDescent="0.35">
      <c r="A930" t="s">
        <v>210</v>
      </c>
      <c r="B930">
        <v>44362</v>
      </c>
      <c r="C930" t="s">
        <v>197</v>
      </c>
      <c r="D930" t="s">
        <v>96</v>
      </c>
      <c r="E930">
        <v>1</v>
      </c>
      <c r="F930">
        <v>0</v>
      </c>
      <c r="G930">
        <v>0</v>
      </c>
      <c r="H930">
        <v>0</v>
      </c>
      <c r="I930">
        <v>1</v>
      </c>
      <c r="J930">
        <v>0</v>
      </c>
      <c r="K930">
        <v>0</v>
      </c>
      <c r="L930">
        <v>4.333333333333333</v>
      </c>
      <c r="M930">
        <v>5</v>
      </c>
      <c r="N930">
        <v>3</v>
      </c>
      <c r="O930">
        <v>3</v>
      </c>
      <c r="P930">
        <v>0</v>
      </c>
      <c r="Q930">
        <v>2</v>
      </c>
      <c r="R930">
        <v>6</v>
      </c>
      <c r="S930">
        <v>0</v>
      </c>
      <c r="T930">
        <v>0</v>
      </c>
      <c r="U930">
        <v>0</v>
      </c>
    </row>
    <row r="931" spans="1:21" x14ac:dyDescent="0.35">
      <c r="A931" t="s">
        <v>210</v>
      </c>
      <c r="B931">
        <v>44363</v>
      </c>
      <c r="C931" t="s">
        <v>202</v>
      </c>
      <c r="D931" t="s">
        <v>96</v>
      </c>
      <c r="E931">
        <v>1</v>
      </c>
      <c r="F931">
        <v>0</v>
      </c>
      <c r="G931">
        <v>0</v>
      </c>
      <c r="H931">
        <v>0</v>
      </c>
      <c r="I931">
        <v>1</v>
      </c>
      <c r="J931">
        <v>0</v>
      </c>
      <c r="K931">
        <v>0</v>
      </c>
      <c r="L931">
        <v>4</v>
      </c>
      <c r="M931">
        <v>4</v>
      </c>
      <c r="N931">
        <v>5</v>
      </c>
      <c r="O931">
        <v>5</v>
      </c>
      <c r="P931">
        <v>1</v>
      </c>
      <c r="Q931">
        <v>6</v>
      </c>
      <c r="R931">
        <v>3</v>
      </c>
      <c r="S931">
        <v>1</v>
      </c>
      <c r="T931">
        <v>0</v>
      </c>
      <c r="U931">
        <v>1</v>
      </c>
    </row>
    <row r="932" spans="1:21" x14ac:dyDescent="0.35">
      <c r="A932" t="s">
        <v>210</v>
      </c>
      <c r="B932">
        <v>44364</v>
      </c>
      <c r="C932" t="s">
        <v>192</v>
      </c>
      <c r="D932" t="s">
        <v>96</v>
      </c>
      <c r="E932">
        <v>1</v>
      </c>
      <c r="F932">
        <v>0</v>
      </c>
      <c r="G932">
        <v>0</v>
      </c>
      <c r="H932">
        <v>1</v>
      </c>
      <c r="I932">
        <v>0</v>
      </c>
      <c r="J932">
        <v>0</v>
      </c>
      <c r="K932">
        <v>0</v>
      </c>
      <c r="L932">
        <v>6</v>
      </c>
      <c r="M932">
        <v>2</v>
      </c>
      <c r="N932">
        <v>0</v>
      </c>
      <c r="O932">
        <v>0</v>
      </c>
      <c r="P932">
        <v>0</v>
      </c>
      <c r="Q932">
        <v>2</v>
      </c>
      <c r="R932">
        <v>7</v>
      </c>
      <c r="S932">
        <v>0</v>
      </c>
      <c r="T932">
        <v>0</v>
      </c>
      <c r="U932">
        <v>0</v>
      </c>
    </row>
    <row r="933" spans="1:21" x14ac:dyDescent="0.35">
      <c r="A933" t="s">
        <v>210</v>
      </c>
      <c r="B933">
        <v>44365</v>
      </c>
      <c r="C933" t="s">
        <v>194</v>
      </c>
      <c r="D933" t="s">
        <v>97</v>
      </c>
      <c r="E933">
        <v>1</v>
      </c>
      <c r="F933">
        <v>0</v>
      </c>
      <c r="G933">
        <v>0</v>
      </c>
      <c r="H933">
        <v>0</v>
      </c>
      <c r="I933">
        <v>1</v>
      </c>
      <c r="J933">
        <v>0</v>
      </c>
      <c r="K933">
        <v>0</v>
      </c>
      <c r="L933">
        <v>6</v>
      </c>
      <c r="M933">
        <v>7</v>
      </c>
      <c r="N933">
        <v>8</v>
      </c>
      <c r="O933">
        <v>8</v>
      </c>
      <c r="P933">
        <v>2</v>
      </c>
      <c r="Q933">
        <v>3</v>
      </c>
      <c r="R933">
        <v>2</v>
      </c>
      <c r="S933">
        <v>0</v>
      </c>
      <c r="T933">
        <v>0</v>
      </c>
      <c r="U933">
        <v>0</v>
      </c>
    </row>
    <row r="934" spans="1:21" x14ac:dyDescent="0.35">
      <c r="A934" t="s">
        <v>210</v>
      </c>
      <c r="B934">
        <v>44366</v>
      </c>
      <c r="C934" t="s">
        <v>193</v>
      </c>
      <c r="D934" t="s">
        <v>97</v>
      </c>
      <c r="E934">
        <v>1</v>
      </c>
      <c r="F934">
        <v>0</v>
      </c>
      <c r="G934">
        <v>0</v>
      </c>
      <c r="H934">
        <v>0</v>
      </c>
      <c r="I934">
        <v>1</v>
      </c>
      <c r="J934">
        <v>0</v>
      </c>
      <c r="K934">
        <v>0</v>
      </c>
      <c r="L934">
        <v>3</v>
      </c>
      <c r="M934">
        <v>6</v>
      </c>
      <c r="N934">
        <v>6</v>
      </c>
      <c r="O934">
        <v>4</v>
      </c>
      <c r="P934">
        <v>2</v>
      </c>
      <c r="Q934">
        <v>0</v>
      </c>
      <c r="R934">
        <v>5</v>
      </c>
      <c r="S934">
        <v>0</v>
      </c>
      <c r="T934">
        <v>0</v>
      </c>
      <c r="U934">
        <v>0</v>
      </c>
    </row>
    <row r="935" spans="1:21" x14ac:dyDescent="0.35">
      <c r="A935" t="s">
        <v>210</v>
      </c>
      <c r="B935">
        <v>44367</v>
      </c>
      <c r="C935" t="s">
        <v>197</v>
      </c>
      <c r="D935" t="s">
        <v>97</v>
      </c>
      <c r="E935">
        <v>1</v>
      </c>
      <c r="F935">
        <v>0</v>
      </c>
      <c r="G935">
        <v>0</v>
      </c>
      <c r="H935">
        <v>1</v>
      </c>
      <c r="I935">
        <v>0</v>
      </c>
      <c r="J935">
        <v>0</v>
      </c>
      <c r="K935">
        <v>0</v>
      </c>
      <c r="L935">
        <v>5</v>
      </c>
      <c r="M935">
        <v>6</v>
      </c>
      <c r="N935">
        <v>0</v>
      </c>
      <c r="O935">
        <v>0</v>
      </c>
      <c r="P935">
        <v>0</v>
      </c>
      <c r="Q935">
        <v>0</v>
      </c>
      <c r="R935">
        <v>3</v>
      </c>
      <c r="S935">
        <v>0</v>
      </c>
      <c r="T935">
        <v>0</v>
      </c>
      <c r="U935">
        <v>0</v>
      </c>
    </row>
    <row r="936" spans="1:21" x14ac:dyDescent="0.35">
      <c r="A936" t="s">
        <v>210</v>
      </c>
      <c r="B936">
        <v>44368</v>
      </c>
      <c r="C936" t="s">
        <v>196</v>
      </c>
      <c r="D936" t="s">
        <v>40</v>
      </c>
      <c r="E936">
        <v>1</v>
      </c>
      <c r="F936">
        <v>0</v>
      </c>
      <c r="G936">
        <v>0</v>
      </c>
      <c r="H936">
        <v>0</v>
      </c>
      <c r="I936">
        <v>1</v>
      </c>
      <c r="J936">
        <v>0</v>
      </c>
      <c r="K936">
        <v>0</v>
      </c>
      <c r="L936">
        <v>4.666666666666667</v>
      </c>
      <c r="M936">
        <v>3</v>
      </c>
      <c r="N936">
        <v>3</v>
      </c>
      <c r="O936">
        <v>3</v>
      </c>
      <c r="P936">
        <v>2</v>
      </c>
      <c r="Q936">
        <v>1</v>
      </c>
      <c r="R936">
        <v>5</v>
      </c>
      <c r="S936">
        <v>0</v>
      </c>
      <c r="T936">
        <v>0</v>
      </c>
      <c r="U936">
        <v>0</v>
      </c>
    </row>
    <row r="937" spans="1:21" x14ac:dyDescent="0.35">
      <c r="A937" t="s">
        <v>210</v>
      </c>
      <c r="B937">
        <v>44369</v>
      </c>
      <c r="C937" t="s">
        <v>192</v>
      </c>
      <c r="D937" t="s">
        <v>40</v>
      </c>
      <c r="E937">
        <v>1</v>
      </c>
      <c r="F937">
        <v>0</v>
      </c>
      <c r="G937">
        <v>0</v>
      </c>
      <c r="H937">
        <v>1</v>
      </c>
      <c r="I937">
        <v>0</v>
      </c>
      <c r="J937">
        <v>0</v>
      </c>
      <c r="K937">
        <v>0</v>
      </c>
      <c r="L937">
        <v>6</v>
      </c>
      <c r="M937">
        <v>4</v>
      </c>
      <c r="N937">
        <v>0</v>
      </c>
      <c r="O937">
        <v>0</v>
      </c>
      <c r="P937">
        <v>0</v>
      </c>
      <c r="Q937">
        <v>0</v>
      </c>
      <c r="R937">
        <v>5</v>
      </c>
      <c r="S937">
        <v>0</v>
      </c>
      <c r="T937">
        <v>0</v>
      </c>
      <c r="U937">
        <v>0</v>
      </c>
    </row>
    <row r="938" spans="1:21" x14ac:dyDescent="0.35">
      <c r="A938" t="s">
        <v>210</v>
      </c>
      <c r="B938">
        <v>44371</v>
      </c>
      <c r="C938" t="s">
        <v>194</v>
      </c>
      <c r="D938" t="s">
        <v>61</v>
      </c>
      <c r="E938">
        <v>1</v>
      </c>
      <c r="F938">
        <v>0</v>
      </c>
      <c r="G938">
        <v>0</v>
      </c>
      <c r="H938">
        <v>1</v>
      </c>
      <c r="I938">
        <v>0</v>
      </c>
      <c r="J938">
        <v>0</v>
      </c>
      <c r="K938">
        <v>0</v>
      </c>
      <c r="L938">
        <v>6</v>
      </c>
      <c r="M938">
        <v>0</v>
      </c>
      <c r="N938">
        <v>0</v>
      </c>
      <c r="O938">
        <v>0</v>
      </c>
      <c r="P938">
        <v>0</v>
      </c>
      <c r="Q938">
        <v>5</v>
      </c>
      <c r="R938">
        <v>4</v>
      </c>
      <c r="S938">
        <v>0</v>
      </c>
      <c r="T938">
        <v>0</v>
      </c>
      <c r="U938">
        <v>0</v>
      </c>
    </row>
    <row r="939" spans="1:21" x14ac:dyDescent="0.35">
      <c r="A939" t="s">
        <v>210</v>
      </c>
      <c r="B939">
        <v>44372</v>
      </c>
      <c r="C939" t="s">
        <v>193</v>
      </c>
      <c r="D939" t="s">
        <v>61</v>
      </c>
      <c r="E939">
        <v>1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5</v>
      </c>
      <c r="M939">
        <v>5</v>
      </c>
      <c r="N939">
        <v>2</v>
      </c>
      <c r="O939">
        <v>2</v>
      </c>
      <c r="P939">
        <v>1</v>
      </c>
      <c r="Q939">
        <v>3</v>
      </c>
      <c r="R939">
        <v>4</v>
      </c>
      <c r="S939">
        <v>0</v>
      </c>
      <c r="T939">
        <v>0</v>
      </c>
      <c r="U939">
        <v>0</v>
      </c>
    </row>
    <row r="940" spans="1:21" x14ac:dyDescent="0.35">
      <c r="A940" t="s">
        <v>210</v>
      </c>
      <c r="B940">
        <v>44373</v>
      </c>
      <c r="C940" t="s">
        <v>197</v>
      </c>
      <c r="D940" t="s">
        <v>61</v>
      </c>
      <c r="E940">
        <v>1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4</v>
      </c>
      <c r="M940">
        <v>8</v>
      </c>
      <c r="N940">
        <v>2</v>
      </c>
      <c r="O940">
        <v>2</v>
      </c>
      <c r="P940">
        <v>0</v>
      </c>
      <c r="Q940">
        <v>2</v>
      </c>
      <c r="R940">
        <v>2</v>
      </c>
      <c r="S940">
        <v>0</v>
      </c>
      <c r="T940">
        <v>0</v>
      </c>
      <c r="U940">
        <v>1</v>
      </c>
    </row>
    <row r="941" spans="1:21" x14ac:dyDescent="0.35">
      <c r="A941" t="s">
        <v>210</v>
      </c>
      <c r="B941">
        <v>44374</v>
      </c>
      <c r="C941" t="s">
        <v>196</v>
      </c>
      <c r="D941" t="s">
        <v>61</v>
      </c>
      <c r="E941">
        <v>1</v>
      </c>
      <c r="F941">
        <v>0</v>
      </c>
      <c r="G941">
        <v>0</v>
      </c>
      <c r="H941">
        <v>0</v>
      </c>
      <c r="I941">
        <v>1</v>
      </c>
      <c r="J941">
        <v>0</v>
      </c>
      <c r="K941">
        <v>0</v>
      </c>
      <c r="L941">
        <v>3</v>
      </c>
      <c r="M941">
        <v>5</v>
      </c>
      <c r="N941">
        <v>6</v>
      </c>
      <c r="O941">
        <v>4</v>
      </c>
      <c r="P941">
        <v>2</v>
      </c>
      <c r="Q941">
        <v>3</v>
      </c>
      <c r="R941">
        <v>3</v>
      </c>
      <c r="S941">
        <v>1</v>
      </c>
      <c r="T941">
        <v>0</v>
      </c>
      <c r="U941">
        <v>0</v>
      </c>
    </row>
    <row r="942" spans="1:21" x14ac:dyDescent="0.35">
      <c r="A942" t="s">
        <v>210</v>
      </c>
      <c r="B942">
        <v>44375</v>
      </c>
      <c r="C942" t="s">
        <v>192</v>
      </c>
      <c r="D942" t="s">
        <v>105</v>
      </c>
      <c r="E942">
        <v>1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6</v>
      </c>
      <c r="M942">
        <v>7</v>
      </c>
      <c r="N942">
        <v>4</v>
      </c>
      <c r="O942">
        <v>4</v>
      </c>
      <c r="P942">
        <v>1</v>
      </c>
      <c r="Q942">
        <v>2</v>
      </c>
      <c r="R942">
        <v>4</v>
      </c>
      <c r="S942">
        <v>0</v>
      </c>
      <c r="T942">
        <v>0</v>
      </c>
      <c r="U942">
        <v>0</v>
      </c>
    </row>
    <row r="943" spans="1:21" x14ac:dyDescent="0.35">
      <c r="A943" t="s">
        <v>210</v>
      </c>
      <c r="B943">
        <v>44376</v>
      </c>
      <c r="C943" t="s">
        <v>194</v>
      </c>
      <c r="D943" t="s">
        <v>105</v>
      </c>
      <c r="E943">
        <v>1</v>
      </c>
      <c r="F943">
        <v>0</v>
      </c>
      <c r="G943">
        <v>0</v>
      </c>
      <c r="H943">
        <v>0</v>
      </c>
      <c r="I943">
        <v>1</v>
      </c>
      <c r="J943">
        <v>0</v>
      </c>
      <c r="K943">
        <v>0</v>
      </c>
      <c r="L943">
        <v>4</v>
      </c>
      <c r="M943">
        <v>2</v>
      </c>
      <c r="N943">
        <v>2</v>
      </c>
      <c r="O943">
        <v>2</v>
      </c>
      <c r="P943">
        <v>0</v>
      </c>
      <c r="Q943">
        <v>3</v>
      </c>
      <c r="R943">
        <v>6</v>
      </c>
      <c r="S943">
        <v>1</v>
      </c>
      <c r="T943">
        <v>0</v>
      </c>
      <c r="U943">
        <v>0</v>
      </c>
    </row>
    <row r="944" spans="1:21" x14ac:dyDescent="0.35">
      <c r="A944" t="s">
        <v>210</v>
      </c>
      <c r="B944" t="s">
        <v>0</v>
      </c>
      <c r="C944" t="s">
        <v>1</v>
      </c>
      <c r="D944" t="s">
        <v>2</v>
      </c>
      <c r="E944" t="s">
        <v>3</v>
      </c>
      <c r="F944" t="s">
        <v>4</v>
      </c>
      <c r="G944" t="s">
        <v>5</v>
      </c>
      <c r="H944" t="s">
        <v>6</v>
      </c>
      <c r="I944" t="s">
        <v>7</v>
      </c>
      <c r="J944" t="s">
        <v>8</v>
      </c>
      <c r="K944" t="s">
        <v>9</v>
      </c>
      <c r="L944" t="s">
        <v>10</v>
      </c>
      <c r="M944" t="s">
        <v>11</v>
      </c>
      <c r="N944" t="s">
        <v>12</v>
      </c>
      <c r="O944" t="s">
        <v>13</v>
      </c>
      <c r="P944" t="s">
        <v>14</v>
      </c>
      <c r="Q944" t="s">
        <v>15</v>
      </c>
      <c r="R944" t="s">
        <v>16</v>
      </c>
      <c r="S944" t="s">
        <v>17</v>
      </c>
      <c r="T944" t="s">
        <v>18</v>
      </c>
      <c r="U944" t="s">
        <v>19</v>
      </c>
    </row>
    <row r="945" spans="1:21" x14ac:dyDescent="0.35">
      <c r="A945" t="s">
        <v>210</v>
      </c>
      <c r="B945">
        <v>44377</v>
      </c>
      <c r="C945" t="s">
        <v>193</v>
      </c>
      <c r="D945" t="s">
        <v>105</v>
      </c>
      <c r="E945">
        <v>1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1.6666666666666665</v>
      </c>
      <c r="M945">
        <v>4</v>
      </c>
      <c r="N945">
        <v>6</v>
      </c>
      <c r="O945">
        <v>3</v>
      </c>
      <c r="P945">
        <v>1</v>
      </c>
      <c r="Q945">
        <v>4</v>
      </c>
      <c r="R945">
        <v>2</v>
      </c>
      <c r="S945">
        <v>0</v>
      </c>
      <c r="T945">
        <v>0</v>
      </c>
      <c r="U945">
        <v>0</v>
      </c>
    </row>
    <row r="946" spans="1:21" x14ac:dyDescent="0.35">
      <c r="A946" t="s">
        <v>210</v>
      </c>
      <c r="B946">
        <v>44379</v>
      </c>
      <c r="C946" t="s">
        <v>197</v>
      </c>
      <c r="D946" t="s">
        <v>91</v>
      </c>
      <c r="E946">
        <v>1</v>
      </c>
      <c r="F946">
        <v>0</v>
      </c>
      <c r="G946">
        <v>0</v>
      </c>
      <c r="H946">
        <v>0</v>
      </c>
      <c r="I946">
        <v>1</v>
      </c>
      <c r="J946">
        <v>0</v>
      </c>
      <c r="K946">
        <v>0</v>
      </c>
      <c r="L946">
        <v>5.666666666666667</v>
      </c>
      <c r="M946">
        <v>2</v>
      </c>
      <c r="N946">
        <v>2</v>
      </c>
      <c r="O946">
        <v>2</v>
      </c>
      <c r="P946">
        <v>0</v>
      </c>
      <c r="Q946">
        <v>1</v>
      </c>
      <c r="R946">
        <v>9</v>
      </c>
      <c r="S946">
        <v>1</v>
      </c>
      <c r="T946">
        <v>0</v>
      </c>
      <c r="U946">
        <v>0</v>
      </c>
    </row>
    <row r="947" spans="1:21" x14ac:dyDescent="0.35">
      <c r="A947" t="s">
        <v>210</v>
      </c>
      <c r="B947">
        <v>44380</v>
      </c>
      <c r="C947" t="s">
        <v>196</v>
      </c>
      <c r="D947" t="s">
        <v>91</v>
      </c>
      <c r="E947">
        <v>1</v>
      </c>
      <c r="F947">
        <v>0</v>
      </c>
      <c r="G947">
        <v>0</v>
      </c>
      <c r="H947">
        <v>0</v>
      </c>
      <c r="I947">
        <v>1</v>
      </c>
      <c r="J947">
        <v>0</v>
      </c>
      <c r="K947">
        <v>0</v>
      </c>
      <c r="L947">
        <v>7</v>
      </c>
      <c r="M947">
        <v>5</v>
      </c>
      <c r="N947">
        <v>3</v>
      </c>
      <c r="O947">
        <v>3</v>
      </c>
      <c r="P947">
        <v>2</v>
      </c>
      <c r="Q947">
        <v>1</v>
      </c>
      <c r="R947">
        <v>6</v>
      </c>
      <c r="S947">
        <v>0</v>
      </c>
      <c r="T947">
        <v>0</v>
      </c>
      <c r="U947">
        <v>0</v>
      </c>
    </row>
    <row r="948" spans="1:21" x14ac:dyDescent="0.35">
      <c r="A948" t="s">
        <v>210</v>
      </c>
      <c r="B948">
        <v>44381</v>
      </c>
      <c r="C948" t="s">
        <v>192</v>
      </c>
      <c r="D948" t="s">
        <v>91</v>
      </c>
      <c r="E948">
        <v>1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6</v>
      </c>
      <c r="M948">
        <v>5</v>
      </c>
      <c r="N948">
        <v>1</v>
      </c>
      <c r="O948">
        <v>1</v>
      </c>
      <c r="P948">
        <v>0</v>
      </c>
      <c r="Q948">
        <v>0</v>
      </c>
      <c r="R948">
        <v>5</v>
      </c>
      <c r="S948">
        <v>1</v>
      </c>
      <c r="T948">
        <v>0</v>
      </c>
      <c r="U948">
        <v>0</v>
      </c>
    </row>
    <row r="949" spans="1:21" x14ac:dyDescent="0.35">
      <c r="A949" t="s">
        <v>210</v>
      </c>
      <c r="B949">
        <v>44382</v>
      </c>
      <c r="C949" t="s">
        <v>194</v>
      </c>
      <c r="D949" t="s">
        <v>116</v>
      </c>
      <c r="E949">
        <v>1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5</v>
      </c>
      <c r="M949">
        <v>4</v>
      </c>
      <c r="N949">
        <v>2</v>
      </c>
      <c r="O949">
        <v>2</v>
      </c>
      <c r="P949">
        <v>2</v>
      </c>
      <c r="Q949">
        <v>2</v>
      </c>
      <c r="R949">
        <v>1</v>
      </c>
      <c r="S949">
        <v>0</v>
      </c>
      <c r="T949">
        <v>0</v>
      </c>
      <c r="U949">
        <v>0</v>
      </c>
    </row>
    <row r="950" spans="1:21" x14ac:dyDescent="0.35">
      <c r="A950" t="s">
        <v>210</v>
      </c>
      <c r="B950">
        <v>44383</v>
      </c>
      <c r="C950" t="s">
        <v>193</v>
      </c>
      <c r="D950" t="s">
        <v>116</v>
      </c>
      <c r="E950">
        <v>1</v>
      </c>
      <c r="F950">
        <v>0</v>
      </c>
      <c r="G950">
        <v>0</v>
      </c>
      <c r="H950">
        <v>0</v>
      </c>
      <c r="I950">
        <v>1</v>
      </c>
      <c r="J950">
        <v>0</v>
      </c>
      <c r="K950">
        <v>0</v>
      </c>
      <c r="L950">
        <v>1.6666666666666665</v>
      </c>
      <c r="M950">
        <v>6</v>
      </c>
      <c r="N950">
        <v>7</v>
      </c>
      <c r="O950">
        <v>7</v>
      </c>
      <c r="P950">
        <v>1</v>
      </c>
      <c r="Q950">
        <v>2</v>
      </c>
      <c r="R950">
        <v>4</v>
      </c>
      <c r="S950">
        <v>1</v>
      </c>
      <c r="T950">
        <v>0</v>
      </c>
      <c r="U950">
        <v>0</v>
      </c>
    </row>
    <row r="951" spans="1:21" x14ac:dyDescent="0.35">
      <c r="A951" t="s">
        <v>210</v>
      </c>
      <c r="B951">
        <v>44384</v>
      </c>
      <c r="C951" t="s">
        <v>197</v>
      </c>
      <c r="D951" t="s">
        <v>116</v>
      </c>
      <c r="E951">
        <v>1</v>
      </c>
      <c r="F951">
        <v>0</v>
      </c>
      <c r="G951">
        <v>0</v>
      </c>
      <c r="H951">
        <v>1</v>
      </c>
      <c r="I951">
        <v>0</v>
      </c>
      <c r="J951">
        <v>0</v>
      </c>
      <c r="K951">
        <v>0</v>
      </c>
      <c r="L951">
        <v>5.666666666666667</v>
      </c>
      <c r="M951">
        <v>5</v>
      </c>
      <c r="N951">
        <v>3</v>
      </c>
      <c r="O951">
        <v>3</v>
      </c>
      <c r="P951">
        <v>1</v>
      </c>
      <c r="Q951">
        <v>1</v>
      </c>
      <c r="R951">
        <v>5</v>
      </c>
      <c r="S951">
        <v>0</v>
      </c>
      <c r="T951">
        <v>0</v>
      </c>
      <c r="U951">
        <v>0</v>
      </c>
    </row>
    <row r="952" spans="1:21" x14ac:dyDescent="0.35">
      <c r="A952" t="s">
        <v>210</v>
      </c>
      <c r="B952">
        <v>44385</v>
      </c>
      <c r="C952" t="s">
        <v>196</v>
      </c>
      <c r="D952" t="s">
        <v>116</v>
      </c>
      <c r="E952">
        <v>1</v>
      </c>
      <c r="F952">
        <v>0</v>
      </c>
      <c r="G952">
        <v>0</v>
      </c>
      <c r="H952">
        <v>0</v>
      </c>
      <c r="I952">
        <v>1</v>
      </c>
      <c r="J952">
        <v>0</v>
      </c>
      <c r="K952">
        <v>0</v>
      </c>
      <c r="L952">
        <v>5</v>
      </c>
      <c r="M952">
        <v>5</v>
      </c>
      <c r="N952">
        <v>4</v>
      </c>
      <c r="O952">
        <v>4</v>
      </c>
      <c r="P952">
        <v>2</v>
      </c>
      <c r="Q952">
        <v>1</v>
      </c>
      <c r="R952">
        <v>5</v>
      </c>
      <c r="S952">
        <v>0</v>
      </c>
      <c r="T952">
        <v>0</v>
      </c>
      <c r="U952">
        <v>0</v>
      </c>
    </row>
    <row r="953" spans="1:21" x14ac:dyDescent="0.35">
      <c r="A953" t="s">
        <v>210</v>
      </c>
      <c r="B953">
        <v>44386</v>
      </c>
      <c r="C953" t="s">
        <v>192</v>
      </c>
      <c r="D953" t="s">
        <v>103</v>
      </c>
      <c r="E953">
        <v>1</v>
      </c>
      <c r="F953">
        <v>0</v>
      </c>
      <c r="G953">
        <v>0</v>
      </c>
      <c r="H953">
        <v>1</v>
      </c>
      <c r="I953">
        <v>0</v>
      </c>
      <c r="J953">
        <v>0</v>
      </c>
      <c r="K953">
        <v>0</v>
      </c>
      <c r="L953">
        <v>6.333333333333333</v>
      </c>
      <c r="M953">
        <v>7</v>
      </c>
      <c r="N953">
        <v>2</v>
      </c>
      <c r="O953">
        <v>2</v>
      </c>
      <c r="P953">
        <v>0</v>
      </c>
      <c r="Q953">
        <v>1</v>
      </c>
      <c r="R953">
        <v>1</v>
      </c>
      <c r="S953">
        <v>1</v>
      </c>
      <c r="T953">
        <v>0</v>
      </c>
      <c r="U953">
        <v>0</v>
      </c>
    </row>
    <row r="954" spans="1:21" x14ac:dyDescent="0.35">
      <c r="A954" t="s">
        <v>210</v>
      </c>
      <c r="B954">
        <v>44387</v>
      </c>
      <c r="C954" t="s">
        <v>194</v>
      </c>
      <c r="D954" t="s">
        <v>103</v>
      </c>
      <c r="E954">
        <v>1</v>
      </c>
      <c r="F954">
        <v>0</v>
      </c>
      <c r="G954">
        <v>0</v>
      </c>
      <c r="H954">
        <v>0</v>
      </c>
      <c r="I954">
        <v>1</v>
      </c>
      <c r="J954">
        <v>0</v>
      </c>
      <c r="K954">
        <v>0</v>
      </c>
      <c r="L954">
        <v>4.333333333333333</v>
      </c>
      <c r="M954">
        <v>7</v>
      </c>
      <c r="N954">
        <v>3</v>
      </c>
      <c r="O954">
        <v>3</v>
      </c>
      <c r="P954">
        <v>1</v>
      </c>
      <c r="Q954">
        <v>2</v>
      </c>
      <c r="R954">
        <v>3</v>
      </c>
      <c r="S954">
        <v>0</v>
      </c>
      <c r="T954">
        <v>0</v>
      </c>
      <c r="U954">
        <v>0</v>
      </c>
    </row>
    <row r="955" spans="1:21" x14ac:dyDescent="0.35">
      <c r="A955" t="s">
        <v>210</v>
      </c>
      <c r="B955">
        <v>44393</v>
      </c>
      <c r="C955" t="s">
        <v>192</v>
      </c>
      <c r="D955" t="s">
        <v>48</v>
      </c>
      <c r="E955">
        <v>1</v>
      </c>
      <c r="F955">
        <v>0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6</v>
      </c>
      <c r="M955">
        <v>6</v>
      </c>
      <c r="N955">
        <v>1</v>
      </c>
      <c r="O955">
        <v>1</v>
      </c>
      <c r="P955">
        <v>0</v>
      </c>
      <c r="Q955">
        <v>3</v>
      </c>
      <c r="R955">
        <v>4</v>
      </c>
      <c r="S955">
        <v>0</v>
      </c>
      <c r="T955">
        <v>0</v>
      </c>
      <c r="U955">
        <v>0</v>
      </c>
    </row>
    <row r="956" spans="1:21" x14ac:dyDescent="0.35">
      <c r="A956" t="s">
        <v>210</v>
      </c>
      <c r="B956">
        <v>44394</v>
      </c>
      <c r="C956" t="s">
        <v>196</v>
      </c>
      <c r="D956" t="s">
        <v>48</v>
      </c>
      <c r="E956">
        <v>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5</v>
      </c>
      <c r="M956">
        <v>5</v>
      </c>
      <c r="N956">
        <v>2</v>
      </c>
      <c r="O956">
        <v>2</v>
      </c>
      <c r="P956">
        <v>0</v>
      </c>
      <c r="Q956">
        <v>2</v>
      </c>
      <c r="R956">
        <v>2</v>
      </c>
      <c r="S956">
        <v>0</v>
      </c>
      <c r="T956">
        <v>0</v>
      </c>
      <c r="U956">
        <v>0</v>
      </c>
    </row>
    <row r="957" spans="1:21" x14ac:dyDescent="0.35">
      <c r="A957" t="s">
        <v>210</v>
      </c>
      <c r="B957">
        <v>44395</v>
      </c>
      <c r="C957" t="s">
        <v>194</v>
      </c>
      <c r="D957" t="s">
        <v>48</v>
      </c>
      <c r="E957">
        <v>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4.666666666666667</v>
      </c>
      <c r="M957">
        <v>6</v>
      </c>
      <c r="N957">
        <v>2</v>
      </c>
      <c r="O957">
        <v>2</v>
      </c>
      <c r="P957">
        <v>0</v>
      </c>
      <c r="Q957">
        <v>4</v>
      </c>
      <c r="R957">
        <v>3</v>
      </c>
      <c r="S957">
        <v>0</v>
      </c>
      <c r="T957">
        <v>0</v>
      </c>
      <c r="U957">
        <v>0</v>
      </c>
    </row>
    <row r="958" spans="1:21" x14ac:dyDescent="0.35">
      <c r="A958" t="s">
        <v>210</v>
      </c>
      <c r="B958">
        <v>44396</v>
      </c>
      <c r="C958" t="s">
        <v>197</v>
      </c>
      <c r="D958" t="s">
        <v>110</v>
      </c>
      <c r="E958">
        <v>1</v>
      </c>
      <c r="F958">
        <v>0</v>
      </c>
      <c r="G958">
        <v>0</v>
      </c>
      <c r="H958">
        <v>0</v>
      </c>
      <c r="I958">
        <v>1</v>
      </c>
      <c r="J958">
        <v>0</v>
      </c>
      <c r="K958">
        <v>0</v>
      </c>
      <c r="L958">
        <v>4</v>
      </c>
      <c r="M958">
        <v>6</v>
      </c>
      <c r="N958">
        <v>5</v>
      </c>
      <c r="O958">
        <v>1</v>
      </c>
      <c r="P958">
        <v>0</v>
      </c>
      <c r="Q958">
        <v>2</v>
      </c>
      <c r="R958">
        <v>6</v>
      </c>
      <c r="S958">
        <v>0</v>
      </c>
      <c r="T958">
        <v>0</v>
      </c>
      <c r="U958">
        <v>0</v>
      </c>
    </row>
    <row r="959" spans="1:21" x14ac:dyDescent="0.35">
      <c r="A959" t="s">
        <v>210</v>
      </c>
      <c r="B959">
        <v>44397</v>
      </c>
      <c r="C959" t="s">
        <v>195</v>
      </c>
      <c r="D959" t="s">
        <v>110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5</v>
      </c>
      <c r="M959">
        <v>7</v>
      </c>
      <c r="N959">
        <v>4</v>
      </c>
      <c r="O959">
        <v>4</v>
      </c>
      <c r="P959">
        <v>1</v>
      </c>
      <c r="Q959">
        <v>1</v>
      </c>
      <c r="R959">
        <v>3</v>
      </c>
      <c r="S959">
        <v>0</v>
      </c>
      <c r="T959">
        <v>0</v>
      </c>
      <c r="U959">
        <v>0</v>
      </c>
    </row>
    <row r="960" spans="1:21" x14ac:dyDescent="0.35">
      <c r="A960" t="s">
        <v>210</v>
      </c>
      <c r="B960">
        <v>44398</v>
      </c>
      <c r="C960" t="s">
        <v>192</v>
      </c>
      <c r="D960" t="s">
        <v>110</v>
      </c>
      <c r="E960">
        <v>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6.333333333333333</v>
      </c>
      <c r="M960">
        <v>8</v>
      </c>
      <c r="N960">
        <v>2</v>
      </c>
      <c r="O960">
        <v>2</v>
      </c>
      <c r="P960">
        <v>0</v>
      </c>
      <c r="Q960">
        <v>0</v>
      </c>
      <c r="R960">
        <v>3</v>
      </c>
      <c r="S960">
        <v>0</v>
      </c>
      <c r="T960">
        <v>0</v>
      </c>
      <c r="U960">
        <v>0</v>
      </c>
    </row>
    <row r="961" spans="1:21" x14ac:dyDescent="0.35">
      <c r="A961" t="s">
        <v>210</v>
      </c>
      <c r="B961">
        <v>44399</v>
      </c>
      <c r="C961" t="s">
        <v>196</v>
      </c>
      <c r="D961" t="s">
        <v>110</v>
      </c>
      <c r="E961">
        <v>1</v>
      </c>
      <c r="F961">
        <v>0</v>
      </c>
      <c r="G961">
        <v>0</v>
      </c>
      <c r="H961">
        <v>0</v>
      </c>
      <c r="I961">
        <v>1</v>
      </c>
      <c r="J961">
        <v>0</v>
      </c>
      <c r="K961">
        <v>0</v>
      </c>
      <c r="L961">
        <v>6</v>
      </c>
      <c r="M961">
        <v>4</v>
      </c>
      <c r="N961">
        <v>3</v>
      </c>
      <c r="O961">
        <v>3</v>
      </c>
      <c r="P961">
        <v>2</v>
      </c>
      <c r="Q961">
        <v>3</v>
      </c>
      <c r="R961">
        <v>8</v>
      </c>
      <c r="S961">
        <v>0</v>
      </c>
      <c r="T961">
        <v>1</v>
      </c>
      <c r="U961">
        <v>0</v>
      </c>
    </row>
    <row r="962" spans="1:21" x14ac:dyDescent="0.35">
      <c r="A962" t="s">
        <v>210</v>
      </c>
      <c r="B962">
        <v>44400</v>
      </c>
      <c r="C962" t="s">
        <v>194</v>
      </c>
      <c r="D962" t="s">
        <v>131</v>
      </c>
      <c r="E962">
        <v>1</v>
      </c>
      <c r="F962">
        <v>0</v>
      </c>
      <c r="G962">
        <v>0</v>
      </c>
      <c r="H962">
        <v>1</v>
      </c>
      <c r="I962">
        <v>0</v>
      </c>
      <c r="J962">
        <v>0</v>
      </c>
      <c r="K962">
        <v>0</v>
      </c>
      <c r="L962">
        <v>5.333333333333333</v>
      </c>
      <c r="M962">
        <v>7</v>
      </c>
      <c r="N962">
        <v>2</v>
      </c>
      <c r="O962">
        <v>2</v>
      </c>
      <c r="P962">
        <v>0</v>
      </c>
      <c r="Q962">
        <v>2</v>
      </c>
      <c r="R962">
        <v>8</v>
      </c>
      <c r="S962">
        <v>0</v>
      </c>
      <c r="T962">
        <v>0</v>
      </c>
      <c r="U962">
        <v>0</v>
      </c>
    </row>
    <row r="963" spans="1:21" x14ac:dyDescent="0.35">
      <c r="A963" t="s">
        <v>210</v>
      </c>
      <c r="B963">
        <v>44401</v>
      </c>
      <c r="C963" t="s">
        <v>197</v>
      </c>
      <c r="D963" t="s">
        <v>131</v>
      </c>
      <c r="E963">
        <v>1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5</v>
      </c>
      <c r="M963">
        <v>3</v>
      </c>
      <c r="N963">
        <v>2</v>
      </c>
      <c r="O963">
        <v>2</v>
      </c>
      <c r="P963">
        <v>1</v>
      </c>
      <c r="Q963">
        <v>2</v>
      </c>
      <c r="R963">
        <v>1</v>
      </c>
      <c r="S963">
        <v>0</v>
      </c>
      <c r="T963">
        <v>0</v>
      </c>
      <c r="U963">
        <v>0</v>
      </c>
    </row>
    <row r="964" spans="1:21" x14ac:dyDescent="0.35">
      <c r="A964" t="s">
        <v>210</v>
      </c>
      <c r="B964">
        <v>44402</v>
      </c>
      <c r="C964" t="s">
        <v>195</v>
      </c>
      <c r="D964" t="s">
        <v>131</v>
      </c>
      <c r="E964">
        <v>1</v>
      </c>
      <c r="F964">
        <v>0</v>
      </c>
      <c r="G964">
        <v>0</v>
      </c>
      <c r="H964">
        <v>1</v>
      </c>
      <c r="I964">
        <v>0</v>
      </c>
      <c r="J964">
        <v>0</v>
      </c>
      <c r="K964">
        <v>0</v>
      </c>
      <c r="L964">
        <v>6.333333333333333</v>
      </c>
      <c r="M964">
        <v>5</v>
      </c>
      <c r="N964">
        <v>0</v>
      </c>
      <c r="O964">
        <v>0</v>
      </c>
      <c r="P964">
        <v>0</v>
      </c>
      <c r="Q964">
        <v>0</v>
      </c>
      <c r="R964">
        <v>6</v>
      </c>
      <c r="S964">
        <v>0</v>
      </c>
      <c r="T964">
        <v>0</v>
      </c>
      <c r="U964">
        <v>0</v>
      </c>
    </row>
    <row r="965" spans="1:21" x14ac:dyDescent="0.35">
      <c r="A965" t="s">
        <v>210</v>
      </c>
      <c r="B965" t="s">
        <v>0</v>
      </c>
      <c r="C965" t="s">
        <v>1</v>
      </c>
      <c r="D965" t="s">
        <v>2</v>
      </c>
      <c r="E965" t="s">
        <v>3</v>
      </c>
      <c r="F965" t="s">
        <v>4</v>
      </c>
      <c r="G965" t="s">
        <v>5</v>
      </c>
      <c r="H965" t="s">
        <v>6</v>
      </c>
      <c r="I965" t="s">
        <v>7</v>
      </c>
      <c r="J965" t="s">
        <v>8</v>
      </c>
      <c r="K965" t="s">
        <v>9</v>
      </c>
      <c r="L965" t="s">
        <v>10</v>
      </c>
      <c r="M965" t="s">
        <v>11</v>
      </c>
      <c r="N965" t="s">
        <v>12</v>
      </c>
      <c r="O965" t="s">
        <v>13</v>
      </c>
      <c r="P965" t="s">
        <v>14</v>
      </c>
      <c r="Q965" t="s">
        <v>15</v>
      </c>
      <c r="R965" t="s">
        <v>16</v>
      </c>
      <c r="S965" t="s">
        <v>17</v>
      </c>
      <c r="T965" t="s">
        <v>18</v>
      </c>
      <c r="U965" t="s">
        <v>19</v>
      </c>
    </row>
    <row r="966" spans="1:21" x14ac:dyDescent="0.35">
      <c r="A966" t="s">
        <v>210</v>
      </c>
      <c r="B966">
        <v>44403</v>
      </c>
      <c r="C966" t="s">
        <v>192</v>
      </c>
      <c r="D966" t="s">
        <v>87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4.333333333333333</v>
      </c>
      <c r="M966">
        <v>9</v>
      </c>
      <c r="N966">
        <v>5</v>
      </c>
      <c r="O966">
        <v>5</v>
      </c>
      <c r="P966">
        <v>2</v>
      </c>
      <c r="Q966">
        <v>2</v>
      </c>
      <c r="R966">
        <v>4</v>
      </c>
      <c r="S966">
        <v>0</v>
      </c>
      <c r="T966">
        <v>0</v>
      </c>
      <c r="U966">
        <v>0</v>
      </c>
    </row>
    <row r="967" spans="1:21" x14ac:dyDescent="0.35">
      <c r="A967" t="s">
        <v>210</v>
      </c>
      <c r="B967">
        <v>44404</v>
      </c>
      <c r="C967" t="s">
        <v>196</v>
      </c>
      <c r="D967" t="s">
        <v>87</v>
      </c>
      <c r="E967">
        <v>1</v>
      </c>
      <c r="F967">
        <v>0</v>
      </c>
      <c r="G967">
        <v>0</v>
      </c>
      <c r="H967">
        <v>0</v>
      </c>
      <c r="I967">
        <v>1</v>
      </c>
      <c r="J967">
        <v>0</v>
      </c>
      <c r="K967">
        <v>0</v>
      </c>
      <c r="L967">
        <v>5</v>
      </c>
      <c r="M967">
        <v>7</v>
      </c>
      <c r="N967">
        <v>4</v>
      </c>
      <c r="O967">
        <v>4</v>
      </c>
      <c r="P967">
        <v>3</v>
      </c>
      <c r="Q967">
        <v>0</v>
      </c>
      <c r="R967">
        <v>4</v>
      </c>
      <c r="S967">
        <v>0</v>
      </c>
      <c r="T967">
        <v>0</v>
      </c>
      <c r="U967">
        <v>1</v>
      </c>
    </row>
    <row r="968" spans="1:21" x14ac:dyDescent="0.35">
      <c r="A968" t="s">
        <v>210</v>
      </c>
      <c r="B968">
        <v>44405</v>
      </c>
      <c r="C968" t="s">
        <v>194</v>
      </c>
      <c r="D968" t="s">
        <v>87</v>
      </c>
      <c r="E968">
        <v>1</v>
      </c>
      <c r="F968">
        <v>0</v>
      </c>
      <c r="G968">
        <v>0</v>
      </c>
      <c r="H968">
        <v>0</v>
      </c>
      <c r="I968">
        <v>1</v>
      </c>
      <c r="J968">
        <v>0</v>
      </c>
      <c r="K968">
        <v>0</v>
      </c>
      <c r="L968">
        <v>6</v>
      </c>
      <c r="M968">
        <v>7</v>
      </c>
      <c r="N968">
        <v>4</v>
      </c>
      <c r="O968">
        <v>4</v>
      </c>
      <c r="P968">
        <v>1</v>
      </c>
      <c r="Q968">
        <v>4</v>
      </c>
      <c r="R968">
        <v>8</v>
      </c>
      <c r="S968">
        <v>0</v>
      </c>
      <c r="T968">
        <v>0</v>
      </c>
      <c r="U968">
        <v>0</v>
      </c>
    </row>
    <row r="969" spans="1:21" x14ac:dyDescent="0.35">
      <c r="A969" t="s">
        <v>210</v>
      </c>
      <c r="B969">
        <v>44406</v>
      </c>
      <c r="C969" t="s">
        <v>197</v>
      </c>
      <c r="D969" t="s">
        <v>87</v>
      </c>
      <c r="E969">
        <v>1</v>
      </c>
      <c r="F969">
        <v>0</v>
      </c>
      <c r="G969">
        <v>0</v>
      </c>
      <c r="H969">
        <v>0</v>
      </c>
      <c r="I969">
        <v>1</v>
      </c>
      <c r="J969">
        <v>0</v>
      </c>
      <c r="K969">
        <v>0</v>
      </c>
      <c r="L969">
        <v>6</v>
      </c>
      <c r="M969">
        <v>9</v>
      </c>
      <c r="N969">
        <v>4</v>
      </c>
      <c r="O969">
        <v>3</v>
      </c>
      <c r="P969">
        <v>1</v>
      </c>
      <c r="Q969">
        <v>0</v>
      </c>
      <c r="R969">
        <v>0</v>
      </c>
      <c r="S969">
        <v>1</v>
      </c>
      <c r="T969">
        <v>0</v>
      </c>
      <c r="U969">
        <v>0</v>
      </c>
    </row>
    <row r="970" spans="1:21" x14ac:dyDescent="0.35">
      <c r="A970" t="s">
        <v>210</v>
      </c>
      <c r="B970">
        <v>44407</v>
      </c>
      <c r="C970" t="s">
        <v>193</v>
      </c>
      <c r="D970" t="s">
        <v>90</v>
      </c>
      <c r="E970">
        <v>1</v>
      </c>
      <c r="F970">
        <v>0</v>
      </c>
      <c r="G970">
        <v>0</v>
      </c>
      <c r="H970">
        <v>0</v>
      </c>
      <c r="I970">
        <v>1</v>
      </c>
      <c r="J970">
        <v>0</v>
      </c>
      <c r="K970">
        <v>0</v>
      </c>
      <c r="L970">
        <v>4</v>
      </c>
      <c r="M970">
        <v>7</v>
      </c>
      <c r="N970">
        <v>2</v>
      </c>
      <c r="O970">
        <v>2</v>
      </c>
      <c r="P970">
        <v>1</v>
      </c>
      <c r="Q970">
        <v>1</v>
      </c>
      <c r="R970">
        <v>3</v>
      </c>
      <c r="S970">
        <v>0</v>
      </c>
      <c r="T970">
        <v>0</v>
      </c>
      <c r="U970">
        <v>0</v>
      </c>
    </row>
    <row r="971" spans="1:21" x14ac:dyDescent="0.35">
      <c r="A971" t="s">
        <v>210</v>
      </c>
      <c r="B971">
        <v>44408</v>
      </c>
      <c r="C971" t="s">
        <v>192</v>
      </c>
      <c r="D971" t="s">
        <v>90</v>
      </c>
      <c r="E971">
        <v>1</v>
      </c>
      <c r="F971">
        <v>0</v>
      </c>
      <c r="G971">
        <v>0</v>
      </c>
      <c r="H971">
        <v>1</v>
      </c>
      <c r="I971">
        <v>0</v>
      </c>
      <c r="J971">
        <v>0</v>
      </c>
      <c r="K971">
        <v>0</v>
      </c>
      <c r="L971">
        <v>7</v>
      </c>
      <c r="M971">
        <v>4</v>
      </c>
      <c r="N971">
        <v>1</v>
      </c>
      <c r="O971">
        <v>1</v>
      </c>
      <c r="P971">
        <v>0</v>
      </c>
      <c r="Q971">
        <v>1</v>
      </c>
      <c r="R971">
        <v>3</v>
      </c>
      <c r="S971">
        <v>1</v>
      </c>
      <c r="T971">
        <v>0</v>
      </c>
      <c r="U971">
        <v>0</v>
      </c>
    </row>
    <row r="972" spans="1:21" x14ac:dyDescent="0.35">
      <c r="A972" t="s">
        <v>210</v>
      </c>
      <c r="B972">
        <v>44409</v>
      </c>
      <c r="C972" t="s">
        <v>196</v>
      </c>
      <c r="D972" t="s">
        <v>90</v>
      </c>
      <c r="E972">
        <v>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5</v>
      </c>
      <c r="M972">
        <v>7</v>
      </c>
      <c r="N972">
        <v>4</v>
      </c>
      <c r="O972">
        <v>4</v>
      </c>
      <c r="P972">
        <v>0</v>
      </c>
      <c r="Q972">
        <v>4</v>
      </c>
      <c r="R972">
        <v>4</v>
      </c>
      <c r="S972">
        <v>1</v>
      </c>
      <c r="T972">
        <v>0</v>
      </c>
      <c r="U972">
        <v>1</v>
      </c>
    </row>
    <row r="973" spans="1:21" x14ac:dyDescent="0.35">
      <c r="A973" t="s">
        <v>210</v>
      </c>
      <c r="B973">
        <v>44411</v>
      </c>
      <c r="C973" t="s">
        <v>194</v>
      </c>
      <c r="D973" t="s">
        <v>86</v>
      </c>
      <c r="E973">
        <v>1</v>
      </c>
      <c r="F973">
        <v>0</v>
      </c>
      <c r="G973">
        <v>0</v>
      </c>
      <c r="H973">
        <v>0</v>
      </c>
      <c r="I973">
        <v>1</v>
      </c>
      <c r="J973">
        <v>0</v>
      </c>
      <c r="K973">
        <v>0</v>
      </c>
      <c r="L973">
        <v>4</v>
      </c>
      <c r="M973">
        <v>6</v>
      </c>
      <c r="N973">
        <v>7</v>
      </c>
      <c r="O973">
        <v>7</v>
      </c>
      <c r="P973">
        <v>2</v>
      </c>
      <c r="Q973">
        <v>2</v>
      </c>
      <c r="R973">
        <v>1</v>
      </c>
      <c r="S973">
        <v>0</v>
      </c>
      <c r="T973">
        <v>0</v>
      </c>
      <c r="U973">
        <v>0</v>
      </c>
    </row>
    <row r="974" spans="1:21" x14ac:dyDescent="0.35">
      <c r="A974" t="s">
        <v>210</v>
      </c>
      <c r="B974">
        <v>44412</v>
      </c>
      <c r="C974" t="s">
        <v>197</v>
      </c>
      <c r="D974" t="s">
        <v>86</v>
      </c>
      <c r="E974">
        <v>1</v>
      </c>
      <c r="F974">
        <v>0</v>
      </c>
      <c r="G974">
        <v>0</v>
      </c>
      <c r="H974">
        <v>1</v>
      </c>
      <c r="I974">
        <v>0</v>
      </c>
      <c r="J974">
        <v>0</v>
      </c>
      <c r="K974">
        <v>0</v>
      </c>
      <c r="L974">
        <v>6</v>
      </c>
      <c r="M974">
        <v>8</v>
      </c>
      <c r="N974">
        <v>2</v>
      </c>
      <c r="O974">
        <v>2</v>
      </c>
      <c r="P974">
        <v>0</v>
      </c>
      <c r="Q974">
        <v>2</v>
      </c>
      <c r="R974">
        <v>3</v>
      </c>
      <c r="S974">
        <v>0</v>
      </c>
      <c r="T974">
        <v>0</v>
      </c>
      <c r="U974">
        <v>1</v>
      </c>
    </row>
    <row r="975" spans="1:21" x14ac:dyDescent="0.35">
      <c r="A975" t="s">
        <v>210</v>
      </c>
      <c r="B975">
        <v>44413</v>
      </c>
      <c r="C975" t="s">
        <v>193</v>
      </c>
      <c r="D975" t="s">
        <v>86</v>
      </c>
      <c r="E975">
        <v>1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4</v>
      </c>
      <c r="M975">
        <v>9</v>
      </c>
      <c r="N975">
        <v>4</v>
      </c>
      <c r="O975">
        <v>4</v>
      </c>
      <c r="P975">
        <v>3</v>
      </c>
      <c r="Q975">
        <v>0</v>
      </c>
      <c r="R975">
        <v>2</v>
      </c>
      <c r="S975">
        <v>0</v>
      </c>
      <c r="T975">
        <v>0</v>
      </c>
      <c r="U975">
        <v>0</v>
      </c>
    </row>
    <row r="976" spans="1:21" x14ac:dyDescent="0.35">
      <c r="A976" t="s">
        <v>210</v>
      </c>
      <c r="B976">
        <v>44414</v>
      </c>
      <c r="C976" t="s">
        <v>192</v>
      </c>
      <c r="D976" t="s">
        <v>21</v>
      </c>
      <c r="E976">
        <v>1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6</v>
      </c>
      <c r="M976">
        <v>7</v>
      </c>
      <c r="N976">
        <v>2</v>
      </c>
      <c r="O976">
        <v>2</v>
      </c>
      <c r="P976">
        <v>0</v>
      </c>
      <c r="Q976">
        <v>3</v>
      </c>
      <c r="R976">
        <v>7</v>
      </c>
      <c r="S976">
        <v>0</v>
      </c>
      <c r="T976">
        <v>0</v>
      </c>
      <c r="U976">
        <v>0</v>
      </c>
    </row>
    <row r="977" spans="1:21" x14ac:dyDescent="0.35">
      <c r="A977" t="s">
        <v>210</v>
      </c>
      <c r="B977">
        <v>44415</v>
      </c>
      <c r="C977" t="s">
        <v>196</v>
      </c>
      <c r="D977" t="s">
        <v>21</v>
      </c>
      <c r="E977">
        <v>1</v>
      </c>
      <c r="F977">
        <v>0</v>
      </c>
      <c r="G977">
        <v>0</v>
      </c>
      <c r="H977">
        <v>0</v>
      </c>
      <c r="I977">
        <v>1</v>
      </c>
      <c r="J977">
        <v>0</v>
      </c>
      <c r="K977">
        <v>0</v>
      </c>
      <c r="L977">
        <v>6.666666666666667</v>
      </c>
      <c r="M977">
        <v>6</v>
      </c>
      <c r="N977">
        <v>2</v>
      </c>
      <c r="O977">
        <v>2</v>
      </c>
      <c r="P977">
        <v>0</v>
      </c>
      <c r="Q977">
        <v>0</v>
      </c>
      <c r="R977">
        <v>7</v>
      </c>
      <c r="S977">
        <v>0</v>
      </c>
      <c r="T977">
        <v>0</v>
      </c>
      <c r="U977">
        <v>0</v>
      </c>
    </row>
    <row r="978" spans="1:21" x14ac:dyDescent="0.35">
      <c r="A978" t="s">
        <v>210</v>
      </c>
      <c r="B978">
        <v>44416</v>
      </c>
      <c r="C978" t="s">
        <v>194</v>
      </c>
      <c r="D978" t="s">
        <v>21</v>
      </c>
      <c r="E978">
        <v>1</v>
      </c>
      <c r="F978">
        <v>0</v>
      </c>
      <c r="G978">
        <v>0</v>
      </c>
      <c r="H978">
        <v>0</v>
      </c>
      <c r="I978">
        <v>1</v>
      </c>
      <c r="J978">
        <v>0</v>
      </c>
      <c r="K978">
        <v>0</v>
      </c>
      <c r="L978">
        <v>2</v>
      </c>
      <c r="M978">
        <v>7</v>
      </c>
      <c r="N978">
        <v>7</v>
      </c>
      <c r="O978">
        <v>7</v>
      </c>
      <c r="P978">
        <v>3</v>
      </c>
      <c r="Q978">
        <v>1</v>
      </c>
      <c r="R978">
        <v>5</v>
      </c>
      <c r="S978">
        <v>0</v>
      </c>
      <c r="T978">
        <v>0</v>
      </c>
      <c r="U978">
        <v>0</v>
      </c>
    </row>
    <row r="979" spans="1:21" x14ac:dyDescent="0.35">
      <c r="A979" t="s">
        <v>210</v>
      </c>
      <c r="B979" t="s">
        <v>62</v>
      </c>
      <c r="C979" t="s">
        <v>203</v>
      </c>
      <c r="D979" t="s">
        <v>108</v>
      </c>
      <c r="E979">
        <v>1</v>
      </c>
      <c r="F979">
        <v>0</v>
      </c>
      <c r="G979">
        <v>0</v>
      </c>
      <c r="H979">
        <v>0</v>
      </c>
      <c r="I979">
        <v>1</v>
      </c>
      <c r="J979">
        <v>0</v>
      </c>
      <c r="K979">
        <v>0</v>
      </c>
      <c r="L979">
        <v>5</v>
      </c>
      <c r="M979">
        <v>5</v>
      </c>
      <c r="N979">
        <v>3</v>
      </c>
      <c r="O979">
        <v>3</v>
      </c>
      <c r="P979">
        <v>2</v>
      </c>
      <c r="Q979">
        <v>1</v>
      </c>
      <c r="R979">
        <v>1</v>
      </c>
      <c r="S979">
        <v>0</v>
      </c>
      <c r="T979">
        <v>0</v>
      </c>
      <c r="U979">
        <v>0</v>
      </c>
    </row>
    <row r="980" spans="1:21" x14ac:dyDescent="0.35">
      <c r="A980" t="s">
        <v>210</v>
      </c>
      <c r="B980" t="s">
        <v>63</v>
      </c>
      <c r="C980" t="s">
        <v>197</v>
      </c>
      <c r="D980" t="s">
        <v>108</v>
      </c>
      <c r="E980">
        <v>1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2.3333333333333335</v>
      </c>
      <c r="M980">
        <v>1</v>
      </c>
      <c r="N980">
        <v>0</v>
      </c>
      <c r="O980">
        <v>0</v>
      </c>
      <c r="P980">
        <v>0</v>
      </c>
      <c r="Q980">
        <v>0</v>
      </c>
      <c r="R980">
        <v>3</v>
      </c>
      <c r="S980">
        <v>0</v>
      </c>
      <c r="T980">
        <v>0</v>
      </c>
      <c r="U980">
        <v>0</v>
      </c>
    </row>
    <row r="981" spans="1:21" x14ac:dyDescent="0.35">
      <c r="A981" t="s">
        <v>210</v>
      </c>
      <c r="B981">
        <v>44419</v>
      </c>
      <c r="C981" t="s">
        <v>193</v>
      </c>
      <c r="D981" t="s">
        <v>108</v>
      </c>
      <c r="E981">
        <v>1</v>
      </c>
      <c r="F981">
        <v>0</v>
      </c>
      <c r="G981">
        <v>0</v>
      </c>
      <c r="H981">
        <v>0</v>
      </c>
      <c r="I981">
        <v>1</v>
      </c>
      <c r="J981">
        <v>0</v>
      </c>
      <c r="K981">
        <v>0</v>
      </c>
      <c r="L981">
        <v>4</v>
      </c>
      <c r="M981">
        <v>11</v>
      </c>
      <c r="N981">
        <v>8</v>
      </c>
      <c r="O981">
        <v>8</v>
      </c>
      <c r="P981">
        <v>0</v>
      </c>
      <c r="Q981">
        <v>2</v>
      </c>
      <c r="R981">
        <v>3</v>
      </c>
      <c r="S981">
        <v>0</v>
      </c>
      <c r="T981">
        <v>0</v>
      </c>
      <c r="U981">
        <v>0</v>
      </c>
    </row>
    <row r="982" spans="1:21" x14ac:dyDescent="0.35">
      <c r="A982" t="s">
        <v>210</v>
      </c>
      <c r="B982">
        <v>44420</v>
      </c>
      <c r="C982" t="s">
        <v>192</v>
      </c>
      <c r="D982" t="s">
        <v>108</v>
      </c>
      <c r="E982">
        <v>1</v>
      </c>
      <c r="F982">
        <v>0</v>
      </c>
      <c r="G982">
        <v>0</v>
      </c>
      <c r="H982">
        <v>0</v>
      </c>
      <c r="I982">
        <v>1</v>
      </c>
      <c r="J982">
        <v>0</v>
      </c>
      <c r="K982">
        <v>0</v>
      </c>
      <c r="L982">
        <v>4</v>
      </c>
      <c r="M982">
        <v>11</v>
      </c>
      <c r="N982">
        <v>9</v>
      </c>
      <c r="O982">
        <v>9</v>
      </c>
      <c r="P982">
        <v>2</v>
      </c>
      <c r="Q982">
        <v>1</v>
      </c>
      <c r="R982">
        <v>3</v>
      </c>
      <c r="S982">
        <v>1</v>
      </c>
      <c r="T982">
        <v>0</v>
      </c>
      <c r="U982">
        <v>0</v>
      </c>
    </row>
    <row r="983" spans="1:21" x14ac:dyDescent="0.35">
      <c r="A983" t="s">
        <v>210</v>
      </c>
      <c r="B983">
        <v>44421</v>
      </c>
      <c r="C983" t="s">
        <v>196</v>
      </c>
      <c r="D983" t="s">
        <v>95</v>
      </c>
      <c r="E983">
        <v>1</v>
      </c>
      <c r="F983">
        <v>0</v>
      </c>
      <c r="G983">
        <v>0</v>
      </c>
      <c r="H983">
        <v>0</v>
      </c>
      <c r="I983">
        <v>1</v>
      </c>
      <c r="J983">
        <v>0</v>
      </c>
      <c r="K983">
        <v>0</v>
      </c>
      <c r="L983">
        <v>1.3333333333333333</v>
      </c>
      <c r="M983">
        <v>5</v>
      </c>
      <c r="N983">
        <v>6</v>
      </c>
      <c r="O983">
        <v>6</v>
      </c>
      <c r="P983">
        <v>1</v>
      </c>
      <c r="Q983">
        <v>1</v>
      </c>
      <c r="R983">
        <v>1</v>
      </c>
      <c r="S983">
        <v>0</v>
      </c>
      <c r="T983">
        <v>1</v>
      </c>
      <c r="U983">
        <v>0</v>
      </c>
    </row>
    <row r="984" spans="1:21" x14ac:dyDescent="0.35">
      <c r="A984" t="s">
        <v>210</v>
      </c>
      <c r="B984">
        <v>44422</v>
      </c>
      <c r="C984" t="s">
        <v>194</v>
      </c>
      <c r="D984" t="s">
        <v>95</v>
      </c>
      <c r="E984">
        <v>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6</v>
      </c>
      <c r="M984">
        <v>4</v>
      </c>
      <c r="N984">
        <v>3</v>
      </c>
      <c r="O984">
        <v>0</v>
      </c>
      <c r="P984">
        <v>1</v>
      </c>
      <c r="Q984">
        <v>1</v>
      </c>
      <c r="R984">
        <v>7</v>
      </c>
      <c r="S984">
        <v>0</v>
      </c>
      <c r="T984">
        <v>0</v>
      </c>
      <c r="U984">
        <v>0</v>
      </c>
    </row>
    <row r="985" spans="1:21" x14ac:dyDescent="0.35">
      <c r="A985" t="s">
        <v>210</v>
      </c>
      <c r="B985">
        <v>44423</v>
      </c>
      <c r="C985" t="s">
        <v>197</v>
      </c>
      <c r="D985" t="s">
        <v>95</v>
      </c>
      <c r="E985">
        <v>1</v>
      </c>
      <c r="F985">
        <v>0</v>
      </c>
      <c r="G985">
        <v>0</v>
      </c>
      <c r="H985">
        <v>0</v>
      </c>
      <c r="I985">
        <v>1</v>
      </c>
      <c r="J985">
        <v>0</v>
      </c>
      <c r="K985">
        <v>0</v>
      </c>
      <c r="L985">
        <v>5.666666666666667</v>
      </c>
      <c r="M985">
        <v>7</v>
      </c>
      <c r="N985">
        <v>2</v>
      </c>
      <c r="O985">
        <v>2</v>
      </c>
      <c r="P985">
        <v>1</v>
      </c>
      <c r="Q985">
        <v>1</v>
      </c>
      <c r="R985">
        <v>4</v>
      </c>
      <c r="S985">
        <v>0</v>
      </c>
      <c r="T985">
        <v>0</v>
      </c>
      <c r="U985">
        <v>0</v>
      </c>
    </row>
    <row r="986" spans="1:21" x14ac:dyDescent="0.35">
      <c r="A986" t="s">
        <v>210</v>
      </c>
      <c r="B986" t="s">
        <v>0</v>
      </c>
      <c r="C986" t="s">
        <v>1</v>
      </c>
      <c r="D986" t="s">
        <v>2</v>
      </c>
      <c r="E986" t="s">
        <v>3</v>
      </c>
      <c r="F986" t="s">
        <v>4</v>
      </c>
      <c r="G986" t="s">
        <v>5</v>
      </c>
      <c r="H986" t="s">
        <v>6</v>
      </c>
      <c r="I986" t="s">
        <v>7</v>
      </c>
      <c r="J986" t="s">
        <v>8</v>
      </c>
      <c r="K986" t="s">
        <v>9</v>
      </c>
      <c r="L986" t="s">
        <v>10</v>
      </c>
      <c r="M986" t="s">
        <v>11</v>
      </c>
      <c r="N986" t="s">
        <v>12</v>
      </c>
      <c r="O986" t="s">
        <v>13</v>
      </c>
      <c r="P986" t="s">
        <v>14</v>
      </c>
      <c r="Q986" t="s">
        <v>15</v>
      </c>
      <c r="R986" t="s">
        <v>16</v>
      </c>
      <c r="S986" t="s">
        <v>17</v>
      </c>
      <c r="T986" t="s">
        <v>18</v>
      </c>
      <c r="U986" t="s">
        <v>19</v>
      </c>
    </row>
    <row r="987" spans="1:21" x14ac:dyDescent="0.35">
      <c r="A987" t="s">
        <v>210</v>
      </c>
      <c r="B987">
        <v>44424</v>
      </c>
      <c r="C987" t="s">
        <v>203</v>
      </c>
      <c r="D987" t="s">
        <v>91</v>
      </c>
      <c r="E987">
        <v>1</v>
      </c>
      <c r="F987">
        <v>0</v>
      </c>
      <c r="G987">
        <v>0</v>
      </c>
      <c r="H987">
        <v>0</v>
      </c>
      <c r="I987">
        <v>1</v>
      </c>
      <c r="J987">
        <v>0</v>
      </c>
      <c r="K987">
        <v>0</v>
      </c>
      <c r="L987">
        <v>4</v>
      </c>
      <c r="M987">
        <v>5</v>
      </c>
      <c r="N987">
        <v>2</v>
      </c>
      <c r="O987">
        <v>2</v>
      </c>
      <c r="P987">
        <v>1</v>
      </c>
      <c r="Q987">
        <v>3</v>
      </c>
      <c r="R987">
        <v>5</v>
      </c>
      <c r="S987">
        <v>0</v>
      </c>
      <c r="T987">
        <v>0</v>
      </c>
      <c r="U987">
        <v>0</v>
      </c>
    </row>
    <row r="988" spans="1:21" x14ac:dyDescent="0.35">
      <c r="A988" t="s">
        <v>210</v>
      </c>
      <c r="B988">
        <v>44425</v>
      </c>
      <c r="C988" t="s">
        <v>192</v>
      </c>
      <c r="D988" t="s">
        <v>91</v>
      </c>
      <c r="E988">
        <v>1</v>
      </c>
      <c r="F988">
        <v>0</v>
      </c>
      <c r="G988">
        <v>0</v>
      </c>
      <c r="H988">
        <v>1</v>
      </c>
      <c r="I988">
        <v>0</v>
      </c>
      <c r="J988">
        <v>0</v>
      </c>
      <c r="K988">
        <v>0</v>
      </c>
      <c r="L988">
        <v>6</v>
      </c>
      <c r="M988">
        <v>3</v>
      </c>
      <c r="N988">
        <v>1</v>
      </c>
      <c r="O988">
        <v>1</v>
      </c>
      <c r="P988">
        <v>1</v>
      </c>
      <c r="Q988">
        <v>3</v>
      </c>
      <c r="R988">
        <v>3</v>
      </c>
      <c r="S988">
        <v>0</v>
      </c>
      <c r="T988">
        <v>0</v>
      </c>
      <c r="U988">
        <v>0</v>
      </c>
    </row>
    <row r="989" spans="1:21" x14ac:dyDescent="0.35">
      <c r="A989" t="s">
        <v>210</v>
      </c>
      <c r="B989">
        <v>44426</v>
      </c>
      <c r="C989" t="s">
        <v>204</v>
      </c>
      <c r="D989" t="s">
        <v>91</v>
      </c>
      <c r="E989">
        <v>1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4</v>
      </c>
      <c r="M989">
        <v>5</v>
      </c>
      <c r="N989">
        <v>1</v>
      </c>
      <c r="O989">
        <v>1</v>
      </c>
      <c r="P989">
        <v>1</v>
      </c>
      <c r="Q989">
        <v>0</v>
      </c>
      <c r="R989">
        <v>2</v>
      </c>
      <c r="S989">
        <v>1</v>
      </c>
      <c r="T989">
        <v>0</v>
      </c>
      <c r="U989">
        <v>0</v>
      </c>
    </row>
    <row r="990" spans="1:21" x14ac:dyDescent="0.35">
      <c r="A990" t="s">
        <v>210</v>
      </c>
      <c r="B990">
        <v>44428</v>
      </c>
      <c r="C990" t="s">
        <v>194</v>
      </c>
      <c r="D990" t="s">
        <v>47</v>
      </c>
      <c r="E990">
        <v>1</v>
      </c>
      <c r="F990">
        <v>0</v>
      </c>
      <c r="G990">
        <v>0</v>
      </c>
      <c r="H990">
        <v>0</v>
      </c>
      <c r="I990">
        <v>1</v>
      </c>
      <c r="J990">
        <v>0</v>
      </c>
      <c r="K990">
        <v>0</v>
      </c>
      <c r="L990">
        <v>6</v>
      </c>
      <c r="M990">
        <v>5</v>
      </c>
      <c r="N990">
        <v>4</v>
      </c>
      <c r="O990">
        <v>4</v>
      </c>
      <c r="P990">
        <v>4</v>
      </c>
      <c r="Q990">
        <v>1</v>
      </c>
      <c r="R990">
        <v>5</v>
      </c>
      <c r="S990">
        <v>0</v>
      </c>
      <c r="T990">
        <v>0</v>
      </c>
      <c r="U990">
        <v>0</v>
      </c>
    </row>
    <row r="991" spans="1:21" x14ac:dyDescent="0.35">
      <c r="A991" t="s">
        <v>210</v>
      </c>
      <c r="B991">
        <v>44429</v>
      </c>
      <c r="C991" t="s">
        <v>200</v>
      </c>
      <c r="D991" t="s">
        <v>47</v>
      </c>
      <c r="E991">
        <v>1</v>
      </c>
      <c r="F991">
        <v>0</v>
      </c>
      <c r="G991">
        <v>0</v>
      </c>
      <c r="H991">
        <v>0</v>
      </c>
      <c r="I991">
        <v>1</v>
      </c>
      <c r="J991">
        <v>0</v>
      </c>
      <c r="K991">
        <v>0</v>
      </c>
      <c r="L991">
        <v>4</v>
      </c>
      <c r="M991">
        <v>5</v>
      </c>
      <c r="N991">
        <v>2</v>
      </c>
      <c r="O991">
        <v>2</v>
      </c>
      <c r="P991">
        <v>0</v>
      </c>
      <c r="Q991">
        <v>2</v>
      </c>
      <c r="R991">
        <v>1</v>
      </c>
      <c r="S991">
        <v>0</v>
      </c>
      <c r="T991">
        <v>0</v>
      </c>
      <c r="U991">
        <v>1</v>
      </c>
    </row>
    <row r="992" spans="1:21" x14ac:dyDescent="0.35">
      <c r="A992" t="s">
        <v>210</v>
      </c>
      <c r="B992">
        <v>44430</v>
      </c>
      <c r="C992" t="s">
        <v>197</v>
      </c>
      <c r="D992" t="s">
        <v>47</v>
      </c>
      <c r="E992">
        <v>1</v>
      </c>
      <c r="F992">
        <v>0</v>
      </c>
      <c r="G992">
        <v>0</v>
      </c>
      <c r="H992">
        <v>0</v>
      </c>
      <c r="I992">
        <v>1</v>
      </c>
      <c r="J992">
        <v>0</v>
      </c>
      <c r="K992">
        <v>0</v>
      </c>
      <c r="L992">
        <v>4</v>
      </c>
      <c r="M992">
        <v>12</v>
      </c>
      <c r="N992">
        <v>7</v>
      </c>
      <c r="O992">
        <v>7</v>
      </c>
      <c r="P992">
        <v>0</v>
      </c>
      <c r="Q992">
        <v>0</v>
      </c>
      <c r="R992">
        <v>5</v>
      </c>
      <c r="S992">
        <v>0</v>
      </c>
      <c r="T992">
        <v>0</v>
      </c>
      <c r="U992">
        <v>0</v>
      </c>
    </row>
    <row r="993" spans="1:21" x14ac:dyDescent="0.35">
      <c r="A993" t="s">
        <v>210</v>
      </c>
      <c r="B993">
        <v>44431</v>
      </c>
      <c r="C993" t="s">
        <v>192</v>
      </c>
      <c r="D993" t="s">
        <v>58</v>
      </c>
      <c r="E993">
        <v>1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7</v>
      </c>
      <c r="M993">
        <v>9</v>
      </c>
      <c r="N993">
        <v>4</v>
      </c>
      <c r="O993">
        <v>4</v>
      </c>
      <c r="P993">
        <v>0</v>
      </c>
      <c r="Q993">
        <v>0</v>
      </c>
      <c r="R993">
        <v>6</v>
      </c>
      <c r="S993">
        <v>1</v>
      </c>
      <c r="T993">
        <v>0</v>
      </c>
      <c r="U993">
        <v>1</v>
      </c>
    </row>
    <row r="994" spans="1:21" x14ac:dyDescent="0.35">
      <c r="A994" t="s">
        <v>210</v>
      </c>
      <c r="B994" t="s">
        <v>205</v>
      </c>
      <c r="C994" t="s">
        <v>194</v>
      </c>
      <c r="D994" t="s">
        <v>58</v>
      </c>
      <c r="E994">
        <v>1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4.666666666666667</v>
      </c>
      <c r="M994">
        <v>3</v>
      </c>
      <c r="N994">
        <v>2</v>
      </c>
      <c r="O994">
        <v>2</v>
      </c>
      <c r="P994">
        <v>1</v>
      </c>
      <c r="Q994">
        <v>1</v>
      </c>
      <c r="R994">
        <v>6</v>
      </c>
      <c r="S994">
        <v>0</v>
      </c>
      <c r="T994">
        <v>0</v>
      </c>
      <c r="U994">
        <v>0</v>
      </c>
    </row>
    <row r="995" spans="1:21" x14ac:dyDescent="0.35">
      <c r="A995" t="s">
        <v>210</v>
      </c>
      <c r="B995" t="s">
        <v>206</v>
      </c>
      <c r="C995" t="s">
        <v>203</v>
      </c>
      <c r="D995" t="s">
        <v>58</v>
      </c>
      <c r="E995">
        <v>1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3.6666666666666665</v>
      </c>
      <c r="M995">
        <v>5</v>
      </c>
      <c r="N995">
        <v>4</v>
      </c>
      <c r="O995">
        <v>4</v>
      </c>
      <c r="P995">
        <v>1</v>
      </c>
      <c r="Q995">
        <v>2</v>
      </c>
      <c r="R995">
        <v>5</v>
      </c>
      <c r="S995">
        <v>0</v>
      </c>
      <c r="T995">
        <v>0</v>
      </c>
      <c r="U995">
        <v>0</v>
      </c>
    </row>
    <row r="996" spans="1:21" x14ac:dyDescent="0.35">
      <c r="A996" t="s">
        <v>210</v>
      </c>
      <c r="B996">
        <v>44435</v>
      </c>
      <c r="C996" t="s">
        <v>200</v>
      </c>
      <c r="D996" t="s">
        <v>75</v>
      </c>
      <c r="E996">
        <v>1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2</v>
      </c>
      <c r="M996">
        <v>5</v>
      </c>
      <c r="N996">
        <v>5</v>
      </c>
      <c r="O996">
        <v>4</v>
      </c>
      <c r="P996">
        <v>0</v>
      </c>
      <c r="Q996">
        <v>2</v>
      </c>
      <c r="R996">
        <v>1</v>
      </c>
      <c r="S996">
        <v>0</v>
      </c>
      <c r="T996">
        <v>0</v>
      </c>
      <c r="U996">
        <v>0</v>
      </c>
    </row>
    <row r="997" spans="1:21" x14ac:dyDescent="0.35">
      <c r="A997" t="s">
        <v>210</v>
      </c>
      <c r="B997">
        <v>44436</v>
      </c>
      <c r="C997" t="s">
        <v>197</v>
      </c>
      <c r="D997" t="s">
        <v>75</v>
      </c>
      <c r="E997">
        <v>1</v>
      </c>
      <c r="F997">
        <v>0</v>
      </c>
      <c r="G997">
        <v>0</v>
      </c>
      <c r="H997">
        <v>1</v>
      </c>
      <c r="I997">
        <v>0</v>
      </c>
      <c r="J997">
        <v>0</v>
      </c>
      <c r="K997">
        <v>0</v>
      </c>
      <c r="L997">
        <v>8.3333333333333339</v>
      </c>
      <c r="M997">
        <v>4</v>
      </c>
      <c r="N997">
        <v>0</v>
      </c>
      <c r="O997">
        <v>0</v>
      </c>
      <c r="P997">
        <v>0</v>
      </c>
      <c r="Q997">
        <v>2</v>
      </c>
      <c r="R997">
        <v>3</v>
      </c>
      <c r="S997">
        <v>1</v>
      </c>
      <c r="T997">
        <v>0</v>
      </c>
      <c r="U997">
        <v>0</v>
      </c>
    </row>
    <row r="998" spans="1:21" x14ac:dyDescent="0.35">
      <c r="A998" t="s">
        <v>210</v>
      </c>
      <c r="B998">
        <v>44437</v>
      </c>
      <c r="C998" t="s">
        <v>192</v>
      </c>
      <c r="D998" t="s">
        <v>75</v>
      </c>
      <c r="E998">
        <v>1</v>
      </c>
      <c r="F998">
        <v>0</v>
      </c>
      <c r="G998">
        <v>0</v>
      </c>
      <c r="H998">
        <v>0</v>
      </c>
      <c r="I998">
        <v>1</v>
      </c>
      <c r="J998">
        <v>0</v>
      </c>
      <c r="K998">
        <v>0</v>
      </c>
      <c r="L998">
        <v>4.666666666666667</v>
      </c>
      <c r="M998">
        <v>7</v>
      </c>
      <c r="N998">
        <v>8</v>
      </c>
      <c r="O998">
        <v>8</v>
      </c>
      <c r="P998">
        <v>3</v>
      </c>
      <c r="Q998">
        <v>2</v>
      </c>
      <c r="R998">
        <v>4</v>
      </c>
      <c r="S998">
        <v>1</v>
      </c>
      <c r="T998">
        <v>0</v>
      </c>
      <c r="U998">
        <v>0</v>
      </c>
    </row>
    <row r="999" spans="1:21" x14ac:dyDescent="0.35">
      <c r="A999" t="s">
        <v>210</v>
      </c>
      <c r="B999">
        <v>44439</v>
      </c>
      <c r="C999" t="s">
        <v>194</v>
      </c>
      <c r="D999" t="s">
        <v>56</v>
      </c>
      <c r="E999">
        <v>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4.333333333333333</v>
      </c>
      <c r="M999">
        <v>6</v>
      </c>
      <c r="N999">
        <v>1</v>
      </c>
      <c r="O999">
        <v>1</v>
      </c>
      <c r="P999">
        <v>0</v>
      </c>
      <c r="Q999">
        <v>0</v>
      </c>
      <c r="R999">
        <v>3</v>
      </c>
      <c r="S999">
        <v>0</v>
      </c>
      <c r="T999">
        <v>0</v>
      </c>
      <c r="U999">
        <v>0</v>
      </c>
    </row>
    <row r="1000" spans="1:21" x14ac:dyDescent="0.35">
      <c r="A1000" t="s">
        <v>210</v>
      </c>
      <c r="B1000">
        <v>44440</v>
      </c>
      <c r="C1000" t="s">
        <v>203</v>
      </c>
      <c r="D1000" t="s">
        <v>56</v>
      </c>
      <c r="E1000">
        <v>1</v>
      </c>
      <c r="F1000">
        <v>0</v>
      </c>
      <c r="G1000">
        <v>0</v>
      </c>
      <c r="H1000">
        <v>1</v>
      </c>
      <c r="I1000">
        <v>0</v>
      </c>
      <c r="J1000">
        <v>0</v>
      </c>
      <c r="K1000">
        <v>0</v>
      </c>
      <c r="L1000">
        <v>5</v>
      </c>
      <c r="M1000">
        <v>1</v>
      </c>
      <c r="N1000">
        <v>0</v>
      </c>
      <c r="O1000">
        <v>0</v>
      </c>
      <c r="P1000">
        <v>0</v>
      </c>
      <c r="Q1000">
        <v>3</v>
      </c>
      <c r="R1000">
        <v>3</v>
      </c>
      <c r="S1000">
        <v>1</v>
      </c>
      <c r="T1000">
        <v>0</v>
      </c>
      <c r="U1000">
        <v>0</v>
      </c>
    </row>
    <row r="1001" spans="1:21" x14ac:dyDescent="0.35">
      <c r="A1001" t="s">
        <v>210</v>
      </c>
      <c r="B1001">
        <v>44441</v>
      </c>
      <c r="C1001" t="s">
        <v>200</v>
      </c>
      <c r="D1001" t="s">
        <v>113</v>
      </c>
      <c r="E1001">
        <v>1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1.6666666666666665</v>
      </c>
      <c r="M1001">
        <v>4</v>
      </c>
      <c r="N1001">
        <v>3</v>
      </c>
      <c r="O1001">
        <v>3</v>
      </c>
      <c r="P1001">
        <v>1</v>
      </c>
      <c r="Q1001">
        <v>2</v>
      </c>
      <c r="R1001">
        <v>3</v>
      </c>
      <c r="S1001">
        <v>0</v>
      </c>
      <c r="T1001">
        <v>0</v>
      </c>
      <c r="U1001">
        <v>0</v>
      </c>
    </row>
    <row r="1002" spans="1:21" x14ac:dyDescent="0.35">
      <c r="A1002" t="s">
        <v>210</v>
      </c>
      <c r="B1002">
        <v>44442</v>
      </c>
      <c r="C1002" t="s">
        <v>197</v>
      </c>
      <c r="D1002" t="s">
        <v>113</v>
      </c>
      <c r="E1002">
        <v>1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5.666666666666667</v>
      </c>
      <c r="M1002">
        <v>8</v>
      </c>
      <c r="N1002">
        <v>5</v>
      </c>
      <c r="O1002">
        <v>5</v>
      </c>
      <c r="P1002">
        <v>3</v>
      </c>
      <c r="Q1002">
        <v>0</v>
      </c>
      <c r="R1002">
        <v>6</v>
      </c>
      <c r="S1002">
        <v>0</v>
      </c>
      <c r="T1002">
        <v>0</v>
      </c>
      <c r="U1002">
        <v>0</v>
      </c>
    </row>
    <row r="1003" spans="1:21" x14ac:dyDescent="0.35">
      <c r="A1003" t="s">
        <v>210</v>
      </c>
      <c r="B1003">
        <v>44443</v>
      </c>
      <c r="C1003" t="s">
        <v>192</v>
      </c>
      <c r="D1003" t="s">
        <v>113</v>
      </c>
      <c r="E1003">
        <v>1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4.333333333333333</v>
      </c>
      <c r="M1003">
        <v>5</v>
      </c>
      <c r="N1003">
        <v>6</v>
      </c>
      <c r="O1003">
        <v>6</v>
      </c>
      <c r="P1003">
        <v>1</v>
      </c>
      <c r="Q1003">
        <v>3</v>
      </c>
      <c r="R1003">
        <v>1</v>
      </c>
      <c r="S1003">
        <v>2</v>
      </c>
      <c r="T1003">
        <v>0</v>
      </c>
      <c r="U1003">
        <v>0</v>
      </c>
    </row>
    <row r="1004" spans="1:21" x14ac:dyDescent="0.35">
      <c r="A1004" t="s">
        <v>210</v>
      </c>
      <c r="B1004">
        <v>44444</v>
      </c>
      <c r="C1004" t="s">
        <v>194</v>
      </c>
      <c r="D1004" t="s">
        <v>113</v>
      </c>
      <c r="E1004">
        <v>1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4</v>
      </c>
      <c r="M1004">
        <v>8</v>
      </c>
      <c r="N1004">
        <v>6</v>
      </c>
      <c r="O1004">
        <v>6</v>
      </c>
      <c r="P1004">
        <v>2</v>
      </c>
      <c r="Q1004">
        <v>3</v>
      </c>
      <c r="R1004">
        <v>3</v>
      </c>
      <c r="S1004">
        <v>0</v>
      </c>
      <c r="T1004">
        <v>0</v>
      </c>
      <c r="U1004">
        <v>0</v>
      </c>
    </row>
    <row r="1005" spans="1:21" x14ac:dyDescent="0.35">
      <c r="A1005" t="s">
        <v>210</v>
      </c>
      <c r="B1005">
        <v>44445</v>
      </c>
      <c r="C1005" t="s">
        <v>203</v>
      </c>
      <c r="D1005" t="s">
        <v>87</v>
      </c>
      <c r="E1005">
        <v>1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5</v>
      </c>
      <c r="M1005">
        <v>4</v>
      </c>
      <c r="N1005">
        <v>3</v>
      </c>
      <c r="O1005">
        <v>3</v>
      </c>
      <c r="P1005">
        <v>0</v>
      </c>
      <c r="Q1005">
        <v>2</v>
      </c>
      <c r="R1005">
        <v>4</v>
      </c>
      <c r="S1005">
        <v>2</v>
      </c>
      <c r="T1005">
        <v>0</v>
      </c>
      <c r="U1005">
        <v>0</v>
      </c>
    </row>
    <row r="1006" spans="1:21" x14ac:dyDescent="0.35">
      <c r="A1006" t="s">
        <v>210</v>
      </c>
      <c r="B1006">
        <v>44446</v>
      </c>
      <c r="C1006" t="s">
        <v>204</v>
      </c>
      <c r="D1006" t="s">
        <v>87</v>
      </c>
      <c r="E1006">
        <v>1</v>
      </c>
      <c r="F1006">
        <v>0</v>
      </c>
      <c r="G1006">
        <v>0</v>
      </c>
      <c r="H1006">
        <v>0</v>
      </c>
      <c r="I1006">
        <v>1</v>
      </c>
      <c r="J1006">
        <v>0</v>
      </c>
      <c r="K1006">
        <v>0</v>
      </c>
      <c r="L1006">
        <v>5</v>
      </c>
      <c r="M1006">
        <v>6</v>
      </c>
      <c r="N1006">
        <v>2</v>
      </c>
      <c r="O1006">
        <v>2</v>
      </c>
      <c r="P1006">
        <v>2</v>
      </c>
      <c r="Q1006">
        <v>1</v>
      </c>
      <c r="R1006">
        <v>2</v>
      </c>
      <c r="S1006">
        <v>0</v>
      </c>
      <c r="T1006">
        <v>0</v>
      </c>
      <c r="U1006">
        <v>0</v>
      </c>
    </row>
    <row r="1007" spans="1:21" x14ac:dyDescent="0.35">
      <c r="A1007" t="s">
        <v>210</v>
      </c>
      <c r="B1007" t="s">
        <v>0</v>
      </c>
      <c r="C1007" t="s">
        <v>1</v>
      </c>
      <c r="D1007" t="s">
        <v>2</v>
      </c>
      <c r="E1007" t="s">
        <v>3</v>
      </c>
      <c r="F1007" t="s">
        <v>4</v>
      </c>
      <c r="G1007" t="s">
        <v>5</v>
      </c>
      <c r="H1007" t="s">
        <v>6</v>
      </c>
      <c r="I1007" t="s">
        <v>7</v>
      </c>
      <c r="J1007" t="s">
        <v>8</v>
      </c>
      <c r="K1007" t="s">
        <v>9</v>
      </c>
      <c r="L1007" t="s">
        <v>10</v>
      </c>
      <c r="M1007" t="s">
        <v>11</v>
      </c>
      <c r="N1007" t="s">
        <v>12</v>
      </c>
      <c r="O1007" t="s">
        <v>13</v>
      </c>
      <c r="P1007" t="s">
        <v>14</v>
      </c>
      <c r="Q1007" t="s">
        <v>15</v>
      </c>
      <c r="R1007" t="s">
        <v>16</v>
      </c>
      <c r="S1007" t="s">
        <v>17</v>
      </c>
      <c r="T1007" t="s">
        <v>18</v>
      </c>
      <c r="U1007" t="s">
        <v>19</v>
      </c>
    </row>
    <row r="1008" spans="1:21" x14ac:dyDescent="0.35">
      <c r="A1008" t="s">
        <v>210</v>
      </c>
      <c r="B1008">
        <v>44447</v>
      </c>
      <c r="C1008" t="s">
        <v>197</v>
      </c>
      <c r="D1008" t="s">
        <v>87</v>
      </c>
      <c r="E1008">
        <v>1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6</v>
      </c>
      <c r="M1008">
        <v>4</v>
      </c>
      <c r="N1008">
        <v>1</v>
      </c>
      <c r="O1008">
        <v>1</v>
      </c>
      <c r="P1008">
        <v>1</v>
      </c>
      <c r="Q1008">
        <v>1</v>
      </c>
      <c r="R1008">
        <v>3</v>
      </c>
      <c r="S1008">
        <v>0</v>
      </c>
      <c r="T1008">
        <v>0</v>
      </c>
      <c r="U1008">
        <v>0</v>
      </c>
    </row>
    <row r="1009" spans="1:21" x14ac:dyDescent="0.35">
      <c r="A1009" t="s">
        <v>210</v>
      </c>
      <c r="B1009">
        <v>44449</v>
      </c>
      <c r="C1009" t="s">
        <v>192</v>
      </c>
      <c r="D1009" t="s">
        <v>50</v>
      </c>
      <c r="E1009">
        <v>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6</v>
      </c>
      <c r="M1009">
        <v>4</v>
      </c>
      <c r="N1009">
        <v>1</v>
      </c>
      <c r="O1009">
        <v>1</v>
      </c>
      <c r="P1009">
        <v>0</v>
      </c>
      <c r="Q1009">
        <v>2</v>
      </c>
      <c r="R1009">
        <v>4</v>
      </c>
      <c r="S1009">
        <v>0</v>
      </c>
      <c r="T1009">
        <v>0</v>
      </c>
      <c r="U1009">
        <v>0</v>
      </c>
    </row>
    <row r="1010" spans="1:21" x14ac:dyDescent="0.35">
      <c r="A1010" t="s">
        <v>210</v>
      </c>
      <c r="B1010">
        <v>44450</v>
      </c>
      <c r="C1010" t="s">
        <v>194</v>
      </c>
      <c r="D1010" t="s">
        <v>50</v>
      </c>
      <c r="E1010">
        <v>1</v>
      </c>
      <c r="F1010">
        <v>0</v>
      </c>
      <c r="G1010">
        <v>0</v>
      </c>
      <c r="H1010">
        <v>0</v>
      </c>
      <c r="I1010">
        <v>1</v>
      </c>
      <c r="J1010">
        <v>0</v>
      </c>
      <c r="K1010">
        <v>0</v>
      </c>
      <c r="L1010">
        <v>2</v>
      </c>
      <c r="M1010">
        <v>4</v>
      </c>
      <c r="N1010">
        <v>5</v>
      </c>
      <c r="O1010">
        <v>5</v>
      </c>
      <c r="P1010">
        <v>1</v>
      </c>
      <c r="Q1010">
        <v>3</v>
      </c>
      <c r="R1010">
        <v>1</v>
      </c>
      <c r="S1010">
        <v>0</v>
      </c>
      <c r="T1010">
        <v>0</v>
      </c>
      <c r="U1010">
        <v>0</v>
      </c>
    </row>
    <row r="1011" spans="1:21" x14ac:dyDescent="0.35">
      <c r="A1011" t="s">
        <v>210</v>
      </c>
      <c r="B1011">
        <v>44451</v>
      </c>
      <c r="C1011" t="s">
        <v>203</v>
      </c>
      <c r="D1011" t="s">
        <v>50</v>
      </c>
      <c r="E1011">
        <v>1</v>
      </c>
      <c r="F1011">
        <v>0</v>
      </c>
      <c r="G1011">
        <v>0</v>
      </c>
      <c r="H1011">
        <v>0</v>
      </c>
      <c r="I1011">
        <v>1</v>
      </c>
      <c r="J1011">
        <v>0</v>
      </c>
      <c r="K1011">
        <v>0</v>
      </c>
      <c r="L1011">
        <v>5</v>
      </c>
      <c r="M1011">
        <v>10</v>
      </c>
      <c r="N1011">
        <v>5</v>
      </c>
      <c r="O1011">
        <v>4</v>
      </c>
      <c r="P1011">
        <v>1</v>
      </c>
      <c r="Q1011">
        <v>2</v>
      </c>
      <c r="R1011">
        <v>4</v>
      </c>
      <c r="S1011">
        <v>0</v>
      </c>
      <c r="T1011">
        <v>0</v>
      </c>
      <c r="U1011">
        <v>0</v>
      </c>
    </row>
    <row r="1012" spans="1:21" x14ac:dyDescent="0.35">
      <c r="A1012" t="s">
        <v>210</v>
      </c>
      <c r="B1012">
        <v>44453</v>
      </c>
      <c r="C1012" t="s">
        <v>204</v>
      </c>
      <c r="D1012" t="s">
        <v>119</v>
      </c>
      <c r="E1012">
        <v>1</v>
      </c>
      <c r="F1012">
        <v>0</v>
      </c>
      <c r="G1012">
        <v>0</v>
      </c>
      <c r="H1012">
        <v>1</v>
      </c>
      <c r="I1012">
        <v>0</v>
      </c>
      <c r="J1012">
        <v>0</v>
      </c>
      <c r="K1012">
        <v>0</v>
      </c>
      <c r="L1012">
        <v>5</v>
      </c>
      <c r="M1012">
        <v>4</v>
      </c>
      <c r="N1012">
        <v>2</v>
      </c>
      <c r="O1012">
        <v>2</v>
      </c>
      <c r="P1012">
        <v>1</v>
      </c>
      <c r="Q1012">
        <v>2</v>
      </c>
      <c r="R1012">
        <v>3</v>
      </c>
      <c r="S1012">
        <v>1</v>
      </c>
      <c r="T1012">
        <v>0</v>
      </c>
      <c r="U1012">
        <v>0</v>
      </c>
    </row>
    <row r="1013" spans="1:21" x14ac:dyDescent="0.35">
      <c r="A1013" t="s">
        <v>210</v>
      </c>
      <c r="B1013">
        <v>44454</v>
      </c>
      <c r="C1013" t="s">
        <v>197</v>
      </c>
      <c r="D1013" t="s">
        <v>119</v>
      </c>
      <c r="E1013">
        <v>1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4.666666666666667</v>
      </c>
      <c r="M1013">
        <v>6</v>
      </c>
      <c r="N1013">
        <v>4</v>
      </c>
      <c r="O1013">
        <v>4</v>
      </c>
      <c r="P1013">
        <v>1</v>
      </c>
      <c r="Q1013">
        <v>2</v>
      </c>
      <c r="R1013">
        <v>4</v>
      </c>
      <c r="S1013">
        <v>0</v>
      </c>
      <c r="T1013">
        <v>0</v>
      </c>
      <c r="U1013">
        <v>0</v>
      </c>
    </row>
    <row r="1014" spans="1:21" x14ac:dyDescent="0.35">
      <c r="A1014" t="s">
        <v>210</v>
      </c>
      <c r="B1014">
        <v>44455</v>
      </c>
      <c r="C1014" t="s">
        <v>192</v>
      </c>
      <c r="D1014" t="s">
        <v>119</v>
      </c>
      <c r="E1014">
        <v>1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3.6666666666666665</v>
      </c>
      <c r="M1014">
        <v>6</v>
      </c>
      <c r="N1014">
        <v>7</v>
      </c>
      <c r="O1014">
        <v>7</v>
      </c>
      <c r="P1014">
        <v>0</v>
      </c>
      <c r="Q1014">
        <v>3</v>
      </c>
      <c r="R1014">
        <v>1</v>
      </c>
      <c r="S1014">
        <v>2</v>
      </c>
      <c r="T1014">
        <v>0</v>
      </c>
      <c r="U1014">
        <v>0</v>
      </c>
    </row>
    <row r="1015" spans="1:21" x14ac:dyDescent="0.35">
      <c r="A1015" t="s">
        <v>210</v>
      </c>
      <c r="B1015">
        <v>44456</v>
      </c>
      <c r="C1015" t="s">
        <v>194</v>
      </c>
      <c r="D1015" t="s">
        <v>105</v>
      </c>
      <c r="E1015">
        <v>1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4.333333333333333</v>
      </c>
      <c r="M1015">
        <v>6</v>
      </c>
      <c r="N1015">
        <v>4</v>
      </c>
      <c r="O1015">
        <v>4</v>
      </c>
      <c r="P1015">
        <v>0</v>
      </c>
      <c r="Q1015">
        <v>3</v>
      </c>
      <c r="R1015">
        <v>3</v>
      </c>
      <c r="S1015">
        <v>0</v>
      </c>
      <c r="T1015">
        <v>0</v>
      </c>
      <c r="U1015">
        <v>0</v>
      </c>
    </row>
    <row r="1016" spans="1:21" x14ac:dyDescent="0.35">
      <c r="A1016" t="s">
        <v>210</v>
      </c>
      <c r="B1016">
        <v>44457</v>
      </c>
      <c r="C1016" t="s">
        <v>203</v>
      </c>
      <c r="D1016" t="s">
        <v>105</v>
      </c>
      <c r="E1016">
        <v>1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4</v>
      </c>
      <c r="M1016">
        <v>2</v>
      </c>
      <c r="N1016">
        <v>2</v>
      </c>
      <c r="O1016">
        <v>2</v>
      </c>
      <c r="P1016">
        <v>2</v>
      </c>
      <c r="Q1016">
        <v>4</v>
      </c>
      <c r="R1016">
        <v>4</v>
      </c>
      <c r="S1016">
        <v>0</v>
      </c>
      <c r="T1016">
        <v>0</v>
      </c>
      <c r="U1016">
        <v>0</v>
      </c>
    </row>
    <row r="1017" spans="1:21" x14ac:dyDescent="0.35">
      <c r="A1017" t="s">
        <v>210</v>
      </c>
      <c r="B1017">
        <v>44458</v>
      </c>
      <c r="C1017" t="s">
        <v>200</v>
      </c>
      <c r="D1017" t="s">
        <v>105</v>
      </c>
      <c r="E1017">
        <v>1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2</v>
      </c>
      <c r="M1017">
        <v>1</v>
      </c>
      <c r="N1017">
        <v>0</v>
      </c>
      <c r="O1017">
        <v>0</v>
      </c>
      <c r="P1017">
        <v>0</v>
      </c>
      <c r="Q1017">
        <v>2</v>
      </c>
      <c r="R1017">
        <v>0</v>
      </c>
      <c r="S1017">
        <v>1</v>
      </c>
      <c r="T1017">
        <v>0</v>
      </c>
      <c r="U1017">
        <v>0</v>
      </c>
    </row>
    <row r="1018" spans="1:21" x14ac:dyDescent="0.35">
      <c r="A1018" t="s">
        <v>210</v>
      </c>
      <c r="B1018">
        <v>44460</v>
      </c>
      <c r="C1018" t="s">
        <v>197</v>
      </c>
      <c r="D1018" t="s">
        <v>30</v>
      </c>
      <c r="E1018">
        <v>1</v>
      </c>
      <c r="F1018">
        <v>0</v>
      </c>
      <c r="G1018">
        <v>0</v>
      </c>
      <c r="H1018">
        <v>0</v>
      </c>
      <c r="I1018">
        <v>1</v>
      </c>
      <c r="J1018">
        <v>0</v>
      </c>
      <c r="K1018">
        <v>0</v>
      </c>
      <c r="L1018">
        <v>4</v>
      </c>
      <c r="M1018">
        <v>6</v>
      </c>
      <c r="N1018">
        <v>7</v>
      </c>
      <c r="O1018">
        <v>6</v>
      </c>
      <c r="P1018">
        <v>1</v>
      </c>
      <c r="Q1018">
        <v>2</v>
      </c>
      <c r="R1018">
        <v>4</v>
      </c>
      <c r="S1018">
        <v>0</v>
      </c>
      <c r="T1018">
        <v>0</v>
      </c>
      <c r="U1018">
        <v>1</v>
      </c>
    </row>
    <row r="1019" spans="1:21" x14ac:dyDescent="0.35">
      <c r="A1019" t="s">
        <v>210</v>
      </c>
      <c r="B1019">
        <v>44461</v>
      </c>
      <c r="C1019" t="s">
        <v>192</v>
      </c>
      <c r="D1019" t="s">
        <v>30</v>
      </c>
      <c r="E1019">
        <v>1</v>
      </c>
      <c r="F1019">
        <v>0</v>
      </c>
      <c r="G1019">
        <v>0</v>
      </c>
      <c r="H1019">
        <v>0</v>
      </c>
      <c r="I1019">
        <v>1</v>
      </c>
      <c r="J1019">
        <v>0</v>
      </c>
      <c r="K1019">
        <v>0</v>
      </c>
      <c r="L1019">
        <v>5.666666666666667</v>
      </c>
      <c r="M1019">
        <v>5</v>
      </c>
      <c r="N1019">
        <v>4</v>
      </c>
      <c r="O1019">
        <v>3</v>
      </c>
      <c r="P1019">
        <v>2</v>
      </c>
      <c r="Q1019">
        <v>0</v>
      </c>
      <c r="R1019">
        <v>3</v>
      </c>
      <c r="S1019">
        <v>0</v>
      </c>
      <c r="T1019">
        <v>0</v>
      </c>
      <c r="U1019">
        <v>0</v>
      </c>
    </row>
    <row r="1020" spans="1:21" x14ac:dyDescent="0.35">
      <c r="A1020" t="s">
        <v>210</v>
      </c>
      <c r="B1020" t="s">
        <v>207</v>
      </c>
      <c r="C1020" t="s">
        <v>203</v>
      </c>
      <c r="D1020" t="s">
        <v>103</v>
      </c>
      <c r="E1020">
        <v>1</v>
      </c>
      <c r="F1020">
        <v>0</v>
      </c>
      <c r="G1020">
        <v>0</v>
      </c>
      <c r="H1020">
        <v>0</v>
      </c>
      <c r="I1020">
        <v>1</v>
      </c>
      <c r="J1020">
        <v>0</v>
      </c>
      <c r="K1020">
        <v>0</v>
      </c>
      <c r="L1020">
        <v>5</v>
      </c>
      <c r="M1020">
        <v>7</v>
      </c>
      <c r="N1020">
        <v>6</v>
      </c>
      <c r="O1020">
        <v>6</v>
      </c>
      <c r="P1020">
        <v>3</v>
      </c>
      <c r="Q1020">
        <v>2</v>
      </c>
      <c r="R1020">
        <v>5</v>
      </c>
      <c r="S1020">
        <v>0</v>
      </c>
      <c r="T1020">
        <v>0</v>
      </c>
      <c r="U1020">
        <v>0</v>
      </c>
    </row>
    <row r="1021" spans="1:21" x14ac:dyDescent="0.35">
      <c r="A1021" t="s">
        <v>210</v>
      </c>
      <c r="B1021" t="s">
        <v>208</v>
      </c>
      <c r="C1021" t="s">
        <v>194</v>
      </c>
      <c r="D1021" t="s">
        <v>103</v>
      </c>
      <c r="E1021">
        <v>1</v>
      </c>
      <c r="F1021">
        <v>0</v>
      </c>
      <c r="G1021">
        <v>0</v>
      </c>
      <c r="H1021">
        <v>0</v>
      </c>
      <c r="I1021">
        <v>1</v>
      </c>
      <c r="J1021">
        <v>0</v>
      </c>
      <c r="K1021">
        <v>0</v>
      </c>
      <c r="L1021">
        <v>2</v>
      </c>
      <c r="M1021">
        <v>7</v>
      </c>
      <c r="N1021">
        <v>6</v>
      </c>
      <c r="O1021">
        <v>6</v>
      </c>
      <c r="P1021">
        <v>1</v>
      </c>
      <c r="Q1021">
        <v>2</v>
      </c>
      <c r="R1021">
        <v>2</v>
      </c>
      <c r="S1021">
        <v>0</v>
      </c>
      <c r="T1021">
        <v>0</v>
      </c>
      <c r="U1021">
        <v>0</v>
      </c>
    </row>
    <row r="1022" spans="1:21" x14ac:dyDescent="0.35">
      <c r="A1022" t="s">
        <v>210</v>
      </c>
      <c r="B1022">
        <v>44464</v>
      </c>
      <c r="C1022" t="s">
        <v>204</v>
      </c>
      <c r="D1022" t="s">
        <v>103</v>
      </c>
      <c r="E1022">
        <v>1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6</v>
      </c>
      <c r="M1022">
        <v>3</v>
      </c>
      <c r="N1022">
        <v>2</v>
      </c>
      <c r="O1022">
        <v>2</v>
      </c>
      <c r="P1022">
        <v>2</v>
      </c>
      <c r="Q1022">
        <v>0</v>
      </c>
      <c r="R1022">
        <v>4</v>
      </c>
      <c r="S1022">
        <v>0</v>
      </c>
      <c r="T1022">
        <v>0</v>
      </c>
      <c r="U1022">
        <v>1</v>
      </c>
    </row>
    <row r="1023" spans="1:21" x14ac:dyDescent="0.35">
      <c r="A1023" t="s">
        <v>210</v>
      </c>
      <c r="B1023">
        <v>44465</v>
      </c>
      <c r="C1023" t="s">
        <v>200</v>
      </c>
      <c r="D1023" t="s">
        <v>103</v>
      </c>
      <c r="E1023">
        <v>1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3</v>
      </c>
      <c r="M1023">
        <v>3</v>
      </c>
      <c r="N1023">
        <v>1</v>
      </c>
      <c r="O1023">
        <v>1</v>
      </c>
      <c r="P1023">
        <v>1</v>
      </c>
      <c r="Q1023">
        <v>1</v>
      </c>
      <c r="R1023">
        <v>7</v>
      </c>
      <c r="S1023">
        <v>0</v>
      </c>
      <c r="T1023">
        <v>0</v>
      </c>
      <c r="U1023">
        <v>0</v>
      </c>
    </row>
    <row r="1024" spans="1:21" x14ac:dyDescent="0.35">
      <c r="A1024" t="s">
        <v>210</v>
      </c>
      <c r="B1024">
        <v>44467</v>
      </c>
      <c r="C1024" t="s">
        <v>197</v>
      </c>
      <c r="D1024" t="s">
        <v>118</v>
      </c>
      <c r="E1024">
        <v>1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5</v>
      </c>
      <c r="M1024">
        <v>7</v>
      </c>
      <c r="N1024">
        <v>6</v>
      </c>
      <c r="O1024">
        <v>6</v>
      </c>
      <c r="P1024">
        <v>1</v>
      </c>
      <c r="Q1024">
        <v>2</v>
      </c>
      <c r="R1024">
        <v>4</v>
      </c>
      <c r="S1024">
        <v>0</v>
      </c>
      <c r="T1024">
        <v>0</v>
      </c>
      <c r="U1024">
        <v>0</v>
      </c>
    </row>
    <row r="1025" spans="1:21" x14ac:dyDescent="0.35">
      <c r="A1025" t="s">
        <v>210</v>
      </c>
      <c r="B1025">
        <v>44468</v>
      </c>
      <c r="C1025" t="s">
        <v>192</v>
      </c>
      <c r="D1025" t="s">
        <v>118</v>
      </c>
      <c r="E1025">
        <v>1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5</v>
      </c>
      <c r="M1025">
        <v>5</v>
      </c>
      <c r="N1025">
        <v>2</v>
      </c>
      <c r="O1025">
        <v>2</v>
      </c>
      <c r="P1025">
        <v>0</v>
      </c>
      <c r="Q1025">
        <v>1</v>
      </c>
      <c r="R1025">
        <v>5</v>
      </c>
      <c r="S1025">
        <v>0</v>
      </c>
      <c r="T1025">
        <v>0</v>
      </c>
      <c r="U1025">
        <v>0</v>
      </c>
    </row>
    <row r="1026" spans="1:21" x14ac:dyDescent="0.35">
      <c r="A1026" t="s">
        <v>210</v>
      </c>
      <c r="B1026">
        <v>44469</v>
      </c>
      <c r="C1026" t="s">
        <v>203</v>
      </c>
      <c r="D1026" t="s">
        <v>118</v>
      </c>
      <c r="E1026">
        <v>1</v>
      </c>
      <c r="F1026">
        <v>0</v>
      </c>
      <c r="G1026">
        <v>0</v>
      </c>
      <c r="H1026">
        <v>1</v>
      </c>
      <c r="I1026">
        <v>0</v>
      </c>
      <c r="J1026">
        <v>0</v>
      </c>
      <c r="K1026">
        <v>0</v>
      </c>
      <c r="L1026">
        <v>7</v>
      </c>
      <c r="M1026">
        <v>4</v>
      </c>
      <c r="N1026">
        <v>0</v>
      </c>
      <c r="O1026">
        <v>0</v>
      </c>
      <c r="P1026">
        <v>0</v>
      </c>
      <c r="Q1026">
        <v>1</v>
      </c>
      <c r="R1026">
        <v>7</v>
      </c>
      <c r="S1026">
        <v>0</v>
      </c>
      <c r="T1026">
        <v>0</v>
      </c>
      <c r="U1026">
        <v>0</v>
      </c>
    </row>
    <row r="1027" spans="1:21" x14ac:dyDescent="0.35">
      <c r="A1027" t="s">
        <v>210</v>
      </c>
      <c r="B1027">
        <v>44470</v>
      </c>
      <c r="C1027" t="s">
        <v>209</v>
      </c>
      <c r="D1027" t="s">
        <v>110</v>
      </c>
      <c r="E1027">
        <v>1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5</v>
      </c>
      <c r="M1027">
        <v>4</v>
      </c>
      <c r="N1027">
        <v>2</v>
      </c>
      <c r="O1027">
        <v>2</v>
      </c>
      <c r="P1027">
        <v>2</v>
      </c>
      <c r="Q1027">
        <v>2</v>
      </c>
      <c r="R1027">
        <v>4</v>
      </c>
      <c r="S1027">
        <v>0</v>
      </c>
      <c r="T1027">
        <v>0</v>
      </c>
      <c r="U1027">
        <v>0</v>
      </c>
    </row>
    <row r="1028" spans="1:21" x14ac:dyDescent="0.35">
      <c r="A1028" t="s">
        <v>210</v>
      </c>
      <c r="B1028" t="s">
        <v>0</v>
      </c>
      <c r="C1028" t="s">
        <v>1</v>
      </c>
      <c r="D1028" t="s">
        <v>2</v>
      </c>
      <c r="E1028" t="s">
        <v>3</v>
      </c>
      <c r="F1028" t="s">
        <v>4</v>
      </c>
      <c r="G1028" t="s">
        <v>5</v>
      </c>
      <c r="H1028" t="s">
        <v>6</v>
      </c>
      <c r="I1028" t="s">
        <v>7</v>
      </c>
      <c r="J1028" t="s">
        <v>8</v>
      </c>
      <c r="K1028" t="s">
        <v>9</v>
      </c>
      <c r="L1028" t="s">
        <v>10</v>
      </c>
      <c r="M1028" t="s">
        <v>11</v>
      </c>
      <c r="N1028" t="s">
        <v>12</v>
      </c>
      <c r="O1028" t="s">
        <v>13</v>
      </c>
      <c r="P1028" t="s">
        <v>14</v>
      </c>
      <c r="Q1028" t="s">
        <v>15</v>
      </c>
      <c r="R1028" t="s">
        <v>16</v>
      </c>
      <c r="S1028" t="s">
        <v>17</v>
      </c>
      <c r="T1028" t="s">
        <v>18</v>
      </c>
      <c r="U1028" t="s">
        <v>19</v>
      </c>
    </row>
    <row r="1029" spans="1:21" x14ac:dyDescent="0.35">
      <c r="A1029" t="s">
        <v>210</v>
      </c>
      <c r="B1029">
        <v>44471</v>
      </c>
      <c r="C1029" t="s">
        <v>204</v>
      </c>
      <c r="D1029" t="s">
        <v>110</v>
      </c>
      <c r="E1029">
        <v>1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4</v>
      </c>
      <c r="M1029">
        <v>3</v>
      </c>
      <c r="N1029">
        <v>1</v>
      </c>
      <c r="O1029">
        <v>1</v>
      </c>
      <c r="P1029">
        <v>1</v>
      </c>
      <c r="Q1029">
        <v>2</v>
      </c>
      <c r="R1029">
        <v>7</v>
      </c>
      <c r="S1029">
        <v>1</v>
      </c>
      <c r="T1029">
        <v>0</v>
      </c>
      <c r="U1029">
        <v>0</v>
      </c>
    </row>
    <row r="1030" spans="1:21" x14ac:dyDescent="0.35">
      <c r="A1030" t="s">
        <v>210</v>
      </c>
      <c r="B1030">
        <v>44472</v>
      </c>
      <c r="C1030" t="s">
        <v>197</v>
      </c>
      <c r="D1030" t="s">
        <v>110</v>
      </c>
      <c r="E1030">
        <v>1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4</v>
      </c>
      <c r="M1030">
        <v>4</v>
      </c>
      <c r="N1030">
        <v>2</v>
      </c>
      <c r="O1030">
        <v>2</v>
      </c>
      <c r="P1030">
        <v>1</v>
      </c>
      <c r="Q1030">
        <v>2</v>
      </c>
      <c r="R1030">
        <v>1</v>
      </c>
      <c r="S1030">
        <v>0</v>
      </c>
      <c r="T1030">
        <v>0</v>
      </c>
      <c r="U1030">
        <v>0</v>
      </c>
    </row>
    <row r="1031" spans="1:21" x14ac:dyDescent="0.35">
      <c r="A1031" t="s">
        <v>210</v>
      </c>
      <c r="B1031" t="s">
        <v>77</v>
      </c>
      <c r="C1031" t="s">
        <v>78</v>
      </c>
      <c r="E1031">
        <v>162</v>
      </c>
      <c r="F1031">
        <v>1</v>
      </c>
      <c r="G1031">
        <v>0</v>
      </c>
      <c r="H1031">
        <v>41</v>
      </c>
      <c r="I1031">
        <v>60</v>
      </c>
      <c r="J1031">
        <v>0</v>
      </c>
      <c r="K1031">
        <v>0</v>
      </c>
      <c r="L1031">
        <v>781.66666666666663</v>
      </c>
      <c r="M1031">
        <v>854</v>
      </c>
      <c r="N1031">
        <v>487</v>
      </c>
      <c r="O1031">
        <v>458</v>
      </c>
      <c r="P1031">
        <v>146</v>
      </c>
      <c r="Q1031">
        <v>284</v>
      </c>
      <c r="R1031">
        <v>643</v>
      </c>
      <c r="S1031">
        <v>43</v>
      </c>
      <c r="T1031">
        <v>3</v>
      </c>
      <c r="U1031">
        <v>13</v>
      </c>
    </row>
    <row r="1032" spans="1:21" x14ac:dyDescent="0.35">
      <c r="A1032" t="s">
        <v>243</v>
      </c>
      <c r="B1032" t="s">
        <v>0</v>
      </c>
      <c r="C1032" t="s">
        <v>1</v>
      </c>
      <c r="D1032" t="s">
        <v>2</v>
      </c>
      <c r="E1032" t="s">
        <v>3</v>
      </c>
      <c r="F1032" t="s">
        <v>4</v>
      </c>
      <c r="G1032" t="s">
        <v>5</v>
      </c>
      <c r="H1032" t="s">
        <v>6</v>
      </c>
      <c r="I1032" t="s">
        <v>7</v>
      </c>
      <c r="J1032" t="s">
        <v>8</v>
      </c>
      <c r="K1032" t="s">
        <v>9</v>
      </c>
      <c r="L1032" t="s">
        <v>10</v>
      </c>
      <c r="M1032" t="s">
        <v>11</v>
      </c>
      <c r="N1032" t="s">
        <v>12</v>
      </c>
      <c r="O1032" t="s">
        <v>13</v>
      </c>
      <c r="P1032" t="s">
        <v>14</v>
      </c>
      <c r="Q1032" t="s">
        <v>15</v>
      </c>
      <c r="R1032" t="s">
        <v>16</v>
      </c>
      <c r="S1032" t="s">
        <v>17</v>
      </c>
      <c r="T1032" t="s">
        <v>18</v>
      </c>
      <c r="U1032" t="s">
        <v>19</v>
      </c>
    </row>
    <row r="1033" spans="1:21" x14ac:dyDescent="0.35">
      <c r="A1033" t="s">
        <v>243</v>
      </c>
      <c r="B1033">
        <v>44287</v>
      </c>
      <c r="C1033" t="s">
        <v>211</v>
      </c>
      <c r="D1033" t="s">
        <v>163</v>
      </c>
      <c r="E1033">
        <v>1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5.333333333333333</v>
      </c>
      <c r="M1033">
        <v>2</v>
      </c>
      <c r="N1033">
        <v>2</v>
      </c>
      <c r="O1033">
        <v>2</v>
      </c>
      <c r="P1033">
        <v>1</v>
      </c>
      <c r="Q1033">
        <v>2</v>
      </c>
      <c r="R1033">
        <v>8</v>
      </c>
      <c r="S1033">
        <v>0</v>
      </c>
      <c r="T1033">
        <v>0</v>
      </c>
      <c r="U1033">
        <v>0</v>
      </c>
    </row>
    <row r="1034" spans="1:21" x14ac:dyDescent="0.35">
      <c r="A1034" t="s">
        <v>243</v>
      </c>
      <c r="B1034">
        <v>44288</v>
      </c>
      <c r="C1034" t="s">
        <v>212</v>
      </c>
      <c r="D1034" t="s">
        <v>163</v>
      </c>
      <c r="E1034">
        <v>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4</v>
      </c>
      <c r="M1034">
        <v>6</v>
      </c>
      <c r="N1034">
        <v>6</v>
      </c>
      <c r="O1034">
        <v>4</v>
      </c>
      <c r="P1034">
        <v>1</v>
      </c>
      <c r="Q1034">
        <v>2</v>
      </c>
      <c r="R1034">
        <v>4</v>
      </c>
      <c r="S1034">
        <v>0</v>
      </c>
      <c r="T1034">
        <v>0</v>
      </c>
      <c r="U1034">
        <v>0</v>
      </c>
    </row>
    <row r="1035" spans="1:21" x14ac:dyDescent="0.35">
      <c r="A1035" t="s">
        <v>243</v>
      </c>
      <c r="B1035">
        <v>44289</v>
      </c>
      <c r="C1035" t="s">
        <v>213</v>
      </c>
      <c r="D1035" t="s">
        <v>163</v>
      </c>
      <c r="E1035">
        <v>1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4.666666666666667</v>
      </c>
      <c r="M1035">
        <v>6</v>
      </c>
      <c r="N1035">
        <v>2</v>
      </c>
      <c r="O1035">
        <v>0</v>
      </c>
      <c r="P1035">
        <v>0</v>
      </c>
      <c r="Q1035">
        <v>2</v>
      </c>
      <c r="R1035">
        <v>6</v>
      </c>
      <c r="S1035">
        <v>0</v>
      </c>
      <c r="T1035">
        <v>0</v>
      </c>
      <c r="U1035">
        <v>0</v>
      </c>
    </row>
    <row r="1036" spans="1:21" x14ac:dyDescent="0.35">
      <c r="A1036" t="s">
        <v>243</v>
      </c>
      <c r="B1036">
        <v>44290</v>
      </c>
      <c r="C1036" t="s">
        <v>214</v>
      </c>
      <c r="D1036" t="s">
        <v>163</v>
      </c>
      <c r="E1036">
        <v>1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4.666666666666667</v>
      </c>
      <c r="M1036">
        <v>5</v>
      </c>
      <c r="N1036">
        <v>3</v>
      </c>
      <c r="O1036">
        <v>3</v>
      </c>
      <c r="P1036">
        <v>1</v>
      </c>
      <c r="Q1036">
        <v>3</v>
      </c>
      <c r="R1036">
        <v>3</v>
      </c>
      <c r="S1036">
        <v>0</v>
      </c>
      <c r="T1036">
        <v>0</v>
      </c>
      <c r="U1036">
        <v>0</v>
      </c>
    </row>
    <row r="1037" spans="1:21" x14ac:dyDescent="0.35">
      <c r="A1037" t="s">
        <v>243</v>
      </c>
      <c r="B1037">
        <v>44291</v>
      </c>
      <c r="C1037" t="s">
        <v>215</v>
      </c>
      <c r="D1037" t="s">
        <v>34</v>
      </c>
      <c r="E1037">
        <v>1</v>
      </c>
      <c r="F1037">
        <v>0</v>
      </c>
      <c r="G1037">
        <v>0</v>
      </c>
      <c r="H1037">
        <v>1</v>
      </c>
      <c r="I1037">
        <v>0</v>
      </c>
      <c r="J1037">
        <v>0</v>
      </c>
      <c r="K1037">
        <v>0</v>
      </c>
      <c r="L1037">
        <v>5</v>
      </c>
      <c r="M1037">
        <v>2</v>
      </c>
      <c r="N1037">
        <v>0</v>
      </c>
      <c r="O1037">
        <v>0</v>
      </c>
      <c r="P1037">
        <v>0</v>
      </c>
      <c r="Q1037">
        <v>3</v>
      </c>
      <c r="R1037">
        <v>9</v>
      </c>
      <c r="S1037">
        <v>2</v>
      </c>
      <c r="T1037">
        <v>0</v>
      </c>
      <c r="U1037">
        <v>0</v>
      </c>
    </row>
    <row r="1038" spans="1:21" x14ac:dyDescent="0.35">
      <c r="A1038" t="s">
        <v>243</v>
      </c>
      <c r="B1038">
        <v>44292</v>
      </c>
      <c r="C1038" t="s">
        <v>211</v>
      </c>
      <c r="D1038" t="s">
        <v>34</v>
      </c>
      <c r="E1038">
        <v>1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0</v>
      </c>
      <c r="L1038">
        <v>5.333333333333333</v>
      </c>
      <c r="M1038">
        <v>4</v>
      </c>
      <c r="N1038">
        <v>3</v>
      </c>
      <c r="O1038">
        <v>3</v>
      </c>
      <c r="P1038">
        <v>0</v>
      </c>
      <c r="Q1038">
        <v>1</v>
      </c>
      <c r="R1038">
        <v>10</v>
      </c>
      <c r="S1038">
        <v>0</v>
      </c>
      <c r="T1038">
        <v>0</v>
      </c>
      <c r="U1038">
        <v>1</v>
      </c>
    </row>
    <row r="1039" spans="1:21" x14ac:dyDescent="0.35">
      <c r="A1039" t="s">
        <v>243</v>
      </c>
      <c r="B1039">
        <v>44293</v>
      </c>
      <c r="C1039" t="s">
        <v>212</v>
      </c>
      <c r="D1039" t="s">
        <v>34</v>
      </c>
      <c r="E1039">
        <v>1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5</v>
      </c>
      <c r="M1039">
        <v>4</v>
      </c>
      <c r="N1039">
        <v>3</v>
      </c>
      <c r="O1039">
        <v>3</v>
      </c>
      <c r="P1039">
        <v>0</v>
      </c>
      <c r="Q1039">
        <v>3</v>
      </c>
      <c r="R1039">
        <v>3</v>
      </c>
      <c r="S1039">
        <v>0</v>
      </c>
      <c r="T1039">
        <v>0</v>
      </c>
      <c r="U1039">
        <v>0</v>
      </c>
    </row>
    <row r="1040" spans="1:21" x14ac:dyDescent="0.35">
      <c r="A1040" t="s">
        <v>243</v>
      </c>
      <c r="B1040">
        <v>44294</v>
      </c>
      <c r="C1040" t="s">
        <v>213</v>
      </c>
      <c r="D1040" t="s">
        <v>47</v>
      </c>
      <c r="E1040">
        <v>1</v>
      </c>
      <c r="F1040">
        <v>1</v>
      </c>
      <c r="G1040">
        <v>0</v>
      </c>
      <c r="H1040">
        <v>1</v>
      </c>
      <c r="I1040">
        <v>0</v>
      </c>
      <c r="J1040">
        <v>0</v>
      </c>
      <c r="K1040">
        <v>1</v>
      </c>
      <c r="L1040">
        <v>9</v>
      </c>
      <c r="M1040">
        <v>5</v>
      </c>
      <c r="N1040">
        <v>0</v>
      </c>
      <c r="O1040">
        <v>0</v>
      </c>
      <c r="P1040">
        <v>0</v>
      </c>
      <c r="Q1040">
        <v>0</v>
      </c>
      <c r="R1040">
        <v>11</v>
      </c>
      <c r="S1040">
        <v>0</v>
      </c>
      <c r="T1040">
        <v>0</v>
      </c>
      <c r="U1040">
        <v>0</v>
      </c>
    </row>
    <row r="1041" spans="1:21" x14ac:dyDescent="0.35">
      <c r="A1041" t="s">
        <v>243</v>
      </c>
      <c r="B1041">
        <v>44297</v>
      </c>
      <c r="C1041" t="s">
        <v>214</v>
      </c>
      <c r="D1041" t="s">
        <v>47</v>
      </c>
      <c r="E1041">
        <v>1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4.666666666666667</v>
      </c>
      <c r="M1041">
        <v>4</v>
      </c>
      <c r="N1041">
        <v>1</v>
      </c>
      <c r="O1041">
        <v>1</v>
      </c>
      <c r="P1041">
        <v>0</v>
      </c>
      <c r="Q1041">
        <v>3</v>
      </c>
      <c r="R1041">
        <v>6</v>
      </c>
      <c r="S1041">
        <v>0</v>
      </c>
      <c r="T1041">
        <v>1</v>
      </c>
      <c r="U1041">
        <v>0</v>
      </c>
    </row>
    <row r="1042" spans="1:21" x14ac:dyDescent="0.35">
      <c r="A1042" t="s">
        <v>243</v>
      </c>
      <c r="B1042">
        <v>44298</v>
      </c>
      <c r="C1042" t="s">
        <v>212</v>
      </c>
      <c r="D1042" t="s">
        <v>40</v>
      </c>
      <c r="E1042">
        <v>1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5</v>
      </c>
      <c r="M1042">
        <v>3</v>
      </c>
      <c r="N1042">
        <v>3</v>
      </c>
      <c r="O1042">
        <v>3</v>
      </c>
      <c r="P1042">
        <v>1</v>
      </c>
      <c r="Q1042">
        <v>2</v>
      </c>
      <c r="R1042">
        <v>2</v>
      </c>
      <c r="S1042">
        <v>1</v>
      </c>
      <c r="T1042">
        <v>0</v>
      </c>
      <c r="U1042">
        <v>0</v>
      </c>
    </row>
    <row r="1043" spans="1:21" x14ac:dyDescent="0.35">
      <c r="A1043" t="s">
        <v>243</v>
      </c>
      <c r="B1043">
        <v>44299</v>
      </c>
      <c r="C1043" t="s">
        <v>211</v>
      </c>
      <c r="D1043" t="s">
        <v>40</v>
      </c>
      <c r="E1043">
        <v>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7</v>
      </c>
      <c r="M1043">
        <v>3</v>
      </c>
      <c r="N1043">
        <v>0</v>
      </c>
      <c r="O1043">
        <v>0</v>
      </c>
      <c r="P1043">
        <v>0</v>
      </c>
      <c r="Q1043">
        <v>2</v>
      </c>
      <c r="R1043">
        <v>8</v>
      </c>
      <c r="S1043">
        <v>0</v>
      </c>
      <c r="T1043">
        <v>0</v>
      </c>
      <c r="U1043">
        <v>0</v>
      </c>
    </row>
    <row r="1044" spans="1:21" x14ac:dyDescent="0.35">
      <c r="A1044" t="s">
        <v>243</v>
      </c>
      <c r="B1044">
        <v>44300</v>
      </c>
      <c r="C1044" t="s">
        <v>215</v>
      </c>
      <c r="D1044" t="s">
        <v>40</v>
      </c>
      <c r="E1044">
        <v>1</v>
      </c>
      <c r="F1044">
        <v>1</v>
      </c>
      <c r="G1044">
        <v>0</v>
      </c>
      <c r="H1044">
        <v>1</v>
      </c>
      <c r="I1044">
        <v>0</v>
      </c>
      <c r="J1044">
        <v>0</v>
      </c>
      <c r="K1044">
        <v>1</v>
      </c>
      <c r="L1044">
        <v>9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7</v>
      </c>
      <c r="S1044">
        <v>1</v>
      </c>
      <c r="T1044">
        <v>0</v>
      </c>
      <c r="U1044">
        <v>0</v>
      </c>
    </row>
    <row r="1045" spans="1:21" x14ac:dyDescent="0.35">
      <c r="A1045" t="s">
        <v>243</v>
      </c>
      <c r="B1045">
        <v>44301</v>
      </c>
      <c r="C1045" t="s">
        <v>213</v>
      </c>
      <c r="D1045" t="s">
        <v>40</v>
      </c>
      <c r="E1045">
        <v>1</v>
      </c>
      <c r="F1045">
        <v>0</v>
      </c>
      <c r="G1045">
        <v>0</v>
      </c>
      <c r="H1045">
        <v>0</v>
      </c>
      <c r="I1045">
        <v>1</v>
      </c>
      <c r="J1045">
        <v>0</v>
      </c>
      <c r="K1045">
        <v>0</v>
      </c>
      <c r="L1045">
        <v>6</v>
      </c>
      <c r="M1045">
        <v>5</v>
      </c>
      <c r="N1045">
        <v>2</v>
      </c>
      <c r="O1045">
        <v>2</v>
      </c>
      <c r="P1045">
        <v>1</v>
      </c>
      <c r="Q1045">
        <v>0</v>
      </c>
      <c r="R1045">
        <v>10</v>
      </c>
      <c r="S1045">
        <v>0</v>
      </c>
      <c r="T1045">
        <v>0</v>
      </c>
      <c r="U1045">
        <v>0</v>
      </c>
    </row>
    <row r="1046" spans="1:21" x14ac:dyDescent="0.35">
      <c r="A1046" t="s">
        <v>243</v>
      </c>
      <c r="B1046">
        <v>44303</v>
      </c>
      <c r="C1046" t="s">
        <v>214</v>
      </c>
      <c r="D1046" t="s">
        <v>38</v>
      </c>
      <c r="E1046">
        <v>1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4.666666666666667</v>
      </c>
      <c r="M1046">
        <v>6</v>
      </c>
      <c r="N1046">
        <v>2</v>
      </c>
      <c r="O1046">
        <v>2</v>
      </c>
      <c r="P1046">
        <v>0</v>
      </c>
      <c r="Q1046">
        <v>3</v>
      </c>
      <c r="R1046">
        <v>6</v>
      </c>
      <c r="S1046">
        <v>0</v>
      </c>
      <c r="T1046">
        <v>0</v>
      </c>
      <c r="U1046">
        <v>0</v>
      </c>
    </row>
    <row r="1047" spans="1:21" x14ac:dyDescent="0.35">
      <c r="A1047" t="s">
        <v>243</v>
      </c>
      <c r="B1047" t="s">
        <v>179</v>
      </c>
      <c r="C1047" t="s">
        <v>212</v>
      </c>
      <c r="D1047" t="s">
        <v>38</v>
      </c>
      <c r="E1047">
        <v>1</v>
      </c>
      <c r="F1047">
        <v>0</v>
      </c>
      <c r="G1047">
        <v>0</v>
      </c>
      <c r="H1047">
        <v>1</v>
      </c>
      <c r="I1047">
        <v>0</v>
      </c>
      <c r="J1047">
        <v>0</v>
      </c>
      <c r="K1047">
        <v>0</v>
      </c>
      <c r="L1047">
        <v>5</v>
      </c>
      <c r="M1047">
        <v>6</v>
      </c>
      <c r="N1047">
        <v>2</v>
      </c>
      <c r="O1047">
        <v>2</v>
      </c>
      <c r="P1047">
        <v>1</v>
      </c>
      <c r="Q1047">
        <v>0</v>
      </c>
      <c r="R1047">
        <v>1</v>
      </c>
      <c r="S1047">
        <v>0</v>
      </c>
      <c r="T1047">
        <v>0</v>
      </c>
      <c r="U1047">
        <v>0</v>
      </c>
    </row>
    <row r="1048" spans="1:21" x14ac:dyDescent="0.35">
      <c r="A1048" t="s">
        <v>243</v>
      </c>
      <c r="B1048" t="s">
        <v>180</v>
      </c>
      <c r="C1048" t="s">
        <v>216</v>
      </c>
      <c r="D1048" t="s">
        <v>38</v>
      </c>
      <c r="E1048">
        <v>1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3</v>
      </c>
      <c r="M1048">
        <v>1</v>
      </c>
      <c r="N1048">
        <v>1</v>
      </c>
      <c r="O1048">
        <v>1</v>
      </c>
      <c r="P1048">
        <v>0</v>
      </c>
      <c r="Q1048">
        <v>1</v>
      </c>
      <c r="R1048">
        <v>4</v>
      </c>
      <c r="S1048">
        <v>0</v>
      </c>
      <c r="T1048">
        <v>0</v>
      </c>
      <c r="U1048">
        <v>0</v>
      </c>
    </row>
    <row r="1049" spans="1:21" x14ac:dyDescent="0.35">
      <c r="A1049" t="s">
        <v>243</v>
      </c>
      <c r="B1049">
        <v>44305</v>
      </c>
      <c r="C1049" t="s">
        <v>211</v>
      </c>
      <c r="D1049" t="s">
        <v>38</v>
      </c>
      <c r="E1049">
        <v>1</v>
      </c>
      <c r="F1049">
        <v>0</v>
      </c>
      <c r="G1049">
        <v>0</v>
      </c>
      <c r="H1049">
        <v>0</v>
      </c>
      <c r="I1049">
        <v>1</v>
      </c>
      <c r="J1049">
        <v>0</v>
      </c>
      <c r="K1049">
        <v>0</v>
      </c>
      <c r="L1049">
        <v>1</v>
      </c>
      <c r="M1049">
        <v>8</v>
      </c>
      <c r="N1049">
        <v>8</v>
      </c>
      <c r="O1049">
        <v>7</v>
      </c>
      <c r="P1049">
        <v>2</v>
      </c>
      <c r="Q1049">
        <v>2</v>
      </c>
      <c r="R1049">
        <v>0</v>
      </c>
      <c r="S1049">
        <v>0</v>
      </c>
      <c r="T1049">
        <v>0</v>
      </c>
      <c r="U1049">
        <v>0</v>
      </c>
    </row>
    <row r="1050" spans="1:21" x14ac:dyDescent="0.35">
      <c r="A1050" t="s">
        <v>243</v>
      </c>
      <c r="B1050">
        <v>44306</v>
      </c>
      <c r="C1050" t="s">
        <v>215</v>
      </c>
      <c r="D1050" t="s">
        <v>66</v>
      </c>
      <c r="E1050">
        <v>1</v>
      </c>
      <c r="F1050">
        <v>0</v>
      </c>
      <c r="G1050">
        <v>0</v>
      </c>
      <c r="H1050">
        <v>1</v>
      </c>
      <c r="I1050">
        <v>0</v>
      </c>
      <c r="J1050">
        <v>0</v>
      </c>
      <c r="K1050">
        <v>0</v>
      </c>
      <c r="L1050">
        <v>5</v>
      </c>
      <c r="M1050">
        <v>3</v>
      </c>
      <c r="N1050">
        <v>2</v>
      </c>
      <c r="O1050">
        <v>1</v>
      </c>
      <c r="P1050">
        <v>1</v>
      </c>
      <c r="Q1050">
        <v>5</v>
      </c>
      <c r="R1050">
        <v>8</v>
      </c>
      <c r="S1050">
        <v>0</v>
      </c>
      <c r="T1050">
        <v>0</v>
      </c>
      <c r="U1050">
        <v>1</v>
      </c>
    </row>
    <row r="1051" spans="1:21" x14ac:dyDescent="0.35">
      <c r="A1051" t="s">
        <v>243</v>
      </c>
      <c r="B1051">
        <v>44309</v>
      </c>
      <c r="C1051" t="s">
        <v>214</v>
      </c>
      <c r="D1051" t="s">
        <v>31</v>
      </c>
      <c r="E1051">
        <v>1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3.3333333333333335</v>
      </c>
      <c r="M1051">
        <v>3</v>
      </c>
      <c r="N1051">
        <v>2</v>
      </c>
      <c r="O1051">
        <v>2</v>
      </c>
      <c r="P1051">
        <v>1</v>
      </c>
      <c r="Q1051">
        <v>3</v>
      </c>
      <c r="R1051">
        <v>5</v>
      </c>
      <c r="S1051">
        <v>0</v>
      </c>
      <c r="T1051">
        <v>0</v>
      </c>
      <c r="U1051">
        <v>1</v>
      </c>
    </row>
    <row r="1052" spans="1:21" x14ac:dyDescent="0.35">
      <c r="A1052" t="s">
        <v>243</v>
      </c>
      <c r="B1052">
        <v>44310</v>
      </c>
      <c r="C1052" t="s">
        <v>212</v>
      </c>
      <c r="D1052" t="s">
        <v>31</v>
      </c>
      <c r="E1052">
        <v>1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6</v>
      </c>
      <c r="M1052">
        <v>7</v>
      </c>
      <c r="N1052">
        <v>0</v>
      </c>
      <c r="O1052">
        <v>0</v>
      </c>
      <c r="P1052">
        <v>0</v>
      </c>
      <c r="Q1052">
        <v>0</v>
      </c>
      <c r="R1052">
        <v>2</v>
      </c>
      <c r="S1052">
        <v>0</v>
      </c>
      <c r="T1052">
        <v>0</v>
      </c>
      <c r="U1052">
        <v>0</v>
      </c>
    </row>
    <row r="1053" spans="1:21" x14ac:dyDescent="0.35">
      <c r="A1053" t="s">
        <v>243</v>
      </c>
      <c r="B1053" t="s">
        <v>0</v>
      </c>
      <c r="C1053" t="s">
        <v>1</v>
      </c>
      <c r="D1053" t="s">
        <v>2</v>
      </c>
      <c r="E1053" t="s">
        <v>3</v>
      </c>
      <c r="F1053" t="s">
        <v>4</v>
      </c>
      <c r="G1053" t="s">
        <v>5</v>
      </c>
      <c r="H1053" t="s">
        <v>6</v>
      </c>
      <c r="I1053" t="s">
        <v>7</v>
      </c>
      <c r="J1053" t="s">
        <v>8</v>
      </c>
      <c r="K1053" t="s">
        <v>9</v>
      </c>
      <c r="L1053" t="s">
        <v>10</v>
      </c>
      <c r="M1053" t="s">
        <v>11</v>
      </c>
      <c r="N1053" t="s">
        <v>12</v>
      </c>
      <c r="O1053" t="s">
        <v>13</v>
      </c>
      <c r="P1053" t="s">
        <v>14</v>
      </c>
      <c r="Q1053" t="s">
        <v>15</v>
      </c>
      <c r="R1053" t="s">
        <v>16</v>
      </c>
      <c r="S1053" t="s">
        <v>17</v>
      </c>
      <c r="T1053" t="s">
        <v>18</v>
      </c>
      <c r="U1053" t="s">
        <v>19</v>
      </c>
    </row>
    <row r="1054" spans="1:21" x14ac:dyDescent="0.35">
      <c r="A1054" t="s">
        <v>243</v>
      </c>
      <c r="B1054">
        <v>44311</v>
      </c>
      <c r="C1054" t="s">
        <v>216</v>
      </c>
      <c r="D1054" t="s">
        <v>31</v>
      </c>
      <c r="E1054">
        <v>1</v>
      </c>
      <c r="F1054">
        <v>0</v>
      </c>
      <c r="G1054">
        <v>0</v>
      </c>
      <c r="H1054">
        <v>1</v>
      </c>
      <c r="I1054">
        <v>0</v>
      </c>
      <c r="J1054">
        <v>0</v>
      </c>
      <c r="K1054">
        <v>0</v>
      </c>
      <c r="L1054">
        <v>5</v>
      </c>
      <c r="M1054">
        <v>4</v>
      </c>
      <c r="N1054">
        <v>1</v>
      </c>
      <c r="O1054">
        <v>1</v>
      </c>
      <c r="P1054">
        <v>1</v>
      </c>
      <c r="Q1054">
        <v>0</v>
      </c>
      <c r="R1054">
        <v>10</v>
      </c>
      <c r="S1054">
        <v>0</v>
      </c>
      <c r="T1054">
        <v>0</v>
      </c>
      <c r="U1054">
        <v>0</v>
      </c>
    </row>
    <row r="1055" spans="1:21" x14ac:dyDescent="0.35">
      <c r="A1055" t="s">
        <v>243</v>
      </c>
      <c r="B1055">
        <v>44313</v>
      </c>
      <c r="C1055" t="s">
        <v>211</v>
      </c>
      <c r="D1055" t="s">
        <v>49</v>
      </c>
      <c r="E1055">
        <v>1</v>
      </c>
      <c r="F1055">
        <v>0</v>
      </c>
      <c r="G1055">
        <v>0</v>
      </c>
      <c r="H1055">
        <v>0</v>
      </c>
      <c r="I1055">
        <v>1</v>
      </c>
      <c r="J1055">
        <v>0</v>
      </c>
      <c r="K1055">
        <v>0</v>
      </c>
      <c r="L1055">
        <v>6.666666666666667</v>
      </c>
      <c r="M1055">
        <v>5</v>
      </c>
      <c r="N1055">
        <v>4</v>
      </c>
      <c r="O1055">
        <v>4</v>
      </c>
      <c r="P1055">
        <v>2</v>
      </c>
      <c r="Q1055">
        <v>3</v>
      </c>
      <c r="R1055">
        <v>7</v>
      </c>
      <c r="S1055">
        <v>0</v>
      </c>
      <c r="T1055">
        <v>0</v>
      </c>
      <c r="U1055">
        <v>0</v>
      </c>
    </row>
    <row r="1056" spans="1:21" x14ac:dyDescent="0.35">
      <c r="A1056" t="s">
        <v>243</v>
      </c>
      <c r="B1056" t="s">
        <v>217</v>
      </c>
      <c r="C1056" t="s">
        <v>215</v>
      </c>
      <c r="D1056" t="s">
        <v>49</v>
      </c>
      <c r="E1056">
        <v>1</v>
      </c>
      <c r="F1056">
        <v>0</v>
      </c>
      <c r="G1056">
        <v>0</v>
      </c>
      <c r="H1056">
        <v>1</v>
      </c>
      <c r="I1056">
        <v>0</v>
      </c>
      <c r="J1056">
        <v>0</v>
      </c>
      <c r="K1056">
        <v>0</v>
      </c>
      <c r="L1056">
        <v>6</v>
      </c>
      <c r="M1056">
        <v>2</v>
      </c>
      <c r="N1056">
        <v>1</v>
      </c>
      <c r="O1056">
        <v>1</v>
      </c>
      <c r="P1056">
        <v>0</v>
      </c>
      <c r="Q1056">
        <v>1</v>
      </c>
      <c r="R1056">
        <v>12</v>
      </c>
      <c r="S1056">
        <v>0</v>
      </c>
      <c r="T1056">
        <v>0</v>
      </c>
      <c r="U1056">
        <v>0</v>
      </c>
    </row>
    <row r="1057" spans="1:21" x14ac:dyDescent="0.35">
      <c r="A1057" t="s">
        <v>243</v>
      </c>
      <c r="B1057" t="s">
        <v>218</v>
      </c>
      <c r="C1057" t="s">
        <v>214</v>
      </c>
      <c r="D1057" t="s">
        <v>49</v>
      </c>
      <c r="E1057">
        <v>1</v>
      </c>
      <c r="F1057">
        <v>1</v>
      </c>
      <c r="G1057">
        <v>0</v>
      </c>
      <c r="H1057">
        <v>1</v>
      </c>
      <c r="I1057">
        <v>0</v>
      </c>
      <c r="J1057">
        <v>0</v>
      </c>
      <c r="K1057">
        <v>1</v>
      </c>
      <c r="L1057">
        <v>7</v>
      </c>
      <c r="M1057">
        <v>3</v>
      </c>
      <c r="N1057">
        <v>0</v>
      </c>
      <c r="O1057">
        <v>0</v>
      </c>
      <c r="P1057">
        <v>0</v>
      </c>
      <c r="Q1057">
        <v>0</v>
      </c>
      <c r="R1057">
        <v>9</v>
      </c>
      <c r="S1057">
        <v>0</v>
      </c>
      <c r="T1057">
        <v>0</v>
      </c>
      <c r="U1057">
        <v>0</v>
      </c>
    </row>
    <row r="1058" spans="1:21" x14ac:dyDescent="0.35">
      <c r="A1058" t="s">
        <v>243</v>
      </c>
      <c r="B1058">
        <v>44316</v>
      </c>
      <c r="C1058" t="s">
        <v>212</v>
      </c>
      <c r="D1058" t="s">
        <v>40</v>
      </c>
      <c r="E1058">
        <v>1</v>
      </c>
      <c r="F1058">
        <v>0</v>
      </c>
      <c r="G1058">
        <v>0</v>
      </c>
      <c r="H1058">
        <v>0</v>
      </c>
      <c r="I1058">
        <v>1</v>
      </c>
      <c r="J1058">
        <v>0</v>
      </c>
      <c r="K1058">
        <v>0</v>
      </c>
      <c r="L1058">
        <v>6</v>
      </c>
      <c r="M1058">
        <v>4</v>
      </c>
      <c r="N1058">
        <v>4</v>
      </c>
      <c r="O1058">
        <v>4</v>
      </c>
      <c r="P1058">
        <v>0</v>
      </c>
      <c r="Q1058">
        <v>4</v>
      </c>
      <c r="R1058">
        <v>4</v>
      </c>
      <c r="S1058">
        <v>0</v>
      </c>
      <c r="T1058">
        <v>0</v>
      </c>
      <c r="U1058">
        <v>0</v>
      </c>
    </row>
    <row r="1059" spans="1:21" x14ac:dyDescent="0.35">
      <c r="A1059" t="s">
        <v>243</v>
      </c>
      <c r="B1059">
        <v>44317</v>
      </c>
      <c r="C1059" t="s">
        <v>213</v>
      </c>
      <c r="D1059" t="s">
        <v>40</v>
      </c>
      <c r="E1059">
        <v>1</v>
      </c>
      <c r="F1059">
        <v>0</v>
      </c>
      <c r="G1059">
        <v>0</v>
      </c>
      <c r="H1059">
        <v>1</v>
      </c>
      <c r="I1059">
        <v>0</v>
      </c>
      <c r="J1059">
        <v>0</v>
      </c>
      <c r="K1059">
        <v>0</v>
      </c>
      <c r="L1059">
        <v>5</v>
      </c>
      <c r="M1059">
        <v>4</v>
      </c>
      <c r="N1059">
        <v>3</v>
      </c>
      <c r="O1059">
        <v>3</v>
      </c>
      <c r="P1059">
        <v>1</v>
      </c>
      <c r="Q1059">
        <v>2</v>
      </c>
      <c r="R1059">
        <v>2</v>
      </c>
      <c r="S1059">
        <v>0</v>
      </c>
      <c r="T1059">
        <v>0</v>
      </c>
      <c r="U1059">
        <v>0</v>
      </c>
    </row>
    <row r="1060" spans="1:21" x14ac:dyDescent="0.35">
      <c r="A1060" t="s">
        <v>243</v>
      </c>
      <c r="B1060">
        <v>44318</v>
      </c>
      <c r="C1060" t="s">
        <v>211</v>
      </c>
      <c r="D1060" t="s">
        <v>40</v>
      </c>
      <c r="E1060">
        <v>1</v>
      </c>
      <c r="F1060">
        <v>0</v>
      </c>
      <c r="G1060">
        <v>0</v>
      </c>
      <c r="H1060">
        <v>0</v>
      </c>
      <c r="I1060">
        <v>1</v>
      </c>
      <c r="J1060">
        <v>0</v>
      </c>
      <c r="K1060">
        <v>0</v>
      </c>
      <c r="L1060">
        <v>5.333333333333333</v>
      </c>
      <c r="M1060">
        <v>5</v>
      </c>
      <c r="N1060">
        <v>2</v>
      </c>
      <c r="O1060">
        <v>1</v>
      </c>
      <c r="P1060">
        <v>1</v>
      </c>
      <c r="Q1060">
        <v>3</v>
      </c>
      <c r="R1060">
        <v>8</v>
      </c>
      <c r="S1060">
        <v>0</v>
      </c>
      <c r="T1060">
        <v>0</v>
      </c>
      <c r="U1060">
        <v>0</v>
      </c>
    </row>
    <row r="1061" spans="1:21" x14ac:dyDescent="0.35">
      <c r="A1061" t="s">
        <v>243</v>
      </c>
      <c r="B1061">
        <v>44320</v>
      </c>
      <c r="C1061" t="s">
        <v>214</v>
      </c>
      <c r="D1061" t="s">
        <v>91</v>
      </c>
      <c r="E1061">
        <v>1</v>
      </c>
      <c r="F1061">
        <v>0</v>
      </c>
      <c r="G1061">
        <v>0</v>
      </c>
      <c r="H1061">
        <v>1</v>
      </c>
      <c r="I1061">
        <v>0</v>
      </c>
      <c r="J1061">
        <v>0</v>
      </c>
      <c r="K1061">
        <v>0</v>
      </c>
      <c r="L1061">
        <v>6</v>
      </c>
      <c r="M1061">
        <v>1</v>
      </c>
      <c r="N1061">
        <v>0</v>
      </c>
      <c r="O1061">
        <v>0</v>
      </c>
      <c r="P1061">
        <v>0</v>
      </c>
      <c r="Q1061">
        <v>3</v>
      </c>
      <c r="R1061">
        <v>11</v>
      </c>
      <c r="S1061">
        <v>0</v>
      </c>
      <c r="T1061">
        <v>0</v>
      </c>
      <c r="U1061">
        <v>1</v>
      </c>
    </row>
    <row r="1062" spans="1:21" x14ac:dyDescent="0.35">
      <c r="A1062" t="s">
        <v>243</v>
      </c>
      <c r="B1062">
        <v>44321</v>
      </c>
      <c r="C1062" t="s">
        <v>212</v>
      </c>
      <c r="D1062" t="s">
        <v>91</v>
      </c>
      <c r="E1062">
        <v>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7</v>
      </c>
      <c r="M1062">
        <v>2</v>
      </c>
      <c r="N1062">
        <v>0</v>
      </c>
      <c r="O1062">
        <v>0</v>
      </c>
      <c r="P1062">
        <v>0</v>
      </c>
      <c r="Q1062">
        <v>3</v>
      </c>
      <c r="R1062">
        <v>1</v>
      </c>
      <c r="S1062">
        <v>1</v>
      </c>
      <c r="T1062">
        <v>0</v>
      </c>
      <c r="U1062">
        <v>0</v>
      </c>
    </row>
    <row r="1063" spans="1:21" x14ac:dyDescent="0.35">
      <c r="A1063" t="s">
        <v>243</v>
      </c>
      <c r="B1063">
        <v>44323</v>
      </c>
      <c r="C1063" t="s">
        <v>215</v>
      </c>
      <c r="D1063" t="s">
        <v>29</v>
      </c>
      <c r="E1063">
        <v>1</v>
      </c>
      <c r="F1063">
        <v>0</v>
      </c>
      <c r="G1063">
        <v>0</v>
      </c>
      <c r="H1063">
        <v>1</v>
      </c>
      <c r="I1063">
        <v>0</v>
      </c>
      <c r="J1063">
        <v>0</v>
      </c>
      <c r="K1063">
        <v>0</v>
      </c>
      <c r="L1063">
        <v>6</v>
      </c>
      <c r="M1063">
        <v>5</v>
      </c>
      <c r="N1063">
        <v>0</v>
      </c>
      <c r="O1063">
        <v>0</v>
      </c>
      <c r="P1063">
        <v>0</v>
      </c>
      <c r="Q1063">
        <v>0</v>
      </c>
      <c r="R1063">
        <v>8</v>
      </c>
      <c r="S1063">
        <v>0</v>
      </c>
      <c r="T1063">
        <v>0</v>
      </c>
      <c r="U1063">
        <v>0</v>
      </c>
    </row>
    <row r="1064" spans="1:21" x14ac:dyDescent="0.35">
      <c r="A1064" t="s">
        <v>243</v>
      </c>
      <c r="B1064">
        <v>44324</v>
      </c>
      <c r="C1064" t="s">
        <v>213</v>
      </c>
      <c r="D1064" t="s">
        <v>29</v>
      </c>
      <c r="E1064">
        <v>1</v>
      </c>
      <c r="F1064">
        <v>0</v>
      </c>
      <c r="G1064">
        <v>0</v>
      </c>
      <c r="H1064">
        <v>1</v>
      </c>
      <c r="I1064">
        <v>0</v>
      </c>
      <c r="J1064">
        <v>0</v>
      </c>
      <c r="K1064">
        <v>0</v>
      </c>
      <c r="L1064">
        <v>5</v>
      </c>
      <c r="M1064">
        <v>1</v>
      </c>
      <c r="N1064">
        <v>0</v>
      </c>
      <c r="O1064">
        <v>0</v>
      </c>
      <c r="P1064">
        <v>0</v>
      </c>
      <c r="Q1064">
        <v>4</v>
      </c>
      <c r="R1064">
        <v>6</v>
      </c>
      <c r="S1064">
        <v>0</v>
      </c>
      <c r="T1064">
        <v>0</v>
      </c>
      <c r="U1064">
        <v>0</v>
      </c>
    </row>
    <row r="1065" spans="1:21" x14ac:dyDescent="0.35">
      <c r="A1065" t="s">
        <v>243</v>
      </c>
      <c r="B1065">
        <v>44325</v>
      </c>
      <c r="C1065" t="s">
        <v>211</v>
      </c>
      <c r="D1065" t="s">
        <v>29</v>
      </c>
      <c r="E1065">
        <v>1</v>
      </c>
      <c r="F1065">
        <v>0</v>
      </c>
      <c r="G1065">
        <v>0</v>
      </c>
      <c r="H1065">
        <v>1</v>
      </c>
      <c r="I1065">
        <v>0</v>
      </c>
      <c r="J1065">
        <v>0</v>
      </c>
      <c r="K1065">
        <v>0</v>
      </c>
      <c r="L1065">
        <v>5</v>
      </c>
      <c r="M1065">
        <v>4</v>
      </c>
      <c r="N1065">
        <v>1</v>
      </c>
      <c r="O1065">
        <v>1</v>
      </c>
      <c r="P1065">
        <v>0</v>
      </c>
      <c r="Q1065">
        <v>2</v>
      </c>
      <c r="R1065">
        <v>2</v>
      </c>
      <c r="S1065">
        <v>0</v>
      </c>
      <c r="T1065">
        <v>0</v>
      </c>
      <c r="U1065">
        <v>1</v>
      </c>
    </row>
    <row r="1066" spans="1:21" x14ac:dyDescent="0.35">
      <c r="A1066" t="s">
        <v>243</v>
      </c>
      <c r="B1066">
        <v>44327</v>
      </c>
      <c r="C1066" t="s">
        <v>214</v>
      </c>
      <c r="D1066" t="s">
        <v>30</v>
      </c>
      <c r="E1066">
        <v>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5</v>
      </c>
      <c r="M1066">
        <v>5</v>
      </c>
      <c r="N1066">
        <v>3</v>
      </c>
      <c r="O1066">
        <v>3</v>
      </c>
      <c r="P1066">
        <v>1</v>
      </c>
      <c r="Q1066">
        <v>2</v>
      </c>
      <c r="R1066">
        <v>7</v>
      </c>
      <c r="S1066">
        <v>2</v>
      </c>
      <c r="T1066">
        <v>0</v>
      </c>
      <c r="U1066">
        <v>0</v>
      </c>
    </row>
    <row r="1067" spans="1:21" x14ac:dyDescent="0.35">
      <c r="A1067" t="s">
        <v>243</v>
      </c>
      <c r="B1067">
        <v>44328</v>
      </c>
      <c r="C1067" t="s">
        <v>212</v>
      </c>
      <c r="D1067" t="s">
        <v>30</v>
      </c>
      <c r="E1067">
        <v>1</v>
      </c>
      <c r="F1067">
        <v>0</v>
      </c>
      <c r="G1067">
        <v>0</v>
      </c>
      <c r="H1067">
        <v>1</v>
      </c>
      <c r="I1067">
        <v>0</v>
      </c>
      <c r="J1067">
        <v>0</v>
      </c>
      <c r="K1067">
        <v>0</v>
      </c>
      <c r="L1067">
        <v>5.666666666666667</v>
      </c>
      <c r="M1067">
        <v>8</v>
      </c>
      <c r="N1067">
        <v>6</v>
      </c>
      <c r="O1067">
        <v>6</v>
      </c>
      <c r="P1067">
        <v>1</v>
      </c>
      <c r="Q1067">
        <v>1</v>
      </c>
      <c r="R1067">
        <v>1</v>
      </c>
      <c r="S1067">
        <v>0</v>
      </c>
      <c r="T1067">
        <v>0</v>
      </c>
      <c r="U1067">
        <v>1</v>
      </c>
    </row>
    <row r="1068" spans="1:21" x14ac:dyDescent="0.35">
      <c r="A1068" t="s">
        <v>243</v>
      </c>
      <c r="B1068">
        <v>44329</v>
      </c>
      <c r="C1068" t="s">
        <v>213</v>
      </c>
      <c r="D1068" t="s">
        <v>30</v>
      </c>
      <c r="E1068">
        <v>1</v>
      </c>
      <c r="F1068">
        <v>0</v>
      </c>
      <c r="G1068">
        <v>0</v>
      </c>
      <c r="H1068">
        <v>1</v>
      </c>
      <c r="I1068">
        <v>0</v>
      </c>
      <c r="J1068">
        <v>0</v>
      </c>
      <c r="K1068">
        <v>0</v>
      </c>
      <c r="L1068">
        <v>5</v>
      </c>
      <c r="M1068">
        <v>2</v>
      </c>
      <c r="N1068">
        <v>1</v>
      </c>
      <c r="O1068">
        <v>0</v>
      </c>
      <c r="P1068">
        <v>0</v>
      </c>
      <c r="Q1068">
        <v>3</v>
      </c>
      <c r="R1068">
        <v>9</v>
      </c>
      <c r="S1068">
        <v>0</v>
      </c>
      <c r="T1068">
        <v>0</v>
      </c>
      <c r="U1068">
        <v>1</v>
      </c>
    </row>
    <row r="1069" spans="1:21" x14ac:dyDescent="0.35">
      <c r="A1069" t="s">
        <v>243</v>
      </c>
      <c r="B1069" t="s">
        <v>219</v>
      </c>
      <c r="C1069" t="s">
        <v>211</v>
      </c>
      <c r="D1069" t="s">
        <v>47</v>
      </c>
      <c r="E1069">
        <v>1</v>
      </c>
      <c r="F1069">
        <v>0</v>
      </c>
      <c r="G1069">
        <v>0</v>
      </c>
      <c r="H1069">
        <v>0</v>
      </c>
      <c r="I1069">
        <v>1</v>
      </c>
      <c r="J1069">
        <v>0</v>
      </c>
      <c r="K1069">
        <v>0</v>
      </c>
      <c r="L1069">
        <v>6</v>
      </c>
      <c r="M1069">
        <v>5</v>
      </c>
      <c r="N1069">
        <v>5</v>
      </c>
      <c r="O1069">
        <v>5</v>
      </c>
      <c r="P1069">
        <v>2</v>
      </c>
      <c r="Q1069">
        <v>3</v>
      </c>
      <c r="R1069">
        <v>7</v>
      </c>
      <c r="S1069">
        <v>0</v>
      </c>
      <c r="T1069">
        <v>0</v>
      </c>
      <c r="U1069">
        <v>0</v>
      </c>
    </row>
    <row r="1070" spans="1:21" x14ac:dyDescent="0.35">
      <c r="A1070" t="s">
        <v>243</v>
      </c>
      <c r="B1070" t="s">
        <v>220</v>
      </c>
      <c r="C1070" t="s">
        <v>216</v>
      </c>
      <c r="D1070" t="s">
        <v>47</v>
      </c>
      <c r="E1070">
        <v>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4</v>
      </c>
      <c r="M1070">
        <v>2</v>
      </c>
      <c r="N1070">
        <v>1</v>
      </c>
      <c r="O1070">
        <v>1</v>
      </c>
      <c r="P1070">
        <v>1</v>
      </c>
      <c r="Q1070">
        <v>2</v>
      </c>
      <c r="R1070">
        <v>5</v>
      </c>
      <c r="S1070">
        <v>0</v>
      </c>
      <c r="T1070">
        <v>0</v>
      </c>
      <c r="U1070">
        <v>0</v>
      </c>
    </row>
    <row r="1071" spans="1:21" x14ac:dyDescent="0.35">
      <c r="A1071" t="s">
        <v>243</v>
      </c>
      <c r="B1071">
        <v>44331</v>
      </c>
      <c r="C1071" t="s">
        <v>215</v>
      </c>
      <c r="D1071" t="s">
        <v>47</v>
      </c>
      <c r="E1071">
        <v>1</v>
      </c>
      <c r="F1071">
        <v>0</v>
      </c>
      <c r="G1071">
        <v>0</v>
      </c>
      <c r="H1071">
        <v>0</v>
      </c>
      <c r="I1071">
        <v>1</v>
      </c>
      <c r="J1071">
        <v>0</v>
      </c>
      <c r="K1071">
        <v>0</v>
      </c>
      <c r="L1071">
        <v>5.666666666666667</v>
      </c>
      <c r="M1071">
        <v>8</v>
      </c>
      <c r="N1071">
        <v>4</v>
      </c>
      <c r="O1071">
        <v>4</v>
      </c>
      <c r="P1071">
        <v>1</v>
      </c>
      <c r="Q1071">
        <v>3</v>
      </c>
      <c r="R1071">
        <v>5</v>
      </c>
      <c r="S1071">
        <v>0</v>
      </c>
      <c r="T1071">
        <v>0</v>
      </c>
      <c r="U1071">
        <v>0</v>
      </c>
    </row>
    <row r="1072" spans="1:21" x14ac:dyDescent="0.35">
      <c r="A1072" t="s">
        <v>243</v>
      </c>
      <c r="B1072">
        <v>44332</v>
      </c>
      <c r="C1072" t="s">
        <v>214</v>
      </c>
      <c r="D1072" t="s">
        <v>47</v>
      </c>
      <c r="E1072">
        <v>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5.666666666666667</v>
      </c>
      <c r="M1072">
        <v>3</v>
      </c>
      <c r="N1072">
        <v>1</v>
      </c>
      <c r="O1072">
        <v>0</v>
      </c>
      <c r="P1072">
        <v>0</v>
      </c>
      <c r="Q1072">
        <v>3</v>
      </c>
      <c r="R1072">
        <v>3</v>
      </c>
      <c r="S1072">
        <v>0</v>
      </c>
      <c r="T1072">
        <v>0</v>
      </c>
      <c r="U1072">
        <v>0</v>
      </c>
    </row>
    <row r="1073" spans="1:21" x14ac:dyDescent="0.35">
      <c r="A1073" t="s">
        <v>243</v>
      </c>
      <c r="B1073">
        <v>44333</v>
      </c>
      <c r="C1073" t="s">
        <v>212</v>
      </c>
      <c r="D1073" t="s">
        <v>56</v>
      </c>
      <c r="E1073">
        <v>1</v>
      </c>
      <c r="F1073">
        <v>0</v>
      </c>
      <c r="G1073">
        <v>0</v>
      </c>
      <c r="H1073">
        <v>1</v>
      </c>
      <c r="I1073">
        <v>0</v>
      </c>
      <c r="J1073">
        <v>0</v>
      </c>
      <c r="K1073">
        <v>0</v>
      </c>
      <c r="L1073">
        <v>7</v>
      </c>
      <c r="M1073">
        <v>7</v>
      </c>
      <c r="N1073">
        <v>3</v>
      </c>
      <c r="O1073">
        <v>3</v>
      </c>
      <c r="P1073">
        <v>1</v>
      </c>
      <c r="Q1073">
        <v>0</v>
      </c>
      <c r="R1073">
        <v>6</v>
      </c>
      <c r="S1073">
        <v>0</v>
      </c>
      <c r="T1073">
        <v>0</v>
      </c>
      <c r="U1073">
        <v>0</v>
      </c>
    </row>
    <row r="1074" spans="1:21" x14ac:dyDescent="0.35">
      <c r="A1074" t="s">
        <v>243</v>
      </c>
      <c r="B1074" t="s">
        <v>0</v>
      </c>
      <c r="C1074" t="s">
        <v>1</v>
      </c>
      <c r="D1074" t="s">
        <v>2</v>
      </c>
      <c r="E1074" t="s">
        <v>3</v>
      </c>
      <c r="F1074" t="s">
        <v>4</v>
      </c>
      <c r="G1074" t="s">
        <v>5</v>
      </c>
      <c r="H1074" t="s">
        <v>6</v>
      </c>
      <c r="I1074" t="s">
        <v>7</v>
      </c>
      <c r="J1074" t="s">
        <v>8</v>
      </c>
      <c r="K1074" t="s">
        <v>9</v>
      </c>
      <c r="L1074" t="s">
        <v>10</v>
      </c>
      <c r="M1074" t="s">
        <v>11</v>
      </c>
      <c r="N1074" t="s">
        <v>12</v>
      </c>
      <c r="O1074" t="s">
        <v>13</v>
      </c>
      <c r="P1074" t="s">
        <v>14</v>
      </c>
      <c r="Q1074" t="s">
        <v>15</v>
      </c>
      <c r="R1074" t="s">
        <v>16</v>
      </c>
      <c r="S1074" t="s">
        <v>17</v>
      </c>
      <c r="T1074" t="s">
        <v>18</v>
      </c>
      <c r="U1074" t="s">
        <v>19</v>
      </c>
    </row>
    <row r="1075" spans="1:21" x14ac:dyDescent="0.35">
      <c r="A1075" t="s">
        <v>243</v>
      </c>
      <c r="B1075">
        <v>44334</v>
      </c>
      <c r="C1075" t="s">
        <v>213</v>
      </c>
      <c r="D1075" t="s">
        <v>56</v>
      </c>
      <c r="E1075">
        <v>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6</v>
      </c>
      <c r="M1075">
        <v>5</v>
      </c>
      <c r="N1075">
        <v>2</v>
      </c>
      <c r="O1075">
        <v>2</v>
      </c>
      <c r="P1075">
        <v>2</v>
      </c>
      <c r="Q1075">
        <v>1</v>
      </c>
      <c r="R1075">
        <v>2</v>
      </c>
      <c r="S1075">
        <v>0</v>
      </c>
      <c r="T1075">
        <v>0</v>
      </c>
      <c r="U1075">
        <v>0</v>
      </c>
    </row>
    <row r="1076" spans="1:21" x14ac:dyDescent="0.35">
      <c r="A1076" t="s">
        <v>243</v>
      </c>
      <c r="B1076">
        <v>44335</v>
      </c>
      <c r="C1076" t="s">
        <v>211</v>
      </c>
      <c r="D1076" t="s">
        <v>56</v>
      </c>
      <c r="E1076">
        <v>1</v>
      </c>
      <c r="F1076">
        <v>0</v>
      </c>
      <c r="G1076">
        <v>0</v>
      </c>
      <c r="H1076">
        <v>1</v>
      </c>
      <c r="I1076">
        <v>0</v>
      </c>
      <c r="J1076">
        <v>0</v>
      </c>
      <c r="K1076">
        <v>0</v>
      </c>
      <c r="L1076">
        <v>8</v>
      </c>
      <c r="M1076">
        <v>2</v>
      </c>
      <c r="N1076">
        <v>1</v>
      </c>
      <c r="O1076">
        <v>1</v>
      </c>
      <c r="P1076">
        <v>1</v>
      </c>
      <c r="Q1076">
        <v>3</v>
      </c>
      <c r="R1076">
        <v>11</v>
      </c>
      <c r="S1076">
        <v>0</v>
      </c>
      <c r="T1076">
        <v>0</v>
      </c>
      <c r="U1076">
        <v>0</v>
      </c>
    </row>
    <row r="1077" spans="1:21" x14ac:dyDescent="0.35">
      <c r="A1077" t="s">
        <v>243</v>
      </c>
      <c r="B1077">
        <v>44337</v>
      </c>
      <c r="C1077" t="s">
        <v>215</v>
      </c>
      <c r="D1077" t="s">
        <v>52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6</v>
      </c>
      <c r="M1077">
        <v>2</v>
      </c>
      <c r="N1077">
        <v>0</v>
      </c>
      <c r="O1077">
        <v>0</v>
      </c>
      <c r="P1077">
        <v>0</v>
      </c>
      <c r="Q1077">
        <v>0</v>
      </c>
      <c r="R1077">
        <v>13</v>
      </c>
      <c r="S1077">
        <v>0</v>
      </c>
      <c r="T1077">
        <v>0</v>
      </c>
      <c r="U1077">
        <v>0</v>
      </c>
    </row>
    <row r="1078" spans="1:21" x14ac:dyDescent="0.35">
      <c r="A1078" t="s">
        <v>243</v>
      </c>
      <c r="B1078">
        <v>44338</v>
      </c>
      <c r="C1078" t="s">
        <v>214</v>
      </c>
      <c r="D1078" t="s">
        <v>52</v>
      </c>
      <c r="E1078">
        <v>1</v>
      </c>
      <c r="F1078">
        <v>0</v>
      </c>
      <c r="G1078">
        <v>0</v>
      </c>
      <c r="H1078">
        <v>0</v>
      </c>
      <c r="I1078">
        <v>1</v>
      </c>
      <c r="J1078">
        <v>0</v>
      </c>
      <c r="K1078">
        <v>0</v>
      </c>
      <c r="L1078">
        <v>4.333333333333333</v>
      </c>
      <c r="M1078">
        <v>5</v>
      </c>
      <c r="N1078">
        <v>5</v>
      </c>
      <c r="O1078">
        <v>5</v>
      </c>
      <c r="P1078">
        <v>0</v>
      </c>
      <c r="Q1078">
        <v>4</v>
      </c>
      <c r="R1078">
        <v>6</v>
      </c>
      <c r="S1078">
        <v>0</v>
      </c>
      <c r="T1078">
        <v>0</v>
      </c>
      <c r="U1078">
        <v>2</v>
      </c>
    </row>
    <row r="1079" spans="1:21" x14ac:dyDescent="0.35">
      <c r="A1079" t="s">
        <v>243</v>
      </c>
      <c r="B1079">
        <v>44339</v>
      </c>
      <c r="C1079" t="s">
        <v>212</v>
      </c>
      <c r="D1079" t="s">
        <v>52</v>
      </c>
      <c r="E1079">
        <v>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4</v>
      </c>
      <c r="M1079">
        <v>6</v>
      </c>
      <c r="N1079">
        <v>3</v>
      </c>
      <c r="O1079">
        <v>1</v>
      </c>
      <c r="P1079">
        <v>0</v>
      </c>
      <c r="Q1079">
        <v>2</v>
      </c>
      <c r="R1079">
        <v>4</v>
      </c>
      <c r="S1079">
        <v>0</v>
      </c>
      <c r="T1079">
        <v>0</v>
      </c>
      <c r="U1079">
        <v>0</v>
      </c>
    </row>
    <row r="1080" spans="1:21" x14ac:dyDescent="0.35">
      <c r="A1080" t="s">
        <v>243</v>
      </c>
      <c r="B1080">
        <v>44340</v>
      </c>
      <c r="C1080" t="s">
        <v>213</v>
      </c>
      <c r="D1080" t="s">
        <v>103</v>
      </c>
      <c r="E1080">
        <v>1</v>
      </c>
      <c r="F1080">
        <v>0</v>
      </c>
      <c r="G1080">
        <v>0</v>
      </c>
      <c r="H1080">
        <v>1</v>
      </c>
      <c r="I1080">
        <v>0</v>
      </c>
      <c r="J1080">
        <v>0</v>
      </c>
      <c r="K1080">
        <v>0</v>
      </c>
      <c r="L1080">
        <v>7</v>
      </c>
      <c r="M1080">
        <v>2</v>
      </c>
      <c r="N1080">
        <v>1</v>
      </c>
      <c r="O1080">
        <v>0</v>
      </c>
      <c r="P1080">
        <v>0</v>
      </c>
      <c r="Q1080">
        <v>3</v>
      </c>
      <c r="R1080">
        <v>4</v>
      </c>
      <c r="S1080">
        <v>1</v>
      </c>
      <c r="T1080">
        <v>0</v>
      </c>
      <c r="U1080">
        <v>0</v>
      </c>
    </row>
    <row r="1081" spans="1:21" x14ac:dyDescent="0.35">
      <c r="A1081" t="s">
        <v>243</v>
      </c>
      <c r="B1081">
        <v>44341</v>
      </c>
      <c r="C1081" t="s">
        <v>211</v>
      </c>
      <c r="D1081" t="s">
        <v>103</v>
      </c>
      <c r="E1081">
        <v>1</v>
      </c>
      <c r="F1081">
        <v>0</v>
      </c>
      <c r="G1081">
        <v>0</v>
      </c>
      <c r="H1081">
        <v>1</v>
      </c>
      <c r="I1081">
        <v>0</v>
      </c>
      <c r="J1081">
        <v>0</v>
      </c>
      <c r="K1081">
        <v>0</v>
      </c>
      <c r="L1081">
        <v>6</v>
      </c>
      <c r="M1081">
        <v>6</v>
      </c>
      <c r="N1081">
        <v>2</v>
      </c>
      <c r="O1081">
        <v>1</v>
      </c>
      <c r="P1081">
        <v>0</v>
      </c>
      <c r="Q1081">
        <v>0</v>
      </c>
      <c r="R1081">
        <v>5</v>
      </c>
      <c r="S1081">
        <v>0</v>
      </c>
      <c r="T1081">
        <v>0</v>
      </c>
      <c r="U1081">
        <v>1</v>
      </c>
    </row>
    <row r="1082" spans="1:21" x14ac:dyDescent="0.35">
      <c r="A1082" t="s">
        <v>243</v>
      </c>
      <c r="B1082">
        <v>44342</v>
      </c>
      <c r="C1082" t="s">
        <v>215</v>
      </c>
      <c r="D1082" t="s">
        <v>103</v>
      </c>
      <c r="E1082">
        <v>1</v>
      </c>
      <c r="F1082">
        <v>0</v>
      </c>
      <c r="G1082">
        <v>0</v>
      </c>
      <c r="H1082">
        <v>0</v>
      </c>
      <c r="I1082">
        <v>1</v>
      </c>
      <c r="J1082">
        <v>0</v>
      </c>
      <c r="K1082">
        <v>0</v>
      </c>
      <c r="L1082">
        <v>6</v>
      </c>
      <c r="M1082">
        <v>1</v>
      </c>
      <c r="N1082">
        <v>1</v>
      </c>
      <c r="O1082">
        <v>1</v>
      </c>
      <c r="P1082">
        <v>1</v>
      </c>
      <c r="Q1082">
        <v>0</v>
      </c>
      <c r="R1082">
        <v>10</v>
      </c>
      <c r="S1082">
        <v>2</v>
      </c>
      <c r="T1082">
        <v>0</v>
      </c>
      <c r="U1082">
        <v>0</v>
      </c>
    </row>
    <row r="1083" spans="1:21" x14ac:dyDescent="0.35">
      <c r="A1083" t="s">
        <v>243</v>
      </c>
      <c r="B1083">
        <v>44343</v>
      </c>
      <c r="C1083" t="s">
        <v>214</v>
      </c>
      <c r="D1083" t="s">
        <v>53</v>
      </c>
      <c r="E1083">
        <v>1</v>
      </c>
      <c r="F1083">
        <v>0</v>
      </c>
      <c r="G1083">
        <v>0</v>
      </c>
      <c r="H1083">
        <v>1</v>
      </c>
      <c r="I1083">
        <v>0</v>
      </c>
      <c r="J1083">
        <v>0</v>
      </c>
      <c r="K1083">
        <v>0</v>
      </c>
      <c r="L1083">
        <v>6</v>
      </c>
      <c r="M1083">
        <v>4</v>
      </c>
      <c r="N1083">
        <v>1</v>
      </c>
      <c r="O1083">
        <v>1</v>
      </c>
      <c r="P1083">
        <v>1</v>
      </c>
      <c r="Q1083">
        <v>2</v>
      </c>
      <c r="R1083">
        <v>10</v>
      </c>
      <c r="S1083">
        <v>1</v>
      </c>
      <c r="T1083">
        <v>0</v>
      </c>
      <c r="U1083">
        <v>0</v>
      </c>
    </row>
    <row r="1084" spans="1:21" x14ac:dyDescent="0.35">
      <c r="A1084" t="s">
        <v>243</v>
      </c>
      <c r="B1084" t="s">
        <v>158</v>
      </c>
      <c r="C1084" t="s">
        <v>212</v>
      </c>
      <c r="D1084" t="s">
        <v>53</v>
      </c>
      <c r="E1084">
        <v>1</v>
      </c>
      <c r="F1084">
        <v>0</v>
      </c>
      <c r="G1084">
        <v>0</v>
      </c>
      <c r="H1084">
        <v>1</v>
      </c>
      <c r="I1084">
        <v>0</v>
      </c>
      <c r="J1084">
        <v>0</v>
      </c>
      <c r="K1084">
        <v>0</v>
      </c>
      <c r="L1084">
        <v>5</v>
      </c>
      <c r="M1084">
        <v>8</v>
      </c>
      <c r="N1084">
        <v>4</v>
      </c>
      <c r="O1084">
        <v>4</v>
      </c>
      <c r="P1084">
        <v>3</v>
      </c>
      <c r="Q1084">
        <v>1</v>
      </c>
      <c r="R1084">
        <v>2</v>
      </c>
      <c r="S1084">
        <v>0</v>
      </c>
      <c r="T1084">
        <v>0</v>
      </c>
      <c r="U1084">
        <v>0</v>
      </c>
    </row>
    <row r="1085" spans="1:21" x14ac:dyDescent="0.35">
      <c r="A1085" t="s">
        <v>243</v>
      </c>
      <c r="B1085" t="s">
        <v>159</v>
      </c>
      <c r="C1085" t="s">
        <v>213</v>
      </c>
      <c r="D1085" t="s">
        <v>53</v>
      </c>
      <c r="E1085">
        <v>1</v>
      </c>
      <c r="F1085">
        <v>0</v>
      </c>
      <c r="G1085">
        <v>0</v>
      </c>
      <c r="H1085">
        <v>1</v>
      </c>
      <c r="I1085">
        <v>0</v>
      </c>
      <c r="J1085">
        <v>0</v>
      </c>
      <c r="K1085">
        <v>0</v>
      </c>
      <c r="L1085">
        <v>5</v>
      </c>
      <c r="M1085">
        <v>3</v>
      </c>
      <c r="N1085">
        <v>0</v>
      </c>
      <c r="O1085">
        <v>0</v>
      </c>
      <c r="P1085">
        <v>0</v>
      </c>
      <c r="Q1085">
        <v>0</v>
      </c>
      <c r="R1085">
        <v>7</v>
      </c>
      <c r="S1085">
        <v>0</v>
      </c>
      <c r="T1085">
        <v>0</v>
      </c>
      <c r="U1085">
        <v>0</v>
      </c>
    </row>
    <row r="1086" spans="1:21" x14ac:dyDescent="0.35">
      <c r="A1086" t="s">
        <v>243</v>
      </c>
      <c r="B1086">
        <v>44346</v>
      </c>
      <c r="C1086" t="s">
        <v>211</v>
      </c>
      <c r="D1086" t="s">
        <v>53</v>
      </c>
      <c r="E1086">
        <v>1</v>
      </c>
      <c r="F1086">
        <v>0</v>
      </c>
      <c r="G1086">
        <v>0</v>
      </c>
      <c r="H1086">
        <v>1</v>
      </c>
      <c r="I1086">
        <v>0</v>
      </c>
      <c r="J1086">
        <v>0</v>
      </c>
      <c r="K1086">
        <v>0</v>
      </c>
      <c r="L1086">
        <v>7</v>
      </c>
      <c r="M1086">
        <v>3</v>
      </c>
      <c r="N1086">
        <v>1</v>
      </c>
      <c r="O1086">
        <v>1</v>
      </c>
      <c r="P1086">
        <v>1</v>
      </c>
      <c r="Q1086">
        <v>3</v>
      </c>
      <c r="R1086">
        <v>12</v>
      </c>
      <c r="S1086">
        <v>0</v>
      </c>
      <c r="T1086">
        <v>0</v>
      </c>
      <c r="U1086">
        <v>1</v>
      </c>
    </row>
    <row r="1087" spans="1:21" x14ac:dyDescent="0.35">
      <c r="A1087" t="s">
        <v>243</v>
      </c>
      <c r="B1087" t="s">
        <v>221</v>
      </c>
      <c r="C1087" t="s">
        <v>215</v>
      </c>
      <c r="D1087" t="s">
        <v>66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6</v>
      </c>
      <c r="M1087">
        <v>9</v>
      </c>
      <c r="N1087">
        <v>5</v>
      </c>
      <c r="O1087">
        <v>5</v>
      </c>
      <c r="P1087">
        <v>3</v>
      </c>
      <c r="Q1087">
        <v>1</v>
      </c>
      <c r="R1087">
        <v>8</v>
      </c>
      <c r="S1087">
        <v>0</v>
      </c>
      <c r="T1087">
        <v>0</v>
      </c>
      <c r="U1087">
        <v>1</v>
      </c>
    </row>
    <row r="1088" spans="1:21" x14ac:dyDescent="0.35">
      <c r="A1088" t="s">
        <v>243</v>
      </c>
      <c r="B1088" t="s">
        <v>222</v>
      </c>
      <c r="C1088" t="s">
        <v>223</v>
      </c>
      <c r="D1088" t="s">
        <v>66</v>
      </c>
      <c r="E1088">
        <v>1</v>
      </c>
      <c r="F1088">
        <v>0</v>
      </c>
      <c r="G1088">
        <v>0</v>
      </c>
      <c r="H1088">
        <v>0</v>
      </c>
      <c r="I1088">
        <v>1</v>
      </c>
      <c r="J1088">
        <v>0</v>
      </c>
      <c r="K1088">
        <v>0</v>
      </c>
      <c r="L1088">
        <v>3.6666666666666665</v>
      </c>
      <c r="M1088">
        <v>7</v>
      </c>
      <c r="N1088">
        <v>3</v>
      </c>
      <c r="O1088">
        <v>3</v>
      </c>
      <c r="P1088">
        <v>1</v>
      </c>
      <c r="Q1088">
        <v>1</v>
      </c>
      <c r="R1088">
        <v>4</v>
      </c>
      <c r="S1088">
        <v>0</v>
      </c>
      <c r="T1088">
        <v>0</v>
      </c>
      <c r="U1088">
        <v>0</v>
      </c>
    </row>
    <row r="1089" spans="1:21" x14ac:dyDescent="0.35">
      <c r="A1089" t="s">
        <v>243</v>
      </c>
      <c r="B1089">
        <v>44348</v>
      </c>
      <c r="C1089" t="s">
        <v>214</v>
      </c>
      <c r="D1089" t="s">
        <v>66</v>
      </c>
      <c r="E1089">
        <v>1</v>
      </c>
      <c r="F1089">
        <v>0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3.3333333333333335</v>
      </c>
      <c r="M1089">
        <v>8</v>
      </c>
      <c r="N1089">
        <v>6</v>
      </c>
      <c r="O1089">
        <v>6</v>
      </c>
      <c r="P1089">
        <v>1</v>
      </c>
      <c r="Q1089">
        <v>1</v>
      </c>
      <c r="R1089">
        <v>2</v>
      </c>
      <c r="S1089">
        <v>0</v>
      </c>
      <c r="T1089">
        <v>1</v>
      </c>
      <c r="U1089">
        <v>1</v>
      </c>
    </row>
    <row r="1090" spans="1:21" x14ac:dyDescent="0.35">
      <c r="A1090" t="s">
        <v>243</v>
      </c>
      <c r="B1090">
        <v>44350</v>
      </c>
      <c r="C1090" t="s">
        <v>213</v>
      </c>
      <c r="D1090" t="s">
        <v>49</v>
      </c>
      <c r="E1090">
        <v>1</v>
      </c>
      <c r="F1090">
        <v>0</v>
      </c>
      <c r="G1090">
        <v>0</v>
      </c>
      <c r="H1090">
        <v>1</v>
      </c>
      <c r="I1090">
        <v>0</v>
      </c>
      <c r="J1090">
        <v>0</v>
      </c>
      <c r="K1090">
        <v>0</v>
      </c>
      <c r="L1090">
        <v>6</v>
      </c>
      <c r="M1090">
        <v>4</v>
      </c>
      <c r="N1090">
        <v>1</v>
      </c>
      <c r="O1090">
        <v>1</v>
      </c>
      <c r="P1090">
        <v>1</v>
      </c>
      <c r="Q1090">
        <v>2</v>
      </c>
      <c r="R1090">
        <v>6</v>
      </c>
      <c r="S1090">
        <v>0</v>
      </c>
      <c r="T1090">
        <v>0</v>
      </c>
      <c r="U1090">
        <v>0</v>
      </c>
    </row>
    <row r="1091" spans="1:21" x14ac:dyDescent="0.35">
      <c r="A1091" t="s">
        <v>243</v>
      </c>
      <c r="B1091">
        <v>44351</v>
      </c>
      <c r="C1091" t="s">
        <v>212</v>
      </c>
      <c r="D1091" t="s">
        <v>49</v>
      </c>
      <c r="E1091">
        <v>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6</v>
      </c>
      <c r="M1091">
        <v>5</v>
      </c>
      <c r="N1091">
        <v>2</v>
      </c>
      <c r="O1091">
        <v>1</v>
      </c>
      <c r="P1091">
        <v>1</v>
      </c>
      <c r="Q1091">
        <v>1</v>
      </c>
      <c r="R1091">
        <v>3</v>
      </c>
      <c r="S1091">
        <v>0</v>
      </c>
      <c r="T1091">
        <v>0</v>
      </c>
      <c r="U1091">
        <v>0</v>
      </c>
    </row>
    <row r="1092" spans="1:21" x14ac:dyDescent="0.35">
      <c r="A1092" t="s">
        <v>243</v>
      </c>
      <c r="B1092">
        <v>44352</v>
      </c>
      <c r="C1092" t="s">
        <v>211</v>
      </c>
      <c r="D1092" t="s">
        <v>49</v>
      </c>
      <c r="E1092">
        <v>1</v>
      </c>
      <c r="F1092">
        <v>0</v>
      </c>
      <c r="G1092">
        <v>0</v>
      </c>
      <c r="H1092">
        <v>0</v>
      </c>
      <c r="I1092">
        <v>1</v>
      </c>
      <c r="J1092">
        <v>0</v>
      </c>
      <c r="K1092">
        <v>0</v>
      </c>
      <c r="L1092">
        <v>7</v>
      </c>
      <c r="M1092">
        <v>7</v>
      </c>
      <c r="N1092">
        <v>4</v>
      </c>
      <c r="O1092">
        <v>4</v>
      </c>
      <c r="P1092">
        <v>3</v>
      </c>
      <c r="Q1092">
        <v>0</v>
      </c>
      <c r="R1092">
        <v>9</v>
      </c>
      <c r="S1092">
        <v>1</v>
      </c>
      <c r="T1092">
        <v>0</v>
      </c>
      <c r="U1092">
        <v>0</v>
      </c>
    </row>
    <row r="1093" spans="1:21" x14ac:dyDescent="0.35">
      <c r="A1093" t="s">
        <v>243</v>
      </c>
      <c r="B1093">
        <v>44353</v>
      </c>
      <c r="C1093" t="s">
        <v>214</v>
      </c>
      <c r="D1093" t="s">
        <v>49</v>
      </c>
      <c r="E1093">
        <v>1</v>
      </c>
      <c r="F1093">
        <v>0</v>
      </c>
      <c r="G1093">
        <v>0</v>
      </c>
      <c r="H1093">
        <v>1</v>
      </c>
      <c r="I1093">
        <v>0</v>
      </c>
      <c r="J1093">
        <v>0</v>
      </c>
      <c r="K1093">
        <v>0</v>
      </c>
      <c r="L1093">
        <v>7</v>
      </c>
      <c r="M1093">
        <v>5</v>
      </c>
      <c r="N1093">
        <v>0</v>
      </c>
      <c r="O1093">
        <v>0</v>
      </c>
      <c r="P1093">
        <v>0</v>
      </c>
      <c r="Q1093">
        <v>1</v>
      </c>
      <c r="R1093">
        <v>10</v>
      </c>
      <c r="S1093">
        <v>0</v>
      </c>
      <c r="T1093">
        <v>0</v>
      </c>
      <c r="U1093">
        <v>0</v>
      </c>
    </row>
    <row r="1094" spans="1:21" x14ac:dyDescent="0.35">
      <c r="A1094" t="s">
        <v>243</v>
      </c>
      <c r="B1094">
        <v>44355</v>
      </c>
      <c r="C1094" t="s">
        <v>215</v>
      </c>
      <c r="D1094" t="s">
        <v>64</v>
      </c>
      <c r="E1094">
        <v>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5</v>
      </c>
      <c r="M1094">
        <v>6</v>
      </c>
      <c r="N1094">
        <v>1</v>
      </c>
      <c r="O1094">
        <v>1</v>
      </c>
      <c r="P1094">
        <v>0</v>
      </c>
      <c r="Q1094">
        <v>2</v>
      </c>
      <c r="R1094">
        <v>8</v>
      </c>
      <c r="S1094">
        <v>0</v>
      </c>
      <c r="T1094">
        <v>0</v>
      </c>
      <c r="U1094">
        <v>1</v>
      </c>
    </row>
    <row r="1095" spans="1:21" x14ac:dyDescent="0.35">
      <c r="A1095" t="s">
        <v>243</v>
      </c>
      <c r="B1095" t="s">
        <v>0</v>
      </c>
      <c r="C1095" t="s">
        <v>1</v>
      </c>
      <c r="D1095" t="s">
        <v>2</v>
      </c>
      <c r="E1095" t="s">
        <v>3</v>
      </c>
      <c r="F1095" t="s">
        <v>4</v>
      </c>
      <c r="G1095" t="s">
        <v>5</v>
      </c>
      <c r="H1095" t="s">
        <v>6</v>
      </c>
      <c r="I1095" t="s">
        <v>7</v>
      </c>
      <c r="J1095" t="s">
        <v>8</v>
      </c>
      <c r="K1095" t="s">
        <v>9</v>
      </c>
      <c r="L1095" t="s">
        <v>10</v>
      </c>
      <c r="M1095" t="s">
        <v>11</v>
      </c>
      <c r="N1095" t="s">
        <v>12</v>
      </c>
      <c r="O1095" t="s">
        <v>13</v>
      </c>
      <c r="P1095" t="s">
        <v>14</v>
      </c>
      <c r="Q1095" t="s">
        <v>15</v>
      </c>
      <c r="R1095" t="s">
        <v>16</v>
      </c>
      <c r="S1095" t="s">
        <v>17</v>
      </c>
      <c r="T1095" t="s">
        <v>18</v>
      </c>
      <c r="U1095" t="s">
        <v>19</v>
      </c>
    </row>
    <row r="1096" spans="1:21" x14ac:dyDescent="0.35">
      <c r="A1096" t="s">
        <v>243</v>
      </c>
      <c r="B1096">
        <v>44356</v>
      </c>
      <c r="C1096" t="s">
        <v>213</v>
      </c>
      <c r="D1096" t="s">
        <v>64</v>
      </c>
      <c r="E1096">
        <v>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7</v>
      </c>
      <c r="M1096">
        <v>4</v>
      </c>
      <c r="N1096">
        <v>1</v>
      </c>
      <c r="O1096">
        <v>1</v>
      </c>
      <c r="P1096">
        <v>1</v>
      </c>
      <c r="Q1096">
        <v>0</v>
      </c>
      <c r="R1096">
        <v>9</v>
      </c>
      <c r="S1096">
        <v>0</v>
      </c>
      <c r="T1096">
        <v>0</v>
      </c>
      <c r="U1096">
        <v>0</v>
      </c>
    </row>
    <row r="1097" spans="1:21" x14ac:dyDescent="0.35">
      <c r="A1097" t="s">
        <v>243</v>
      </c>
      <c r="B1097">
        <v>44357</v>
      </c>
      <c r="C1097" t="s">
        <v>212</v>
      </c>
      <c r="D1097" t="s">
        <v>64</v>
      </c>
      <c r="E1097">
        <v>1</v>
      </c>
      <c r="F1097">
        <v>0</v>
      </c>
      <c r="G1097">
        <v>0</v>
      </c>
      <c r="H1097">
        <v>1</v>
      </c>
      <c r="I1097">
        <v>0</v>
      </c>
      <c r="J1097">
        <v>0</v>
      </c>
      <c r="K1097">
        <v>0</v>
      </c>
      <c r="L1097">
        <v>6</v>
      </c>
      <c r="M1097">
        <v>6</v>
      </c>
      <c r="N1097">
        <v>2</v>
      </c>
      <c r="O1097">
        <v>2</v>
      </c>
      <c r="P1097">
        <v>0</v>
      </c>
      <c r="Q1097">
        <v>2</v>
      </c>
      <c r="R1097">
        <v>8</v>
      </c>
      <c r="S1097">
        <v>0</v>
      </c>
      <c r="T1097">
        <v>0</v>
      </c>
      <c r="U1097">
        <v>1</v>
      </c>
    </row>
    <row r="1098" spans="1:21" x14ac:dyDescent="0.35">
      <c r="A1098" t="s">
        <v>243</v>
      </c>
      <c r="B1098">
        <v>44358</v>
      </c>
      <c r="C1098" t="s">
        <v>211</v>
      </c>
      <c r="D1098" t="s">
        <v>65</v>
      </c>
      <c r="E1098">
        <v>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6</v>
      </c>
      <c r="M1098">
        <v>5</v>
      </c>
      <c r="N1098">
        <v>2</v>
      </c>
      <c r="O1098">
        <v>2</v>
      </c>
      <c r="P1098">
        <v>2</v>
      </c>
      <c r="Q1098">
        <v>1</v>
      </c>
      <c r="R1098">
        <v>9</v>
      </c>
      <c r="S1098">
        <v>0</v>
      </c>
      <c r="T1098">
        <v>0</v>
      </c>
      <c r="U1098">
        <v>0</v>
      </c>
    </row>
    <row r="1099" spans="1:21" x14ac:dyDescent="0.35">
      <c r="A1099" t="s">
        <v>243</v>
      </c>
      <c r="B1099">
        <v>44359</v>
      </c>
      <c r="C1099" t="s">
        <v>214</v>
      </c>
      <c r="D1099" t="s">
        <v>65</v>
      </c>
      <c r="E1099">
        <v>1</v>
      </c>
      <c r="F1099">
        <v>0</v>
      </c>
      <c r="G1099">
        <v>0</v>
      </c>
      <c r="H1099">
        <v>1</v>
      </c>
      <c r="I1099">
        <v>0</v>
      </c>
      <c r="J1099">
        <v>0</v>
      </c>
      <c r="K1099">
        <v>0</v>
      </c>
      <c r="L1099">
        <v>5</v>
      </c>
      <c r="M1099">
        <v>4</v>
      </c>
      <c r="N1099">
        <v>2</v>
      </c>
      <c r="O1099">
        <v>2</v>
      </c>
      <c r="P1099">
        <v>1</v>
      </c>
      <c r="Q1099">
        <v>1</v>
      </c>
      <c r="R1099">
        <v>7</v>
      </c>
      <c r="S1099">
        <v>1</v>
      </c>
      <c r="T1099">
        <v>0</v>
      </c>
      <c r="U1099">
        <v>0</v>
      </c>
    </row>
    <row r="1100" spans="1:21" x14ac:dyDescent="0.35">
      <c r="A1100" t="s">
        <v>243</v>
      </c>
      <c r="B1100">
        <v>44360</v>
      </c>
      <c r="C1100" t="s">
        <v>215</v>
      </c>
      <c r="D1100" t="s">
        <v>65</v>
      </c>
      <c r="E1100">
        <v>1</v>
      </c>
      <c r="F1100">
        <v>0</v>
      </c>
      <c r="G1100">
        <v>0</v>
      </c>
      <c r="H1100">
        <v>1</v>
      </c>
      <c r="I1100">
        <v>0</v>
      </c>
      <c r="J1100">
        <v>0</v>
      </c>
      <c r="K1100">
        <v>0</v>
      </c>
      <c r="L1100">
        <v>7</v>
      </c>
      <c r="M1100">
        <v>1</v>
      </c>
      <c r="N1100">
        <v>1</v>
      </c>
      <c r="O1100">
        <v>1</v>
      </c>
      <c r="P1100">
        <v>0</v>
      </c>
      <c r="Q1100">
        <v>2</v>
      </c>
      <c r="R1100">
        <v>9</v>
      </c>
      <c r="S1100">
        <v>0</v>
      </c>
      <c r="T1100">
        <v>0</v>
      </c>
      <c r="U1100">
        <v>1</v>
      </c>
    </row>
    <row r="1101" spans="1:21" x14ac:dyDescent="0.35">
      <c r="A1101" t="s">
        <v>243</v>
      </c>
      <c r="B1101">
        <v>44361</v>
      </c>
      <c r="C1101" t="s">
        <v>213</v>
      </c>
      <c r="D1101" t="s">
        <v>35</v>
      </c>
      <c r="E1101">
        <v>1</v>
      </c>
      <c r="F1101">
        <v>0</v>
      </c>
      <c r="G1101">
        <v>0</v>
      </c>
      <c r="H1101">
        <v>0</v>
      </c>
      <c r="I1101">
        <v>1</v>
      </c>
      <c r="J1101">
        <v>0</v>
      </c>
      <c r="K1101">
        <v>0</v>
      </c>
      <c r="L1101">
        <v>6</v>
      </c>
      <c r="M1101">
        <v>6</v>
      </c>
      <c r="N1101">
        <v>3</v>
      </c>
      <c r="O1101">
        <v>3</v>
      </c>
      <c r="P1101">
        <v>2</v>
      </c>
      <c r="Q1101">
        <v>3</v>
      </c>
      <c r="R1101">
        <v>8</v>
      </c>
      <c r="S1101">
        <v>0</v>
      </c>
      <c r="T1101">
        <v>0</v>
      </c>
      <c r="U1101">
        <v>0</v>
      </c>
    </row>
    <row r="1102" spans="1:21" x14ac:dyDescent="0.35">
      <c r="A1102" t="s">
        <v>243</v>
      </c>
      <c r="B1102">
        <v>44362</v>
      </c>
      <c r="C1102" t="s">
        <v>212</v>
      </c>
      <c r="D1102" t="s">
        <v>35</v>
      </c>
      <c r="E1102">
        <v>1</v>
      </c>
      <c r="F1102">
        <v>0</v>
      </c>
      <c r="G1102">
        <v>0</v>
      </c>
      <c r="H1102">
        <v>1</v>
      </c>
      <c r="I1102">
        <v>0</v>
      </c>
      <c r="J1102">
        <v>0</v>
      </c>
      <c r="K1102">
        <v>0</v>
      </c>
      <c r="L1102">
        <v>7</v>
      </c>
      <c r="M1102">
        <v>4</v>
      </c>
      <c r="N1102">
        <v>0</v>
      </c>
      <c r="O1102">
        <v>0</v>
      </c>
      <c r="P1102">
        <v>0</v>
      </c>
      <c r="Q1102">
        <v>1</v>
      </c>
      <c r="R1102">
        <v>5</v>
      </c>
      <c r="S1102">
        <v>0</v>
      </c>
      <c r="T1102">
        <v>0</v>
      </c>
      <c r="U1102">
        <v>0</v>
      </c>
    </row>
    <row r="1103" spans="1:21" x14ac:dyDescent="0.35">
      <c r="A1103" t="s">
        <v>243</v>
      </c>
      <c r="B1103">
        <v>44363</v>
      </c>
      <c r="C1103" t="s">
        <v>211</v>
      </c>
      <c r="D1103" t="s">
        <v>35</v>
      </c>
      <c r="E1103">
        <v>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6</v>
      </c>
      <c r="M1103">
        <v>4</v>
      </c>
      <c r="N1103">
        <v>3</v>
      </c>
      <c r="O1103">
        <v>3</v>
      </c>
      <c r="P1103">
        <v>1</v>
      </c>
      <c r="Q1103">
        <v>2</v>
      </c>
      <c r="R1103">
        <v>7</v>
      </c>
      <c r="S1103">
        <v>0</v>
      </c>
      <c r="T1103">
        <v>0</v>
      </c>
      <c r="U1103">
        <v>0</v>
      </c>
    </row>
    <row r="1104" spans="1:21" x14ac:dyDescent="0.35">
      <c r="A1104" t="s">
        <v>243</v>
      </c>
      <c r="B1104">
        <v>44364</v>
      </c>
      <c r="C1104" t="s">
        <v>214</v>
      </c>
      <c r="D1104" t="s">
        <v>32</v>
      </c>
      <c r="E1104">
        <v>1</v>
      </c>
      <c r="F1104">
        <v>0</v>
      </c>
      <c r="G1104">
        <v>0</v>
      </c>
      <c r="H1104">
        <v>0</v>
      </c>
      <c r="I1104">
        <v>1</v>
      </c>
      <c r="J1104">
        <v>0</v>
      </c>
      <c r="K1104">
        <v>0</v>
      </c>
      <c r="L1104">
        <v>3.3333333333333335</v>
      </c>
      <c r="M1104">
        <v>4</v>
      </c>
      <c r="N1104">
        <v>7</v>
      </c>
      <c r="O1104">
        <v>6</v>
      </c>
      <c r="P1104">
        <v>1</v>
      </c>
      <c r="Q1104">
        <v>2</v>
      </c>
      <c r="R1104">
        <v>4</v>
      </c>
      <c r="S1104">
        <v>1</v>
      </c>
      <c r="T1104">
        <v>0</v>
      </c>
      <c r="U1104">
        <v>1</v>
      </c>
    </row>
    <row r="1105" spans="1:21" x14ac:dyDescent="0.35">
      <c r="A1105" t="s">
        <v>243</v>
      </c>
      <c r="B1105">
        <v>44365</v>
      </c>
      <c r="C1105" t="s">
        <v>215</v>
      </c>
      <c r="D1105" t="s">
        <v>32</v>
      </c>
      <c r="E1105">
        <v>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7</v>
      </c>
      <c r="M1105">
        <v>3</v>
      </c>
      <c r="N1105">
        <v>1</v>
      </c>
      <c r="O1105">
        <v>1</v>
      </c>
      <c r="P1105">
        <v>0</v>
      </c>
      <c r="Q1105">
        <v>3</v>
      </c>
      <c r="R1105">
        <v>8</v>
      </c>
      <c r="S1105">
        <v>0</v>
      </c>
      <c r="T1105">
        <v>0</v>
      </c>
      <c r="U1105">
        <v>0</v>
      </c>
    </row>
    <row r="1106" spans="1:21" x14ac:dyDescent="0.35">
      <c r="A1106" t="s">
        <v>243</v>
      </c>
      <c r="B1106">
        <v>44366</v>
      </c>
      <c r="C1106" t="s">
        <v>213</v>
      </c>
      <c r="D1106" t="s">
        <v>32</v>
      </c>
      <c r="E1106">
        <v>1</v>
      </c>
      <c r="F1106">
        <v>0</v>
      </c>
      <c r="G1106">
        <v>0</v>
      </c>
      <c r="H1106">
        <v>0</v>
      </c>
      <c r="I1106">
        <v>1</v>
      </c>
      <c r="J1106">
        <v>0</v>
      </c>
      <c r="K1106">
        <v>0</v>
      </c>
      <c r="L1106">
        <v>4</v>
      </c>
      <c r="M1106">
        <v>8</v>
      </c>
      <c r="N1106">
        <v>6</v>
      </c>
      <c r="O1106">
        <v>6</v>
      </c>
      <c r="P1106">
        <v>0</v>
      </c>
      <c r="Q1106">
        <v>1</v>
      </c>
      <c r="R1106">
        <v>6</v>
      </c>
      <c r="S1106">
        <v>0</v>
      </c>
      <c r="T1106">
        <v>0</v>
      </c>
      <c r="U1106">
        <v>1</v>
      </c>
    </row>
    <row r="1107" spans="1:21" x14ac:dyDescent="0.35">
      <c r="A1107" t="s">
        <v>243</v>
      </c>
      <c r="B1107">
        <v>44367</v>
      </c>
      <c r="C1107" t="s">
        <v>212</v>
      </c>
      <c r="D1107" t="s">
        <v>32</v>
      </c>
      <c r="E1107">
        <v>1</v>
      </c>
      <c r="F1107">
        <v>0</v>
      </c>
      <c r="G1107">
        <v>0</v>
      </c>
      <c r="H1107">
        <v>0</v>
      </c>
      <c r="I1107">
        <v>1</v>
      </c>
      <c r="J1107">
        <v>0</v>
      </c>
      <c r="K1107">
        <v>0</v>
      </c>
      <c r="L1107">
        <v>2.6666666666666665</v>
      </c>
      <c r="M1107">
        <v>7</v>
      </c>
      <c r="N1107">
        <v>6</v>
      </c>
      <c r="O1107">
        <v>3</v>
      </c>
      <c r="P1107">
        <v>0</v>
      </c>
      <c r="Q1107">
        <v>4</v>
      </c>
      <c r="R1107">
        <v>3</v>
      </c>
      <c r="S1107">
        <v>0</v>
      </c>
      <c r="T1107">
        <v>0</v>
      </c>
      <c r="U1107">
        <v>0</v>
      </c>
    </row>
    <row r="1108" spans="1:21" x14ac:dyDescent="0.35">
      <c r="A1108" t="s">
        <v>243</v>
      </c>
      <c r="B1108">
        <v>44369</v>
      </c>
      <c r="C1108" t="s">
        <v>211</v>
      </c>
      <c r="D1108" t="s">
        <v>118</v>
      </c>
      <c r="E1108">
        <v>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6</v>
      </c>
      <c r="M1108">
        <v>4</v>
      </c>
      <c r="N1108">
        <v>2</v>
      </c>
      <c r="O1108">
        <v>2</v>
      </c>
      <c r="P1108">
        <v>1</v>
      </c>
      <c r="Q1108">
        <v>2</v>
      </c>
      <c r="R1108">
        <v>7</v>
      </c>
      <c r="S1108">
        <v>0</v>
      </c>
      <c r="T1108">
        <v>0</v>
      </c>
      <c r="U1108">
        <v>0</v>
      </c>
    </row>
    <row r="1109" spans="1:21" x14ac:dyDescent="0.35">
      <c r="A1109" t="s">
        <v>243</v>
      </c>
      <c r="B1109">
        <v>44370</v>
      </c>
      <c r="C1109" t="s">
        <v>214</v>
      </c>
      <c r="D1109" t="s">
        <v>118</v>
      </c>
      <c r="E1109">
        <v>1</v>
      </c>
      <c r="F1109">
        <v>0</v>
      </c>
      <c r="G1109">
        <v>0</v>
      </c>
      <c r="H1109">
        <v>1</v>
      </c>
      <c r="I1109">
        <v>0</v>
      </c>
      <c r="J1109">
        <v>0</v>
      </c>
      <c r="K1109">
        <v>0</v>
      </c>
      <c r="L1109">
        <v>5.666666666666667</v>
      </c>
      <c r="M1109">
        <v>7</v>
      </c>
      <c r="N1109">
        <v>2</v>
      </c>
      <c r="O1109">
        <v>1</v>
      </c>
      <c r="P1109">
        <v>0</v>
      </c>
      <c r="Q1109">
        <v>1</v>
      </c>
      <c r="R1109">
        <v>7</v>
      </c>
      <c r="S1109">
        <v>0</v>
      </c>
      <c r="T1109">
        <v>0</v>
      </c>
      <c r="U1109">
        <v>0</v>
      </c>
    </row>
    <row r="1110" spans="1:21" x14ac:dyDescent="0.35">
      <c r="A1110" t="s">
        <v>243</v>
      </c>
      <c r="B1110">
        <v>44372</v>
      </c>
      <c r="C1110" t="s">
        <v>215</v>
      </c>
      <c r="D1110" t="s">
        <v>46</v>
      </c>
      <c r="E1110">
        <v>1</v>
      </c>
      <c r="F1110">
        <v>0</v>
      </c>
      <c r="G1110">
        <v>0</v>
      </c>
      <c r="H1110">
        <v>0</v>
      </c>
      <c r="I1110">
        <v>1</v>
      </c>
      <c r="J1110">
        <v>0</v>
      </c>
      <c r="K1110">
        <v>0</v>
      </c>
      <c r="L1110">
        <v>5</v>
      </c>
      <c r="M1110">
        <v>5</v>
      </c>
      <c r="N1110">
        <v>3</v>
      </c>
      <c r="O1110">
        <v>3</v>
      </c>
      <c r="P1110">
        <v>1</v>
      </c>
      <c r="Q1110">
        <v>4</v>
      </c>
      <c r="R1110">
        <v>8</v>
      </c>
      <c r="S1110">
        <v>1</v>
      </c>
      <c r="T1110">
        <v>0</v>
      </c>
      <c r="U1110">
        <v>0</v>
      </c>
    </row>
    <row r="1111" spans="1:21" x14ac:dyDescent="0.35">
      <c r="A1111" t="s">
        <v>243</v>
      </c>
      <c r="B1111">
        <v>44373</v>
      </c>
      <c r="C1111" t="s">
        <v>213</v>
      </c>
      <c r="D1111" t="s">
        <v>46</v>
      </c>
      <c r="E1111">
        <v>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3</v>
      </c>
      <c r="M1111">
        <v>0</v>
      </c>
      <c r="N1111">
        <v>0</v>
      </c>
      <c r="O1111">
        <v>0</v>
      </c>
      <c r="P1111">
        <v>0</v>
      </c>
      <c r="Q1111">
        <v>2</v>
      </c>
      <c r="R1111">
        <v>4</v>
      </c>
      <c r="S1111">
        <v>0</v>
      </c>
      <c r="T1111">
        <v>0</v>
      </c>
      <c r="U1111">
        <v>0</v>
      </c>
    </row>
    <row r="1112" spans="1:21" x14ac:dyDescent="0.35">
      <c r="A1112" t="s">
        <v>243</v>
      </c>
      <c r="B1112">
        <v>44374</v>
      </c>
      <c r="C1112" t="s">
        <v>224</v>
      </c>
      <c r="D1112" t="s">
        <v>46</v>
      </c>
      <c r="E1112">
        <v>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2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2</v>
      </c>
      <c r="S1112">
        <v>0</v>
      </c>
      <c r="T1112">
        <v>0</v>
      </c>
      <c r="U1112">
        <v>0</v>
      </c>
    </row>
    <row r="1113" spans="1:21" x14ac:dyDescent="0.35">
      <c r="A1113" t="s">
        <v>243</v>
      </c>
      <c r="B1113">
        <v>44376</v>
      </c>
      <c r="C1113" t="s">
        <v>211</v>
      </c>
      <c r="D1113" t="s">
        <v>30</v>
      </c>
      <c r="E1113">
        <v>1</v>
      </c>
      <c r="F1113">
        <v>0</v>
      </c>
      <c r="G1113">
        <v>0</v>
      </c>
      <c r="H1113">
        <v>1</v>
      </c>
      <c r="I1113">
        <v>0</v>
      </c>
      <c r="J1113">
        <v>0</v>
      </c>
      <c r="K1113">
        <v>0</v>
      </c>
      <c r="L1113">
        <v>6</v>
      </c>
      <c r="M1113">
        <v>6</v>
      </c>
      <c r="N1113">
        <v>3</v>
      </c>
      <c r="O1113">
        <v>3</v>
      </c>
      <c r="P1113">
        <v>1</v>
      </c>
      <c r="Q1113">
        <v>1</v>
      </c>
      <c r="R1113">
        <v>1</v>
      </c>
      <c r="S1113">
        <v>0</v>
      </c>
      <c r="T1113">
        <v>0</v>
      </c>
      <c r="U1113">
        <v>0</v>
      </c>
    </row>
    <row r="1114" spans="1:21" x14ac:dyDescent="0.35">
      <c r="A1114" t="s">
        <v>243</v>
      </c>
      <c r="B1114">
        <v>44377</v>
      </c>
      <c r="C1114" t="s">
        <v>214</v>
      </c>
      <c r="D1114" t="s">
        <v>30</v>
      </c>
      <c r="E1114">
        <v>1</v>
      </c>
      <c r="F1114">
        <v>0</v>
      </c>
      <c r="G1114">
        <v>0</v>
      </c>
      <c r="H1114">
        <v>1</v>
      </c>
      <c r="I1114">
        <v>0</v>
      </c>
      <c r="J1114">
        <v>0</v>
      </c>
      <c r="K1114">
        <v>0</v>
      </c>
      <c r="L1114">
        <v>6</v>
      </c>
      <c r="M1114">
        <v>3</v>
      </c>
      <c r="N1114">
        <v>2</v>
      </c>
      <c r="O1114">
        <v>2</v>
      </c>
      <c r="P1114">
        <v>2</v>
      </c>
      <c r="Q1114">
        <v>3</v>
      </c>
      <c r="R1114">
        <v>7</v>
      </c>
      <c r="S1114">
        <v>0</v>
      </c>
      <c r="T1114">
        <v>0</v>
      </c>
      <c r="U1114">
        <v>0</v>
      </c>
    </row>
    <row r="1115" spans="1:21" x14ac:dyDescent="0.35">
      <c r="A1115" t="s">
        <v>243</v>
      </c>
      <c r="B1115">
        <v>44378</v>
      </c>
      <c r="C1115" t="s">
        <v>215</v>
      </c>
      <c r="D1115" t="s">
        <v>30</v>
      </c>
      <c r="E1115">
        <v>1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5</v>
      </c>
      <c r="M1115">
        <v>6</v>
      </c>
      <c r="N1115">
        <v>4</v>
      </c>
      <c r="O1115">
        <v>4</v>
      </c>
      <c r="P1115">
        <v>0</v>
      </c>
      <c r="Q1115">
        <v>2</v>
      </c>
      <c r="R1115">
        <v>9</v>
      </c>
      <c r="S1115">
        <v>0</v>
      </c>
      <c r="T1115">
        <v>0</v>
      </c>
      <c r="U1115">
        <v>1</v>
      </c>
    </row>
    <row r="1116" spans="1:21" x14ac:dyDescent="0.35">
      <c r="A1116" t="s">
        <v>243</v>
      </c>
      <c r="B1116" t="s">
        <v>0</v>
      </c>
      <c r="C1116" t="s">
        <v>1</v>
      </c>
      <c r="D1116" t="s">
        <v>2</v>
      </c>
      <c r="E1116" t="s">
        <v>3</v>
      </c>
      <c r="F1116" t="s">
        <v>4</v>
      </c>
      <c r="G1116" t="s">
        <v>5</v>
      </c>
      <c r="H1116" t="s">
        <v>6</v>
      </c>
      <c r="I1116" t="s">
        <v>7</v>
      </c>
      <c r="J1116" t="s">
        <v>8</v>
      </c>
      <c r="K1116" t="s">
        <v>9</v>
      </c>
      <c r="L1116" t="s">
        <v>10</v>
      </c>
      <c r="M1116" t="s">
        <v>11</v>
      </c>
      <c r="N1116" t="s">
        <v>12</v>
      </c>
      <c r="O1116" t="s">
        <v>13</v>
      </c>
      <c r="P1116" t="s">
        <v>14</v>
      </c>
      <c r="Q1116" t="s">
        <v>15</v>
      </c>
      <c r="R1116" t="s">
        <v>16</v>
      </c>
      <c r="S1116" t="s">
        <v>17</v>
      </c>
      <c r="T1116" t="s">
        <v>18</v>
      </c>
      <c r="U1116" t="s">
        <v>19</v>
      </c>
    </row>
    <row r="1117" spans="1:21" x14ac:dyDescent="0.35">
      <c r="A1117" t="s">
        <v>243</v>
      </c>
      <c r="B1117">
        <v>44379</v>
      </c>
      <c r="C1117" t="s">
        <v>213</v>
      </c>
      <c r="D1117" t="s">
        <v>65</v>
      </c>
      <c r="E1117">
        <v>1</v>
      </c>
      <c r="F1117">
        <v>0</v>
      </c>
      <c r="G1117">
        <v>0</v>
      </c>
      <c r="H1117">
        <v>1</v>
      </c>
      <c r="I1117">
        <v>0</v>
      </c>
      <c r="J1117">
        <v>0</v>
      </c>
      <c r="K1117">
        <v>0</v>
      </c>
      <c r="L1117">
        <v>6</v>
      </c>
      <c r="M1117">
        <v>4</v>
      </c>
      <c r="N1117">
        <v>1</v>
      </c>
      <c r="O1117">
        <v>1</v>
      </c>
      <c r="P1117">
        <v>0</v>
      </c>
      <c r="Q1117">
        <v>5</v>
      </c>
      <c r="R1117">
        <v>9</v>
      </c>
      <c r="S1117">
        <v>0</v>
      </c>
      <c r="T1117">
        <v>0</v>
      </c>
      <c r="U1117">
        <v>1</v>
      </c>
    </row>
    <row r="1118" spans="1:21" x14ac:dyDescent="0.35">
      <c r="A1118" t="s">
        <v>243</v>
      </c>
      <c r="B1118">
        <v>44380</v>
      </c>
      <c r="C1118" t="s">
        <v>212</v>
      </c>
      <c r="D1118" t="s">
        <v>65</v>
      </c>
      <c r="E1118">
        <v>1</v>
      </c>
      <c r="F1118">
        <v>0</v>
      </c>
      <c r="G1118">
        <v>0</v>
      </c>
      <c r="H1118">
        <v>0</v>
      </c>
      <c r="I1118">
        <v>1</v>
      </c>
      <c r="J1118">
        <v>0</v>
      </c>
      <c r="K1118">
        <v>0</v>
      </c>
      <c r="L1118">
        <v>4</v>
      </c>
      <c r="M1118">
        <v>7</v>
      </c>
      <c r="N1118">
        <v>7</v>
      </c>
      <c r="O1118">
        <v>7</v>
      </c>
      <c r="P1118">
        <v>1</v>
      </c>
      <c r="Q1118">
        <v>3</v>
      </c>
      <c r="R1118">
        <v>2</v>
      </c>
      <c r="S1118">
        <v>0</v>
      </c>
      <c r="T1118">
        <v>0</v>
      </c>
      <c r="U1118">
        <v>1</v>
      </c>
    </row>
    <row r="1119" spans="1:21" x14ac:dyDescent="0.35">
      <c r="A1119" t="s">
        <v>243</v>
      </c>
      <c r="B1119">
        <v>44381</v>
      </c>
      <c r="C1119" t="s">
        <v>211</v>
      </c>
      <c r="D1119" t="s">
        <v>65</v>
      </c>
      <c r="E1119">
        <v>1</v>
      </c>
      <c r="F1119">
        <v>0</v>
      </c>
      <c r="G1119">
        <v>0</v>
      </c>
      <c r="H1119">
        <v>0</v>
      </c>
      <c r="I1119">
        <v>1</v>
      </c>
      <c r="J1119">
        <v>0</v>
      </c>
      <c r="K1119">
        <v>0</v>
      </c>
      <c r="L1119">
        <v>5</v>
      </c>
      <c r="M1119">
        <v>10</v>
      </c>
      <c r="N1119">
        <v>6</v>
      </c>
      <c r="O1119">
        <v>6</v>
      </c>
      <c r="P1119">
        <v>0</v>
      </c>
      <c r="Q1119">
        <v>1</v>
      </c>
      <c r="R1119">
        <v>5</v>
      </c>
      <c r="S1119">
        <v>0</v>
      </c>
      <c r="T1119">
        <v>0</v>
      </c>
      <c r="U1119">
        <v>0</v>
      </c>
    </row>
    <row r="1120" spans="1:21" x14ac:dyDescent="0.35">
      <c r="A1120" t="s">
        <v>243</v>
      </c>
      <c r="B1120">
        <v>44382</v>
      </c>
      <c r="C1120" t="s">
        <v>214</v>
      </c>
      <c r="D1120" t="s">
        <v>56</v>
      </c>
      <c r="E1120">
        <v>1</v>
      </c>
      <c r="F1120">
        <v>0</v>
      </c>
      <c r="G1120">
        <v>0</v>
      </c>
      <c r="H1120">
        <v>0</v>
      </c>
      <c r="I1120">
        <v>1</v>
      </c>
      <c r="J1120">
        <v>0</v>
      </c>
      <c r="K1120">
        <v>0</v>
      </c>
      <c r="L1120">
        <v>5.333333333333333</v>
      </c>
      <c r="M1120">
        <v>6</v>
      </c>
      <c r="N1120">
        <v>6</v>
      </c>
      <c r="O1120">
        <v>6</v>
      </c>
      <c r="P1120">
        <v>1</v>
      </c>
      <c r="Q1120">
        <v>2</v>
      </c>
      <c r="R1120">
        <v>8</v>
      </c>
      <c r="S1120">
        <v>1</v>
      </c>
      <c r="T1120">
        <v>0</v>
      </c>
      <c r="U1120">
        <v>1</v>
      </c>
    </row>
    <row r="1121" spans="1:21" x14ac:dyDescent="0.35">
      <c r="A1121" t="s">
        <v>243</v>
      </c>
      <c r="B1121">
        <v>44383</v>
      </c>
      <c r="C1121" t="s">
        <v>215</v>
      </c>
      <c r="D1121" t="s">
        <v>56</v>
      </c>
      <c r="E1121">
        <v>1</v>
      </c>
      <c r="F1121">
        <v>0</v>
      </c>
      <c r="G1121">
        <v>0</v>
      </c>
      <c r="H1121">
        <v>1</v>
      </c>
      <c r="I1121">
        <v>0</v>
      </c>
      <c r="J1121">
        <v>0</v>
      </c>
      <c r="K1121">
        <v>0</v>
      </c>
      <c r="L1121">
        <v>6</v>
      </c>
      <c r="M1121">
        <v>7</v>
      </c>
      <c r="N1121">
        <v>1</v>
      </c>
      <c r="O1121">
        <v>1</v>
      </c>
      <c r="P1121">
        <v>0</v>
      </c>
      <c r="Q1121">
        <v>0</v>
      </c>
      <c r="R1121">
        <v>8</v>
      </c>
      <c r="S1121">
        <v>0</v>
      </c>
      <c r="T1121">
        <v>0</v>
      </c>
      <c r="U1121">
        <v>0</v>
      </c>
    </row>
    <row r="1122" spans="1:21" x14ac:dyDescent="0.35">
      <c r="A1122" t="s">
        <v>243</v>
      </c>
      <c r="B1122">
        <v>44384</v>
      </c>
      <c r="C1122" t="s">
        <v>213</v>
      </c>
      <c r="D1122" t="s">
        <v>56</v>
      </c>
      <c r="E1122">
        <v>1</v>
      </c>
      <c r="F1122">
        <v>0</v>
      </c>
      <c r="G1122">
        <v>0</v>
      </c>
      <c r="H1122">
        <v>1</v>
      </c>
      <c r="I1122">
        <v>0</v>
      </c>
      <c r="J1122">
        <v>0</v>
      </c>
      <c r="K1122">
        <v>0</v>
      </c>
      <c r="L1122">
        <v>6</v>
      </c>
      <c r="M1122">
        <v>4</v>
      </c>
      <c r="N1122">
        <v>1</v>
      </c>
      <c r="O1122">
        <v>1</v>
      </c>
      <c r="P1122">
        <v>1</v>
      </c>
      <c r="Q1122">
        <v>3</v>
      </c>
      <c r="R1122">
        <v>6</v>
      </c>
      <c r="S1122">
        <v>0</v>
      </c>
      <c r="T1122">
        <v>0</v>
      </c>
      <c r="U1122">
        <v>1</v>
      </c>
    </row>
    <row r="1123" spans="1:21" x14ac:dyDescent="0.35">
      <c r="A1123" t="s">
        <v>243</v>
      </c>
      <c r="B1123">
        <v>44386</v>
      </c>
      <c r="C1123" t="s">
        <v>212</v>
      </c>
      <c r="D1123" t="s">
        <v>67</v>
      </c>
      <c r="E1123">
        <v>1</v>
      </c>
      <c r="F1123">
        <v>0</v>
      </c>
      <c r="G1123">
        <v>0</v>
      </c>
      <c r="H1123">
        <v>1</v>
      </c>
      <c r="I1123">
        <v>0</v>
      </c>
      <c r="J1123">
        <v>0</v>
      </c>
      <c r="K1123">
        <v>0</v>
      </c>
      <c r="L1123">
        <v>7</v>
      </c>
      <c r="M1123">
        <v>7</v>
      </c>
      <c r="N1123">
        <v>1</v>
      </c>
      <c r="O1123">
        <v>1</v>
      </c>
      <c r="P1123">
        <v>1</v>
      </c>
      <c r="Q1123">
        <v>1</v>
      </c>
      <c r="R1123">
        <v>3</v>
      </c>
      <c r="S1123">
        <v>0</v>
      </c>
      <c r="T1123">
        <v>0</v>
      </c>
      <c r="U1123">
        <v>0</v>
      </c>
    </row>
    <row r="1124" spans="1:21" x14ac:dyDescent="0.35">
      <c r="A1124" t="s">
        <v>243</v>
      </c>
      <c r="B1124">
        <v>44387</v>
      </c>
      <c r="C1124" t="s">
        <v>211</v>
      </c>
      <c r="D1124" t="s">
        <v>67</v>
      </c>
      <c r="E1124">
        <v>1</v>
      </c>
      <c r="F1124">
        <v>0</v>
      </c>
      <c r="G1124">
        <v>0</v>
      </c>
      <c r="H1124">
        <v>1</v>
      </c>
      <c r="I1124">
        <v>0</v>
      </c>
      <c r="J1124">
        <v>0</v>
      </c>
      <c r="K1124">
        <v>0</v>
      </c>
      <c r="L1124">
        <v>5.333333333333333</v>
      </c>
      <c r="M1124">
        <v>6</v>
      </c>
      <c r="N1124">
        <v>2</v>
      </c>
      <c r="O1124">
        <v>2</v>
      </c>
      <c r="P1124">
        <v>0</v>
      </c>
      <c r="Q1124">
        <v>2</v>
      </c>
      <c r="R1124">
        <v>9</v>
      </c>
      <c r="S1124">
        <v>0</v>
      </c>
      <c r="T1124">
        <v>0</v>
      </c>
      <c r="U1124">
        <v>2</v>
      </c>
    </row>
    <row r="1125" spans="1:21" x14ac:dyDescent="0.35">
      <c r="A1125" t="s">
        <v>243</v>
      </c>
      <c r="B1125">
        <v>44388</v>
      </c>
      <c r="C1125" t="s">
        <v>214</v>
      </c>
      <c r="D1125" t="s">
        <v>67</v>
      </c>
      <c r="E1125">
        <v>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5</v>
      </c>
      <c r="M1125">
        <v>2</v>
      </c>
      <c r="N1125">
        <v>2</v>
      </c>
      <c r="O1125">
        <v>2</v>
      </c>
      <c r="P1125">
        <v>1</v>
      </c>
      <c r="Q1125">
        <v>2</v>
      </c>
      <c r="R1125">
        <v>6</v>
      </c>
      <c r="S1125">
        <v>1</v>
      </c>
      <c r="T1125">
        <v>0</v>
      </c>
      <c r="U1125">
        <v>1</v>
      </c>
    </row>
    <row r="1126" spans="1:21" x14ac:dyDescent="0.35">
      <c r="A1126" t="s">
        <v>243</v>
      </c>
      <c r="B1126">
        <v>44393</v>
      </c>
      <c r="C1126" t="s">
        <v>214</v>
      </c>
      <c r="D1126" t="s">
        <v>26</v>
      </c>
      <c r="E1126">
        <v>1</v>
      </c>
      <c r="F1126">
        <v>0</v>
      </c>
      <c r="G1126">
        <v>0</v>
      </c>
      <c r="H1126">
        <v>0</v>
      </c>
      <c r="I1126">
        <v>1</v>
      </c>
      <c r="J1126">
        <v>0</v>
      </c>
      <c r="K1126">
        <v>0</v>
      </c>
      <c r="L1126">
        <v>5.666666666666667</v>
      </c>
      <c r="M1126">
        <v>6</v>
      </c>
      <c r="N1126">
        <v>3</v>
      </c>
      <c r="O1126">
        <v>3</v>
      </c>
      <c r="P1126">
        <v>1</v>
      </c>
      <c r="Q1126">
        <v>2</v>
      </c>
      <c r="R1126">
        <v>10</v>
      </c>
      <c r="S1126">
        <v>1</v>
      </c>
      <c r="T1126">
        <v>0</v>
      </c>
      <c r="U1126">
        <v>0</v>
      </c>
    </row>
    <row r="1127" spans="1:21" x14ac:dyDescent="0.35">
      <c r="A1127" t="s">
        <v>243</v>
      </c>
      <c r="B1127">
        <v>44394</v>
      </c>
      <c r="C1127" t="s">
        <v>211</v>
      </c>
      <c r="D1127" t="s">
        <v>26</v>
      </c>
      <c r="E1127">
        <v>1</v>
      </c>
      <c r="F1127">
        <v>1</v>
      </c>
      <c r="G1127">
        <v>0</v>
      </c>
      <c r="H1127">
        <v>1</v>
      </c>
      <c r="I1127">
        <v>0</v>
      </c>
      <c r="J1127">
        <v>0</v>
      </c>
      <c r="K1127">
        <v>0</v>
      </c>
      <c r="L1127">
        <v>9</v>
      </c>
      <c r="M1127">
        <v>3</v>
      </c>
      <c r="N1127">
        <v>1</v>
      </c>
      <c r="O1127">
        <v>1</v>
      </c>
      <c r="P1127">
        <v>1</v>
      </c>
      <c r="Q1127">
        <v>0</v>
      </c>
      <c r="R1127">
        <v>8</v>
      </c>
      <c r="S1127">
        <v>0</v>
      </c>
      <c r="T1127">
        <v>0</v>
      </c>
      <c r="U1127">
        <v>0</v>
      </c>
    </row>
    <row r="1128" spans="1:21" x14ac:dyDescent="0.35">
      <c r="A1128" t="s">
        <v>243</v>
      </c>
      <c r="B1128">
        <v>44395</v>
      </c>
      <c r="C1128" t="s">
        <v>215</v>
      </c>
      <c r="D1128" t="s">
        <v>26</v>
      </c>
      <c r="E1128">
        <v>1</v>
      </c>
      <c r="F1128">
        <v>0</v>
      </c>
      <c r="G1128">
        <v>0</v>
      </c>
      <c r="H1128">
        <v>1</v>
      </c>
      <c r="I1128">
        <v>0</v>
      </c>
      <c r="J1128">
        <v>0</v>
      </c>
      <c r="K1128">
        <v>0</v>
      </c>
      <c r="L1128">
        <v>7</v>
      </c>
      <c r="M1128">
        <v>1</v>
      </c>
      <c r="N1128">
        <v>0</v>
      </c>
      <c r="O1128">
        <v>0</v>
      </c>
      <c r="P1128">
        <v>0</v>
      </c>
      <c r="Q1128">
        <v>0</v>
      </c>
      <c r="R1128">
        <v>10</v>
      </c>
      <c r="S1128">
        <v>0</v>
      </c>
      <c r="T1128">
        <v>0</v>
      </c>
      <c r="U1128">
        <v>0</v>
      </c>
    </row>
    <row r="1129" spans="1:21" x14ac:dyDescent="0.35">
      <c r="A1129" t="s">
        <v>243</v>
      </c>
      <c r="B1129" t="s">
        <v>225</v>
      </c>
      <c r="C1129" t="s">
        <v>213</v>
      </c>
      <c r="D1129" t="s">
        <v>30</v>
      </c>
      <c r="E1129">
        <v>1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7</v>
      </c>
      <c r="M1129">
        <v>5</v>
      </c>
      <c r="N1129">
        <v>1</v>
      </c>
      <c r="O1129">
        <v>1</v>
      </c>
      <c r="P1129">
        <v>1</v>
      </c>
      <c r="Q1129">
        <v>1</v>
      </c>
      <c r="R1129">
        <v>4</v>
      </c>
      <c r="S1129">
        <v>0</v>
      </c>
      <c r="T1129">
        <v>0</v>
      </c>
      <c r="U1129">
        <v>0</v>
      </c>
    </row>
    <row r="1130" spans="1:21" x14ac:dyDescent="0.35">
      <c r="A1130" t="s">
        <v>243</v>
      </c>
      <c r="B1130" t="s">
        <v>226</v>
      </c>
      <c r="C1130" t="s">
        <v>227</v>
      </c>
      <c r="D1130" t="s">
        <v>30</v>
      </c>
      <c r="E1130">
        <v>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3</v>
      </c>
      <c r="M1130">
        <v>2</v>
      </c>
      <c r="N1130">
        <v>2</v>
      </c>
      <c r="O1130">
        <v>1</v>
      </c>
      <c r="P1130">
        <v>1</v>
      </c>
      <c r="Q1130">
        <v>1</v>
      </c>
      <c r="R1130">
        <v>3</v>
      </c>
      <c r="S1130">
        <v>0</v>
      </c>
      <c r="T1130">
        <v>0</v>
      </c>
      <c r="U1130">
        <v>0</v>
      </c>
    </row>
    <row r="1131" spans="1:21" x14ac:dyDescent="0.35">
      <c r="A1131" t="s">
        <v>243</v>
      </c>
      <c r="B1131">
        <v>44397</v>
      </c>
      <c r="C1131" t="s">
        <v>212</v>
      </c>
      <c r="D1131" t="s">
        <v>30</v>
      </c>
      <c r="E1131">
        <v>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5</v>
      </c>
      <c r="M1131">
        <v>4</v>
      </c>
      <c r="N1131">
        <v>2</v>
      </c>
      <c r="O1131">
        <v>2</v>
      </c>
      <c r="P1131">
        <v>1</v>
      </c>
      <c r="Q1131">
        <v>2</v>
      </c>
      <c r="R1131">
        <v>6</v>
      </c>
      <c r="S1131">
        <v>0</v>
      </c>
      <c r="T1131">
        <v>0</v>
      </c>
      <c r="U1131">
        <v>0</v>
      </c>
    </row>
    <row r="1132" spans="1:21" x14ac:dyDescent="0.35">
      <c r="A1132" t="s">
        <v>243</v>
      </c>
      <c r="B1132">
        <v>44398</v>
      </c>
      <c r="C1132" t="s">
        <v>214</v>
      </c>
      <c r="D1132" t="s">
        <v>30</v>
      </c>
      <c r="E1132">
        <v>1</v>
      </c>
      <c r="F1132">
        <v>0</v>
      </c>
      <c r="G1132">
        <v>0</v>
      </c>
      <c r="H1132">
        <v>0</v>
      </c>
      <c r="I1132">
        <v>1</v>
      </c>
      <c r="J1132">
        <v>0</v>
      </c>
      <c r="K1132">
        <v>0</v>
      </c>
      <c r="L1132">
        <v>5</v>
      </c>
      <c r="M1132">
        <v>7</v>
      </c>
      <c r="N1132">
        <v>3</v>
      </c>
      <c r="O1132">
        <v>3</v>
      </c>
      <c r="P1132">
        <v>1</v>
      </c>
      <c r="Q1132">
        <v>2</v>
      </c>
      <c r="R1132">
        <v>5</v>
      </c>
      <c r="S1132">
        <v>0</v>
      </c>
      <c r="T1132">
        <v>0</v>
      </c>
      <c r="U1132">
        <v>1</v>
      </c>
    </row>
    <row r="1133" spans="1:21" x14ac:dyDescent="0.35">
      <c r="A1133" t="s">
        <v>243</v>
      </c>
      <c r="B1133">
        <v>44400</v>
      </c>
      <c r="C1133" t="s">
        <v>211</v>
      </c>
      <c r="D1133" t="s">
        <v>105</v>
      </c>
      <c r="E1133">
        <v>1</v>
      </c>
      <c r="F1133">
        <v>0</v>
      </c>
      <c r="G1133">
        <v>0</v>
      </c>
      <c r="H1133">
        <v>0</v>
      </c>
      <c r="I1133">
        <v>1</v>
      </c>
      <c r="J1133">
        <v>0</v>
      </c>
      <c r="K1133">
        <v>0</v>
      </c>
      <c r="L1133">
        <v>6</v>
      </c>
      <c r="M1133">
        <v>6</v>
      </c>
      <c r="N1133">
        <v>1</v>
      </c>
      <c r="O1133">
        <v>1</v>
      </c>
      <c r="P1133">
        <v>0</v>
      </c>
      <c r="Q1133">
        <v>5</v>
      </c>
      <c r="R1133">
        <v>3</v>
      </c>
      <c r="S1133">
        <v>0</v>
      </c>
      <c r="T1133">
        <v>0</v>
      </c>
      <c r="U1133">
        <v>0</v>
      </c>
    </row>
    <row r="1134" spans="1:21" x14ac:dyDescent="0.35">
      <c r="A1134" t="s">
        <v>243</v>
      </c>
      <c r="B1134">
        <v>44401</v>
      </c>
      <c r="C1134" t="s">
        <v>215</v>
      </c>
      <c r="D1134" t="s">
        <v>105</v>
      </c>
      <c r="E1134">
        <v>1</v>
      </c>
      <c r="F1134">
        <v>0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4</v>
      </c>
      <c r="M1134">
        <v>4</v>
      </c>
      <c r="N1134">
        <v>4</v>
      </c>
      <c r="O1134">
        <v>2</v>
      </c>
      <c r="P1134">
        <v>2</v>
      </c>
      <c r="Q1134">
        <v>2</v>
      </c>
      <c r="R1134">
        <v>5</v>
      </c>
      <c r="S1134">
        <v>1</v>
      </c>
      <c r="T1134">
        <v>0</v>
      </c>
      <c r="U1134">
        <v>0</v>
      </c>
    </row>
    <row r="1135" spans="1:21" x14ac:dyDescent="0.35">
      <c r="A1135" t="s">
        <v>243</v>
      </c>
      <c r="B1135">
        <v>44402</v>
      </c>
      <c r="C1135" t="s">
        <v>213</v>
      </c>
      <c r="D1135" t="s">
        <v>105</v>
      </c>
      <c r="E1135">
        <v>1</v>
      </c>
      <c r="F1135">
        <v>0</v>
      </c>
      <c r="G1135">
        <v>0</v>
      </c>
      <c r="H1135">
        <v>1</v>
      </c>
      <c r="I1135">
        <v>0</v>
      </c>
      <c r="J1135">
        <v>0</v>
      </c>
      <c r="K1135">
        <v>0</v>
      </c>
      <c r="L1135">
        <v>6</v>
      </c>
      <c r="M1135">
        <v>6</v>
      </c>
      <c r="N1135">
        <v>1</v>
      </c>
      <c r="O1135">
        <v>1</v>
      </c>
      <c r="P1135">
        <v>0</v>
      </c>
      <c r="Q1135">
        <v>0</v>
      </c>
      <c r="R1135">
        <v>6</v>
      </c>
      <c r="S1135">
        <v>0</v>
      </c>
      <c r="T1135">
        <v>0</v>
      </c>
      <c r="U1135">
        <v>0</v>
      </c>
    </row>
    <row r="1136" spans="1:21" x14ac:dyDescent="0.35">
      <c r="A1136" t="s">
        <v>243</v>
      </c>
      <c r="B1136">
        <v>44403</v>
      </c>
      <c r="C1136" t="s">
        <v>212</v>
      </c>
      <c r="D1136" t="s">
        <v>29</v>
      </c>
      <c r="E1136">
        <v>1</v>
      </c>
      <c r="F1136">
        <v>0</v>
      </c>
      <c r="G1136">
        <v>0</v>
      </c>
      <c r="H1136">
        <v>0</v>
      </c>
      <c r="I1136">
        <v>1</v>
      </c>
      <c r="J1136">
        <v>0</v>
      </c>
      <c r="K1136">
        <v>0</v>
      </c>
      <c r="L1136">
        <v>6</v>
      </c>
      <c r="M1136">
        <v>6</v>
      </c>
      <c r="N1136">
        <v>4</v>
      </c>
      <c r="O1136">
        <v>4</v>
      </c>
      <c r="P1136">
        <v>3</v>
      </c>
      <c r="Q1136">
        <v>1</v>
      </c>
      <c r="R1136">
        <v>3</v>
      </c>
      <c r="S1136">
        <v>1</v>
      </c>
      <c r="T1136">
        <v>0</v>
      </c>
      <c r="U1136">
        <v>0</v>
      </c>
    </row>
    <row r="1137" spans="1:21" x14ac:dyDescent="0.35">
      <c r="A1137" t="s">
        <v>243</v>
      </c>
      <c r="B1137" t="s">
        <v>0</v>
      </c>
      <c r="C1137" t="s">
        <v>1</v>
      </c>
      <c r="D1137" t="s">
        <v>2</v>
      </c>
      <c r="E1137" t="s">
        <v>3</v>
      </c>
      <c r="F1137" t="s">
        <v>4</v>
      </c>
      <c r="G1137" t="s">
        <v>5</v>
      </c>
      <c r="H1137" t="s">
        <v>6</v>
      </c>
      <c r="I1137" t="s">
        <v>7</v>
      </c>
      <c r="J1137" t="s">
        <v>8</v>
      </c>
      <c r="K1137" t="s">
        <v>9</v>
      </c>
      <c r="L1137" t="s">
        <v>10</v>
      </c>
      <c r="M1137" t="s">
        <v>11</v>
      </c>
      <c r="N1137" t="s">
        <v>12</v>
      </c>
      <c r="O1137" t="s">
        <v>13</v>
      </c>
      <c r="P1137" t="s">
        <v>14</v>
      </c>
      <c r="Q1137" t="s">
        <v>15</v>
      </c>
      <c r="R1137" t="s">
        <v>16</v>
      </c>
      <c r="S1137" t="s">
        <v>17</v>
      </c>
      <c r="T1137" t="s">
        <v>18</v>
      </c>
      <c r="U1137" t="s">
        <v>19</v>
      </c>
    </row>
    <row r="1138" spans="1:21" x14ac:dyDescent="0.35">
      <c r="A1138" t="s">
        <v>243</v>
      </c>
      <c r="B1138">
        <v>44404</v>
      </c>
      <c r="C1138" t="s">
        <v>214</v>
      </c>
      <c r="D1138" t="s">
        <v>29</v>
      </c>
      <c r="E1138">
        <v>1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6</v>
      </c>
      <c r="M1138">
        <v>6</v>
      </c>
      <c r="N1138">
        <v>3</v>
      </c>
      <c r="O1138">
        <v>2</v>
      </c>
      <c r="P1138">
        <v>0</v>
      </c>
      <c r="Q1138">
        <v>1</v>
      </c>
      <c r="R1138">
        <v>6</v>
      </c>
      <c r="S1138">
        <v>0</v>
      </c>
      <c r="T1138">
        <v>0</v>
      </c>
      <c r="U1138">
        <v>0</v>
      </c>
    </row>
    <row r="1139" spans="1:21" x14ac:dyDescent="0.35">
      <c r="A1139" t="s">
        <v>243</v>
      </c>
      <c r="B1139">
        <v>44405</v>
      </c>
      <c r="C1139" t="s">
        <v>211</v>
      </c>
      <c r="D1139" t="s">
        <v>29</v>
      </c>
      <c r="E1139">
        <v>1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6</v>
      </c>
      <c r="M1139">
        <v>4</v>
      </c>
      <c r="N1139">
        <v>1</v>
      </c>
      <c r="O1139">
        <v>1</v>
      </c>
      <c r="P1139">
        <v>0</v>
      </c>
      <c r="Q1139">
        <v>1</v>
      </c>
      <c r="R1139">
        <v>7</v>
      </c>
      <c r="S1139">
        <v>0</v>
      </c>
      <c r="T1139">
        <v>0</v>
      </c>
      <c r="U1139">
        <v>1</v>
      </c>
    </row>
    <row r="1140" spans="1:21" x14ac:dyDescent="0.35">
      <c r="A1140" t="s">
        <v>243</v>
      </c>
      <c r="B1140">
        <v>44406</v>
      </c>
      <c r="C1140" t="s">
        <v>215</v>
      </c>
      <c r="D1140" t="s">
        <v>29</v>
      </c>
      <c r="E1140">
        <v>1</v>
      </c>
      <c r="F1140">
        <v>0</v>
      </c>
      <c r="G1140">
        <v>0</v>
      </c>
      <c r="H1140">
        <v>0</v>
      </c>
      <c r="I1140">
        <v>1</v>
      </c>
      <c r="J1140">
        <v>0</v>
      </c>
      <c r="K1140">
        <v>0</v>
      </c>
      <c r="L1140">
        <v>4</v>
      </c>
      <c r="M1140">
        <v>8</v>
      </c>
      <c r="N1140">
        <v>4</v>
      </c>
      <c r="O1140">
        <v>4</v>
      </c>
      <c r="P1140">
        <v>2</v>
      </c>
      <c r="Q1140">
        <v>0</v>
      </c>
      <c r="R1140">
        <v>4</v>
      </c>
      <c r="S1140">
        <v>0</v>
      </c>
      <c r="T1140">
        <v>0</v>
      </c>
      <c r="U1140">
        <v>0</v>
      </c>
    </row>
    <row r="1141" spans="1:21" x14ac:dyDescent="0.35">
      <c r="A1141" t="s">
        <v>243</v>
      </c>
      <c r="B1141">
        <v>44407</v>
      </c>
      <c r="C1141" t="s">
        <v>213</v>
      </c>
      <c r="D1141" t="s">
        <v>40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5</v>
      </c>
      <c r="M1141">
        <v>7</v>
      </c>
      <c r="N1141">
        <v>3</v>
      </c>
      <c r="O1141">
        <v>3</v>
      </c>
      <c r="P1141">
        <v>0</v>
      </c>
      <c r="Q1141">
        <v>1</v>
      </c>
      <c r="R1141">
        <v>7</v>
      </c>
      <c r="S1141">
        <v>1</v>
      </c>
      <c r="T1141">
        <v>0</v>
      </c>
      <c r="U1141">
        <v>0</v>
      </c>
    </row>
    <row r="1142" spans="1:21" x14ac:dyDescent="0.35">
      <c r="A1142" t="s">
        <v>243</v>
      </c>
      <c r="B1142">
        <v>44408</v>
      </c>
      <c r="C1142" t="s">
        <v>212</v>
      </c>
      <c r="D1142" t="s">
        <v>40</v>
      </c>
      <c r="E1142">
        <v>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5.333333333333333</v>
      </c>
      <c r="M1142">
        <v>5</v>
      </c>
      <c r="N1142">
        <v>5</v>
      </c>
      <c r="O1142">
        <v>5</v>
      </c>
      <c r="P1142">
        <v>3</v>
      </c>
      <c r="Q1142">
        <v>1</v>
      </c>
      <c r="R1142">
        <v>4</v>
      </c>
      <c r="S1142">
        <v>0</v>
      </c>
      <c r="T1142">
        <v>0</v>
      </c>
      <c r="U1142">
        <v>0</v>
      </c>
    </row>
    <row r="1143" spans="1:21" x14ac:dyDescent="0.35">
      <c r="A1143" t="s">
        <v>243</v>
      </c>
      <c r="B1143">
        <v>44409</v>
      </c>
      <c r="C1143" t="s">
        <v>223</v>
      </c>
      <c r="D1143" t="s">
        <v>40</v>
      </c>
      <c r="E1143">
        <v>1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3</v>
      </c>
      <c r="M1143">
        <v>2</v>
      </c>
      <c r="N1143">
        <v>1</v>
      </c>
      <c r="O1143">
        <v>1</v>
      </c>
      <c r="P1143">
        <v>1</v>
      </c>
      <c r="Q1143">
        <v>1</v>
      </c>
      <c r="R1143">
        <v>2</v>
      </c>
      <c r="S1143">
        <v>1</v>
      </c>
      <c r="T1143">
        <v>0</v>
      </c>
      <c r="U1143">
        <v>0</v>
      </c>
    </row>
    <row r="1144" spans="1:21" x14ac:dyDescent="0.35">
      <c r="A1144" t="s">
        <v>243</v>
      </c>
      <c r="B1144">
        <v>44411</v>
      </c>
      <c r="C1144" t="s">
        <v>214</v>
      </c>
      <c r="D1144" t="s">
        <v>47</v>
      </c>
      <c r="E1144">
        <v>1</v>
      </c>
      <c r="F1144">
        <v>0</v>
      </c>
      <c r="G1144">
        <v>0</v>
      </c>
      <c r="H1144">
        <v>1</v>
      </c>
      <c r="I1144">
        <v>0</v>
      </c>
      <c r="J1144">
        <v>0</v>
      </c>
      <c r="K1144">
        <v>0</v>
      </c>
      <c r="L1144">
        <v>6</v>
      </c>
      <c r="M1144">
        <v>1</v>
      </c>
      <c r="N1144">
        <v>0</v>
      </c>
      <c r="O1144">
        <v>0</v>
      </c>
      <c r="P1144">
        <v>0</v>
      </c>
      <c r="Q1144">
        <v>2</v>
      </c>
      <c r="R1144">
        <v>11</v>
      </c>
      <c r="S1144">
        <v>0</v>
      </c>
      <c r="T1144">
        <v>0</v>
      </c>
      <c r="U1144">
        <v>1</v>
      </c>
    </row>
    <row r="1145" spans="1:21" x14ac:dyDescent="0.35">
      <c r="A1145" t="s">
        <v>243</v>
      </c>
      <c r="B1145">
        <v>44412</v>
      </c>
      <c r="C1145" t="s">
        <v>211</v>
      </c>
      <c r="D1145" t="s">
        <v>47</v>
      </c>
      <c r="E1145">
        <v>1</v>
      </c>
      <c r="F1145">
        <v>0</v>
      </c>
      <c r="G1145">
        <v>0</v>
      </c>
      <c r="H1145">
        <v>0</v>
      </c>
      <c r="I1145">
        <v>1</v>
      </c>
      <c r="J1145">
        <v>0</v>
      </c>
      <c r="K1145">
        <v>0</v>
      </c>
      <c r="L1145">
        <v>4</v>
      </c>
      <c r="M1145">
        <v>8</v>
      </c>
      <c r="N1145">
        <v>6</v>
      </c>
      <c r="O1145">
        <v>6</v>
      </c>
      <c r="P1145">
        <v>3</v>
      </c>
      <c r="Q1145">
        <v>0</v>
      </c>
      <c r="R1145">
        <v>2</v>
      </c>
      <c r="S1145">
        <v>0</v>
      </c>
      <c r="T1145">
        <v>0</v>
      </c>
      <c r="U1145">
        <v>1</v>
      </c>
    </row>
    <row r="1146" spans="1:21" x14ac:dyDescent="0.35">
      <c r="A1146" t="s">
        <v>243</v>
      </c>
      <c r="B1146">
        <v>44413</v>
      </c>
      <c r="C1146" t="s">
        <v>212</v>
      </c>
      <c r="D1146" t="s">
        <v>47</v>
      </c>
      <c r="E1146">
        <v>1</v>
      </c>
      <c r="F1146">
        <v>0</v>
      </c>
      <c r="G1146">
        <v>0</v>
      </c>
      <c r="H1146">
        <v>0</v>
      </c>
      <c r="I1146">
        <v>1</v>
      </c>
      <c r="J1146">
        <v>0</v>
      </c>
      <c r="K1146">
        <v>0</v>
      </c>
      <c r="L1146">
        <v>6</v>
      </c>
      <c r="M1146">
        <v>3</v>
      </c>
      <c r="N1146">
        <v>2</v>
      </c>
      <c r="O1146">
        <v>2</v>
      </c>
      <c r="P1146">
        <v>0</v>
      </c>
      <c r="Q1146">
        <v>3</v>
      </c>
      <c r="R1146">
        <v>5</v>
      </c>
      <c r="S1146">
        <v>0</v>
      </c>
      <c r="T1146">
        <v>0</v>
      </c>
      <c r="U1146">
        <v>0</v>
      </c>
    </row>
    <row r="1147" spans="1:21" x14ac:dyDescent="0.35">
      <c r="A1147" t="s">
        <v>243</v>
      </c>
      <c r="B1147">
        <v>44414</v>
      </c>
      <c r="C1147" t="s">
        <v>213</v>
      </c>
      <c r="D1147" t="s">
        <v>114</v>
      </c>
      <c r="E1147">
        <v>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6</v>
      </c>
      <c r="M1147">
        <v>4</v>
      </c>
      <c r="N1147">
        <v>1</v>
      </c>
      <c r="O1147">
        <v>1</v>
      </c>
      <c r="P1147">
        <v>0</v>
      </c>
      <c r="Q1147">
        <v>2</v>
      </c>
      <c r="R1147">
        <v>8</v>
      </c>
      <c r="S1147">
        <v>0</v>
      </c>
      <c r="T1147">
        <v>0</v>
      </c>
      <c r="U1147">
        <v>0</v>
      </c>
    </row>
    <row r="1148" spans="1:21" x14ac:dyDescent="0.35">
      <c r="A1148" t="s">
        <v>243</v>
      </c>
      <c r="B1148">
        <v>44415</v>
      </c>
      <c r="C1148" t="s">
        <v>215</v>
      </c>
      <c r="D1148" t="s">
        <v>114</v>
      </c>
      <c r="E1148">
        <v>1</v>
      </c>
      <c r="F1148">
        <v>0</v>
      </c>
      <c r="G1148">
        <v>0</v>
      </c>
      <c r="H1148">
        <v>1</v>
      </c>
      <c r="I1148">
        <v>0</v>
      </c>
      <c r="J1148">
        <v>0</v>
      </c>
      <c r="K1148">
        <v>0</v>
      </c>
      <c r="L1148">
        <v>5</v>
      </c>
      <c r="M1148">
        <v>2</v>
      </c>
      <c r="N1148">
        <v>0</v>
      </c>
      <c r="O1148">
        <v>0</v>
      </c>
      <c r="P1148">
        <v>0</v>
      </c>
      <c r="Q1148">
        <v>2</v>
      </c>
      <c r="R1148">
        <v>11</v>
      </c>
      <c r="S1148">
        <v>0</v>
      </c>
      <c r="T1148">
        <v>0</v>
      </c>
      <c r="U1148">
        <v>0</v>
      </c>
    </row>
    <row r="1149" spans="1:21" x14ac:dyDescent="0.35">
      <c r="A1149" t="s">
        <v>243</v>
      </c>
      <c r="B1149">
        <v>44416</v>
      </c>
      <c r="C1149" t="s">
        <v>214</v>
      </c>
      <c r="D1149" t="s">
        <v>114</v>
      </c>
      <c r="E1149">
        <v>1</v>
      </c>
      <c r="F1149">
        <v>0</v>
      </c>
      <c r="G1149">
        <v>0</v>
      </c>
      <c r="H1149">
        <v>1</v>
      </c>
      <c r="I1149">
        <v>0</v>
      </c>
      <c r="J1149">
        <v>0</v>
      </c>
      <c r="K1149">
        <v>0</v>
      </c>
      <c r="L1149">
        <v>5</v>
      </c>
      <c r="M1149">
        <v>5</v>
      </c>
      <c r="N1149">
        <v>3</v>
      </c>
      <c r="O1149">
        <v>3</v>
      </c>
      <c r="P1149">
        <v>0</v>
      </c>
      <c r="Q1149">
        <v>3</v>
      </c>
      <c r="R1149">
        <v>10</v>
      </c>
      <c r="S1149">
        <v>0</v>
      </c>
      <c r="T1149">
        <v>0</v>
      </c>
      <c r="U1149">
        <v>2</v>
      </c>
    </row>
    <row r="1150" spans="1:21" x14ac:dyDescent="0.35">
      <c r="A1150" t="s">
        <v>243</v>
      </c>
      <c r="B1150">
        <v>44417</v>
      </c>
      <c r="C1150" t="s">
        <v>211</v>
      </c>
      <c r="D1150" t="s">
        <v>56</v>
      </c>
      <c r="E1150">
        <v>1</v>
      </c>
      <c r="F1150">
        <v>0</v>
      </c>
      <c r="G1150">
        <v>0</v>
      </c>
      <c r="H1150">
        <v>1</v>
      </c>
      <c r="I1150">
        <v>0</v>
      </c>
      <c r="J1150">
        <v>0</v>
      </c>
      <c r="K1150">
        <v>0</v>
      </c>
      <c r="L1150">
        <v>8</v>
      </c>
      <c r="M1150">
        <v>2</v>
      </c>
      <c r="N1150">
        <v>1</v>
      </c>
      <c r="O1150">
        <v>1</v>
      </c>
      <c r="P1150">
        <v>1</v>
      </c>
      <c r="Q1150">
        <v>0</v>
      </c>
      <c r="R1150">
        <v>8</v>
      </c>
      <c r="S1150">
        <v>1</v>
      </c>
      <c r="T1150">
        <v>0</v>
      </c>
      <c r="U1150">
        <v>0</v>
      </c>
    </row>
    <row r="1151" spans="1:21" x14ac:dyDescent="0.35">
      <c r="A1151" t="s">
        <v>243</v>
      </c>
      <c r="B1151">
        <v>44418</v>
      </c>
      <c r="C1151" t="s">
        <v>212</v>
      </c>
      <c r="D1151" t="s">
        <v>56</v>
      </c>
      <c r="E1151">
        <v>1</v>
      </c>
      <c r="F1151">
        <v>0</v>
      </c>
      <c r="G1151">
        <v>0</v>
      </c>
      <c r="H1151">
        <v>0</v>
      </c>
      <c r="I1151">
        <v>1</v>
      </c>
      <c r="J1151">
        <v>0</v>
      </c>
      <c r="K1151">
        <v>0</v>
      </c>
      <c r="L1151">
        <v>6</v>
      </c>
      <c r="M1151">
        <v>4</v>
      </c>
      <c r="N1151">
        <v>4</v>
      </c>
      <c r="O1151">
        <v>4</v>
      </c>
      <c r="P1151">
        <v>1</v>
      </c>
      <c r="Q1151">
        <v>4</v>
      </c>
      <c r="R1151">
        <v>1</v>
      </c>
      <c r="S1151">
        <v>1</v>
      </c>
      <c r="T1151">
        <v>0</v>
      </c>
      <c r="U1151">
        <v>0</v>
      </c>
    </row>
    <row r="1152" spans="1:21" x14ac:dyDescent="0.35">
      <c r="A1152" t="s">
        <v>243</v>
      </c>
      <c r="B1152">
        <v>44419</v>
      </c>
      <c r="C1152" t="s">
        <v>227</v>
      </c>
      <c r="D1152" t="s">
        <v>56</v>
      </c>
      <c r="E1152">
        <v>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3</v>
      </c>
      <c r="M1152">
        <v>1</v>
      </c>
      <c r="N1152">
        <v>0</v>
      </c>
      <c r="O1152">
        <v>0</v>
      </c>
      <c r="P1152">
        <v>0</v>
      </c>
      <c r="Q1152">
        <v>2</v>
      </c>
      <c r="R1152">
        <v>4</v>
      </c>
      <c r="S1152">
        <v>0</v>
      </c>
      <c r="T1152">
        <v>0</v>
      </c>
      <c r="U1152">
        <v>0</v>
      </c>
    </row>
    <row r="1153" spans="1:21" x14ac:dyDescent="0.35">
      <c r="A1153" t="s">
        <v>243</v>
      </c>
      <c r="B1153">
        <v>44420</v>
      </c>
      <c r="C1153" t="s">
        <v>213</v>
      </c>
      <c r="D1153" t="s">
        <v>71</v>
      </c>
      <c r="E1153">
        <v>1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5</v>
      </c>
      <c r="M1153">
        <v>4</v>
      </c>
      <c r="N1153">
        <v>4</v>
      </c>
      <c r="O1153">
        <v>4</v>
      </c>
      <c r="P1153">
        <v>2</v>
      </c>
      <c r="Q1153">
        <v>2</v>
      </c>
      <c r="R1153">
        <v>7</v>
      </c>
      <c r="S1153">
        <v>0</v>
      </c>
      <c r="T1153">
        <v>0</v>
      </c>
      <c r="U1153">
        <v>0</v>
      </c>
    </row>
    <row r="1154" spans="1:21" x14ac:dyDescent="0.35">
      <c r="A1154" t="s">
        <v>243</v>
      </c>
      <c r="B1154">
        <v>44422</v>
      </c>
      <c r="C1154" t="s">
        <v>214</v>
      </c>
      <c r="D1154" t="s">
        <v>71</v>
      </c>
      <c r="E1154">
        <v>1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5</v>
      </c>
      <c r="M1154">
        <v>4</v>
      </c>
      <c r="N1154">
        <v>3</v>
      </c>
      <c r="O1154">
        <v>3</v>
      </c>
      <c r="P1154">
        <v>1</v>
      </c>
      <c r="Q1154">
        <v>0</v>
      </c>
      <c r="R1154">
        <v>6</v>
      </c>
      <c r="S1154">
        <v>1</v>
      </c>
      <c r="T1154">
        <v>0</v>
      </c>
      <c r="U1154">
        <v>0</v>
      </c>
    </row>
    <row r="1155" spans="1:21" x14ac:dyDescent="0.35">
      <c r="A1155" t="s">
        <v>243</v>
      </c>
      <c r="B1155">
        <v>44423</v>
      </c>
      <c r="C1155" t="s">
        <v>211</v>
      </c>
      <c r="D1155" t="s">
        <v>71</v>
      </c>
      <c r="E1155">
        <v>1</v>
      </c>
      <c r="F1155">
        <v>0</v>
      </c>
      <c r="G1155">
        <v>0</v>
      </c>
      <c r="H1155">
        <v>0</v>
      </c>
      <c r="I1155">
        <v>1</v>
      </c>
      <c r="J1155">
        <v>0</v>
      </c>
      <c r="K1155">
        <v>0</v>
      </c>
      <c r="L1155">
        <v>4</v>
      </c>
      <c r="M1155">
        <v>6</v>
      </c>
      <c r="N1155">
        <v>3</v>
      </c>
      <c r="O1155">
        <v>2</v>
      </c>
      <c r="P1155">
        <v>1</v>
      </c>
      <c r="Q1155">
        <v>3</v>
      </c>
      <c r="R1155">
        <v>8</v>
      </c>
      <c r="S1155">
        <v>0</v>
      </c>
      <c r="T1155">
        <v>0</v>
      </c>
      <c r="U1155">
        <v>0</v>
      </c>
    </row>
    <row r="1156" spans="1:21" x14ac:dyDescent="0.35">
      <c r="A1156" t="s">
        <v>243</v>
      </c>
      <c r="B1156">
        <v>44424</v>
      </c>
      <c r="C1156" t="s">
        <v>212</v>
      </c>
      <c r="D1156" t="s">
        <v>43</v>
      </c>
      <c r="E1156">
        <v>1</v>
      </c>
      <c r="F1156">
        <v>0</v>
      </c>
      <c r="G1156">
        <v>0</v>
      </c>
      <c r="H1156">
        <v>1</v>
      </c>
      <c r="I1156">
        <v>0</v>
      </c>
      <c r="J1156">
        <v>0</v>
      </c>
      <c r="K1156">
        <v>0</v>
      </c>
      <c r="L1156">
        <v>5</v>
      </c>
      <c r="M1156">
        <v>5</v>
      </c>
      <c r="N1156">
        <v>2</v>
      </c>
      <c r="O1156">
        <v>2</v>
      </c>
      <c r="P1156">
        <v>1</v>
      </c>
      <c r="Q1156">
        <v>2</v>
      </c>
      <c r="R1156">
        <v>2</v>
      </c>
      <c r="S1156">
        <v>1</v>
      </c>
      <c r="T1156">
        <v>0</v>
      </c>
      <c r="U1156">
        <v>0</v>
      </c>
    </row>
    <row r="1157" spans="1:21" x14ac:dyDescent="0.35">
      <c r="A1157" t="s">
        <v>243</v>
      </c>
      <c r="B1157">
        <v>44425</v>
      </c>
      <c r="C1157" t="s">
        <v>227</v>
      </c>
      <c r="D1157" t="s">
        <v>43</v>
      </c>
      <c r="E1157">
        <v>1</v>
      </c>
      <c r="F1157">
        <v>0</v>
      </c>
      <c r="G1157">
        <v>0</v>
      </c>
      <c r="H1157">
        <v>1</v>
      </c>
      <c r="I1157">
        <v>0</v>
      </c>
      <c r="J1157">
        <v>0</v>
      </c>
      <c r="K1157">
        <v>0</v>
      </c>
      <c r="L1157">
        <v>5</v>
      </c>
      <c r="M1157">
        <v>1</v>
      </c>
      <c r="N1157">
        <v>0</v>
      </c>
      <c r="O1157">
        <v>0</v>
      </c>
      <c r="P1157">
        <v>0</v>
      </c>
      <c r="Q1157">
        <v>2</v>
      </c>
      <c r="R1157">
        <v>4</v>
      </c>
      <c r="S1157">
        <v>0</v>
      </c>
      <c r="T1157">
        <v>0</v>
      </c>
      <c r="U1157">
        <v>0</v>
      </c>
    </row>
    <row r="1158" spans="1:21" x14ac:dyDescent="0.35">
      <c r="A1158" t="s">
        <v>243</v>
      </c>
      <c r="B1158" t="s">
        <v>0</v>
      </c>
      <c r="C1158" t="s">
        <v>1</v>
      </c>
      <c r="D1158" t="s">
        <v>2</v>
      </c>
      <c r="E1158" t="s">
        <v>3</v>
      </c>
      <c r="F1158" t="s">
        <v>4</v>
      </c>
      <c r="G1158" t="s">
        <v>5</v>
      </c>
      <c r="H1158" t="s">
        <v>6</v>
      </c>
      <c r="I1158" t="s">
        <v>7</v>
      </c>
      <c r="J1158" t="s">
        <v>8</v>
      </c>
      <c r="K1158" t="s">
        <v>9</v>
      </c>
      <c r="L1158" t="s">
        <v>10</v>
      </c>
      <c r="M1158" t="s">
        <v>11</v>
      </c>
      <c r="N1158" t="s">
        <v>12</v>
      </c>
      <c r="O1158" t="s">
        <v>13</v>
      </c>
      <c r="P1158" t="s">
        <v>14</v>
      </c>
      <c r="Q1158" t="s">
        <v>15</v>
      </c>
      <c r="R1158" t="s">
        <v>16</v>
      </c>
      <c r="S1158" t="s">
        <v>17</v>
      </c>
      <c r="T1158" t="s">
        <v>18</v>
      </c>
      <c r="U1158" t="s">
        <v>19</v>
      </c>
    </row>
    <row r="1159" spans="1:21" x14ac:dyDescent="0.35">
      <c r="A1159" t="s">
        <v>243</v>
      </c>
      <c r="B1159">
        <v>44426</v>
      </c>
      <c r="C1159" t="s">
        <v>213</v>
      </c>
      <c r="D1159" t="s">
        <v>43</v>
      </c>
      <c r="E1159">
        <v>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4</v>
      </c>
      <c r="M1159">
        <v>4</v>
      </c>
      <c r="N1159">
        <v>1</v>
      </c>
      <c r="O1159">
        <v>1</v>
      </c>
      <c r="P1159">
        <v>1</v>
      </c>
      <c r="Q1159">
        <v>3</v>
      </c>
      <c r="R1159">
        <v>4</v>
      </c>
      <c r="S1159">
        <v>0</v>
      </c>
      <c r="T1159">
        <v>0</v>
      </c>
      <c r="U1159">
        <v>1</v>
      </c>
    </row>
    <row r="1160" spans="1:21" x14ac:dyDescent="0.35">
      <c r="A1160" t="s">
        <v>243</v>
      </c>
      <c r="B1160">
        <v>44427</v>
      </c>
      <c r="C1160" t="s">
        <v>214</v>
      </c>
      <c r="D1160" t="s">
        <v>43</v>
      </c>
      <c r="E1160">
        <v>1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6</v>
      </c>
      <c r="M1160">
        <v>4</v>
      </c>
      <c r="N1160">
        <v>3</v>
      </c>
      <c r="O1160">
        <v>3</v>
      </c>
      <c r="P1160">
        <v>2</v>
      </c>
      <c r="Q1160">
        <v>4</v>
      </c>
      <c r="R1160">
        <v>5</v>
      </c>
      <c r="S1160">
        <v>0</v>
      </c>
      <c r="T1160">
        <v>0</v>
      </c>
      <c r="U1160">
        <v>0</v>
      </c>
    </row>
    <row r="1161" spans="1:21" x14ac:dyDescent="0.35">
      <c r="A1161" t="s">
        <v>243</v>
      </c>
      <c r="B1161">
        <v>44428</v>
      </c>
      <c r="C1161" t="s">
        <v>211</v>
      </c>
      <c r="D1161" t="s">
        <v>51</v>
      </c>
      <c r="E1161">
        <v>1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7</v>
      </c>
      <c r="M1161">
        <v>3</v>
      </c>
      <c r="N1161">
        <v>2</v>
      </c>
      <c r="O1161">
        <v>2</v>
      </c>
      <c r="P1161">
        <v>1</v>
      </c>
      <c r="Q1161">
        <v>0</v>
      </c>
      <c r="R1161">
        <v>8</v>
      </c>
      <c r="S1161">
        <v>0</v>
      </c>
      <c r="T1161">
        <v>0</v>
      </c>
      <c r="U1161">
        <v>0</v>
      </c>
    </row>
    <row r="1162" spans="1:21" x14ac:dyDescent="0.35">
      <c r="A1162" t="s">
        <v>243</v>
      </c>
      <c r="B1162">
        <v>44429</v>
      </c>
      <c r="C1162" t="s">
        <v>212</v>
      </c>
      <c r="D1162" t="s">
        <v>51</v>
      </c>
      <c r="E1162">
        <v>1</v>
      </c>
      <c r="F1162">
        <v>0</v>
      </c>
      <c r="G1162">
        <v>0</v>
      </c>
      <c r="H1162">
        <v>0</v>
      </c>
      <c r="I1162">
        <v>1</v>
      </c>
      <c r="J1162">
        <v>0</v>
      </c>
      <c r="K1162">
        <v>0</v>
      </c>
      <c r="L1162">
        <v>5</v>
      </c>
      <c r="M1162">
        <v>9</v>
      </c>
      <c r="N1162">
        <v>6</v>
      </c>
      <c r="O1162">
        <v>6</v>
      </c>
      <c r="P1162">
        <v>0</v>
      </c>
      <c r="Q1162">
        <v>2</v>
      </c>
      <c r="R1162">
        <v>3</v>
      </c>
      <c r="S1162">
        <v>0</v>
      </c>
      <c r="T1162">
        <v>0</v>
      </c>
      <c r="U1162">
        <v>0</v>
      </c>
    </row>
    <row r="1163" spans="1:21" x14ac:dyDescent="0.35">
      <c r="A1163" t="s">
        <v>243</v>
      </c>
      <c r="B1163">
        <v>44430</v>
      </c>
      <c r="C1163" t="s">
        <v>227</v>
      </c>
      <c r="D1163" t="s">
        <v>51</v>
      </c>
      <c r="E1163">
        <v>1</v>
      </c>
      <c r="F1163">
        <v>0</v>
      </c>
      <c r="G1163">
        <v>0</v>
      </c>
      <c r="H1163">
        <v>0</v>
      </c>
      <c r="I1163">
        <v>1</v>
      </c>
      <c r="J1163">
        <v>0</v>
      </c>
      <c r="K1163">
        <v>0</v>
      </c>
      <c r="L1163">
        <v>4</v>
      </c>
      <c r="M1163">
        <v>6</v>
      </c>
      <c r="N1163">
        <v>3</v>
      </c>
      <c r="O1163">
        <v>3</v>
      </c>
      <c r="P1163">
        <v>0</v>
      </c>
      <c r="Q1163">
        <v>0</v>
      </c>
      <c r="R1163">
        <v>4</v>
      </c>
      <c r="S1163">
        <v>0</v>
      </c>
      <c r="T1163">
        <v>0</v>
      </c>
      <c r="U1163">
        <v>0</v>
      </c>
    </row>
    <row r="1164" spans="1:21" x14ac:dyDescent="0.35">
      <c r="A1164" t="s">
        <v>243</v>
      </c>
      <c r="B1164">
        <v>44431</v>
      </c>
      <c r="C1164" t="s">
        <v>213</v>
      </c>
      <c r="D1164" t="s">
        <v>28</v>
      </c>
      <c r="E1164">
        <v>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7</v>
      </c>
      <c r="M1164">
        <v>4</v>
      </c>
      <c r="N1164">
        <v>1</v>
      </c>
      <c r="O1164">
        <v>1</v>
      </c>
      <c r="P1164">
        <v>0</v>
      </c>
      <c r="Q1164">
        <v>0</v>
      </c>
      <c r="R1164">
        <v>4</v>
      </c>
      <c r="S1164">
        <v>0</v>
      </c>
      <c r="T1164">
        <v>0</v>
      </c>
      <c r="U1164">
        <v>0</v>
      </c>
    </row>
    <row r="1165" spans="1:21" x14ac:dyDescent="0.35">
      <c r="A1165" t="s">
        <v>243</v>
      </c>
      <c r="B1165">
        <v>44432</v>
      </c>
      <c r="C1165" t="s">
        <v>214</v>
      </c>
      <c r="D1165" t="s">
        <v>28</v>
      </c>
      <c r="E1165">
        <v>1</v>
      </c>
      <c r="F1165">
        <v>0</v>
      </c>
      <c r="G1165">
        <v>0</v>
      </c>
      <c r="H1165">
        <v>1</v>
      </c>
      <c r="I1165">
        <v>0</v>
      </c>
      <c r="J1165">
        <v>0</v>
      </c>
      <c r="K1165">
        <v>0</v>
      </c>
      <c r="L1165">
        <v>7</v>
      </c>
      <c r="M1165">
        <v>4</v>
      </c>
      <c r="N1165">
        <v>1</v>
      </c>
      <c r="O1165">
        <v>1</v>
      </c>
      <c r="P1165">
        <v>1</v>
      </c>
      <c r="Q1165">
        <v>1</v>
      </c>
      <c r="R1165">
        <v>7</v>
      </c>
      <c r="S1165">
        <v>0</v>
      </c>
      <c r="T1165">
        <v>0</v>
      </c>
      <c r="U1165">
        <v>0</v>
      </c>
    </row>
    <row r="1166" spans="1:21" x14ac:dyDescent="0.35">
      <c r="A1166" t="s">
        <v>243</v>
      </c>
      <c r="B1166">
        <v>44433</v>
      </c>
      <c r="C1166" t="s">
        <v>211</v>
      </c>
      <c r="D1166" t="s">
        <v>28</v>
      </c>
      <c r="E1166">
        <v>1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6</v>
      </c>
      <c r="M1166">
        <v>5</v>
      </c>
      <c r="N1166">
        <v>1</v>
      </c>
      <c r="O1166">
        <v>1</v>
      </c>
      <c r="P1166">
        <v>0</v>
      </c>
      <c r="Q1166">
        <v>1</v>
      </c>
      <c r="R1166">
        <v>6</v>
      </c>
      <c r="S1166">
        <v>0</v>
      </c>
      <c r="T1166">
        <v>0</v>
      </c>
      <c r="U1166">
        <v>0</v>
      </c>
    </row>
    <row r="1167" spans="1:21" x14ac:dyDescent="0.35">
      <c r="A1167" t="s">
        <v>243</v>
      </c>
      <c r="B1167">
        <v>44434</v>
      </c>
      <c r="C1167" t="s">
        <v>215</v>
      </c>
      <c r="D1167" t="s">
        <v>28</v>
      </c>
      <c r="E1167">
        <v>1</v>
      </c>
      <c r="F1167">
        <v>0</v>
      </c>
      <c r="G1167">
        <v>0</v>
      </c>
      <c r="H1167">
        <v>1</v>
      </c>
      <c r="I1167">
        <v>0</v>
      </c>
      <c r="J1167">
        <v>0</v>
      </c>
      <c r="K1167">
        <v>0</v>
      </c>
      <c r="L1167">
        <v>5</v>
      </c>
      <c r="M1167">
        <v>5</v>
      </c>
      <c r="N1167">
        <v>2</v>
      </c>
      <c r="O1167">
        <v>2</v>
      </c>
      <c r="P1167">
        <v>1</v>
      </c>
      <c r="Q1167">
        <v>1</v>
      </c>
      <c r="R1167">
        <v>3</v>
      </c>
      <c r="S1167">
        <v>1</v>
      </c>
      <c r="T1167">
        <v>0</v>
      </c>
      <c r="U1167">
        <v>0</v>
      </c>
    </row>
    <row r="1168" spans="1:21" x14ac:dyDescent="0.35">
      <c r="A1168" t="s">
        <v>243</v>
      </c>
      <c r="B1168">
        <v>44435</v>
      </c>
      <c r="C1168" t="s">
        <v>212</v>
      </c>
      <c r="D1168" t="s">
        <v>112</v>
      </c>
      <c r="E1168">
        <v>1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1</v>
      </c>
      <c r="M1168">
        <v>7</v>
      </c>
      <c r="N1168">
        <v>6</v>
      </c>
      <c r="O1168">
        <v>5</v>
      </c>
      <c r="P1168">
        <v>1</v>
      </c>
      <c r="Q1168">
        <v>1</v>
      </c>
      <c r="R1168">
        <v>1</v>
      </c>
      <c r="S1168">
        <v>0</v>
      </c>
      <c r="T1168">
        <v>0</v>
      </c>
      <c r="U1168">
        <v>0</v>
      </c>
    </row>
    <row r="1169" spans="1:21" x14ac:dyDescent="0.35">
      <c r="A1169" t="s">
        <v>243</v>
      </c>
      <c r="B1169">
        <v>44436</v>
      </c>
      <c r="C1169" t="s">
        <v>213</v>
      </c>
      <c r="D1169" t="s">
        <v>112</v>
      </c>
      <c r="E1169">
        <v>1</v>
      </c>
      <c r="F1169">
        <v>0</v>
      </c>
      <c r="G1169">
        <v>0</v>
      </c>
      <c r="H1169">
        <v>0</v>
      </c>
      <c r="I1169">
        <v>1</v>
      </c>
      <c r="J1169">
        <v>0</v>
      </c>
      <c r="K1169">
        <v>0</v>
      </c>
      <c r="L1169">
        <v>5</v>
      </c>
      <c r="M1169">
        <v>7</v>
      </c>
      <c r="N1169">
        <v>7</v>
      </c>
      <c r="O1169">
        <v>7</v>
      </c>
      <c r="P1169">
        <v>3</v>
      </c>
      <c r="Q1169">
        <v>2</v>
      </c>
      <c r="R1169">
        <v>7</v>
      </c>
      <c r="S1169">
        <v>0</v>
      </c>
      <c r="T1169">
        <v>0</v>
      </c>
      <c r="U1169">
        <v>0</v>
      </c>
    </row>
    <row r="1170" spans="1:21" x14ac:dyDescent="0.35">
      <c r="A1170" t="s">
        <v>243</v>
      </c>
      <c r="B1170">
        <v>44437</v>
      </c>
      <c r="C1170" t="s">
        <v>214</v>
      </c>
      <c r="D1170" t="s">
        <v>112</v>
      </c>
      <c r="E1170">
        <v>1</v>
      </c>
      <c r="F1170">
        <v>0</v>
      </c>
      <c r="G1170">
        <v>0</v>
      </c>
      <c r="H1170">
        <v>1</v>
      </c>
      <c r="I1170">
        <v>0</v>
      </c>
      <c r="J1170">
        <v>0</v>
      </c>
      <c r="K1170">
        <v>0</v>
      </c>
      <c r="L1170">
        <v>6</v>
      </c>
      <c r="M1170">
        <v>4</v>
      </c>
      <c r="N1170">
        <v>1</v>
      </c>
      <c r="O1170">
        <v>1</v>
      </c>
      <c r="P1170">
        <v>1</v>
      </c>
      <c r="Q1170">
        <v>2</v>
      </c>
      <c r="R1170">
        <v>11</v>
      </c>
      <c r="S1170">
        <v>0</v>
      </c>
      <c r="T1170">
        <v>0</v>
      </c>
      <c r="U1170">
        <v>0</v>
      </c>
    </row>
    <row r="1171" spans="1:21" x14ac:dyDescent="0.35">
      <c r="A1171" t="s">
        <v>243</v>
      </c>
      <c r="B1171">
        <v>44439</v>
      </c>
      <c r="C1171" t="s">
        <v>211</v>
      </c>
      <c r="D1171" t="s">
        <v>113</v>
      </c>
      <c r="E1171">
        <v>1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4.333333333333333</v>
      </c>
      <c r="M1171">
        <v>3</v>
      </c>
      <c r="N1171">
        <v>2</v>
      </c>
      <c r="O1171">
        <v>2</v>
      </c>
      <c r="P1171">
        <v>0</v>
      </c>
      <c r="Q1171">
        <v>4</v>
      </c>
      <c r="R1171">
        <v>5</v>
      </c>
      <c r="S1171">
        <v>0</v>
      </c>
      <c r="T1171">
        <v>0</v>
      </c>
      <c r="U1171">
        <v>2</v>
      </c>
    </row>
    <row r="1172" spans="1:21" x14ac:dyDescent="0.35">
      <c r="A1172" t="s">
        <v>243</v>
      </c>
      <c r="B1172">
        <v>44440</v>
      </c>
      <c r="C1172" t="s">
        <v>215</v>
      </c>
      <c r="D1172" t="s">
        <v>113</v>
      </c>
      <c r="E1172">
        <v>1</v>
      </c>
      <c r="F1172">
        <v>0</v>
      </c>
      <c r="G1172">
        <v>0</v>
      </c>
      <c r="H1172">
        <v>1</v>
      </c>
      <c r="I1172">
        <v>0</v>
      </c>
      <c r="J1172">
        <v>0</v>
      </c>
      <c r="K1172">
        <v>0</v>
      </c>
      <c r="L1172">
        <v>5</v>
      </c>
      <c r="M1172">
        <v>5</v>
      </c>
      <c r="N1172">
        <v>1</v>
      </c>
      <c r="O1172">
        <v>1</v>
      </c>
      <c r="P1172">
        <v>0</v>
      </c>
      <c r="Q1172">
        <v>1</v>
      </c>
      <c r="R1172">
        <v>5</v>
      </c>
      <c r="S1172">
        <v>0</v>
      </c>
      <c r="T1172">
        <v>0</v>
      </c>
      <c r="U1172">
        <v>1</v>
      </c>
    </row>
    <row r="1173" spans="1:21" x14ac:dyDescent="0.35">
      <c r="A1173" t="s">
        <v>243</v>
      </c>
      <c r="B1173">
        <v>44442</v>
      </c>
      <c r="C1173" t="s">
        <v>212</v>
      </c>
      <c r="D1173" t="s">
        <v>29</v>
      </c>
      <c r="E1173">
        <v>1</v>
      </c>
      <c r="F1173">
        <v>0</v>
      </c>
      <c r="G1173">
        <v>0</v>
      </c>
      <c r="H1173">
        <v>0</v>
      </c>
      <c r="I1173">
        <v>1</v>
      </c>
      <c r="J1173">
        <v>0</v>
      </c>
      <c r="K1173">
        <v>0</v>
      </c>
      <c r="L1173">
        <v>3</v>
      </c>
      <c r="M1173">
        <v>7</v>
      </c>
      <c r="N1173">
        <v>6</v>
      </c>
      <c r="O1173">
        <v>5</v>
      </c>
      <c r="P1173">
        <v>0</v>
      </c>
      <c r="Q1173">
        <v>2</v>
      </c>
      <c r="R1173">
        <v>1</v>
      </c>
      <c r="S1173">
        <v>0</v>
      </c>
      <c r="T1173">
        <v>0</v>
      </c>
      <c r="U1173">
        <v>0</v>
      </c>
    </row>
    <row r="1174" spans="1:21" x14ac:dyDescent="0.35">
      <c r="A1174" t="s">
        <v>243</v>
      </c>
      <c r="B1174">
        <v>44443</v>
      </c>
      <c r="C1174" t="s">
        <v>227</v>
      </c>
      <c r="D1174" t="s">
        <v>29</v>
      </c>
      <c r="E1174">
        <v>1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4</v>
      </c>
      <c r="M1174">
        <v>3</v>
      </c>
      <c r="N1174">
        <v>3</v>
      </c>
      <c r="O1174">
        <v>3</v>
      </c>
      <c r="P1174">
        <v>1</v>
      </c>
      <c r="Q1174">
        <v>1</v>
      </c>
      <c r="R1174">
        <v>1</v>
      </c>
      <c r="S1174">
        <v>0</v>
      </c>
      <c r="T1174">
        <v>0</v>
      </c>
      <c r="U1174">
        <v>0</v>
      </c>
    </row>
    <row r="1175" spans="1:21" x14ac:dyDescent="0.35">
      <c r="A1175" t="s">
        <v>243</v>
      </c>
      <c r="B1175">
        <v>44444</v>
      </c>
      <c r="C1175" t="s">
        <v>214</v>
      </c>
      <c r="D1175" t="s">
        <v>29</v>
      </c>
      <c r="E1175">
        <v>1</v>
      </c>
      <c r="F1175">
        <v>0</v>
      </c>
      <c r="G1175">
        <v>0</v>
      </c>
      <c r="H1175">
        <v>0</v>
      </c>
      <c r="I1175">
        <v>1</v>
      </c>
      <c r="J1175">
        <v>0</v>
      </c>
      <c r="K1175">
        <v>0</v>
      </c>
      <c r="L1175">
        <v>5</v>
      </c>
      <c r="M1175">
        <v>4</v>
      </c>
      <c r="N1175">
        <v>4</v>
      </c>
      <c r="O1175">
        <v>3</v>
      </c>
      <c r="P1175">
        <v>1</v>
      </c>
      <c r="Q1175">
        <v>3</v>
      </c>
      <c r="R1175">
        <v>9</v>
      </c>
      <c r="S1175">
        <v>0</v>
      </c>
      <c r="T1175">
        <v>0</v>
      </c>
      <c r="U1175">
        <v>0</v>
      </c>
    </row>
    <row r="1176" spans="1:21" x14ac:dyDescent="0.35">
      <c r="A1176" t="s">
        <v>243</v>
      </c>
      <c r="B1176">
        <v>44446</v>
      </c>
      <c r="C1176" t="s">
        <v>223</v>
      </c>
      <c r="D1176" t="s">
        <v>44</v>
      </c>
      <c r="E1176">
        <v>1</v>
      </c>
      <c r="F1176">
        <v>0</v>
      </c>
      <c r="G1176">
        <v>0</v>
      </c>
      <c r="H1176">
        <v>1</v>
      </c>
      <c r="I1176">
        <v>0</v>
      </c>
      <c r="J1176">
        <v>0</v>
      </c>
      <c r="K1176">
        <v>0</v>
      </c>
      <c r="L1176">
        <v>5</v>
      </c>
      <c r="M1176">
        <v>3</v>
      </c>
      <c r="N1176">
        <v>1</v>
      </c>
      <c r="O1176">
        <v>1</v>
      </c>
      <c r="P1176">
        <v>0</v>
      </c>
      <c r="Q1176">
        <v>2</v>
      </c>
      <c r="R1176">
        <v>2</v>
      </c>
      <c r="S1176">
        <v>0</v>
      </c>
      <c r="T1176">
        <v>0</v>
      </c>
      <c r="U1176">
        <v>0</v>
      </c>
    </row>
    <row r="1177" spans="1:21" x14ac:dyDescent="0.35">
      <c r="A1177" t="s">
        <v>243</v>
      </c>
      <c r="B1177">
        <v>44447</v>
      </c>
      <c r="C1177" t="s">
        <v>212</v>
      </c>
      <c r="D1177" t="s">
        <v>44</v>
      </c>
      <c r="E1177">
        <v>1</v>
      </c>
      <c r="F1177">
        <v>0</v>
      </c>
      <c r="G1177">
        <v>0</v>
      </c>
      <c r="H1177">
        <v>0</v>
      </c>
      <c r="I1177">
        <v>1</v>
      </c>
      <c r="J1177">
        <v>0</v>
      </c>
      <c r="K1177">
        <v>0</v>
      </c>
      <c r="L1177">
        <v>5.666666666666667</v>
      </c>
      <c r="M1177">
        <v>8</v>
      </c>
      <c r="N1177">
        <v>5</v>
      </c>
      <c r="O1177">
        <v>5</v>
      </c>
      <c r="P1177">
        <v>1</v>
      </c>
      <c r="Q1177">
        <v>1</v>
      </c>
      <c r="R1177">
        <v>3</v>
      </c>
      <c r="S1177">
        <v>1</v>
      </c>
      <c r="T1177">
        <v>0</v>
      </c>
      <c r="U1177">
        <v>0</v>
      </c>
    </row>
    <row r="1178" spans="1:21" x14ac:dyDescent="0.35">
      <c r="A1178" t="s">
        <v>243</v>
      </c>
      <c r="B1178">
        <v>44448</v>
      </c>
      <c r="C1178" t="s">
        <v>227</v>
      </c>
      <c r="D1178" t="s">
        <v>44</v>
      </c>
      <c r="E1178">
        <v>1</v>
      </c>
      <c r="F1178">
        <v>0</v>
      </c>
      <c r="G1178">
        <v>0</v>
      </c>
      <c r="H1178">
        <v>0</v>
      </c>
      <c r="I1178">
        <v>1</v>
      </c>
      <c r="J1178">
        <v>0</v>
      </c>
      <c r="K1178">
        <v>0</v>
      </c>
      <c r="L1178">
        <v>5</v>
      </c>
      <c r="M1178">
        <v>6</v>
      </c>
      <c r="N1178">
        <v>3</v>
      </c>
      <c r="O1178">
        <v>1</v>
      </c>
      <c r="P1178">
        <v>0</v>
      </c>
      <c r="Q1178">
        <v>3</v>
      </c>
      <c r="R1178">
        <v>2</v>
      </c>
      <c r="S1178">
        <v>0</v>
      </c>
      <c r="T1178">
        <v>0</v>
      </c>
      <c r="U1178">
        <v>0</v>
      </c>
    </row>
    <row r="1179" spans="1:21" x14ac:dyDescent="0.35">
      <c r="A1179" t="s">
        <v>243</v>
      </c>
      <c r="B1179" t="s">
        <v>0</v>
      </c>
      <c r="C1179" t="s">
        <v>1</v>
      </c>
      <c r="D1179" t="s">
        <v>2</v>
      </c>
      <c r="E1179" t="s">
        <v>3</v>
      </c>
      <c r="F1179" t="s">
        <v>4</v>
      </c>
      <c r="G1179" t="s">
        <v>5</v>
      </c>
      <c r="H1179" t="s">
        <v>6</v>
      </c>
      <c r="I1179" t="s">
        <v>7</v>
      </c>
      <c r="J1179" t="s">
        <v>8</v>
      </c>
      <c r="K1179" t="s">
        <v>9</v>
      </c>
      <c r="L1179" t="s">
        <v>10</v>
      </c>
      <c r="M1179" t="s">
        <v>11</v>
      </c>
      <c r="N1179" t="s">
        <v>12</v>
      </c>
      <c r="O1179" t="s">
        <v>13</v>
      </c>
      <c r="P1179" t="s">
        <v>14</v>
      </c>
      <c r="Q1179" t="s">
        <v>15</v>
      </c>
      <c r="R1179" t="s">
        <v>16</v>
      </c>
      <c r="S1179" t="s">
        <v>17</v>
      </c>
      <c r="T1179" t="s">
        <v>18</v>
      </c>
      <c r="U1179" t="s">
        <v>19</v>
      </c>
    </row>
    <row r="1180" spans="1:21" x14ac:dyDescent="0.35">
      <c r="A1180" t="s">
        <v>243</v>
      </c>
      <c r="B1180">
        <v>44449</v>
      </c>
      <c r="C1180" t="s">
        <v>215</v>
      </c>
      <c r="D1180" t="s">
        <v>55</v>
      </c>
      <c r="E1180">
        <v>1</v>
      </c>
      <c r="F1180">
        <v>0</v>
      </c>
      <c r="G1180">
        <v>0</v>
      </c>
      <c r="H1180">
        <v>1</v>
      </c>
      <c r="I1180">
        <v>0</v>
      </c>
      <c r="J1180">
        <v>0</v>
      </c>
      <c r="K1180">
        <v>0</v>
      </c>
      <c r="L1180">
        <v>5</v>
      </c>
      <c r="M1180">
        <v>3</v>
      </c>
      <c r="N1180">
        <v>1</v>
      </c>
      <c r="O1180">
        <v>1</v>
      </c>
      <c r="P1180">
        <v>1</v>
      </c>
      <c r="Q1180">
        <v>0</v>
      </c>
      <c r="R1180">
        <v>7</v>
      </c>
      <c r="S1180">
        <v>0</v>
      </c>
      <c r="T1180">
        <v>0</v>
      </c>
      <c r="U1180">
        <v>1</v>
      </c>
    </row>
    <row r="1181" spans="1:21" x14ac:dyDescent="0.35">
      <c r="A1181" t="s">
        <v>243</v>
      </c>
      <c r="B1181">
        <v>44450</v>
      </c>
      <c r="C1181" t="s">
        <v>214</v>
      </c>
      <c r="D1181" t="s">
        <v>55</v>
      </c>
      <c r="E1181">
        <v>1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2.6666666666666665</v>
      </c>
      <c r="M1181">
        <v>4</v>
      </c>
      <c r="N1181">
        <v>7</v>
      </c>
      <c r="O1181">
        <v>7</v>
      </c>
      <c r="P1181">
        <v>1</v>
      </c>
      <c r="Q1181">
        <v>5</v>
      </c>
      <c r="R1181">
        <v>5</v>
      </c>
      <c r="S1181">
        <v>0</v>
      </c>
      <c r="T1181">
        <v>0</v>
      </c>
      <c r="U1181">
        <v>0</v>
      </c>
    </row>
    <row r="1182" spans="1:21" x14ac:dyDescent="0.35">
      <c r="A1182" t="s">
        <v>243</v>
      </c>
      <c r="B1182">
        <v>44451</v>
      </c>
      <c r="C1182" t="s">
        <v>213</v>
      </c>
      <c r="D1182" t="s">
        <v>55</v>
      </c>
      <c r="E1182">
        <v>1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5</v>
      </c>
      <c r="M1182">
        <v>2</v>
      </c>
      <c r="N1182">
        <v>0</v>
      </c>
      <c r="O1182">
        <v>0</v>
      </c>
      <c r="P1182">
        <v>0</v>
      </c>
      <c r="Q1182">
        <v>0</v>
      </c>
      <c r="R1182">
        <v>9</v>
      </c>
      <c r="S1182">
        <v>0</v>
      </c>
      <c r="T1182">
        <v>0</v>
      </c>
      <c r="U1182">
        <v>0</v>
      </c>
    </row>
    <row r="1183" spans="1:21" x14ac:dyDescent="0.35">
      <c r="A1183" t="s">
        <v>243</v>
      </c>
      <c r="B1183">
        <v>44453</v>
      </c>
      <c r="C1183" t="s">
        <v>211</v>
      </c>
      <c r="D1183" t="s">
        <v>106</v>
      </c>
      <c r="E1183">
        <v>1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4</v>
      </c>
      <c r="M1183">
        <v>3</v>
      </c>
      <c r="N1183">
        <v>3</v>
      </c>
      <c r="O1183">
        <v>3</v>
      </c>
      <c r="P1183">
        <v>2</v>
      </c>
      <c r="Q1183">
        <v>2</v>
      </c>
      <c r="R1183">
        <v>8</v>
      </c>
      <c r="S1183">
        <v>0</v>
      </c>
      <c r="T1183">
        <v>0</v>
      </c>
      <c r="U1183">
        <v>0</v>
      </c>
    </row>
    <row r="1184" spans="1:21" x14ac:dyDescent="0.35">
      <c r="A1184" t="s">
        <v>243</v>
      </c>
      <c r="B1184">
        <v>44454</v>
      </c>
      <c r="C1184" t="s">
        <v>212</v>
      </c>
      <c r="D1184" t="s">
        <v>106</v>
      </c>
      <c r="E1184">
        <v>1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6</v>
      </c>
      <c r="M1184">
        <v>6</v>
      </c>
      <c r="N1184">
        <v>2</v>
      </c>
      <c r="O1184">
        <v>2</v>
      </c>
      <c r="P1184">
        <v>0</v>
      </c>
      <c r="Q1184">
        <v>5</v>
      </c>
      <c r="R1184">
        <v>3</v>
      </c>
      <c r="S1184">
        <v>1</v>
      </c>
      <c r="T1184">
        <v>0</v>
      </c>
      <c r="U1184">
        <v>0</v>
      </c>
    </row>
    <row r="1185" spans="1:21" x14ac:dyDescent="0.35">
      <c r="A1185" t="s">
        <v>243</v>
      </c>
      <c r="B1185">
        <v>44455</v>
      </c>
      <c r="C1185" t="s">
        <v>227</v>
      </c>
      <c r="D1185" t="s">
        <v>106</v>
      </c>
      <c r="E1185">
        <v>1</v>
      </c>
      <c r="F1185">
        <v>0</v>
      </c>
      <c r="G1185">
        <v>0</v>
      </c>
      <c r="H1185">
        <v>0</v>
      </c>
      <c r="I1185">
        <v>1</v>
      </c>
      <c r="J1185">
        <v>0</v>
      </c>
      <c r="K1185">
        <v>0</v>
      </c>
      <c r="L1185">
        <v>4</v>
      </c>
      <c r="M1185">
        <v>7</v>
      </c>
      <c r="N1185">
        <v>7</v>
      </c>
      <c r="O1185">
        <v>6</v>
      </c>
      <c r="P1185">
        <v>2</v>
      </c>
      <c r="Q1185">
        <v>1</v>
      </c>
      <c r="R1185">
        <v>7</v>
      </c>
      <c r="S1185">
        <v>0</v>
      </c>
      <c r="T1185">
        <v>0</v>
      </c>
      <c r="U1185">
        <v>0</v>
      </c>
    </row>
    <row r="1186" spans="1:21" x14ac:dyDescent="0.35">
      <c r="A1186" t="s">
        <v>243</v>
      </c>
      <c r="B1186">
        <v>44456</v>
      </c>
      <c r="C1186" t="s">
        <v>214</v>
      </c>
      <c r="D1186" t="s">
        <v>33</v>
      </c>
      <c r="E1186">
        <v>1</v>
      </c>
      <c r="F1186">
        <v>0</v>
      </c>
      <c r="G1186">
        <v>0</v>
      </c>
      <c r="H1186">
        <v>1</v>
      </c>
      <c r="I1186">
        <v>0</v>
      </c>
      <c r="J1186">
        <v>0</v>
      </c>
      <c r="K1186">
        <v>0</v>
      </c>
      <c r="L1186">
        <v>5</v>
      </c>
      <c r="M1186">
        <v>4</v>
      </c>
      <c r="N1186">
        <v>0</v>
      </c>
      <c r="O1186">
        <v>0</v>
      </c>
      <c r="P1186">
        <v>0</v>
      </c>
      <c r="Q1186">
        <v>2</v>
      </c>
      <c r="R1186">
        <v>10</v>
      </c>
      <c r="S1186">
        <v>0</v>
      </c>
      <c r="T1186">
        <v>0</v>
      </c>
      <c r="U1186">
        <v>0</v>
      </c>
    </row>
    <row r="1187" spans="1:21" x14ac:dyDescent="0.35">
      <c r="A1187" t="s">
        <v>243</v>
      </c>
      <c r="B1187">
        <v>44457</v>
      </c>
      <c r="C1187" t="s">
        <v>213</v>
      </c>
      <c r="D1187" t="s">
        <v>33</v>
      </c>
      <c r="E1187">
        <v>1</v>
      </c>
      <c r="F1187">
        <v>0</v>
      </c>
      <c r="G1187">
        <v>0</v>
      </c>
      <c r="H1187">
        <v>0</v>
      </c>
      <c r="I1187">
        <v>1</v>
      </c>
      <c r="J1187">
        <v>0</v>
      </c>
      <c r="K1187">
        <v>0</v>
      </c>
      <c r="L1187">
        <v>5.333333333333333</v>
      </c>
      <c r="M1187">
        <v>6</v>
      </c>
      <c r="N1187">
        <v>2</v>
      </c>
      <c r="O1187">
        <v>1</v>
      </c>
      <c r="P1187">
        <v>0</v>
      </c>
      <c r="Q1187">
        <v>2</v>
      </c>
      <c r="R1187">
        <v>5</v>
      </c>
      <c r="S1187">
        <v>0</v>
      </c>
      <c r="T1187">
        <v>0</v>
      </c>
      <c r="U1187">
        <v>0</v>
      </c>
    </row>
    <row r="1188" spans="1:21" x14ac:dyDescent="0.35">
      <c r="A1188" t="s">
        <v>243</v>
      </c>
      <c r="B1188">
        <v>44458</v>
      </c>
      <c r="C1188" t="s">
        <v>211</v>
      </c>
      <c r="D1188" t="s">
        <v>33</v>
      </c>
      <c r="E1188">
        <v>1</v>
      </c>
      <c r="F1188">
        <v>0</v>
      </c>
      <c r="G1188">
        <v>0</v>
      </c>
      <c r="H1188">
        <v>1</v>
      </c>
      <c r="I1188">
        <v>0</v>
      </c>
      <c r="J1188">
        <v>0</v>
      </c>
      <c r="K1188">
        <v>0</v>
      </c>
      <c r="L1188">
        <v>5.333333333333333</v>
      </c>
      <c r="M1188">
        <v>6</v>
      </c>
      <c r="N1188">
        <v>1</v>
      </c>
      <c r="O1188">
        <v>1</v>
      </c>
      <c r="P1188">
        <v>0</v>
      </c>
      <c r="Q1188">
        <v>1</v>
      </c>
      <c r="R1188">
        <v>4</v>
      </c>
      <c r="S1188">
        <v>0</v>
      </c>
      <c r="T1188">
        <v>0</v>
      </c>
      <c r="U1188">
        <v>0</v>
      </c>
    </row>
    <row r="1189" spans="1:21" x14ac:dyDescent="0.35">
      <c r="A1189" t="s">
        <v>243</v>
      </c>
      <c r="B1189">
        <v>44459</v>
      </c>
      <c r="C1189" t="s">
        <v>215</v>
      </c>
      <c r="D1189" t="s">
        <v>65</v>
      </c>
      <c r="E1189">
        <v>1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3</v>
      </c>
      <c r="M1189">
        <v>2</v>
      </c>
      <c r="N1189">
        <v>3</v>
      </c>
      <c r="O1189">
        <v>2</v>
      </c>
      <c r="P1189">
        <v>0</v>
      </c>
      <c r="Q1189">
        <v>2</v>
      </c>
      <c r="R1189">
        <v>6</v>
      </c>
      <c r="S1189">
        <v>0</v>
      </c>
      <c r="T1189">
        <v>0</v>
      </c>
      <c r="U1189">
        <v>0</v>
      </c>
    </row>
    <row r="1190" spans="1:21" x14ac:dyDescent="0.35">
      <c r="A1190" t="s">
        <v>243</v>
      </c>
      <c r="B1190">
        <v>44460</v>
      </c>
      <c r="C1190" t="s">
        <v>212</v>
      </c>
      <c r="D1190" t="s">
        <v>65</v>
      </c>
      <c r="E1190">
        <v>1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5</v>
      </c>
      <c r="M1190">
        <v>11</v>
      </c>
      <c r="N1190">
        <v>2</v>
      </c>
      <c r="O1190">
        <v>2</v>
      </c>
      <c r="P1190">
        <v>0</v>
      </c>
      <c r="Q1190">
        <v>1</v>
      </c>
      <c r="R1190">
        <v>2</v>
      </c>
      <c r="S1190">
        <v>0</v>
      </c>
      <c r="T1190">
        <v>0</v>
      </c>
      <c r="U1190">
        <v>1</v>
      </c>
    </row>
    <row r="1191" spans="1:21" x14ac:dyDescent="0.35">
      <c r="A1191" t="s">
        <v>243</v>
      </c>
      <c r="B1191" t="s">
        <v>228</v>
      </c>
      <c r="C1191" t="s">
        <v>227</v>
      </c>
      <c r="D1191" t="s">
        <v>66</v>
      </c>
      <c r="E1191">
        <v>1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3.3333333333333335</v>
      </c>
      <c r="M1191">
        <v>4</v>
      </c>
      <c r="N1191">
        <v>2</v>
      </c>
      <c r="O1191">
        <v>2</v>
      </c>
      <c r="P1191">
        <v>2</v>
      </c>
      <c r="Q1191">
        <v>0</v>
      </c>
      <c r="R1191">
        <v>4</v>
      </c>
      <c r="S1191">
        <v>0</v>
      </c>
      <c r="T1191">
        <v>0</v>
      </c>
      <c r="U1191">
        <v>0</v>
      </c>
    </row>
    <row r="1192" spans="1:21" x14ac:dyDescent="0.35">
      <c r="A1192" t="s">
        <v>243</v>
      </c>
      <c r="B1192" t="s">
        <v>229</v>
      </c>
      <c r="C1192" t="s">
        <v>216</v>
      </c>
      <c r="D1192" t="s">
        <v>66</v>
      </c>
      <c r="E1192">
        <v>1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2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4</v>
      </c>
      <c r="S1192">
        <v>0</v>
      </c>
      <c r="T1192">
        <v>0</v>
      </c>
      <c r="U1192">
        <v>0</v>
      </c>
    </row>
    <row r="1193" spans="1:21" x14ac:dyDescent="0.35">
      <c r="A1193" t="s">
        <v>243</v>
      </c>
      <c r="B1193">
        <v>44463</v>
      </c>
      <c r="C1193" t="s">
        <v>214</v>
      </c>
      <c r="D1193" t="s">
        <v>66</v>
      </c>
      <c r="E1193">
        <v>1</v>
      </c>
      <c r="F1193">
        <v>0</v>
      </c>
      <c r="G1193">
        <v>0</v>
      </c>
      <c r="H1193">
        <v>1</v>
      </c>
      <c r="I1193">
        <v>0</v>
      </c>
      <c r="J1193">
        <v>0</v>
      </c>
      <c r="K1193">
        <v>0</v>
      </c>
      <c r="L1193">
        <v>5.333333333333333</v>
      </c>
      <c r="M1193">
        <v>4</v>
      </c>
      <c r="N1193">
        <v>0</v>
      </c>
      <c r="O1193">
        <v>0</v>
      </c>
      <c r="P1193">
        <v>0</v>
      </c>
      <c r="Q1193">
        <v>0</v>
      </c>
      <c r="R1193">
        <v>9</v>
      </c>
      <c r="S1193">
        <v>0</v>
      </c>
      <c r="T1193">
        <v>0</v>
      </c>
      <c r="U1193">
        <v>0</v>
      </c>
    </row>
    <row r="1194" spans="1:21" x14ac:dyDescent="0.35">
      <c r="A1194" t="s">
        <v>243</v>
      </c>
      <c r="B1194">
        <v>44464</v>
      </c>
      <c r="C1194" t="s">
        <v>213</v>
      </c>
      <c r="D1194" t="s">
        <v>66</v>
      </c>
      <c r="E1194">
        <v>1</v>
      </c>
      <c r="F1194">
        <v>0</v>
      </c>
      <c r="G1194">
        <v>0</v>
      </c>
      <c r="H1194">
        <v>0</v>
      </c>
      <c r="I1194">
        <v>1</v>
      </c>
      <c r="J1194">
        <v>0</v>
      </c>
      <c r="K1194">
        <v>0</v>
      </c>
      <c r="L1194">
        <v>6</v>
      </c>
      <c r="M1194">
        <v>7</v>
      </c>
      <c r="N1194">
        <v>6</v>
      </c>
      <c r="O1194">
        <v>6</v>
      </c>
      <c r="P1194">
        <v>2</v>
      </c>
      <c r="Q1194">
        <v>0</v>
      </c>
      <c r="R1194">
        <v>6</v>
      </c>
      <c r="S1194">
        <v>0</v>
      </c>
      <c r="T1194">
        <v>0</v>
      </c>
      <c r="U1194">
        <v>0</v>
      </c>
    </row>
    <row r="1195" spans="1:21" x14ac:dyDescent="0.35">
      <c r="A1195" t="s">
        <v>243</v>
      </c>
      <c r="B1195">
        <v>44465</v>
      </c>
      <c r="C1195" t="s">
        <v>211</v>
      </c>
      <c r="D1195" t="s">
        <v>66</v>
      </c>
      <c r="E1195">
        <v>1</v>
      </c>
      <c r="F1195">
        <v>0</v>
      </c>
      <c r="G1195">
        <v>0</v>
      </c>
      <c r="H1195">
        <v>1</v>
      </c>
      <c r="I1195">
        <v>0</v>
      </c>
      <c r="J1195">
        <v>0</v>
      </c>
      <c r="K1195">
        <v>0</v>
      </c>
      <c r="L1195">
        <v>6</v>
      </c>
      <c r="M1195">
        <v>5</v>
      </c>
      <c r="N1195">
        <v>0</v>
      </c>
      <c r="O1195">
        <v>0</v>
      </c>
      <c r="P1195">
        <v>0</v>
      </c>
      <c r="Q1195">
        <v>1</v>
      </c>
      <c r="R1195">
        <v>6</v>
      </c>
      <c r="S1195">
        <v>0</v>
      </c>
      <c r="T1195">
        <v>0</v>
      </c>
      <c r="U1195">
        <v>1</v>
      </c>
    </row>
    <row r="1196" spans="1:21" x14ac:dyDescent="0.35">
      <c r="A1196" t="s">
        <v>243</v>
      </c>
      <c r="B1196">
        <v>44466</v>
      </c>
      <c r="C1196" t="s">
        <v>212</v>
      </c>
      <c r="D1196" t="s">
        <v>65</v>
      </c>
      <c r="E1196">
        <v>1</v>
      </c>
      <c r="F1196">
        <v>0</v>
      </c>
      <c r="G1196">
        <v>0</v>
      </c>
      <c r="H1196">
        <v>1</v>
      </c>
      <c r="I1196">
        <v>0</v>
      </c>
      <c r="J1196">
        <v>0</v>
      </c>
      <c r="K1196">
        <v>0</v>
      </c>
      <c r="L1196">
        <v>5</v>
      </c>
      <c r="M1196">
        <v>7</v>
      </c>
      <c r="N1196">
        <v>2</v>
      </c>
      <c r="O1196">
        <v>2</v>
      </c>
      <c r="P1196">
        <v>1</v>
      </c>
      <c r="Q1196">
        <v>2</v>
      </c>
      <c r="R1196">
        <v>2</v>
      </c>
      <c r="S1196">
        <v>0</v>
      </c>
      <c r="T1196">
        <v>0</v>
      </c>
      <c r="U1196">
        <v>0</v>
      </c>
    </row>
    <row r="1197" spans="1:21" x14ac:dyDescent="0.35">
      <c r="A1197" t="s">
        <v>243</v>
      </c>
      <c r="B1197">
        <v>44467</v>
      </c>
      <c r="C1197" t="s">
        <v>227</v>
      </c>
      <c r="D1197" t="s">
        <v>87</v>
      </c>
      <c r="E1197">
        <v>1</v>
      </c>
      <c r="F1197">
        <v>0</v>
      </c>
      <c r="G1197">
        <v>0</v>
      </c>
      <c r="H1197">
        <v>1</v>
      </c>
      <c r="I1197">
        <v>0</v>
      </c>
      <c r="J1197">
        <v>0</v>
      </c>
      <c r="K1197">
        <v>0</v>
      </c>
      <c r="L1197">
        <v>6</v>
      </c>
      <c r="M1197">
        <v>2</v>
      </c>
      <c r="N1197">
        <v>1</v>
      </c>
      <c r="O1197">
        <v>1</v>
      </c>
      <c r="P1197">
        <v>1</v>
      </c>
      <c r="Q1197">
        <v>0</v>
      </c>
      <c r="R1197">
        <v>4</v>
      </c>
      <c r="S1197">
        <v>0</v>
      </c>
      <c r="T1197">
        <v>0</v>
      </c>
      <c r="U1197">
        <v>0</v>
      </c>
    </row>
    <row r="1198" spans="1:21" x14ac:dyDescent="0.35">
      <c r="A1198" t="s">
        <v>243</v>
      </c>
      <c r="B1198">
        <v>44468</v>
      </c>
      <c r="C1198" t="s">
        <v>215</v>
      </c>
      <c r="D1198" t="s">
        <v>87</v>
      </c>
      <c r="E1198">
        <v>1</v>
      </c>
      <c r="F1198">
        <v>0</v>
      </c>
      <c r="G1198">
        <v>0</v>
      </c>
      <c r="H1198">
        <v>1</v>
      </c>
      <c r="I1198">
        <v>0</v>
      </c>
      <c r="J1198">
        <v>0</v>
      </c>
      <c r="K1198">
        <v>0</v>
      </c>
      <c r="L1198">
        <v>5</v>
      </c>
      <c r="M1198">
        <v>1</v>
      </c>
      <c r="N1198">
        <v>0</v>
      </c>
      <c r="O1198">
        <v>0</v>
      </c>
      <c r="P1198">
        <v>0</v>
      </c>
      <c r="Q1198">
        <v>2</v>
      </c>
      <c r="R1198">
        <v>4</v>
      </c>
      <c r="S1198">
        <v>0</v>
      </c>
      <c r="T1198">
        <v>0</v>
      </c>
      <c r="U1198">
        <v>0</v>
      </c>
    </row>
    <row r="1199" spans="1:21" x14ac:dyDescent="0.35">
      <c r="A1199" t="s">
        <v>243</v>
      </c>
      <c r="B1199">
        <v>44470</v>
      </c>
      <c r="C1199" t="s">
        <v>213</v>
      </c>
      <c r="D1199" t="s">
        <v>49</v>
      </c>
      <c r="E1199">
        <v>1</v>
      </c>
      <c r="F1199">
        <v>0</v>
      </c>
      <c r="G1199">
        <v>0</v>
      </c>
      <c r="H1199">
        <v>1</v>
      </c>
      <c r="I1199">
        <v>0</v>
      </c>
      <c r="J1199">
        <v>0</v>
      </c>
      <c r="K1199">
        <v>0</v>
      </c>
      <c r="L1199">
        <v>5</v>
      </c>
      <c r="M1199">
        <v>4</v>
      </c>
      <c r="N1199">
        <v>1</v>
      </c>
      <c r="O1199">
        <v>1</v>
      </c>
      <c r="P1199">
        <v>0</v>
      </c>
      <c r="Q1199">
        <v>1</v>
      </c>
      <c r="R1199">
        <v>4</v>
      </c>
      <c r="S1199">
        <v>0</v>
      </c>
      <c r="T1199">
        <v>0</v>
      </c>
      <c r="U1199">
        <v>0</v>
      </c>
    </row>
    <row r="1200" spans="1:21" x14ac:dyDescent="0.35">
      <c r="A1200" t="s">
        <v>243</v>
      </c>
      <c r="B1200" t="s">
        <v>0</v>
      </c>
      <c r="C1200" t="s">
        <v>1</v>
      </c>
      <c r="D1200" t="s">
        <v>2</v>
      </c>
      <c r="E1200" t="s">
        <v>3</v>
      </c>
      <c r="F1200" t="s">
        <v>4</v>
      </c>
      <c r="G1200" t="s">
        <v>5</v>
      </c>
      <c r="H1200" t="s">
        <v>6</v>
      </c>
      <c r="I1200" t="s">
        <v>7</v>
      </c>
      <c r="J1200" t="s">
        <v>8</v>
      </c>
      <c r="K1200" t="s">
        <v>9</v>
      </c>
      <c r="L1200" t="s">
        <v>10</v>
      </c>
      <c r="M1200" t="s">
        <v>11</v>
      </c>
      <c r="N1200" t="s">
        <v>12</v>
      </c>
      <c r="O1200" t="s">
        <v>13</v>
      </c>
      <c r="P1200" t="s">
        <v>14</v>
      </c>
      <c r="Q1200" t="s">
        <v>15</v>
      </c>
      <c r="R1200" t="s">
        <v>16</v>
      </c>
      <c r="S1200" t="s">
        <v>17</v>
      </c>
      <c r="T1200" t="s">
        <v>18</v>
      </c>
      <c r="U1200" t="s">
        <v>19</v>
      </c>
    </row>
    <row r="1201" spans="1:21" x14ac:dyDescent="0.35">
      <c r="A1201" t="s">
        <v>243</v>
      </c>
      <c r="B1201">
        <v>44471</v>
      </c>
      <c r="C1201" t="s">
        <v>211</v>
      </c>
      <c r="D1201" t="s">
        <v>49</v>
      </c>
      <c r="E1201">
        <v>1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5</v>
      </c>
      <c r="M1201">
        <v>2</v>
      </c>
      <c r="N1201">
        <v>1</v>
      </c>
      <c r="O1201">
        <v>1</v>
      </c>
      <c r="P1201">
        <v>0</v>
      </c>
      <c r="Q1201">
        <v>1</v>
      </c>
      <c r="R1201">
        <v>3</v>
      </c>
      <c r="S1201">
        <v>0</v>
      </c>
      <c r="T1201">
        <v>0</v>
      </c>
      <c r="U1201">
        <v>1</v>
      </c>
    </row>
    <row r="1202" spans="1:21" x14ac:dyDescent="0.35">
      <c r="A1202" t="s">
        <v>243</v>
      </c>
      <c r="B1202">
        <v>44472</v>
      </c>
      <c r="C1202" t="s">
        <v>214</v>
      </c>
      <c r="D1202" t="s">
        <v>49</v>
      </c>
      <c r="E1202">
        <v>1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4</v>
      </c>
      <c r="M1202">
        <v>4</v>
      </c>
      <c r="N1202">
        <v>1</v>
      </c>
      <c r="O1202">
        <v>1</v>
      </c>
      <c r="P1202">
        <v>0</v>
      </c>
      <c r="Q1202">
        <v>2</v>
      </c>
      <c r="R1202">
        <v>5</v>
      </c>
      <c r="S1202">
        <v>0</v>
      </c>
      <c r="T1202">
        <v>0</v>
      </c>
      <c r="U1202">
        <v>1</v>
      </c>
    </row>
    <row r="1203" spans="1:21" x14ac:dyDescent="0.35">
      <c r="A1203" t="s">
        <v>243</v>
      </c>
      <c r="B1203" t="s">
        <v>77</v>
      </c>
      <c r="C1203" t="s">
        <v>78</v>
      </c>
      <c r="E1203">
        <v>162</v>
      </c>
      <c r="F1203">
        <v>4</v>
      </c>
      <c r="G1203">
        <v>0</v>
      </c>
      <c r="H1203">
        <v>61</v>
      </c>
      <c r="I1203">
        <v>40</v>
      </c>
      <c r="J1203">
        <v>0</v>
      </c>
      <c r="K1203">
        <v>3</v>
      </c>
      <c r="L1203">
        <v>855.33333333333337</v>
      </c>
      <c r="M1203">
        <v>728</v>
      </c>
      <c r="N1203">
        <v>371</v>
      </c>
      <c r="O1203">
        <v>339</v>
      </c>
      <c r="P1203">
        <v>112</v>
      </c>
      <c r="Q1203">
        <v>275</v>
      </c>
      <c r="R1203">
        <v>944</v>
      </c>
      <c r="S1203">
        <v>29</v>
      </c>
      <c r="T1203">
        <v>2</v>
      </c>
      <c r="U1203">
        <v>41</v>
      </c>
    </row>
    <row r="1204" spans="1:21" x14ac:dyDescent="0.35">
      <c r="A1204" t="s">
        <v>242</v>
      </c>
      <c r="B1204" t="s">
        <v>0</v>
      </c>
      <c r="C1204" t="s">
        <v>1</v>
      </c>
      <c r="D1204" t="s">
        <v>2</v>
      </c>
      <c r="E1204" t="s">
        <v>3</v>
      </c>
      <c r="F1204" t="s">
        <v>4</v>
      </c>
      <c r="G1204" t="s">
        <v>5</v>
      </c>
      <c r="H1204" t="s">
        <v>6</v>
      </c>
      <c r="I1204" t="s">
        <v>7</v>
      </c>
      <c r="J1204" t="s">
        <v>8</v>
      </c>
      <c r="K1204" t="s">
        <v>9</v>
      </c>
      <c r="L1204" t="s">
        <v>10</v>
      </c>
      <c r="M1204" t="s">
        <v>11</v>
      </c>
      <c r="N1204" t="s">
        <v>12</v>
      </c>
      <c r="O1204" t="s">
        <v>13</v>
      </c>
      <c r="P1204" t="s">
        <v>14</v>
      </c>
      <c r="Q1204" t="s">
        <v>15</v>
      </c>
      <c r="R1204" t="s">
        <v>16</v>
      </c>
      <c r="S1204" t="s">
        <v>17</v>
      </c>
      <c r="T1204" t="s">
        <v>18</v>
      </c>
      <c r="U1204" t="s">
        <v>19</v>
      </c>
    </row>
    <row r="1205" spans="1:21" x14ac:dyDescent="0.35">
      <c r="A1205" t="s">
        <v>242</v>
      </c>
      <c r="B1205">
        <v>44287</v>
      </c>
      <c r="C1205" t="s">
        <v>230</v>
      </c>
      <c r="D1205" t="s">
        <v>103</v>
      </c>
      <c r="E1205">
        <v>1</v>
      </c>
      <c r="F1205">
        <v>0</v>
      </c>
      <c r="G1205">
        <v>0</v>
      </c>
      <c r="H1205">
        <v>0</v>
      </c>
      <c r="I1205">
        <v>1</v>
      </c>
      <c r="J1205">
        <v>0</v>
      </c>
      <c r="K1205">
        <v>0</v>
      </c>
      <c r="L1205">
        <v>3.3333333333333335</v>
      </c>
      <c r="M1205">
        <v>8</v>
      </c>
      <c r="N1205">
        <v>10</v>
      </c>
      <c r="O1205">
        <v>8</v>
      </c>
      <c r="P1205">
        <v>1</v>
      </c>
      <c r="Q1205">
        <v>2</v>
      </c>
      <c r="R1205">
        <v>0</v>
      </c>
      <c r="S1205">
        <v>1</v>
      </c>
      <c r="T1205">
        <v>0</v>
      </c>
      <c r="U1205">
        <v>1</v>
      </c>
    </row>
    <row r="1206" spans="1:21" x14ac:dyDescent="0.35">
      <c r="A1206" t="s">
        <v>242</v>
      </c>
      <c r="B1206">
        <v>44289</v>
      </c>
      <c r="C1206" t="s">
        <v>231</v>
      </c>
      <c r="D1206" t="s">
        <v>103</v>
      </c>
      <c r="E1206">
        <v>1</v>
      </c>
      <c r="F1206">
        <v>0</v>
      </c>
      <c r="G1206">
        <v>0</v>
      </c>
      <c r="H1206">
        <v>1</v>
      </c>
      <c r="I1206">
        <v>0</v>
      </c>
      <c r="J1206">
        <v>0</v>
      </c>
      <c r="K1206">
        <v>0</v>
      </c>
      <c r="L1206">
        <v>5</v>
      </c>
      <c r="M1206">
        <v>4</v>
      </c>
      <c r="N1206">
        <v>3</v>
      </c>
      <c r="O1206">
        <v>2</v>
      </c>
      <c r="P1206">
        <v>2</v>
      </c>
      <c r="Q1206">
        <v>2</v>
      </c>
      <c r="R1206">
        <v>9</v>
      </c>
      <c r="S1206">
        <v>0</v>
      </c>
      <c r="T1206">
        <v>0</v>
      </c>
      <c r="U1206">
        <v>0</v>
      </c>
    </row>
    <row r="1207" spans="1:21" x14ac:dyDescent="0.35">
      <c r="A1207" t="s">
        <v>242</v>
      </c>
      <c r="B1207">
        <v>44290</v>
      </c>
      <c r="C1207" t="s">
        <v>232</v>
      </c>
      <c r="D1207" t="s">
        <v>103</v>
      </c>
      <c r="E1207">
        <v>1</v>
      </c>
      <c r="F1207">
        <v>0</v>
      </c>
      <c r="G1207">
        <v>0</v>
      </c>
      <c r="H1207">
        <v>1</v>
      </c>
      <c r="I1207">
        <v>0</v>
      </c>
      <c r="J1207">
        <v>0</v>
      </c>
      <c r="K1207">
        <v>0</v>
      </c>
      <c r="L1207">
        <v>5</v>
      </c>
      <c r="M1207">
        <v>3</v>
      </c>
      <c r="N1207">
        <v>1</v>
      </c>
      <c r="O1207">
        <v>1</v>
      </c>
      <c r="P1207">
        <v>0</v>
      </c>
      <c r="Q1207">
        <v>0</v>
      </c>
      <c r="R1207">
        <v>6</v>
      </c>
      <c r="S1207">
        <v>0</v>
      </c>
      <c r="T1207">
        <v>0</v>
      </c>
      <c r="U1207">
        <v>0</v>
      </c>
    </row>
    <row r="1208" spans="1:21" x14ac:dyDescent="0.35">
      <c r="A1208" t="s">
        <v>242</v>
      </c>
      <c r="B1208">
        <v>44291</v>
      </c>
      <c r="C1208" t="s">
        <v>233</v>
      </c>
      <c r="D1208" t="s">
        <v>113</v>
      </c>
      <c r="E1208">
        <v>1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5</v>
      </c>
      <c r="M1208">
        <v>3</v>
      </c>
      <c r="N1208">
        <v>2</v>
      </c>
      <c r="O1208">
        <v>2</v>
      </c>
      <c r="P1208">
        <v>2</v>
      </c>
      <c r="Q1208">
        <v>2</v>
      </c>
      <c r="R1208">
        <v>9</v>
      </c>
      <c r="S1208">
        <v>0</v>
      </c>
      <c r="T1208">
        <v>0</v>
      </c>
      <c r="U1208">
        <v>0</v>
      </c>
    </row>
    <row r="1209" spans="1:21" x14ac:dyDescent="0.35">
      <c r="A1209" t="s">
        <v>242</v>
      </c>
      <c r="B1209">
        <v>44292</v>
      </c>
      <c r="C1209" t="s">
        <v>234</v>
      </c>
      <c r="D1209" t="s">
        <v>113</v>
      </c>
      <c r="E1209">
        <v>1</v>
      </c>
      <c r="F1209">
        <v>0</v>
      </c>
      <c r="G1209">
        <v>0</v>
      </c>
      <c r="H1209">
        <v>1</v>
      </c>
      <c r="I1209">
        <v>0</v>
      </c>
      <c r="J1209">
        <v>0</v>
      </c>
      <c r="K1209">
        <v>0</v>
      </c>
      <c r="L1209">
        <v>6</v>
      </c>
      <c r="M1209">
        <v>2</v>
      </c>
      <c r="N1209">
        <v>0</v>
      </c>
      <c r="O1209">
        <v>0</v>
      </c>
      <c r="P1209">
        <v>0</v>
      </c>
      <c r="Q1209">
        <v>1</v>
      </c>
      <c r="R1209">
        <v>6</v>
      </c>
      <c r="S1209">
        <v>0</v>
      </c>
      <c r="T1209">
        <v>0</v>
      </c>
      <c r="U1209">
        <v>0</v>
      </c>
    </row>
    <row r="1210" spans="1:21" x14ac:dyDescent="0.35">
      <c r="A1210" t="s">
        <v>242</v>
      </c>
      <c r="B1210">
        <v>44293</v>
      </c>
      <c r="C1210" t="s">
        <v>230</v>
      </c>
      <c r="D1210" t="s">
        <v>113</v>
      </c>
      <c r="E1210">
        <v>1</v>
      </c>
      <c r="F1210">
        <v>0</v>
      </c>
      <c r="G1210">
        <v>0</v>
      </c>
      <c r="H1210">
        <v>1</v>
      </c>
      <c r="I1210">
        <v>0</v>
      </c>
      <c r="J1210">
        <v>0</v>
      </c>
      <c r="K1210">
        <v>0</v>
      </c>
      <c r="L1210">
        <v>7</v>
      </c>
      <c r="M1210">
        <v>4</v>
      </c>
      <c r="N1210">
        <v>0</v>
      </c>
      <c r="O1210">
        <v>0</v>
      </c>
      <c r="P1210">
        <v>0</v>
      </c>
      <c r="Q1210">
        <v>1</v>
      </c>
      <c r="R1210">
        <v>5</v>
      </c>
      <c r="S1210">
        <v>0</v>
      </c>
      <c r="T1210">
        <v>0</v>
      </c>
      <c r="U1210">
        <v>0</v>
      </c>
    </row>
    <row r="1211" spans="1:21" x14ac:dyDescent="0.35">
      <c r="A1211" t="s">
        <v>242</v>
      </c>
      <c r="B1211">
        <v>44295</v>
      </c>
      <c r="C1211" t="s">
        <v>231</v>
      </c>
      <c r="D1211" t="s">
        <v>48</v>
      </c>
      <c r="E1211">
        <v>1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4</v>
      </c>
      <c r="M1211">
        <v>0</v>
      </c>
      <c r="N1211">
        <v>0</v>
      </c>
      <c r="O1211">
        <v>0</v>
      </c>
      <c r="P1211">
        <v>0</v>
      </c>
      <c r="Q1211">
        <v>4</v>
      </c>
      <c r="R1211">
        <v>6</v>
      </c>
      <c r="S1211">
        <v>0</v>
      </c>
      <c r="T1211">
        <v>0</v>
      </c>
      <c r="U1211">
        <v>0</v>
      </c>
    </row>
    <row r="1212" spans="1:21" x14ac:dyDescent="0.35">
      <c r="A1212" t="s">
        <v>242</v>
      </c>
      <c r="B1212">
        <v>44296</v>
      </c>
      <c r="C1212" t="s">
        <v>232</v>
      </c>
      <c r="D1212" t="s">
        <v>48</v>
      </c>
      <c r="E1212">
        <v>1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0</v>
      </c>
      <c r="L1212">
        <v>4.333333333333333</v>
      </c>
      <c r="M1212">
        <v>6</v>
      </c>
      <c r="N1212">
        <v>3</v>
      </c>
      <c r="O1212">
        <v>3</v>
      </c>
      <c r="P1212">
        <v>1</v>
      </c>
      <c r="Q1212">
        <v>3</v>
      </c>
      <c r="R1212">
        <v>2</v>
      </c>
      <c r="S1212">
        <v>0</v>
      </c>
      <c r="T1212">
        <v>0</v>
      </c>
      <c r="U1212">
        <v>0</v>
      </c>
    </row>
    <row r="1213" spans="1:21" x14ac:dyDescent="0.35">
      <c r="A1213" t="s">
        <v>242</v>
      </c>
      <c r="B1213">
        <v>44297</v>
      </c>
      <c r="C1213" t="s">
        <v>233</v>
      </c>
      <c r="D1213" t="s">
        <v>48</v>
      </c>
      <c r="E1213">
        <v>1</v>
      </c>
      <c r="F1213">
        <v>0</v>
      </c>
      <c r="G1213">
        <v>0</v>
      </c>
      <c r="H1213">
        <v>0</v>
      </c>
      <c r="I1213">
        <v>1</v>
      </c>
      <c r="J1213">
        <v>0</v>
      </c>
      <c r="K1213">
        <v>0</v>
      </c>
      <c r="L1213">
        <v>4.333333333333333</v>
      </c>
      <c r="M1213">
        <v>8</v>
      </c>
      <c r="N1213">
        <v>6</v>
      </c>
      <c r="O1213">
        <v>6</v>
      </c>
      <c r="P1213">
        <v>2</v>
      </c>
      <c r="Q1213">
        <v>3</v>
      </c>
      <c r="R1213">
        <v>9</v>
      </c>
      <c r="S1213">
        <v>0</v>
      </c>
      <c r="T1213">
        <v>0</v>
      </c>
      <c r="U1213">
        <v>2</v>
      </c>
    </row>
    <row r="1214" spans="1:21" x14ac:dyDescent="0.35">
      <c r="A1214" t="s">
        <v>242</v>
      </c>
      <c r="B1214">
        <v>44298</v>
      </c>
      <c r="C1214" t="s">
        <v>234</v>
      </c>
      <c r="D1214" t="s">
        <v>45</v>
      </c>
      <c r="E1214">
        <v>1</v>
      </c>
      <c r="F1214">
        <v>0</v>
      </c>
      <c r="G1214">
        <v>0</v>
      </c>
      <c r="H1214">
        <v>1</v>
      </c>
      <c r="I1214">
        <v>0</v>
      </c>
      <c r="J1214">
        <v>0</v>
      </c>
      <c r="K1214">
        <v>0</v>
      </c>
      <c r="L1214">
        <v>5</v>
      </c>
      <c r="M1214">
        <v>2</v>
      </c>
      <c r="N1214">
        <v>0</v>
      </c>
      <c r="O1214">
        <v>0</v>
      </c>
      <c r="P1214">
        <v>0</v>
      </c>
      <c r="Q1214">
        <v>1</v>
      </c>
      <c r="R1214">
        <v>3</v>
      </c>
      <c r="S1214">
        <v>0</v>
      </c>
      <c r="T1214">
        <v>0</v>
      </c>
      <c r="U1214">
        <v>0</v>
      </c>
    </row>
    <row r="1215" spans="1:21" x14ac:dyDescent="0.35">
      <c r="A1215" t="s">
        <v>242</v>
      </c>
      <c r="B1215">
        <v>44299</v>
      </c>
      <c r="C1215" t="s">
        <v>230</v>
      </c>
      <c r="D1215" t="s">
        <v>45</v>
      </c>
      <c r="E1215">
        <v>1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5</v>
      </c>
      <c r="M1215">
        <v>7</v>
      </c>
      <c r="N1215">
        <v>4</v>
      </c>
      <c r="O1215">
        <v>4</v>
      </c>
      <c r="P1215">
        <v>2</v>
      </c>
      <c r="Q1215">
        <v>0</v>
      </c>
      <c r="R1215">
        <v>7</v>
      </c>
      <c r="S1215">
        <v>0</v>
      </c>
      <c r="T1215">
        <v>0</v>
      </c>
      <c r="U1215">
        <v>0</v>
      </c>
    </row>
    <row r="1216" spans="1:21" x14ac:dyDescent="0.35">
      <c r="A1216" t="s">
        <v>242</v>
      </c>
      <c r="B1216">
        <v>44300</v>
      </c>
      <c r="C1216" t="s">
        <v>231</v>
      </c>
      <c r="D1216" t="s">
        <v>45</v>
      </c>
      <c r="E1216">
        <v>1</v>
      </c>
      <c r="F1216">
        <v>0</v>
      </c>
      <c r="G1216">
        <v>0</v>
      </c>
      <c r="H1216">
        <v>0</v>
      </c>
      <c r="I1216">
        <v>1</v>
      </c>
      <c r="J1216">
        <v>0</v>
      </c>
      <c r="K1216">
        <v>0</v>
      </c>
      <c r="L1216">
        <v>5</v>
      </c>
      <c r="M1216">
        <v>3</v>
      </c>
      <c r="N1216">
        <v>2</v>
      </c>
      <c r="O1216">
        <v>2</v>
      </c>
      <c r="P1216">
        <v>0</v>
      </c>
      <c r="Q1216">
        <v>1</v>
      </c>
      <c r="R1216">
        <v>7</v>
      </c>
      <c r="S1216">
        <v>0</v>
      </c>
      <c r="T1216">
        <v>0</v>
      </c>
      <c r="U1216">
        <v>0</v>
      </c>
    </row>
    <row r="1217" spans="1:21" x14ac:dyDescent="0.35">
      <c r="A1217" t="s">
        <v>242</v>
      </c>
      <c r="B1217">
        <v>44302</v>
      </c>
      <c r="C1217" t="s">
        <v>232</v>
      </c>
      <c r="D1217" t="s">
        <v>40</v>
      </c>
      <c r="E1217">
        <v>1</v>
      </c>
      <c r="F1217">
        <v>0</v>
      </c>
      <c r="G1217">
        <v>0</v>
      </c>
      <c r="H1217">
        <v>1</v>
      </c>
      <c r="I1217">
        <v>0</v>
      </c>
      <c r="J1217">
        <v>0</v>
      </c>
      <c r="K1217">
        <v>0</v>
      </c>
      <c r="L1217">
        <v>6</v>
      </c>
      <c r="M1217">
        <v>7</v>
      </c>
      <c r="N1217">
        <v>1</v>
      </c>
      <c r="O1217">
        <v>1</v>
      </c>
      <c r="P1217">
        <v>1</v>
      </c>
      <c r="Q1217">
        <v>3</v>
      </c>
      <c r="R1217">
        <v>4</v>
      </c>
      <c r="S1217">
        <v>0</v>
      </c>
      <c r="T1217">
        <v>0</v>
      </c>
      <c r="U1217">
        <v>1</v>
      </c>
    </row>
    <row r="1218" spans="1:21" x14ac:dyDescent="0.35">
      <c r="A1218" t="s">
        <v>242</v>
      </c>
      <c r="B1218">
        <v>44303</v>
      </c>
      <c r="C1218" t="s">
        <v>235</v>
      </c>
      <c r="D1218" t="s">
        <v>40</v>
      </c>
      <c r="E1218">
        <v>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4.333333333333333</v>
      </c>
      <c r="M1218">
        <v>6</v>
      </c>
      <c r="N1218">
        <v>2</v>
      </c>
      <c r="O1218">
        <v>2</v>
      </c>
      <c r="P1218">
        <v>1</v>
      </c>
      <c r="Q1218">
        <v>2</v>
      </c>
      <c r="R1218">
        <v>6</v>
      </c>
      <c r="S1218">
        <v>0</v>
      </c>
      <c r="T1218">
        <v>0</v>
      </c>
      <c r="U1218">
        <v>0</v>
      </c>
    </row>
    <row r="1219" spans="1:21" x14ac:dyDescent="0.35">
      <c r="A1219" t="s">
        <v>242</v>
      </c>
      <c r="B1219">
        <v>44304</v>
      </c>
      <c r="C1219" t="s">
        <v>234</v>
      </c>
      <c r="D1219" t="s">
        <v>40</v>
      </c>
      <c r="E1219">
        <v>1</v>
      </c>
      <c r="F1219">
        <v>0</v>
      </c>
      <c r="G1219">
        <v>0</v>
      </c>
      <c r="H1219">
        <v>0</v>
      </c>
      <c r="I1219">
        <v>1</v>
      </c>
      <c r="J1219">
        <v>0</v>
      </c>
      <c r="K1219">
        <v>0</v>
      </c>
      <c r="L1219">
        <v>5</v>
      </c>
      <c r="M1219">
        <v>5</v>
      </c>
      <c r="N1219">
        <v>4</v>
      </c>
      <c r="O1219">
        <v>4</v>
      </c>
      <c r="P1219">
        <v>2</v>
      </c>
      <c r="Q1219">
        <v>1</v>
      </c>
      <c r="R1219">
        <v>5</v>
      </c>
      <c r="S1219">
        <v>0</v>
      </c>
      <c r="T1219">
        <v>0</v>
      </c>
      <c r="U1219">
        <v>0</v>
      </c>
    </row>
    <row r="1220" spans="1:21" x14ac:dyDescent="0.35">
      <c r="A1220" t="s">
        <v>242</v>
      </c>
      <c r="B1220">
        <v>44306</v>
      </c>
      <c r="C1220" t="s">
        <v>230</v>
      </c>
      <c r="D1220" t="s">
        <v>131</v>
      </c>
      <c r="E1220">
        <v>1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4</v>
      </c>
      <c r="M1220">
        <v>7</v>
      </c>
      <c r="N1220">
        <v>3</v>
      </c>
      <c r="O1220">
        <v>1</v>
      </c>
      <c r="P1220">
        <v>0</v>
      </c>
      <c r="Q1220">
        <v>3</v>
      </c>
      <c r="R1220">
        <v>4</v>
      </c>
      <c r="S1220">
        <v>1</v>
      </c>
      <c r="T1220">
        <v>0</v>
      </c>
      <c r="U1220">
        <v>0</v>
      </c>
    </row>
    <row r="1221" spans="1:21" x14ac:dyDescent="0.35">
      <c r="A1221" t="s">
        <v>242</v>
      </c>
      <c r="B1221">
        <v>44307</v>
      </c>
      <c r="C1221" t="s">
        <v>231</v>
      </c>
      <c r="D1221" t="s">
        <v>131</v>
      </c>
      <c r="E1221">
        <v>1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6.666666666666667</v>
      </c>
      <c r="M1221">
        <v>2</v>
      </c>
      <c r="N1221">
        <v>0</v>
      </c>
      <c r="O1221">
        <v>0</v>
      </c>
      <c r="P1221">
        <v>0</v>
      </c>
      <c r="Q1221">
        <v>2</v>
      </c>
      <c r="R1221">
        <v>9</v>
      </c>
      <c r="S1221">
        <v>1</v>
      </c>
      <c r="T1221">
        <v>0</v>
      </c>
      <c r="U1221">
        <v>0</v>
      </c>
    </row>
    <row r="1222" spans="1:21" x14ac:dyDescent="0.35">
      <c r="A1222" t="s">
        <v>242</v>
      </c>
      <c r="B1222">
        <v>44308</v>
      </c>
      <c r="C1222" t="s">
        <v>232</v>
      </c>
      <c r="D1222" t="s">
        <v>131</v>
      </c>
      <c r="E1222">
        <v>1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5</v>
      </c>
      <c r="M1222">
        <v>4</v>
      </c>
      <c r="N1222">
        <v>2</v>
      </c>
      <c r="O1222">
        <v>1</v>
      </c>
      <c r="P1222">
        <v>0</v>
      </c>
      <c r="Q1222">
        <v>1</v>
      </c>
      <c r="R1222">
        <v>4</v>
      </c>
      <c r="S1222">
        <v>0</v>
      </c>
      <c r="T1222">
        <v>0</v>
      </c>
      <c r="U1222">
        <v>0</v>
      </c>
    </row>
    <row r="1223" spans="1:21" x14ac:dyDescent="0.35">
      <c r="A1223" t="s">
        <v>242</v>
      </c>
      <c r="B1223">
        <v>44309</v>
      </c>
      <c r="C1223" t="s">
        <v>235</v>
      </c>
      <c r="D1223" t="s">
        <v>110</v>
      </c>
      <c r="E1223">
        <v>1</v>
      </c>
      <c r="F1223">
        <v>0</v>
      </c>
      <c r="G1223">
        <v>0</v>
      </c>
      <c r="H1223">
        <v>0</v>
      </c>
      <c r="I1223">
        <v>1</v>
      </c>
      <c r="J1223">
        <v>0</v>
      </c>
      <c r="K1223">
        <v>0</v>
      </c>
      <c r="L1223">
        <v>3.6666666666666665</v>
      </c>
      <c r="M1223">
        <v>6</v>
      </c>
      <c r="N1223">
        <v>5</v>
      </c>
      <c r="O1223">
        <v>5</v>
      </c>
      <c r="P1223">
        <v>1</v>
      </c>
      <c r="Q1223">
        <v>3</v>
      </c>
      <c r="R1223">
        <v>6</v>
      </c>
      <c r="S1223">
        <v>0</v>
      </c>
      <c r="T1223">
        <v>0</v>
      </c>
      <c r="U1223">
        <v>0</v>
      </c>
    </row>
    <row r="1224" spans="1:21" x14ac:dyDescent="0.35">
      <c r="A1224" t="s">
        <v>242</v>
      </c>
      <c r="B1224">
        <v>44310</v>
      </c>
      <c r="C1224" t="s">
        <v>234</v>
      </c>
      <c r="D1224" t="s">
        <v>110</v>
      </c>
      <c r="E1224">
        <v>1</v>
      </c>
      <c r="F1224">
        <v>0</v>
      </c>
      <c r="G1224">
        <v>0</v>
      </c>
      <c r="H1224">
        <v>0</v>
      </c>
      <c r="I1224">
        <v>1</v>
      </c>
      <c r="J1224">
        <v>0</v>
      </c>
      <c r="K1224">
        <v>0</v>
      </c>
      <c r="L1224">
        <v>6</v>
      </c>
      <c r="M1224">
        <v>5</v>
      </c>
      <c r="N1224">
        <v>2</v>
      </c>
      <c r="O1224">
        <v>2</v>
      </c>
      <c r="P1224">
        <v>0</v>
      </c>
      <c r="Q1224">
        <v>2</v>
      </c>
      <c r="R1224">
        <v>2</v>
      </c>
      <c r="S1224">
        <v>0</v>
      </c>
      <c r="T1224">
        <v>0</v>
      </c>
      <c r="U1224">
        <v>0</v>
      </c>
    </row>
    <row r="1225" spans="1:21" x14ac:dyDescent="0.35">
      <c r="A1225" t="s">
        <v>242</v>
      </c>
      <c r="B1225" t="s">
        <v>0</v>
      </c>
      <c r="C1225" t="s">
        <v>1</v>
      </c>
      <c r="D1225" t="s">
        <v>2</v>
      </c>
      <c r="E1225" t="s">
        <v>3</v>
      </c>
      <c r="F1225" t="s">
        <v>4</v>
      </c>
      <c r="G1225" t="s">
        <v>5</v>
      </c>
      <c r="H1225" t="s">
        <v>6</v>
      </c>
      <c r="I1225" t="s">
        <v>7</v>
      </c>
      <c r="J1225" t="s">
        <v>8</v>
      </c>
      <c r="K1225" t="s">
        <v>9</v>
      </c>
      <c r="L1225" t="s">
        <v>10</v>
      </c>
      <c r="M1225" t="s">
        <v>11</v>
      </c>
      <c r="N1225" t="s">
        <v>12</v>
      </c>
      <c r="O1225" t="s">
        <v>13</v>
      </c>
      <c r="P1225" t="s">
        <v>14</v>
      </c>
      <c r="Q1225" t="s">
        <v>15</v>
      </c>
      <c r="R1225" t="s">
        <v>16</v>
      </c>
      <c r="S1225" t="s">
        <v>17</v>
      </c>
      <c r="T1225" t="s">
        <v>18</v>
      </c>
      <c r="U1225" t="s">
        <v>19</v>
      </c>
    </row>
    <row r="1226" spans="1:21" x14ac:dyDescent="0.35">
      <c r="A1226" t="s">
        <v>242</v>
      </c>
      <c r="B1226">
        <v>44311</v>
      </c>
      <c r="C1226" t="s">
        <v>230</v>
      </c>
      <c r="D1226" t="s">
        <v>110</v>
      </c>
      <c r="E1226">
        <v>1</v>
      </c>
      <c r="F1226">
        <v>0</v>
      </c>
      <c r="G1226">
        <v>0</v>
      </c>
      <c r="H1226">
        <v>0</v>
      </c>
      <c r="I1226">
        <v>1</v>
      </c>
      <c r="J1226">
        <v>0</v>
      </c>
      <c r="K1226">
        <v>0</v>
      </c>
      <c r="L1226">
        <v>5</v>
      </c>
      <c r="M1226">
        <v>6</v>
      </c>
      <c r="N1226">
        <v>4</v>
      </c>
      <c r="O1226">
        <v>4</v>
      </c>
      <c r="P1226">
        <v>2</v>
      </c>
      <c r="Q1226">
        <v>1</v>
      </c>
      <c r="R1226">
        <v>3</v>
      </c>
      <c r="S1226">
        <v>0</v>
      </c>
      <c r="T1226">
        <v>0</v>
      </c>
      <c r="U1226">
        <v>0</v>
      </c>
    </row>
    <row r="1227" spans="1:21" x14ac:dyDescent="0.35">
      <c r="A1227" t="s">
        <v>242</v>
      </c>
      <c r="B1227">
        <v>44312</v>
      </c>
      <c r="C1227" t="s">
        <v>231</v>
      </c>
      <c r="D1227" t="s">
        <v>61</v>
      </c>
      <c r="E1227">
        <v>1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5</v>
      </c>
      <c r="M1227">
        <v>5</v>
      </c>
      <c r="N1227">
        <v>1</v>
      </c>
      <c r="O1227">
        <v>1</v>
      </c>
      <c r="P1227">
        <v>0</v>
      </c>
      <c r="Q1227">
        <v>2</v>
      </c>
      <c r="R1227">
        <v>5</v>
      </c>
      <c r="S1227">
        <v>1</v>
      </c>
      <c r="T1227">
        <v>0</v>
      </c>
      <c r="U1227">
        <v>0</v>
      </c>
    </row>
    <row r="1228" spans="1:21" x14ac:dyDescent="0.35">
      <c r="A1228" t="s">
        <v>242</v>
      </c>
      <c r="B1228">
        <v>44313</v>
      </c>
      <c r="C1228" t="s">
        <v>232</v>
      </c>
      <c r="D1228" t="s">
        <v>61</v>
      </c>
      <c r="E1228">
        <v>1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4</v>
      </c>
      <c r="M1228">
        <v>1</v>
      </c>
      <c r="N1228">
        <v>3</v>
      </c>
      <c r="O1228">
        <v>3</v>
      </c>
      <c r="P1228">
        <v>1</v>
      </c>
      <c r="Q1228">
        <v>5</v>
      </c>
      <c r="R1228">
        <v>3</v>
      </c>
      <c r="S1228">
        <v>0</v>
      </c>
      <c r="T1228">
        <v>0</v>
      </c>
      <c r="U1228">
        <v>0</v>
      </c>
    </row>
    <row r="1229" spans="1:21" x14ac:dyDescent="0.35">
      <c r="A1229" t="s">
        <v>242</v>
      </c>
      <c r="B1229">
        <v>44314</v>
      </c>
      <c r="C1229" t="s">
        <v>235</v>
      </c>
      <c r="D1229" t="s">
        <v>61</v>
      </c>
      <c r="E1229">
        <v>1</v>
      </c>
      <c r="F1229">
        <v>0</v>
      </c>
      <c r="G1229">
        <v>0</v>
      </c>
      <c r="H1229">
        <v>0</v>
      </c>
      <c r="I1229">
        <v>1</v>
      </c>
      <c r="J1229">
        <v>0</v>
      </c>
      <c r="K1229">
        <v>0</v>
      </c>
      <c r="L1229">
        <v>5.666666666666667</v>
      </c>
      <c r="M1229">
        <v>4</v>
      </c>
      <c r="N1229">
        <v>2</v>
      </c>
      <c r="O1229">
        <v>2</v>
      </c>
      <c r="P1229">
        <v>1</v>
      </c>
      <c r="Q1229">
        <v>3</v>
      </c>
      <c r="R1229">
        <v>11</v>
      </c>
      <c r="S1229">
        <v>0</v>
      </c>
      <c r="T1229">
        <v>0</v>
      </c>
      <c r="U1229">
        <v>2</v>
      </c>
    </row>
    <row r="1230" spans="1:21" x14ac:dyDescent="0.35">
      <c r="A1230" t="s">
        <v>242</v>
      </c>
      <c r="B1230">
        <v>44316</v>
      </c>
      <c r="C1230" t="s">
        <v>234</v>
      </c>
      <c r="D1230" t="s">
        <v>112</v>
      </c>
      <c r="E1230">
        <v>1</v>
      </c>
      <c r="F1230">
        <v>0</v>
      </c>
      <c r="G1230">
        <v>0</v>
      </c>
      <c r="H1230">
        <v>1</v>
      </c>
      <c r="I1230">
        <v>0</v>
      </c>
      <c r="J1230">
        <v>0</v>
      </c>
      <c r="K1230">
        <v>0</v>
      </c>
      <c r="L1230">
        <v>5</v>
      </c>
      <c r="M1230">
        <v>5</v>
      </c>
      <c r="N1230">
        <v>2</v>
      </c>
      <c r="O1230">
        <v>2</v>
      </c>
      <c r="P1230">
        <v>1</v>
      </c>
      <c r="Q1230">
        <v>2</v>
      </c>
      <c r="R1230">
        <v>3</v>
      </c>
      <c r="S1230">
        <v>0</v>
      </c>
      <c r="T1230">
        <v>0</v>
      </c>
      <c r="U1230">
        <v>0</v>
      </c>
    </row>
    <row r="1231" spans="1:21" x14ac:dyDescent="0.35">
      <c r="A1231" t="s">
        <v>242</v>
      </c>
      <c r="B1231">
        <v>44317</v>
      </c>
      <c r="C1231" t="s">
        <v>230</v>
      </c>
      <c r="D1231" t="s">
        <v>112</v>
      </c>
      <c r="E1231">
        <v>1</v>
      </c>
      <c r="F1231">
        <v>0</v>
      </c>
      <c r="G1231">
        <v>0</v>
      </c>
      <c r="H1231">
        <v>0</v>
      </c>
      <c r="I1231">
        <v>1</v>
      </c>
      <c r="J1231">
        <v>0</v>
      </c>
      <c r="K1231">
        <v>0</v>
      </c>
      <c r="L1231">
        <v>5.333333333333333</v>
      </c>
      <c r="M1231">
        <v>8</v>
      </c>
      <c r="N1231">
        <v>3</v>
      </c>
      <c r="O1231">
        <v>3</v>
      </c>
      <c r="P1231">
        <v>0</v>
      </c>
      <c r="Q1231">
        <v>1</v>
      </c>
      <c r="R1231">
        <v>5</v>
      </c>
      <c r="S1231">
        <v>0</v>
      </c>
      <c r="T1231">
        <v>0</v>
      </c>
      <c r="U1231">
        <v>0</v>
      </c>
    </row>
    <row r="1232" spans="1:21" x14ac:dyDescent="0.35">
      <c r="A1232" t="s">
        <v>242</v>
      </c>
      <c r="B1232">
        <v>44318</v>
      </c>
      <c r="C1232" t="s">
        <v>231</v>
      </c>
      <c r="D1232" t="s">
        <v>112</v>
      </c>
      <c r="E1232">
        <v>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5</v>
      </c>
      <c r="M1232">
        <v>9</v>
      </c>
      <c r="N1232">
        <v>6</v>
      </c>
      <c r="O1232">
        <v>6</v>
      </c>
      <c r="P1232">
        <v>3</v>
      </c>
      <c r="Q1232">
        <v>0</v>
      </c>
      <c r="R1232">
        <v>5</v>
      </c>
      <c r="S1232">
        <v>0</v>
      </c>
      <c r="T1232">
        <v>0</v>
      </c>
      <c r="U1232">
        <v>0</v>
      </c>
    </row>
    <row r="1233" spans="1:21" x14ac:dyDescent="0.35">
      <c r="A1233" t="s">
        <v>242</v>
      </c>
      <c r="B1233">
        <v>44320</v>
      </c>
      <c r="C1233" t="s">
        <v>232</v>
      </c>
      <c r="D1233" t="s">
        <v>21</v>
      </c>
      <c r="E1233">
        <v>1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0</v>
      </c>
      <c r="L1233">
        <v>2.3333333333333335</v>
      </c>
      <c r="M1233">
        <v>5</v>
      </c>
      <c r="N1233">
        <v>4</v>
      </c>
      <c r="O1233">
        <v>4</v>
      </c>
      <c r="P1233">
        <v>1</v>
      </c>
      <c r="Q1233">
        <v>1</v>
      </c>
      <c r="R1233">
        <v>4</v>
      </c>
      <c r="S1233">
        <v>1</v>
      </c>
      <c r="T1233">
        <v>0</v>
      </c>
      <c r="U1233">
        <v>1</v>
      </c>
    </row>
    <row r="1234" spans="1:21" x14ac:dyDescent="0.35">
      <c r="A1234" t="s">
        <v>242</v>
      </c>
      <c r="B1234">
        <v>44321</v>
      </c>
      <c r="C1234" t="s">
        <v>235</v>
      </c>
      <c r="D1234" t="s">
        <v>21</v>
      </c>
      <c r="E1234">
        <v>1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7</v>
      </c>
      <c r="M1234">
        <v>2</v>
      </c>
      <c r="N1234">
        <v>0</v>
      </c>
      <c r="O1234">
        <v>0</v>
      </c>
      <c r="P1234">
        <v>0</v>
      </c>
      <c r="Q1234">
        <v>2</v>
      </c>
      <c r="R1234">
        <v>8</v>
      </c>
      <c r="S1234">
        <v>1</v>
      </c>
      <c r="T1234">
        <v>0</v>
      </c>
      <c r="U1234">
        <v>0</v>
      </c>
    </row>
    <row r="1235" spans="1:21" x14ac:dyDescent="0.35">
      <c r="A1235" t="s">
        <v>242</v>
      </c>
      <c r="B1235">
        <v>44323</v>
      </c>
      <c r="C1235" t="s">
        <v>234</v>
      </c>
      <c r="D1235" t="s">
        <v>66</v>
      </c>
      <c r="E1235">
        <v>1</v>
      </c>
      <c r="F1235">
        <v>1</v>
      </c>
      <c r="G1235">
        <v>0</v>
      </c>
      <c r="H1235">
        <v>1</v>
      </c>
      <c r="I1235">
        <v>0</v>
      </c>
      <c r="J1235">
        <v>0</v>
      </c>
      <c r="K1235">
        <v>1</v>
      </c>
      <c r="L1235">
        <v>9</v>
      </c>
      <c r="M1235">
        <v>0</v>
      </c>
      <c r="N1235">
        <v>0</v>
      </c>
      <c r="O1235">
        <v>0</v>
      </c>
      <c r="P1235">
        <v>0</v>
      </c>
      <c r="Q1235">
        <v>1</v>
      </c>
      <c r="R1235">
        <v>8</v>
      </c>
      <c r="S1235">
        <v>0</v>
      </c>
      <c r="T1235">
        <v>0</v>
      </c>
      <c r="U1235">
        <v>0</v>
      </c>
    </row>
    <row r="1236" spans="1:21" x14ac:dyDescent="0.35">
      <c r="A1236" t="s">
        <v>242</v>
      </c>
      <c r="B1236">
        <v>44324</v>
      </c>
      <c r="C1236" t="s">
        <v>230</v>
      </c>
      <c r="D1236" t="s">
        <v>66</v>
      </c>
      <c r="E1236">
        <v>1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4</v>
      </c>
      <c r="M1236">
        <v>5</v>
      </c>
      <c r="N1236">
        <v>6</v>
      </c>
      <c r="O1236">
        <v>4</v>
      </c>
      <c r="P1236">
        <v>0</v>
      </c>
      <c r="Q1236">
        <v>2</v>
      </c>
      <c r="R1236">
        <v>2</v>
      </c>
      <c r="S1236">
        <v>0</v>
      </c>
      <c r="T1236">
        <v>0</v>
      </c>
      <c r="U1236">
        <v>0</v>
      </c>
    </row>
    <row r="1237" spans="1:21" x14ac:dyDescent="0.35">
      <c r="A1237" t="s">
        <v>242</v>
      </c>
      <c r="B1237">
        <v>44326</v>
      </c>
      <c r="C1237" t="s">
        <v>231</v>
      </c>
      <c r="D1237" t="s">
        <v>118</v>
      </c>
      <c r="E1237">
        <v>1</v>
      </c>
      <c r="F1237">
        <v>0</v>
      </c>
      <c r="G1237">
        <v>0</v>
      </c>
      <c r="H1237">
        <v>1</v>
      </c>
      <c r="I1237">
        <v>0</v>
      </c>
      <c r="J1237">
        <v>0</v>
      </c>
      <c r="K1237">
        <v>0</v>
      </c>
      <c r="L1237">
        <v>5.333333333333333</v>
      </c>
      <c r="M1237">
        <v>4</v>
      </c>
      <c r="N1237">
        <v>1</v>
      </c>
      <c r="O1237">
        <v>1</v>
      </c>
      <c r="P1237">
        <v>1</v>
      </c>
      <c r="Q1237">
        <v>4</v>
      </c>
      <c r="R1237">
        <v>7</v>
      </c>
      <c r="S1237">
        <v>0</v>
      </c>
      <c r="T1237">
        <v>0</v>
      </c>
      <c r="U1237">
        <v>0</v>
      </c>
    </row>
    <row r="1238" spans="1:21" x14ac:dyDescent="0.35">
      <c r="A1238" t="s">
        <v>242</v>
      </c>
      <c r="B1238">
        <v>44327</v>
      </c>
      <c r="C1238" t="s">
        <v>232</v>
      </c>
      <c r="D1238" t="s">
        <v>118</v>
      </c>
      <c r="E1238">
        <v>1</v>
      </c>
      <c r="F1238">
        <v>0</v>
      </c>
      <c r="G1238">
        <v>0</v>
      </c>
      <c r="H1238">
        <v>0</v>
      </c>
      <c r="I1238">
        <v>1</v>
      </c>
      <c r="J1238">
        <v>0</v>
      </c>
      <c r="K1238">
        <v>0</v>
      </c>
      <c r="L1238">
        <v>4</v>
      </c>
      <c r="M1238">
        <v>4</v>
      </c>
      <c r="N1238">
        <v>3</v>
      </c>
      <c r="O1238">
        <v>3</v>
      </c>
      <c r="P1238">
        <v>0</v>
      </c>
      <c r="Q1238">
        <v>2</v>
      </c>
      <c r="R1238">
        <v>4</v>
      </c>
      <c r="S1238">
        <v>1</v>
      </c>
      <c r="T1238">
        <v>0</v>
      </c>
      <c r="U1238">
        <v>1</v>
      </c>
    </row>
    <row r="1239" spans="1:21" x14ac:dyDescent="0.35">
      <c r="A1239" t="s">
        <v>242</v>
      </c>
      <c r="B1239">
        <v>44328</v>
      </c>
      <c r="C1239" t="s">
        <v>235</v>
      </c>
      <c r="D1239" t="s">
        <v>118</v>
      </c>
      <c r="E1239">
        <v>1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4.666666666666667</v>
      </c>
      <c r="M1239">
        <v>7</v>
      </c>
      <c r="N1239">
        <v>1</v>
      </c>
      <c r="O1239">
        <v>1</v>
      </c>
      <c r="P1239">
        <v>0</v>
      </c>
      <c r="Q1239">
        <v>2</v>
      </c>
      <c r="R1239">
        <v>5</v>
      </c>
      <c r="S1239">
        <v>0</v>
      </c>
      <c r="T1239">
        <v>0</v>
      </c>
      <c r="U1239">
        <v>4</v>
      </c>
    </row>
    <row r="1240" spans="1:21" x14ac:dyDescent="0.35">
      <c r="A1240" t="s">
        <v>242</v>
      </c>
      <c r="B1240">
        <v>44329</v>
      </c>
      <c r="C1240" t="s">
        <v>230</v>
      </c>
      <c r="D1240" t="s">
        <v>86</v>
      </c>
      <c r="E1240">
        <v>1</v>
      </c>
      <c r="F1240">
        <v>0</v>
      </c>
      <c r="G1240">
        <v>0</v>
      </c>
      <c r="H1240">
        <v>0</v>
      </c>
      <c r="I1240">
        <v>1</v>
      </c>
      <c r="J1240">
        <v>0</v>
      </c>
      <c r="K1240">
        <v>0</v>
      </c>
      <c r="L1240">
        <v>3.6666666666666665</v>
      </c>
      <c r="M1240">
        <v>10</v>
      </c>
      <c r="N1240">
        <v>8</v>
      </c>
      <c r="O1240">
        <v>8</v>
      </c>
      <c r="P1240">
        <v>1</v>
      </c>
      <c r="Q1240">
        <v>2</v>
      </c>
      <c r="R1240">
        <v>3</v>
      </c>
      <c r="S1240">
        <v>0</v>
      </c>
      <c r="T1240">
        <v>1</v>
      </c>
      <c r="U1240">
        <v>0</v>
      </c>
    </row>
    <row r="1241" spans="1:21" x14ac:dyDescent="0.35">
      <c r="A1241" t="s">
        <v>242</v>
      </c>
      <c r="B1241">
        <v>44330</v>
      </c>
      <c r="C1241" t="s">
        <v>234</v>
      </c>
      <c r="D1241" t="s">
        <v>86</v>
      </c>
      <c r="E1241">
        <v>1</v>
      </c>
      <c r="F1241">
        <v>0</v>
      </c>
      <c r="G1241">
        <v>0</v>
      </c>
      <c r="H1241">
        <v>0</v>
      </c>
      <c r="I1241">
        <v>1</v>
      </c>
      <c r="J1241">
        <v>0</v>
      </c>
      <c r="K1241">
        <v>0</v>
      </c>
      <c r="L1241">
        <v>3</v>
      </c>
      <c r="M1241">
        <v>11</v>
      </c>
      <c r="N1241">
        <v>8</v>
      </c>
      <c r="O1241">
        <v>8</v>
      </c>
      <c r="P1241">
        <v>0</v>
      </c>
      <c r="Q1241">
        <v>3</v>
      </c>
      <c r="R1241">
        <v>5</v>
      </c>
      <c r="S1241">
        <v>0</v>
      </c>
      <c r="T1241">
        <v>0</v>
      </c>
      <c r="U1241">
        <v>0</v>
      </c>
    </row>
    <row r="1242" spans="1:21" x14ac:dyDescent="0.35">
      <c r="A1242" t="s">
        <v>242</v>
      </c>
      <c r="B1242">
        <v>44331</v>
      </c>
      <c r="C1242" t="s">
        <v>231</v>
      </c>
      <c r="D1242" t="s">
        <v>86</v>
      </c>
      <c r="E1242">
        <v>1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7</v>
      </c>
      <c r="M1242">
        <v>7</v>
      </c>
      <c r="N1242">
        <v>2</v>
      </c>
      <c r="O1242">
        <v>2</v>
      </c>
      <c r="P1242">
        <v>1</v>
      </c>
      <c r="Q1242">
        <v>0</v>
      </c>
      <c r="R1242">
        <v>4</v>
      </c>
      <c r="S1242">
        <v>0</v>
      </c>
      <c r="T1242">
        <v>0</v>
      </c>
      <c r="U1242">
        <v>0</v>
      </c>
    </row>
    <row r="1243" spans="1:21" x14ac:dyDescent="0.35">
      <c r="A1243" t="s">
        <v>242</v>
      </c>
      <c r="B1243">
        <v>44332</v>
      </c>
      <c r="C1243" t="s">
        <v>232</v>
      </c>
      <c r="D1243" t="s">
        <v>86</v>
      </c>
      <c r="E1243">
        <v>1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4</v>
      </c>
      <c r="M1243">
        <v>4</v>
      </c>
      <c r="N1243">
        <v>5</v>
      </c>
      <c r="O1243">
        <v>2</v>
      </c>
      <c r="P1243">
        <v>0</v>
      </c>
      <c r="Q1243">
        <v>3</v>
      </c>
      <c r="R1243">
        <v>5</v>
      </c>
      <c r="S1243">
        <v>0</v>
      </c>
      <c r="T1243">
        <v>0</v>
      </c>
      <c r="U1243">
        <v>0</v>
      </c>
    </row>
    <row r="1244" spans="1:21" x14ac:dyDescent="0.35">
      <c r="A1244" t="s">
        <v>242</v>
      </c>
      <c r="B1244">
        <v>44333</v>
      </c>
      <c r="C1244" t="s">
        <v>235</v>
      </c>
      <c r="D1244" t="s">
        <v>50</v>
      </c>
      <c r="E1244">
        <v>1</v>
      </c>
      <c r="F1244">
        <v>0</v>
      </c>
      <c r="G1244">
        <v>0</v>
      </c>
      <c r="H1244">
        <v>0</v>
      </c>
      <c r="I1244">
        <v>1</v>
      </c>
      <c r="J1244">
        <v>0</v>
      </c>
      <c r="K1244">
        <v>0</v>
      </c>
      <c r="L1244">
        <v>5</v>
      </c>
      <c r="M1244">
        <v>5</v>
      </c>
      <c r="N1244">
        <v>4</v>
      </c>
      <c r="O1244">
        <v>3</v>
      </c>
      <c r="P1244">
        <v>2</v>
      </c>
      <c r="Q1244">
        <v>2</v>
      </c>
      <c r="R1244">
        <v>3</v>
      </c>
      <c r="S1244">
        <v>0</v>
      </c>
      <c r="T1244">
        <v>0</v>
      </c>
      <c r="U1244">
        <v>1</v>
      </c>
    </row>
    <row r="1245" spans="1:21" x14ac:dyDescent="0.35">
      <c r="A1245" t="s">
        <v>242</v>
      </c>
      <c r="B1245">
        <v>44334</v>
      </c>
      <c r="C1245" t="s">
        <v>230</v>
      </c>
      <c r="D1245" t="s">
        <v>50</v>
      </c>
      <c r="E1245">
        <v>1</v>
      </c>
      <c r="F1245">
        <v>0</v>
      </c>
      <c r="G1245">
        <v>0</v>
      </c>
      <c r="H1245">
        <v>0</v>
      </c>
      <c r="I1245">
        <v>1</v>
      </c>
      <c r="J1245">
        <v>0</v>
      </c>
      <c r="K1245">
        <v>0</v>
      </c>
      <c r="L1245">
        <v>5</v>
      </c>
      <c r="M1245">
        <v>6</v>
      </c>
      <c r="N1245">
        <v>3</v>
      </c>
      <c r="O1245">
        <v>3</v>
      </c>
      <c r="P1245">
        <v>1</v>
      </c>
      <c r="Q1245">
        <v>3</v>
      </c>
      <c r="R1245">
        <v>11</v>
      </c>
      <c r="S1245">
        <v>0</v>
      </c>
      <c r="T1245">
        <v>0</v>
      </c>
      <c r="U1245">
        <v>0</v>
      </c>
    </row>
    <row r="1246" spans="1:21" x14ac:dyDescent="0.35">
      <c r="A1246" t="s">
        <v>242</v>
      </c>
      <c r="B1246" t="s">
        <v>0</v>
      </c>
      <c r="C1246" t="s">
        <v>1</v>
      </c>
      <c r="D1246" t="s">
        <v>2</v>
      </c>
      <c r="E1246" t="s">
        <v>3</v>
      </c>
      <c r="F1246" t="s">
        <v>4</v>
      </c>
      <c r="G1246" t="s">
        <v>5</v>
      </c>
      <c r="H1246" t="s">
        <v>6</v>
      </c>
      <c r="I1246" t="s">
        <v>7</v>
      </c>
      <c r="J1246" t="s">
        <v>8</v>
      </c>
      <c r="K1246" t="s">
        <v>9</v>
      </c>
      <c r="L1246" t="s">
        <v>10</v>
      </c>
      <c r="M1246" t="s">
        <v>11</v>
      </c>
      <c r="N1246" t="s">
        <v>12</v>
      </c>
      <c r="O1246" t="s">
        <v>13</v>
      </c>
      <c r="P1246" t="s">
        <v>14</v>
      </c>
      <c r="Q1246" t="s">
        <v>15</v>
      </c>
      <c r="R1246" t="s">
        <v>16</v>
      </c>
      <c r="S1246" t="s">
        <v>17</v>
      </c>
      <c r="T1246" t="s">
        <v>18</v>
      </c>
      <c r="U1246" t="s">
        <v>19</v>
      </c>
    </row>
    <row r="1247" spans="1:21" x14ac:dyDescent="0.35">
      <c r="A1247" t="s">
        <v>242</v>
      </c>
      <c r="B1247">
        <v>44335</v>
      </c>
      <c r="C1247" t="s">
        <v>234</v>
      </c>
      <c r="D1247" t="s">
        <v>50</v>
      </c>
      <c r="E1247">
        <v>1</v>
      </c>
      <c r="F1247">
        <v>0</v>
      </c>
      <c r="G1247">
        <v>0</v>
      </c>
      <c r="H1247">
        <v>0</v>
      </c>
      <c r="I1247">
        <v>1</v>
      </c>
      <c r="J1247">
        <v>0</v>
      </c>
      <c r="K1247">
        <v>0</v>
      </c>
      <c r="L1247">
        <v>4.666666666666667</v>
      </c>
      <c r="M1247">
        <v>6</v>
      </c>
      <c r="N1247">
        <v>1</v>
      </c>
      <c r="O1247">
        <v>1</v>
      </c>
      <c r="P1247">
        <v>0</v>
      </c>
      <c r="Q1247">
        <v>0</v>
      </c>
      <c r="R1247">
        <v>2</v>
      </c>
      <c r="S1247">
        <v>0</v>
      </c>
      <c r="T1247">
        <v>0</v>
      </c>
      <c r="U1247">
        <v>1</v>
      </c>
    </row>
    <row r="1248" spans="1:21" x14ac:dyDescent="0.35">
      <c r="A1248" t="s">
        <v>242</v>
      </c>
      <c r="B1248">
        <v>44336</v>
      </c>
      <c r="C1248" t="s">
        <v>231</v>
      </c>
      <c r="D1248" t="s">
        <v>50</v>
      </c>
      <c r="E1248">
        <v>1</v>
      </c>
      <c r="F1248">
        <v>0</v>
      </c>
      <c r="G1248">
        <v>0</v>
      </c>
      <c r="H1248">
        <v>0</v>
      </c>
      <c r="I1248">
        <v>1</v>
      </c>
      <c r="J1248">
        <v>0</v>
      </c>
      <c r="K1248">
        <v>0</v>
      </c>
      <c r="L1248">
        <v>2</v>
      </c>
      <c r="M1248">
        <v>7</v>
      </c>
      <c r="N1248">
        <v>7</v>
      </c>
      <c r="O1248">
        <v>7</v>
      </c>
      <c r="P1248">
        <v>0</v>
      </c>
      <c r="Q1248">
        <v>2</v>
      </c>
      <c r="R1248">
        <v>2</v>
      </c>
      <c r="S1248">
        <v>0</v>
      </c>
      <c r="T1248">
        <v>0</v>
      </c>
      <c r="U1248">
        <v>0</v>
      </c>
    </row>
    <row r="1249" spans="1:21" x14ac:dyDescent="0.35">
      <c r="A1249" t="s">
        <v>242</v>
      </c>
      <c r="B1249">
        <v>44337</v>
      </c>
      <c r="C1249" t="s">
        <v>232</v>
      </c>
      <c r="D1249" t="s">
        <v>108</v>
      </c>
      <c r="E1249">
        <v>1</v>
      </c>
      <c r="F1249">
        <v>0</v>
      </c>
      <c r="G1249">
        <v>0</v>
      </c>
      <c r="H1249">
        <v>1</v>
      </c>
      <c r="I1249">
        <v>0</v>
      </c>
      <c r="J1249">
        <v>0</v>
      </c>
      <c r="K1249">
        <v>0</v>
      </c>
      <c r="L1249">
        <v>5</v>
      </c>
      <c r="M1249">
        <v>2</v>
      </c>
      <c r="N1249">
        <v>1</v>
      </c>
      <c r="O1249">
        <v>1</v>
      </c>
      <c r="P1249">
        <v>0</v>
      </c>
      <c r="Q1249">
        <v>4</v>
      </c>
      <c r="R1249">
        <v>7</v>
      </c>
      <c r="S1249">
        <v>0</v>
      </c>
      <c r="T1249">
        <v>0</v>
      </c>
      <c r="U1249">
        <v>1</v>
      </c>
    </row>
    <row r="1250" spans="1:21" x14ac:dyDescent="0.35">
      <c r="A1250" t="s">
        <v>242</v>
      </c>
      <c r="B1250">
        <v>44338</v>
      </c>
      <c r="C1250" t="s">
        <v>235</v>
      </c>
      <c r="D1250" t="s">
        <v>108</v>
      </c>
      <c r="E1250">
        <v>1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6</v>
      </c>
      <c r="M1250">
        <v>5</v>
      </c>
      <c r="N1250">
        <v>3</v>
      </c>
      <c r="O1250">
        <v>3</v>
      </c>
      <c r="P1250">
        <v>1</v>
      </c>
      <c r="Q1250">
        <v>4</v>
      </c>
      <c r="R1250">
        <v>8</v>
      </c>
      <c r="S1250">
        <v>0</v>
      </c>
      <c r="T1250">
        <v>0</v>
      </c>
      <c r="U1250">
        <v>0</v>
      </c>
    </row>
    <row r="1251" spans="1:21" x14ac:dyDescent="0.35">
      <c r="A1251" t="s">
        <v>242</v>
      </c>
      <c r="B1251">
        <v>44339</v>
      </c>
      <c r="C1251" t="s">
        <v>230</v>
      </c>
      <c r="D1251" t="s">
        <v>108</v>
      </c>
      <c r="E1251">
        <v>1</v>
      </c>
      <c r="F1251">
        <v>0</v>
      </c>
      <c r="G1251">
        <v>0</v>
      </c>
      <c r="H1251">
        <v>0</v>
      </c>
      <c r="I1251">
        <v>1</v>
      </c>
      <c r="J1251">
        <v>0</v>
      </c>
      <c r="K1251">
        <v>0</v>
      </c>
      <c r="L1251">
        <v>5</v>
      </c>
      <c r="M1251">
        <v>5</v>
      </c>
      <c r="N1251">
        <v>5</v>
      </c>
      <c r="O1251">
        <v>5</v>
      </c>
      <c r="P1251">
        <v>1</v>
      </c>
      <c r="Q1251">
        <v>4</v>
      </c>
      <c r="R1251">
        <v>5</v>
      </c>
      <c r="S1251">
        <v>0</v>
      </c>
      <c r="T1251">
        <v>0</v>
      </c>
      <c r="U1251">
        <v>0</v>
      </c>
    </row>
    <row r="1252" spans="1:21" x14ac:dyDescent="0.35">
      <c r="A1252" t="s">
        <v>242</v>
      </c>
      <c r="B1252">
        <v>44341</v>
      </c>
      <c r="C1252" t="s">
        <v>231</v>
      </c>
      <c r="D1252" t="s">
        <v>90</v>
      </c>
      <c r="E1252">
        <v>1</v>
      </c>
      <c r="F1252">
        <v>0</v>
      </c>
      <c r="G1252">
        <v>0</v>
      </c>
      <c r="H1252">
        <v>1</v>
      </c>
      <c r="I1252">
        <v>0</v>
      </c>
      <c r="J1252">
        <v>0</v>
      </c>
      <c r="K1252">
        <v>0</v>
      </c>
      <c r="L1252">
        <v>5.333333333333333</v>
      </c>
      <c r="M1252">
        <v>3</v>
      </c>
      <c r="N1252">
        <v>0</v>
      </c>
      <c r="O1252">
        <v>0</v>
      </c>
      <c r="P1252">
        <v>0</v>
      </c>
      <c r="Q1252">
        <v>1</v>
      </c>
      <c r="R1252">
        <v>2</v>
      </c>
      <c r="S1252">
        <v>0</v>
      </c>
      <c r="T1252">
        <v>0</v>
      </c>
      <c r="U1252">
        <v>0</v>
      </c>
    </row>
    <row r="1253" spans="1:21" x14ac:dyDescent="0.35">
      <c r="A1253" t="s">
        <v>242</v>
      </c>
      <c r="B1253">
        <v>44342</v>
      </c>
      <c r="C1253" t="s">
        <v>232</v>
      </c>
      <c r="D1253" t="s">
        <v>90</v>
      </c>
      <c r="E1253">
        <v>1</v>
      </c>
      <c r="F1253">
        <v>0</v>
      </c>
      <c r="G1253">
        <v>0</v>
      </c>
      <c r="H1253">
        <v>0</v>
      </c>
      <c r="I1253">
        <v>1</v>
      </c>
      <c r="J1253">
        <v>0</v>
      </c>
      <c r="K1253">
        <v>0</v>
      </c>
      <c r="L1253">
        <v>1.3333333333333333</v>
      </c>
      <c r="M1253">
        <v>2</v>
      </c>
      <c r="N1253">
        <v>2</v>
      </c>
      <c r="O1253">
        <v>2</v>
      </c>
      <c r="P1253">
        <v>0</v>
      </c>
      <c r="Q1253">
        <v>5</v>
      </c>
      <c r="R1253">
        <v>0</v>
      </c>
      <c r="S1253">
        <v>0</v>
      </c>
      <c r="T1253">
        <v>0</v>
      </c>
      <c r="U1253">
        <v>0</v>
      </c>
    </row>
    <row r="1254" spans="1:21" x14ac:dyDescent="0.35">
      <c r="A1254" t="s">
        <v>242</v>
      </c>
      <c r="B1254">
        <v>44343</v>
      </c>
      <c r="C1254" t="s">
        <v>235</v>
      </c>
      <c r="D1254" t="s">
        <v>90</v>
      </c>
      <c r="E1254">
        <v>1</v>
      </c>
      <c r="F1254">
        <v>0</v>
      </c>
      <c r="G1254">
        <v>0</v>
      </c>
      <c r="H1254">
        <v>1</v>
      </c>
      <c r="I1254">
        <v>0</v>
      </c>
      <c r="J1254">
        <v>0</v>
      </c>
      <c r="K1254">
        <v>0</v>
      </c>
      <c r="L1254">
        <v>6</v>
      </c>
      <c r="M1254">
        <v>2</v>
      </c>
      <c r="N1254">
        <v>0</v>
      </c>
      <c r="O1254">
        <v>0</v>
      </c>
      <c r="P1254">
        <v>0</v>
      </c>
      <c r="Q1254">
        <v>1</v>
      </c>
      <c r="R1254">
        <v>5</v>
      </c>
      <c r="S1254">
        <v>0</v>
      </c>
      <c r="T1254">
        <v>0</v>
      </c>
      <c r="U1254">
        <v>0</v>
      </c>
    </row>
    <row r="1255" spans="1:21" x14ac:dyDescent="0.35">
      <c r="A1255" t="s">
        <v>242</v>
      </c>
      <c r="B1255">
        <v>44344</v>
      </c>
      <c r="C1255" t="s">
        <v>236</v>
      </c>
      <c r="D1255" t="s">
        <v>114</v>
      </c>
      <c r="E1255">
        <v>1</v>
      </c>
      <c r="F1255">
        <v>0</v>
      </c>
      <c r="G1255">
        <v>0</v>
      </c>
      <c r="H1255">
        <v>0</v>
      </c>
      <c r="I1255">
        <v>1</v>
      </c>
      <c r="J1255">
        <v>0</v>
      </c>
      <c r="K1255">
        <v>0</v>
      </c>
      <c r="L1255">
        <v>5</v>
      </c>
      <c r="M1255">
        <v>2</v>
      </c>
      <c r="N1255">
        <v>1</v>
      </c>
      <c r="O1255">
        <v>1</v>
      </c>
      <c r="P1255">
        <v>1</v>
      </c>
      <c r="Q1255">
        <v>2</v>
      </c>
      <c r="R1255">
        <v>3</v>
      </c>
      <c r="S1255">
        <v>0</v>
      </c>
      <c r="T1255">
        <v>0</v>
      </c>
      <c r="U1255">
        <v>0</v>
      </c>
    </row>
    <row r="1256" spans="1:21" x14ac:dyDescent="0.35">
      <c r="A1256" t="s">
        <v>242</v>
      </c>
      <c r="B1256">
        <v>44345</v>
      </c>
      <c r="C1256" t="s">
        <v>230</v>
      </c>
      <c r="D1256" t="s">
        <v>114</v>
      </c>
      <c r="E1256">
        <v>1</v>
      </c>
      <c r="F1256">
        <v>0</v>
      </c>
      <c r="G1256">
        <v>0</v>
      </c>
      <c r="H1256">
        <v>0</v>
      </c>
      <c r="I1256">
        <v>1</v>
      </c>
      <c r="J1256">
        <v>0</v>
      </c>
      <c r="K1256">
        <v>0</v>
      </c>
      <c r="L1256">
        <v>5</v>
      </c>
      <c r="M1256">
        <v>4</v>
      </c>
      <c r="N1256">
        <v>4</v>
      </c>
      <c r="O1256">
        <v>2</v>
      </c>
      <c r="P1256">
        <v>0</v>
      </c>
      <c r="Q1256">
        <v>4</v>
      </c>
      <c r="R1256">
        <v>3</v>
      </c>
      <c r="S1256">
        <v>1</v>
      </c>
      <c r="T1256">
        <v>0</v>
      </c>
      <c r="U1256">
        <v>0</v>
      </c>
    </row>
    <row r="1257" spans="1:21" x14ac:dyDescent="0.35">
      <c r="A1257" t="s">
        <v>242</v>
      </c>
      <c r="B1257">
        <v>44346</v>
      </c>
      <c r="C1257" t="s">
        <v>231</v>
      </c>
      <c r="D1257" t="s">
        <v>114</v>
      </c>
      <c r="E1257">
        <v>1</v>
      </c>
      <c r="F1257">
        <v>0</v>
      </c>
      <c r="G1257">
        <v>0</v>
      </c>
      <c r="H1257">
        <v>1</v>
      </c>
      <c r="I1257">
        <v>0</v>
      </c>
      <c r="J1257">
        <v>0</v>
      </c>
      <c r="K1257">
        <v>0</v>
      </c>
      <c r="L1257">
        <v>5</v>
      </c>
      <c r="M1257">
        <v>1</v>
      </c>
      <c r="N1257">
        <v>0</v>
      </c>
      <c r="O1257">
        <v>0</v>
      </c>
      <c r="P1257">
        <v>0</v>
      </c>
      <c r="Q1257">
        <v>1</v>
      </c>
      <c r="R1257">
        <v>8</v>
      </c>
      <c r="S1257">
        <v>0</v>
      </c>
      <c r="T1257">
        <v>0</v>
      </c>
      <c r="U1257">
        <v>0</v>
      </c>
    </row>
    <row r="1258" spans="1:21" x14ac:dyDescent="0.35">
      <c r="A1258" t="s">
        <v>242</v>
      </c>
      <c r="B1258">
        <v>44347</v>
      </c>
      <c r="C1258" t="s">
        <v>234</v>
      </c>
      <c r="D1258" t="s">
        <v>116</v>
      </c>
      <c r="E1258">
        <v>1</v>
      </c>
      <c r="F1258">
        <v>0</v>
      </c>
      <c r="G1258">
        <v>0</v>
      </c>
      <c r="H1258">
        <v>1</v>
      </c>
      <c r="I1258">
        <v>0</v>
      </c>
      <c r="J1258">
        <v>0</v>
      </c>
      <c r="K1258">
        <v>0</v>
      </c>
      <c r="L1258">
        <v>6</v>
      </c>
      <c r="M1258">
        <v>6</v>
      </c>
      <c r="N1258">
        <v>1</v>
      </c>
      <c r="O1258">
        <v>1</v>
      </c>
      <c r="P1258">
        <v>0</v>
      </c>
      <c r="Q1258">
        <v>3</v>
      </c>
      <c r="R1258">
        <v>6</v>
      </c>
      <c r="S1258">
        <v>0</v>
      </c>
      <c r="T1258">
        <v>0</v>
      </c>
      <c r="U1258">
        <v>0</v>
      </c>
    </row>
    <row r="1259" spans="1:21" x14ac:dyDescent="0.35">
      <c r="A1259" t="s">
        <v>242</v>
      </c>
      <c r="B1259">
        <v>44348</v>
      </c>
      <c r="C1259" t="s">
        <v>235</v>
      </c>
      <c r="D1259" t="s">
        <v>116</v>
      </c>
      <c r="E1259">
        <v>1</v>
      </c>
      <c r="F1259">
        <v>0</v>
      </c>
      <c r="G1259">
        <v>0</v>
      </c>
      <c r="H1259">
        <v>0</v>
      </c>
      <c r="I1259">
        <v>1</v>
      </c>
      <c r="J1259">
        <v>0</v>
      </c>
      <c r="K1259">
        <v>0</v>
      </c>
      <c r="L1259">
        <v>4.666666666666667</v>
      </c>
      <c r="M1259">
        <v>6</v>
      </c>
      <c r="N1259">
        <v>4</v>
      </c>
      <c r="O1259">
        <v>3</v>
      </c>
      <c r="P1259">
        <v>2</v>
      </c>
      <c r="Q1259">
        <v>1</v>
      </c>
      <c r="R1259">
        <v>8</v>
      </c>
      <c r="S1259">
        <v>0</v>
      </c>
      <c r="T1259">
        <v>0</v>
      </c>
      <c r="U1259">
        <v>1</v>
      </c>
    </row>
    <row r="1260" spans="1:21" x14ac:dyDescent="0.35">
      <c r="A1260" t="s">
        <v>242</v>
      </c>
      <c r="B1260">
        <v>44350</v>
      </c>
      <c r="C1260" t="s">
        <v>236</v>
      </c>
      <c r="D1260" t="s">
        <v>110</v>
      </c>
      <c r="E1260">
        <v>1</v>
      </c>
      <c r="F1260">
        <v>0</v>
      </c>
      <c r="G1260">
        <v>0</v>
      </c>
      <c r="H1260">
        <v>1</v>
      </c>
      <c r="I1260">
        <v>0</v>
      </c>
      <c r="J1260">
        <v>0</v>
      </c>
      <c r="K1260">
        <v>0</v>
      </c>
      <c r="L1260">
        <v>5</v>
      </c>
      <c r="M1260">
        <v>3</v>
      </c>
      <c r="N1260">
        <v>2</v>
      </c>
      <c r="O1260">
        <v>2</v>
      </c>
      <c r="P1260">
        <v>0</v>
      </c>
      <c r="Q1260">
        <v>3</v>
      </c>
      <c r="R1260">
        <v>3</v>
      </c>
      <c r="S1260">
        <v>0</v>
      </c>
      <c r="T1260">
        <v>1</v>
      </c>
      <c r="U1260">
        <v>0</v>
      </c>
    </row>
    <row r="1261" spans="1:21" x14ac:dyDescent="0.35">
      <c r="A1261" t="s">
        <v>242</v>
      </c>
      <c r="B1261">
        <v>44351</v>
      </c>
      <c r="C1261" t="s">
        <v>230</v>
      </c>
      <c r="D1261" t="s">
        <v>110</v>
      </c>
      <c r="E1261">
        <v>1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6</v>
      </c>
      <c r="M1261">
        <v>3</v>
      </c>
      <c r="N1261">
        <v>1</v>
      </c>
      <c r="O1261">
        <v>1</v>
      </c>
      <c r="P1261">
        <v>1</v>
      </c>
      <c r="Q1261">
        <v>1</v>
      </c>
      <c r="R1261">
        <v>5</v>
      </c>
      <c r="S1261">
        <v>0</v>
      </c>
      <c r="T1261">
        <v>0</v>
      </c>
      <c r="U1261">
        <v>0</v>
      </c>
    </row>
    <row r="1262" spans="1:21" x14ac:dyDescent="0.35">
      <c r="A1262" t="s">
        <v>242</v>
      </c>
      <c r="B1262">
        <v>44352</v>
      </c>
      <c r="C1262" t="s">
        <v>231</v>
      </c>
      <c r="D1262" t="s">
        <v>110</v>
      </c>
      <c r="E1262">
        <v>1</v>
      </c>
      <c r="F1262">
        <v>0</v>
      </c>
      <c r="G1262">
        <v>0</v>
      </c>
      <c r="H1262">
        <v>1</v>
      </c>
      <c r="I1262">
        <v>0</v>
      </c>
      <c r="J1262">
        <v>0</v>
      </c>
      <c r="K1262">
        <v>0</v>
      </c>
      <c r="L1262">
        <v>7</v>
      </c>
      <c r="M1262">
        <v>5</v>
      </c>
      <c r="N1262">
        <v>2</v>
      </c>
      <c r="O1262">
        <v>2</v>
      </c>
      <c r="P1262">
        <v>0</v>
      </c>
      <c r="Q1262">
        <v>1</v>
      </c>
      <c r="R1262">
        <v>8</v>
      </c>
      <c r="S1262">
        <v>0</v>
      </c>
      <c r="T1262">
        <v>0</v>
      </c>
      <c r="U1262">
        <v>0</v>
      </c>
    </row>
    <row r="1263" spans="1:21" x14ac:dyDescent="0.35">
      <c r="A1263" t="s">
        <v>242</v>
      </c>
      <c r="B1263">
        <v>44353</v>
      </c>
      <c r="C1263" t="s">
        <v>234</v>
      </c>
      <c r="D1263" t="s">
        <v>110</v>
      </c>
      <c r="E1263">
        <v>1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5</v>
      </c>
      <c r="M1263">
        <v>4</v>
      </c>
      <c r="N1263">
        <v>0</v>
      </c>
      <c r="O1263">
        <v>0</v>
      </c>
      <c r="P1263">
        <v>0</v>
      </c>
      <c r="Q1263">
        <v>2</v>
      </c>
      <c r="R1263">
        <v>8</v>
      </c>
      <c r="S1263">
        <v>0</v>
      </c>
      <c r="T1263">
        <v>0</v>
      </c>
      <c r="U1263">
        <v>0</v>
      </c>
    </row>
    <row r="1264" spans="1:21" x14ac:dyDescent="0.35">
      <c r="A1264" t="s">
        <v>242</v>
      </c>
      <c r="B1264">
        <v>44355</v>
      </c>
      <c r="C1264" t="s">
        <v>235</v>
      </c>
      <c r="D1264" t="s">
        <v>108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3</v>
      </c>
      <c r="M1264">
        <v>2</v>
      </c>
      <c r="N1264">
        <v>0</v>
      </c>
      <c r="O1264">
        <v>0</v>
      </c>
      <c r="P1264">
        <v>0</v>
      </c>
      <c r="Q1264">
        <v>0</v>
      </c>
      <c r="R1264">
        <v>5</v>
      </c>
      <c r="S1264">
        <v>1</v>
      </c>
      <c r="T1264">
        <v>0</v>
      </c>
      <c r="U1264">
        <v>0</v>
      </c>
    </row>
    <row r="1265" spans="1:21" x14ac:dyDescent="0.35">
      <c r="A1265" t="s">
        <v>242</v>
      </c>
      <c r="B1265">
        <v>44356</v>
      </c>
      <c r="C1265" t="s">
        <v>236</v>
      </c>
      <c r="D1265" t="s">
        <v>108</v>
      </c>
      <c r="E1265">
        <v>1</v>
      </c>
      <c r="F1265">
        <v>0</v>
      </c>
      <c r="G1265">
        <v>0</v>
      </c>
      <c r="H1265">
        <v>1</v>
      </c>
      <c r="I1265">
        <v>0</v>
      </c>
      <c r="J1265">
        <v>0</v>
      </c>
      <c r="K1265">
        <v>0</v>
      </c>
      <c r="L1265">
        <v>7</v>
      </c>
      <c r="M1265">
        <v>6</v>
      </c>
      <c r="N1265">
        <v>2</v>
      </c>
      <c r="O1265">
        <v>2</v>
      </c>
      <c r="P1265">
        <v>0</v>
      </c>
      <c r="Q1265">
        <v>3</v>
      </c>
      <c r="R1265">
        <v>7</v>
      </c>
      <c r="S1265">
        <v>1</v>
      </c>
      <c r="T1265">
        <v>1</v>
      </c>
      <c r="U1265">
        <v>1</v>
      </c>
    </row>
    <row r="1266" spans="1:21" x14ac:dyDescent="0.35">
      <c r="A1266" t="s">
        <v>242</v>
      </c>
      <c r="B1266">
        <v>44357</v>
      </c>
      <c r="C1266" t="s">
        <v>230</v>
      </c>
      <c r="D1266" t="s">
        <v>108</v>
      </c>
      <c r="E1266">
        <v>1</v>
      </c>
      <c r="F1266">
        <v>0</v>
      </c>
      <c r="G1266">
        <v>0</v>
      </c>
      <c r="H1266">
        <v>0</v>
      </c>
      <c r="I1266">
        <v>1</v>
      </c>
      <c r="J1266">
        <v>0</v>
      </c>
      <c r="K1266">
        <v>0</v>
      </c>
      <c r="L1266">
        <v>5.666666666666667</v>
      </c>
      <c r="M1266">
        <v>1</v>
      </c>
      <c r="N1266">
        <v>3</v>
      </c>
      <c r="O1266">
        <v>3</v>
      </c>
      <c r="P1266">
        <v>0</v>
      </c>
      <c r="Q1266">
        <v>3</v>
      </c>
      <c r="R1266">
        <v>7</v>
      </c>
      <c r="S1266">
        <v>1</v>
      </c>
      <c r="T1266">
        <v>0</v>
      </c>
      <c r="U1266">
        <v>0</v>
      </c>
    </row>
    <row r="1267" spans="1:21" x14ac:dyDescent="0.35">
      <c r="A1267" t="s">
        <v>242</v>
      </c>
      <c r="B1267" t="s">
        <v>0</v>
      </c>
      <c r="C1267" t="s">
        <v>1</v>
      </c>
      <c r="D1267" t="s">
        <v>2</v>
      </c>
      <c r="E1267" t="s">
        <v>3</v>
      </c>
      <c r="F1267" t="s">
        <v>4</v>
      </c>
      <c r="G1267" t="s">
        <v>5</v>
      </c>
      <c r="H1267" t="s">
        <v>6</v>
      </c>
      <c r="I1267" t="s">
        <v>7</v>
      </c>
      <c r="J1267" t="s">
        <v>8</v>
      </c>
      <c r="K1267" t="s">
        <v>9</v>
      </c>
      <c r="L1267" t="s">
        <v>10</v>
      </c>
      <c r="M1267" t="s">
        <v>11</v>
      </c>
      <c r="N1267" t="s">
        <v>12</v>
      </c>
      <c r="O1267" t="s">
        <v>13</v>
      </c>
      <c r="P1267" t="s">
        <v>14</v>
      </c>
      <c r="Q1267" t="s">
        <v>15</v>
      </c>
      <c r="R1267" t="s">
        <v>16</v>
      </c>
      <c r="S1267" t="s">
        <v>17</v>
      </c>
      <c r="T1267" t="s">
        <v>18</v>
      </c>
      <c r="U1267" t="s">
        <v>19</v>
      </c>
    </row>
    <row r="1268" spans="1:21" x14ac:dyDescent="0.35">
      <c r="A1268" t="s">
        <v>242</v>
      </c>
      <c r="B1268">
        <v>44358</v>
      </c>
      <c r="C1268" t="s">
        <v>231</v>
      </c>
      <c r="D1268" t="s">
        <v>58</v>
      </c>
      <c r="E1268">
        <v>1</v>
      </c>
      <c r="F1268">
        <v>0</v>
      </c>
      <c r="G1268">
        <v>0</v>
      </c>
      <c r="H1268">
        <v>1</v>
      </c>
      <c r="I1268">
        <v>0</v>
      </c>
      <c r="J1268">
        <v>0</v>
      </c>
      <c r="K1268">
        <v>0</v>
      </c>
      <c r="L1268">
        <v>6</v>
      </c>
      <c r="M1268">
        <v>5</v>
      </c>
      <c r="N1268">
        <v>4</v>
      </c>
      <c r="O1268">
        <v>4</v>
      </c>
      <c r="P1268">
        <v>1</v>
      </c>
      <c r="Q1268">
        <v>1</v>
      </c>
      <c r="R1268">
        <v>6</v>
      </c>
      <c r="S1268">
        <v>0</v>
      </c>
      <c r="T1268">
        <v>0</v>
      </c>
      <c r="U1268">
        <v>2</v>
      </c>
    </row>
    <row r="1269" spans="1:21" x14ac:dyDescent="0.35">
      <c r="A1269" t="s">
        <v>242</v>
      </c>
      <c r="B1269">
        <v>44359</v>
      </c>
      <c r="C1269" t="s">
        <v>234</v>
      </c>
      <c r="D1269" t="s">
        <v>58</v>
      </c>
      <c r="E1269">
        <v>1</v>
      </c>
      <c r="F1269">
        <v>0</v>
      </c>
      <c r="G1269">
        <v>0</v>
      </c>
      <c r="H1269">
        <v>1</v>
      </c>
      <c r="I1269">
        <v>0</v>
      </c>
      <c r="J1269">
        <v>0</v>
      </c>
      <c r="K1269">
        <v>0</v>
      </c>
      <c r="L1269">
        <v>7</v>
      </c>
      <c r="M1269">
        <v>6</v>
      </c>
      <c r="N1269">
        <v>3</v>
      </c>
      <c r="O1269">
        <v>2</v>
      </c>
      <c r="P1269">
        <v>0</v>
      </c>
      <c r="Q1269">
        <v>1</v>
      </c>
      <c r="R1269">
        <v>3</v>
      </c>
      <c r="S1269">
        <v>0</v>
      </c>
      <c r="T1269">
        <v>0</v>
      </c>
      <c r="U1269">
        <v>0</v>
      </c>
    </row>
    <row r="1270" spans="1:21" x14ac:dyDescent="0.35">
      <c r="A1270" t="s">
        <v>242</v>
      </c>
      <c r="B1270">
        <v>44360</v>
      </c>
      <c r="C1270" t="s">
        <v>237</v>
      </c>
      <c r="D1270" t="s">
        <v>58</v>
      </c>
      <c r="E1270">
        <v>1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4.666666666666667</v>
      </c>
      <c r="M1270">
        <v>5</v>
      </c>
      <c r="N1270">
        <v>1</v>
      </c>
      <c r="O1270">
        <v>1</v>
      </c>
      <c r="P1270">
        <v>0</v>
      </c>
      <c r="Q1270">
        <v>4</v>
      </c>
      <c r="R1270">
        <v>5</v>
      </c>
      <c r="S1270">
        <v>2</v>
      </c>
      <c r="T1270">
        <v>0</v>
      </c>
      <c r="U1270">
        <v>0</v>
      </c>
    </row>
    <row r="1271" spans="1:21" x14ac:dyDescent="0.35">
      <c r="A1271" t="s">
        <v>242</v>
      </c>
      <c r="B1271">
        <v>44361</v>
      </c>
      <c r="C1271" t="s">
        <v>236</v>
      </c>
      <c r="D1271" t="s">
        <v>105</v>
      </c>
      <c r="E1271">
        <v>1</v>
      </c>
      <c r="F1271">
        <v>0</v>
      </c>
      <c r="G1271">
        <v>0</v>
      </c>
      <c r="H1271">
        <v>1</v>
      </c>
      <c r="I1271">
        <v>0</v>
      </c>
      <c r="J1271">
        <v>0</v>
      </c>
      <c r="K1271">
        <v>0</v>
      </c>
      <c r="L1271">
        <v>6</v>
      </c>
      <c r="M1271">
        <v>4</v>
      </c>
      <c r="N1271">
        <v>2</v>
      </c>
      <c r="O1271">
        <v>2</v>
      </c>
      <c r="P1271">
        <v>1</v>
      </c>
      <c r="Q1271">
        <v>2</v>
      </c>
      <c r="R1271">
        <v>6</v>
      </c>
      <c r="S1271">
        <v>0</v>
      </c>
      <c r="T1271">
        <v>0</v>
      </c>
      <c r="U1271">
        <v>0</v>
      </c>
    </row>
    <row r="1272" spans="1:21" x14ac:dyDescent="0.35">
      <c r="A1272" t="s">
        <v>242</v>
      </c>
      <c r="B1272">
        <v>44362</v>
      </c>
      <c r="C1272" t="s">
        <v>230</v>
      </c>
      <c r="D1272" t="s">
        <v>105</v>
      </c>
      <c r="E1272">
        <v>1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7</v>
      </c>
      <c r="M1272">
        <v>3</v>
      </c>
      <c r="N1272">
        <v>0</v>
      </c>
      <c r="O1272">
        <v>0</v>
      </c>
      <c r="P1272">
        <v>0</v>
      </c>
      <c r="Q1272">
        <v>3</v>
      </c>
      <c r="R1272">
        <v>7</v>
      </c>
      <c r="S1272">
        <v>0</v>
      </c>
      <c r="T1272">
        <v>0</v>
      </c>
      <c r="U1272">
        <v>0</v>
      </c>
    </row>
    <row r="1273" spans="1:21" x14ac:dyDescent="0.35">
      <c r="A1273" t="s">
        <v>242</v>
      </c>
      <c r="B1273">
        <v>44363</v>
      </c>
      <c r="C1273" t="s">
        <v>231</v>
      </c>
      <c r="D1273" t="s">
        <v>105</v>
      </c>
      <c r="E1273">
        <v>1</v>
      </c>
      <c r="F1273">
        <v>0</v>
      </c>
      <c r="G1273">
        <v>0</v>
      </c>
      <c r="H1273">
        <v>1</v>
      </c>
      <c r="I1273">
        <v>0</v>
      </c>
      <c r="J1273">
        <v>0</v>
      </c>
      <c r="K1273">
        <v>0</v>
      </c>
      <c r="L1273">
        <v>6</v>
      </c>
      <c r="M1273">
        <v>3</v>
      </c>
      <c r="N1273">
        <v>1</v>
      </c>
      <c r="O1273">
        <v>1</v>
      </c>
      <c r="P1273">
        <v>0</v>
      </c>
      <c r="Q1273">
        <v>2</v>
      </c>
      <c r="R1273">
        <v>12</v>
      </c>
      <c r="S1273">
        <v>2</v>
      </c>
      <c r="T1273">
        <v>0</v>
      </c>
      <c r="U1273">
        <v>0</v>
      </c>
    </row>
    <row r="1274" spans="1:21" x14ac:dyDescent="0.35">
      <c r="A1274" t="s">
        <v>242</v>
      </c>
      <c r="B1274">
        <v>44364</v>
      </c>
      <c r="C1274" t="s">
        <v>234</v>
      </c>
      <c r="D1274" t="s">
        <v>74</v>
      </c>
      <c r="E1274">
        <v>1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7</v>
      </c>
      <c r="M1274">
        <v>4</v>
      </c>
      <c r="N1274">
        <v>2</v>
      </c>
      <c r="O1274">
        <v>2</v>
      </c>
      <c r="P1274">
        <v>2</v>
      </c>
      <c r="Q1274">
        <v>2</v>
      </c>
      <c r="R1274">
        <v>5</v>
      </c>
      <c r="S1274">
        <v>0</v>
      </c>
      <c r="T1274">
        <v>0</v>
      </c>
      <c r="U1274">
        <v>0</v>
      </c>
    </row>
    <row r="1275" spans="1:21" x14ac:dyDescent="0.35">
      <c r="A1275" t="s">
        <v>242</v>
      </c>
      <c r="B1275">
        <v>44365</v>
      </c>
      <c r="C1275" t="s">
        <v>237</v>
      </c>
      <c r="D1275" t="s">
        <v>74</v>
      </c>
      <c r="E1275">
        <v>1</v>
      </c>
      <c r="F1275">
        <v>0</v>
      </c>
      <c r="G1275">
        <v>0</v>
      </c>
      <c r="H1275">
        <v>0</v>
      </c>
      <c r="I1275">
        <v>1</v>
      </c>
      <c r="J1275">
        <v>0</v>
      </c>
      <c r="K1275">
        <v>0</v>
      </c>
      <c r="L1275">
        <v>3</v>
      </c>
      <c r="M1275">
        <v>4</v>
      </c>
      <c r="N1275">
        <v>3</v>
      </c>
      <c r="O1275">
        <v>3</v>
      </c>
      <c r="P1275">
        <v>2</v>
      </c>
      <c r="Q1275">
        <v>1</v>
      </c>
      <c r="R1275">
        <v>3</v>
      </c>
      <c r="S1275">
        <v>0</v>
      </c>
      <c r="T1275">
        <v>0</v>
      </c>
      <c r="U1275">
        <v>0</v>
      </c>
    </row>
    <row r="1276" spans="1:21" x14ac:dyDescent="0.35">
      <c r="A1276" t="s">
        <v>242</v>
      </c>
      <c r="B1276">
        <v>44366</v>
      </c>
      <c r="C1276" t="s">
        <v>236</v>
      </c>
      <c r="D1276" t="s">
        <v>74</v>
      </c>
      <c r="E1276">
        <v>1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5</v>
      </c>
      <c r="M1276">
        <v>8</v>
      </c>
      <c r="N1276">
        <v>5</v>
      </c>
      <c r="O1276">
        <v>5</v>
      </c>
      <c r="P1276">
        <v>1</v>
      </c>
      <c r="Q1276">
        <v>4</v>
      </c>
      <c r="R1276">
        <v>4</v>
      </c>
      <c r="S1276">
        <v>0</v>
      </c>
      <c r="T1276">
        <v>0</v>
      </c>
      <c r="U1276">
        <v>0</v>
      </c>
    </row>
    <row r="1277" spans="1:21" x14ac:dyDescent="0.35">
      <c r="A1277" t="s">
        <v>242</v>
      </c>
      <c r="B1277">
        <v>44367</v>
      </c>
      <c r="C1277" t="s">
        <v>230</v>
      </c>
      <c r="D1277" t="s">
        <v>74</v>
      </c>
      <c r="E1277">
        <v>1</v>
      </c>
      <c r="F1277">
        <v>0</v>
      </c>
      <c r="G1277">
        <v>0</v>
      </c>
      <c r="H1277">
        <v>0</v>
      </c>
      <c r="I1277">
        <v>1</v>
      </c>
      <c r="J1277">
        <v>0</v>
      </c>
      <c r="K1277">
        <v>0</v>
      </c>
      <c r="L1277">
        <v>6</v>
      </c>
      <c r="M1277">
        <v>6</v>
      </c>
      <c r="N1277">
        <v>3</v>
      </c>
      <c r="O1277">
        <v>2</v>
      </c>
      <c r="P1277">
        <v>0</v>
      </c>
      <c r="Q1277">
        <v>3</v>
      </c>
      <c r="R1277">
        <v>7</v>
      </c>
      <c r="S1277">
        <v>0</v>
      </c>
      <c r="T1277">
        <v>0</v>
      </c>
      <c r="U1277">
        <v>0</v>
      </c>
    </row>
    <row r="1278" spans="1:21" x14ac:dyDescent="0.35">
      <c r="A1278" t="s">
        <v>242</v>
      </c>
      <c r="B1278">
        <v>44368</v>
      </c>
      <c r="C1278" t="s">
        <v>231</v>
      </c>
      <c r="D1278" t="s">
        <v>56</v>
      </c>
      <c r="E1278">
        <v>1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4</v>
      </c>
      <c r="M1278">
        <v>5</v>
      </c>
      <c r="N1278">
        <v>3</v>
      </c>
      <c r="O1278">
        <v>3</v>
      </c>
      <c r="P1278">
        <v>1</v>
      </c>
      <c r="Q1278">
        <v>3</v>
      </c>
      <c r="R1278">
        <v>8</v>
      </c>
      <c r="S1278">
        <v>1</v>
      </c>
      <c r="T1278">
        <v>0</v>
      </c>
      <c r="U1278">
        <v>0</v>
      </c>
    </row>
    <row r="1279" spans="1:21" x14ac:dyDescent="0.35">
      <c r="A1279" t="s">
        <v>242</v>
      </c>
      <c r="B1279">
        <v>44369</v>
      </c>
      <c r="C1279" t="s">
        <v>234</v>
      </c>
      <c r="D1279" t="s">
        <v>56</v>
      </c>
      <c r="E1279">
        <v>1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7</v>
      </c>
      <c r="M1279">
        <v>5</v>
      </c>
      <c r="N1279">
        <v>2</v>
      </c>
      <c r="O1279">
        <v>2</v>
      </c>
      <c r="P1279">
        <v>1</v>
      </c>
      <c r="Q1279">
        <v>0</v>
      </c>
      <c r="R1279">
        <v>6</v>
      </c>
      <c r="S1279">
        <v>1</v>
      </c>
      <c r="T1279">
        <v>0</v>
      </c>
      <c r="U1279">
        <v>0</v>
      </c>
    </row>
    <row r="1280" spans="1:21" x14ac:dyDescent="0.35">
      <c r="A1280" t="s">
        <v>242</v>
      </c>
      <c r="B1280">
        <v>44371</v>
      </c>
      <c r="C1280" t="s">
        <v>237</v>
      </c>
      <c r="D1280" t="s">
        <v>120</v>
      </c>
      <c r="E1280">
        <v>1</v>
      </c>
      <c r="F1280">
        <v>0</v>
      </c>
      <c r="G1280">
        <v>0</v>
      </c>
      <c r="H1280">
        <v>1</v>
      </c>
      <c r="I1280">
        <v>0</v>
      </c>
      <c r="J1280">
        <v>0</v>
      </c>
      <c r="K1280">
        <v>0</v>
      </c>
      <c r="L1280">
        <v>6</v>
      </c>
      <c r="M1280">
        <v>3</v>
      </c>
      <c r="N1280">
        <v>1</v>
      </c>
      <c r="O1280">
        <v>1</v>
      </c>
      <c r="P1280">
        <v>1</v>
      </c>
      <c r="Q1280">
        <v>3</v>
      </c>
      <c r="R1280">
        <v>8</v>
      </c>
      <c r="S1280">
        <v>1</v>
      </c>
      <c r="T1280">
        <v>0</v>
      </c>
      <c r="U1280">
        <v>0</v>
      </c>
    </row>
    <row r="1281" spans="1:21" x14ac:dyDescent="0.35">
      <c r="A1281" t="s">
        <v>242</v>
      </c>
      <c r="B1281">
        <v>44372</v>
      </c>
      <c r="C1281" t="s">
        <v>236</v>
      </c>
      <c r="D1281" t="s">
        <v>120</v>
      </c>
      <c r="E1281">
        <v>1</v>
      </c>
      <c r="F1281">
        <v>0</v>
      </c>
      <c r="G1281">
        <v>0</v>
      </c>
      <c r="H1281">
        <v>0</v>
      </c>
      <c r="I1281">
        <v>1</v>
      </c>
      <c r="J1281">
        <v>0</v>
      </c>
      <c r="K1281">
        <v>0</v>
      </c>
      <c r="L1281">
        <v>6</v>
      </c>
      <c r="M1281">
        <v>6</v>
      </c>
      <c r="N1281">
        <v>3</v>
      </c>
      <c r="O1281">
        <v>3</v>
      </c>
      <c r="P1281">
        <v>2</v>
      </c>
      <c r="Q1281">
        <v>2</v>
      </c>
      <c r="R1281">
        <v>4</v>
      </c>
      <c r="S1281">
        <v>0</v>
      </c>
      <c r="T1281">
        <v>0</v>
      </c>
      <c r="U1281">
        <v>0</v>
      </c>
    </row>
    <row r="1282" spans="1:21" x14ac:dyDescent="0.35">
      <c r="A1282" t="s">
        <v>242</v>
      </c>
      <c r="B1282">
        <v>44373</v>
      </c>
      <c r="C1282" t="s">
        <v>230</v>
      </c>
      <c r="D1282" t="s">
        <v>120</v>
      </c>
      <c r="E1282">
        <v>1</v>
      </c>
      <c r="F1282">
        <v>0</v>
      </c>
      <c r="G1282">
        <v>0</v>
      </c>
      <c r="H1282">
        <v>1</v>
      </c>
      <c r="I1282">
        <v>0</v>
      </c>
      <c r="J1282">
        <v>0</v>
      </c>
      <c r="K1282">
        <v>0</v>
      </c>
      <c r="L1282">
        <v>7</v>
      </c>
      <c r="M1282">
        <v>6</v>
      </c>
      <c r="N1282">
        <v>0</v>
      </c>
      <c r="O1282">
        <v>0</v>
      </c>
      <c r="P1282">
        <v>0</v>
      </c>
      <c r="Q1282">
        <v>2</v>
      </c>
      <c r="R1282">
        <v>6</v>
      </c>
      <c r="S1282">
        <v>0</v>
      </c>
      <c r="T1282">
        <v>0</v>
      </c>
      <c r="U1282">
        <v>0</v>
      </c>
    </row>
    <row r="1283" spans="1:21" x14ac:dyDescent="0.35">
      <c r="A1283" t="s">
        <v>242</v>
      </c>
      <c r="B1283">
        <v>44374</v>
      </c>
      <c r="C1283" t="s">
        <v>231</v>
      </c>
      <c r="D1283" t="s">
        <v>120</v>
      </c>
      <c r="E1283">
        <v>1</v>
      </c>
      <c r="F1283">
        <v>0</v>
      </c>
      <c r="G1283">
        <v>0</v>
      </c>
      <c r="H1283">
        <v>0</v>
      </c>
      <c r="I1283">
        <v>1</v>
      </c>
      <c r="J1283">
        <v>0</v>
      </c>
      <c r="K1283">
        <v>0</v>
      </c>
      <c r="L1283">
        <v>6</v>
      </c>
      <c r="M1283">
        <v>6</v>
      </c>
      <c r="N1283">
        <v>4</v>
      </c>
      <c r="O1283">
        <v>4</v>
      </c>
      <c r="P1283">
        <v>2</v>
      </c>
      <c r="Q1283">
        <v>1</v>
      </c>
      <c r="R1283">
        <v>7</v>
      </c>
      <c r="S1283">
        <v>1</v>
      </c>
      <c r="T1283">
        <v>0</v>
      </c>
      <c r="U1283">
        <v>0</v>
      </c>
    </row>
    <row r="1284" spans="1:21" x14ac:dyDescent="0.35">
      <c r="A1284" t="s">
        <v>242</v>
      </c>
      <c r="B1284">
        <v>44375</v>
      </c>
      <c r="C1284" t="s">
        <v>234</v>
      </c>
      <c r="D1284" t="s">
        <v>116</v>
      </c>
      <c r="E1284">
        <v>1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6</v>
      </c>
      <c r="M1284">
        <v>8</v>
      </c>
      <c r="N1284">
        <v>4</v>
      </c>
      <c r="O1284">
        <v>4</v>
      </c>
      <c r="P1284">
        <v>0</v>
      </c>
      <c r="Q1284">
        <v>3</v>
      </c>
      <c r="R1284">
        <v>7</v>
      </c>
      <c r="S1284">
        <v>0</v>
      </c>
      <c r="T1284">
        <v>0</v>
      </c>
      <c r="U1284">
        <v>0</v>
      </c>
    </row>
    <row r="1285" spans="1:21" x14ac:dyDescent="0.35">
      <c r="A1285" t="s">
        <v>242</v>
      </c>
      <c r="B1285">
        <v>44376</v>
      </c>
      <c r="C1285" t="s">
        <v>237</v>
      </c>
      <c r="D1285" t="s">
        <v>69</v>
      </c>
      <c r="E1285">
        <v>1</v>
      </c>
      <c r="F1285">
        <v>0</v>
      </c>
      <c r="G1285">
        <v>0</v>
      </c>
      <c r="H1285">
        <v>0</v>
      </c>
      <c r="I1285">
        <v>1</v>
      </c>
      <c r="J1285">
        <v>0</v>
      </c>
      <c r="K1285">
        <v>0</v>
      </c>
      <c r="L1285">
        <v>3</v>
      </c>
      <c r="M1285">
        <v>6</v>
      </c>
      <c r="N1285">
        <v>3</v>
      </c>
      <c r="O1285">
        <v>2</v>
      </c>
      <c r="P1285">
        <v>0</v>
      </c>
      <c r="Q1285">
        <v>2</v>
      </c>
      <c r="R1285">
        <v>4</v>
      </c>
      <c r="S1285">
        <v>0</v>
      </c>
      <c r="T1285">
        <v>0</v>
      </c>
      <c r="U1285">
        <v>0</v>
      </c>
    </row>
    <row r="1286" spans="1:21" x14ac:dyDescent="0.35">
      <c r="A1286" t="s">
        <v>242</v>
      </c>
      <c r="B1286">
        <v>44377</v>
      </c>
      <c r="C1286" t="s">
        <v>236</v>
      </c>
      <c r="D1286" t="s">
        <v>69</v>
      </c>
      <c r="E1286">
        <v>1</v>
      </c>
      <c r="F1286">
        <v>0</v>
      </c>
      <c r="G1286">
        <v>0</v>
      </c>
      <c r="H1286">
        <v>0</v>
      </c>
      <c r="I1286">
        <v>1</v>
      </c>
      <c r="J1286">
        <v>0</v>
      </c>
      <c r="K1286">
        <v>0</v>
      </c>
      <c r="L1286">
        <v>4.333333333333333</v>
      </c>
      <c r="M1286">
        <v>6</v>
      </c>
      <c r="N1286">
        <v>6</v>
      </c>
      <c r="O1286">
        <v>6</v>
      </c>
      <c r="P1286">
        <v>3</v>
      </c>
      <c r="Q1286">
        <v>3</v>
      </c>
      <c r="R1286">
        <v>3</v>
      </c>
      <c r="S1286">
        <v>0</v>
      </c>
      <c r="T1286">
        <v>0</v>
      </c>
      <c r="U1286">
        <v>1</v>
      </c>
    </row>
    <row r="1287" spans="1:21" x14ac:dyDescent="0.35">
      <c r="A1287" t="s">
        <v>242</v>
      </c>
      <c r="B1287">
        <v>44378</v>
      </c>
      <c r="C1287" t="s">
        <v>230</v>
      </c>
      <c r="D1287" t="s">
        <v>69</v>
      </c>
      <c r="E1287">
        <v>1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6.333333333333333</v>
      </c>
      <c r="M1287">
        <v>5</v>
      </c>
      <c r="N1287">
        <v>3</v>
      </c>
      <c r="O1287">
        <v>3</v>
      </c>
      <c r="P1287">
        <v>0</v>
      </c>
      <c r="Q1287">
        <v>3</v>
      </c>
      <c r="R1287">
        <v>6</v>
      </c>
      <c r="S1287">
        <v>0</v>
      </c>
      <c r="T1287">
        <v>0</v>
      </c>
      <c r="U1287">
        <v>0</v>
      </c>
    </row>
    <row r="1288" spans="1:21" x14ac:dyDescent="0.35">
      <c r="A1288" t="s">
        <v>242</v>
      </c>
      <c r="B1288" t="s">
        <v>0</v>
      </c>
      <c r="C1288" t="s">
        <v>1</v>
      </c>
      <c r="D1288" t="s">
        <v>2</v>
      </c>
      <c r="E1288" t="s">
        <v>3</v>
      </c>
      <c r="F1288" t="s">
        <v>4</v>
      </c>
      <c r="G1288" t="s">
        <v>5</v>
      </c>
      <c r="H1288" t="s">
        <v>6</v>
      </c>
      <c r="I1288" t="s">
        <v>7</v>
      </c>
      <c r="J1288" t="s">
        <v>8</v>
      </c>
      <c r="K1288" t="s">
        <v>9</v>
      </c>
      <c r="L1288" t="s">
        <v>10</v>
      </c>
      <c r="M1288" t="s">
        <v>11</v>
      </c>
      <c r="N1288" t="s">
        <v>12</v>
      </c>
      <c r="O1288" t="s">
        <v>13</v>
      </c>
      <c r="P1288" t="s">
        <v>14</v>
      </c>
      <c r="Q1288" t="s">
        <v>15</v>
      </c>
      <c r="R1288" t="s">
        <v>16</v>
      </c>
      <c r="S1288" t="s">
        <v>17</v>
      </c>
      <c r="T1288" t="s">
        <v>18</v>
      </c>
      <c r="U1288" t="s">
        <v>19</v>
      </c>
    </row>
    <row r="1289" spans="1:21" x14ac:dyDescent="0.35">
      <c r="A1289" t="s">
        <v>242</v>
      </c>
      <c r="B1289">
        <v>44379</v>
      </c>
      <c r="C1289" t="s">
        <v>235</v>
      </c>
      <c r="D1289" t="s">
        <v>112</v>
      </c>
      <c r="E1289">
        <v>1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5</v>
      </c>
      <c r="M1289">
        <v>5</v>
      </c>
      <c r="N1289">
        <v>1</v>
      </c>
      <c r="O1289">
        <v>1</v>
      </c>
      <c r="P1289">
        <v>0</v>
      </c>
      <c r="Q1289">
        <v>1</v>
      </c>
      <c r="R1289">
        <v>8</v>
      </c>
      <c r="S1289">
        <v>0</v>
      </c>
      <c r="T1289">
        <v>0</v>
      </c>
      <c r="U1289">
        <v>0</v>
      </c>
    </row>
    <row r="1290" spans="1:21" x14ac:dyDescent="0.35">
      <c r="A1290" t="s">
        <v>242</v>
      </c>
      <c r="B1290">
        <v>44380</v>
      </c>
      <c r="C1290" t="s">
        <v>231</v>
      </c>
      <c r="D1290" t="s">
        <v>112</v>
      </c>
      <c r="E1290">
        <v>1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5</v>
      </c>
      <c r="M1290">
        <v>5</v>
      </c>
      <c r="N1290">
        <v>2</v>
      </c>
      <c r="O1290">
        <v>1</v>
      </c>
      <c r="P1290">
        <v>1</v>
      </c>
      <c r="Q1290">
        <v>4</v>
      </c>
      <c r="R1290">
        <v>7</v>
      </c>
      <c r="S1290">
        <v>0</v>
      </c>
      <c r="T1290">
        <v>0</v>
      </c>
      <c r="U1290">
        <v>1</v>
      </c>
    </row>
    <row r="1291" spans="1:21" x14ac:dyDescent="0.35">
      <c r="A1291" t="s">
        <v>242</v>
      </c>
      <c r="B1291">
        <v>44381</v>
      </c>
      <c r="C1291" t="s">
        <v>234</v>
      </c>
      <c r="D1291" t="s">
        <v>112</v>
      </c>
      <c r="E1291">
        <v>1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6.666666666666667</v>
      </c>
      <c r="M1291">
        <v>10</v>
      </c>
      <c r="N1291">
        <v>2</v>
      </c>
      <c r="O1291">
        <v>2</v>
      </c>
      <c r="P1291">
        <v>0</v>
      </c>
      <c r="Q1291">
        <v>1</v>
      </c>
      <c r="R1291">
        <v>3</v>
      </c>
      <c r="S1291">
        <v>0</v>
      </c>
      <c r="T1291">
        <v>0</v>
      </c>
      <c r="U1291">
        <v>0</v>
      </c>
    </row>
    <row r="1292" spans="1:21" x14ac:dyDescent="0.35">
      <c r="A1292" t="s">
        <v>242</v>
      </c>
      <c r="B1292">
        <v>44382</v>
      </c>
      <c r="C1292" t="s">
        <v>236</v>
      </c>
      <c r="D1292" t="s">
        <v>29</v>
      </c>
      <c r="E1292">
        <v>1</v>
      </c>
      <c r="F1292">
        <v>0</v>
      </c>
      <c r="G1292">
        <v>0</v>
      </c>
      <c r="H1292">
        <v>1</v>
      </c>
      <c r="I1292">
        <v>0</v>
      </c>
      <c r="J1292">
        <v>0</v>
      </c>
      <c r="K1292">
        <v>0</v>
      </c>
      <c r="L1292">
        <v>6</v>
      </c>
      <c r="M1292">
        <v>5</v>
      </c>
      <c r="N1292">
        <v>2</v>
      </c>
      <c r="O1292">
        <v>2</v>
      </c>
      <c r="P1292">
        <v>0</v>
      </c>
      <c r="Q1292">
        <v>2</v>
      </c>
      <c r="R1292">
        <v>6</v>
      </c>
      <c r="S1292">
        <v>0</v>
      </c>
      <c r="T1292">
        <v>0</v>
      </c>
      <c r="U1292">
        <v>0</v>
      </c>
    </row>
    <row r="1293" spans="1:21" x14ac:dyDescent="0.35">
      <c r="A1293" t="s">
        <v>242</v>
      </c>
      <c r="B1293">
        <v>44383</v>
      </c>
      <c r="C1293" t="s">
        <v>230</v>
      </c>
      <c r="D1293" t="s">
        <v>29</v>
      </c>
      <c r="E1293">
        <v>1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7</v>
      </c>
      <c r="M1293">
        <v>3</v>
      </c>
      <c r="N1293">
        <v>1</v>
      </c>
      <c r="O1293">
        <v>1</v>
      </c>
      <c r="P1293">
        <v>1</v>
      </c>
      <c r="Q1293">
        <v>1</v>
      </c>
      <c r="R1293">
        <v>4</v>
      </c>
      <c r="S1293">
        <v>0</v>
      </c>
      <c r="T1293">
        <v>0</v>
      </c>
      <c r="U1293">
        <v>0</v>
      </c>
    </row>
    <row r="1294" spans="1:21" x14ac:dyDescent="0.35">
      <c r="A1294" t="s">
        <v>242</v>
      </c>
      <c r="B1294">
        <v>44384</v>
      </c>
      <c r="C1294" t="s">
        <v>235</v>
      </c>
      <c r="D1294" t="s">
        <v>29</v>
      </c>
      <c r="E1294">
        <v>1</v>
      </c>
      <c r="F1294">
        <v>0</v>
      </c>
      <c r="G1294">
        <v>0</v>
      </c>
      <c r="H1294">
        <v>1</v>
      </c>
      <c r="I1294">
        <v>0</v>
      </c>
      <c r="J1294">
        <v>0</v>
      </c>
      <c r="K1294">
        <v>0</v>
      </c>
      <c r="L1294">
        <v>7</v>
      </c>
      <c r="M1294">
        <v>7</v>
      </c>
      <c r="N1294">
        <v>2</v>
      </c>
      <c r="O1294">
        <v>2</v>
      </c>
      <c r="P1294">
        <v>0</v>
      </c>
      <c r="Q1294">
        <v>2</v>
      </c>
      <c r="R1294">
        <v>7</v>
      </c>
      <c r="S1294">
        <v>0</v>
      </c>
      <c r="T1294">
        <v>0</v>
      </c>
      <c r="U1294">
        <v>0</v>
      </c>
    </row>
    <row r="1295" spans="1:21" x14ac:dyDescent="0.35">
      <c r="A1295" t="s">
        <v>242</v>
      </c>
      <c r="B1295">
        <v>44385</v>
      </c>
      <c r="C1295" t="s">
        <v>231</v>
      </c>
      <c r="D1295" t="s">
        <v>105</v>
      </c>
      <c r="E1295">
        <v>1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6</v>
      </c>
      <c r="M1295">
        <v>4</v>
      </c>
      <c r="N1295">
        <v>3</v>
      </c>
      <c r="O1295">
        <v>3</v>
      </c>
      <c r="P1295">
        <v>0</v>
      </c>
      <c r="Q1295">
        <v>4</v>
      </c>
      <c r="R1295">
        <v>6</v>
      </c>
      <c r="S1295">
        <v>1</v>
      </c>
      <c r="T1295">
        <v>0</v>
      </c>
      <c r="U1295">
        <v>0</v>
      </c>
    </row>
    <row r="1296" spans="1:21" x14ac:dyDescent="0.35">
      <c r="A1296" t="s">
        <v>242</v>
      </c>
      <c r="B1296">
        <v>44386</v>
      </c>
      <c r="C1296" t="s">
        <v>234</v>
      </c>
      <c r="D1296" t="s">
        <v>105</v>
      </c>
      <c r="E1296">
        <v>1</v>
      </c>
      <c r="F1296">
        <v>0</v>
      </c>
      <c r="G1296">
        <v>0</v>
      </c>
      <c r="H1296">
        <v>1</v>
      </c>
      <c r="I1296">
        <v>0</v>
      </c>
      <c r="J1296">
        <v>0</v>
      </c>
      <c r="K1296">
        <v>0</v>
      </c>
      <c r="L1296">
        <v>8</v>
      </c>
      <c r="M1296">
        <v>7</v>
      </c>
      <c r="N1296">
        <v>0</v>
      </c>
      <c r="O1296">
        <v>0</v>
      </c>
      <c r="P1296">
        <v>0</v>
      </c>
      <c r="Q1296">
        <v>3</v>
      </c>
      <c r="R1296">
        <v>4</v>
      </c>
      <c r="S1296">
        <v>0</v>
      </c>
      <c r="T1296">
        <v>0</v>
      </c>
      <c r="U1296">
        <v>0</v>
      </c>
    </row>
    <row r="1297" spans="1:21" x14ac:dyDescent="0.35">
      <c r="A1297" t="s">
        <v>242</v>
      </c>
      <c r="B1297">
        <v>44387</v>
      </c>
      <c r="C1297" t="s">
        <v>236</v>
      </c>
      <c r="D1297" t="s">
        <v>105</v>
      </c>
      <c r="E1297">
        <v>1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6</v>
      </c>
      <c r="M1297">
        <v>5</v>
      </c>
      <c r="N1297">
        <v>1</v>
      </c>
      <c r="O1297">
        <v>1</v>
      </c>
      <c r="P1297">
        <v>0</v>
      </c>
      <c r="Q1297">
        <v>2</v>
      </c>
      <c r="R1297">
        <v>0</v>
      </c>
      <c r="S1297">
        <v>1</v>
      </c>
      <c r="T1297">
        <v>0</v>
      </c>
      <c r="U1297">
        <v>0</v>
      </c>
    </row>
    <row r="1298" spans="1:21" x14ac:dyDescent="0.35">
      <c r="A1298" t="s">
        <v>242</v>
      </c>
      <c r="B1298">
        <v>44388</v>
      </c>
      <c r="C1298" t="s">
        <v>230</v>
      </c>
      <c r="D1298" t="s">
        <v>105</v>
      </c>
      <c r="E1298">
        <v>1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5.333333333333333</v>
      </c>
      <c r="M1298">
        <v>3</v>
      </c>
      <c r="N1298">
        <v>1</v>
      </c>
      <c r="O1298">
        <v>1</v>
      </c>
      <c r="P1298">
        <v>0</v>
      </c>
      <c r="Q1298">
        <v>6</v>
      </c>
      <c r="R1298">
        <v>6</v>
      </c>
      <c r="S1298">
        <v>0</v>
      </c>
      <c r="T1298">
        <v>0</v>
      </c>
      <c r="U1298">
        <v>0</v>
      </c>
    </row>
    <row r="1299" spans="1:21" x14ac:dyDescent="0.35">
      <c r="A1299" t="s">
        <v>242</v>
      </c>
      <c r="B1299">
        <v>44393</v>
      </c>
      <c r="C1299" t="s">
        <v>231</v>
      </c>
      <c r="D1299" t="s">
        <v>108</v>
      </c>
      <c r="E1299">
        <v>1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5.333333333333333</v>
      </c>
      <c r="M1299">
        <v>6</v>
      </c>
      <c r="N1299">
        <v>5</v>
      </c>
      <c r="O1299">
        <v>5</v>
      </c>
      <c r="P1299">
        <v>2</v>
      </c>
      <c r="Q1299">
        <v>3</v>
      </c>
      <c r="R1299">
        <v>8</v>
      </c>
      <c r="S1299">
        <v>0</v>
      </c>
      <c r="T1299">
        <v>0</v>
      </c>
      <c r="U1299">
        <v>0</v>
      </c>
    </row>
    <row r="1300" spans="1:21" x14ac:dyDescent="0.35">
      <c r="A1300" t="s">
        <v>242</v>
      </c>
      <c r="B1300">
        <v>44394</v>
      </c>
      <c r="C1300" t="s">
        <v>230</v>
      </c>
      <c r="D1300" t="s">
        <v>108</v>
      </c>
      <c r="E1300">
        <v>1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6</v>
      </c>
      <c r="M1300">
        <v>5</v>
      </c>
      <c r="N1300">
        <v>0</v>
      </c>
      <c r="O1300">
        <v>0</v>
      </c>
      <c r="P1300">
        <v>0</v>
      </c>
      <c r="Q1300">
        <v>3</v>
      </c>
      <c r="R1300">
        <v>8</v>
      </c>
      <c r="S1300">
        <v>1</v>
      </c>
      <c r="T1300">
        <v>0</v>
      </c>
      <c r="U1300">
        <v>0</v>
      </c>
    </row>
    <row r="1301" spans="1:21" x14ac:dyDescent="0.35">
      <c r="A1301" t="s">
        <v>242</v>
      </c>
      <c r="B1301">
        <v>44395</v>
      </c>
      <c r="C1301" t="s">
        <v>235</v>
      </c>
      <c r="D1301" t="s">
        <v>108</v>
      </c>
      <c r="E1301">
        <v>1</v>
      </c>
      <c r="F1301">
        <v>0</v>
      </c>
      <c r="G1301">
        <v>0</v>
      </c>
      <c r="H1301">
        <v>0</v>
      </c>
      <c r="I1301">
        <v>1</v>
      </c>
      <c r="J1301">
        <v>0</v>
      </c>
      <c r="K1301">
        <v>0</v>
      </c>
      <c r="L1301">
        <v>4.666666666666667</v>
      </c>
      <c r="M1301">
        <v>6</v>
      </c>
      <c r="N1301">
        <v>5</v>
      </c>
      <c r="O1301">
        <v>5</v>
      </c>
      <c r="P1301">
        <v>0</v>
      </c>
      <c r="Q1301">
        <v>4</v>
      </c>
      <c r="R1301">
        <v>6</v>
      </c>
      <c r="S1301">
        <v>2</v>
      </c>
      <c r="T1301">
        <v>0</v>
      </c>
      <c r="U1301">
        <v>0</v>
      </c>
    </row>
    <row r="1302" spans="1:21" x14ac:dyDescent="0.35">
      <c r="A1302" t="s">
        <v>242</v>
      </c>
      <c r="B1302">
        <v>44396</v>
      </c>
      <c r="C1302" t="s">
        <v>236</v>
      </c>
      <c r="D1302" t="s">
        <v>104</v>
      </c>
      <c r="E1302">
        <v>1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4</v>
      </c>
      <c r="M1302">
        <v>9</v>
      </c>
      <c r="N1302">
        <v>6</v>
      </c>
      <c r="O1302">
        <v>6</v>
      </c>
      <c r="P1302">
        <v>3</v>
      </c>
      <c r="Q1302">
        <v>2</v>
      </c>
      <c r="R1302">
        <v>1</v>
      </c>
      <c r="S1302">
        <v>0</v>
      </c>
      <c r="T1302">
        <v>0</v>
      </c>
      <c r="U1302">
        <v>0</v>
      </c>
    </row>
    <row r="1303" spans="1:21" x14ac:dyDescent="0.35">
      <c r="A1303" t="s">
        <v>242</v>
      </c>
      <c r="B1303">
        <v>44397</v>
      </c>
      <c r="C1303" t="s">
        <v>234</v>
      </c>
      <c r="D1303" t="s">
        <v>104</v>
      </c>
      <c r="E1303">
        <v>1</v>
      </c>
      <c r="F1303">
        <v>0</v>
      </c>
      <c r="G1303">
        <v>0</v>
      </c>
      <c r="H1303">
        <v>1</v>
      </c>
      <c r="I1303">
        <v>0</v>
      </c>
      <c r="J1303">
        <v>0</v>
      </c>
      <c r="K1303">
        <v>0</v>
      </c>
      <c r="L1303">
        <v>6.333333333333333</v>
      </c>
      <c r="M1303">
        <v>7</v>
      </c>
      <c r="N1303">
        <v>2</v>
      </c>
      <c r="O1303">
        <v>1</v>
      </c>
      <c r="P1303">
        <v>1</v>
      </c>
      <c r="Q1303">
        <v>2</v>
      </c>
      <c r="R1303">
        <v>8</v>
      </c>
      <c r="S1303">
        <v>0</v>
      </c>
      <c r="T1303">
        <v>0</v>
      </c>
      <c r="U1303">
        <v>0</v>
      </c>
    </row>
    <row r="1304" spans="1:21" x14ac:dyDescent="0.35">
      <c r="A1304" t="s">
        <v>242</v>
      </c>
      <c r="B1304">
        <v>44398</v>
      </c>
      <c r="C1304" t="s">
        <v>232</v>
      </c>
      <c r="D1304" t="s">
        <v>104</v>
      </c>
      <c r="E1304">
        <v>1</v>
      </c>
      <c r="F1304">
        <v>0</v>
      </c>
      <c r="G1304">
        <v>0</v>
      </c>
      <c r="H1304">
        <v>0</v>
      </c>
      <c r="I1304">
        <v>1</v>
      </c>
      <c r="J1304">
        <v>0</v>
      </c>
      <c r="K1304">
        <v>0</v>
      </c>
      <c r="L1304">
        <v>4</v>
      </c>
      <c r="M1304">
        <v>7</v>
      </c>
      <c r="N1304">
        <v>5</v>
      </c>
      <c r="O1304">
        <v>5</v>
      </c>
      <c r="P1304">
        <v>2</v>
      </c>
      <c r="Q1304">
        <v>3</v>
      </c>
      <c r="R1304">
        <v>0</v>
      </c>
      <c r="S1304">
        <v>0</v>
      </c>
      <c r="T1304">
        <v>0</v>
      </c>
      <c r="U1304">
        <v>0</v>
      </c>
    </row>
    <row r="1305" spans="1:21" x14ac:dyDescent="0.35">
      <c r="A1305" t="s">
        <v>242</v>
      </c>
      <c r="B1305">
        <v>44400</v>
      </c>
      <c r="C1305" t="s">
        <v>231</v>
      </c>
      <c r="D1305" t="s">
        <v>103</v>
      </c>
      <c r="E1305">
        <v>1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5</v>
      </c>
      <c r="M1305">
        <v>5</v>
      </c>
      <c r="N1305">
        <v>2</v>
      </c>
      <c r="O1305">
        <v>2</v>
      </c>
      <c r="P1305">
        <v>2</v>
      </c>
      <c r="Q1305">
        <v>4</v>
      </c>
      <c r="R1305">
        <v>5</v>
      </c>
      <c r="S1305">
        <v>0</v>
      </c>
      <c r="T1305">
        <v>0</v>
      </c>
      <c r="U1305">
        <v>0</v>
      </c>
    </row>
    <row r="1306" spans="1:21" x14ac:dyDescent="0.35">
      <c r="A1306" t="s">
        <v>242</v>
      </c>
      <c r="B1306">
        <v>44401</v>
      </c>
      <c r="C1306" t="s">
        <v>230</v>
      </c>
      <c r="D1306" t="s">
        <v>103</v>
      </c>
      <c r="E1306">
        <v>1</v>
      </c>
      <c r="F1306">
        <v>0</v>
      </c>
      <c r="G1306">
        <v>0</v>
      </c>
      <c r="H1306">
        <v>1</v>
      </c>
      <c r="I1306">
        <v>0</v>
      </c>
      <c r="J1306">
        <v>0</v>
      </c>
      <c r="K1306">
        <v>0</v>
      </c>
      <c r="L1306">
        <v>7</v>
      </c>
      <c r="M1306">
        <v>5</v>
      </c>
      <c r="N1306">
        <v>1</v>
      </c>
      <c r="O1306">
        <v>1</v>
      </c>
      <c r="P1306">
        <v>0</v>
      </c>
      <c r="Q1306">
        <v>3</v>
      </c>
      <c r="R1306">
        <v>9</v>
      </c>
      <c r="S1306">
        <v>0</v>
      </c>
      <c r="T1306">
        <v>0</v>
      </c>
      <c r="U1306">
        <v>0</v>
      </c>
    </row>
    <row r="1307" spans="1:21" x14ac:dyDescent="0.35">
      <c r="A1307" t="s">
        <v>242</v>
      </c>
      <c r="B1307">
        <v>44402</v>
      </c>
      <c r="C1307" t="s">
        <v>235</v>
      </c>
      <c r="D1307" t="s">
        <v>103</v>
      </c>
      <c r="E1307">
        <v>1</v>
      </c>
      <c r="F1307">
        <v>0</v>
      </c>
      <c r="G1307">
        <v>0</v>
      </c>
      <c r="H1307">
        <v>0</v>
      </c>
      <c r="I1307">
        <v>1</v>
      </c>
      <c r="J1307">
        <v>0</v>
      </c>
      <c r="K1307">
        <v>0</v>
      </c>
      <c r="L1307">
        <v>3.3333333333333335</v>
      </c>
      <c r="M1307">
        <v>8</v>
      </c>
      <c r="N1307">
        <v>8</v>
      </c>
      <c r="O1307">
        <v>8</v>
      </c>
      <c r="P1307">
        <v>3</v>
      </c>
      <c r="Q1307">
        <v>1</v>
      </c>
      <c r="R1307">
        <v>3</v>
      </c>
      <c r="S1307">
        <v>0</v>
      </c>
      <c r="T1307">
        <v>0</v>
      </c>
      <c r="U1307">
        <v>0</v>
      </c>
    </row>
    <row r="1308" spans="1:21" x14ac:dyDescent="0.35">
      <c r="A1308" t="s">
        <v>242</v>
      </c>
      <c r="B1308">
        <v>44403</v>
      </c>
      <c r="C1308" t="s">
        <v>234</v>
      </c>
      <c r="D1308" t="s">
        <v>114</v>
      </c>
      <c r="E1308">
        <v>1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4.333333333333333</v>
      </c>
      <c r="M1308">
        <v>7</v>
      </c>
      <c r="N1308">
        <v>3</v>
      </c>
      <c r="O1308">
        <v>3</v>
      </c>
      <c r="P1308">
        <v>1</v>
      </c>
      <c r="Q1308">
        <v>5</v>
      </c>
      <c r="R1308">
        <v>2</v>
      </c>
      <c r="S1308">
        <v>0</v>
      </c>
      <c r="T1308">
        <v>0</v>
      </c>
      <c r="U1308">
        <v>1</v>
      </c>
    </row>
    <row r="1309" spans="1:21" x14ac:dyDescent="0.35">
      <c r="A1309" t="s">
        <v>242</v>
      </c>
      <c r="B1309" t="s">
        <v>0</v>
      </c>
      <c r="C1309" t="s">
        <v>1</v>
      </c>
      <c r="D1309" t="s">
        <v>2</v>
      </c>
      <c r="E1309" t="s">
        <v>3</v>
      </c>
      <c r="F1309" t="s">
        <v>4</v>
      </c>
      <c r="G1309" t="s">
        <v>5</v>
      </c>
      <c r="H1309" t="s">
        <v>6</v>
      </c>
      <c r="I1309" t="s">
        <v>7</v>
      </c>
      <c r="J1309" t="s">
        <v>8</v>
      </c>
      <c r="K1309" t="s">
        <v>9</v>
      </c>
      <c r="L1309" t="s">
        <v>10</v>
      </c>
      <c r="M1309" t="s">
        <v>11</v>
      </c>
      <c r="N1309" t="s">
        <v>12</v>
      </c>
      <c r="O1309" t="s">
        <v>13</v>
      </c>
      <c r="P1309" t="s">
        <v>14</v>
      </c>
      <c r="Q1309" t="s">
        <v>15</v>
      </c>
      <c r="R1309" t="s">
        <v>16</v>
      </c>
      <c r="S1309" t="s">
        <v>17</v>
      </c>
      <c r="T1309" t="s">
        <v>18</v>
      </c>
      <c r="U1309" t="s">
        <v>19</v>
      </c>
    </row>
    <row r="1310" spans="1:21" x14ac:dyDescent="0.35">
      <c r="A1310" t="s">
        <v>242</v>
      </c>
      <c r="B1310">
        <v>44404</v>
      </c>
      <c r="C1310" t="s">
        <v>236</v>
      </c>
      <c r="D1310" t="s">
        <v>114</v>
      </c>
      <c r="E1310">
        <v>1</v>
      </c>
      <c r="F1310">
        <v>0</v>
      </c>
      <c r="G1310">
        <v>0</v>
      </c>
      <c r="H1310">
        <v>1</v>
      </c>
      <c r="I1310">
        <v>0</v>
      </c>
      <c r="J1310">
        <v>0</v>
      </c>
      <c r="K1310">
        <v>0</v>
      </c>
      <c r="L1310">
        <v>6.333333333333333</v>
      </c>
      <c r="M1310">
        <v>5</v>
      </c>
      <c r="N1310">
        <v>2</v>
      </c>
      <c r="O1310">
        <v>2</v>
      </c>
      <c r="P1310">
        <v>1</v>
      </c>
      <c r="Q1310">
        <v>3</v>
      </c>
      <c r="R1310">
        <v>5</v>
      </c>
      <c r="S1310">
        <v>1</v>
      </c>
      <c r="T1310">
        <v>0</v>
      </c>
      <c r="U1310">
        <v>0</v>
      </c>
    </row>
    <row r="1311" spans="1:21" x14ac:dyDescent="0.35">
      <c r="A1311" t="s">
        <v>242</v>
      </c>
      <c r="B1311">
        <v>44405</v>
      </c>
      <c r="C1311" t="s">
        <v>231</v>
      </c>
      <c r="D1311" t="s">
        <v>114</v>
      </c>
      <c r="E1311">
        <v>1</v>
      </c>
      <c r="F1311">
        <v>0</v>
      </c>
      <c r="G1311">
        <v>0</v>
      </c>
      <c r="H1311">
        <v>1</v>
      </c>
      <c r="I1311">
        <v>0</v>
      </c>
      <c r="J1311">
        <v>0</v>
      </c>
      <c r="K1311">
        <v>0</v>
      </c>
      <c r="L1311">
        <v>6</v>
      </c>
      <c r="M1311">
        <v>5</v>
      </c>
      <c r="N1311">
        <v>0</v>
      </c>
      <c r="O1311">
        <v>0</v>
      </c>
      <c r="P1311">
        <v>0</v>
      </c>
      <c r="Q1311">
        <v>1</v>
      </c>
      <c r="R1311">
        <v>2</v>
      </c>
      <c r="S1311">
        <v>1</v>
      </c>
      <c r="T1311">
        <v>0</v>
      </c>
      <c r="U1311">
        <v>0</v>
      </c>
    </row>
    <row r="1312" spans="1:21" x14ac:dyDescent="0.35">
      <c r="A1312" t="s">
        <v>242</v>
      </c>
      <c r="B1312">
        <v>44406</v>
      </c>
      <c r="C1312" t="s">
        <v>230</v>
      </c>
      <c r="D1312" t="s">
        <v>114</v>
      </c>
      <c r="E1312">
        <v>1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0</v>
      </c>
      <c r="L1312">
        <v>6</v>
      </c>
      <c r="M1312">
        <v>7</v>
      </c>
      <c r="N1312">
        <v>3</v>
      </c>
      <c r="O1312">
        <v>3</v>
      </c>
      <c r="P1312">
        <v>2</v>
      </c>
      <c r="Q1312">
        <v>2</v>
      </c>
      <c r="R1312">
        <v>8</v>
      </c>
      <c r="S1312">
        <v>0</v>
      </c>
      <c r="T1312">
        <v>0</v>
      </c>
      <c r="U1312">
        <v>0</v>
      </c>
    </row>
    <row r="1313" spans="1:21" x14ac:dyDescent="0.35">
      <c r="A1313" t="s">
        <v>242</v>
      </c>
      <c r="B1313">
        <v>44407</v>
      </c>
      <c r="C1313" t="s">
        <v>235</v>
      </c>
      <c r="D1313" t="s">
        <v>96</v>
      </c>
      <c r="E1313">
        <v>1</v>
      </c>
      <c r="F1313">
        <v>0</v>
      </c>
      <c r="G1313">
        <v>0</v>
      </c>
      <c r="H1313">
        <v>1</v>
      </c>
      <c r="I1313">
        <v>0</v>
      </c>
      <c r="J1313">
        <v>0</v>
      </c>
      <c r="K1313">
        <v>0</v>
      </c>
      <c r="L1313">
        <v>6</v>
      </c>
      <c r="M1313">
        <v>5</v>
      </c>
      <c r="N1313">
        <v>1</v>
      </c>
      <c r="O1313">
        <v>1</v>
      </c>
      <c r="P1313">
        <v>0</v>
      </c>
      <c r="Q1313">
        <v>1</v>
      </c>
      <c r="R1313">
        <v>7</v>
      </c>
      <c r="S1313">
        <v>0</v>
      </c>
      <c r="T1313">
        <v>0</v>
      </c>
      <c r="U1313">
        <v>0</v>
      </c>
    </row>
    <row r="1314" spans="1:21" x14ac:dyDescent="0.35">
      <c r="A1314" t="s">
        <v>242</v>
      </c>
      <c r="B1314">
        <v>44408</v>
      </c>
      <c r="C1314" t="s">
        <v>234</v>
      </c>
      <c r="D1314" t="s">
        <v>96</v>
      </c>
      <c r="E1314">
        <v>1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7</v>
      </c>
      <c r="M1314">
        <v>4</v>
      </c>
      <c r="N1314">
        <v>3</v>
      </c>
      <c r="O1314">
        <v>3</v>
      </c>
      <c r="P1314">
        <v>1</v>
      </c>
      <c r="Q1314">
        <v>3</v>
      </c>
      <c r="R1314">
        <v>2</v>
      </c>
      <c r="S1314">
        <v>0</v>
      </c>
      <c r="T1314">
        <v>0</v>
      </c>
      <c r="U1314">
        <v>0</v>
      </c>
    </row>
    <row r="1315" spans="1:21" x14ac:dyDescent="0.35">
      <c r="A1315" t="s">
        <v>242</v>
      </c>
      <c r="B1315">
        <v>44409</v>
      </c>
      <c r="C1315" t="s">
        <v>236</v>
      </c>
      <c r="D1315" t="s">
        <v>96</v>
      </c>
      <c r="E1315">
        <v>1</v>
      </c>
      <c r="F1315">
        <v>0</v>
      </c>
      <c r="G1315">
        <v>0</v>
      </c>
      <c r="H1315">
        <v>1</v>
      </c>
      <c r="I1315">
        <v>0</v>
      </c>
      <c r="J1315">
        <v>0</v>
      </c>
      <c r="K1315">
        <v>0</v>
      </c>
      <c r="L1315">
        <v>7</v>
      </c>
      <c r="M1315">
        <v>3</v>
      </c>
      <c r="N1315">
        <v>1</v>
      </c>
      <c r="O1315">
        <v>1</v>
      </c>
      <c r="P1315">
        <v>1</v>
      </c>
      <c r="Q1315">
        <v>2</v>
      </c>
      <c r="R1315">
        <v>4</v>
      </c>
      <c r="S1315">
        <v>0</v>
      </c>
      <c r="T1315">
        <v>0</v>
      </c>
      <c r="U1315">
        <v>0</v>
      </c>
    </row>
    <row r="1316" spans="1:21" x14ac:dyDescent="0.35">
      <c r="A1316" t="s">
        <v>242</v>
      </c>
      <c r="B1316">
        <v>44411</v>
      </c>
      <c r="C1316" t="s">
        <v>231</v>
      </c>
      <c r="D1316" t="s">
        <v>30</v>
      </c>
      <c r="E1316">
        <v>1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5</v>
      </c>
      <c r="M1316">
        <v>6</v>
      </c>
      <c r="N1316">
        <v>4</v>
      </c>
      <c r="O1316">
        <v>4</v>
      </c>
      <c r="P1316">
        <v>1</v>
      </c>
      <c r="Q1316">
        <v>2</v>
      </c>
      <c r="R1316">
        <v>5</v>
      </c>
      <c r="S1316">
        <v>0</v>
      </c>
      <c r="T1316">
        <v>0</v>
      </c>
      <c r="U1316">
        <v>0</v>
      </c>
    </row>
    <row r="1317" spans="1:21" x14ac:dyDescent="0.35">
      <c r="A1317" t="s">
        <v>242</v>
      </c>
      <c r="B1317">
        <v>44412</v>
      </c>
      <c r="C1317" t="s">
        <v>230</v>
      </c>
      <c r="D1317" t="s">
        <v>30</v>
      </c>
      <c r="E1317">
        <v>1</v>
      </c>
      <c r="F1317">
        <v>0</v>
      </c>
      <c r="G1317">
        <v>0</v>
      </c>
      <c r="H1317">
        <v>1</v>
      </c>
      <c r="I1317">
        <v>0</v>
      </c>
      <c r="J1317">
        <v>0</v>
      </c>
      <c r="K1317">
        <v>0</v>
      </c>
      <c r="L1317">
        <v>6</v>
      </c>
      <c r="M1317">
        <v>6</v>
      </c>
      <c r="N1317">
        <v>1</v>
      </c>
      <c r="O1317">
        <v>1</v>
      </c>
      <c r="P1317">
        <v>1</v>
      </c>
      <c r="Q1317">
        <v>1</v>
      </c>
      <c r="R1317">
        <v>7</v>
      </c>
      <c r="S1317">
        <v>0</v>
      </c>
      <c r="T1317">
        <v>0</v>
      </c>
      <c r="U1317">
        <v>0</v>
      </c>
    </row>
    <row r="1318" spans="1:21" x14ac:dyDescent="0.35">
      <c r="A1318" t="s">
        <v>242</v>
      </c>
      <c r="B1318">
        <v>44413</v>
      </c>
      <c r="C1318" t="s">
        <v>235</v>
      </c>
      <c r="D1318" t="s">
        <v>113</v>
      </c>
      <c r="E1318">
        <v>1</v>
      </c>
      <c r="F1318">
        <v>0</v>
      </c>
      <c r="G1318">
        <v>0</v>
      </c>
      <c r="H1318">
        <v>1</v>
      </c>
      <c r="I1318">
        <v>0</v>
      </c>
      <c r="J1318">
        <v>0</v>
      </c>
      <c r="K1318">
        <v>0</v>
      </c>
      <c r="L1318">
        <v>5</v>
      </c>
      <c r="M1318">
        <v>6</v>
      </c>
      <c r="N1318">
        <v>4</v>
      </c>
      <c r="O1318">
        <v>4</v>
      </c>
      <c r="P1318">
        <v>0</v>
      </c>
      <c r="Q1318">
        <v>2</v>
      </c>
      <c r="R1318">
        <v>7</v>
      </c>
      <c r="S1318">
        <v>0</v>
      </c>
      <c r="T1318">
        <v>0</v>
      </c>
      <c r="U1318">
        <v>0</v>
      </c>
    </row>
    <row r="1319" spans="1:21" x14ac:dyDescent="0.35">
      <c r="A1319" t="s">
        <v>242</v>
      </c>
      <c r="B1319">
        <v>44414</v>
      </c>
      <c r="C1319" t="s">
        <v>234</v>
      </c>
      <c r="D1319" t="s">
        <v>113</v>
      </c>
      <c r="E1319">
        <v>1</v>
      </c>
      <c r="F1319">
        <v>0</v>
      </c>
      <c r="G1319">
        <v>0</v>
      </c>
      <c r="H1319">
        <v>1</v>
      </c>
      <c r="I1319">
        <v>0</v>
      </c>
      <c r="J1319">
        <v>0</v>
      </c>
      <c r="K1319">
        <v>0</v>
      </c>
      <c r="L1319">
        <v>7</v>
      </c>
      <c r="M1319">
        <v>6</v>
      </c>
      <c r="N1319">
        <v>0</v>
      </c>
      <c r="O1319">
        <v>0</v>
      </c>
      <c r="P1319">
        <v>0</v>
      </c>
      <c r="Q1319">
        <v>2</v>
      </c>
      <c r="R1319">
        <v>5</v>
      </c>
      <c r="S1319">
        <v>0</v>
      </c>
      <c r="T1319">
        <v>0</v>
      </c>
      <c r="U1319">
        <v>0</v>
      </c>
    </row>
    <row r="1320" spans="1:21" x14ac:dyDescent="0.35">
      <c r="A1320" t="s">
        <v>242</v>
      </c>
      <c r="B1320">
        <v>44415</v>
      </c>
      <c r="C1320" t="s">
        <v>236</v>
      </c>
      <c r="D1320" t="s">
        <v>113</v>
      </c>
      <c r="E1320">
        <v>1</v>
      </c>
      <c r="F1320">
        <v>0</v>
      </c>
      <c r="G1320">
        <v>0</v>
      </c>
      <c r="H1320">
        <v>1</v>
      </c>
      <c r="I1320">
        <v>0</v>
      </c>
      <c r="J1320">
        <v>0</v>
      </c>
      <c r="K1320">
        <v>0</v>
      </c>
      <c r="L1320">
        <v>6</v>
      </c>
      <c r="M1320">
        <v>6</v>
      </c>
      <c r="N1320">
        <v>1</v>
      </c>
      <c r="O1320">
        <v>1</v>
      </c>
      <c r="P1320">
        <v>0</v>
      </c>
      <c r="Q1320">
        <v>1</v>
      </c>
      <c r="R1320">
        <v>6</v>
      </c>
      <c r="S1320">
        <v>0</v>
      </c>
      <c r="T1320">
        <v>0</v>
      </c>
      <c r="U1320">
        <v>0</v>
      </c>
    </row>
    <row r="1321" spans="1:21" x14ac:dyDescent="0.35">
      <c r="A1321" t="s">
        <v>242</v>
      </c>
      <c r="B1321">
        <v>44416</v>
      </c>
      <c r="C1321" t="s">
        <v>231</v>
      </c>
      <c r="D1321" t="s">
        <v>113</v>
      </c>
      <c r="E1321">
        <v>1</v>
      </c>
      <c r="F1321">
        <v>0</v>
      </c>
      <c r="G1321">
        <v>0</v>
      </c>
      <c r="H1321">
        <v>1</v>
      </c>
      <c r="I1321">
        <v>0</v>
      </c>
      <c r="J1321">
        <v>0</v>
      </c>
      <c r="K1321">
        <v>0</v>
      </c>
      <c r="L1321">
        <v>7</v>
      </c>
      <c r="M1321">
        <v>6</v>
      </c>
      <c r="N1321">
        <v>2</v>
      </c>
      <c r="O1321">
        <v>2</v>
      </c>
      <c r="P1321">
        <v>1</v>
      </c>
      <c r="Q1321">
        <v>0</v>
      </c>
      <c r="R1321">
        <v>10</v>
      </c>
      <c r="S1321">
        <v>0</v>
      </c>
      <c r="T1321">
        <v>0</v>
      </c>
      <c r="U1321">
        <v>0</v>
      </c>
    </row>
    <row r="1322" spans="1:21" x14ac:dyDescent="0.35">
      <c r="A1322" t="s">
        <v>242</v>
      </c>
      <c r="B1322">
        <v>44417</v>
      </c>
      <c r="C1322" t="s">
        <v>230</v>
      </c>
      <c r="D1322" t="s">
        <v>66</v>
      </c>
      <c r="E1322">
        <v>1</v>
      </c>
      <c r="F1322">
        <v>0</v>
      </c>
      <c r="G1322">
        <v>0</v>
      </c>
      <c r="H1322">
        <v>0</v>
      </c>
      <c r="I1322">
        <v>1</v>
      </c>
      <c r="J1322">
        <v>0</v>
      </c>
      <c r="K1322">
        <v>0</v>
      </c>
      <c r="L1322">
        <v>3.3333333333333335</v>
      </c>
      <c r="M1322">
        <v>7</v>
      </c>
      <c r="N1322">
        <v>8</v>
      </c>
      <c r="O1322">
        <v>8</v>
      </c>
      <c r="P1322">
        <v>2</v>
      </c>
      <c r="Q1322">
        <v>3</v>
      </c>
      <c r="R1322">
        <v>2</v>
      </c>
      <c r="S1322">
        <v>1</v>
      </c>
      <c r="T1322">
        <v>0</v>
      </c>
      <c r="U1322">
        <v>0</v>
      </c>
    </row>
    <row r="1323" spans="1:21" x14ac:dyDescent="0.35">
      <c r="A1323" t="s">
        <v>242</v>
      </c>
      <c r="B1323">
        <v>44418</v>
      </c>
      <c r="C1323" t="s">
        <v>235</v>
      </c>
      <c r="D1323" t="s">
        <v>92</v>
      </c>
      <c r="E1323">
        <v>1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5</v>
      </c>
      <c r="M1323">
        <v>3</v>
      </c>
      <c r="N1323">
        <v>2</v>
      </c>
      <c r="O1323">
        <v>2</v>
      </c>
      <c r="P1323">
        <v>1</v>
      </c>
      <c r="Q1323">
        <v>3</v>
      </c>
      <c r="R1323">
        <v>8</v>
      </c>
      <c r="S1323">
        <v>0</v>
      </c>
      <c r="T1323">
        <v>0</v>
      </c>
      <c r="U1323">
        <v>0</v>
      </c>
    </row>
    <row r="1324" spans="1:21" x14ac:dyDescent="0.35">
      <c r="A1324" t="s">
        <v>242</v>
      </c>
      <c r="B1324">
        <v>44419</v>
      </c>
      <c r="C1324" t="s">
        <v>234</v>
      </c>
      <c r="D1324" t="s">
        <v>92</v>
      </c>
      <c r="E1324">
        <v>1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5</v>
      </c>
      <c r="M1324">
        <v>5</v>
      </c>
      <c r="N1324">
        <v>5</v>
      </c>
      <c r="O1324">
        <v>5</v>
      </c>
      <c r="P1324">
        <v>1</v>
      </c>
      <c r="Q1324">
        <v>3</v>
      </c>
      <c r="R1324">
        <v>4</v>
      </c>
      <c r="S1324">
        <v>0</v>
      </c>
      <c r="T1324">
        <v>0</v>
      </c>
      <c r="U1324">
        <v>0</v>
      </c>
    </row>
    <row r="1325" spans="1:21" x14ac:dyDescent="0.35">
      <c r="A1325" t="s">
        <v>242</v>
      </c>
      <c r="B1325">
        <v>44420</v>
      </c>
      <c r="C1325" t="s">
        <v>236</v>
      </c>
      <c r="D1325" t="s">
        <v>92</v>
      </c>
      <c r="E1325">
        <v>1</v>
      </c>
      <c r="F1325">
        <v>0</v>
      </c>
      <c r="G1325">
        <v>0</v>
      </c>
      <c r="H1325">
        <v>1</v>
      </c>
      <c r="I1325">
        <v>0</v>
      </c>
      <c r="J1325">
        <v>0</v>
      </c>
      <c r="K1325">
        <v>0</v>
      </c>
      <c r="L1325">
        <v>6</v>
      </c>
      <c r="M1325">
        <v>5</v>
      </c>
      <c r="N1325">
        <v>1</v>
      </c>
      <c r="O1325">
        <v>1</v>
      </c>
      <c r="P1325">
        <v>0</v>
      </c>
      <c r="Q1325">
        <v>2</v>
      </c>
      <c r="R1325">
        <v>6</v>
      </c>
      <c r="S1325">
        <v>0</v>
      </c>
      <c r="T1325">
        <v>0</v>
      </c>
      <c r="U1325">
        <v>1</v>
      </c>
    </row>
    <row r="1326" spans="1:21" x14ac:dyDescent="0.35">
      <c r="A1326" t="s">
        <v>242</v>
      </c>
      <c r="B1326">
        <v>44421</v>
      </c>
      <c r="C1326" t="s">
        <v>231</v>
      </c>
      <c r="D1326" t="s">
        <v>119</v>
      </c>
      <c r="E1326">
        <v>1</v>
      </c>
      <c r="F1326">
        <v>0</v>
      </c>
      <c r="G1326">
        <v>0</v>
      </c>
      <c r="H1326">
        <v>1</v>
      </c>
      <c r="I1326">
        <v>0</v>
      </c>
      <c r="J1326">
        <v>0</v>
      </c>
      <c r="K1326">
        <v>0</v>
      </c>
      <c r="L1326">
        <v>7</v>
      </c>
      <c r="M1326">
        <v>3</v>
      </c>
      <c r="N1326">
        <v>0</v>
      </c>
      <c r="O1326">
        <v>0</v>
      </c>
      <c r="P1326">
        <v>0</v>
      </c>
      <c r="Q1326">
        <v>0</v>
      </c>
      <c r="R1326">
        <v>7</v>
      </c>
      <c r="S1326">
        <v>0</v>
      </c>
      <c r="T1326">
        <v>0</v>
      </c>
      <c r="U1326">
        <v>0</v>
      </c>
    </row>
    <row r="1327" spans="1:21" x14ac:dyDescent="0.35">
      <c r="A1327" t="s">
        <v>242</v>
      </c>
      <c r="B1327">
        <v>44422</v>
      </c>
      <c r="C1327" t="s">
        <v>230</v>
      </c>
      <c r="D1327" t="s">
        <v>119</v>
      </c>
      <c r="E1327">
        <v>1</v>
      </c>
      <c r="F1327">
        <v>0</v>
      </c>
      <c r="G1327">
        <v>0</v>
      </c>
      <c r="H1327">
        <v>0</v>
      </c>
      <c r="I1327">
        <v>1</v>
      </c>
      <c r="J1327">
        <v>0</v>
      </c>
      <c r="K1327">
        <v>0</v>
      </c>
      <c r="L1327">
        <v>6.666666666666667</v>
      </c>
      <c r="M1327">
        <v>5</v>
      </c>
      <c r="N1327">
        <v>3</v>
      </c>
      <c r="O1327">
        <v>3</v>
      </c>
      <c r="P1327">
        <v>1</v>
      </c>
      <c r="Q1327">
        <v>2</v>
      </c>
      <c r="R1327">
        <v>8</v>
      </c>
      <c r="S1327">
        <v>0</v>
      </c>
      <c r="T1327">
        <v>0</v>
      </c>
      <c r="U1327">
        <v>0</v>
      </c>
    </row>
    <row r="1328" spans="1:21" x14ac:dyDescent="0.35">
      <c r="A1328" t="s">
        <v>242</v>
      </c>
      <c r="B1328">
        <v>44423</v>
      </c>
      <c r="C1328" t="s">
        <v>235</v>
      </c>
      <c r="D1328" t="s">
        <v>119</v>
      </c>
      <c r="E1328">
        <v>1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4.666666666666667</v>
      </c>
      <c r="M1328">
        <v>4</v>
      </c>
      <c r="N1328">
        <v>3</v>
      </c>
      <c r="O1328">
        <v>3</v>
      </c>
      <c r="P1328">
        <v>0</v>
      </c>
      <c r="Q1328">
        <v>3</v>
      </c>
      <c r="R1328">
        <v>2</v>
      </c>
      <c r="S1328">
        <v>1</v>
      </c>
      <c r="T1328">
        <v>0</v>
      </c>
      <c r="U1328">
        <v>0</v>
      </c>
    </row>
    <row r="1329" spans="1:21" x14ac:dyDescent="0.35">
      <c r="A1329" t="s">
        <v>242</v>
      </c>
      <c r="B1329">
        <v>44424</v>
      </c>
      <c r="C1329" t="s">
        <v>234</v>
      </c>
      <c r="D1329" t="s">
        <v>112</v>
      </c>
      <c r="E1329">
        <v>1</v>
      </c>
      <c r="F1329">
        <v>0</v>
      </c>
      <c r="G1329">
        <v>0</v>
      </c>
      <c r="H1329">
        <v>1</v>
      </c>
      <c r="I1329">
        <v>0</v>
      </c>
      <c r="J1329">
        <v>0</v>
      </c>
      <c r="K1329">
        <v>0</v>
      </c>
      <c r="L1329">
        <v>7</v>
      </c>
      <c r="M1329">
        <v>4</v>
      </c>
      <c r="N1329">
        <v>0</v>
      </c>
      <c r="O1329">
        <v>0</v>
      </c>
      <c r="P1329">
        <v>0</v>
      </c>
      <c r="Q1329">
        <v>1</v>
      </c>
      <c r="R1329">
        <v>7</v>
      </c>
      <c r="S1329">
        <v>1</v>
      </c>
      <c r="T1329">
        <v>0</v>
      </c>
      <c r="U1329">
        <v>0</v>
      </c>
    </row>
    <row r="1330" spans="1:21" x14ac:dyDescent="0.35">
      <c r="A1330" t="s">
        <v>242</v>
      </c>
      <c r="B1330" t="s">
        <v>0</v>
      </c>
      <c r="C1330" t="s">
        <v>1</v>
      </c>
      <c r="D1330" t="s">
        <v>2</v>
      </c>
      <c r="E1330" t="s">
        <v>3</v>
      </c>
      <c r="F1330" t="s">
        <v>4</v>
      </c>
      <c r="G1330" t="s">
        <v>5</v>
      </c>
      <c r="H1330" t="s">
        <v>6</v>
      </c>
      <c r="I1330" t="s">
        <v>7</v>
      </c>
      <c r="J1330" t="s">
        <v>8</v>
      </c>
      <c r="K1330" t="s">
        <v>9</v>
      </c>
      <c r="L1330" t="s">
        <v>10</v>
      </c>
      <c r="M1330" t="s">
        <v>11</v>
      </c>
      <c r="N1330" t="s">
        <v>12</v>
      </c>
      <c r="O1330" t="s">
        <v>13</v>
      </c>
      <c r="P1330" t="s">
        <v>14</v>
      </c>
      <c r="Q1330" t="s">
        <v>15</v>
      </c>
      <c r="R1330" t="s">
        <v>16</v>
      </c>
      <c r="S1330" t="s">
        <v>17</v>
      </c>
      <c r="T1330" t="s">
        <v>18</v>
      </c>
      <c r="U1330" t="s">
        <v>19</v>
      </c>
    </row>
    <row r="1331" spans="1:21" x14ac:dyDescent="0.35">
      <c r="A1331" t="s">
        <v>242</v>
      </c>
      <c r="B1331">
        <v>44425</v>
      </c>
      <c r="C1331" t="s">
        <v>236</v>
      </c>
      <c r="D1331" t="s">
        <v>112</v>
      </c>
      <c r="E1331">
        <v>1</v>
      </c>
      <c r="F1331">
        <v>0</v>
      </c>
      <c r="G1331">
        <v>0</v>
      </c>
      <c r="H1331">
        <v>0</v>
      </c>
      <c r="I1331">
        <v>1</v>
      </c>
      <c r="J1331">
        <v>0</v>
      </c>
      <c r="K1331">
        <v>0</v>
      </c>
      <c r="L1331">
        <v>6.333333333333333</v>
      </c>
      <c r="M1331">
        <v>9</v>
      </c>
      <c r="N1331">
        <v>2</v>
      </c>
      <c r="O1331">
        <v>2</v>
      </c>
      <c r="P1331">
        <v>1</v>
      </c>
      <c r="Q1331">
        <v>1</v>
      </c>
      <c r="R1331">
        <v>7</v>
      </c>
      <c r="S1331">
        <v>0</v>
      </c>
      <c r="T1331">
        <v>0</v>
      </c>
      <c r="U1331">
        <v>0</v>
      </c>
    </row>
    <row r="1332" spans="1:21" x14ac:dyDescent="0.35">
      <c r="A1332" t="s">
        <v>242</v>
      </c>
      <c r="B1332">
        <v>44426</v>
      </c>
      <c r="C1332" t="s">
        <v>231</v>
      </c>
      <c r="D1332" t="s">
        <v>112</v>
      </c>
      <c r="E1332">
        <v>1</v>
      </c>
      <c r="F1332">
        <v>0</v>
      </c>
      <c r="G1332">
        <v>0</v>
      </c>
      <c r="H1332">
        <v>0</v>
      </c>
      <c r="I1332">
        <v>1</v>
      </c>
      <c r="J1332">
        <v>0</v>
      </c>
      <c r="K1332">
        <v>0</v>
      </c>
      <c r="L1332">
        <v>5</v>
      </c>
      <c r="M1332">
        <v>8</v>
      </c>
      <c r="N1332">
        <v>5</v>
      </c>
      <c r="O1332">
        <v>5</v>
      </c>
      <c r="P1332">
        <v>2</v>
      </c>
      <c r="Q1332">
        <v>1</v>
      </c>
      <c r="R1332">
        <v>5</v>
      </c>
      <c r="S1332">
        <v>1</v>
      </c>
      <c r="T1332">
        <v>0</v>
      </c>
      <c r="U1332">
        <v>0</v>
      </c>
    </row>
    <row r="1333" spans="1:21" x14ac:dyDescent="0.35">
      <c r="A1333" t="s">
        <v>242</v>
      </c>
      <c r="B1333">
        <v>44427</v>
      </c>
      <c r="C1333" t="s">
        <v>230</v>
      </c>
      <c r="D1333" t="s">
        <v>97</v>
      </c>
      <c r="E1333">
        <v>1</v>
      </c>
      <c r="F1333">
        <v>0</v>
      </c>
      <c r="G1333">
        <v>0</v>
      </c>
      <c r="H1333">
        <v>1</v>
      </c>
      <c r="I1333">
        <v>0</v>
      </c>
      <c r="J1333">
        <v>0</v>
      </c>
      <c r="K1333">
        <v>0</v>
      </c>
      <c r="L1333">
        <v>7</v>
      </c>
      <c r="M1333">
        <v>8</v>
      </c>
      <c r="N1333">
        <v>1</v>
      </c>
      <c r="O1333">
        <v>1</v>
      </c>
      <c r="P1333">
        <v>0</v>
      </c>
      <c r="Q1333">
        <v>1</v>
      </c>
      <c r="R1333">
        <v>7</v>
      </c>
      <c r="S1333">
        <v>0</v>
      </c>
      <c r="T1333">
        <v>0</v>
      </c>
      <c r="U1333">
        <v>0</v>
      </c>
    </row>
    <row r="1334" spans="1:21" x14ac:dyDescent="0.35">
      <c r="A1334" t="s">
        <v>242</v>
      </c>
      <c r="B1334">
        <v>44428</v>
      </c>
      <c r="C1334" t="s">
        <v>235</v>
      </c>
      <c r="D1334" t="s">
        <v>97</v>
      </c>
      <c r="E1334">
        <v>1</v>
      </c>
      <c r="F1334">
        <v>0</v>
      </c>
      <c r="G1334">
        <v>0</v>
      </c>
      <c r="H1334">
        <v>1</v>
      </c>
      <c r="I1334">
        <v>0</v>
      </c>
      <c r="J1334">
        <v>0</v>
      </c>
      <c r="K1334">
        <v>0</v>
      </c>
      <c r="L1334">
        <v>7</v>
      </c>
      <c r="M1334">
        <v>1</v>
      </c>
      <c r="N1334">
        <v>0</v>
      </c>
      <c r="O1334">
        <v>0</v>
      </c>
      <c r="P1334">
        <v>0</v>
      </c>
      <c r="Q1334">
        <v>2</v>
      </c>
      <c r="R1334">
        <v>5</v>
      </c>
      <c r="S1334">
        <v>0</v>
      </c>
      <c r="T1334">
        <v>0</v>
      </c>
      <c r="U1334">
        <v>0</v>
      </c>
    </row>
    <row r="1335" spans="1:21" x14ac:dyDescent="0.35">
      <c r="A1335" t="s">
        <v>242</v>
      </c>
      <c r="B1335">
        <v>44429</v>
      </c>
      <c r="C1335" t="s">
        <v>234</v>
      </c>
      <c r="D1335" t="s">
        <v>97</v>
      </c>
      <c r="E1335">
        <v>1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4.666666666666667</v>
      </c>
      <c r="M1335">
        <v>5</v>
      </c>
      <c r="N1335">
        <v>2</v>
      </c>
      <c r="O1335">
        <v>2</v>
      </c>
      <c r="P1335">
        <v>0</v>
      </c>
      <c r="Q1335">
        <v>3</v>
      </c>
      <c r="R1335">
        <v>3</v>
      </c>
      <c r="S1335">
        <v>1</v>
      </c>
      <c r="T1335">
        <v>0</v>
      </c>
      <c r="U1335">
        <v>0</v>
      </c>
    </row>
    <row r="1336" spans="1:21" x14ac:dyDescent="0.35">
      <c r="A1336" t="s">
        <v>242</v>
      </c>
      <c r="B1336">
        <v>44430</v>
      </c>
      <c r="C1336" t="s">
        <v>236</v>
      </c>
      <c r="D1336" t="s">
        <v>97</v>
      </c>
      <c r="E1336">
        <v>1</v>
      </c>
      <c r="F1336">
        <v>0</v>
      </c>
      <c r="G1336">
        <v>0</v>
      </c>
      <c r="H1336">
        <v>1</v>
      </c>
      <c r="I1336">
        <v>0</v>
      </c>
      <c r="J1336">
        <v>0</v>
      </c>
      <c r="K1336">
        <v>0</v>
      </c>
      <c r="L1336">
        <v>7</v>
      </c>
      <c r="M1336">
        <v>3</v>
      </c>
      <c r="N1336">
        <v>1</v>
      </c>
      <c r="O1336">
        <v>1</v>
      </c>
      <c r="P1336">
        <v>0</v>
      </c>
      <c r="Q1336">
        <v>1</v>
      </c>
      <c r="R1336">
        <v>8</v>
      </c>
      <c r="S1336">
        <v>0</v>
      </c>
      <c r="T1336">
        <v>0</v>
      </c>
      <c r="U1336">
        <v>0</v>
      </c>
    </row>
    <row r="1337" spans="1:21" x14ac:dyDescent="0.35">
      <c r="A1337" t="s">
        <v>242</v>
      </c>
      <c r="B1337">
        <v>44432</v>
      </c>
      <c r="C1337" t="s">
        <v>231</v>
      </c>
      <c r="D1337" t="s">
        <v>105</v>
      </c>
      <c r="E1337">
        <v>1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5.666666666666667</v>
      </c>
      <c r="M1337">
        <v>5</v>
      </c>
      <c r="N1337">
        <v>1</v>
      </c>
      <c r="O1337">
        <v>1</v>
      </c>
      <c r="P1337">
        <v>0</v>
      </c>
      <c r="Q1337">
        <v>1</v>
      </c>
      <c r="R1337">
        <v>8</v>
      </c>
      <c r="S1337">
        <v>1</v>
      </c>
      <c r="T1337">
        <v>0</v>
      </c>
      <c r="U1337">
        <v>0</v>
      </c>
    </row>
    <row r="1338" spans="1:21" x14ac:dyDescent="0.35">
      <c r="A1338" t="s">
        <v>242</v>
      </c>
      <c r="B1338">
        <v>44433</v>
      </c>
      <c r="C1338" t="s">
        <v>230</v>
      </c>
      <c r="D1338" t="s">
        <v>105</v>
      </c>
      <c r="E1338">
        <v>1</v>
      </c>
      <c r="F1338">
        <v>0</v>
      </c>
      <c r="G1338">
        <v>0</v>
      </c>
      <c r="H1338">
        <v>0</v>
      </c>
      <c r="I1338">
        <v>1</v>
      </c>
      <c r="J1338">
        <v>0</v>
      </c>
      <c r="K1338">
        <v>0</v>
      </c>
      <c r="L1338">
        <v>6.333333333333333</v>
      </c>
      <c r="M1338">
        <v>4</v>
      </c>
      <c r="N1338">
        <v>2</v>
      </c>
      <c r="O1338">
        <v>2</v>
      </c>
      <c r="P1338">
        <v>0</v>
      </c>
      <c r="Q1338">
        <v>2</v>
      </c>
      <c r="R1338">
        <v>6</v>
      </c>
      <c r="S1338">
        <v>1</v>
      </c>
      <c r="T1338">
        <v>0</v>
      </c>
      <c r="U1338">
        <v>0</v>
      </c>
    </row>
    <row r="1339" spans="1:21" x14ac:dyDescent="0.35">
      <c r="A1339" t="s">
        <v>242</v>
      </c>
      <c r="B1339">
        <v>44434</v>
      </c>
      <c r="C1339" t="s">
        <v>235</v>
      </c>
      <c r="D1339" t="s">
        <v>105</v>
      </c>
      <c r="E1339">
        <v>1</v>
      </c>
      <c r="F1339">
        <v>0</v>
      </c>
      <c r="G1339">
        <v>0</v>
      </c>
      <c r="H1339">
        <v>1</v>
      </c>
      <c r="I1339">
        <v>0</v>
      </c>
      <c r="J1339">
        <v>0</v>
      </c>
      <c r="K1339">
        <v>0</v>
      </c>
      <c r="L1339">
        <v>6</v>
      </c>
      <c r="M1339">
        <v>3</v>
      </c>
      <c r="N1339">
        <v>0</v>
      </c>
      <c r="O1339">
        <v>0</v>
      </c>
      <c r="P1339">
        <v>0</v>
      </c>
      <c r="Q1339">
        <v>2</v>
      </c>
      <c r="R1339">
        <v>6</v>
      </c>
      <c r="S1339">
        <v>1</v>
      </c>
      <c r="T1339">
        <v>0</v>
      </c>
      <c r="U1339">
        <v>0</v>
      </c>
    </row>
    <row r="1340" spans="1:21" x14ac:dyDescent="0.35">
      <c r="A1340" t="s">
        <v>242</v>
      </c>
      <c r="B1340">
        <v>44435</v>
      </c>
      <c r="C1340" t="s">
        <v>234</v>
      </c>
      <c r="D1340" t="s">
        <v>95</v>
      </c>
      <c r="E1340">
        <v>1</v>
      </c>
      <c r="F1340">
        <v>0</v>
      </c>
      <c r="G1340">
        <v>0</v>
      </c>
      <c r="H1340">
        <v>1</v>
      </c>
      <c r="I1340">
        <v>0</v>
      </c>
      <c r="J1340">
        <v>0</v>
      </c>
      <c r="K1340">
        <v>0</v>
      </c>
      <c r="L1340">
        <v>7</v>
      </c>
      <c r="M1340">
        <v>6</v>
      </c>
      <c r="N1340">
        <v>0</v>
      </c>
      <c r="O1340">
        <v>0</v>
      </c>
      <c r="P1340">
        <v>0</v>
      </c>
      <c r="Q1340">
        <v>1</v>
      </c>
      <c r="R1340">
        <v>5</v>
      </c>
      <c r="S1340">
        <v>0</v>
      </c>
      <c r="T1340">
        <v>0</v>
      </c>
      <c r="U1340">
        <v>0</v>
      </c>
    </row>
    <row r="1341" spans="1:21" x14ac:dyDescent="0.35">
      <c r="A1341" t="s">
        <v>242</v>
      </c>
      <c r="B1341">
        <v>44436</v>
      </c>
      <c r="C1341" t="s">
        <v>236</v>
      </c>
      <c r="D1341" t="s">
        <v>95</v>
      </c>
      <c r="E1341">
        <v>1</v>
      </c>
      <c r="F1341">
        <v>0</v>
      </c>
      <c r="G1341">
        <v>0</v>
      </c>
      <c r="H1341">
        <v>0</v>
      </c>
      <c r="I1341">
        <v>1</v>
      </c>
      <c r="J1341">
        <v>0</v>
      </c>
      <c r="K1341">
        <v>0</v>
      </c>
      <c r="L1341">
        <v>3</v>
      </c>
      <c r="M1341">
        <v>7</v>
      </c>
      <c r="N1341">
        <v>5</v>
      </c>
      <c r="O1341">
        <v>5</v>
      </c>
      <c r="P1341">
        <v>1</v>
      </c>
      <c r="Q1341">
        <v>0</v>
      </c>
      <c r="R1341">
        <v>2</v>
      </c>
      <c r="S1341">
        <v>1</v>
      </c>
      <c r="T1341">
        <v>0</v>
      </c>
      <c r="U1341">
        <v>0</v>
      </c>
    </row>
    <row r="1342" spans="1:21" x14ac:dyDescent="0.35">
      <c r="A1342" t="s">
        <v>242</v>
      </c>
      <c r="B1342">
        <v>44437</v>
      </c>
      <c r="C1342" t="s">
        <v>231</v>
      </c>
      <c r="D1342" t="s">
        <v>95</v>
      </c>
      <c r="E1342">
        <v>1</v>
      </c>
      <c r="F1342">
        <v>0</v>
      </c>
      <c r="G1342">
        <v>0</v>
      </c>
      <c r="H1342">
        <v>0</v>
      </c>
      <c r="I1342">
        <v>1</v>
      </c>
      <c r="J1342">
        <v>0</v>
      </c>
      <c r="K1342">
        <v>0</v>
      </c>
      <c r="L1342">
        <v>7</v>
      </c>
      <c r="M1342">
        <v>4</v>
      </c>
      <c r="N1342">
        <v>2</v>
      </c>
      <c r="O1342">
        <v>2</v>
      </c>
      <c r="P1342">
        <v>1</v>
      </c>
      <c r="Q1342">
        <v>2</v>
      </c>
      <c r="R1342">
        <v>6</v>
      </c>
      <c r="S1342">
        <v>0</v>
      </c>
      <c r="T1342">
        <v>0</v>
      </c>
      <c r="U1342">
        <v>0</v>
      </c>
    </row>
    <row r="1343" spans="1:21" x14ac:dyDescent="0.35">
      <c r="A1343" t="s">
        <v>242</v>
      </c>
      <c r="B1343">
        <v>44438</v>
      </c>
      <c r="C1343" t="s">
        <v>230</v>
      </c>
      <c r="D1343" t="s">
        <v>103</v>
      </c>
      <c r="E1343">
        <v>1</v>
      </c>
      <c r="F1343">
        <v>0</v>
      </c>
      <c r="G1343">
        <v>0</v>
      </c>
      <c r="H1343">
        <v>0</v>
      </c>
      <c r="I1343">
        <v>1</v>
      </c>
      <c r="J1343">
        <v>0</v>
      </c>
      <c r="K1343">
        <v>0</v>
      </c>
      <c r="L1343">
        <v>6</v>
      </c>
      <c r="M1343">
        <v>5</v>
      </c>
      <c r="N1343">
        <v>3</v>
      </c>
      <c r="O1343">
        <v>3</v>
      </c>
      <c r="P1343">
        <v>1</v>
      </c>
      <c r="Q1343">
        <v>2</v>
      </c>
      <c r="R1343">
        <v>8</v>
      </c>
      <c r="S1343">
        <v>0</v>
      </c>
      <c r="T1343">
        <v>0</v>
      </c>
      <c r="U1343">
        <v>0</v>
      </c>
    </row>
    <row r="1344" spans="1:21" x14ac:dyDescent="0.35">
      <c r="A1344" t="s">
        <v>242</v>
      </c>
      <c r="B1344" t="s">
        <v>238</v>
      </c>
      <c r="C1344" t="s">
        <v>234</v>
      </c>
      <c r="D1344" t="s">
        <v>103</v>
      </c>
      <c r="E1344">
        <v>1</v>
      </c>
      <c r="F1344">
        <v>0</v>
      </c>
      <c r="G1344">
        <v>0</v>
      </c>
      <c r="H1344">
        <v>0</v>
      </c>
      <c r="I1344">
        <v>1</v>
      </c>
      <c r="J1344">
        <v>0</v>
      </c>
      <c r="K1344">
        <v>0</v>
      </c>
      <c r="L1344">
        <v>4</v>
      </c>
      <c r="M1344">
        <v>12</v>
      </c>
      <c r="N1344">
        <v>5</v>
      </c>
      <c r="O1344">
        <v>5</v>
      </c>
      <c r="P1344">
        <v>3</v>
      </c>
      <c r="Q1344">
        <v>1</v>
      </c>
      <c r="R1344">
        <v>2</v>
      </c>
      <c r="S1344">
        <v>0</v>
      </c>
      <c r="T1344">
        <v>0</v>
      </c>
      <c r="U1344">
        <v>0</v>
      </c>
    </row>
    <row r="1345" spans="1:21" x14ac:dyDescent="0.35">
      <c r="A1345" t="s">
        <v>242</v>
      </c>
      <c r="B1345" t="s">
        <v>239</v>
      </c>
      <c r="C1345" t="s">
        <v>235</v>
      </c>
      <c r="D1345" t="s">
        <v>103</v>
      </c>
      <c r="E1345">
        <v>1</v>
      </c>
      <c r="F1345">
        <v>0</v>
      </c>
      <c r="G1345">
        <v>0</v>
      </c>
      <c r="H1345">
        <v>1</v>
      </c>
      <c r="I1345">
        <v>0</v>
      </c>
      <c r="J1345">
        <v>0</v>
      </c>
      <c r="K1345">
        <v>0</v>
      </c>
      <c r="L1345">
        <v>5</v>
      </c>
      <c r="M1345">
        <v>2</v>
      </c>
      <c r="N1345">
        <v>2</v>
      </c>
      <c r="O1345">
        <v>2</v>
      </c>
      <c r="P1345">
        <v>2</v>
      </c>
      <c r="Q1345">
        <v>0</v>
      </c>
      <c r="R1345">
        <v>3</v>
      </c>
      <c r="S1345">
        <v>1</v>
      </c>
      <c r="T1345">
        <v>0</v>
      </c>
      <c r="U1345">
        <v>0</v>
      </c>
    </row>
    <row r="1346" spans="1:21" x14ac:dyDescent="0.35">
      <c r="A1346" t="s">
        <v>242</v>
      </c>
      <c r="B1346">
        <v>44442</v>
      </c>
      <c r="C1346" t="s">
        <v>236</v>
      </c>
      <c r="D1346" t="s">
        <v>49</v>
      </c>
      <c r="E1346">
        <v>1</v>
      </c>
      <c r="F1346">
        <v>0</v>
      </c>
      <c r="G1346">
        <v>0</v>
      </c>
      <c r="H1346">
        <v>0</v>
      </c>
      <c r="I1346">
        <v>1</v>
      </c>
      <c r="J1346">
        <v>0</v>
      </c>
      <c r="K1346">
        <v>0</v>
      </c>
      <c r="L1346">
        <v>3.3333333333333335</v>
      </c>
      <c r="M1346">
        <v>4</v>
      </c>
      <c r="N1346">
        <v>4</v>
      </c>
      <c r="O1346">
        <v>3</v>
      </c>
      <c r="P1346">
        <v>2</v>
      </c>
      <c r="Q1346">
        <v>1</v>
      </c>
      <c r="R1346">
        <v>1</v>
      </c>
      <c r="S1346">
        <v>0</v>
      </c>
      <c r="T1346">
        <v>0</v>
      </c>
      <c r="U1346">
        <v>0</v>
      </c>
    </row>
    <row r="1347" spans="1:21" x14ac:dyDescent="0.35">
      <c r="A1347" t="s">
        <v>242</v>
      </c>
      <c r="B1347">
        <v>44443</v>
      </c>
      <c r="C1347" t="s">
        <v>231</v>
      </c>
      <c r="D1347" t="s">
        <v>49</v>
      </c>
      <c r="E1347">
        <v>1</v>
      </c>
      <c r="F1347">
        <v>0</v>
      </c>
      <c r="G1347">
        <v>0</v>
      </c>
      <c r="H1347">
        <v>1</v>
      </c>
      <c r="I1347">
        <v>0</v>
      </c>
      <c r="J1347">
        <v>0</v>
      </c>
      <c r="K1347">
        <v>0</v>
      </c>
      <c r="L1347">
        <v>5</v>
      </c>
      <c r="M1347">
        <v>6</v>
      </c>
      <c r="N1347">
        <v>4</v>
      </c>
      <c r="O1347">
        <v>4</v>
      </c>
      <c r="P1347">
        <v>1</v>
      </c>
      <c r="Q1347">
        <v>5</v>
      </c>
      <c r="R1347">
        <v>8</v>
      </c>
      <c r="S1347">
        <v>0</v>
      </c>
      <c r="T1347">
        <v>0</v>
      </c>
      <c r="U1347">
        <v>0</v>
      </c>
    </row>
    <row r="1348" spans="1:21" x14ac:dyDescent="0.35">
      <c r="A1348" t="s">
        <v>242</v>
      </c>
      <c r="B1348">
        <v>44444</v>
      </c>
      <c r="C1348" t="s">
        <v>230</v>
      </c>
      <c r="D1348" t="s">
        <v>49</v>
      </c>
      <c r="E1348">
        <v>1</v>
      </c>
      <c r="F1348">
        <v>0</v>
      </c>
      <c r="G1348">
        <v>0</v>
      </c>
      <c r="H1348">
        <v>0</v>
      </c>
      <c r="I1348">
        <v>1</v>
      </c>
      <c r="J1348">
        <v>0</v>
      </c>
      <c r="K1348">
        <v>0</v>
      </c>
      <c r="L1348">
        <v>6</v>
      </c>
      <c r="M1348">
        <v>4</v>
      </c>
      <c r="N1348">
        <v>3</v>
      </c>
      <c r="O1348">
        <v>1</v>
      </c>
      <c r="P1348">
        <v>0</v>
      </c>
      <c r="Q1348">
        <v>2</v>
      </c>
      <c r="R1348">
        <v>7</v>
      </c>
      <c r="S1348">
        <v>0</v>
      </c>
      <c r="T1348">
        <v>0</v>
      </c>
      <c r="U1348">
        <v>0</v>
      </c>
    </row>
    <row r="1349" spans="1:21" x14ac:dyDescent="0.35">
      <c r="A1349" t="s">
        <v>242</v>
      </c>
      <c r="B1349">
        <v>44445</v>
      </c>
      <c r="C1349" t="s">
        <v>235</v>
      </c>
      <c r="D1349" t="s">
        <v>114</v>
      </c>
      <c r="E1349">
        <v>1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5</v>
      </c>
      <c r="M1349">
        <v>3</v>
      </c>
      <c r="N1349">
        <v>3</v>
      </c>
      <c r="O1349">
        <v>2</v>
      </c>
      <c r="P1349">
        <v>1</v>
      </c>
      <c r="Q1349">
        <v>0</v>
      </c>
      <c r="R1349">
        <v>8</v>
      </c>
      <c r="S1349">
        <v>0</v>
      </c>
      <c r="T1349">
        <v>0</v>
      </c>
      <c r="U1349">
        <v>0</v>
      </c>
    </row>
    <row r="1350" spans="1:21" x14ac:dyDescent="0.35">
      <c r="A1350" t="s">
        <v>242</v>
      </c>
      <c r="B1350">
        <v>44446</v>
      </c>
      <c r="C1350" t="s">
        <v>234</v>
      </c>
      <c r="D1350" t="s">
        <v>114</v>
      </c>
      <c r="E1350">
        <v>1</v>
      </c>
      <c r="F1350">
        <v>0</v>
      </c>
      <c r="G1350">
        <v>0</v>
      </c>
      <c r="H1350">
        <v>1</v>
      </c>
      <c r="I1350">
        <v>0</v>
      </c>
      <c r="J1350">
        <v>0</v>
      </c>
      <c r="K1350">
        <v>0</v>
      </c>
      <c r="L1350">
        <v>7</v>
      </c>
      <c r="M1350">
        <v>5</v>
      </c>
      <c r="N1350">
        <v>1</v>
      </c>
      <c r="O1350">
        <v>1</v>
      </c>
      <c r="P1350">
        <v>1</v>
      </c>
      <c r="Q1350">
        <v>0</v>
      </c>
      <c r="R1350">
        <v>8</v>
      </c>
      <c r="S1350">
        <v>0</v>
      </c>
      <c r="T1350">
        <v>0</v>
      </c>
      <c r="U1350">
        <v>0</v>
      </c>
    </row>
    <row r="1351" spans="1:21" x14ac:dyDescent="0.35">
      <c r="A1351" t="s">
        <v>242</v>
      </c>
      <c r="B1351" t="s">
        <v>0</v>
      </c>
      <c r="C1351" t="s">
        <v>1</v>
      </c>
      <c r="D1351" t="s">
        <v>2</v>
      </c>
      <c r="E1351" t="s">
        <v>3</v>
      </c>
      <c r="F1351" t="s">
        <v>4</v>
      </c>
      <c r="G1351" t="s">
        <v>5</v>
      </c>
      <c r="H1351" t="s">
        <v>6</v>
      </c>
      <c r="I1351" t="s">
        <v>7</v>
      </c>
      <c r="J1351" t="s">
        <v>8</v>
      </c>
      <c r="K1351" t="s">
        <v>9</v>
      </c>
      <c r="L1351" t="s">
        <v>10</v>
      </c>
      <c r="M1351" t="s">
        <v>11</v>
      </c>
      <c r="N1351" t="s">
        <v>12</v>
      </c>
      <c r="O1351" t="s">
        <v>13</v>
      </c>
      <c r="P1351" t="s">
        <v>14</v>
      </c>
      <c r="Q1351" t="s">
        <v>15</v>
      </c>
      <c r="R1351" t="s">
        <v>16</v>
      </c>
      <c r="S1351" t="s">
        <v>17</v>
      </c>
      <c r="T1351" t="s">
        <v>18</v>
      </c>
      <c r="U1351" t="s">
        <v>19</v>
      </c>
    </row>
    <row r="1352" spans="1:21" x14ac:dyDescent="0.35">
      <c r="A1352" t="s">
        <v>242</v>
      </c>
      <c r="B1352">
        <v>44447</v>
      </c>
      <c r="C1352" t="s">
        <v>236</v>
      </c>
      <c r="D1352" t="s">
        <v>114</v>
      </c>
      <c r="E1352">
        <v>1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5</v>
      </c>
      <c r="M1352">
        <v>2</v>
      </c>
      <c r="N1352">
        <v>1</v>
      </c>
      <c r="O1352">
        <v>1</v>
      </c>
      <c r="P1352">
        <v>1</v>
      </c>
      <c r="Q1352">
        <v>2</v>
      </c>
      <c r="R1352">
        <v>6</v>
      </c>
      <c r="S1352">
        <v>0</v>
      </c>
      <c r="T1352">
        <v>0</v>
      </c>
      <c r="U1352">
        <v>0</v>
      </c>
    </row>
    <row r="1353" spans="1:21" x14ac:dyDescent="0.35">
      <c r="A1353" t="s">
        <v>242</v>
      </c>
      <c r="B1353">
        <v>44449</v>
      </c>
      <c r="C1353" t="s">
        <v>231</v>
      </c>
      <c r="D1353" t="s">
        <v>110</v>
      </c>
      <c r="E1353">
        <v>1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6</v>
      </c>
      <c r="M1353">
        <v>4</v>
      </c>
      <c r="N1353">
        <v>2</v>
      </c>
      <c r="O1353">
        <v>2</v>
      </c>
      <c r="P1353">
        <v>1</v>
      </c>
      <c r="Q1353">
        <v>2</v>
      </c>
      <c r="R1353">
        <v>6</v>
      </c>
      <c r="S1353">
        <v>0</v>
      </c>
      <c r="T1353">
        <v>0</v>
      </c>
      <c r="U1353">
        <v>1</v>
      </c>
    </row>
    <row r="1354" spans="1:21" x14ac:dyDescent="0.35">
      <c r="A1354" t="s">
        <v>242</v>
      </c>
      <c r="B1354">
        <v>44450</v>
      </c>
      <c r="C1354" t="s">
        <v>230</v>
      </c>
      <c r="D1354" t="s">
        <v>110</v>
      </c>
      <c r="E1354">
        <v>1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7</v>
      </c>
      <c r="M1354">
        <v>8</v>
      </c>
      <c r="N1354">
        <v>4</v>
      </c>
      <c r="O1354">
        <v>4</v>
      </c>
      <c r="P1354">
        <v>1</v>
      </c>
      <c r="Q1354">
        <v>1</v>
      </c>
      <c r="R1354">
        <v>5</v>
      </c>
      <c r="S1354">
        <v>0</v>
      </c>
      <c r="T1354">
        <v>0</v>
      </c>
      <c r="U1354">
        <v>0</v>
      </c>
    </row>
    <row r="1355" spans="1:21" x14ac:dyDescent="0.35">
      <c r="A1355" t="s">
        <v>242</v>
      </c>
      <c r="B1355">
        <v>44451</v>
      </c>
      <c r="C1355" t="s">
        <v>235</v>
      </c>
      <c r="D1355" t="s">
        <v>110</v>
      </c>
      <c r="E1355">
        <v>1</v>
      </c>
      <c r="F1355">
        <v>0</v>
      </c>
      <c r="G1355">
        <v>0</v>
      </c>
      <c r="H1355">
        <v>0</v>
      </c>
      <c r="I1355">
        <v>1</v>
      </c>
      <c r="J1355">
        <v>0</v>
      </c>
      <c r="K1355">
        <v>0</v>
      </c>
      <c r="L1355">
        <v>7</v>
      </c>
      <c r="M1355">
        <v>3</v>
      </c>
      <c r="N1355">
        <v>2</v>
      </c>
      <c r="O1355">
        <v>2</v>
      </c>
      <c r="P1355">
        <v>1</v>
      </c>
      <c r="Q1355">
        <v>1</v>
      </c>
      <c r="R1355">
        <v>6</v>
      </c>
      <c r="S1355">
        <v>0</v>
      </c>
      <c r="T1355">
        <v>0</v>
      </c>
      <c r="U1355">
        <v>0</v>
      </c>
    </row>
    <row r="1356" spans="1:21" x14ac:dyDescent="0.35">
      <c r="A1356" t="s">
        <v>242</v>
      </c>
      <c r="B1356">
        <v>44453</v>
      </c>
      <c r="C1356" t="s">
        <v>234</v>
      </c>
      <c r="D1356" t="s">
        <v>118</v>
      </c>
      <c r="E1356">
        <v>1</v>
      </c>
      <c r="F1356">
        <v>0</v>
      </c>
      <c r="G1356">
        <v>0</v>
      </c>
      <c r="H1356">
        <v>0</v>
      </c>
      <c r="I1356">
        <v>1</v>
      </c>
      <c r="J1356">
        <v>0</v>
      </c>
      <c r="K1356">
        <v>0</v>
      </c>
      <c r="L1356">
        <v>4.333333333333333</v>
      </c>
      <c r="M1356">
        <v>10</v>
      </c>
      <c r="N1356">
        <v>6</v>
      </c>
      <c r="O1356">
        <v>5</v>
      </c>
      <c r="P1356">
        <v>0</v>
      </c>
      <c r="Q1356">
        <v>2</v>
      </c>
      <c r="R1356">
        <v>1</v>
      </c>
      <c r="S1356">
        <v>0</v>
      </c>
      <c r="T1356">
        <v>0</v>
      </c>
      <c r="U1356">
        <v>0</v>
      </c>
    </row>
    <row r="1357" spans="1:21" x14ac:dyDescent="0.35">
      <c r="A1357" t="s">
        <v>242</v>
      </c>
      <c r="B1357">
        <v>44454</v>
      </c>
      <c r="C1357" t="s">
        <v>236</v>
      </c>
      <c r="D1357" t="s">
        <v>118</v>
      </c>
      <c r="E1357">
        <v>1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3.6666666666666665</v>
      </c>
      <c r="M1357">
        <v>5</v>
      </c>
      <c r="N1357">
        <v>4</v>
      </c>
      <c r="O1357">
        <v>4</v>
      </c>
      <c r="P1357">
        <v>0</v>
      </c>
      <c r="Q1357">
        <v>3</v>
      </c>
      <c r="R1357">
        <v>0</v>
      </c>
      <c r="S1357">
        <v>0</v>
      </c>
      <c r="T1357">
        <v>0</v>
      </c>
      <c r="U1357">
        <v>0</v>
      </c>
    </row>
    <row r="1358" spans="1:21" x14ac:dyDescent="0.35">
      <c r="A1358" t="s">
        <v>242</v>
      </c>
      <c r="B1358">
        <v>44455</v>
      </c>
      <c r="C1358" t="s">
        <v>231</v>
      </c>
      <c r="D1358" t="s">
        <v>118</v>
      </c>
      <c r="E1358">
        <v>1</v>
      </c>
      <c r="F1358">
        <v>0</v>
      </c>
      <c r="G1358">
        <v>0</v>
      </c>
      <c r="H1358">
        <v>1</v>
      </c>
      <c r="I1358">
        <v>0</v>
      </c>
      <c r="J1358">
        <v>0</v>
      </c>
      <c r="K1358">
        <v>0</v>
      </c>
      <c r="L1358">
        <v>6</v>
      </c>
      <c r="M1358">
        <v>5</v>
      </c>
      <c r="N1358">
        <v>0</v>
      </c>
      <c r="O1358">
        <v>0</v>
      </c>
      <c r="P1358">
        <v>0</v>
      </c>
      <c r="Q1358">
        <v>1</v>
      </c>
      <c r="R1358">
        <v>4</v>
      </c>
      <c r="S1358">
        <v>0</v>
      </c>
      <c r="T1358">
        <v>0</v>
      </c>
      <c r="U1358">
        <v>0</v>
      </c>
    </row>
    <row r="1359" spans="1:21" x14ac:dyDescent="0.35">
      <c r="A1359" t="s">
        <v>242</v>
      </c>
      <c r="B1359">
        <v>44456</v>
      </c>
      <c r="C1359" t="s">
        <v>230</v>
      </c>
      <c r="D1359" t="s">
        <v>36</v>
      </c>
      <c r="E1359">
        <v>1</v>
      </c>
      <c r="F1359">
        <v>0</v>
      </c>
      <c r="G1359">
        <v>0</v>
      </c>
      <c r="H1359">
        <v>1</v>
      </c>
      <c r="I1359">
        <v>0</v>
      </c>
      <c r="J1359">
        <v>0</v>
      </c>
      <c r="K1359">
        <v>0</v>
      </c>
      <c r="L1359">
        <v>6.333333333333333</v>
      </c>
      <c r="M1359">
        <v>5</v>
      </c>
      <c r="N1359">
        <v>0</v>
      </c>
      <c r="O1359">
        <v>0</v>
      </c>
      <c r="P1359">
        <v>0</v>
      </c>
      <c r="Q1359">
        <v>2</v>
      </c>
      <c r="R1359">
        <v>10</v>
      </c>
      <c r="S1359">
        <v>0</v>
      </c>
      <c r="T1359">
        <v>0</v>
      </c>
      <c r="U1359">
        <v>0</v>
      </c>
    </row>
    <row r="1360" spans="1:21" x14ac:dyDescent="0.35">
      <c r="A1360" t="s">
        <v>242</v>
      </c>
      <c r="B1360">
        <v>44457</v>
      </c>
      <c r="C1360" t="s">
        <v>235</v>
      </c>
      <c r="D1360" t="s">
        <v>36</v>
      </c>
      <c r="E1360">
        <v>1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0</v>
      </c>
      <c r="L1360">
        <v>6</v>
      </c>
      <c r="M1360">
        <v>4</v>
      </c>
      <c r="N1360">
        <v>4</v>
      </c>
      <c r="O1360">
        <v>3</v>
      </c>
      <c r="P1360">
        <v>0</v>
      </c>
      <c r="Q1360">
        <v>2</v>
      </c>
      <c r="R1360">
        <v>5</v>
      </c>
      <c r="S1360">
        <v>0</v>
      </c>
      <c r="T1360">
        <v>0</v>
      </c>
      <c r="U1360">
        <v>0</v>
      </c>
    </row>
    <row r="1361" spans="1:21" x14ac:dyDescent="0.35">
      <c r="A1361" t="s">
        <v>242</v>
      </c>
      <c r="B1361">
        <v>44458</v>
      </c>
      <c r="C1361" t="s">
        <v>234</v>
      </c>
      <c r="D1361" t="s">
        <v>36</v>
      </c>
      <c r="E1361">
        <v>1</v>
      </c>
      <c r="F1361">
        <v>0</v>
      </c>
      <c r="G1361">
        <v>0</v>
      </c>
      <c r="H1361">
        <v>0</v>
      </c>
      <c r="I1361">
        <v>1</v>
      </c>
      <c r="J1361">
        <v>0</v>
      </c>
      <c r="K1361">
        <v>0</v>
      </c>
      <c r="L1361">
        <v>3</v>
      </c>
      <c r="M1361">
        <v>9</v>
      </c>
      <c r="N1361">
        <v>6</v>
      </c>
      <c r="O1361">
        <v>6</v>
      </c>
      <c r="P1361">
        <v>3</v>
      </c>
      <c r="Q1361">
        <v>1</v>
      </c>
      <c r="R1361">
        <v>2</v>
      </c>
      <c r="S1361">
        <v>0</v>
      </c>
      <c r="T1361">
        <v>0</v>
      </c>
      <c r="U1361">
        <v>0</v>
      </c>
    </row>
    <row r="1362" spans="1:21" x14ac:dyDescent="0.35">
      <c r="A1362" t="s">
        <v>242</v>
      </c>
      <c r="B1362">
        <v>44459</v>
      </c>
      <c r="C1362" t="s">
        <v>236</v>
      </c>
      <c r="D1362" t="s">
        <v>113</v>
      </c>
      <c r="E1362">
        <v>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3.3333333333333335</v>
      </c>
      <c r="M1362">
        <v>7</v>
      </c>
      <c r="N1362">
        <v>5</v>
      </c>
      <c r="O1362">
        <v>5</v>
      </c>
      <c r="P1362">
        <v>2</v>
      </c>
      <c r="Q1362">
        <v>1</v>
      </c>
      <c r="R1362">
        <v>3</v>
      </c>
      <c r="S1362">
        <v>0</v>
      </c>
      <c r="T1362">
        <v>0</v>
      </c>
      <c r="U1362">
        <v>0</v>
      </c>
    </row>
    <row r="1363" spans="1:21" x14ac:dyDescent="0.35">
      <c r="A1363" t="s">
        <v>242</v>
      </c>
      <c r="B1363">
        <v>44460</v>
      </c>
      <c r="C1363" t="s">
        <v>231</v>
      </c>
      <c r="D1363" t="s">
        <v>113</v>
      </c>
      <c r="E1363">
        <v>1</v>
      </c>
      <c r="F1363">
        <v>0</v>
      </c>
      <c r="G1363">
        <v>0</v>
      </c>
      <c r="H1363">
        <v>0</v>
      </c>
      <c r="I1363">
        <v>1</v>
      </c>
      <c r="J1363">
        <v>0</v>
      </c>
      <c r="K1363">
        <v>0</v>
      </c>
      <c r="L1363">
        <v>4.333333333333333</v>
      </c>
      <c r="M1363">
        <v>6</v>
      </c>
      <c r="N1363">
        <v>3</v>
      </c>
      <c r="O1363">
        <v>3</v>
      </c>
      <c r="P1363">
        <v>1</v>
      </c>
      <c r="Q1363">
        <v>3</v>
      </c>
      <c r="R1363">
        <v>6</v>
      </c>
      <c r="S1363">
        <v>0</v>
      </c>
      <c r="T1363">
        <v>0</v>
      </c>
      <c r="U1363">
        <v>0</v>
      </c>
    </row>
    <row r="1364" spans="1:21" x14ac:dyDescent="0.35">
      <c r="A1364" t="s">
        <v>242</v>
      </c>
      <c r="B1364">
        <v>44462</v>
      </c>
      <c r="C1364" t="s">
        <v>230</v>
      </c>
      <c r="D1364" t="s">
        <v>99</v>
      </c>
      <c r="E1364">
        <v>1</v>
      </c>
      <c r="F1364">
        <v>0</v>
      </c>
      <c r="G1364">
        <v>0</v>
      </c>
      <c r="H1364">
        <v>0</v>
      </c>
      <c r="I1364">
        <v>1</v>
      </c>
      <c r="J1364">
        <v>0</v>
      </c>
      <c r="K1364">
        <v>0</v>
      </c>
      <c r="L1364">
        <v>6</v>
      </c>
      <c r="M1364">
        <v>6</v>
      </c>
      <c r="N1364">
        <v>2</v>
      </c>
      <c r="O1364">
        <v>2</v>
      </c>
      <c r="P1364">
        <v>1</v>
      </c>
      <c r="Q1364">
        <v>3</v>
      </c>
      <c r="R1364">
        <v>6</v>
      </c>
      <c r="S1364">
        <v>0</v>
      </c>
      <c r="T1364">
        <v>0</v>
      </c>
      <c r="U1364">
        <v>0</v>
      </c>
    </row>
    <row r="1365" spans="1:21" x14ac:dyDescent="0.35">
      <c r="A1365" t="s">
        <v>242</v>
      </c>
      <c r="B1365">
        <v>44463</v>
      </c>
      <c r="C1365" t="s">
        <v>235</v>
      </c>
      <c r="D1365" t="s">
        <v>99</v>
      </c>
      <c r="E1365">
        <v>1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4</v>
      </c>
      <c r="M1365">
        <v>5</v>
      </c>
      <c r="N1365">
        <v>4</v>
      </c>
      <c r="O1365">
        <v>4</v>
      </c>
      <c r="P1365">
        <v>2</v>
      </c>
      <c r="Q1365">
        <v>4</v>
      </c>
      <c r="R1365">
        <v>3</v>
      </c>
      <c r="S1365">
        <v>0</v>
      </c>
      <c r="T1365">
        <v>0</v>
      </c>
      <c r="U1365">
        <v>0</v>
      </c>
    </row>
    <row r="1366" spans="1:21" x14ac:dyDescent="0.35">
      <c r="A1366" t="s">
        <v>242</v>
      </c>
      <c r="B1366">
        <v>44464</v>
      </c>
      <c r="C1366" t="s">
        <v>236</v>
      </c>
      <c r="D1366" t="s">
        <v>99</v>
      </c>
      <c r="E1366">
        <v>1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2.6666666666666665</v>
      </c>
      <c r="M1366">
        <v>5</v>
      </c>
      <c r="N1366">
        <v>4</v>
      </c>
      <c r="O1366">
        <v>4</v>
      </c>
      <c r="P1366">
        <v>0</v>
      </c>
      <c r="Q1366">
        <v>4</v>
      </c>
      <c r="R1366">
        <v>3</v>
      </c>
      <c r="S1366">
        <v>0</v>
      </c>
      <c r="T1366">
        <v>0</v>
      </c>
      <c r="U1366">
        <v>0</v>
      </c>
    </row>
    <row r="1367" spans="1:21" x14ac:dyDescent="0.35">
      <c r="A1367" t="s">
        <v>242</v>
      </c>
      <c r="B1367">
        <v>44465</v>
      </c>
      <c r="C1367" t="s">
        <v>231</v>
      </c>
      <c r="D1367" t="s">
        <v>99</v>
      </c>
      <c r="E1367">
        <v>1</v>
      </c>
      <c r="F1367">
        <v>0</v>
      </c>
      <c r="G1367">
        <v>0</v>
      </c>
      <c r="H1367">
        <v>1</v>
      </c>
      <c r="I1367">
        <v>0</v>
      </c>
      <c r="J1367">
        <v>0</v>
      </c>
      <c r="K1367">
        <v>0</v>
      </c>
      <c r="L1367">
        <v>6</v>
      </c>
      <c r="M1367">
        <v>3</v>
      </c>
      <c r="N1367">
        <v>1</v>
      </c>
      <c r="O1367">
        <v>0</v>
      </c>
      <c r="P1367">
        <v>0</v>
      </c>
      <c r="Q1367">
        <v>2</v>
      </c>
      <c r="R1367">
        <v>6</v>
      </c>
      <c r="S1367">
        <v>0</v>
      </c>
      <c r="T1367">
        <v>0</v>
      </c>
      <c r="U1367">
        <v>0</v>
      </c>
    </row>
    <row r="1368" spans="1:21" x14ac:dyDescent="0.35">
      <c r="A1368" t="s">
        <v>242</v>
      </c>
      <c r="B1368">
        <v>44466</v>
      </c>
      <c r="C1368" t="s">
        <v>240</v>
      </c>
      <c r="D1368" t="s">
        <v>113</v>
      </c>
      <c r="E1368">
        <v>1</v>
      </c>
      <c r="F1368">
        <v>0</v>
      </c>
      <c r="G1368">
        <v>0</v>
      </c>
      <c r="H1368">
        <v>1</v>
      </c>
      <c r="I1368">
        <v>0</v>
      </c>
      <c r="J1368">
        <v>0</v>
      </c>
      <c r="K1368">
        <v>0</v>
      </c>
      <c r="L1368">
        <v>5.666666666666667</v>
      </c>
      <c r="M1368">
        <v>5</v>
      </c>
      <c r="N1368">
        <v>1</v>
      </c>
      <c r="O1368">
        <v>1</v>
      </c>
      <c r="P1368">
        <v>0</v>
      </c>
      <c r="Q1368">
        <v>1</v>
      </c>
      <c r="R1368">
        <v>5</v>
      </c>
      <c r="S1368">
        <v>0</v>
      </c>
      <c r="T1368">
        <v>0</v>
      </c>
      <c r="U1368">
        <v>1</v>
      </c>
    </row>
    <row r="1369" spans="1:21" x14ac:dyDescent="0.35">
      <c r="A1369" t="s">
        <v>242</v>
      </c>
      <c r="B1369">
        <v>44467</v>
      </c>
      <c r="C1369" t="s">
        <v>241</v>
      </c>
      <c r="D1369" t="s">
        <v>75</v>
      </c>
      <c r="E1369">
        <v>1</v>
      </c>
      <c r="F1369">
        <v>0</v>
      </c>
      <c r="G1369">
        <v>0</v>
      </c>
      <c r="H1369">
        <v>0</v>
      </c>
      <c r="I1369">
        <v>1</v>
      </c>
      <c r="J1369">
        <v>0</v>
      </c>
      <c r="K1369">
        <v>0</v>
      </c>
      <c r="L1369">
        <v>1.3333333333333333</v>
      </c>
      <c r="M1369">
        <v>2</v>
      </c>
      <c r="N1369">
        <v>2</v>
      </c>
      <c r="O1369">
        <v>2</v>
      </c>
      <c r="P1369">
        <v>2</v>
      </c>
      <c r="Q1369">
        <v>3</v>
      </c>
      <c r="R1369">
        <v>2</v>
      </c>
      <c r="S1369">
        <v>0</v>
      </c>
      <c r="T1369">
        <v>0</v>
      </c>
      <c r="U1369">
        <v>0</v>
      </c>
    </row>
    <row r="1370" spans="1:21" x14ac:dyDescent="0.35">
      <c r="A1370" t="s">
        <v>242</v>
      </c>
      <c r="B1370">
        <v>44468</v>
      </c>
      <c r="C1370" t="s">
        <v>235</v>
      </c>
      <c r="D1370" t="s">
        <v>75</v>
      </c>
      <c r="E1370">
        <v>1</v>
      </c>
      <c r="F1370">
        <v>0</v>
      </c>
      <c r="G1370">
        <v>0</v>
      </c>
      <c r="H1370">
        <v>0</v>
      </c>
      <c r="I1370">
        <v>1</v>
      </c>
      <c r="J1370">
        <v>0</v>
      </c>
      <c r="K1370">
        <v>0</v>
      </c>
      <c r="L1370">
        <v>4.666666666666667</v>
      </c>
      <c r="M1370">
        <v>5</v>
      </c>
      <c r="N1370">
        <v>5</v>
      </c>
      <c r="O1370">
        <v>5</v>
      </c>
      <c r="P1370">
        <v>1</v>
      </c>
      <c r="Q1370">
        <v>2</v>
      </c>
      <c r="R1370">
        <v>6</v>
      </c>
      <c r="S1370">
        <v>1</v>
      </c>
      <c r="T1370">
        <v>0</v>
      </c>
      <c r="U1370">
        <v>1</v>
      </c>
    </row>
    <row r="1371" spans="1:21" x14ac:dyDescent="0.35">
      <c r="A1371" t="s">
        <v>242</v>
      </c>
      <c r="B1371">
        <v>44470</v>
      </c>
      <c r="C1371" t="s">
        <v>230</v>
      </c>
      <c r="D1371" t="s">
        <v>118</v>
      </c>
      <c r="E1371">
        <v>1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5.333333333333333</v>
      </c>
      <c r="M1371">
        <v>6</v>
      </c>
      <c r="N1371">
        <v>1</v>
      </c>
      <c r="O1371">
        <v>1</v>
      </c>
      <c r="P1371">
        <v>0</v>
      </c>
      <c r="Q1371">
        <v>3</v>
      </c>
      <c r="R1371">
        <v>5</v>
      </c>
      <c r="S1371">
        <v>0</v>
      </c>
      <c r="T1371">
        <v>0</v>
      </c>
      <c r="U1371">
        <v>0</v>
      </c>
    </row>
    <row r="1372" spans="1:21" x14ac:dyDescent="0.35">
      <c r="A1372" t="s">
        <v>242</v>
      </c>
      <c r="B1372" t="s">
        <v>0</v>
      </c>
      <c r="C1372" t="s">
        <v>1</v>
      </c>
      <c r="D1372" t="s">
        <v>2</v>
      </c>
      <c r="E1372" t="s">
        <v>3</v>
      </c>
      <c r="F1372" t="s">
        <v>4</v>
      </c>
      <c r="G1372" t="s">
        <v>5</v>
      </c>
      <c r="H1372" t="s">
        <v>6</v>
      </c>
      <c r="I1372" t="s">
        <v>7</v>
      </c>
      <c r="J1372" t="s">
        <v>8</v>
      </c>
      <c r="K1372" t="s">
        <v>9</v>
      </c>
      <c r="L1372" t="s">
        <v>10</v>
      </c>
      <c r="M1372" t="s">
        <v>11</v>
      </c>
      <c r="N1372" t="s">
        <v>12</v>
      </c>
      <c r="O1372" t="s">
        <v>13</v>
      </c>
      <c r="P1372" t="s">
        <v>14</v>
      </c>
      <c r="Q1372" t="s">
        <v>15</v>
      </c>
      <c r="R1372" t="s">
        <v>16</v>
      </c>
      <c r="S1372" t="s">
        <v>17</v>
      </c>
      <c r="T1372" t="s">
        <v>18</v>
      </c>
      <c r="U1372" t="s">
        <v>19</v>
      </c>
    </row>
    <row r="1373" spans="1:21" x14ac:dyDescent="0.35">
      <c r="A1373" t="s">
        <v>242</v>
      </c>
      <c r="B1373">
        <v>44471</v>
      </c>
      <c r="C1373" t="s">
        <v>231</v>
      </c>
      <c r="D1373" t="s">
        <v>118</v>
      </c>
      <c r="E1373">
        <v>1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4.333333333333333</v>
      </c>
      <c r="M1373">
        <v>8</v>
      </c>
      <c r="N1373">
        <v>6</v>
      </c>
      <c r="O1373">
        <v>6</v>
      </c>
      <c r="P1373">
        <v>0</v>
      </c>
      <c r="Q1373">
        <v>2</v>
      </c>
      <c r="R1373">
        <v>6</v>
      </c>
      <c r="S1373">
        <v>0</v>
      </c>
      <c r="T1373">
        <v>0</v>
      </c>
      <c r="U1373">
        <v>0</v>
      </c>
    </row>
    <row r="1374" spans="1:21" x14ac:dyDescent="0.35">
      <c r="A1374" t="s">
        <v>242</v>
      </c>
      <c r="B1374">
        <v>44472</v>
      </c>
      <c r="C1374" t="s">
        <v>240</v>
      </c>
      <c r="D1374" t="s">
        <v>118</v>
      </c>
      <c r="E1374">
        <v>1</v>
      </c>
      <c r="F1374">
        <v>0</v>
      </c>
      <c r="G1374">
        <v>0</v>
      </c>
      <c r="H1374">
        <v>1</v>
      </c>
      <c r="I1374">
        <v>0</v>
      </c>
      <c r="J1374">
        <v>0</v>
      </c>
      <c r="K1374">
        <v>0</v>
      </c>
      <c r="L1374">
        <v>6</v>
      </c>
      <c r="M1374">
        <v>7</v>
      </c>
      <c r="N1374">
        <v>1</v>
      </c>
      <c r="O1374">
        <v>1</v>
      </c>
      <c r="P1374">
        <v>0</v>
      </c>
      <c r="Q1374">
        <v>1</v>
      </c>
      <c r="R1374">
        <v>6</v>
      </c>
      <c r="S1374">
        <v>0</v>
      </c>
      <c r="T1374">
        <v>1</v>
      </c>
      <c r="U1374">
        <v>0</v>
      </c>
    </row>
    <row r="1375" spans="1:21" x14ac:dyDescent="0.35">
      <c r="A1375" t="s">
        <v>242</v>
      </c>
      <c r="B1375" t="s">
        <v>77</v>
      </c>
      <c r="C1375" t="s">
        <v>78</v>
      </c>
      <c r="E1375">
        <v>162</v>
      </c>
      <c r="F1375">
        <v>1</v>
      </c>
      <c r="G1375">
        <v>0</v>
      </c>
      <c r="H1375">
        <v>55</v>
      </c>
      <c r="I1375">
        <v>53</v>
      </c>
      <c r="J1375">
        <v>0</v>
      </c>
      <c r="K1375">
        <v>1</v>
      </c>
      <c r="L1375">
        <v>864</v>
      </c>
      <c r="M1375">
        <v>823</v>
      </c>
      <c r="N1375">
        <v>414</v>
      </c>
      <c r="O1375">
        <v>387</v>
      </c>
      <c r="P1375">
        <v>114</v>
      </c>
      <c r="Q1375">
        <v>335</v>
      </c>
      <c r="R1375">
        <v>860</v>
      </c>
      <c r="S1375">
        <v>37</v>
      </c>
      <c r="T1375">
        <v>4</v>
      </c>
      <c r="U1375">
        <v>26</v>
      </c>
    </row>
    <row r="1376" spans="1:21" x14ac:dyDescent="0.35">
      <c r="A1376" t="s">
        <v>265</v>
      </c>
      <c r="B1376" t="s">
        <v>0</v>
      </c>
      <c r="C1376" t="s">
        <v>1</v>
      </c>
      <c r="D1376" t="s">
        <v>2</v>
      </c>
      <c r="E1376" t="s">
        <v>3</v>
      </c>
      <c r="F1376" t="s">
        <v>4</v>
      </c>
      <c r="G1376" t="s">
        <v>5</v>
      </c>
      <c r="H1376" t="s">
        <v>6</v>
      </c>
      <c r="I1376" t="s">
        <v>7</v>
      </c>
      <c r="J1376" t="s">
        <v>8</v>
      </c>
      <c r="K1376" t="s">
        <v>9</v>
      </c>
      <c r="L1376" t="s">
        <v>10</v>
      </c>
      <c r="M1376" t="s">
        <v>11</v>
      </c>
      <c r="N1376" t="s">
        <v>12</v>
      </c>
      <c r="O1376" t="s">
        <v>13</v>
      </c>
      <c r="P1376" t="s">
        <v>14</v>
      </c>
      <c r="Q1376" t="s">
        <v>15</v>
      </c>
      <c r="R1376" t="s">
        <v>16</v>
      </c>
      <c r="S1376" t="s">
        <v>17</v>
      </c>
      <c r="T1376" t="s">
        <v>18</v>
      </c>
      <c r="U1376" t="s">
        <v>19</v>
      </c>
    </row>
    <row r="1377" spans="1:21" x14ac:dyDescent="0.35">
      <c r="A1377" t="s">
        <v>265</v>
      </c>
      <c r="B1377">
        <v>44287</v>
      </c>
      <c r="C1377" t="s">
        <v>244</v>
      </c>
      <c r="D1377" t="s">
        <v>65</v>
      </c>
      <c r="E1377">
        <v>1</v>
      </c>
      <c r="F1377">
        <v>0</v>
      </c>
      <c r="G1377">
        <v>0</v>
      </c>
      <c r="H1377">
        <v>0</v>
      </c>
      <c r="I1377">
        <v>1</v>
      </c>
      <c r="J1377">
        <v>0</v>
      </c>
      <c r="K1377">
        <v>0</v>
      </c>
      <c r="L1377">
        <v>6</v>
      </c>
      <c r="M1377">
        <v>5</v>
      </c>
      <c r="N1377">
        <v>3</v>
      </c>
      <c r="O1377">
        <v>3</v>
      </c>
      <c r="P1377">
        <v>1</v>
      </c>
      <c r="Q1377">
        <v>3</v>
      </c>
      <c r="R1377">
        <v>12</v>
      </c>
      <c r="S1377">
        <v>0</v>
      </c>
      <c r="T1377">
        <v>0</v>
      </c>
      <c r="U1377">
        <v>2</v>
      </c>
    </row>
    <row r="1378" spans="1:21" x14ac:dyDescent="0.35">
      <c r="A1378" t="s">
        <v>265</v>
      </c>
      <c r="B1378">
        <v>44289</v>
      </c>
      <c r="C1378" t="s">
        <v>245</v>
      </c>
      <c r="D1378" t="s">
        <v>65</v>
      </c>
      <c r="E1378">
        <v>1</v>
      </c>
      <c r="F1378">
        <v>0</v>
      </c>
      <c r="G1378">
        <v>0</v>
      </c>
      <c r="H1378">
        <v>0</v>
      </c>
      <c r="I1378">
        <v>1</v>
      </c>
      <c r="J1378">
        <v>0</v>
      </c>
      <c r="K1378">
        <v>0</v>
      </c>
      <c r="L1378">
        <v>6</v>
      </c>
      <c r="M1378">
        <v>6</v>
      </c>
      <c r="N1378">
        <v>2</v>
      </c>
      <c r="O1378">
        <v>2</v>
      </c>
      <c r="P1378">
        <v>0</v>
      </c>
      <c r="Q1378">
        <v>2</v>
      </c>
      <c r="R1378">
        <v>4</v>
      </c>
      <c r="S1378">
        <v>0</v>
      </c>
      <c r="T1378">
        <v>0</v>
      </c>
      <c r="U1378">
        <v>0</v>
      </c>
    </row>
    <row r="1379" spans="1:21" x14ac:dyDescent="0.35">
      <c r="A1379" t="s">
        <v>265</v>
      </c>
      <c r="B1379">
        <v>44290</v>
      </c>
      <c r="C1379" t="s">
        <v>246</v>
      </c>
      <c r="D1379" t="s">
        <v>65</v>
      </c>
      <c r="E1379">
        <v>1</v>
      </c>
      <c r="F1379">
        <v>0</v>
      </c>
      <c r="G1379">
        <v>0</v>
      </c>
      <c r="H1379">
        <v>1</v>
      </c>
      <c r="I1379">
        <v>0</v>
      </c>
      <c r="J1379">
        <v>0</v>
      </c>
      <c r="K1379">
        <v>0</v>
      </c>
      <c r="L1379">
        <v>7</v>
      </c>
      <c r="M1379">
        <v>2</v>
      </c>
      <c r="N1379">
        <v>3</v>
      </c>
      <c r="O1379">
        <v>3</v>
      </c>
      <c r="P1379">
        <v>2</v>
      </c>
      <c r="Q1379">
        <v>3</v>
      </c>
      <c r="R1379">
        <v>6</v>
      </c>
      <c r="S1379">
        <v>0</v>
      </c>
      <c r="T1379">
        <v>0</v>
      </c>
      <c r="U1379">
        <v>0</v>
      </c>
    </row>
    <row r="1380" spans="1:21" x14ac:dyDescent="0.35">
      <c r="A1380" t="s">
        <v>265</v>
      </c>
      <c r="B1380">
        <v>44291</v>
      </c>
      <c r="C1380" t="s">
        <v>247</v>
      </c>
      <c r="D1380" t="s">
        <v>47</v>
      </c>
      <c r="E1380">
        <v>1</v>
      </c>
      <c r="F1380">
        <v>0</v>
      </c>
      <c r="G1380">
        <v>0</v>
      </c>
      <c r="H1380">
        <v>0</v>
      </c>
      <c r="I1380">
        <v>1</v>
      </c>
      <c r="J1380">
        <v>0</v>
      </c>
      <c r="K1380">
        <v>0</v>
      </c>
      <c r="L1380">
        <v>5</v>
      </c>
      <c r="M1380">
        <v>5</v>
      </c>
      <c r="N1380">
        <v>2</v>
      </c>
      <c r="O1380">
        <v>2</v>
      </c>
      <c r="P1380">
        <v>1</v>
      </c>
      <c r="Q1380">
        <v>2</v>
      </c>
      <c r="R1380">
        <v>3</v>
      </c>
      <c r="S1380">
        <v>0</v>
      </c>
      <c r="T1380">
        <v>0</v>
      </c>
      <c r="U1380">
        <v>0</v>
      </c>
    </row>
    <row r="1381" spans="1:21" x14ac:dyDescent="0.35">
      <c r="A1381" t="s">
        <v>265</v>
      </c>
      <c r="B1381">
        <v>44293</v>
      </c>
      <c r="C1381" t="s">
        <v>244</v>
      </c>
      <c r="D1381" t="s">
        <v>47</v>
      </c>
      <c r="E1381">
        <v>1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6.333333333333333</v>
      </c>
      <c r="M1381">
        <v>3</v>
      </c>
      <c r="N1381">
        <v>2</v>
      </c>
      <c r="O1381">
        <v>2</v>
      </c>
      <c r="P1381">
        <v>1</v>
      </c>
      <c r="Q1381">
        <v>4</v>
      </c>
      <c r="R1381">
        <v>12</v>
      </c>
      <c r="S1381">
        <v>0</v>
      </c>
      <c r="T1381">
        <v>0</v>
      </c>
      <c r="U1381">
        <v>0</v>
      </c>
    </row>
    <row r="1382" spans="1:21" x14ac:dyDescent="0.35">
      <c r="A1382" t="s">
        <v>265</v>
      </c>
      <c r="B1382">
        <v>44295</v>
      </c>
      <c r="C1382" t="s">
        <v>245</v>
      </c>
      <c r="D1382" t="s">
        <v>49</v>
      </c>
      <c r="E1382">
        <v>1</v>
      </c>
      <c r="F1382">
        <v>0</v>
      </c>
      <c r="G1382">
        <v>0</v>
      </c>
      <c r="H1382">
        <v>1</v>
      </c>
      <c r="I1382">
        <v>0</v>
      </c>
      <c r="J1382">
        <v>0</v>
      </c>
      <c r="K1382">
        <v>0</v>
      </c>
      <c r="L1382">
        <v>7</v>
      </c>
      <c r="M1382">
        <v>3</v>
      </c>
      <c r="N1382">
        <v>0</v>
      </c>
      <c r="O1382">
        <v>0</v>
      </c>
      <c r="P1382">
        <v>0</v>
      </c>
      <c r="Q1382">
        <v>0</v>
      </c>
      <c r="R1382">
        <v>6</v>
      </c>
      <c r="S1382">
        <v>0</v>
      </c>
      <c r="T1382">
        <v>0</v>
      </c>
      <c r="U1382">
        <v>0</v>
      </c>
    </row>
    <row r="1383" spans="1:21" x14ac:dyDescent="0.35">
      <c r="A1383" t="s">
        <v>265</v>
      </c>
      <c r="B1383">
        <v>44296</v>
      </c>
      <c r="C1383" t="s">
        <v>246</v>
      </c>
      <c r="D1383" t="s">
        <v>49</v>
      </c>
      <c r="E1383">
        <v>1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7.666666666666667</v>
      </c>
      <c r="M1383">
        <v>3</v>
      </c>
      <c r="N1383">
        <v>1</v>
      </c>
      <c r="O1383">
        <v>1</v>
      </c>
      <c r="P1383">
        <v>1</v>
      </c>
      <c r="Q1383">
        <v>0</v>
      </c>
      <c r="R1383">
        <v>6</v>
      </c>
      <c r="S1383">
        <v>0</v>
      </c>
      <c r="T1383">
        <v>0</v>
      </c>
      <c r="U1383">
        <v>0</v>
      </c>
    </row>
    <row r="1384" spans="1:21" x14ac:dyDescent="0.35">
      <c r="A1384" t="s">
        <v>265</v>
      </c>
      <c r="B1384">
        <v>44297</v>
      </c>
      <c r="C1384" t="s">
        <v>247</v>
      </c>
      <c r="D1384" t="s">
        <v>49</v>
      </c>
      <c r="E1384">
        <v>1</v>
      </c>
      <c r="F1384">
        <v>0</v>
      </c>
      <c r="G1384">
        <v>0</v>
      </c>
      <c r="H1384">
        <v>1</v>
      </c>
      <c r="I1384">
        <v>0</v>
      </c>
      <c r="J1384">
        <v>0</v>
      </c>
      <c r="K1384">
        <v>0</v>
      </c>
      <c r="L1384">
        <v>5</v>
      </c>
      <c r="M1384">
        <v>2</v>
      </c>
      <c r="N1384">
        <v>1</v>
      </c>
      <c r="O1384">
        <v>1</v>
      </c>
      <c r="P1384">
        <v>0</v>
      </c>
      <c r="Q1384">
        <v>3</v>
      </c>
      <c r="R1384">
        <v>5</v>
      </c>
      <c r="S1384">
        <v>1</v>
      </c>
      <c r="T1384">
        <v>0</v>
      </c>
      <c r="U1384">
        <v>0</v>
      </c>
    </row>
    <row r="1385" spans="1:21" x14ac:dyDescent="0.35">
      <c r="A1385" t="s">
        <v>265</v>
      </c>
      <c r="B1385">
        <v>44298</v>
      </c>
      <c r="C1385" t="s">
        <v>248</v>
      </c>
      <c r="D1385" t="s">
        <v>75</v>
      </c>
      <c r="E1385">
        <v>1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4</v>
      </c>
      <c r="M1385">
        <v>2</v>
      </c>
      <c r="N1385">
        <v>3</v>
      </c>
      <c r="O1385">
        <v>3</v>
      </c>
      <c r="P1385">
        <v>1</v>
      </c>
      <c r="Q1385">
        <v>2</v>
      </c>
      <c r="R1385">
        <v>6</v>
      </c>
      <c r="S1385">
        <v>0</v>
      </c>
      <c r="T1385">
        <v>0</v>
      </c>
      <c r="U1385">
        <v>0</v>
      </c>
    </row>
    <row r="1386" spans="1:21" x14ac:dyDescent="0.35">
      <c r="A1386" t="s">
        <v>265</v>
      </c>
      <c r="B1386">
        <v>44299</v>
      </c>
      <c r="C1386" t="s">
        <v>244</v>
      </c>
      <c r="D1386" t="s">
        <v>75</v>
      </c>
      <c r="E1386">
        <v>1</v>
      </c>
      <c r="F1386">
        <v>0</v>
      </c>
      <c r="G1386">
        <v>0</v>
      </c>
      <c r="H1386">
        <v>1</v>
      </c>
      <c r="I1386">
        <v>0</v>
      </c>
      <c r="J1386">
        <v>0</v>
      </c>
      <c r="K1386">
        <v>0</v>
      </c>
      <c r="L1386">
        <v>9</v>
      </c>
      <c r="M1386">
        <v>3</v>
      </c>
      <c r="N1386">
        <v>0</v>
      </c>
      <c r="O1386">
        <v>0</v>
      </c>
      <c r="P1386">
        <v>0</v>
      </c>
      <c r="Q1386">
        <v>1</v>
      </c>
      <c r="R1386">
        <v>11</v>
      </c>
      <c r="S1386">
        <v>1</v>
      </c>
      <c r="T1386">
        <v>0</v>
      </c>
      <c r="U1386">
        <v>0</v>
      </c>
    </row>
    <row r="1387" spans="1:21" x14ac:dyDescent="0.35">
      <c r="A1387" t="s">
        <v>265</v>
      </c>
      <c r="B1387">
        <v>44300</v>
      </c>
      <c r="C1387" t="s">
        <v>245</v>
      </c>
      <c r="D1387" t="s">
        <v>75</v>
      </c>
      <c r="E1387">
        <v>1</v>
      </c>
      <c r="F1387">
        <v>0</v>
      </c>
      <c r="G1387">
        <v>0</v>
      </c>
      <c r="H1387">
        <v>0</v>
      </c>
      <c r="I1387">
        <v>1</v>
      </c>
      <c r="J1387">
        <v>0</v>
      </c>
      <c r="K1387">
        <v>0</v>
      </c>
      <c r="L1387">
        <v>0.66666666666666663</v>
      </c>
      <c r="M1387">
        <v>7</v>
      </c>
      <c r="N1387">
        <v>6</v>
      </c>
      <c r="O1387">
        <v>6</v>
      </c>
      <c r="P1387">
        <v>1</v>
      </c>
      <c r="Q1387">
        <v>0</v>
      </c>
      <c r="R1387">
        <v>0</v>
      </c>
      <c r="S1387">
        <v>0</v>
      </c>
      <c r="T1387">
        <v>0</v>
      </c>
      <c r="U1387">
        <v>0</v>
      </c>
    </row>
    <row r="1388" spans="1:21" x14ac:dyDescent="0.35">
      <c r="A1388" t="s">
        <v>265</v>
      </c>
      <c r="B1388">
        <v>44301</v>
      </c>
      <c r="C1388" t="s">
        <v>246</v>
      </c>
      <c r="D1388" t="s">
        <v>75</v>
      </c>
      <c r="E1388">
        <v>1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6</v>
      </c>
      <c r="M1388">
        <v>5</v>
      </c>
      <c r="N1388">
        <v>1</v>
      </c>
      <c r="O1388">
        <v>1</v>
      </c>
      <c r="P1388">
        <v>0</v>
      </c>
      <c r="Q1388">
        <v>2</v>
      </c>
      <c r="R1388">
        <v>4</v>
      </c>
      <c r="S1388">
        <v>1</v>
      </c>
      <c r="T1388">
        <v>0</v>
      </c>
      <c r="U1388">
        <v>0</v>
      </c>
    </row>
    <row r="1389" spans="1:21" x14ac:dyDescent="0.35">
      <c r="A1389" t="s">
        <v>265</v>
      </c>
      <c r="B1389">
        <v>44302</v>
      </c>
      <c r="C1389" t="s">
        <v>247</v>
      </c>
      <c r="D1389" t="s">
        <v>91</v>
      </c>
      <c r="E1389">
        <v>1</v>
      </c>
      <c r="F1389">
        <v>0</v>
      </c>
      <c r="G1389">
        <v>0</v>
      </c>
      <c r="H1389">
        <v>0</v>
      </c>
      <c r="I1389">
        <v>1</v>
      </c>
      <c r="J1389">
        <v>0</v>
      </c>
      <c r="K1389">
        <v>0</v>
      </c>
      <c r="L1389">
        <v>2</v>
      </c>
      <c r="M1389">
        <v>3</v>
      </c>
      <c r="N1389">
        <v>5</v>
      </c>
      <c r="O1389">
        <v>3</v>
      </c>
      <c r="P1389">
        <v>0</v>
      </c>
      <c r="Q1389">
        <v>0</v>
      </c>
      <c r="R1389">
        <v>2</v>
      </c>
      <c r="S1389">
        <v>1</v>
      </c>
      <c r="T1389">
        <v>0</v>
      </c>
      <c r="U1389">
        <v>1</v>
      </c>
    </row>
    <row r="1390" spans="1:21" x14ac:dyDescent="0.35">
      <c r="A1390" t="s">
        <v>265</v>
      </c>
      <c r="B1390">
        <v>44303</v>
      </c>
      <c r="C1390" t="s">
        <v>248</v>
      </c>
      <c r="D1390" t="s">
        <v>91</v>
      </c>
      <c r="E1390">
        <v>1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5</v>
      </c>
      <c r="M1390">
        <v>5</v>
      </c>
      <c r="N1390">
        <v>1</v>
      </c>
      <c r="O1390">
        <v>1</v>
      </c>
      <c r="P1390">
        <v>1</v>
      </c>
      <c r="Q1390">
        <v>4</v>
      </c>
      <c r="R1390">
        <v>7</v>
      </c>
      <c r="S1390">
        <v>0</v>
      </c>
      <c r="T1390">
        <v>1</v>
      </c>
      <c r="U1390">
        <v>0</v>
      </c>
    </row>
    <row r="1391" spans="1:21" x14ac:dyDescent="0.35">
      <c r="A1391" t="s">
        <v>265</v>
      </c>
      <c r="B1391">
        <v>44304</v>
      </c>
      <c r="C1391" t="s">
        <v>244</v>
      </c>
      <c r="D1391" t="s">
        <v>91</v>
      </c>
      <c r="E1391">
        <v>1</v>
      </c>
      <c r="F1391">
        <v>0</v>
      </c>
      <c r="G1391">
        <v>0</v>
      </c>
      <c r="H1391">
        <v>1</v>
      </c>
      <c r="I1391">
        <v>0</v>
      </c>
      <c r="J1391">
        <v>0</v>
      </c>
      <c r="K1391">
        <v>0</v>
      </c>
      <c r="L1391">
        <v>8</v>
      </c>
      <c r="M1391">
        <v>6</v>
      </c>
      <c r="N1391">
        <v>3</v>
      </c>
      <c r="O1391">
        <v>3</v>
      </c>
      <c r="P1391">
        <v>1</v>
      </c>
      <c r="Q1391">
        <v>2</v>
      </c>
      <c r="R1391">
        <v>13</v>
      </c>
      <c r="S1391">
        <v>0</v>
      </c>
      <c r="T1391">
        <v>0</v>
      </c>
      <c r="U1391">
        <v>1</v>
      </c>
    </row>
    <row r="1392" spans="1:21" x14ac:dyDescent="0.35">
      <c r="A1392" t="s">
        <v>265</v>
      </c>
      <c r="B1392">
        <v>44306</v>
      </c>
      <c r="C1392" t="s">
        <v>245</v>
      </c>
      <c r="D1392" t="s">
        <v>21</v>
      </c>
      <c r="E1392">
        <v>1</v>
      </c>
      <c r="F1392">
        <v>0</v>
      </c>
      <c r="G1392">
        <v>0</v>
      </c>
      <c r="H1392">
        <v>0</v>
      </c>
      <c r="I1392">
        <v>1</v>
      </c>
      <c r="J1392">
        <v>0</v>
      </c>
      <c r="K1392">
        <v>0</v>
      </c>
      <c r="L1392">
        <v>5</v>
      </c>
      <c r="M1392">
        <v>7</v>
      </c>
      <c r="N1392">
        <v>6</v>
      </c>
      <c r="O1392">
        <v>6</v>
      </c>
      <c r="P1392">
        <v>2</v>
      </c>
      <c r="Q1392">
        <v>0</v>
      </c>
      <c r="R1392">
        <v>4</v>
      </c>
      <c r="S1392">
        <v>0</v>
      </c>
      <c r="T1392">
        <v>0</v>
      </c>
      <c r="U1392">
        <v>0</v>
      </c>
    </row>
    <row r="1393" spans="1:21" x14ac:dyDescent="0.35">
      <c r="A1393" t="s">
        <v>265</v>
      </c>
      <c r="B1393">
        <v>44308</v>
      </c>
      <c r="C1393" t="s">
        <v>246</v>
      </c>
      <c r="D1393" t="s">
        <v>71</v>
      </c>
      <c r="E1393">
        <v>1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5.333333333333333</v>
      </c>
      <c r="M1393">
        <v>4</v>
      </c>
      <c r="N1393">
        <v>3</v>
      </c>
      <c r="O1393">
        <v>2</v>
      </c>
      <c r="P1393">
        <v>0</v>
      </c>
      <c r="Q1393">
        <v>4</v>
      </c>
      <c r="R1393">
        <v>6</v>
      </c>
      <c r="S1393">
        <v>0</v>
      </c>
      <c r="T1393">
        <v>1</v>
      </c>
      <c r="U1393">
        <v>0</v>
      </c>
    </row>
    <row r="1394" spans="1:21" x14ac:dyDescent="0.35">
      <c r="A1394" t="s">
        <v>265</v>
      </c>
      <c r="B1394">
        <v>44309</v>
      </c>
      <c r="C1394" t="s">
        <v>247</v>
      </c>
      <c r="D1394" t="s">
        <v>71</v>
      </c>
      <c r="E1394">
        <v>1</v>
      </c>
      <c r="F1394">
        <v>0</v>
      </c>
      <c r="G1394">
        <v>0</v>
      </c>
      <c r="H1394">
        <v>0</v>
      </c>
      <c r="I1394">
        <v>1</v>
      </c>
      <c r="J1394">
        <v>0</v>
      </c>
      <c r="K1394">
        <v>0</v>
      </c>
      <c r="L1394">
        <v>2.3333333333333335</v>
      </c>
      <c r="M1394">
        <v>5</v>
      </c>
      <c r="N1394">
        <v>4</v>
      </c>
      <c r="O1394">
        <v>4</v>
      </c>
      <c r="P1394">
        <v>3</v>
      </c>
      <c r="Q1394">
        <v>1</v>
      </c>
      <c r="R1394">
        <v>1</v>
      </c>
      <c r="S1394">
        <v>0</v>
      </c>
      <c r="T1394">
        <v>0</v>
      </c>
      <c r="U1394">
        <v>0</v>
      </c>
    </row>
    <row r="1395" spans="1:21" x14ac:dyDescent="0.35">
      <c r="A1395" t="s">
        <v>265</v>
      </c>
      <c r="B1395">
        <v>44310</v>
      </c>
      <c r="C1395" t="s">
        <v>244</v>
      </c>
      <c r="D1395" t="s">
        <v>71</v>
      </c>
      <c r="E1395">
        <v>1</v>
      </c>
      <c r="F1395">
        <v>0</v>
      </c>
      <c r="G1395">
        <v>0</v>
      </c>
      <c r="H1395">
        <v>0</v>
      </c>
      <c r="I1395">
        <v>1</v>
      </c>
      <c r="J1395">
        <v>0</v>
      </c>
      <c r="K1395">
        <v>0</v>
      </c>
      <c r="L1395">
        <v>7</v>
      </c>
      <c r="M1395">
        <v>4</v>
      </c>
      <c r="N1395">
        <v>2</v>
      </c>
      <c r="O1395">
        <v>2</v>
      </c>
      <c r="P1395">
        <v>2</v>
      </c>
      <c r="Q1395">
        <v>3</v>
      </c>
      <c r="R1395">
        <v>9</v>
      </c>
      <c r="S1395">
        <v>0</v>
      </c>
      <c r="T1395">
        <v>0</v>
      </c>
      <c r="U1395">
        <v>0</v>
      </c>
    </row>
    <row r="1396" spans="1:21" x14ac:dyDescent="0.35">
      <c r="A1396" t="s">
        <v>265</v>
      </c>
      <c r="B1396">
        <v>44311</v>
      </c>
      <c r="C1396" t="s">
        <v>248</v>
      </c>
      <c r="D1396" t="s">
        <v>71</v>
      </c>
      <c r="E1396">
        <v>1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4</v>
      </c>
      <c r="M1396">
        <v>4</v>
      </c>
      <c r="N1396">
        <v>3</v>
      </c>
      <c r="O1396">
        <v>3</v>
      </c>
      <c r="P1396">
        <v>2</v>
      </c>
      <c r="Q1396">
        <v>4</v>
      </c>
      <c r="R1396">
        <v>5</v>
      </c>
      <c r="S1396">
        <v>0</v>
      </c>
      <c r="T1396">
        <v>0</v>
      </c>
      <c r="U1396">
        <v>0</v>
      </c>
    </row>
    <row r="1397" spans="1:21" x14ac:dyDescent="0.35">
      <c r="A1397" t="s">
        <v>265</v>
      </c>
      <c r="B1397" t="s">
        <v>0</v>
      </c>
      <c r="C1397" t="s">
        <v>1</v>
      </c>
      <c r="D1397" t="s">
        <v>2</v>
      </c>
      <c r="E1397" t="s">
        <v>3</v>
      </c>
      <c r="F1397" t="s">
        <v>4</v>
      </c>
      <c r="G1397" t="s">
        <v>5</v>
      </c>
      <c r="H1397" t="s">
        <v>6</v>
      </c>
      <c r="I1397" t="s">
        <v>7</v>
      </c>
      <c r="J1397" t="s">
        <v>8</v>
      </c>
      <c r="K1397" t="s">
        <v>9</v>
      </c>
      <c r="L1397" t="s">
        <v>10</v>
      </c>
      <c r="M1397" t="s">
        <v>11</v>
      </c>
      <c r="N1397" t="s">
        <v>12</v>
      </c>
      <c r="O1397" t="s">
        <v>13</v>
      </c>
      <c r="P1397" t="s">
        <v>14</v>
      </c>
      <c r="Q1397" t="s">
        <v>15</v>
      </c>
      <c r="R1397" t="s">
        <v>16</v>
      </c>
      <c r="S1397" t="s">
        <v>17</v>
      </c>
      <c r="T1397" t="s">
        <v>18</v>
      </c>
      <c r="U1397" t="s">
        <v>19</v>
      </c>
    </row>
    <row r="1398" spans="1:21" x14ac:dyDescent="0.35">
      <c r="A1398" t="s">
        <v>265</v>
      </c>
      <c r="B1398">
        <v>44312</v>
      </c>
      <c r="C1398" t="s">
        <v>245</v>
      </c>
      <c r="D1398" t="s">
        <v>30</v>
      </c>
      <c r="E1398">
        <v>1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7.666666666666667</v>
      </c>
      <c r="M1398">
        <v>5</v>
      </c>
      <c r="N1398">
        <v>3</v>
      </c>
      <c r="O1398">
        <v>3</v>
      </c>
      <c r="P1398">
        <v>1</v>
      </c>
      <c r="Q1398">
        <v>1</v>
      </c>
      <c r="R1398">
        <v>4</v>
      </c>
      <c r="S1398">
        <v>0</v>
      </c>
      <c r="T1398">
        <v>0</v>
      </c>
      <c r="U1398">
        <v>1</v>
      </c>
    </row>
    <row r="1399" spans="1:21" x14ac:dyDescent="0.35">
      <c r="A1399" t="s">
        <v>265</v>
      </c>
      <c r="B1399">
        <v>44313</v>
      </c>
      <c r="C1399" t="s">
        <v>246</v>
      </c>
      <c r="D1399" t="s">
        <v>30</v>
      </c>
      <c r="E1399">
        <v>1</v>
      </c>
      <c r="F1399">
        <v>0</v>
      </c>
      <c r="G1399">
        <v>0</v>
      </c>
      <c r="H1399">
        <v>1</v>
      </c>
      <c r="I1399">
        <v>0</v>
      </c>
      <c r="J1399">
        <v>0</v>
      </c>
      <c r="K1399">
        <v>0</v>
      </c>
      <c r="L1399">
        <v>7.666666666666667</v>
      </c>
      <c r="M1399">
        <v>8</v>
      </c>
      <c r="N1399">
        <v>4</v>
      </c>
      <c r="O1399">
        <v>4</v>
      </c>
      <c r="P1399">
        <v>1</v>
      </c>
      <c r="Q1399">
        <v>0</v>
      </c>
      <c r="R1399">
        <v>4</v>
      </c>
      <c r="S1399">
        <v>0</v>
      </c>
      <c r="T1399">
        <v>0</v>
      </c>
      <c r="U1399">
        <v>0</v>
      </c>
    </row>
    <row r="1400" spans="1:21" x14ac:dyDescent="0.35">
      <c r="A1400" t="s">
        <v>265</v>
      </c>
      <c r="B1400">
        <v>44314</v>
      </c>
      <c r="C1400" t="s">
        <v>247</v>
      </c>
      <c r="D1400" t="s">
        <v>30</v>
      </c>
      <c r="E1400">
        <v>1</v>
      </c>
      <c r="F1400">
        <v>0</v>
      </c>
      <c r="G1400">
        <v>0</v>
      </c>
      <c r="H1400">
        <v>0</v>
      </c>
      <c r="I1400">
        <v>1</v>
      </c>
      <c r="J1400">
        <v>0</v>
      </c>
      <c r="K1400">
        <v>0</v>
      </c>
      <c r="L1400">
        <v>1.3333333333333333</v>
      </c>
      <c r="M1400">
        <v>5</v>
      </c>
      <c r="N1400">
        <v>6</v>
      </c>
      <c r="O1400">
        <v>6</v>
      </c>
      <c r="P1400">
        <v>3</v>
      </c>
      <c r="Q1400">
        <v>1</v>
      </c>
      <c r="R1400">
        <v>1</v>
      </c>
      <c r="S1400">
        <v>0</v>
      </c>
      <c r="T1400">
        <v>0</v>
      </c>
      <c r="U1400">
        <v>1</v>
      </c>
    </row>
    <row r="1401" spans="1:21" x14ac:dyDescent="0.35">
      <c r="A1401" t="s">
        <v>265</v>
      </c>
      <c r="B1401">
        <v>44316</v>
      </c>
      <c r="C1401" t="s">
        <v>244</v>
      </c>
      <c r="D1401" t="s">
        <v>75</v>
      </c>
      <c r="E1401">
        <v>1</v>
      </c>
      <c r="F1401">
        <v>0</v>
      </c>
      <c r="G1401">
        <v>0</v>
      </c>
      <c r="H1401">
        <v>1</v>
      </c>
      <c r="I1401">
        <v>0</v>
      </c>
      <c r="J1401">
        <v>0</v>
      </c>
      <c r="K1401">
        <v>0</v>
      </c>
      <c r="L1401">
        <v>6</v>
      </c>
      <c r="M1401">
        <v>7</v>
      </c>
      <c r="N1401">
        <v>3</v>
      </c>
      <c r="O1401">
        <v>3</v>
      </c>
      <c r="P1401">
        <v>0</v>
      </c>
      <c r="Q1401">
        <v>1</v>
      </c>
      <c r="R1401">
        <v>11</v>
      </c>
      <c r="S1401">
        <v>0</v>
      </c>
      <c r="T1401">
        <v>0</v>
      </c>
      <c r="U1401">
        <v>0</v>
      </c>
    </row>
    <row r="1402" spans="1:21" x14ac:dyDescent="0.35">
      <c r="A1402" t="s">
        <v>265</v>
      </c>
      <c r="B1402">
        <v>44317</v>
      </c>
      <c r="C1402" t="s">
        <v>248</v>
      </c>
      <c r="D1402" t="s">
        <v>75</v>
      </c>
      <c r="E1402">
        <v>1</v>
      </c>
      <c r="F1402">
        <v>0</v>
      </c>
      <c r="G1402">
        <v>0</v>
      </c>
      <c r="H1402">
        <v>0</v>
      </c>
      <c r="I1402">
        <v>1</v>
      </c>
      <c r="J1402">
        <v>0</v>
      </c>
      <c r="K1402">
        <v>0</v>
      </c>
      <c r="L1402">
        <v>2</v>
      </c>
      <c r="M1402">
        <v>1</v>
      </c>
      <c r="N1402">
        <v>5</v>
      </c>
      <c r="O1402">
        <v>5</v>
      </c>
      <c r="P1402">
        <v>1</v>
      </c>
      <c r="Q1402">
        <v>4</v>
      </c>
      <c r="R1402">
        <v>6</v>
      </c>
      <c r="S1402">
        <v>0</v>
      </c>
      <c r="T1402">
        <v>0</v>
      </c>
      <c r="U1402">
        <v>0</v>
      </c>
    </row>
    <row r="1403" spans="1:21" x14ac:dyDescent="0.35">
      <c r="A1403" t="s">
        <v>265</v>
      </c>
      <c r="B1403">
        <v>44318</v>
      </c>
      <c r="C1403" t="s">
        <v>245</v>
      </c>
      <c r="D1403" t="s">
        <v>75</v>
      </c>
      <c r="E1403">
        <v>1</v>
      </c>
      <c r="F1403">
        <v>0</v>
      </c>
      <c r="G1403">
        <v>0</v>
      </c>
      <c r="H1403">
        <v>1</v>
      </c>
      <c r="I1403">
        <v>0</v>
      </c>
      <c r="J1403">
        <v>0</v>
      </c>
      <c r="K1403">
        <v>0</v>
      </c>
      <c r="L1403">
        <v>5.666666666666667</v>
      </c>
      <c r="M1403">
        <v>3</v>
      </c>
      <c r="N1403">
        <v>0</v>
      </c>
      <c r="O1403">
        <v>0</v>
      </c>
      <c r="P1403">
        <v>0</v>
      </c>
      <c r="Q1403">
        <v>4</v>
      </c>
      <c r="R1403">
        <v>6</v>
      </c>
      <c r="S1403">
        <v>1</v>
      </c>
      <c r="T1403">
        <v>0</v>
      </c>
      <c r="U1403">
        <v>0</v>
      </c>
    </row>
    <row r="1404" spans="1:21" x14ac:dyDescent="0.35">
      <c r="A1404" t="s">
        <v>265</v>
      </c>
      <c r="B1404">
        <v>44319</v>
      </c>
      <c r="C1404" t="s">
        <v>246</v>
      </c>
      <c r="D1404" t="s">
        <v>29</v>
      </c>
      <c r="E1404">
        <v>1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5.666666666666667</v>
      </c>
      <c r="M1404">
        <v>7</v>
      </c>
      <c r="N1404">
        <v>3</v>
      </c>
      <c r="O1404">
        <v>3</v>
      </c>
      <c r="P1404">
        <v>1</v>
      </c>
      <c r="Q1404">
        <v>3</v>
      </c>
      <c r="R1404">
        <v>2</v>
      </c>
      <c r="S1404">
        <v>1</v>
      </c>
      <c r="T1404">
        <v>0</v>
      </c>
      <c r="U1404">
        <v>1</v>
      </c>
    </row>
    <row r="1405" spans="1:21" x14ac:dyDescent="0.35">
      <c r="A1405" t="s">
        <v>265</v>
      </c>
      <c r="B1405">
        <v>44320</v>
      </c>
      <c r="C1405" t="s">
        <v>249</v>
      </c>
      <c r="D1405" t="s">
        <v>29</v>
      </c>
      <c r="E1405">
        <v>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1.3333333333333333</v>
      </c>
      <c r="M1405">
        <v>2</v>
      </c>
      <c r="N1405">
        <v>1</v>
      </c>
      <c r="O1405">
        <v>1</v>
      </c>
      <c r="P1405">
        <v>0</v>
      </c>
      <c r="Q1405">
        <v>1</v>
      </c>
      <c r="R1405">
        <v>3</v>
      </c>
      <c r="S1405">
        <v>0</v>
      </c>
      <c r="T1405">
        <v>0</v>
      </c>
      <c r="U1405">
        <v>0</v>
      </c>
    </row>
    <row r="1406" spans="1:21" x14ac:dyDescent="0.35">
      <c r="A1406" t="s">
        <v>265</v>
      </c>
      <c r="B1406">
        <v>44321</v>
      </c>
      <c r="C1406" t="s">
        <v>244</v>
      </c>
      <c r="D1406" t="s">
        <v>29</v>
      </c>
      <c r="E1406">
        <v>1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6</v>
      </c>
      <c r="M1406">
        <v>9</v>
      </c>
      <c r="N1406">
        <v>4</v>
      </c>
      <c r="O1406">
        <v>3</v>
      </c>
      <c r="P1406">
        <v>1</v>
      </c>
      <c r="Q1406">
        <v>1</v>
      </c>
      <c r="R1406">
        <v>9</v>
      </c>
      <c r="S1406">
        <v>1</v>
      </c>
      <c r="T1406">
        <v>0</v>
      </c>
      <c r="U1406">
        <v>0</v>
      </c>
    </row>
    <row r="1407" spans="1:21" x14ac:dyDescent="0.35">
      <c r="A1407" t="s">
        <v>265</v>
      </c>
      <c r="B1407">
        <v>44322</v>
      </c>
      <c r="C1407" t="s">
        <v>248</v>
      </c>
      <c r="D1407" t="s">
        <v>29</v>
      </c>
      <c r="E1407">
        <v>1</v>
      </c>
      <c r="F1407">
        <v>0</v>
      </c>
      <c r="G1407">
        <v>0</v>
      </c>
      <c r="H1407">
        <v>1</v>
      </c>
      <c r="I1407">
        <v>0</v>
      </c>
      <c r="J1407">
        <v>0</v>
      </c>
      <c r="K1407">
        <v>0</v>
      </c>
      <c r="L1407">
        <v>5</v>
      </c>
      <c r="M1407">
        <v>2</v>
      </c>
      <c r="N1407">
        <v>0</v>
      </c>
      <c r="O1407">
        <v>0</v>
      </c>
      <c r="P1407">
        <v>0</v>
      </c>
      <c r="Q1407">
        <v>4</v>
      </c>
      <c r="R1407">
        <v>5</v>
      </c>
      <c r="S1407">
        <v>0</v>
      </c>
      <c r="T1407">
        <v>0</v>
      </c>
      <c r="U1407">
        <v>0</v>
      </c>
    </row>
    <row r="1408" spans="1:21" x14ac:dyDescent="0.35">
      <c r="A1408" t="s">
        <v>265</v>
      </c>
      <c r="B1408">
        <v>44323</v>
      </c>
      <c r="C1408" t="s">
        <v>245</v>
      </c>
      <c r="D1408" t="s">
        <v>87</v>
      </c>
      <c r="E1408">
        <v>1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8</v>
      </c>
      <c r="M1408">
        <v>3</v>
      </c>
      <c r="N1408">
        <v>0</v>
      </c>
      <c r="O1408">
        <v>0</v>
      </c>
      <c r="P1408">
        <v>0</v>
      </c>
      <c r="Q1408">
        <v>0</v>
      </c>
      <c r="R1408">
        <v>7</v>
      </c>
      <c r="S1408">
        <v>0</v>
      </c>
      <c r="T1408">
        <v>0</v>
      </c>
      <c r="U1408">
        <v>0</v>
      </c>
    </row>
    <row r="1409" spans="1:21" x14ac:dyDescent="0.35">
      <c r="A1409" t="s">
        <v>265</v>
      </c>
      <c r="B1409">
        <v>44324</v>
      </c>
      <c r="C1409" t="s">
        <v>246</v>
      </c>
      <c r="D1409" t="s">
        <v>87</v>
      </c>
      <c r="E1409">
        <v>1</v>
      </c>
      <c r="F1409">
        <v>0</v>
      </c>
      <c r="G1409">
        <v>0</v>
      </c>
      <c r="H1409">
        <v>1</v>
      </c>
      <c r="I1409">
        <v>0</v>
      </c>
      <c r="J1409">
        <v>0</v>
      </c>
      <c r="K1409">
        <v>0</v>
      </c>
      <c r="L1409">
        <v>7</v>
      </c>
      <c r="M1409">
        <v>5</v>
      </c>
      <c r="N1409">
        <v>1</v>
      </c>
      <c r="O1409">
        <v>1</v>
      </c>
      <c r="P1409">
        <v>0</v>
      </c>
      <c r="Q1409">
        <v>2</v>
      </c>
      <c r="R1409">
        <v>5</v>
      </c>
      <c r="S1409">
        <v>0</v>
      </c>
      <c r="T1409">
        <v>0</v>
      </c>
      <c r="U1409">
        <v>0</v>
      </c>
    </row>
    <row r="1410" spans="1:21" x14ac:dyDescent="0.35">
      <c r="A1410" t="s">
        <v>265</v>
      </c>
      <c r="B1410">
        <v>44327</v>
      </c>
      <c r="C1410" t="s">
        <v>244</v>
      </c>
      <c r="D1410" t="s">
        <v>112</v>
      </c>
      <c r="E1410">
        <v>1</v>
      </c>
      <c r="F1410">
        <v>0</v>
      </c>
      <c r="G1410">
        <v>0</v>
      </c>
      <c r="H1410">
        <v>1</v>
      </c>
      <c r="I1410">
        <v>0</v>
      </c>
      <c r="J1410">
        <v>0</v>
      </c>
      <c r="K1410">
        <v>0</v>
      </c>
      <c r="L1410">
        <v>6.666666666666667</v>
      </c>
      <c r="M1410">
        <v>9</v>
      </c>
      <c r="N1410">
        <v>2</v>
      </c>
      <c r="O1410">
        <v>2</v>
      </c>
      <c r="P1410">
        <v>1</v>
      </c>
      <c r="Q1410">
        <v>3</v>
      </c>
      <c r="R1410">
        <v>8</v>
      </c>
      <c r="S1410">
        <v>1</v>
      </c>
      <c r="T1410">
        <v>0</v>
      </c>
      <c r="U1410">
        <v>0</v>
      </c>
    </row>
    <row r="1411" spans="1:21" x14ac:dyDescent="0.35">
      <c r="A1411" t="s">
        <v>265</v>
      </c>
      <c r="B1411">
        <v>44328</v>
      </c>
      <c r="C1411" t="s">
        <v>250</v>
      </c>
      <c r="D1411" t="s">
        <v>112</v>
      </c>
      <c r="E1411">
        <v>1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4.666666666666667</v>
      </c>
      <c r="M1411">
        <v>4</v>
      </c>
      <c r="N1411">
        <v>0</v>
      </c>
      <c r="O1411">
        <v>0</v>
      </c>
      <c r="P1411">
        <v>0</v>
      </c>
      <c r="Q1411">
        <v>4</v>
      </c>
      <c r="R1411">
        <v>6</v>
      </c>
      <c r="S1411">
        <v>0</v>
      </c>
      <c r="T1411">
        <v>0</v>
      </c>
      <c r="U1411">
        <v>1</v>
      </c>
    </row>
    <row r="1412" spans="1:21" x14ac:dyDescent="0.35">
      <c r="A1412" t="s">
        <v>265</v>
      </c>
      <c r="B1412">
        <v>44329</v>
      </c>
      <c r="C1412" t="s">
        <v>245</v>
      </c>
      <c r="D1412" t="s">
        <v>34</v>
      </c>
      <c r="E1412">
        <v>1</v>
      </c>
      <c r="F1412">
        <v>0</v>
      </c>
      <c r="G1412">
        <v>0</v>
      </c>
      <c r="H1412">
        <v>1</v>
      </c>
      <c r="I1412">
        <v>0</v>
      </c>
      <c r="J1412">
        <v>0</v>
      </c>
      <c r="K1412">
        <v>0</v>
      </c>
      <c r="L1412">
        <v>8</v>
      </c>
      <c r="M1412">
        <v>2</v>
      </c>
      <c r="N1412">
        <v>2</v>
      </c>
      <c r="O1412">
        <v>2</v>
      </c>
      <c r="P1412">
        <v>1</v>
      </c>
      <c r="Q1412">
        <v>3</v>
      </c>
      <c r="R1412">
        <v>2</v>
      </c>
      <c r="S1412">
        <v>0</v>
      </c>
      <c r="T1412">
        <v>0</v>
      </c>
      <c r="U1412">
        <v>1</v>
      </c>
    </row>
    <row r="1413" spans="1:21" x14ac:dyDescent="0.35">
      <c r="A1413" t="s">
        <v>265</v>
      </c>
      <c r="B1413">
        <v>44330</v>
      </c>
      <c r="C1413" t="s">
        <v>246</v>
      </c>
      <c r="D1413" t="s">
        <v>34</v>
      </c>
      <c r="E1413">
        <v>1</v>
      </c>
      <c r="F1413">
        <v>0</v>
      </c>
      <c r="G1413">
        <v>0</v>
      </c>
      <c r="H1413">
        <v>0</v>
      </c>
      <c r="I1413">
        <v>1</v>
      </c>
      <c r="J1413">
        <v>0</v>
      </c>
      <c r="K1413">
        <v>0</v>
      </c>
      <c r="L1413">
        <v>6.666666666666667</v>
      </c>
      <c r="M1413">
        <v>7</v>
      </c>
      <c r="N1413">
        <v>5</v>
      </c>
      <c r="O1413">
        <v>5</v>
      </c>
      <c r="P1413">
        <v>2</v>
      </c>
      <c r="Q1413">
        <v>1</v>
      </c>
      <c r="R1413">
        <v>6</v>
      </c>
      <c r="S1413">
        <v>0</v>
      </c>
      <c r="T1413">
        <v>0</v>
      </c>
      <c r="U1413">
        <v>0</v>
      </c>
    </row>
    <row r="1414" spans="1:21" x14ac:dyDescent="0.35">
      <c r="A1414" t="s">
        <v>265</v>
      </c>
      <c r="B1414">
        <v>44331</v>
      </c>
      <c r="C1414" t="s">
        <v>248</v>
      </c>
      <c r="D1414" t="s">
        <v>34</v>
      </c>
      <c r="E1414">
        <v>1</v>
      </c>
      <c r="F1414">
        <v>0</v>
      </c>
      <c r="G1414">
        <v>0</v>
      </c>
      <c r="H1414">
        <v>0</v>
      </c>
      <c r="I1414">
        <v>1</v>
      </c>
      <c r="J1414">
        <v>0</v>
      </c>
      <c r="K1414">
        <v>0</v>
      </c>
      <c r="L1414">
        <v>4.333333333333333</v>
      </c>
      <c r="M1414">
        <v>5</v>
      </c>
      <c r="N1414">
        <v>5</v>
      </c>
      <c r="O1414">
        <v>5</v>
      </c>
      <c r="P1414">
        <v>2</v>
      </c>
      <c r="Q1414">
        <v>3</v>
      </c>
      <c r="R1414">
        <v>6</v>
      </c>
      <c r="S1414">
        <v>0</v>
      </c>
      <c r="T1414">
        <v>0</v>
      </c>
      <c r="U1414">
        <v>0</v>
      </c>
    </row>
    <row r="1415" spans="1:21" x14ac:dyDescent="0.35">
      <c r="A1415" t="s">
        <v>265</v>
      </c>
      <c r="B1415">
        <v>44332</v>
      </c>
      <c r="C1415" t="s">
        <v>244</v>
      </c>
      <c r="D1415" t="s">
        <v>34</v>
      </c>
      <c r="E1415">
        <v>1</v>
      </c>
      <c r="F1415">
        <v>0</v>
      </c>
      <c r="G1415">
        <v>0</v>
      </c>
      <c r="H1415">
        <v>0</v>
      </c>
      <c r="I1415">
        <v>1</v>
      </c>
      <c r="J1415">
        <v>0</v>
      </c>
      <c r="K1415">
        <v>0</v>
      </c>
      <c r="L1415">
        <v>4.666666666666667</v>
      </c>
      <c r="M1415">
        <v>5</v>
      </c>
      <c r="N1415">
        <v>3</v>
      </c>
      <c r="O1415">
        <v>3</v>
      </c>
      <c r="P1415">
        <v>0</v>
      </c>
      <c r="Q1415">
        <v>4</v>
      </c>
      <c r="R1415">
        <v>7</v>
      </c>
      <c r="S1415">
        <v>0</v>
      </c>
      <c r="T1415">
        <v>0</v>
      </c>
      <c r="U1415">
        <v>0</v>
      </c>
    </row>
    <row r="1416" spans="1:21" x14ac:dyDescent="0.35">
      <c r="A1416" t="s">
        <v>265</v>
      </c>
      <c r="B1416">
        <v>44333</v>
      </c>
      <c r="C1416" t="s">
        <v>250</v>
      </c>
      <c r="D1416" t="s">
        <v>163</v>
      </c>
      <c r="E1416">
        <v>1</v>
      </c>
      <c r="F1416">
        <v>0</v>
      </c>
      <c r="G1416">
        <v>0</v>
      </c>
      <c r="H1416">
        <v>0</v>
      </c>
      <c r="I1416">
        <v>1</v>
      </c>
      <c r="J1416">
        <v>0</v>
      </c>
      <c r="K1416">
        <v>0</v>
      </c>
      <c r="L1416">
        <v>1.6666666666666665</v>
      </c>
      <c r="M1416">
        <v>5</v>
      </c>
      <c r="N1416">
        <v>6</v>
      </c>
      <c r="O1416">
        <v>6</v>
      </c>
      <c r="P1416">
        <v>1</v>
      </c>
      <c r="Q1416">
        <v>3</v>
      </c>
      <c r="R1416">
        <v>1</v>
      </c>
      <c r="S1416">
        <v>0</v>
      </c>
      <c r="T1416">
        <v>0</v>
      </c>
      <c r="U1416">
        <v>1</v>
      </c>
    </row>
    <row r="1417" spans="1:21" x14ac:dyDescent="0.35">
      <c r="A1417" t="s">
        <v>265</v>
      </c>
      <c r="B1417">
        <v>44334</v>
      </c>
      <c r="C1417" t="s">
        <v>245</v>
      </c>
      <c r="D1417" t="s">
        <v>163</v>
      </c>
      <c r="E1417">
        <v>1</v>
      </c>
      <c r="F1417">
        <v>0</v>
      </c>
      <c r="G1417">
        <v>0</v>
      </c>
      <c r="H1417">
        <v>1</v>
      </c>
      <c r="I1417">
        <v>0</v>
      </c>
      <c r="J1417">
        <v>0</v>
      </c>
      <c r="K1417">
        <v>0</v>
      </c>
      <c r="L1417">
        <v>7</v>
      </c>
      <c r="M1417">
        <v>7</v>
      </c>
      <c r="N1417">
        <v>5</v>
      </c>
      <c r="O1417">
        <v>5</v>
      </c>
      <c r="P1417">
        <v>3</v>
      </c>
      <c r="Q1417">
        <v>1</v>
      </c>
      <c r="R1417">
        <v>4</v>
      </c>
      <c r="S1417">
        <v>0</v>
      </c>
      <c r="T1417">
        <v>0</v>
      </c>
      <c r="U1417">
        <v>0</v>
      </c>
    </row>
    <row r="1418" spans="1:21" x14ac:dyDescent="0.35">
      <c r="A1418" t="s">
        <v>265</v>
      </c>
      <c r="B1418" t="s">
        <v>0</v>
      </c>
      <c r="C1418" t="s">
        <v>1</v>
      </c>
      <c r="D1418" t="s">
        <v>2</v>
      </c>
      <c r="E1418" t="s">
        <v>3</v>
      </c>
      <c r="F1418" t="s">
        <v>4</v>
      </c>
      <c r="G1418" t="s">
        <v>5</v>
      </c>
      <c r="H1418" t="s">
        <v>6</v>
      </c>
      <c r="I1418" t="s">
        <v>7</v>
      </c>
      <c r="J1418" t="s">
        <v>8</v>
      </c>
      <c r="K1418" t="s">
        <v>9</v>
      </c>
      <c r="L1418" t="s">
        <v>10</v>
      </c>
      <c r="M1418" t="s">
        <v>11</v>
      </c>
      <c r="N1418" t="s">
        <v>12</v>
      </c>
      <c r="O1418" t="s">
        <v>13</v>
      </c>
      <c r="P1418" t="s">
        <v>14</v>
      </c>
      <c r="Q1418" t="s">
        <v>15</v>
      </c>
      <c r="R1418" t="s">
        <v>16</v>
      </c>
      <c r="S1418" t="s">
        <v>17</v>
      </c>
      <c r="T1418" t="s">
        <v>18</v>
      </c>
      <c r="U1418" t="s">
        <v>19</v>
      </c>
    </row>
    <row r="1419" spans="1:21" x14ac:dyDescent="0.35">
      <c r="A1419" t="s">
        <v>265</v>
      </c>
      <c r="B1419">
        <v>44335</v>
      </c>
      <c r="C1419" t="s">
        <v>246</v>
      </c>
      <c r="D1419" t="s">
        <v>163</v>
      </c>
      <c r="E1419">
        <v>1</v>
      </c>
      <c r="F1419">
        <v>0</v>
      </c>
      <c r="G1419">
        <v>0</v>
      </c>
      <c r="H1419">
        <v>1</v>
      </c>
      <c r="I1419">
        <v>0</v>
      </c>
      <c r="J1419">
        <v>0</v>
      </c>
      <c r="K1419">
        <v>0</v>
      </c>
      <c r="L1419">
        <v>7</v>
      </c>
      <c r="M1419">
        <v>4</v>
      </c>
      <c r="N1419">
        <v>2</v>
      </c>
      <c r="O1419">
        <v>2</v>
      </c>
      <c r="P1419">
        <v>1</v>
      </c>
      <c r="Q1419">
        <v>1</v>
      </c>
      <c r="R1419">
        <v>8</v>
      </c>
      <c r="S1419">
        <v>0</v>
      </c>
      <c r="T1419">
        <v>0</v>
      </c>
      <c r="U1419">
        <v>0</v>
      </c>
    </row>
    <row r="1420" spans="1:21" x14ac:dyDescent="0.35">
      <c r="A1420" t="s">
        <v>265</v>
      </c>
      <c r="B1420">
        <v>44337</v>
      </c>
      <c r="C1420" t="s">
        <v>248</v>
      </c>
      <c r="D1420" t="s">
        <v>30</v>
      </c>
      <c r="E1420">
        <v>1</v>
      </c>
      <c r="F1420">
        <v>0</v>
      </c>
      <c r="G1420">
        <v>0</v>
      </c>
      <c r="H1420">
        <v>0</v>
      </c>
      <c r="I1420">
        <v>1</v>
      </c>
      <c r="J1420">
        <v>0</v>
      </c>
      <c r="K1420">
        <v>0</v>
      </c>
      <c r="L1420">
        <v>3.3333333333333335</v>
      </c>
      <c r="M1420">
        <v>2</v>
      </c>
      <c r="N1420">
        <v>6</v>
      </c>
      <c r="O1420">
        <v>6</v>
      </c>
      <c r="P1420">
        <v>1</v>
      </c>
      <c r="Q1420">
        <v>5</v>
      </c>
      <c r="R1420">
        <v>4</v>
      </c>
      <c r="S1420">
        <v>0</v>
      </c>
      <c r="T1420">
        <v>0</v>
      </c>
      <c r="U1420">
        <v>0</v>
      </c>
    </row>
    <row r="1421" spans="1:21" x14ac:dyDescent="0.35">
      <c r="A1421" t="s">
        <v>265</v>
      </c>
      <c r="B1421">
        <v>44338</v>
      </c>
      <c r="C1421" t="s">
        <v>244</v>
      </c>
      <c r="D1421" t="s">
        <v>30</v>
      </c>
      <c r="E1421">
        <v>1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5.333333333333333</v>
      </c>
      <c r="M1421">
        <v>8</v>
      </c>
      <c r="N1421">
        <v>3</v>
      </c>
      <c r="O1421">
        <v>3</v>
      </c>
      <c r="P1421">
        <v>1</v>
      </c>
      <c r="Q1421">
        <v>1</v>
      </c>
      <c r="R1421">
        <v>6</v>
      </c>
      <c r="S1421">
        <v>0</v>
      </c>
      <c r="T1421">
        <v>0</v>
      </c>
      <c r="U1421">
        <v>1</v>
      </c>
    </row>
    <row r="1422" spans="1:21" x14ac:dyDescent="0.35">
      <c r="A1422" t="s">
        <v>265</v>
      </c>
      <c r="B1422">
        <v>44339</v>
      </c>
      <c r="C1422" t="s">
        <v>245</v>
      </c>
      <c r="D1422" t="s">
        <v>30</v>
      </c>
      <c r="E1422">
        <v>1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3.6666666666666665</v>
      </c>
      <c r="M1422">
        <v>5</v>
      </c>
      <c r="N1422">
        <v>5</v>
      </c>
      <c r="O1422">
        <v>3</v>
      </c>
      <c r="P1422">
        <v>1</v>
      </c>
      <c r="Q1422">
        <v>1</v>
      </c>
      <c r="R1422">
        <v>1</v>
      </c>
      <c r="S1422">
        <v>0</v>
      </c>
      <c r="T1422">
        <v>0</v>
      </c>
      <c r="U1422">
        <v>0</v>
      </c>
    </row>
    <row r="1423" spans="1:21" x14ac:dyDescent="0.35">
      <c r="A1423" t="s">
        <v>265</v>
      </c>
      <c r="B1423">
        <v>44340</v>
      </c>
      <c r="C1423" t="s">
        <v>250</v>
      </c>
      <c r="D1423" t="s">
        <v>65</v>
      </c>
      <c r="E1423">
        <v>1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5</v>
      </c>
      <c r="M1423">
        <v>5</v>
      </c>
      <c r="N1423">
        <v>3</v>
      </c>
      <c r="O1423">
        <v>3</v>
      </c>
      <c r="P1423">
        <v>0</v>
      </c>
      <c r="Q1423">
        <v>3</v>
      </c>
      <c r="R1423">
        <v>7</v>
      </c>
      <c r="S1423">
        <v>0</v>
      </c>
      <c r="T1423">
        <v>0</v>
      </c>
      <c r="U1423">
        <v>1</v>
      </c>
    </row>
    <row r="1424" spans="1:21" x14ac:dyDescent="0.35">
      <c r="A1424" t="s">
        <v>265</v>
      </c>
      <c r="B1424">
        <v>44341</v>
      </c>
      <c r="C1424" t="s">
        <v>246</v>
      </c>
      <c r="D1424" t="s">
        <v>65</v>
      </c>
      <c r="E1424">
        <v>1</v>
      </c>
      <c r="F1424">
        <v>0</v>
      </c>
      <c r="G1424">
        <v>0</v>
      </c>
      <c r="H1424">
        <v>1</v>
      </c>
      <c r="I1424">
        <v>0</v>
      </c>
      <c r="J1424">
        <v>0</v>
      </c>
      <c r="K1424">
        <v>0</v>
      </c>
      <c r="L1424">
        <v>8</v>
      </c>
      <c r="M1424">
        <v>6</v>
      </c>
      <c r="N1424">
        <v>1</v>
      </c>
      <c r="O1424">
        <v>1</v>
      </c>
      <c r="P1424">
        <v>0</v>
      </c>
      <c r="Q1424">
        <v>1</v>
      </c>
      <c r="R1424">
        <v>6</v>
      </c>
      <c r="S1424">
        <v>0</v>
      </c>
      <c r="T1424">
        <v>0</v>
      </c>
      <c r="U1424">
        <v>0</v>
      </c>
    </row>
    <row r="1425" spans="1:21" x14ac:dyDescent="0.35">
      <c r="A1425" t="s">
        <v>265</v>
      </c>
      <c r="B1425">
        <v>44342</v>
      </c>
      <c r="C1425" t="s">
        <v>248</v>
      </c>
      <c r="D1425" t="s">
        <v>65</v>
      </c>
      <c r="E1425">
        <v>1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5</v>
      </c>
      <c r="M1425">
        <v>1</v>
      </c>
      <c r="N1425">
        <v>0</v>
      </c>
      <c r="O1425">
        <v>0</v>
      </c>
      <c r="P1425">
        <v>0</v>
      </c>
      <c r="Q1425">
        <v>3</v>
      </c>
      <c r="R1425">
        <v>5</v>
      </c>
      <c r="S1425">
        <v>0</v>
      </c>
      <c r="T1425">
        <v>0</v>
      </c>
      <c r="U1425">
        <v>0</v>
      </c>
    </row>
    <row r="1426" spans="1:21" x14ac:dyDescent="0.35">
      <c r="A1426" t="s">
        <v>265</v>
      </c>
      <c r="B1426">
        <v>44343</v>
      </c>
      <c r="C1426" t="s">
        <v>244</v>
      </c>
      <c r="D1426" t="s">
        <v>65</v>
      </c>
      <c r="E1426">
        <v>1</v>
      </c>
      <c r="F1426">
        <v>0</v>
      </c>
      <c r="G1426">
        <v>0</v>
      </c>
      <c r="H1426">
        <v>1</v>
      </c>
      <c r="I1426">
        <v>0</v>
      </c>
      <c r="J1426">
        <v>0</v>
      </c>
      <c r="K1426">
        <v>0</v>
      </c>
      <c r="L1426">
        <v>7</v>
      </c>
      <c r="M1426">
        <v>1</v>
      </c>
      <c r="N1426">
        <v>1</v>
      </c>
      <c r="O1426">
        <v>1</v>
      </c>
      <c r="P1426">
        <v>1</v>
      </c>
      <c r="Q1426">
        <v>4</v>
      </c>
      <c r="R1426">
        <v>12</v>
      </c>
      <c r="S1426">
        <v>0</v>
      </c>
      <c r="T1426">
        <v>0</v>
      </c>
      <c r="U1426">
        <v>0</v>
      </c>
    </row>
    <row r="1427" spans="1:21" x14ac:dyDescent="0.35">
      <c r="A1427" t="s">
        <v>265</v>
      </c>
      <c r="B1427">
        <v>44344</v>
      </c>
      <c r="C1427" t="s">
        <v>251</v>
      </c>
      <c r="D1427" t="s">
        <v>64</v>
      </c>
      <c r="E1427">
        <v>1</v>
      </c>
      <c r="F1427">
        <v>0</v>
      </c>
      <c r="G1427">
        <v>0</v>
      </c>
      <c r="H1427">
        <v>0</v>
      </c>
      <c r="I1427">
        <v>1</v>
      </c>
      <c r="J1427">
        <v>0</v>
      </c>
      <c r="K1427">
        <v>0</v>
      </c>
      <c r="L1427">
        <v>2.6666666666666665</v>
      </c>
      <c r="M1427">
        <v>8</v>
      </c>
      <c r="N1427">
        <v>6</v>
      </c>
      <c r="O1427">
        <v>6</v>
      </c>
      <c r="P1427">
        <v>1</v>
      </c>
      <c r="Q1427">
        <v>2</v>
      </c>
      <c r="R1427">
        <v>1</v>
      </c>
      <c r="S1427">
        <v>0</v>
      </c>
      <c r="T1427">
        <v>0</v>
      </c>
      <c r="U1427">
        <v>0</v>
      </c>
    </row>
    <row r="1428" spans="1:21" x14ac:dyDescent="0.35">
      <c r="A1428" t="s">
        <v>265</v>
      </c>
      <c r="B1428" t="s">
        <v>252</v>
      </c>
      <c r="C1428" t="s">
        <v>246</v>
      </c>
      <c r="D1428" t="s">
        <v>64</v>
      </c>
      <c r="E1428">
        <v>1</v>
      </c>
      <c r="F1428">
        <v>0</v>
      </c>
      <c r="G1428">
        <v>0</v>
      </c>
      <c r="H1428">
        <v>0</v>
      </c>
      <c r="I1428">
        <v>1</v>
      </c>
      <c r="J1428">
        <v>0</v>
      </c>
      <c r="K1428">
        <v>0</v>
      </c>
      <c r="L1428">
        <v>6</v>
      </c>
      <c r="M1428">
        <v>10</v>
      </c>
      <c r="N1428">
        <v>4</v>
      </c>
      <c r="O1428">
        <v>4</v>
      </c>
      <c r="P1428">
        <v>2</v>
      </c>
      <c r="Q1428">
        <v>1</v>
      </c>
      <c r="R1428">
        <v>1</v>
      </c>
      <c r="S1428">
        <v>0</v>
      </c>
      <c r="T1428">
        <v>0</v>
      </c>
      <c r="U1428">
        <v>1</v>
      </c>
    </row>
    <row r="1429" spans="1:21" x14ac:dyDescent="0.35">
      <c r="A1429" t="s">
        <v>265</v>
      </c>
      <c r="B1429" t="s">
        <v>253</v>
      </c>
      <c r="C1429" t="s">
        <v>250</v>
      </c>
      <c r="D1429" t="s">
        <v>64</v>
      </c>
      <c r="E1429">
        <v>1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2.3333333333333335</v>
      </c>
      <c r="M1429">
        <v>4</v>
      </c>
      <c r="N1429">
        <v>4</v>
      </c>
      <c r="O1429">
        <v>4</v>
      </c>
      <c r="P1429">
        <v>0</v>
      </c>
      <c r="Q1429">
        <v>3</v>
      </c>
      <c r="R1429">
        <v>2</v>
      </c>
      <c r="S1429">
        <v>0</v>
      </c>
      <c r="T1429">
        <v>0</v>
      </c>
      <c r="U1429">
        <v>1</v>
      </c>
    </row>
    <row r="1430" spans="1:21" x14ac:dyDescent="0.35">
      <c r="A1430" t="s">
        <v>265</v>
      </c>
      <c r="B1430" t="s">
        <v>221</v>
      </c>
      <c r="C1430" t="s">
        <v>248</v>
      </c>
      <c r="D1430" t="s">
        <v>21</v>
      </c>
      <c r="E1430">
        <v>1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5.333333333333333</v>
      </c>
      <c r="M1430">
        <v>4</v>
      </c>
      <c r="N1430">
        <v>5</v>
      </c>
      <c r="O1430">
        <v>5</v>
      </c>
      <c r="P1430">
        <v>0</v>
      </c>
      <c r="Q1430">
        <v>2</v>
      </c>
      <c r="R1430">
        <v>10</v>
      </c>
      <c r="S1430">
        <v>0</v>
      </c>
      <c r="T1430">
        <v>0</v>
      </c>
      <c r="U1430">
        <v>0</v>
      </c>
    </row>
    <row r="1431" spans="1:21" x14ac:dyDescent="0.35">
      <c r="A1431" t="s">
        <v>265</v>
      </c>
      <c r="B1431" t="s">
        <v>222</v>
      </c>
      <c r="C1431" t="s">
        <v>254</v>
      </c>
      <c r="D1431" t="s">
        <v>21</v>
      </c>
      <c r="E1431">
        <v>1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3.6666666666666665</v>
      </c>
      <c r="M1431">
        <v>4</v>
      </c>
      <c r="N1431">
        <v>1</v>
      </c>
      <c r="O1431">
        <v>1</v>
      </c>
      <c r="P1431">
        <v>0</v>
      </c>
      <c r="Q1431">
        <v>0</v>
      </c>
      <c r="R1431">
        <v>5</v>
      </c>
      <c r="S1431">
        <v>0</v>
      </c>
      <c r="T1431">
        <v>0</v>
      </c>
      <c r="U1431">
        <v>1</v>
      </c>
    </row>
    <row r="1432" spans="1:21" x14ac:dyDescent="0.35">
      <c r="A1432" t="s">
        <v>265</v>
      </c>
      <c r="B1432">
        <v>44348</v>
      </c>
      <c r="C1432" t="s">
        <v>244</v>
      </c>
      <c r="D1432" t="s">
        <v>21</v>
      </c>
      <c r="E1432">
        <v>1</v>
      </c>
      <c r="F1432">
        <v>0</v>
      </c>
      <c r="G1432">
        <v>0</v>
      </c>
      <c r="H1432">
        <v>1</v>
      </c>
      <c r="I1432">
        <v>0</v>
      </c>
      <c r="J1432">
        <v>0</v>
      </c>
      <c r="K1432">
        <v>0</v>
      </c>
      <c r="L1432">
        <v>7</v>
      </c>
      <c r="M1432">
        <v>5</v>
      </c>
      <c r="N1432">
        <v>3</v>
      </c>
      <c r="O1432">
        <v>2</v>
      </c>
      <c r="P1432">
        <v>0</v>
      </c>
      <c r="Q1432">
        <v>2</v>
      </c>
      <c r="R1432">
        <v>7</v>
      </c>
      <c r="S1432">
        <v>0</v>
      </c>
      <c r="T1432">
        <v>0</v>
      </c>
      <c r="U1432">
        <v>0</v>
      </c>
    </row>
    <row r="1433" spans="1:21" x14ac:dyDescent="0.35">
      <c r="A1433" t="s">
        <v>265</v>
      </c>
      <c r="B1433">
        <v>44351</v>
      </c>
      <c r="C1433" t="s">
        <v>255</v>
      </c>
      <c r="D1433" t="s">
        <v>67</v>
      </c>
      <c r="E1433">
        <v>1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3</v>
      </c>
      <c r="M1433">
        <v>2</v>
      </c>
      <c r="N1433">
        <v>0</v>
      </c>
      <c r="O1433">
        <v>0</v>
      </c>
      <c r="P1433">
        <v>0</v>
      </c>
      <c r="Q1433">
        <v>1</v>
      </c>
      <c r="R1433">
        <v>2</v>
      </c>
      <c r="S1433">
        <v>0</v>
      </c>
      <c r="T1433">
        <v>0</v>
      </c>
      <c r="U1433">
        <v>0</v>
      </c>
    </row>
    <row r="1434" spans="1:21" x14ac:dyDescent="0.35">
      <c r="A1434" t="s">
        <v>265</v>
      </c>
      <c r="B1434">
        <v>44352</v>
      </c>
      <c r="C1434" t="s">
        <v>246</v>
      </c>
      <c r="D1434" t="s">
        <v>67</v>
      </c>
      <c r="E1434">
        <v>1</v>
      </c>
      <c r="F1434">
        <v>0</v>
      </c>
      <c r="G1434">
        <v>0</v>
      </c>
      <c r="H1434">
        <v>1</v>
      </c>
      <c r="I1434">
        <v>0</v>
      </c>
      <c r="J1434">
        <v>0</v>
      </c>
      <c r="K1434">
        <v>0</v>
      </c>
      <c r="L1434">
        <v>6</v>
      </c>
      <c r="M1434">
        <v>7</v>
      </c>
      <c r="N1434">
        <v>4</v>
      </c>
      <c r="O1434">
        <v>4</v>
      </c>
      <c r="P1434">
        <v>3</v>
      </c>
      <c r="Q1434">
        <v>0</v>
      </c>
      <c r="R1434">
        <v>4</v>
      </c>
      <c r="S1434">
        <v>0</v>
      </c>
      <c r="T1434">
        <v>0</v>
      </c>
      <c r="U1434">
        <v>0</v>
      </c>
    </row>
    <row r="1435" spans="1:21" x14ac:dyDescent="0.35">
      <c r="A1435" t="s">
        <v>265</v>
      </c>
      <c r="B1435">
        <v>44353</v>
      </c>
      <c r="C1435" t="s">
        <v>254</v>
      </c>
      <c r="D1435" t="s">
        <v>67</v>
      </c>
      <c r="E1435">
        <v>1</v>
      </c>
      <c r="F1435">
        <v>0</v>
      </c>
      <c r="G1435">
        <v>0</v>
      </c>
      <c r="H1435">
        <v>0</v>
      </c>
      <c r="I1435">
        <v>1</v>
      </c>
      <c r="J1435">
        <v>0</v>
      </c>
      <c r="K1435">
        <v>0</v>
      </c>
      <c r="L1435">
        <v>1.3333333333333333</v>
      </c>
      <c r="M1435">
        <v>5</v>
      </c>
      <c r="N1435">
        <v>7</v>
      </c>
      <c r="O1435">
        <v>5</v>
      </c>
      <c r="P1435">
        <v>1</v>
      </c>
      <c r="Q1435">
        <v>0</v>
      </c>
      <c r="R1435">
        <v>1</v>
      </c>
      <c r="S1435">
        <v>1</v>
      </c>
      <c r="T1435">
        <v>0</v>
      </c>
      <c r="U1435">
        <v>0</v>
      </c>
    </row>
    <row r="1436" spans="1:21" x14ac:dyDescent="0.35">
      <c r="A1436" t="s">
        <v>265</v>
      </c>
      <c r="B1436">
        <v>44355</v>
      </c>
      <c r="C1436" t="s">
        <v>244</v>
      </c>
      <c r="D1436" t="s">
        <v>110</v>
      </c>
      <c r="E1436">
        <v>1</v>
      </c>
      <c r="F1436">
        <v>0</v>
      </c>
      <c r="G1436">
        <v>0</v>
      </c>
      <c r="H1436">
        <v>1</v>
      </c>
      <c r="I1436">
        <v>0</v>
      </c>
      <c r="J1436">
        <v>0</v>
      </c>
      <c r="K1436">
        <v>0</v>
      </c>
      <c r="L1436">
        <v>6</v>
      </c>
      <c r="M1436">
        <v>5</v>
      </c>
      <c r="N1436">
        <v>1</v>
      </c>
      <c r="O1436">
        <v>1</v>
      </c>
      <c r="P1436">
        <v>0</v>
      </c>
      <c r="Q1436">
        <v>2</v>
      </c>
      <c r="R1436">
        <v>5</v>
      </c>
      <c r="S1436">
        <v>1</v>
      </c>
      <c r="T1436">
        <v>0</v>
      </c>
      <c r="U1436">
        <v>0</v>
      </c>
    </row>
    <row r="1437" spans="1:21" x14ac:dyDescent="0.35">
      <c r="A1437" t="s">
        <v>265</v>
      </c>
      <c r="B1437">
        <v>44356</v>
      </c>
      <c r="C1437" t="s">
        <v>255</v>
      </c>
      <c r="D1437" t="s">
        <v>110</v>
      </c>
      <c r="E1437">
        <v>1</v>
      </c>
      <c r="F1437">
        <v>0</v>
      </c>
      <c r="G1437">
        <v>0</v>
      </c>
      <c r="H1437">
        <v>0</v>
      </c>
      <c r="I1437">
        <v>1</v>
      </c>
      <c r="J1437">
        <v>0</v>
      </c>
      <c r="K1437">
        <v>0</v>
      </c>
      <c r="L1437">
        <v>0.66666666666666663</v>
      </c>
      <c r="M1437">
        <v>3</v>
      </c>
      <c r="N1437">
        <v>4</v>
      </c>
      <c r="O1437">
        <v>4</v>
      </c>
      <c r="P1437">
        <v>0</v>
      </c>
      <c r="Q1437">
        <v>2</v>
      </c>
      <c r="R1437">
        <v>1</v>
      </c>
      <c r="S1437">
        <v>0</v>
      </c>
      <c r="T1437">
        <v>0</v>
      </c>
      <c r="U1437">
        <v>0</v>
      </c>
    </row>
    <row r="1438" spans="1:21" x14ac:dyDescent="0.35">
      <c r="A1438" t="s">
        <v>265</v>
      </c>
      <c r="B1438">
        <v>44358</v>
      </c>
      <c r="C1438" t="s">
        <v>246</v>
      </c>
      <c r="D1438" t="s">
        <v>46</v>
      </c>
      <c r="E1438">
        <v>1</v>
      </c>
      <c r="F1438">
        <v>0</v>
      </c>
      <c r="G1438">
        <v>0</v>
      </c>
      <c r="H1438">
        <v>1</v>
      </c>
      <c r="I1438">
        <v>0</v>
      </c>
      <c r="J1438">
        <v>0</v>
      </c>
      <c r="K1438">
        <v>0</v>
      </c>
      <c r="L1438">
        <v>8</v>
      </c>
      <c r="M1438">
        <v>1</v>
      </c>
      <c r="N1438">
        <v>0</v>
      </c>
      <c r="O1438">
        <v>0</v>
      </c>
      <c r="P1438">
        <v>0</v>
      </c>
      <c r="Q1438">
        <v>1</v>
      </c>
      <c r="R1438">
        <v>11</v>
      </c>
      <c r="S1438">
        <v>1</v>
      </c>
      <c r="T1438">
        <v>0</v>
      </c>
      <c r="U1438">
        <v>0</v>
      </c>
    </row>
    <row r="1439" spans="1:21" x14ac:dyDescent="0.35">
      <c r="A1439" t="s">
        <v>265</v>
      </c>
      <c r="B1439" t="s">
        <v>0</v>
      </c>
      <c r="C1439" t="s">
        <v>1</v>
      </c>
      <c r="D1439" t="s">
        <v>2</v>
      </c>
      <c r="E1439" t="s">
        <v>3</v>
      </c>
      <c r="F1439" t="s">
        <v>4</v>
      </c>
      <c r="G1439" t="s">
        <v>5</v>
      </c>
      <c r="H1439" t="s">
        <v>6</v>
      </c>
      <c r="I1439" t="s">
        <v>7</v>
      </c>
      <c r="J1439" t="s">
        <v>8</v>
      </c>
      <c r="K1439" t="s">
        <v>9</v>
      </c>
      <c r="L1439" t="s">
        <v>10</v>
      </c>
      <c r="M1439" t="s">
        <v>11</v>
      </c>
      <c r="N1439" t="s">
        <v>12</v>
      </c>
      <c r="O1439" t="s">
        <v>13</v>
      </c>
      <c r="P1439" t="s">
        <v>14</v>
      </c>
      <c r="Q1439" t="s">
        <v>15</v>
      </c>
      <c r="R1439" t="s">
        <v>16</v>
      </c>
      <c r="S1439" t="s">
        <v>17</v>
      </c>
      <c r="T1439" t="s">
        <v>18</v>
      </c>
      <c r="U1439" t="s">
        <v>19</v>
      </c>
    </row>
    <row r="1440" spans="1:21" x14ac:dyDescent="0.35">
      <c r="A1440" t="s">
        <v>265</v>
      </c>
      <c r="B1440">
        <v>44359</v>
      </c>
      <c r="C1440" t="s">
        <v>248</v>
      </c>
      <c r="D1440" t="s">
        <v>46</v>
      </c>
      <c r="E1440">
        <v>1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0.66666666666666663</v>
      </c>
      <c r="M1440">
        <v>0</v>
      </c>
      <c r="N1440">
        <v>1</v>
      </c>
      <c r="O1440">
        <v>1</v>
      </c>
      <c r="P1440">
        <v>0</v>
      </c>
      <c r="Q1440">
        <v>4</v>
      </c>
      <c r="R1440">
        <v>0</v>
      </c>
      <c r="S1440">
        <v>0</v>
      </c>
      <c r="T1440">
        <v>0</v>
      </c>
      <c r="U1440">
        <v>0</v>
      </c>
    </row>
    <row r="1441" spans="1:21" x14ac:dyDescent="0.35">
      <c r="A1441" t="s">
        <v>265</v>
      </c>
      <c r="B1441">
        <v>44360</v>
      </c>
      <c r="C1441" t="s">
        <v>244</v>
      </c>
      <c r="D1441" t="s">
        <v>46</v>
      </c>
      <c r="E1441">
        <v>1</v>
      </c>
      <c r="F1441">
        <v>0</v>
      </c>
      <c r="G1441">
        <v>0</v>
      </c>
      <c r="H1441">
        <v>0</v>
      </c>
      <c r="I1441">
        <v>1</v>
      </c>
      <c r="J1441">
        <v>0</v>
      </c>
      <c r="K1441">
        <v>0</v>
      </c>
      <c r="L1441">
        <v>5.666666666666667</v>
      </c>
      <c r="M1441">
        <v>10</v>
      </c>
      <c r="N1441">
        <v>5</v>
      </c>
      <c r="O1441">
        <v>5</v>
      </c>
      <c r="P1441">
        <v>2</v>
      </c>
      <c r="Q1441">
        <v>2</v>
      </c>
      <c r="R1441">
        <v>8</v>
      </c>
      <c r="S1441">
        <v>0</v>
      </c>
      <c r="T1441">
        <v>0</v>
      </c>
      <c r="U1441">
        <v>1</v>
      </c>
    </row>
    <row r="1442" spans="1:21" x14ac:dyDescent="0.35">
      <c r="A1442" t="s">
        <v>265</v>
      </c>
      <c r="B1442">
        <v>44361</v>
      </c>
      <c r="C1442" t="s">
        <v>255</v>
      </c>
      <c r="D1442" t="s">
        <v>53</v>
      </c>
      <c r="E1442">
        <v>1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4</v>
      </c>
      <c r="M1442">
        <v>4</v>
      </c>
      <c r="N1442">
        <v>2</v>
      </c>
      <c r="O1442">
        <v>2</v>
      </c>
      <c r="P1442">
        <v>0</v>
      </c>
      <c r="Q1442">
        <v>1</v>
      </c>
      <c r="R1442">
        <v>3</v>
      </c>
      <c r="S1442">
        <v>0</v>
      </c>
      <c r="T1442">
        <v>0</v>
      </c>
      <c r="U1442">
        <v>1</v>
      </c>
    </row>
    <row r="1443" spans="1:21" x14ac:dyDescent="0.35">
      <c r="A1443" t="s">
        <v>265</v>
      </c>
      <c r="B1443">
        <v>44362</v>
      </c>
      <c r="C1443" t="s">
        <v>254</v>
      </c>
      <c r="D1443" t="s">
        <v>53</v>
      </c>
      <c r="E1443">
        <v>1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4</v>
      </c>
      <c r="M1443">
        <v>3</v>
      </c>
      <c r="N1443">
        <v>1</v>
      </c>
      <c r="O1443">
        <v>1</v>
      </c>
      <c r="P1443">
        <v>0</v>
      </c>
      <c r="Q1443">
        <v>0</v>
      </c>
      <c r="R1443">
        <v>4</v>
      </c>
      <c r="S1443">
        <v>0</v>
      </c>
      <c r="T1443">
        <v>0</v>
      </c>
      <c r="U1443">
        <v>0</v>
      </c>
    </row>
    <row r="1444" spans="1:21" x14ac:dyDescent="0.35">
      <c r="A1444" t="s">
        <v>265</v>
      </c>
      <c r="B1444">
        <v>44363</v>
      </c>
      <c r="C1444" t="s">
        <v>246</v>
      </c>
      <c r="D1444" t="s">
        <v>53</v>
      </c>
      <c r="E1444">
        <v>1</v>
      </c>
      <c r="F1444">
        <v>0</v>
      </c>
      <c r="G1444">
        <v>0</v>
      </c>
      <c r="H1444">
        <v>1</v>
      </c>
      <c r="I1444">
        <v>0</v>
      </c>
      <c r="J1444">
        <v>0</v>
      </c>
      <c r="K1444">
        <v>0</v>
      </c>
      <c r="L1444">
        <v>5</v>
      </c>
      <c r="M1444">
        <v>9</v>
      </c>
      <c r="N1444">
        <v>5</v>
      </c>
      <c r="O1444">
        <v>5</v>
      </c>
      <c r="P1444">
        <v>1</v>
      </c>
      <c r="Q1444">
        <v>2</v>
      </c>
      <c r="R1444">
        <v>2</v>
      </c>
      <c r="S1444">
        <v>0</v>
      </c>
      <c r="T1444">
        <v>0</v>
      </c>
      <c r="U1444">
        <v>0</v>
      </c>
    </row>
    <row r="1445" spans="1:21" x14ac:dyDescent="0.35">
      <c r="A1445" t="s">
        <v>265</v>
      </c>
      <c r="B1445">
        <v>44364</v>
      </c>
      <c r="C1445" t="s">
        <v>251</v>
      </c>
      <c r="D1445" t="s">
        <v>53</v>
      </c>
      <c r="E1445">
        <v>1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3.6666666666666665</v>
      </c>
      <c r="M1445">
        <v>5</v>
      </c>
      <c r="N1445">
        <v>3</v>
      </c>
      <c r="O1445">
        <v>3</v>
      </c>
      <c r="P1445">
        <v>2</v>
      </c>
      <c r="Q1445">
        <v>0</v>
      </c>
      <c r="R1445">
        <v>5</v>
      </c>
      <c r="S1445">
        <v>1</v>
      </c>
      <c r="T1445">
        <v>0</v>
      </c>
      <c r="U1445">
        <v>0</v>
      </c>
    </row>
    <row r="1446" spans="1:21" x14ac:dyDescent="0.35">
      <c r="A1446" t="s">
        <v>265</v>
      </c>
      <c r="B1446">
        <v>44365</v>
      </c>
      <c r="C1446" t="s">
        <v>255</v>
      </c>
      <c r="D1446" t="s">
        <v>118</v>
      </c>
      <c r="E1446">
        <v>1</v>
      </c>
      <c r="F1446">
        <v>0</v>
      </c>
      <c r="G1446">
        <v>0</v>
      </c>
      <c r="H1446">
        <v>0</v>
      </c>
      <c r="I1446">
        <v>1</v>
      </c>
      <c r="J1446">
        <v>0</v>
      </c>
      <c r="K1446">
        <v>0</v>
      </c>
      <c r="L1446">
        <v>5</v>
      </c>
      <c r="M1446">
        <v>7</v>
      </c>
      <c r="N1446">
        <v>6</v>
      </c>
      <c r="O1446">
        <v>6</v>
      </c>
      <c r="P1446">
        <v>2</v>
      </c>
      <c r="Q1446">
        <v>0</v>
      </c>
      <c r="R1446">
        <v>3</v>
      </c>
      <c r="S1446">
        <v>0</v>
      </c>
      <c r="T1446">
        <v>0</v>
      </c>
      <c r="U1446">
        <v>0</v>
      </c>
    </row>
    <row r="1447" spans="1:21" x14ac:dyDescent="0.35">
      <c r="A1447" t="s">
        <v>265</v>
      </c>
      <c r="B1447">
        <v>44366</v>
      </c>
      <c r="C1447" t="s">
        <v>254</v>
      </c>
      <c r="D1447" t="s">
        <v>118</v>
      </c>
      <c r="E1447">
        <v>1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5</v>
      </c>
      <c r="M1447">
        <v>3</v>
      </c>
      <c r="N1447">
        <v>0</v>
      </c>
      <c r="O1447">
        <v>0</v>
      </c>
      <c r="P1447">
        <v>0</v>
      </c>
      <c r="Q1447">
        <v>2</v>
      </c>
      <c r="R1447">
        <v>2</v>
      </c>
      <c r="S1447">
        <v>0</v>
      </c>
      <c r="T1447">
        <v>0</v>
      </c>
      <c r="U1447">
        <v>1</v>
      </c>
    </row>
    <row r="1448" spans="1:21" x14ac:dyDescent="0.35">
      <c r="A1448" t="s">
        <v>265</v>
      </c>
      <c r="B1448">
        <v>44367</v>
      </c>
      <c r="C1448" t="s">
        <v>250</v>
      </c>
      <c r="D1448" t="s">
        <v>118</v>
      </c>
      <c r="E1448">
        <v>1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5</v>
      </c>
      <c r="M1448">
        <v>2</v>
      </c>
      <c r="N1448">
        <v>0</v>
      </c>
      <c r="O1448">
        <v>0</v>
      </c>
      <c r="P1448">
        <v>0</v>
      </c>
      <c r="Q1448">
        <v>1</v>
      </c>
      <c r="R1448">
        <v>4</v>
      </c>
      <c r="S1448">
        <v>0</v>
      </c>
      <c r="T1448">
        <v>0</v>
      </c>
      <c r="U1448">
        <v>0</v>
      </c>
    </row>
    <row r="1449" spans="1:21" x14ac:dyDescent="0.35">
      <c r="A1449" t="s">
        <v>265</v>
      </c>
      <c r="B1449">
        <v>44368</v>
      </c>
      <c r="C1449" t="s">
        <v>246</v>
      </c>
      <c r="D1449" t="s">
        <v>114</v>
      </c>
      <c r="E1449">
        <v>1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4.666666666666667</v>
      </c>
      <c r="M1449">
        <v>3</v>
      </c>
      <c r="N1449">
        <v>0</v>
      </c>
      <c r="O1449">
        <v>0</v>
      </c>
      <c r="P1449">
        <v>0</v>
      </c>
      <c r="Q1449">
        <v>2</v>
      </c>
      <c r="R1449">
        <v>5</v>
      </c>
      <c r="S1449">
        <v>0</v>
      </c>
      <c r="T1449">
        <v>0</v>
      </c>
      <c r="U1449">
        <v>0</v>
      </c>
    </row>
    <row r="1450" spans="1:21" x14ac:dyDescent="0.35">
      <c r="A1450" t="s">
        <v>265</v>
      </c>
      <c r="B1450">
        <v>44369</v>
      </c>
      <c r="C1450" t="s">
        <v>251</v>
      </c>
      <c r="D1450" t="s">
        <v>114</v>
      </c>
      <c r="E1450">
        <v>1</v>
      </c>
      <c r="F1450">
        <v>0</v>
      </c>
      <c r="G1450">
        <v>0</v>
      </c>
      <c r="H1450">
        <v>0</v>
      </c>
      <c r="I1450">
        <v>1</v>
      </c>
      <c r="J1450">
        <v>0</v>
      </c>
      <c r="K1450">
        <v>0</v>
      </c>
      <c r="L1450">
        <v>5</v>
      </c>
      <c r="M1450">
        <v>4</v>
      </c>
      <c r="N1450">
        <v>4</v>
      </c>
      <c r="O1450">
        <v>4</v>
      </c>
      <c r="P1450">
        <v>1</v>
      </c>
      <c r="Q1450">
        <v>0</v>
      </c>
      <c r="R1450">
        <v>9</v>
      </c>
      <c r="S1450">
        <v>0</v>
      </c>
      <c r="T1450">
        <v>0</v>
      </c>
      <c r="U1450">
        <v>0</v>
      </c>
    </row>
    <row r="1451" spans="1:21" x14ac:dyDescent="0.35">
      <c r="A1451" t="s">
        <v>265</v>
      </c>
      <c r="B1451">
        <v>44371</v>
      </c>
      <c r="C1451" t="s">
        <v>255</v>
      </c>
      <c r="D1451" t="s">
        <v>56</v>
      </c>
      <c r="E1451">
        <v>1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6</v>
      </c>
      <c r="M1451">
        <v>4</v>
      </c>
      <c r="N1451">
        <v>1</v>
      </c>
      <c r="O1451">
        <v>1</v>
      </c>
      <c r="P1451">
        <v>0</v>
      </c>
      <c r="Q1451">
        <v>2</v>
      </c>
      <c r="R1451">
        <v>6</v>
      </c>
      <c r="S1451">
        <v>0</v>
      </c>
      <c r="T1451">
        <v>2</v>
      </c>
      <c r="U1451">
        <v>1</v>
      </c>
    </row>
    <row r="1452" spans="1:21" x14ac:dyDescent="0.35">
      <c r="A1452" t="s">
        <v>265</v>
      </c>
      <c r="B1452">
        <v>44372</v>
      </c>
      <c r="C1452" t="s">
        <v>254</v>
      </c>
      <c r="D1452" t="s">
        <v>56</v>
      </c>
      <c r="E1452">
        <v>1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4.333333333333333</v>
      </c>
      <c r="M1452">
        <v>6</v>
      </c>
      <c r="N1452">
        <v>6</v>
      </c>
      <c r="O1452">
        <v>6</v>
      </c>
      <c r="P1452">
        <v>1</v>
      </c>
      <c r="Q1452">
        <v>1</v>
      </c>
      <c r="R1452">
        <v>2</v>
      </c>
      <c r="S1452">
        <v>0</v>
      </c>
      <c r="T1452">
        <v>0</v>
      </c>
      <c r="U1452">
        <v>0</v>
      </c>
    </row>
    <row r="1453" spans="1:21" x14ac:dyDescent="0.35">
      <c r="A1453" t="s">
        <v>265</v>
      </c>
      <c r="B1453">
        <v>44374</v>
      </c>
      <c r="C1453" t="s">
        <v>250</v>
      </c>
      <c r="D1453" t="s">
        <v>56</v>
      </c>
      <c r="E1453">
        <v>1</v>
      </c>
      <c r="F1453">
        <v>0</v>
      </c>
      <c r="G1453">
        <v>0</v>
      </c>
      <c r="H1453">
        <v>0</v>
      </c>
      <c r="I1453">
        <v>1</v>
      </c>
      <c r="J1453">
        <v>0</v>
      </c>
      <c r="K1453">
        <v>0</v>
      </c>
      <c r="L1453">
        <v>3.3333333333333335</v>
      </c>
      <c r="M1453">
        <v>6</v>
      </c>
      <c r="N1453">
        <v>6</v>
      </c>
      <c r="O1453">
        <v>6</v>
      </c>
      <c r="P1453">
        <v>2</v>
      </c>
      <c r="Q1453">
        <v>4</v>
      </c>
      <c r="R1453">
        <v>1</v>
      </c>
      <c r="S1453">
        <v>0</v>
      </c>
      <c r="T1453">
        <v>0</v>
      </c>
      <c r="U1453">
        <v>0</v>
      </c>
    </row>
    <row r="1454" spans="1:21" x14ac:dyDescent="0.35">
      <c r="A1454" t="s">
        <v>265</v>
      </c>
      <c r="B1454">
        <v>44375</v>
      </c>
      <c r="C1454" t="s">
        <v>251</v>
      </c>
      <c r="D1454" t="s">
        <v>49</v>
      </c>
      <c r="E1454">
        <v>1</v>
      </c>
      <c r="F1454">
        <v>0</v>
      </c>
      <c r="G1454">
        <v>0</v>
      </c>
      <c r="H1454">
        <v>1</v>
      </c>
      <c r="I1454">
        <v>0</v>
      </c>
      <c r="J1454">
        <v>0</v>
      </c>
      <c r="K1454">
        <v>0</v>
      </c>
      <c r="L1454">
        <v>5</v>
      </c>
      <c r="M1454">
        <v>6</v>
      </c>
      <c r="N1454">
        <v>4</v>
      </c>
      <c r="O1454">
        <v>4</v>
      </c>
      <c r="P1454">
        <v>2</v>
      </c>
      <c r="Q1454">
        <v>0</v>
      </c>
      <c r="R1454">
        <v>4</v>
      </c>
      <c r="S1454">
        <v>0</v>
      </c>
      <c r="T1454">
        <v>0</v>
      </c>
      <c r="U1454">
        <v>0</v>
      </c>
    </row>
    <row r="1455" spans="1:21" x14ac:dyDescent="0.35">
      <c r="A1455" t="s">
        <v>265</v>
      </c>
      <c r="B1455" t="s">
        <v>256</v>
      </c>
      <c r="C1455" t="s">
        <v>254</v>
      </c>
      <c r="D1455" t="s">
        <v>49</v>
      </c>
      <c r="E1455">
        <v>1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3.3333333333333335</v>
      </c>
      <c r="M1455">
        <v>8</v>
      </c>
      <c r="N1455">
        <v>4</v>
      </c>
      <c r="O1455">
        <v>4</v>
      </c>
      <c r="P1455">
        <v>0</v>
      </c>
      <c r="Q1455">
        <v>2</v>
      </c>
      <c r="R1455">
        <v>3</v>
      </c>
      <c r="S1455">
        <v>0</v>
      </c>
      <c r="T1455">
        <v>0</v>
      </c>
      <c r="U1455">
        <v>0</v>
      </c>
    </row>
    <row r="1456" spans="1:21" x14ac:dyDescent="0.35">
      <c r="A1456" t="s">
        <v>265</v>
      </c>
      <c r="B1456" t="s">
        <v>257</v>
      </c>
      <c r="C1456" t="s">
        <v>247</v>
      </c>
      <c r="D1456" t="s">
        <v>49</v>
      </c>
      <c r="E1456">
        <v>1</v>
      </c>
      <c r="F1456">
        <v>0</v>
      </c>
      <c r="G1456">
        <v>0</v>
      </c>
      <c r="H1456">
        <v>0</v>
      </c>
      <c r="I1456">
        <v>1</v>
      </c>
      <c r="J1456">
        <v>0</v>
      </c>
      <c r="K1456">
        <v>0</v>
      </c>
      <c r="L1456">
        <v>3.6666666666666665</v>
      </c>
      <c r="M1456">
        <v>3</v>
      </c>
      <c r="N1456">
        <v>3</v>
      </c>
      <c r="O1456">
        <v>2</v>
      </c>
      <c r="P1456">
        <v>1</v>
      </c>
      <c r="Q1456">
        <v>2</v>
      </c>
      <c r="R1456">
        <v>3</v>
      </c>
      <c r="S1456">
        <v>0</v>
      </c>
      <c r="T1456">
        <v>0</v>
      </c>
      <c r="U1456">
        <v>1</v>
      </c>
    </row>
    <row r="1457" spans="1:21" x14ac:dyDescent="0.35">
      <c r="A1457" t="s">
        <v>265</v>
      </c>
      <c r="B1457">
        <v>44378</v>
      </c>
      <c r="C1457" t="s">
        <v>255</v>
      </c>
      <c r="D1457" t="s">
        <v>26</v>
      </c>
      <c r="E1457">
        <v>1</v>
      </c>
      <c r="F1457">
        <v>0</v>
      </c>
      <c r="G1457">
        <v>0</v>
      </c>
      <c r="H1457">
        <v>0</v>
      </c>
      <c r="I1457">
        <v>1</v>
      </c>
      <c r="J1457">
        <v>0</v>
      </c>
      <c r="K1457">
        <v>0</v>
      </c>
      <c r="L1457">
        <v>4</v>
      </c>
      <c r="M1457">
        <v>5</v>
      </c>
      <c r="N1457">
        <v>6</v>
      </c>
      <c r="O1457">
        <v>6</v>
      </c>
      <c r="P1457">
        <v>2</v>
      </c>
      <c r="Q1457">
        <v>2</v>
      </c>
      <c r="R1457">
        <v>3</v>
      </c>
      <c r="S1457">
        <v>0</v>
      </c>
      <c r="T1457">
        <v>0</v>
      </c>
      <c r="U1457">
        <v>0</v>
      </c>
    </row>
    <row r="1458" spans="1:21" x14ac:dyDescent="0.35">
      <c r="A1458" t="s">
        <v>265</v>
      </c>
      <c r="B1458">
        <v>44379</v>
      </c>
      <c r="C1458" t="s">
        <v>250</v>
      </c>
      <c r="D1458" t="s">
        <v>26</v>
      </c>
      <c r="E1458">
        <v>1</v>
      </c>
      <c r="F1458">
        <v>0</v>
      </c>
      <c r="G1458">
        <v>0</v>
      </c>
      <c r="H1458">
        <v>0</v>
      </c>
      <c r="I1458">
        <v>1</v>
      </c>
      <c r="J1458">
        <v>0</v>
      </c>
      <c r="K1458">
        <v>0</v>
      </c>
      <c r="L1458">
        <v>2.6666666666666665</v>
      </c>
      <c r="M1458">
        <v>6</v>
      </c>
      <c r="N1458">
        <v>6</v>
      </c>
      <c r="O1458">
        <v>6</v>
      </c>
      <c r="P1458">
        <v>0</v>
      </c>
      <c r="Q1458">
        <v>2</v>
      </c>
      <c r="R1458">
        <v>3</v>
      </c>
      <c r="S1458">
        <v>0</v>
      </c>
      <c r="T1458">
        <v>0</v>
      </c>
      <c r="U1458">
        <v>0</v>
      </c>
    </row>
    <row r="1459" spans="1:21" x14ac:dyDescent="0.35">
      <c r="A1459" t="s">
        <v>265</v>
      </c>
      <c r="B1459">
        <v>44380</v>
      </c>
      <c r="C1459" t="s">
        <v>251</v>
      </c>
      <c r="D1459" t="s">
        <v>26</v>
      </c>
      <c r="E1459">
        <v>1</v>
      </c>
      <c r="F1459">
        <v>0</v>
      </c>
      <c r="G1459">
        <v>0</v>
      </c>
      <c r="H1459">
        <v>0</v>
      </c>
      <c r="I1459">
        <v>1</v>
      </c>
      <c r="J1459">
        <v>0</v>
      </c>
      <c r="K1459">
        <v>0</v>
      </c>
      <c r="L1459">
        <v>5</v>
      </c>
      <c r="M1459">
        <v>5</v>
      </c>
      <c r="N1459">
        <v>3</v>
      </c>
      <c r="O1459">
        <v>3</v>
      </c>
      <c r="P1459">
        <v>2</v>
      </c>
      <c r="Q1459">
        <v>2</v>
      </c>
      <c r="R1459">
        <v>3</v>
      </c>
      <c r="S1459">
        <v>0</v>
      </c>
      <c r="T1459">
        <v>0</v>
      </c>
      <c r="U1459">
        <v>0</v>
      </c>
    </row>
    <row r="1460" spans="1:21" x14ac:dyDescent="0.35">
      <c r="A1460" t="s">
        <v>265</v>
      </c>
      <c r="B1460" t="s">
        <v>0</v>
      </c>
      <c r="C1460" t="s">
        <v>1</v>
      </c>
      <c r="D1460" t="s">
        <v>2</v>
      </c>
      <c r="E1460" t="s">
        <v>3</v>
      </c>
      <c r="F1460" t="s">
        <v>4</v>
      </c>
      <c r="G1460" t="s">
        <v>5</v>
      </c>
      <c r="H1460" t="s">
        <v>6</v>
      </c>
      <c r="I1460" t="s">
        <v>7</v>
      </c>
      <c r="J1460" t="s">
        <v>8</v>
      </c>
      <c r="K1460" t="s">
        <v>9</v>
      </c>
      <c r="L1460" t="s">
        <v>10</v>
      </c>
      <c r="M1460" t="s">
        <v>11</v>
      </c>
      <c r="N1460" t="s">
        <v>12</v>
      </c>
      <c r="O1460" t="s">
        <v>13</v>
      </c>
      <c r="P1460" t="s">
        <v>14</v>
      </c>
      <c r="Q1460" t="s">
        <v>15</v>
      </c>
      <c r="R1460" t="s">
        <v>16</v>
      </c>
      <c r="S1460" t="s">
        <v>17</v>
      </c>
      <c r="T1460" t="s">
        <v>18</v>
      </c>
      <c r="U1460" t="s">
        <v>19</v>
      </c>
    </row>
    <row r="1461" spans="1:21" x14ac:dyDescent="0.35">
      <c r="A1461" t="s">
        <v>265</v>
      </c>
      <c r="B1461">
        <v>44381</v>
      </c>
      <c r="C1461" t="s">
        <v>254</v>
      </c>
      <c r="D1461" t="s">
        <v>26</v>
      </c>
      <c r="E1461">
        <v>1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5.333333333333333</v>
      </c>
      <c r="M1461">
        <v>6</v>
      </c>
      <c r="N1461">
        <v>3</v>
      </c>
      <c r="O1461">
        <v>3</v>
      </c>
      <c r="P1461">
        <v>1</v>
      </c>
      <c r="Q1461">
        <v>2</v>
      </c>
      <c r="R1461">
        <v>3</v>
      </c>
      <c r="S1461">
        <v>0</v>
      </c>
      <c r="T1461">
        <v>0</v>
      </c>
      <c r="U1461">
        <v>0</v>
      </c>
    </row>
    <row r="1462" spans="1:21" x14ac:dyDescent="0.35">
      <c r="A1462" t="s">
        <v>265</v>
      </c>
      <c r="B1462">
        <v>44382</v>
      </c>
      <c r="C1462" t="s">
        <v>247</v>
      </c>
      <c r="D1462" t="s">
        <v>51</v>
      </c>
      <c r="E1462">
        <v>1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3.3333333333333335</v>
      </c>
      <c r="M1462">
        <v>7</v>
      </c>
      <c r="N1462">
        <v>5</v>
      </c>
      <c r="O1462">
        <v>5</v>
      </c>
      <c r="P1462">
        <v>1</v>
      </c>
      <c r="Q1462">
        <v>2</v>
      </c>
      <c r="R1462">
        <v>0</v>
      </c>
      <c r="S1462">
        <v>0</v>
      </c>
      <c r="T1462">
        <v>0</v>
      </c>
      <c r="U1462">
        <v>0</v>
      </c>
    </row>
    <row r="1463" spans="1:21" x14ac:dyDescent="0.35">
      <c r="A1463" t="s">
        <v>265</v>
      </c>
      <c r="B1463" t="s">
        <v>258</v>
      </c>
      <c r="C1463" t="s">
        <v>255</v>
      </c>
      <c r="D1463" t="s">
        <v>51</v>
      </c>
      <c r="E1463">
        <v>1</v>
      </c>
      <c r="F1463">
        <v>0</v>
      </c>
      <c r="G1463">
        <v>0</v>
      </c>
      <c r="H1463">
        <v>0</v>
      </c>
      <c r="I1463">
        <v>1</v>
      </c>
      <c r="J1463">
        <v>0</v>
      </c>
      <c r="K1463">
        <v>0</v>
      </c>
      <c r="L1463">
        <v>2.6666666666666665</v>
      </c>
      <c r="M1463">
        <v>4</v>
      </c>
      <c r="N1463">
        <v>6</v>
      </c>
      <c r="O1463">
        <v>6</v>
      </c>
      <c r="P1463">
        <v>1</v>
      </c>
      <c r="Q1463">
        <v>2</v>
      </c>
      <c r="R1463">
        <v>2</v>
      </c>
      <c r="S1463">
        <v>1</v>
      </c>
      <c r="T1463">
        <v>0</v>
      </c>
      <c r="U1463">
        <v>0</v>
      </c>
    </row>
    <row r="1464" spans="1:21" x14ac:dyDescent="0.35">
      <c r="A1464" t="s">
        <v>265</v>
      </c>
      <c r="B1464" t="s">
        <v>259</v>
      </c>
      <c r="C1464" t="s">
        <v>250</v>
      </c>
      <c r="D1464" t="s">
        <v>51</v>
      </c>
      <c r="E1464">
        <v>1</v>
      </c>
      <c r="F1464">
        <v>0</v>
      </c>
      <c r="G1464">
        <v>0</v>
      </c>
      <c r="H1464">
        <v>0</v>
      </c>
      <c r="I1464">
        <v>1</v>
      </c>
      <c r="J1464">
        <v>0</v>
      </c>
      <c r="K1464">
        <v>0</v>
      </c>
      <c r="L1464">
        <v>4.333333333333333</v>
      </c>
      <c r="M1464">
        <v>5</v>
      </c>
      <c r="N1464">
        <v>4</v>
      </c>
      <c r="O1464">
        <v>4</v>
      </c>
      <c r="P1464">
        <v>0</v>
      </c>
      <c r="Q1464">
        <v>3</v>
      </c>
      <c r="R1464">
        <v>3</v>
      </c>
      <c r="S1464">
        <v>0</v>
      </c>
      <c r="T1464">
        <v>0</v>
      </c>
      <c r="U1464">
        <v>0</v>
      </c>
    </row>
    <row r="1465" spans="1:21" x14ac:dyDescent="0.35">
      <c r="A1465" t="s">
        <v>265</v>
      </c>
      <c r="B1465">
        <v>44385</v>
      </c>
      <c r="C1465" t="s">
        <v>245</v>
      </c>
      <c r="D1465" t="s">
        <v>47</v>
      </c>
      <c r="E1465">
        <v>1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4</v>
      </c>
      <c r="M1465">
        <v>5</v>
      </c>
      <c r="N1465">
        <v>3</v>
      </c>
      <c r="O1465">
        <v>3</v>
      </c>
      <c r="P1465">
        <v>2</v>
      </c>
      <c r="Q1465">
        <v>0</v>
      </c>
      <c r="R1465">
        <v>4</v>
      </c>
      <c r="S1465">
        <v>0</v>
      </c>
      <c r="T1465">
        <v>0</v>
      </c>
      <c r="U1465">
        <v>0</v>
      </c>
    </row>
    <row r="1466" spans="1:21" x14ac:dyDescent="0.35">
      <c r="A1466" t="s">
        <v>265</v>
      </c>
      <c r="B1466">
        <v>44386</v>
      </c>
      <c r="C1466" t="s">
        <v>248</v>
      </c>
      <c r="D1466" t="s">
        <v>47</v>
      </c>
      <c r="E1466">
        <v>1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7</v>
      </c>
      <c r="M1466">
        <v>1</v>
      </c>
      <c r="N1466">
        <v>0</v>
      </c>
      <c r="O1466">
        <v>0</v>
      </c>
      <c r="P1466">
        <v>0</v>
      </c>
      <c r="Q1466">
        <v>1</v>
      </c>
      <c r="R1466">
        <v>9</v>
      </c>
      <c r="S1466">
        <v>0</v>
      </c>
      <c r="T1466">
        <v>0</v>
      </c>
      <c r="U1466">
        <v>0</v>
      </c>
    </row>
    <row r="1467" spans="1:21" x14ac:dyDescent="0.35">
      <c r="A1467" t="s">
        <v>265</v>
      </c>
      <c r="B1467">
        <v>44387</v>
      </c>
      <c r="C1467" t="s">
        <v>254</v>
      </c>
      <c r="D1467" t="s">
        <v>47</v>
      </c>
      <c r="E1467">
        <v>1</v>
      </c>
      <c r="F1467">
        <v>0</v>
      </c>
      <c r="G1467">
        <v>0</v>
      </c>
      <c r="H1467">
        <v>1</v>
      </c>
      <c r="I1467">
        <v>0</v>
      </c>
      <c r="J1467">
        <v>0</v>
      </c>
      <c r="K1467">
        <v>0</v>
      </c>
      <c r="L1467">
        <v>6</v>
      </c>
      <c r="M1467">
        <v>5</v>
      </c>
      <c r="N1467">
        <v>3</v>
      </c>
      <c r="O1467">
        <v>3</v>
      </c>
      <c r="P1467">
        <v>2</v>
      </c>
      <c r="Q1467">
        <v>1</v>
      </c>
      <c r="R1467">
        <v>1</v>
      </c>
      <c r="S1467">
        <v>0</v>
      </c>
      <c r="T1467">
        <v>0</v>
      </c>
      <c r="U1467">
        <v>0</v>
      </c>
    </row>
    <row r="1468" spans="1:21" x14ac:dyDescent="0.35">
      <c r="A1468" t="s">
        <v>265</v>
      </c>
      <c r="B1468">
        <v>44393</v>
      </c>
      <c r="C1468" t="s">
        <v>251</v>
      </c>
      <c r="D1468" t="s">
        <v>44</v>
      </c>
      <c r="E1468">
        <v>1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5</v>
      </c>
      <c r="M1468">
        <v>7</v>
      </c>
      <c r="N1468">
        <v>3</v>
      </c>
      <c r="O1468">
        <v>3</v>
      </c>
      <c r="P1468">
        <v>1</v>
      </c>
      <c r="Q1468">
        <v>1</v>
      </c>
      <c r="R1468">
        <v>6</v>
      </c>
      <c r="S1468">
        <v>0</v>
      </c>
      <c r="T1468">
        <v>0</v>
      </c>
      <c r="U1468">
        <v>0</v>
      </c>
    </row>
    <row r="1469" spans="1:21" x14ac:dyDescent="0.35">
      <c r="A1469" t="s">
        <v>265</v>
      </c>
      <c r="B1469">
        <v>44394</v>
      </c>
      <c r="C1469" t="s">
        <v>254</v>
      </c>
      <c r="D1469" t="s">
        <v>44</v>
      </c>
      <c r="E1469">
        <v>1</v>
      </c>
      <c r="F1469">
        <v>0</v>
      </c>
      <c r="G1469">
        <v>0</v>
      </c>
      <c r="H1469">
        <v>1</v>
      </c>
      <c r="I1469">
        <v>0</v>
      </c>
      <c r="J1469">
        <v>0</v>
      </c>
      <c r="K1469">
        <v>0</v>
      </c>
      <c r="L1469">
        <v>5</v>
      </c>
      <c r="M1469">
        <v>4</v>
      </c>
      <c r="N1469">
        <v>1</v>
      </c>
      <c r="O1469">
        <v>1</v>
      </c>
      <c r="P1469">
        <v>0</v>
      </c>
      <c r="Q1469">
        <v>2</v>
      </c>
      <c r="R1469">
        <v>5</v>
      </c>
      <c r="S1469">
        <v>2</v>
      </c>
      <c r="T1469">
        <v>0</v>
      </c>
      <c r="U1469">
        <v>0</v>
      </c>
    </row>
    <row r="1470" spans="1:21" x14ac:dyDescent="0.35">
      <c r="A1470" t="s">
        <v>265</v>
      </c>
      <c r="B1470">
        <v>44395</v>
      </c>
      <c r="C1470" t="s">
        <v>245</v>
      </c>
      <c r="D1470" t="s">
        <v>44</v>
      </c>
      <c r="E1470">
        <v>1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6</v>
      </c>
      <c r="M1470">
        <v>4</v>
      </c>
      <c r="N1470">
        <v>2</v>
      </c>
      <c r="O1470">
        <v>2</v>
      </c>
      <c r="P1470">
        <v>1</v>
      </c>
      <c r="Q1470">
        <v>1</v>
      </c>
      <c r="R1470">
        <v>3</v>
      </c>
      <c r="S1470">
        <v>1</v>
      </c>
      <c r="T1470">
        <v>0</v>
      </c>
      <c r="U1470">
        <v>0</v>
      </c>
    </row>
    <row r="1471" spans="1:21" x14ac:dyDescent="0.35">
      <c r="A1471" t="s">
        <v>265</v>
      </c>
      <c r="B1471">
        <v>44396</v>
      </c>
      <c r="C1471" t="s">
        <v>255</v>
      </c>
      <c r="D1471" t="s">
        <v>32</v>
      </c>
      <c r="E1471">
        <v>1</v>
      </c>
      <c r="F1471">
        <v>0</v>
      </c>
      <c r="G1471">
        <v>0</v>
      </c>
      <c r="H1471">
        <v>0</v>
      </c>
      <c r="I1471">
        <v>1</v>
      </c>
      <c r="J1471">
        <v>0</v>
      </c>
      <c r="K1471">
        <v>0</v>
      </c>
      <c r="L1471">
        <v>4.333333333333333</v>
      </c>
      <c r="M1471">
        <v>7</v>
      </c>
      <c r="N1471">
        <v>4</v>
      </c>
      <c r="O1471">
        <v>4</v>
      </c>
      <c r="P1471">
        <v>1</v>
      </c>
      <c r="Q1471">
        <v>2</v>
      </c>
      <c r="R1471">
        <v>8</v>
      </c>
      <c r="S1471">
        <v>1</v>
      </c>
      <c r="T1471">
        <v>0</v>
      </c>
      <c r="U1471">
        <v>0</v>
      </c>
    </row>
    <row r="1472" spans="1:21" x14ac:dyDescent="0.35">
      <c r="A1472" t="s">
        <v>265</v>
      </c>
      <c r="B1472">
        <v>44397</v>
      </c>
      <c r="C1472" t="s">
        <v>248</v>
      </c>
      <c r="D1472" t="s">
        <v>32</v>
      </c>
      <c r="E1472">
        <v>1</v>
      </c>
      <c r="F1472">
        <v>0</v>
      </c>
      <c r="G1472">
        <v>0</v>
      </c>
      <c r="H1472">
        <v>0</v>
      </c>
      <c r="I1472">
        <v>1</v>
      </c>
      <c r="J1472">
        <v>0</v>
      </c>
      <c r="K1472">
        <v>0</v>
      </c>
      <c r="L1472">
        <v>4</v>
      </c>
      <c r="M1472">
        <v>8</v>
      </c>
      <c r="N1472">
        <v>5</v>
      </c>
      <c r="O1472">
        <v>5</v>
      </c>
      <c r="P1472">
        <v>2</v>
      </c>
      <c r="Q1472">
        <v>1</v>
      </c>
      <c r="R1472">
        <v>3</v>
      </c>
      <c r="S1472">
        <v>1</v>
      </c>
      <c r="T1472">
        <v>0</v>
      </c>
      <c r="U1472">
        <v>1</v>
      </c>
    </row>
    <row r="1473" spans="1:21" x14ac:dyDescent="0.35">
      <c r="A1473" t="s">
        <v>265</v>
      </c>
      <c r="B1473">
        <v>44398</v>
      </c>
      <c r="C1473" t="s">
        <v>251</v>
      </c>
      <c r="D1473" t="s">
        <v>32</v>
      </c>
      <c r="E1473">
        <v>1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5</v>
      </c>
      <c r="M1473">
        <v>3</v>
      </c>
      <c r="N1473">
        <v>3</v>
      </c>
      <c r="O1473">
        <v>3</v>
      </c>
      <c r="P1473">
        <v>2</v>
      </c>
      <c r="Q1473">
        <v>0</v>
      </c>
      <c r="R1473">
        <v>5</v>
      </c>
      <c r="S1473">
        <v>0</v>
      </c>
      <c r="T1473">
        <v>0</v>
      </c>
      <c r="U1473">
        <v>0</v>
      </c>
    </row>
    <row r="1474" spans="1:21" x14ac:dyDescent="0.35">
      <c r="A1474" t="s">
        <v>265</v>
      </c>
      <c r="B1474">
        <v>44399</v>
      </c>
      <c r="C1474" t="s">
        <v>254</v>
      </c>
      <c r="D1474" t="s">
        <v>35</v>
      </c>
      <c r="E1474">
        <v>1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6</v>
      </c>
      <c r="M1474">
        <v>4</v>
      </c>
      <c r="N1474">
        <v>1</v>
      </c>
      <c r="O1474">
        <v>1</v>
      </c>
      <c r="P1474">
        <v>0</v>
      </c>
      <c r="Q1474">
        <v>3</v>
      </c>
      <c r="R1474">
        <v>2</v>
      </c>
      <c r="S1474">
        <v>0</v>
      </c>
      <c r="T1474">
        <v>0</v>
      </c>
      <c r="U1474">
        <v>0</v>
      </c>
    </row>
    <row r="1475" spans="1:21" x14ac:dyDescent="0.35">
      <c r="A1475" t="s">
        <v>265</v>
      </c>
      <c r="B1475">
        <v>44400</v>
      </c>
      <c r="C1475" t="s">
        <v>245</v>
      </c>
      <c r="D1475" t="s">
        <v>35</v>
      </c>
      <c r="E1475">
        <v>1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6.666666666666667</v>
      </c>
      <c r="M1475">
        <v>8</v>
      </c>
      <c r="N1475">
        <v>4</v>
      </c>
      <c r="O1475">
        <v>4</v>
      </c>
      <c r="P1475">
        <v>1</v>
      </c>
      <c r="Q1475">
        <v>2</v>
      </c>
      <c r="R1475">
        <v>3</v>
      </c>
      <c r="S1475">
        <v>0</v>
      </c>
      <c r="T1475">
        <v>0</v>
      </c>
      <c r="U1475">
        <v>0</v>
      </c>
    </row>
    <row r="1476" spans="1:21" x14ac:dyDescent="0.35">
      <c r="A1476" t="s">
        <v>265</v>
      </c>
      <c r="B1476">
        <v>44401</v>
      </c>
      <c r="C1476" t="s">
        <v>255</v>
      </c>
      <c r="D1476" t="s">
        <v>35</v>
      </c>
      <c r="E1476">
        <v>1</v>
      </c>
      <c r="F1476">
        <v>0</v>
      </c>
      <c r="G1476">
        <v>0</v>
      </c>
      <c r="H1476">
        <v>0</v>
      </c>
      <c r="I1476">
        <v>1</v>
      </c>
      <c r="J1476">
        <v>0</v>
      </c>
      <c r="K1476">
        <v>0</v>
      </c>
      <c r="L1476">
        <v>6</v>
      </c>
      <c r="M1476">
        <v>7</v>
      </c>
      <c r="N1476">
        <v>5</v>
      </c>
      <c r="O1476">
        <v>5</v>
      </c>
      <c r="P1476">
        <v>3</v>
      </c>
      <c r="Q1476">
        <v>2</v>
      </c>
      <c r="R1476">
        <v>6</v>
      </c>
      <c r="S1476">
        <v>0</v>
      </c>
      <c r="T1476">
        <v>0</v>
      </c>
      <c r="U1476">
        <v>0</v>
      </c>
    </row>
    <row r="1477" spans="1:21" x14ac:dyDescent="0.35">
      <c r="A1477" t="s">
        <v>265</v>
      </c>
      <c r="B1477">
        <v>44402</v>
      </c>
      <c r="C1477" t="s">
        <v>248</v>
      </c>
      <c r="D1477" t="s">
        <v>35</v>
      </c>
      <c r="E1477">
        <v>1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6</v>
      </c>
      <c r="M1477">
        <v>5</v>
      </c>
      <c r="N1477">
        <v>2</v>
      </c>
      <c r="O1477">
        <v>2</v>
      </c>
      <c r="P1477">
        <v>1</v>
      </c>
      <c r="Q1477">
        <v>1</v>
      </c>
      <c r="R1477">
        <v>6</v>
      </c>
      <c r="S1477">
        <v>0</v>
      </c>
      <c r="T1477">
        <v>0</v>
      </c>
      <c r="U1477">
        <v>0</v>
      </c>
    </row>
    <row r="1478" spans="1:21" x14ac:dyDescent="0.35">
      <c r="A1478" t="s">
        <v>265</v>
      </c>
      <c r="B1478">
        <v>44404</v>
      </c>
      <c r="C1478" t="s">
        <v>254</v>
      </c>
      <c r="D1478" t="s">
        <v>103</v>
      </c>
      <c r="E1478">
        <v>1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6</v>
      </c>
      <c r="M1478">
        <v>4</v>
      </c>
      <c r="N1478">
        <v>1</v>
      </c>
      <c r="O1478">
        <v>1</v>
      </c>
      <c r="P1478">
        <v>1</v>
      </c>
      <c r="Q1478">
        <v>1</v>
      </c>
      <c r="R1478">
        <v>5</v>
      </c>
      <c r="S1478">
        <v>0</v>
      </c>
      <c r="T1478">
        <v>0</v>
      </c>
      <c r="U1478">
        <v>0</v>
      </c>
    </row>
    <row r="1479" spans="1:21" x14ac:dyDescent="0.35">
      <c r="A1479" t="s">
        <v>265</v>
      </c>
      <c r="B1479">
        <v>44405</v>
      </c>
      <c r="C1479" t="s">
        <v>245</v>
      </c>
      <c r="D1479" t="s">
        <v>103</v>
      </c>
      <c r="E1479">
        <v>1</v>
      </c>
      <c r="F1479">
        <v>0</v>
      </c>
      <c r="G1479">
        <v>0</v>
      </c>
      <c r="H1479">
        <v>1</v>
      </c>
      <c r="I1479">
        <v>0</v>
      </c>
      <c r="J1479">
        <v>0</v>
      </c>
      <c r="K1479">
        <v>0</v>
      </c>
      <c r="L1479">
        <v>5</v>
      </c>
      <c r="M1479">
        <v>7</v>
      </c>
      <c r="N1479">
        <v>2</v>
      </c>
      <c r="O1479">
        <v>2</v>
      </c>
      <c r="P1479">
        <v>1</v>
      </c>
      <c r="Q1479">
        <v>1</v>
      </c>
      <c r="R1479">
        <v>4</v>
      </c>
      <c r="S1479">
        <v>1</v>
      </c>
      <c r="T1479">
        <v>0</v>
      </c>
      <c r="U1479">
        <v>0</v>
      </c>
    </row>
    <row r="1480" spans="1:21" x14ac:dyDescent="0.35">
      <c r="A1480" t="s">
        <v>265</v>
      </c>
      <c r="B1480">
        <v>44407</v>
      </c>
      <c r="C1480" t="s">
        <v>255</v>
      </c>
      <c r="D1480" t="s">
        <v>75</v>
      </c>
      <c r="E1480">
        <v>1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4.333333333333333</v>
      </c>
      <c r="M1480">
        <v>4</v>
      </c>
      <c r="N1480">
        <v>4</v>
      </c>
      <c r="O1480">
        <v>4</v>
      </c>
      <c r="P1480">
        <v>1</v>
      </c>
      <c r="Q1480">
        <v>4</v>
      </c>
      <c r="R1480">
        <v>2</v>
      </c>
      <c r="S1480">
        <v>1</v>
      </c>
      <c r="T1480">
        <v>0</v>
      </c>
      <c r="U1480">
        <v>0</v>
      </c>
    </row>
    <row r="1481" spans="1:21" x14ac:dyDescent="0.35">
      <c r="A1481" t="s">
        <v>265</v>
      </c>
      <c r="B1481" t="s">
        <v>0</v>
      </c>
      <c r="C1481" t="s">
        <v>1</v>
      </c>
      <c r="D1481" t="s">
        <v>2</v>
      </c>
      <c r="E1481" t="s">
        <v>3</v>
      </c>
      <c r="F1481" t="s">
        <v>4</v>
      </c>
      <c r="G1481" t="s">
        <v>5</v>
      </c>
      <c r="H1481" t="s">
        <v>6</v>
      </c>
      <c r="I1481" t="s">
        <v>7</v>
      </c>
      <c r="J1481" t="s">
        <v>8</v>
      </c>
      <c r="K1481" t="s">
        <v>9</v>
      </c>
      <c r="L1481" t="s">
        <v>10</v>
      </c>
      <c r="M1481" t="s">
        <v>11</v>
      </c>
      <c r="N1481" t="s">
        <v>12</v>
      </c>
      <c r="O1481" t="s">
        <v>13</v>
      </c>
      <c r="P1481" t="s">
        <v>14</v>
      </c>
      <c r="Q1481" t="s">
        <v>15</v>
      </c>
      <c r="R1481" t="s">
        <v>16</v>
      </c>
      <c r="S1481" t="s">
        <v>17</v>
      </c>
      <c r="T1481" t="s">
        <v>18</v>
      </c>
      <c r="U1481" t="s">
        <v>19</v>
      </c>
    </row>
    <row r="1482" spans="1:21" x14ac:dyDescent="0.35">
      <c r="A1482" t="s">
        <v>265</v>
      </c>
      <c r="B1482">
        <v>44408</v>
      </c>
      <c r="C1482" t="s">
        <v>248</v>
      </c>
      <c r="D1482" t="s">
        <v>75</v>
      </c>
      <c r="E1482">
        <v>1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4</v>
      </c>
      <c r="M1482">
        <v>4</v>
      </c>
      <c r="N1482">
        <v>6</v>
      </c>
      <c r="O1482">
        <v>6</v>
      </c>
      <c r="P1482">
        <v>3</v>
      </c>
      <c r="Q1482">
        <v>3</v>
      </c>
      <c r="R1482">
        <v>2</v>
      </c>
      <c r="S1482">
        <v>0</v>
      </c>
      <c r="T1482">
        <v>0</v>
      </c>
      <c r="U1482">
        <v>0</v>
      </c>
    </row>
    <row r="1483" spans="1:21" x14ac:dyDescent="0.35">
      <c r="A1483" t="s">
        <v>265</v>
      </c>
      <c r="B1483">
        <v>44409</v>
      </c>
      <c r="C1483" t="s">
        <v>254</v>
      </c>
      <c r="D1483" t="s">
        <v>75</v>
      </c>
      <c r="E1483">
        <v>1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6</v>
      </c>
      <c r="M1483">
        <v>3</v>
      </c>
      <c r="N1483">
        <v>1</v>
      </c>
      <c r="O1483">
        <v>0</v>
      </c>
      <c r="P1483">
        <v>0</v>
      </c>
      <c r="Q1483">
        <v>4</v>
      </c>
      <c r="R1483">
        <v>6</v>
      </c>
      <c r="S1483">
        <v>1</v>
      </c>
      <c r="T1483">
        <v>0</v>
      </c>
      <c r="U1483">
        <v>0</v>
      </c>
    </row>
    <row r="1484" spans="1:21" x14ac:dyDescent="0.35">
      <c r="A1484" t="s">
        <v>265</v>
      </c>
      <c r="B1484">
        <v>44410</v>
      </c>
      <c r="C1484" t="s">
        <v>251</v>
      </c>
      <c r="D1484" t="s">
        <v>28</v>
      </c>
      <c r="E1484">
        <v>1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6</v>
      </c>
      <c r="M1484">
        <v>5</v>
      </c>
      <c r="N1484">
        <v>2</v>
      </c>
      <c r="O1484">
        <v>2</v>
      </c>
      <c r="P1484">
        <v>1</v>
      </c>
      <c r="Q1484">
        <v>1</v>
      </c>
      <c r="R1484">
        <v>9</v>
      </c>
      <c r="S1484">
        <v>0</v>
      </c>
      <c r="T1484">
        <v>0</v>
      </c>
      <c r="U1484">
        <v>0</v>
      </c>
    </row>
    <row r="1485" spans="1:21" x14ac:dyDescent="0.35">
      <c r="A1485" t="s">
        <v>265</v>
      </c>
      <c r="B1485">
        <v>44411</v>
      </c>
      <c r="C1485" t="s">
        <v>245</v>
      </c>
      <c r="D1485" t="s">
        <v>28</v>
      </c>
      <c r="E1485">
        <v>1</v>
      </c>
      <c r="F1485">
        <v>0</v>
      </c>
      <c r="G1485">
        <v>0</v>
      </c>
      <c r="H1485">
        <v>0</v>
      </c>
      <c r="I1485">
        <v>1</v>
      </c>
      <c r="J1485">
        <v>0</v>
      </c>
      <c r="K1485">
        <v>0</v>
      </c>
      <c r="L1485">
        <v>5</v>
      </c>
      <c r="M1485">
        <v>10</v>
      </c>
      <c r="N1485">
        <v>6</v>
      </c>
      <c r="O1485">
        <v>6</v>
      </c>
      <c r="P1485">
        <v>2</v>
      </c>
      <c r="Q1485">
        <v>0</v>
      </c>
      <c r="R1485">
        <v>0</v>
      </c>
      <c r="S1485">
        <v>0</v>
      </c>
      <c r="T1485">
        <v>0</v>
      </c>
      <c r="U1485">
        <v>0</v>
      </c>
    </row>
    <row r="1486" spans="1:21" x14ac:dyDescent="0.35">
      <c r="A1486" t="s">
        <v>265</v>
      </c>
      <c r="B1486">
        <v>44412</v>
      </c>
      <c r="C1486" t="s">
        <v>255</v>
      </c>
      <c r="D1486" t="s">
        <v>28</v>
      </c>
      <c r="E1486">
        <v>1</v>
      </c>
      <c r="F1486">
        <v>0</v>
      </c>
      <c r="G1486">
        <v>0</v>
      </c>
      <c r="H1486">
        <v>0</v>
      </c>
      <c r="I1486">
        <v>1</v>
      </c>
      <c r="J1486">
        <v>0</v>
      </c>
      <c r="K1486">
        <v>0</v>
      </c>
      <c r="L1486">
        <v>2.3333333333333335</v>
      </c>
      <c r="M1486">
        <v>7</v>
      </c>
      <c r="N1486">
        <v>8</v>
      </c>
      <c r="O1486">
        <v>8</v>
      </c>
      <c r="P1486">
        <v>1</v>
      </c>
      <c r="Q1486">
        <v>4</v>
      </c>
      <c r="R1486">
        <v>0</v>
      </c>
      <c r="S1486">
        <v>0</v>
      </c>
      <c r="T1486">
        <v>0</v>
      </c>
      <c r="U1486">
        <v>0</v>
      </c>
    </row>
    <row r="1487" spans="1:21" x14ac:dyDescent="0.35">
      <c r="A1487" t="s">
        <v>265</v>
      </c>
      <c r="B1487">
        <v>44413</v>
      </c>
      <c r="C1487" t="s">
        <v>248</v>
      </c>
      <c r="D1487" t="s">
        <v>28</v>
      </c>
      <c r="E1487">
        <v>1</v>
      </c>
      <c r="F1487">
        <v>0</v>
      </c>
      <c r="G1487">
        <v>0</v>
      </c>
      <c r="H1487">
        <v>0</v>
      </c>
      <c r="I1487">
        <v>1</v>
      </c>
      <c r="J1487">
        <v>0</v>
      </c>
      <c r="K1487">
        <v>0</v>
      </c>
      <c r="L1487">
        <v>7</v>
      </c>
      <c r="M1487">
        <v>5</v>
      </c>
      <c r="N1487">
        <v>3</v>
      </c>
      <c r="O1487">
        <v>3</v>
      </c>
      <c r="P1487">
        <v>1</v>
      </c>
      <c r="Q1487">
        <v>0</v>
      </c>
      <c r="R1487">
        <v>4</v>
      </c>
      <c r="S1487">
        <v>0</v>
      </c>
      <c r="T1487">
        <v>0</v>
      </c>
      <c r="U1487">
        <v>0</v>
      </c>
    </row>
    <row r="1488" spans="1:21" x14ac:dyDescent="0.35">
      <c r="A1488" t="s">
        <v>265</v>
      </c>
      <c r="B1488">
        <v>44414</v>
      </c>
      <c r="C1488" t="s">
        <v>254</v>
      </c>
      <c r="D1488" t="s">
        <v>49</v>
      </c>
      <c r="E1488">
        <v>1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0</v>
      </c>
      <c r="L1488">
        <v>7</v>
      </c>
      <c r="M1488">
        <v>4</v>
      </c>
      <c r="N1488">
        <v>0</v>
      </c>
      <c r="O1488">
        <v>0</v>
      </c>
      <c r="P1488">
        <v>0</v>
      </c>
      <c r="Q1488">
        <v>0</v>
      </c>
      <c r="R1488">
        <v>10</v>
      </c>
      <c r="S1488">
        <v>0</v>
      </c>
      <c r="T1488">
        <v>0</v>
      </c>
      <c r="U1488">
        <v>0</v>
      </c>
    </row>
    <row r="1489" spans="1:21" x14ac:dyDescent="0.35">
      <c r="A1489" t="s">
        <v>265</v>
      </c>
      <c r="B1489">
        <v>44415</v>
      </c>
      <c r="C1489" t="s">
        <v>251</v>
      </c>
      <c r="D1489" t="s">
        <v>49</v>
      </c>
      <c r="E1489">
        <v>1</v>
      </c>
      <c r="F1489">
        <v>0</v>
      </c>
      <c r="G1489">
        <v>0</v>
      </c>
      <c r="H1489">
        <v>0</v>
      </c>
      <c r="I1489">
        <v>1</v>
      </c>
      <c r="J1489">
        <v>0</v>
      </c>
      <c r="K1489">
        <v>0</v>
      </c>
      <c r="L1489">
        <v>7</v>
      </c>
      <c r="M1489">
        <v>6</v>
      </c>
      <c r="N1489">
        <v>2</v>
      </c>
      <c r="O1489">
        <v>2</v>
      </c>
      <c r="P1489">
        <v>0</v>
      </c>
      <c r="Q1489">
        <v>1</v>
      </c>
      <c r="R1489">
        <v>3</v>
      </c>
      <c r="S1489">
        <v>0</v>
      </c>
      <c r="T1489">
        <v>0</v>
      </c>
      <c r="U1489">
        <v>0</v>
      </c>
    </row>
    <row r="1490" spans="1:21" x14ac:dyDescent="0.35">
      <c r="A1490" t="s">
        <v>265</v>
      </c>
      <c r="B1490">
        <v>44416</v>
      </c>
      <c r="C1490" t="s">
        <v>245</v>
      </c>
      <c r="D1490" t="s">
        <v>49</v>
      </c>
      <c r="E1490">
        <v>1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4</v>
      </c>
      <c r="M1490">
        <v>2</v>
      </c>
      <c r="N1490">
        <v>5</v>
      </c>
      <c r="O1490">
        <v>4</v>
      </c>
      <c r="P1490">
        <v>1</v>
      </c>
      <c r="Q1490">
        <v>3</v>
      </c>
      <c r="R1490">
        <v>6</v>
      </c>
      <c r="S1490">
        <v>0</v>
      </c>
      <c r="T1490">
        <v>0</v>
      </c>
      <c r="U1490">
        <v>1</v>
      </c>
    </row>
    <row r="1491" spans="1:21" x14ac:dyDescent="0.35">
      <c r="A1491" t="s">
        <v>265</v>
      </c>
      <c r="B1491">
        <v>44417</v>
      </c>
      <c r="C1491" t="s">
        <v>250</v>
      </c>
      <c r="D1491" t="s">
        <v>87</v>
      </c>
      <c r="E1491">
        <v>1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2</v>
      </c>
      <c r="M1491">
        <v>4</v>
      </c>
      <c r="N1491">
        <v>1</v>
      </c>
      <c r="O1491">
        <v>1</v>
      </c>
      <c r="P1491">
        <v>0</v>
      </c>
      <c r="Q1491">
        <v>1</v>
      </c>
      <c r="R1491">
        <v>1</v>
      </c>
      <c r="S1491">
        <v>0</v>
      </c>
      <c r="T1491">
        <v>0</v>
      </c>
      <c r="U1491">
        <v>0</v>
      </c>
    </row>
    <row r="1492" spans="1:21" x14ac:dyDescent="0.35">
      <c r="A1492" t="s">
        <v>265</v>
      </c>
      <c r="B1492">
        <v>44418</v>
      </c>
      <c r="C1492" t="s">
        <v>248</v>
      </c>
      <c r="D1492" t="s">
        <v>43</v>
      </c>
      <c r="E1492">
        <v>1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6</v>
      </c>
      <c r="M1492">
        <v>4</v>
      </c>
      <c r="N1492">
        <v>2</v>
      </c>
      <c r="O1492">
        <v>2</v>
      </c>
      <c r="P1492">
        <v>1</v>
      </c>
      <c r="Q1492">
        <v>1</v>
      </c>
      <c r="R1492">
        <v>5</v>
      </c>
      <c r="S1492">
        <v>1</v>
      </c>
      <c r="T1492">
        <v>0</v>
      </c>
      <c r="U1492">
        <v>0</v>
      </c>
    </row>
    <row r="1493" spans="1:21" x14ac:dyDescent="0.35">
      <c r="A1493" t="s">
        <v>265</v>
      </c>
      <c r="B1493">
        <v>44419</v>
      </c>
      <c r="C1493" t="s">
        <v>254</v>
      </c>
      <c r="D1493" t="s">
        <v>43</v>
      </c>
      <c r="E1493">
        <v>1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6</v>
      </c>
      <c r="M1493">
        <v>3</v>
      </c>
      <c r="N1493">
        <v>2</v>
      </c>
      <c r="O1493">
        <v>2</v>
      </c>
      <c r="P1493">
        <v>0</v>
      </c>
      <c r="Q1493">
        <v>3</v>
      </c>
      <c r="R1493">
        <v>5</v>
      </c>
      <c r="S1493">
        <v>0</v>
      </c>
      <c r="T1493">
        <v>0</v>
      </c>
      <c r="U1493">
        <v>0</v>
      </c>
    </row>
    <row r="1494" spans="1:21" x14ac:dyDescent="0.35">
      <c r="A1494" t="s">
        <v>265</v>
      </c>
      <c r="B1494">
        <v>44420</v>
      </c>
      <c r="C1494" t="s">
        <v>251</v>
      </c>
      <c r="D1494" t="s">
        <v>43</v>
      </c>
      <c r="E1494">
        <v>1</v>
      </c>
      <c r="F1494">
        <v>0</v>
      </c>
      <c r="G1494">
        <v>0</v>
      </c>
      <c r="H1494">
        <v>0</v>
      </c>
      <c r="I1494">
        <v>1</v>
      </c>
      <c r="J1494">
        <v>0</v>
      </c>
      <c r="K1494">
        <v>0</v>
      </c>
      <c r="L1494">
        <v>4</v>
      </c>
      <c r="M1494">
        <v>3</v>
      </c>
      <c r="N1494">
        <v>5</v>
      </c>
      <c r="O1494">
        <v>5</v>
      </c>
      <c r="P1494">
        <v>0</v>
      </c>
      <c r="Q1494">
        <v>3</v>
      </c>
      <c r="R1494">
        <v>1</v>
      </c>
      <c r="S1494">
        <v>2</v>
      </c>
      <c r="T1494">
        <v>0</v>
      </c>
      <c r="U1494">
        <v>0</v>
      </c>
    </row>
    <row r="1495" spans="1:21" x14ac:dyDescent="0.35">
      <c r="A1495" t="s">
        <v>265</v>
      </c>
      <c r="B1495">
        <v>44421</v>
      </c>
      <c r="C1495" t="s">
        <v>245</v>
      </c>
      <c r="D1495" t="s">
        <v>65</v>
      </c>
      <c r="E1495">
        <v>1</v>
      </c>
      <c r="F1495">
        <v>0</v>
      </c>
      <c r="G1495">
        <v>0</v>
      </c>
      <c r="H1495">
        <v>1</v>
      </c>
      <c r="I1495">
        <v>0</v>
      </c>
      <c r="J1495">
        <v>0</v>
      </c>
      <c r="K1495">
        <v>0</v>
      </c>
      <c r="L1495">
        <v>7.666666666666667</v>
      </c>
      <c r="M1495">
        <v>5</v>
      </c>
      <c r="N1495">
        <v>2</v>
      </c>
      <c r="O1495">
        <v>2</v>
      </c>
      <c r="P1495">
        <v>1</v>
      </c>
      <c r="Q1495">
        <v>0</v>
      </c>
      <c r="R1495">
        <v>9</v>
      </c>
      <c r="S1495">
        <v>0</v>
      </c>
      <c r="T1495">
        <v>0</v>
      </c>
      <c r="U1495">
        <v>0</v>
      </c>
    </row>
    <row r="1496" spans="1:21" x14ac:dyDescent="0.35">
      <c r="A1496" t="s">
        <v>265</v>
      </c>
      <c r="B1496">
        <v>44422</v>
      </c>
      <c r="C1496" t="s">
        <v>250</v>
      </c>
      <c r="D1496" t="s">
        <v>65</v>
      </c>
      <c r="E1496">
        <v>1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2</v>
      </c>
      <c r="M1496">
        <v>4</v>
      </c>
      <c r="N1496">
        <v>3</v>
      </c>
      <c r="O1496">
        <v>3</v>
      </c>
      <c r="P1496">
        <v>1</v>
      </c>
      <c r="Q1496">
        <v>0</v>
      </c>
      <c r="R1496">
        <v>3</v>
      </c>
      <c r="S1496">
        <v>0</v>
      </c>
      <c r="T1496">
        <v>0</v>
      </c>
      <c r="U1496">
        <v>1</v>
      </c>
    </row>
    <row r="1497" spans="1:21" x14ac:dyDescent="0.35">
      <c r="A1497" t="s">
        <v>265</v>
      </c>
      <c r="B1497">
        <v>44423</v>
      </c>
      <c r="C1497" t="s">
        <v>248</v>
      </c>
      <c r="D1497" t="s">
        <v>65</v>
      </c>
      <c r="E1497">
        <v>1</v>
      </c>
      <c r="F1497">
        <v>0</v>
      </c>
      <c r="G1497">
        <v>0</v>
      </c>
      <c r="H1497">
        <v>1</v>
      </c>
      <c r="I1497">
        <v>0</v>
      </c>
      <c r="J1497">
        <v>0</v>
      </c>
      <c r="K1497">
        <v>0</v>
      </c>
      <c r="L1497">
        <v>8</v>
      </c>
      <c r="M1497">
        <v>1</v>
      </c>
      <c r="N1497">
        <v>0</v>
      </c>
      <c r="O1497">
        <v>0</v>
      </c>
      <c r="P1497">
        <v>0</v>
      </c>
      <c r="Q1497">
        <v>0</v>
      </c>
      <c r="R1497">
        <v>11</v>
      </c>
      <c r="S1497">
        <v>0</v>
      </c>
      <c r="T1497">
        <v>0</v>
      </c>
      <c r="U1497">
        <v>0</v>
      </c>
    </row>
    <row r="1498" spans="1:21" x14ac:dyDescent="0.35">
      <c r="A1498" t="s">
        <v>265</v>
      </c>
      <c r="B1498">
        <v>44424</v>
      </c>
      <c r="C1498" t="s">
        <v>254</v>
      </c>
      <c r="D1498" t="s">
        <v>56</v>
      </c>
      <c r="E1498">
        <v>1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5</v>
      </c>
      <c r="M1498">
        <v>8</v>
      </c>
      <c r="N1498">
        <v>3</v>
      </c>
      <c r="O1498">
        <v>3</v>
      </c>
      <c r="P1498">
        <v>1</v>
      </c>
      <c r="Q1498">
        <v>1</v>
      </c>
      <c r="R1498">
        <v>4</v>
      </c>
      <c r="S1498">
        <v>2</v>
      </c>
      <c r="T1498">
        <v>0</v>
      </c>
      <c r="U1498">
        <v>0</v>
      </c>
    </row>
    <row r="1499" spans="1:21" x14ac:dyDescent="0.35">
      <c r="A1499" t="s">
        <v>265</v>
      </c>
      <c r="B1499">
        <v>44425</v>
      </c>
      <c r="C1499" t="s">
        <v>251</v>
      </c>
      <c r="D1499" t="s">
        <v>56</v>
      </c>
      <c r="E1499">
        <v>1</v>
      </c>
      <c r="F1499">
        <v>0</v>
      </c>
      <c r="G1499">
        <v>0</v>
      </c>
      <c r="H1499">
        <v>1</v>
      </c>
      <c r="I1499">
        <v>0</v>
      </c>
      <c r="J1499">
        <v>0</v>
      </c>
      <c r="K1499">
        <v>0</v>
      </c>
      <c r="L1499">
        <v>6</v>
      </c>
      <c r="M1499">
        <v>3</v>
      </c>
      <c r="N1499">
        <v>0</v>
      </c>
      <c r="O1499">
        <v>0</v>
      </c>
      <c r="P1499">
        <v>0</v>
      </c>
      <c r="Q1499">
        <v>2</v>
      </c>
      <c r="R1499">
        <v>8</v>
      </c>
      <c r="S1499">
        <v>0</v>
      </c>
      <c r="T1499">
        <v>1</v>
      </c>
      <c r="U1499">
        <v>0</v>
      </c>
    </row>
    <row r="1500" spans="1:21" x14ac:dyDescent="0.35">
      <c r="A1500" t="s">
        <v>265</v>
      </c>
      <c r="B1500">
        <v>44426</v>
      </c>
      <c r="C1500" t="s">
        <v>245</v>
      </c>
      <c r="D1500" t="s">
        <v>56</v>
      </c>
      <c r="E1500">
        <v>1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4.666666666666667</v>
      </c>
      <c r="M1500">
        <v>6</v>
      </c>
      <c r="N1500">
        <v>6</v>
      </c>
      <c r="O1500">
        <v>5</v>
      </c>
      <c r="P1500">
        <v>1</v>
      </c>
      <c r="Q1500">
        <v>2</v>
      </c>
      <c r="R1500">
        <v>2</v>
      </c>
      <c r="S1500">
        <v>2</v>
      </c>
      <c r="T1500">
        <v>0</v>
      </c>
      <c r="U1500">
        <v>0</v>
      </c>
    </row>
    <row r="1501" spans="1:21" x14ac:dyDescent="0.35">
      <c r="A1501" t="s">
        <v>265</v>
      </c>
      <c r="B1501">
        <v>44428</v>
      </c>
      <c r="C1501" t="s">
        <v>250</v>
      </c>
      <c r="D1501" t="s">
        <v>106</v>
      </c>
      <c r="E1501">
        <v>1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4</v>
      </c>
      <c r="M1501">
        <v>3</v>
      </c>
      <c r="N1501">
        <v>1</v>
      </c>
      <c r="O1501">
        <v>1</v>
      </c>
      <c r="P1501">
        <v>0</v>
      </c>
      <c r="Q1501">
        <v>1</v>
      </c>
      <c r="R1501">
        <v>2</v>
      </c>
      <c r="S1501">
        <v>0</v>
      </c>
      <c r="T1501">
        <v>0</v>
      </c>
      <c r="U1501">
        <v>1</v>
      </c>
    </row>
    <row r="1502" spans="1:21" x14ac:dyDescent="0.35">
      <c r="A1502" t="s">
        <v>265</v>
      </c>
      <c r="B1502" t="s">
        <v>0</v>
      </c>
      <c r="C1502" t="s">
        <v>1</v>
      </c>
      <c r="D1502" t="s">
        <v>2</v>
      </c>
      <c r="E1502" t="s">
        <v>3</v>
      </c>
      <c r="F1502" t="s">
        <v>4</v>
      </c>
      <c r="G1502" t="s">
        <v>5</v>
      </c>
      <c r="H1502" t="s">
        <v>6</v>
      </c>
      <c r="I1502" t="s">
        <v>7</v>
      </c>
      <c r="J1502" t="s">
        <v>8</v>
      </c>
      <c r="K1502" t="s">
        <v>9</v>
      </c>
      <c r="L1502" t="s">
        <v>10</v>
      </c>
      <c r="M1502" t="s">
        <v>11</v>
      </c>
      <c r="N1502" t="s">
        <v>12</v>
      </c>
      <c r="O1502" t="s">
        <v>13</v>
      </c>
      <c r="P1502" t="s">
        <v>14</v>
      </c>
      <c r="Q1502" t="s">
        <v>15</v>
      </c>
      <c r="R1502" t="s">
        <v>16</v>
      </c>
      <c r="S1502" t="s">
        <v>17</v>
      </c>
      <c r="T1502" t="s">
        <v>18</v>
      </c>
      <c r="U1502" t="s">
        <v>19</v>
      </c>
    </row>
    <row r="1503" spans="1:21" x14ac:dyDescent="0.35">
      <c r="A1503" t="s">
        <v>265</v>
      </c>
      <c r="B1503">
        <v>44429</v>
      </c>
      <c r="C1503" t="s">
        <v>248</v>
      </c>
      <c r="D1503" t="s">
        <v>106</v>
      </c>
      <c r="E1503">
        <v>1</v>
      </c>
      <c r="F1503">
        <v>0</v>
      </c>
      <c r="G1503">
        <v>0</v>
      </c>
      <c r="H1503">
        <v>1</v>
      </c>
      <c r="I1503">
        <v>0</v>
      </c>
      <c r="J1503">
        <v>0</v>
      </c>
      <c r="K1503">
        <v>0</v>
      </c>
      <c r="L1503">
        <v>7</v>
      </c>
      <c r="M1503">
        <v>2</v>
      </c>
      <c r="N1503">
        <v>1</v>
      </c>
      <c r="O1503">
        <v>1</v>
      </c>
      <c r="P1503">
        <v>0</v>
      </c>
      <c r="Q1503">
        <v>1</v>
      </c>
      <c r="R1503">
        <v>8</v>
      </c>
      <c r="S1503">
        <v>0</v>
      </c>
      <c r="T1503">
        <v>0</v>
      </c>
      <c r="U1503">
        <v>0</v>
      </c>
    </row>
    <row r="1504" spans="1:21" x14ac:dyDescent="0.35">
      <c r="A1504" t="s">
        <v>265</v>
      </c>
      <c r="B1504">
        <v>44430</v>
      </c>
      <c r="C1504" t="s">
        <v>254</v>
      </c>
      <c r="D1504" t="s">
        <v>106</v>
      </c>
      <c r="E1504">
        <v>1</v>
      </c>
      <c r="F1504">
        <v>0</v>
      </c>
      <c r="G1504">
        <v>0</v>
      </c>
      <c r="H1504">
        <v>1</v>
      </c>
      <c r="I1504">
        <v>0</v>
      </c>
      <c r="J1504">
        <v>0</v>
      </c>
      <c r="K1504">
        <v>0</v>
      </c>
      <c r="L1504">
        <v>7</v>
      </c>
      <c r="M1504">
        <v>2</v>
      </c>
      <c r="N1504">
        <v>0</v>
      </c>
      <c r="O1504">
        <v>0</v>
      </c>
      <c r="P1504">
        <v>0</v>
      </c>
      <c r="Q1504">
        <v>2</v>
      </c>
      <c r="R1504">
        <v>9</v>
      </c>
      <c r="S1504">
        <v>0</v>
      </c>
      <c r="T1504">
        <v>0</v>
      </c>
      <c r="U1504">
        <v>0</v>
      </c>
    </row>
    <row r="1505" spans="1:21" x14ac:dyDescent="0.35">
      <c r="A1505" t="s">
        <v>265</v>
      </c>
      <c r="B1505">
        <v>44432</v>
      </c>
      <c r="C1505" t="s">
        <v>251</v>
      </c>
      <c r="D1505" t="s">
        <v>31</v>
      </c>
      <c r="E1505">
        <v>1</v>
      </c>
      <c r="F1505">
        <v>0</v>
      </c>
      <c r="G1505">
        <v>0</v>
      </c>
      <c r="H1505">
        <v>0</v>
      </c>
      <c r="I1505">
        <v>1</v>
      </c>
      <c r="J1505">
        <v>0</v>
      </c>
      <c r="K1505">
        <v>0</v>
      </c>
      <c r="L1505">
        <v>4.333333333333333</v>
      </c>
      <c r="M1505">
        <v>8</v>
      </c>
      <c r="N1505">
        <v>4</v>
      </c>
      <c r="O1505">
        <v>4</v>
      </c>
      <c r="P1505">
        <v>1</v>
      </c>
      <c r="Q1505">
        <v>2</v>
      </c>
      <c r="R1505">
        <v>4</v>
      </c>
      <c r="S1505">
        <v>0</v>
      </c>
      <c r="T1505">
        <v>0</v>
      </c>
      <c r="U1505">
        <v>0</v>
      </c>
    </row>
    <row r="1506" spans="1:21" x14ac:dyDescent="0.35">
      <c r="A1506" t="s">
        <v>265</v>
      </c>
      <c r="B1506">
        <v>44433</v>
      </c>
      <c r="C1506" t="s">
        <v>245</v>
      </c>
      <c r="D1506" t="s">
        <v>31</v>
      </c>
      <c r="E1506">
        <v>1</v>
      </c>
      <c r="F1506">
        <v>0</v>
      </c>
      <c r="G1506">
        <v>0</v>
      </c>
      <c r="H1506">
        <v>1</v>
      </c>
      <c r="I1506">
        <v>0</v>
      </c>
      <c r="J1506">
        <v>0</v>
      </c>
      <c r="K1506">
        <v>0</v>
      </c>
      <c r="L1506">
        <v>5.666666666666667</v>
      </c>
      <c r="M1506">
        <v>8</v>
      </c>
      <c r="N1506">
        <v>2</v>
      </c>
      <c r="O1506">
        <v>2</v>
      </c>
      <c r="P1506">
        <v>1</v>
      </c>
      <c r="Q1506">
        <v>3</v>
      </c>
      <c r="R1506">
        <v>4</v>
      </c>
      <c r="S1506">
        <v>0</v>
      </c>
      <c r="T1506">
        <v>1</v>
      </c>
      <c r="U1506">
        <v>0</v>
      </c>
    </row>
    <row r="1507" spans="1:21" x14ac:dyDescent="0.35">
      <c r="A1507" t="s">
        <v>265</v>
      </c>
      <c r="B1507">
        <v>44434</v>
      </c>
      <c r="C1507" t="s">
        <v>250</v>
      </c>
      <c r="D1507" t="s">
        <v>31</v>
      </c>
      <c r="E1507">
        <v>1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4</v>
      </c>
      <c r="M1507">
        <v>5</v>
      </c>
      <c r="N1507">
        <v>4</v>
      </c>
      <c r="O1507">
        <v>2</v>
      </c>
      <c r="P1507">
        <v>0</v>
      </c>
      <c r="Q1507">
        <v>2</v>
      </c>
      <c r="R1507">
        <v>3</v>
      </c>
      <c r="S1507">
        <v>0</v>
      </c>
      <c r="T1507">
        <v>0</v>
      </c>
      <c r="U1507">
        <v>1</v>
      </c>
    </row>
    <row r="1508" spans="1:21" x14ac:dyDescent="0.35">
      <c r="A1508" t="s">
        <v>265</v>
      </c>
      <c r="B1508">
        <v>44435</v>
      </c>
      <c r="C1508" t="s">
        <v>247</v>
      </c>
      <c r="D1508" t="s">
        <v>55</v>
      </c>
      <c r="E1508">
        <v>1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6</v>
      </c>
      <c r="M1508">
        <v>1</v>
      </c>
      <c r="N1508">
        <v>1</v>
      </c>
      <c r="O1508">
        <v>1</v>
      </c>
      <c r="P1508">
        <v>0</v>
      </c>
      <c r="Q1508">
        <v>1</v>
      </c>
      <c r="R1508">
        <v>5</v>
      </c>
      <c r="S1508">
        <v>1</v>
      </c>
      <c r="T1508">
        <v>0</v>
      </c>
      <c r="U1508">
        <v>1</v>
      </c>
    </row>
    <row r="1509" spans="1:21" x14ac:dyDescent="0.35">
      <c r="A1509" t="s">
        <v>265</v>
      </c>
      <c r="B1509">
        <v>44436</v>
      </c>
      <c r="C1509" t="s">
        <v>254</v>
      </c>
      <c r="D1509" t="s">
        <v>55</v>
      </c>
      <c r="E1509">
        <v>1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7</v>
      </c>
      <c r="M1509">
        <v>6</v>
      </c>
      <c r="N1509">
        <v>2</v>
      </c>
      <c r="O1509">
        <v>1</v>
      </c>
      <c r="P1509">
        <v>1</v>
      </c>
      <c r="Q1509">
        <v>2</v>
      </c>
      <c r="R1509">
        <v>6</v>
      </c>
      <c r="S1509">
        <v>0</v>
      </c>
      <c r="T1509">
        <v>0</v>
      </c>
      <c r="U1509">
        <v>0</v>
      </c>
    </row>
    <row r="1510" spans="1:21" x14ac:dyDescent="0.35">
      <c r="A1510" t="s">
        <v>265</v>
      </c>
      <c r="B1510">
        <v>44437</v>
      </c>
      <c r="C1510" t="s">
        <v>251</v>
      </c>
      <c r="D1510" t="s">
        <v>55</v>
      </c>
      <c r="E1510">
        <v>1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3</v>
      </c>
      <c r="M1510">
        <v>2</v>
      </c>
      <c r="N1510">
        <v>2</v>
      </c>
      <c r="O1510">
        <v>2</v>
      </c>
      <c r="P1510">
        <v>2</v>
      </c>
      <c r="Q1510">
        <v>1</v>
      </c>
      <c r="R1510">
        <v>3</v>
      </c>
      <c r="S1510">
        <v>0</v>
      </c>
      <c r="T1510">
        <v>0</v>
      </c>
      <c r="U1510">
        <v>0</v>
      </c>
    </row>
    <row r="1511" spans="1:21" x14ac:dyDescent="0.35">
      <c r="A1511" t="s">
        <v>265</v>
      </c>
      <c r="B1511">
        <v>44439</v>
      </c>
      <c r="C1511" t="s">
        <v>245</v>
      </c>
      <c r="D1511" t="s">
        <v>29</v>
      </c>
      <c r="E1511">
        <v>1</v>
      </c>
      <c r="F1511">
        <v>0</v>
      </c>
      <c r="G1511">
        <v>0</v>
      </c>
      <c r="H1511">
        <v>1</v>
      </c>
      <c r="I1511">
        <v>0</v>
      </c>
      <c r="J1511">
        <v>0</v>
      </c>
      <c r="K1511">
        <v>0</v>
      </c>
      <c r="L1511">
        <v>7</v>
      </c>
      <c r="M1511">
        <v>2</v>
      </c>
      <c r="N1511">
        <v>0</v>
      </c>
      <c r="O1511">
        <v>0</v>
      </c>
      <c r="P1511">
        <v>0</v>
      </c>
      <c r="Q1511">
        <v>0</v>
      </c>
      <c r="R1511">
        <v>7</v>
      </c>
      <c r="S1511">
        <v>1</v>
      </c>
      <c r="T1511">
        <v>0</v>
      </c>
      <c r="U1511">
        <v>0</v>
      </c>
    </row>
    <row r="1512" spans="1:21" x14ac:dyDescent="0.35">
      <c r="A1512" t="s">
        <v>265</v>
      </c>
      <c r="B1512">
        <v>44440</v>
      </c>
      <c r="C1512" t="s">
        <v>247</v>
      </c>
      <c r="D1512" t="s">
        <v>29</v>
      </c>
      <c r="E1512">
        <v>1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6.666666666666667</v>
      </c>
      <c r="M1512">
        <v>5</v>
      </c>
      <c r="N1512">
        <v>3</v>
      </c>
      <c r="O1512">
        <v>2</v>
      </c>
      <c r="P1512">
        <v>1</v>
      </c>
      <c r="Q1512">
        <v>2</v>
      </c>
      <c r="R1512">
        <v>3</v>
      </c>
      <c r="S1512">
        <v>0</v>
      </c>
      <c r="T1512">
        <v>0</v>
      </c>
      <c r="U1512">
        <v>0</v>
      </c>
    </row>
    <row r="1513" spans="1:21" x14ac:dyDescent="0.35">
      <c r="A1513" t="s">
        <v>265</v>
      </c>
      <c r="B1513">
        <v>44441</v>
      </c>
      <c r="C1513" t="s">
        <v>248</v>
      </c>
      <c r="D1513" t="s">
        <v>29</v>
      </c>
      <c r="E1513">
        <v>1</v>
      </c>
      <c r="F1513">
        <v>0</v>
      </c>
      <c r="G1513">
        <v>0</v>
      </c>
      <c r="H1513">
        <v>1</v>
      </c>
      <c r="I1513">
        <v>0</v>
      </c>
      <c r="J1513">
        <v>0</v>
      </c>
      <c r="K1513">
        <v>0</v>
      </c>
      <c r="L1513">
        <v>6</v>
      </c>
      <c r="M1513">
        <v>2</v>
      </c>
      <c r="N1513">
        <v>1</v>
      </c>
      <c r="O1513">
        <v>1</v>
      </c>
      <c r="P1513">
        <v>0</v>
      </c>
      <c r="Q1513">
        <v>1</v>
      </c>
      <c r="R1513">
        <v>6</v>
      </c>
      <c r="S1513">
        <v>0</v>
      </c>
      <c r="T1513">
        <v>1</v>
      </c>
      <c r="U1513">
        <v>0</v>
      </c>
    </row>
    <row r="1514" spans="1:21" x14ac:dyDescent="0.35">
      <c r="A1514" t="s">
        <v>265</v>
      </c>
      <c r="B1514">
        <v>44442</v>
      </c>
      <c r="C1514" t="s">
        <v>254</v>
      </c>
      <c r="D1514" t="s">
        <v>38</v>
      </c>
      <c r="E1514">
        <v>1</v>
      </c>
      <c r="F1514">
        <v>0</v>
      </c>
      <c r="G1514">
        <v>0</v>
      </c>
      <c r="H1514">
        <v>0</v>
      </c>
      <c r="I1514">
        <v>1</v>
      </c>
      <c r="J1514">
        <v>0</v>
      </c>
      <c r="K1514">
        <v>0</v>
      </c>
      <c r="L1514">
        <v>6</v>
      </c>
      <c r="M1514">
        <v>7</v>
      </c>
      <c r="N1514">
        <v>5</v>
      </c>
      <c r="O1514">
        <v>5</v>
      </c>
      <c r="P1514">
        <v>3</v>
      </c>
      <c r="Q1514">
        <v>2</v>
      </c>
      <c r="R1514">
        <v>6</v>
      </c>
      <c r="S1514">
        <v>0</v>
      </c>
      <c r="T1514">
        <v>0</v>
      </c>
      <c r="U1514">
        <v>0</v>
      </c>
    </row>
    <row r="1515" spans="1:21" x14ac:dyDescent="0.35">
      <c r="A1515" t="s">
        <v>265</v>
      </c>
      <c r="B1515">
        <v>44443</v>
      </c>
      <c r="C1515" t="s">
        <v>251</v>
      </c>
      <c r="D1515" t="s">
        <v>38</v>
      </c>
      <c r="E1515">
        <v>1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5.666666666666667</v>
      </c>
      <c r="M1515">
        <v>3</v>
      </c>
      <c r="N1515">
        <v>0</v>
      </c>
      <c r="O1515">
        <v>0</v>
      </c>
      <c r="P1515">
        <v>0</v>
      </c>
      <c r="Q1515">
        <v>4</v>
      </c>
      <c r="R1515">
        <v>7</v>
      </c>
      <c r="S1515">
        <v>0</v>
      </c>
      <c r="T1515">
        <v>0</v>
      </c>
      <c r="U1515">
        <v>0</v>
      </c>
    </row>
    <row r="1516" spans="1:21" x14ac:dyDescent="0.35">
      <c r="A1516" t="s">
        <v>265</v>
      </c>
      <c r="B1516">
        <v>44444</v>
      </c>
      <c r="C1516" t="s">
        <v>245</v>
      </c>
      <c r="D1516" t="s">
        <v>38</v>
      </c>
      <c r="E1516">
        <v>1</v>
      </c>
      <c r="F1516">
        <v>0</v>
      </c>
      <c r="G1516">
        <v>0</v>
      </c>
      <c r="H1516">
        <v>1</v>
      </c>
      <c r="I1516">
        <v>0</v>
      </c>
      <c r="J1516">
        <v>0</v>
      </c>
      <c r="K1516">
        <v>0</v>
      </c>
      <c r="L1516">
        <v>5</v>
      </c>
      <c r="M1516">
        <v>8</v>
      </c>
      <c r="N1516">
        <v>3</v>
      </c>
      <c r="O1516">
        <v>3</v>
      </c>
      <c r="P1516">
        <v>0</v>
      </c>
      <c r="Q1516">
        <v>3</v>
      </c>
      <c r="R1516">
        <v>5</v>
      </c>
      <c r="S1516">
        <v>0</v>
      </c>
      <c r="T1516">
        <v>0</v>
      </c>
      <c r="U1516">
        <v>0</v>
      </c>
    </row>
    <row r="1517" spans="1:21" x14ac:dyDescent="0.35">
      <c r="A1517" t="s">
        <v>265</v>
      </c>
      <c r="B1517">
        <v>44445</v>
      </c>
      <c r="C1517" t="s">
        <v>247</v>
      </c>
      <c r="D1517" t="s">
        <v>30</v>
      </c>
      <c r="E1517">
        <v>1</v>
      </c>
      <c r="F1517">
        <v>0</v>
      </c>
      <c r="G1517">
        <v>0</v>
      </c>
      <c r="H1517">
        <v>0</v>
      </c>
      <c r="I1517">
        <v>1</v>
      </c>
      <c r="J1517">
        <v>0</v>
      </c>
      <c r="K1517">
        <v>0</v>
      </c>
      <c r="L1517">
        <v>5.333333333333333</v>
      </c>
      <c r="M1517">
        <v>8</v>
      </c>
      <c r="N1517">
        <v>5</v>
      </c>
      <c r="O1517">
        <v>5</v>
      </c>
      <c r="P1517">
        <v>2</v>
      </c>
      <c r="Q1517">
        <v>1</v>
      </c>
      <c r="R1517">
        <v>4</v>
      </c>
      <c r="S1517">
        <v>0</v>
      </c>
      <c r="T1517">
        <v>0</v>
      </c>
      <c r="U1517">
        <v>0</v>
      </c>
    </row>
    <row r="1518" spans="1:21" x14ac:dyDescent="0.35">
      <c r="A1518" t="s">
        <v>265</v>
      </c>
      <c r="B1518">
        <v>44446</v>
      </c>
      <c r="C1518" t="s">
        <v>246</v>
      </c>
      <c r="D1518" t="s">
        <v>30</v>
      </c>
      <c r="E1518">
        <v>1</v>
      </c>
      <c r="F1518">
        <v>0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4.666666666666667</v>
      </c>
      <c r="M1518">
        <v>3</v>
      </c>
      <c r="N1518">
        <v>1</v>
      </c>
      <c r="O1518">
        <v>1</v>
      </c>
      <c r="P1518">
        <v>0</v>
      </c>
      <c r="Q1518">
        <v>1</v>
      </c>
      <c r="R1518">
        <v>6</v>
      </c>
      <c r="S1518">
        <v>0</v>
      </c>
      <c r="T1518">
        <v>0</v>
      </c>
      <c r="U1518">
        <v>0</v>
      </c>
    </row>
    <row r="1519" spans="1:21" x14ac:dyDescent="0.35">
      <c r="A1519" t="s">
        <v>265</v>
      </c>
      <c r="B1519">
        <v>44447</v>
      </c>
      <c r="C1519" t="s">
        <v>248</v>
      </c>
      <c r="D1519" t="s">
        <v>30</v>
      </c>
      <c r="E1519">
        <v>1</v>
      </c>
      <c r="F1519">
        <v>0</v>
      </c>
      <c r="G1519">
        <v>0</v>
      </c>
      <c r="H1519">
        <v>0</v>
      </c>
      <c r="I1519">
        <v>1</v>
      </c>
      <c r="J1519">
        <v>0</v>
      </c>
      <c r="K1519">
        <v>0</v>
      </c>
      <c r="L1519">
        <v>6</v>
      </c>
      <c r="M1519">
        <v>3</v>
      </c>
      <c r="N1519">
        <v>1</v>
      </c>
      <c r="O1519">
        <v>1</v>
      </c>
      <c r="P1519">
        <v>0</v>
      </c>
      <c r="Q1519">
        <v>1</v>
      </c>
      <c r="R1519">
        <v>7</v>
      </c>
      <c r="S1519">
        <v>0</v>
      </c>
      <c r="T1519">
        <v>0</v>
      </c>
      <c r="U1519">
        <v>1</v>
      </c>
    </row>
    <row r="1520" spans="1:21" x14ac:dyDescent="0.35">
      <c r="A1520" t="s">
        <v>265</v>
      </c>
      <c r="B1520">
        <v>44448</v>
      </c>
      <c r="C1520" t="s">
        <v>254</v>
      </c>
      <c r="D1520" t="s">
        <v>30</v>
      </c>
      <c r="E1520">
        <v>1</v>
      </c>
      <c r="F1520">
        <v>0</v>
      </c>
      <c r="G1520">
        <v>0</v>
      </c>
      <c r="H1520">
        <v>1</v>
      </c>
      <c r="I1520">
        <v>0</v>
      </c>
      <c r="J1520">
        <v>0</v>
      </c>
      <c r="K1520">
        <v>0</v>
      </c>
      <c r="L1520">
        <v>7.666666666666667</v>
      </c>
      <c r="M1520">
        <v>4</v>
      </c>
      <c r="N1520">
        <v>1</v>
      </c>
      <c r="O1520">
        <v>1</v>
      </c>
      <c r="P1520">
        <v>1</v>
      </c>
      <c r="Q1520">
        <v>2</v>
      </c>
      <c r="R1520">
        <v>5</v>
      </c>
      <c r="S1520">
        <v>0</v>
      </c>
      <c r="T1520">
        <v>0</v>
      </c>
      <c r="U1520">
        <v>0</v>
      </c>
    </row>
    <row r="1521" spans="1:21" x14ac:dyDescent="0.35">
      <c r="A1521" t="s">
        <v>265</v>
      </c>
      <c r="B1521">
        <v>44449</v>
      </c>
      <c r="C1521" t="s">
        <v>251</v>
      </c>
      <c r="D1521" t="s">
        <v>108</v>
      </c>
      <c r="E1521">
        <v>1</v>
      </c>
      <c r="F1521">
        <v>0</v>
      </c>
      <c r="G1521">
        <v>0</v>
      </c>
      <c r="H1521">
        <v>0</v>
      </c>
      <c r="I1521">
        <v>1</v>
      </c>
      <c r="J1521">
        <v>0</v>
      </c>
      <c r="K1521">
        <v>0</v>
      </c>
      <c r="L1521">
        <v>4.333333333333333</v>
      </c>
      <c r="M1521">
        <v>8</v>
      </c>
      <c r="N1521">
        <v>8</v>
      </c>
      <c r="O1521">
        <v>7</v>
      </c>
      <c r="P1521">
        <v>2</v>
      </c>
      <c r="Q1521">
        <v>2</v>
      </c>
      <c r="R1521">
        <v>2</v>
      </c>
      <c r="S1521">
        <v>1</v>
      </c>
      <c r="T1521">
        <v>0</v>
      </c>
      <c r="U1521">
        <v>0</v>
      </c>
    </row>
    <row r="1522" spans="1:21" x14ac:dyDescent="0.35">
      <c r="A1522" t="s">
        <v>265</v>
      </c>
      <c r="B1522">
        <v>44450</v>
      </c>
      <c r="C1522" t="s">
        <v>245</v>
      </c>
      <c r="D1522" t="s">
        <v>108</v>
      </c>
      <c r="E1522">
        <v>1</v>
      </c>
      <c r="F1522">
        <v>0</v>
      </c>
      <c r="G1522">
        <v>0</v>
      </c>
      <c r="H1522">
        <v>0</v>
      </c>
      <c r="I1522">
        <v>1</v>
      </c>
      <c r="J1522">
        <v>0</v>
      </c>
      <c r="K1522">
        <v>0</v>
      </c>
      <c r="L1522">
        <v>6</v>
      </c>
      <c r="M1522">
        <v>4</v>
      </c>
      <c r="N1522">
        <v>3</v>
      </c>
      <c r="O1522">
        <v>2</v>
      </c>
      <c r="P1522">
        <v>0</v>
      </c>
      <c r="Q1522">
        <v>2</v>
      </c>
      <c r="R1522">
        <v>3</v>
      </c>
      <c r="S1522">
        <v>0</v>
      </c>
      <c r="T1522">
        <v>0</v>
      </c>
      <c r="U1522">
        <v>0</v>
      </c>
    </row>
    <row r="1523" spans="1:21" x14ac:dyDescent="0.35">
      <c r="A1523" t="s">
        <v>265</v>
      </c>
      <c r="B1523" t="s">
        <v>0</v>
      </c>
      <c r="C1523" t="s">
        <v>1</v>
      </c>
      <c r="D1523" t="s">
        <v>2</v>
      </c>
      <c r="E1523" t="s">
        <v>3</v>
      </c>
      <c r="F1523" t="s">
        <v>4</v>
      </c>
      <c r="G1523" t="s">
        <v>5</v>
      </c>
      <c r="H1523" t="s">
        <v>6</v>
      </c>
      <c r="I1523" t="s">
        <v>7</v>
      </c>
      <c r="J1523" t="s">
        <v>8</v>
      </c>
      <c r="K1523" t="s">
        <v>9</v>
      </c>
      <c r="L1523" t="s">
        <v>10</v>
      </c>
      <c r="M1523" t="s">
        <v>11</v>
      </c>
      <c r="N1523" t="s">
        <v>12</v>
      </c>
      <c r="O1523" t="s">
        <v>13</v>
      </c>
      <c r="P1523" t="s">
        <v>14</v>
      </c>
      <c r="Q1523" t="s">
        <v>15</v>
      </c>
      <c r="R1523" t="s">
        <v>16</v>
      </c>
      <c r="S1523" t="s">
        <v>17</v>
      </c>
      <c r="T1523" t="s">
        <v>18</v>
      </c>
      <c r="U1523" t="s">
        <v>19</v>
      </c>
    </row>
    <row r="1524" spans="1:21" x14ac:dyDescent="0.35">
      <c r="A1524" t="s">
        <v>265</v>
      </c>
      <c r="B1524">
        <v>44451</v>
      </c>
      <c r="C1524" t="s">
        <v>246</v>
      </c>
      <c r="D1524" t="s">
        <v>108</v>
      </c>
      <c r="E1524">
        <v>1</v>
      </c>
      <c r="F1524">
        <v>0</v>
      </c>
      <c r="G1524">
        <v>0</v>
      </c>
      <c r="H1524">
        <v>0</v>
      </c>
      <c r="I1524">
        <v>1</v>
      </c>
      <c r="J1524">
        <v>0</v>
      </c>
      <c r="K1524">
        <v>0</v>
      </c>
      <c r="L1524">
        <v>3</v>
      </c>
      <c r="M1524">
        <v>6</v>
      </c>
      <c r="N1524">
        <v>7</v>
      </c>
      <c r="O1524">
        <v>5</v>
      </c>
      <c r="P1524">
        <v>3</v>
      </c>
      <c r="Q1524">
        <v>2</v>
      </c>
      <c r="R1524">
        <v>3</v>
      </c>
      <c r="S1524">
        <v>0</v>
      </c>
      <c r="T1524">
        <v>0</v>
      </c>
      <c r="U1524">
        <v>0</v>
      </c>
    </row>
    <row r="1525" spans="1:21" x14ac:dyDescent="0.35">
      <c r="A1525" t="s">
        <v>265</v>
      </c>
      <c r="B1525" t="s">
        <v>260</v>
      </c>
      <c r="C1525" t="s">
        <v>248</v>
      </c>
      <c r="D1525" t="s">
        <v>56</v>
      </c>
      <c r="E1525">
        <v>1</v>
      </c>
      <c r="F1525">
        <v>0</v>
      </c>
      <c r="G1525">
        <v>0</v>
      </c>
      <c r="H1525">
        <v>1</v>
      </c>
      <c r="I1525">
        <v>0</v>
      </c>
      <c r="J1525">
        <v>0</v>
      </c>
      <c r="K1525">
        <v>0</v>
      </c>
      <c r="L1525">
        <v>6</v>
      </c>
      <c r="M1525">
        <v>3</v>
      </c>
      <c r="N1525">
        <v>1</v>
      </c>
      <c r="O1525">
        <v>1</v>
      </c>
      <c r="P1525">
        <v>0</v>
      </c>
      <c r="Q1525">
        <v>1</v>
      </c>
      <c r="R1525">
        <v>7</v>
      </c>
      <c r="S1525">
        <v>0</v>
      </c>
      <c r="T1525">
        <v>0</v>
      </c>
      <c r="U1525">
        <v>0</v>
      </c>
    </row>
    <row r="1526" spans="1:21" x14ac:dyDescent="0.35">
      <c r="A1526" t="s">
        <v>265</v>
      </c>
      <c r="B1526" t="s">
        <v>261</v>
      </c>
      <c r="C1526" t="s">
        <v>247</v>
      </c>
      <c r="D1526" t="s">
        <v>56</v>
      </c>
      <c r="E1526">
        <v>1</v>
      </c>
      <c r="F1526">
        <v>0</v>
      </c>
      <c r="G1526">
        <v>0</v>
      </c>
      <c r="H1526">
        <v>0</v>
      </c>
      <c r="I1526">
        <v>1</v>
      </c>
      <c r="J1526">
        <v>0</v>
      </c>
      <c r="K1526">
        <v>0</v>
      </c>
      <c r="L1526">
        <v>3.6666666666666665</v>
      </c>
      <c r="M1526">
        <v>7</v>
      </c>
      <c r="N1526">
        <v>4</v>
      </c>
      <c r="O1526">
        <v>4</v>
      </c>
      <c r="P1526">
        <v>0</v>
      </c>
      <c r="Q1526">
        <v>1</v>
      </c>
      <c r="R1526">
        <v>3</v>
      </c>
      <c r="S1526">
        <v>0</v>
      </c>
      <c r="T1526">
        <v>0</v>
      </c>
      <c r="U1526">
        <v>0</v>
      </c>
    </row>
    <row r="1527" spans="1:21" x14ac:dyDescent="0.35">
      <c r="A1527" t="s">
        <v>265</v>
      </c>
      <c r="B1527">
        <v>44454</v>
      </c>
      <c r="C1527" t="s">
        <v>254</v>
      </c>
      <c r="D1527" t="s">
        <v>56</v>
      </c>
      <c r="E1527">
        <v>1</v>
      </c>
      <c r="F1527">
        <v>0</v>
      </c>
      <c r="G1527">
        <v>0</v>
      </c>
      <c r="H1527">
        <v>1</v>
      </c>
      <c r="I1527">
        <v>0</v>
      </c>
      <c r="J1527">
        <v>0</v>
      </c>
      <c r="K1527">
        <v>0</v>
      </c>
      <c r="L1527">
        <v>6.666666666666667</v>
      </c>
      <c r="M1527">
        <v>2</v>
      </c>
      <c r="N1527">
        <v>3</v>
      </c>
      <c r="O1527">
        <v>0</v>
      </c>
      <c r="P1527">
        <v>1</v>
      </c>
      <c r="Q1527">
        <v>3</v>
      </c>
      <c r="R1527">
        <v>4</v>
      </c>
      <c r="S1527">
        <v>0</v>
      </c>
      <c r="T1527">
        <v>0</v>
      </c>
      <c r="U1527">
        <v>0</v>
      </c>
    </row>
    <row r="1528" spans="1:21" x14ac:dyDescent="0.35">
      <c r="A1528" t="s">
        <v>265</v>
      </c>
      <c r="B1528">
        <v>44456</v>
      </c>
      <c r="C1528" t="s">
        <v>245</v>
      </c>
      <c r="D1528" t="s">
        <v>52</v>
      </c>
      <c r="E1528">
        <v>1</v>
      </c>
      <c r="F1528">
        <v>0</v>
      </c>
      <c r="G1528">
        <v>0</v>
      </c>
      <c r="H1528">
        <v>0</v>
      </c>
      <c r="I1528">
        <v>1</v>
      </c>
      <c r="J1528">
        <v>0</v>
      </c>
      <c r="K1528">
        <v>0</v>
      </c>
      <c r="L1528">
        <v>6</v>
      </c>
      <c r="M1528">
        <v>7</v>
      </c>
      <c r="N1528">
        <v>5</v>
      </c>
      <c r="O1528">
        <v>5</v>
      </c>
      <c r="P1528">
        <v>2</v>
      </c>
      <c r="Q1528">
        <v>1</v>
      </c>
      <c r="R1528">
        <v>6</v>
      </c>
      <c r="S1528">
        <v>0</v>
      </c>
      <c r="T1528">
        <v>0</v>
      </c>
      <c r="U1528">
        <v>0</v>
      </c>
    </row>
    <row r="1529" spans="1:21" x14ac:dyDescent="0.35">
      <c r="A1529" t="s">
        <v>265</v>
      </c>
      <c r="B1529">
        <v>44457</v>
      </c>
      <c r="C1529" t="s">
        <v>246</v>
      </c>
      <c r="D1529" t="s">
        <v>52</v>
      </c>
      <c r="E1529">
        <v>1</v>
      </c>
      <c r="F1529">
        <v>0</v>
      </c>
      <c r="G1529">
        <v>0</v>
      </c>
      <c r="H1529">
        <v>1</v>
      </c>
      <c r="I1529">
        <v>0</v>
      </c>
      <c r="J1529">
        <v>0</v>
      </c>
      <c r="K1529">
        <v>0</v>
      </c>
      <c r="L1529">
        <v>6</v>
      </c>
      <c r="M1529">
        <v>4</v>
      </c>
      <c r="N1529">
        <v>0</v>
      </c>
      <c r="O1529">
        <v>0</v>
      </c>
      <c r="P1529">
        <v>0</v>
      </c>
      <c r="Q1529">
        <v>1</v>
      </c>
      <c r="R1529">
        <v>4</v>
      </c>
      <c r="S1529">
        <v>1</v>
      </c>
      <c r="T1529">
        <v>0</v>
      </c>
      <c r="U1529">
        <v>0</v>
      </c>
    </row>
    <row r="1530" spans="1:21" x14ac:dyDescent="0.35">
      <c r="A1530" t="s">
        <v>265</v>
      </c>
      <c r="B1530">
        <v>44458</v>
      </c>
      <c r="C1530" t="s">
        <v>251</v>
      </c>
      <c r="D1530" t="s">
        <v>52</v>
      </c>
      <c r="E1530">
        <v>1</v>
      </c>
      <c r="F1530">
        <v>0</v>
      </c>
      <c r="G1530">
        <v>0</v>
      </c>
      <c r="H1530">
        <v>1</v>
      </c>
      <c r="I1530">
        <v>0</v>
      </c>
      <c r="J1530">
        <v>0</v>
      </c>
      <c r="K1530">
        <v>0</v>
      </c>
      <c r="L1530">
        <v>6</v>
      </c>
      <c r="M1530">
        <v>6</v>
      </c>
      <c r="N1530">
        <v>1</v>
      </c>
      <c r="O1530">
        <v>1</v>
      </c>
      <c r="P1530">
        <v>1</v>
      </c>
      <c r="Q1530">
        <v>0</v>
      </c>
      <c r="R1530">
        <v>3</v>
      </c>
      <c r="S1530">
        <v>0</v>
      </c>
      <c r="T1530">
        <v>0</v>
      </c>
      <c r="U1530">
        <v>0</v>
      </c>
    </row>
    <row r="1531" spans="1:21" x14ac:dyDescent="0.35">
      <c r="A1531" t="s">
        <v>265</v>
      </c>
      <c r="B1531" t="s">
        <v>262</v>
      </c>
      <c r="C1531" t="s">
        <v>248</v>
      </c>
      <c r="D1531" t="s">
        <v>47</v>
      </c>
      <c r="E1531">
        <v>1</v>
      </c>
      <c r="F1531">
        <v>0</v>
      </c>
      <c r="G1531">
        <v>0</v>
      </c>
      <c r="H1531">
        <v>0</v>
      </c>
      <c r="I1531">
        <v>1</v>
      </c>
      <c r="J1531">
        <v>0</v>
      </c>
      <c r="K1531">
        <v>0</v>
      </c>
      <c r="L1531">
        <v>4.333333333333333</v>
      </c>
      <c r="M1531">
        <v>9</v>
      </c>
      <c r="N1531">
        <v>7</v>
      </c>
      <c r="O1531">
        <v>7</v>
      </c>
      <c r="P1531">
        <v>3</v>
      </c>
      <c r="Q1531">
        <v>1</v>
      </c>
      <c r="R1531">
        <v>4</v>
      </c>
      <c r="S1531">
        <v>0</v>
      </c>
      <c r="T1531">
        <v>0</v>
      </c>
      <c r="U1531">
        <v>0</v>
      </c>
    </row>
    <row r="1532" spans="1:21" x14ac:dyDescent="0.35">
      <c r="A1532" t="s">
        <v>265</v>
      </c>
      <c r="B1532" t="s">
        <v>263</v>
      </c>
      <c r="C1532" t="s">
        <v>264</v>
      </c>
      <c r="D1532" t="s">
        <v>47</v>
      </c>
      <c r="E1532">
        <v>1</v>
      </c>
      <c r="F1532">
        <v>0</v>
      </c>
      <c r="G1532">
        <v>0</v>
      </c>
      <c r="H1532">
        <v>0</v>
      </c>
      <c r="I1532">
        <v>1</v>
      </c>
      <c r="J1532">
        <v>0</v>
      </c>
      <c r="K1532">
        <v>0</v>
      </c>
      <c r="L1532">
        <v>0.66666666666666663</v>
      </c>
      <c r="M1532">
        <v>1</v>
      </c>
      <c r="N1532">
        <v>2</v>
      </c>
      <c r="O1532">
        <v>2</v>
      </c>
      <c r="P1532">
        <v>0</v>
      </c>
      <c r="Q1532">
        <v>3</v>
      </c>
      <c r="R1532">
        <v>0</v>
      </c>
      <c r="S1532">
        <v>0</v>
      </c>
      <c r="T1532">
        <v>0</v>
      </c>
      <c r="U1532">
        <v>0</v>
      </c>
    </row>
    <row r="1533" spans="1:21" x14ac:dyDescent="0.35">
      <c r="A1533" t="s">
        <v>265</v>
      </c>
      <c r="B1533">
        <v>44460</v>
      </c>
      <c r="C1533" t="s">
        <v>254</v>
      </c>
      <c r="D1533" t="s">
        <v>47</v>
      </c>
      <c r="E1533">
        <v>1</v>
      </c>
      <c r="F1533">
        <v>0</v>
      </c>
      <c r="G1533">
        <v>0</v>
      </c>
      <c r="H1533">
        <v>1</v>
      </c>
      <c r="I1533">
        <v>0</v>
      </c>
      <c r="J1533">
        <v>0</v>
      </c>
      <c r="K1533">
        <v>0</v>
      </c>
      <c r="L1533">
        <v>6.666666666666667</v>
      </c>
      <c r="M1533">
        <v>7</v>
      </c>
      <c r="N1533">
        <v>1</v>
      </c>
      <c r="O1533">
        <v>1</v>
      </c>
      <c r="P1533">
        <v>1</v>
      </c>
      <c r="Q1533">
        <v>2</v>
      </c>
      <c r="R1533">
        <v>6</v>
      </c>
      <c r="S1533">
        <v>0</v>
      </c>
      <c r="T1533">
        <v>0</v>
      </c>
      <c r="U1533">
        <v>0</v>
      </c>
    </row>
    <row r="1534" spans="1:21" x14ac:dyDescent="0.35">
      <c r="A1534" t="s">
        <v>265</v>
      </c>
      <c r="B1534" t="s">
        <v>228</v>
      </c>
      <c r="C1534" t="s">
        <v>246</v>
      </c>
      <c r="D1534" t="s">
        <v>21</v>
      </c>
      <c r="E1534">
        <v>1</v>
      </c>
      <c r="F1534">
        <v>0</v>
      </c>
      <c r="G1534">
        <v>0</v>
      </c>
      <c r="H1534">
        <v>0</v>
      </c>
      <c r="I1534">
        <v>1</v>
      </c>
      <c r="J1534">
        <v>0</v>
      </c>
      <c r="K1534">
        <v>0</v>
      </c>
      <c r="L1534">
        <v>1.6666666666666665</v>
      </c>
      <c r="M1534">
        <v>7</v>
      </c>
      <c r="N1534">
        <v>7</v>
      </c>
      <c r="O1534">
        <v>7</v>
      </c>
      <c r="P1534">
        <v>4</v>
      </c>
      <c r="Q1534">
        <v>2</v>
      </c>
      <c r="R1534">
        <v>3</v>
      </c>
      <c r="S1534">
        <v>0</v>
      </c>
      <c r="T1534">
        <v>0</v>
      </c>
      <c r="U1534">
        <v>0</v>
      </c>
    </row>
    <row r="1535" spans="1:21" x14ac:dyDescent="0.35">
      <c r="A1535" t="s">
        <v>265</v>
      </c>
      <c r="B1535" t="s">
        <v>229</v>
      </c>
      <c r="C1535" t="s">
        <v>245</v>
      </c>
      <c r="D1535" t="s">
        <v>21</v>
      </c>
      <c r="E1535">
        <v>1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5.333333333333333</v>
      </c>
      <c r="M1535">
        <v>6</v>
      </c>
      <c r="N1535">
        <v>2</v>
      </c>
      <c r="O1535">
        <v>2</v>
      </c>
      <c r="P1535">
        <v>0</v>
      </c>
      <c r="Q1535">
        <v>1</v>
      </c>
      <c r="R1535">
        <v>4</v>
      </c>
      <c r="S1535">
        <v>0</v>
      </c>
      <c r="T1535">
        <v>0</v>
      </c>
      <c r="U1535">
        <v>0</v>
      </c>
    </row>
    <row r="1536" spans="1:21" x14ac:dyDescent="0.35">
      <c r="A1536" t="s">
        <v>265</v>
      </c>
      <c r="B1536">
        <v>44463</v>
      </c>
      <c r="C1536" t="s">
        <v>244</v>
      </c>
      <c r="D1536" t="s">
        <v>21</v>
      </c>
      <c r="E1536">
        <v>1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3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3</v>
      </c>
      <c r="S1536">
        <v>0</v>
      </c>
      <c r="T1536">
        <v>0</v>
      </c>
      <c r="U1536">
        <v>0</v>
      </c>
    </row>
    <row r="1537" spans="1:21" x14ac:dyDescent="0.35">
      <c r="A1537" t="s">
        <v>265</v>
      </c>
      <c r="B1537">
        <v>44464</v>
      </c>
      <c r="C1537" t="s">
        <v>251</v>
      </c>
      <c r="D1537" t="s">
        <v>21</v>
      </c>
      <c r="E1537">
        <v>1</v>
      </c>
      <c r="F1537">
        <v>0</v>
      </c>
      <c r="G1537">
        <v>0</v>
      </c>
      <c r="H1537">
        <v>1</v>
      </c>
      <c r="I1537">
        <v>0</v>
      </c>
      <c r="J1537">
        <v>0</v>
      </c>
      <c r="K1537">
        <v>0</v>
      </c>
      <c r="L1537">
        <v>6</v>
      </c>
      <c r="M1537">
        <v>1</v>
      </c>
      <c r="N1537">
        <v>0</v>
      </c>
      <c r="O1537">
        <v>0</v>
      </c>
      <c r="P1537">
        <v>0</v>
      </c>
      <c r="Q1537">
        <v>1</v>
      </c>
      <c r="R1537">
        <v>6</v>
      </c>
      <c r="S1537">
        <v>0</v>
      </c>
      <c r="T1537">
        <v>0</v>
      </c>
      <c r="U1537">
        <v>0</v>
      </c>
    </row>
    <row r="1538" spans="1:21" x14ac:dyDescent="0.35">
      <c r="A1538" t="s">
        <v>265</v>
      </c>
      <c r="B1538">
        <v>44465</v>
      </c>
      <c r="C1538" t="s">
        <v>248</v>
      </c>
      <c r="D1538" t="s">
        <v>21</v>
      </c>
      <c r="E1538">
        <v>1</v>
      </c>
      <c r="F1538">
        <v>0</v>
      </c>
      <c r="G1538">
        <v>0</v>
      </c>
      <c r="H1538">
        <v>0</v>
      </c>
      <c r="I1538">
        <v>1</v>
      </c>
      <c r="J1538">
        <v>0</v>
      </c>
      <c r="K1538">
        <v>0</v>
      </c>
      <c r="L1538">
        <v>2.3333333333333335</v>
      </c>
      <c r="M1538">
        <v>5</v>
      </c>
      <c r="N1538">
        <v>3</v>
      </c>
      <c r="O1538">
        <v>3</v>
      </c>
      <c r="P1538">
        <v>0</v>
      </c>
      <c r="Q1538">
        <v>3</v>
      </c>
      <c r="R1538">
        <v>3</v>
      </c>
      <c r="S1538">
        <v>1</v>
      </c>
      <c r="T1538">
        <v>0</v>
      </c>
      <c r="U1538">
        <v>0</v>
      </c>
    </row>
    <row r="1539" spans="1:21" x14ac:dyDescent="0.35">
      <c r="A1539" t="s">
        <v>265</v>
      </c>
      <c r="B1539">
        <v>44466</v>
      </c>
      <c r="C1539" t="s">
        <v>254</v>
      </c>
      <c r="D1539" t="s">
        <v>47</v>
      </c>
      <c r="E1539">
        <v>1</v>
      </c>
      <c r="F1539">
        <v>0</v>
      </c>
      <c r="G1539">
        <v>0</v>
      </c>
      <c r="H1539">
        <v>1</v>
      </c>
      <c r="I1539">
        <v>0</v>
      </c>
      <c r="J1539">
        <v>0</v>
      </c>
      <c r="K1539">
        <v>0</v>
      </c>
      <c r="L1539">
        <v>6</v>
      </c>
      <c r="M1539">
        <v>6</v>
      </c>
      <c r="N1539">
        <v>3</v>
      </c>
      <c r="O1539">
        <v>3</v>
      </c>
      <c r="P1539">
        <v>0</v>
      </c>
      <c r="Q1539">
        <v>0</v>
      </c>
      <c r="R1539">
        <v>5</v>
      </c>
      <c r="S1539">
        <v>0</v>
      </c>
      <c r="T1539">
        <v>0</v>
      </c>
      <c r="U1539">
        <v>0</v>
      </c>
    </row>
    <row r="1540" spans="1:21" x14ac:dyDescent="0.35">
      <c r="A1540" t="s">
        <v>265</v>
      </c>
      <c r="B1540">
        <v>44467</v>
      </c>
      <c r="C1540" t="s">
        <v>246</v>
      </c>
      <c r="D1540" t="s">
        <v>29</v>
      </c>
      <c r="E1540">
        <v>1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5.333333333333333</v>
      </c>
      <c r="M1540">
        <v>4</v>
      </c>
      <c r="N1540">
        <v>4</v>
      </c>
      <c r="O1540">
        <v>4</v>
      </c>
      <c r="P1540">
        <v>2</v>
      </c>
      <c r="Q1540">
        <v>1</v>
      </c>
      <c r="R1540">
        <v>3</v>
      </c>
      <c r="S1540">
        <v>0</v>
      </c>
      <c r="T1540">
        <v>0</v>
      </c>
      <c r="U1540">
        <v>1</v>
      </c>
    </row>
    <row r="1541" spans="1:21" x14ac:dyDescent="0.35">
      <c r="A1541" t="s">
        <v>265</v>
      </c>
      <c r="B1541">
        <v>44468</v>
      </c>
      <c r="C1541" t="s">
        <v>245</v>
      </c>
      <c r="D1541" t="s">
        <v>29</v>
      </c>
      <c r="E1541">
        <v>1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6</v>
      </c>
      <c r="M1541">
        <v>7</v>
      </c>
      <c r="N1541">
        <v>5</v>
      </c>
      <c r="O1541">
        <v>5</v>
      </c>
      <c r="P1541">
        <v>1</v>
      </c>
      <c r="Q1541">
        <v>3</v>
      </c>
      <c r="R1541">
        <v>2</v>
      </c>
      <c r="S1541">
        <v>1</v>
      </c>
      <c r="T1541">
        <v>0</v>
      </c>
      <c r="U1541">
        <v>2</v>
      </c>
    </row>
    <row r="1542" spans="1:21" x14ac:dyDescent="0.35">
      <c r="A1542" t="s">
        <v>265</v>
      </c>
      <c r="B1542">
        <v>44469</v>
      </c>
      <c r="C1542" t="s">
        <v>244</v>
      </c>
      <c r="D1542" t="s">
        <v>29</v>
      </c>
      <c r="E1542">
        <v>1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3</v>
      </c>
      <c r="M1542">
        <v>4</v>
      </c>
      <c r="N1542">
        <v>1</v>
      </c>
      <c r="O1542">
        <v>1</v>
      </c>
      <c r="P1542">
        <v>0</v>
      </c>
      <c r="Q1542">
        <v>0</v>
      </c>
      <c r="R1542">
        <v>1</v>
      </c>
      <c r="S1542">
        <v>0</v>
      </c>
      <c r="T1542">
        <v>0</v>
      </c>
      <c r="U1542">
        <v>0</v>
      </c>
    </row>
    <row r="1543" spans="1:21" x14ac:dyDescent="0.35">
      <c r="A1543" t="s">
        <v>265</v>
      </c>
      <c r="B1543">
        <v>44470</v>
      </c>
      <c r="C1543" t="s">
        <v>251</v>
      </c>
      <c r="D1543" t="s">
        <v>33</v>
      </c>
      <c r="E1543">
        <v>1</v>
      </c>
      <c r="F1543">
        <v>0</v>
      </c>
      <c r="G1543">
        <v>0</v>
      </c>
      <c r="H1543">
        <v>1</v>
      </c>
      <c r="I1543">
        <v>0</v>
      </c>
      <c r="J1543">
        <v>0</v>
      </c>
      <c r="K1543">
        <v>0</v>
      </c>
      <c r="L1543">
        <v>5.666666666666667</v>
      </c>
      <c r="M1543">
        <v>7</v>
      </c>
      <c r="N1543">
        <v>4</v>
      </c>
      <c r="O1543">
        <v>4</v>
      </c>
      <c r="P1543">
        <v>2</v>
      </c>
      <c r="Q1543">
        <v>0</v>
      </c>
      <c r="R1543">
        <v>2</v>
      </c>
      <c r="S1543">
        <v>0</v>
      </c>
      <c r="T1543">
        <v>0</v>
      </c>
      <c r="U1543">
        <v>0</v>
      </c>
    </row>
    <row r="1544" spans="1:21" x14ac:dyDescent="0.35">
      <c r="A1544" t="s">
        <v>265</v>
      </c>
      <c r="B1544" t="s">
        <v>0</v>
      </c>
      <c r="C1544" t="s">
        <v>1</v>
      </c>
      <c r="D1544" t="s">
        <v>2</v>
      </c>
      <c r="E1544" t="s">
        <v>3</v>
      </c>
      <c r="F1544" t="s">
        <v>4</v>
      </c>
      <c r="G1544" t="s">
        <v>5</v>
      </c>
      <c r="H1544" t="s">
        <v>6</v>
      </c>
      <c r="I1544" t="s">
        <v>7</v>
      </c>
      <c r="J1544" t="s">
        <v>8</v>
      </c>
      <c r="K1544" t="s">
        <v>9</v>
      </c>
      <c r="L1544" t="s">
        <v>10</v>
      </c>
      <c r="M1544" t="s">
        <v>11</v>
      </c>
      <c r="N1544" t="s">
        <v>12</v>
      </c>
      <c r="O1544" t="s">
        <v>13</v>
      </c>
      <c r="P1544" t="s">
        <v>14</v>
      </c>
      <c r="Q1544" t="s">
        <v>15</v>
      </c>
      <c r="R1544" t="s">
        <v>16</v>
      </c>
      <c r="S1544" t="s">
        <v>17</v>
      </c>
      <c r="T1544" t="s">
        <v>18</v>
      </c>
      <c r="U1544" t="s">
        <v>19</v>
      </c>
    </row>
    <row r="1545" spans="1:21" x14ac:dyDescent="0.35">
      <c r="A1545" t="s">
        <v>265</v>
      </c>
      <c r="B1545">
        <v>44471</v>
      </c>
      <c r="C1545" t="s">
        <v>248</v>
      </c>
      <c r="D1545" t="s">
        <v>33</v>
      </c>
      <c r="E1545">
        <v>1</v>
      </c>
      <c r="F1545">
        <v>0</v>
      </c>
      <c r="G1545">
        <v>0</v>
      </c>
      <c r="H1545">
        <v>0</v>
      </c>
      <c r="I1545">
        <v>1</v>
      </c>
      <c r="J1545">
        <v>0</v>
      </c>
      <c r="K1545">
        <v>0</v>
      </c>
      <c r="L1545">
        <v>4</v>
      </c>
      <c r="M1545">
        <v>4</v>
      </c>
      <c r="N1545">
        <v>4</v>
      </c>
      <c r="O1545">
        <v>4</v>
      </c>
      <c r="P1545">
        <v>2</v>
      </c>
      <c r="Q1545">
        <v>4</v>
      </c>
      <c r="R1545">
        <v>2</v>
      </c>
      <c r="S1545">
        <v>0</v>
      </c>
      <c r="T1545">
        <v>0</v>
      </c>
      <c r="U1545">
        <v>0</v>
      </c>
    </row>
    <row r="1546" spans="1:21" x14ac:dyDescent="0.35">
      <c r="A1546" t="s">
        <v>265</v>
      </c>
      <c r="B1546">
        <v>44472</v>
      </c>
      <c r="C1546" t="s">
        <v>246</v>
      </c>
      <c r="D1546" t="s">
        <v>33</v>
      </c>
      <c r="E1546">
        <v>1</v>
      </c>
      <c r="F1546">
        <v>0</v>
      </c>
      <c r="G1546">
        <v>0</v>
      </c>
      <c r="H1546">
        <v>1</v>
      </c>
      <c r="I1546">
        <v>0</v>
      </c>
      <c r="J1546">
        <v>0</v>
      </c>
      <c r="K1546">
        <v>0</v>
      </c>
      <c r="L1546">
        <v>6</v>
      </c>
      <c r="M1546">
        <v>3</v>
      </c>
      <c r="N1546">
        <v>0</v>
      </c>
      <c r="O1546">
        <v>0</v>
      </c>
      <c r="P1546">
        <v>0</v>
      </c>
      <c r="Q1546">
        <v>1</v>
      </c>
      <c r="R1546">
        <v>4</v>
      </c>
      <c r="S1546">
        <v>0</v>
      </c>
      <c r="T1546">
        <v>0</v>
      </c>
      <c r="U1546">
        <v>0</v>
      </c>
    </row>
    <row r="1547" spans="1:21" x14ac:dyDescent="0.35">
      <c r="A1547" t="s">
        <v>265</v>
      </c>
      <c r="B1547" t="s">
        <v>77</v>
      </c>
      <c r="C1547" t="s">
        <v>78</v>
      </c>
      <c r="E1547">
        <v>162</v>
      </c>
      <c r="F1547">
        <v>0</v>
      </c>
      <c r="G1547">
        <v>0</v>
      </c>
      <c r="H1547">
        <v>48</v>
      </c>
      <c r="I1547">
        <v>52</v>
      </c>
      <c r="J1547">
        <v>0</v>
      </c>
      <c r="K1547">
        <v>0</v>
      </c>
      <c r="L1547">
        <v>820</v>
      </c>
      <c r="M1547">
        <v>766</v>
      </c>
      <c r="N1547">
        <v>465</v>
      </c>
      <c r="O1547">
        <v>441</v>
      </c>
      <c r="P1547">
        <v>139</v>
      </c>
      <c r="Q1547">
        <v>278</v>
      </c>
      <c r="R1547">
        <v>749</v>
      </c>
      <c r="S1547">
        <v>34</v>
      </c>
      <c r="T1547">
        <v>7</v>
      </c>
      <c r="U1547">
        <v>30</v>
      </c>
    </row>
    <row r="1548" spans="1:21" x14ac:dyDescent="0.35">
      <c r="A1548" t="s">
        <v>284</v>
      </c>
      <c r="B1548" t="s">
        <v>0</v>
      </c>
      <c r="C1548" t="s">
        <v>1</v>
      </c>
      <c r="D1548" t="s">
        <v>2</v>
      </c>
      <c r="E1548" t="s">
        <v>3</v>
      </c>
      <c r="F1548" t="s">
        <v>4</v>
      </c>
      <c r="G1548" t="s">
        <v>5</v>
      </c>
      <c r="H1548" t="s">
        <v>6</v>
      </c>
      <c r="I1548" t="s">
        <v>7</v>
      </c>
      <c r="J1548" t="s">
        <v>8</v>
      </c>
      <c r="K1548" t="s">
        <v>9</v>
      </c>
      <c r="L1548" t="s">
        <v>10</v>
      </c>
      <c r="M1548" t="s">
        <v>11</v>
      </c>
      <c r="N1548" t="s">
        <v>12</v>
      </c>
      <c r="O1548" t="s">
        <v>13</v>
      </c>
      <c r="P1548" t="s">
        <v>14</v>
      </c>
      <c r="Q1548" t="s">
        <v>15</v>
      </c>
      <c r="R1548" t="s">
        <v>16</v>
      </c>
      <c r="S1548" t="s">
        <v>17</v>
      </c>
      <c r="T1548" t="s">
        <v>18</v>
      </c>
      <c r="U1548" t="s">
        <v>19</v>
      </c>
    </row>
    <row r="1549" spans="1:21" x14ac:dyDescent="0.35">
      <c r="A1549" t="s">
        <v>284</v>
      </c>
      <c r="B1549">
        <v>44287</v>
      </c>
      <c r="C1549" t="s">
        <v>266</v>
      </c>
      <c r="D1549" t="s">
        <v>36</v>
      </c>
      <c r="E1549">
        <v>1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4</v>
      </c>
      <c r="M1549">
        <v>6</v>
      </c>
      <c r="N1549">
        <v>1</v>
      </c>
      <c r="O1549">
        <v>1</v>
      </c>
      <c r="P1549">
        <v>0</v>
      </c>
      <c r="Q1549">
        <v>6</v>
      </c>
      <c r="R1549">
        <v>2</v>
      </c>
      <c r="S1549">
        <v>0</v>
      </c>
      <c r="T1549">
        <v>0</v>
      </c>
      <c r="U1549">
        <v>0</v>
      </c>
    </row>
    <row r="1550" spans="1:21" x14ac:dyDescent="0.35">
      <c r="A1550" t="s">
        <v>284</v>
      </c>
      <c r="B1550">
        <v>44288</v>
      </c>
      <c r="C1550" t="s">
        <v>267</v>
      </c>
      <c r="D1550" t="s">
        <v>36</v>
      </c>
      <c r="E1550">
        <v>1</v>
      </c>
      <c r="F1550">
        <v>0</v>
      </c>
      <c r="G1550">
        <v>0</v>
      </c>
      <c r="H1550">
        <v>0</v>
      </c>
      <c r="I1550">
        <v>1</v>
      </c>
      <c r="J1550">
        <v>0</v>
      </c>
      <c r="K1550">
        <v>0</v>
      </c>
      <c r="L1550">
        <v>3.3333333333333335</v>
      </c>
      <c r="M1550">
        <v>9</v>
      </c>
      <c r="N1550">
        <v>7</v>
      </c>
      <c r="O1550">
        <v>7</v>
      </c>
      <c r="P1550">
        <v>0</v>
      </c>
      <c r="Q1550">
        <v>1</v>
      </c>
      <c r="R1550">
        <v>2</v>
      </c>
      <c r="S1550">
        <v>1</v>
      </c>
      <c r="T1550">
        <v>0</v>
      </c>
      <c r="U1550">
        <v>1</v>
      </c>
    </row>
    <row r="1551" spans="1:21" x14ac:dyDescent="0.35">
      <c r="A1551" t="s">
        <v>284</v>
      </c>
      <c r="B1551">
        <v>44289</v>
      </c>
      <c r="C1551" t="s">
        <v>268</v>
      </c>
      <c r="D1551" t="s">
        <v>36</v>
      </c>
      <c r="E1551">
        <v>1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5</v>
      </c>
      <c r="M1551">
        <v>4</v>
      </c>
      <c r="N1551">
        <v>1</v>
      </c>
      <c r="O1551">
        <v>1</v>
      </c>
      <c r="P1551">
        <v>0</v>
      </c>
      <c r="Q1551">
        <v>1</v>
      </c>
      <c r="R1551">
        <v>7</v>
      </c>
      <c r="S1551">
        <v>0</v>
      </c>
      <c r="T1551">
        <v>0</v>
      </c>
      <c r="U1551">
        <v>0</v>
      </c>
    </row>
    <row r="1552" spans="1:21" x14ac:dyDescent="0.35">
      <c r="A1552" t="s">
        <v>284</v>
      </c>
      <c r="B1552">
        <v>44290</v>
      </c>
      <c r="C1552" t="s">
        <v>269</v>
      </c>
      <c r="D1552" t="s">
        <v>36</v>
      </c>
      <c r="E1552">
        <v>1</v>
      </c>
      <c r="F1552">
        <v>0</v>
      </c>
      <c r="G1552">
        <v>0</v>
      </c>
      <c r="H1552">
        <v>0</v>
      </c>
      <c r="I1552">
        <v>1</v>
      </c>
      <c r="J1552">
        <v>0</v>
      </c>
      <c r="K1552">
        <v>0</v>
      </c>
      <c r="L1552">
        <v>3</v>
      </c>
      <c r="M1552">
        <v>1</v>
      </c>
      <c r="N1552">
        <v>3</v>
      </c>
      <c r="O1552">
        <v>1</v>
      </c>
      <c r="P1552">
        <v>0</v>
      </c>
      <c r="Q1552">
        <v>7</v>
      </c>
      <c r="R1552">
        <v>2</v>
      </c>
      <c r="S1552">
        <v>0</v>
      </c>
      <c r="T1552">
        <v>0</v>
      </c>
      <c r="U1552">
        <v>1</v>
      </c>
    </row>
    <row r="1553" spans="1:21" x14ac:dyDescent="0.35">
      <c r="A1553" t="s">
        <v>284</v>
      </c>
      <c r="B1553">
        <v>44292</v>
      </c>
      <c r="C1553" t="s">
        <v>266</v>
      </c>
      <c r="D1553" t="s">
        <v>131</v>
      </c>
      <c r="E1553">
        <v>1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6</v>
      </c>
      <c r="M1553">
        <v>5</v>
      </c>
      <c r="N1553">
        <v>3</v>
      </c>
      <c r="O1553">
        <v>3</v>
      </c>
      <c r="P1553">
        <v>1</v>
      </c>
      <c r="Q1553">
        <v>2</v>
      </c>
      <c r="R1553">
        <v>5</v>
      </c>
      <c r="S1553">
        <v>0</v>
      </c>
      <c r="T1553">
        <v>0</v>
      </c>
      <c r="U1553">
        <v>1</v>
      </c>
    </row>
    <row r="1554" spans="1:21" x14ac:dyDescent="0.35">
      <c r="A1554" t="s">
        <v>284</v>
      </c>
      <c r="B1554">
        <v>44293</v>
      </c>
      <c r="C1554" t="s">
        <v>267</v>
      </c>
      <c r="D1554" t="s">
        <v>131</v>
      </c>
      <c r="E1554">
        <v>1</v>
      </c>
      <c r="F1554">
        <v>0</v>
      </c>
      <c r="G1554">
        <v>0</v>
      </c>
      <c r="H1554">
        <v>1</v>
      </c>
      <c r="I1554">
        <v>0</v>
      </c>
      <c r="J1554">
        <v>0</v>
      </c>
      <c r="K1554">
        <v>0</v>
      </c>
      <c r="L1554">
        <v>8</v>
      </c>
      <c r="M1554">
        <v>4</v>
      </c>
      <c r="N1554">
        <v>0</v>
      </c>
      <c r="O1554">
        <v>0</v>
      </c>
      <c r="P1554">
        <v>0</v>
      </c>
      <c r="Q1554">
        <v>2</v>
      </c>
      <c r="R1554">
        <v>3</v>
      </c>
      <c r="S1554">
        <v>0</v>
      </c>
      <c r="T1554">
        <v>0</v>
      </c>
      <c r="U1554">
        <v>0</v>
      </c>
    </row>
    <row r="1555" spans="1:21" x14ac:dyDescent="0.35">
      <c r="A1555" t="s">
        <v>284</v>
      </c>
      <c r="B1555">
        <v>44294</v>
      </c>
      <c r="C1555" t="s">
        <v>268</v>
      </c>
      <c r="D1555" t="s">
        <v>131</v>
      </c>
      <c r="E1555">
        <v>1</v>
      </c>
      <c r="F1555">
        <v>0</v>
      </c>
      <c r="G1555">
        <v>0</v>
      </c>
      <c r="H1555">
        <v>1</v>
      </c>
      <c r="I1555">
        <v>0</v>
      </c>
      <c r="J1555">
        <v>0</v>
      </c>
      <c r="K1555">
        <v>0</v>
      </c>
      <c r="L1555">
        <v>6.666666666666667</v>
      </c>
      <c r="M1555">
        <v>2</v>
      </c>
      <c r="N1555">
        <v>1</v>
      </c>
      <c r="O1555">
        <v>1</v>
      </c>
      <c r="P1555">
        <v>0</v>
      </c>
      <c r="Q1555">
        <v>4</v>
      </c>
      <c r="R1555">
        <v>5</v>
      </c>
      <c r="S1555">
        <v>0</v>
      </c>
      <c r="T1555">
        <v>0</v>
      </c>
      <c r="U1555">
        <v>0</v>
      </c>
    </row>
    <row r="1556" spans="1:21" x14ac:dyDescent="0.35">
      <c r="A1556" t="s">
        <v>284</v>
      </c>
      <c r="B1556">
        <v>44295</v>
      </c>
      <c r="C1556" t="s">
        <v>269</v>
      </c>
      <c r="D1556" t="s">
        <v>45</v>
      </c>
      <c r="E1556">
        <v>1</v>
      </c>
      <c r="F1556">
        <v>0</v>
      </c>
      <c r="G1556">
        <v>0</v>
      </c>
      <c r="H1556">
        <v>0</v>
      </c>
      <c r="I1556">
        <v>1</v>
      </c>
      <c r="J1556">
        <v>0</v>
      </c>
      <c r="K1556">
        <v>0</v>
      </c>
      <c r="L1556">
        <v>6.333333333333333</v>
      </c>
      <c r="M1556">
        <v>1</v>
      </c>
      <c r="N1556">
        <v>2</v>
      </c>
      <c r="O1556">
        <v>2</v>
      </c>
      <c r="P1556">
        <v>0</v>
      </c>
      <c r="Q1556">
        <v>4</v>
      </c>
      <c r="R1556">
        <v>5</v>
      </c>
      <c r="S1556">
        <v>0</v>
      </c>
      <c r="T1556">
        <v>0</v>
      </c>
      <c r="U1556">
        <v>0</v>
      </c>
    </row>
    <row r="1557" spans="1:21" x14ac:dyDescent="0.35">
      <c r="A1557" t="s">
        <v>284</v>
      </c>
      <c r="B1557">
        <v>44296</v>
      </c>
      <c r="C1557" t="s">
        <v>270</v>
      </c>
      <c r="D1557" t="s">
        <v>45</v>
      </c>
      <c r="E1557">
        <v>1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5</v>
      </c>
      <c r="M1557">
        <v>4</v>
      </c>
      <c r="N1557">
        <v>1</v>
      </c>
      <c r="O1557">
        <v>1</v>
      </c>
      <c r="P1557">
        <v>0</v>
      </c>
      <c r="Q1557">
        <v>3</v>
      </c>
      <c r="R1557">
        <v>1</v>
      </c>
      <c r="S1557">
        <v>0</v>
      </c>
      <c r="T1557">
        <v>0</v>
      </c>
      <c r="U1557">
        <v>0</v>
      </c>
    </row>
    <row r="1558" spans="1:21" x14ac:dyDescent="0.35">
      <c r="A1558" t="s">
        <v>284</v>
      </c>
      <c r="B1558">
        <v>44297</v>
      </c>
      <c r="C1558" t="s">
        <v>266</v>
      </c>
      <c r="D1558" t="s">
        <v>45</v>
      </c>
      <c r="E1558">
        <v>1</v>
      </c>
      <c r="F1558">
        <v>0</v>
      </c>
      <c r="G1558">
        <v>0</v>
      </c>
      <c r="H1558">
        <v>0</v>
      </c>
      <c r="I1558">
        <v>1</v>
      </c>
      <c r="J1558">
        <v>0</v>
      </c>
      <c r="K1558">
        <v>0</v>
      </c>
      <c r="L1558">
        <v>5.666666666666667</v>
      </c>
      <c r="M1558">
        <v>6</v>
      </c>
      <c r="N1558">
        <v>3</v>
      </c>
      <c r="O1558">
        <v>3</v>
      </c>
      <c r="P1558">
        <v>2</v>
      </c>
      <c r="Q1558">
        <v>3</v>
      </c>
      <c r="R1558">
        <v>7</v>
      </c>
      <c r="S1558">
        <v>0</v>
      </c>
      <c r="T1558">
        <v>0</v>
      </c>
      <c r="U1558">
        <v>0</v>
      </c>
    </row>
    <row r="1559" spans="1:21" x14ac:dyDescent="0.35">
      <c r="A1559" t="s">
        <v>284</v>
      </c>
      <c r="B1559">
        <v>44299</v>
      </c>
      <c r="C1559" t="s">
        <v>267</v>
      </c>
      <c r="D1559" t="s">
        <v>61</v>
      </c>
      <c r="E1559">
        <v>1</v>
      </c>
      <c r="F1559">
        <v>0</v>
      </c>
      <c r="G1559">
        <v>0</v>
      </c>
      <c r="H1559">
        <v>0</v>
      </c>
      <c r="I1559">
        <v>1</v>
      </c>
      <c r="J1559">
        <v>0</v>
      </c>
      <c r="K1559">
        <v>0</v>
      </c>
      <c r="L1559">
        <v>2.6666666666666665</v>
      </c>
      <c r="M1559">
        <v>5</v>
      </c>
      <c r="N1559">
        <v>5</v>
      </c>
      <c r="O1559">
        <v>4</v>
      </c>
      <c r="P1559">
        <v>3</v>
      </c>
      <c r="Q1559">
        <v>2</v>
      </c>
      <c r="R1559">
        <v>2</v>
      </c>
      <c r="S1559">
        <v>0</v>
      </c>
      <c r="T1559">
        <v>0</v>
      </c>
      <c r="U1559">
        <v>0</v>
      </c>
    </row>
    <row r="1560" spans="1:21" x14ac:dyDescent="0.35">
      <c r="A1560" t="s">
        <v>284</v>
      </c>
      <c r="B1560">
        <v>44300</v>
      </c>
      <c r="C1560" t="s">
        <v>268</v>
      </c>
      <c r="D1560" t="s">
        <v>61</v>
      </c>
      <c r="E1560">
        <v>1</v>
      </c>
      <c r="F1560">
        <v>0</v>
      </c>
      <c r="G1560">
        <v>0</v>
      </c>
      <c r="H1560">
        <v>0</v>
      </c>
      <c r="I1560">
        <v>1</v>
      </c>
      <c r="J1560">
        <v>0</v>
      </c>
      <c r="K1560">
        <v>0</v>
      </c>
      <c r="L1560">
        <v>4</v>
      </c>
      <c r="M1560">
        <v>5</v>
      </c>
      <c r="N1560">
        <v>3</v>
      </c>
      <c r="O1560">
        <v>3</v>
      </c>
      <c r="P1560">
        <v>1</v>
      </c>
      <c r="Q1560">
        <v>2</v>
      </c>
      <c r="R1560">
        <v>3</v>
      </c>
      <c r="S1560">
        <v>0</v>
      </c>
      <c r="T1560">
        <v>0</v>
      </c>
      <c r="U1560">
        <v>0</v>
      </c>
    </row>
    <row r="1561" spans="1:21" x14ac:dyDescent="0.35">
      <c r="A1561" t="s">
        <v>284</v>
      </c>
      <c r="B1561">
        <v>44301</v>
      </c>
      <c r="C1561" t="s">
        <v>269</v>
      </c>
      <c r="D1561" t="s">
        <v>61</v>
      </c>
      <c r="E1561">
        <v>1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6</v>
      </c>
      <c r="M1561">
        <v>6</v>
      </c>
      <c r="N1561">
        <v>3</v>
      </c>
      <c r="O1561">
        <v>3</v>
      </c>
      <c r="P1561">
        <v>1</v>
      </c>
      <c r="Q1561">
        <v>2</v>
      </c>
      <c r="R1561">
        <v>7</v>
      </c>
      <c r="S1561">
        <v>0</v>
      </c>
      <c r="T1561">
        <v>0</v>
      </c>
      <c r="U1561">
        <v>0</v>
      </c>
    </row>
    <row r="1562" spans="1:21" x14ac:dyDescent="0.35">
      <c r="A1562" t="s">
        <v>284</v>
      </c>
      <c r="B1562" t="s">
        <v>271</v>
      </c>
      <c r="C1562" t="s">
        <v>270</v>
      </c>
      <c r="D1562" t="s">
        <v>104</v>
      </c>
      <c r="E1562">
        <v>1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5</v>
      </c>
      <c r="M1562">
        <v>6</v>
      </c>
      <c r="N1562">
        <v>1</v>
      </c>
      <c r="O1562">
        <v>1</v>
      </c>
      <c r="P1562">
        <v>0</v>
      </c>
      <c r="Q1562">
        <v>1</v>
      </c>
      <c r="R1562">
        <v>3</v>
      </c>
      <c r="S1562">
        <v>0</v>
      </c>
      <c r="T1562">
        <v>0</v>
      </c>
      <c r="U1562">
        <v>0</v>
      </c>
    </row>
    <row r="1563" spans="1:21" x14ac:dyDescent="0.35">
      <c r="A1563" t="s">
        <v>284</v>
      </c>
      <c r="B1563" t="s">
        <v>272</v>
      </c>
      <c r="C1563" t="s">
        <v>266</v>
      </c>
      <c r="D1563" t="s">
        <v>104</v>
      </c>
      <c r="E1563">
        <v>1</v>
      </c>
      <c r="F1563">
        <v>1</v>
      </c>
      <c r="G1563">
        <v>0</v>
      </c>
      <c r="H1563">
        <v>1</v>
      </c>
      <c r="I1563">
        <v>0</v>
      </c>
      <c r="J1563">
        <v>0</v>
      </c>
      <c r="K1563">
        <v>0</v>
      </c>
      <c r="L1563">
        <v>7</v>
      </c>
      <c r="M1563">
        <v>2</v>
      </c>
      <c r="N1563">
        <v>2</v>
      </c>
      <c r="O1563">
        <v>2</v>
      </c>
      <c r="P1563">
        <v>0</v>
      </c>
      <c r="Q1563">
        <v>2</v>
      </c>
      <c r="R1563">
        <v>6</v>
      </c>
      <c r="S1563">
        <v>0</v>
      </c>
      <c r="T1563">
        <v>0</v>
      </c>
      <c r="U1563">
        <v>0</v>
      </c>
    </row>
    <row r="1564" spans="1:21" x14ac:dyDescent="0.35">
      <c r="A1564" t="s">
        <v>284</v>
      </c>
      <c r="B1564">
        <v>44304</v>
      </c>
      <c r="C1564" t="s">
        <v>267</v>
      </c>
      <c r="D1564" t="s">
        <v>104</v>
      </c>
      <c r="E1564">
        <v>1</v>
      </c>
      <c r="F1564">
        <v>0</v>
      </c>
      <c r="G1564">
        <v>0</v>
      </c>
      <c r="H1564">
        <v>0</v>
      </c>
      <c r="I1564">
        <v>1</v>
      </c>
      <c r="J1564">
        <v>0</v>
      </c>
      <c r="K1564">
        <v>0</v>
      </c>
      <c r="L1564">
        <v>6</v>
      </c>
      <c r="M1564">
        <v>5</v>
      </c>
      <c r="N1564">
        <v>2</v>
      </c>
      <c r="O1564">
        <v>1</v>
      </c>
      <c r="P1564">
        <v>0</v>
      </c>
      <c r="Q1564">
        <v>0</v>
      </c>
      <c r="R1564">
        <v>4</v>
      </c>
      <c r="S1564">
        <v>0</v>
      </c>
      <c r="T1564">
        <v>0</v>
      </c>
      <c r="U1564">
        <v>0</v>
      </c>
    </row>
    <row r="1565" spans="1:21" x14ac:dyDescent="0.35">
      <c r="A1565" t="s">
        <v>284</v>
      </c>
      <c r="B1565">
        <v>44306</v>
      </c>
      <c r="C1565" t="s">
        <v>268</v>
      </c>
      <c r="D1565" t="s">
        <v>26</v>
      </c>
      <c r="E1565">
        <v>1</v>
      </c>
      <c r="F1565">
        <v>0</v>
      </c>
      <c r="G1565">
        <v>0</v>
      </c>
      <c r="H1565">
        <v>1</v>
      </c>
      <c r="I1565">
        <v>0</v>
      </c>
      <c r="J1565">
        <v>0</v>
      </c>
      <c r="K1565">
        <v>0</v>
      </c>
      <c r="L1565">
        <v>6.666666666666667</v>
      </c>
      <c r="M1565">
        <v>3</v>
      </c>
      <c r="N1565">
        <v>1</v>
      </c>
      <c r="O1565">
        <v>1</v>
      </c>
      <c r="P1565">
        <v>0</v>
      </c>
      <c r="Q1565">
        <v>4</v>
      </c>
      <c r="R1565">
        <v>6</v>
      </c>
      <c r="S1565">
        <v>0</v>
      </c>
      <c r="T1565">
        <v>0</v>
      </c>
      <c r="U1565">
        <v>0</v>
      </c>
    </row>
    <row r="1566" spans="1:21" x14ac:dyDescent="0.35">
      <c r="A1566" t="s">
        <v>284</v>
      </c>
      <c r="B1566">
        <v>44307</v>
      </c>
      <c r="C1566" t="s">
        <v>269</v>
      </c>
      <c r="D1566" t="s">
        <v>26</v>
      </c>
      <c r="E1566">
        <v>1</v>
      </c>
      <c r="F1566">
        <v>0</v>
      </c>
      <c r="G1566">
        <v>0</v>
      </c>
      <c r="H1566">
        <v>1</v>
      </c>
      <c r="I1566">
        <v>0</v>
      </c>
      <c r="J1566">
        <v>0</v>
      </c>
      <c r="K1566">
        <v>0</v>
      </c>
      <c r="L1566">
        <v>6</v>
      </c>
      <c r="M1566">
        <v>2</v>
      </c>
      <c r="N1566">
        <v>2</v>
      </c>
      <c r="O1566">
        <v>2</v>
      </c>
      <c r="P1566">
        <v>1</v>
      </c>
      <c r="Q1566">
        <v>2</v>
      </c>
      <c r="R1566">
        <v>6</v>
      </c>
      <c r="S1566">
        <v>0</v>
      </c>
      <c r="T1566">
        <v>0</v>
      </c>
      <c r="U1566">
        <v>0</v>
      </c>
    </row>
    <row r="1567" spans="1:21" x14ac:dyDescent="0.35">
      <c r="A1567" t="s">
        <v>284</v>
      </c>
      <c r="B1567">
        <v>44309</v>
      </c>
      <c r="C1567" t="s">
        <v>266</v>
      </c>
      <c r="D1567" t="s">
        <v>116</v>
      </c>
      <c r="E1567">
        <v>1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6</v>
      </c>
      <c r="M1567">
        <v>6</v>
      </c>
      <c r="N1567">
        <v>2</v>
      </c>
      <c r="O1567">
        <v>2</v>
      </c>
      <c r="P1567">
        <v>0</v>
      </c>
      <c r="Q1567">
        <v>3</v>
      </c>
      <c r="R1567">
        <v>8</v>
      </c>
      <c r="S1567">
        <v>0</v>
      </c>
      <c r="T1567">
        <v>0</v>
      </c>
      <c r="U1567">
        <v>1</v>
      </c>
    </row>
    <row r="1568" spans="1:21" x14ac:dyDescent="0.35">
      <c r="A1568" t="s">
        <v>284</v>
      </c>
      <c r="B1568">
        <v>44310</v>
      </c>
      <c r="C1568" t="s">
        <v>267</v>
      </c>
      <c r="D1568" t="s">
        <v>116</v>
      </c>
      <c r="E1568">
        <v>1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5</v>
      </c>
      <c r="M1568">
        <v>5</v>
      </c>
      <c r="N1568">
        <v>4</v>
      </c>
      <c r="O1568">
        <v>4</v>
      </c>
      <c r="P1568">
        <v>1</v>
      </c>
      <c r="Q1568">
        <v>3</v>
      </c>
      <c r="R1568">
        <v>4</v>
      </c>
      <c r="S1568">
        <v>1</v>
      </c>
      <c r="T1568">
        <v>0</v>
      </c>
      <c r="U1568">
        <v>0</v>
      </c>
    </row>
    <row r="1569" spans="1:21" x14ac:dyDescent="0.35">
      <c r="A1569" t="s">
        <v>284</v>
      </c>
      <c r="B1569" t="s">
        <v>0</v>
      </c>
      <c r="C1569" t="s">
        <v>1</v>
      </c>
      <c r="D1569" t="s">
        <v>2</v>
      </c>
      <c r="E1569" t="s">
        <v>3</v>
      </c>
      <c r="F1569" t="s">
        <v>4</v>
      </c>
      <c r="G1569" t="s">
        <v>5</v>
      </c>
      <c r="H1569" t="s">
        <v>6</v>
      </c>
      <c r="I1569" t="s">
        <v>7</v>
      </c>
      <c r="J1569" t="s">
        <v>8</v>
      </c>
      <c r="K1569" t="s">
        <v>9</v>
      </c>
      <c r="L1569" t="s">
        <v>10</v>
      </c>
      <c r="M1569" t="s">
        <v>11</v>
      </c>
      <c r="N1569" t="s">
        <v>12</v>
      </c>
      <c r="O1569" t="s">
        <v>13</v>
      </c>
      <c r="P1569" t="s">
        <v>14</v>
      </c>
      <c r="Q1569" t="s">
        <v>15</v>
      </c>
      <c r="R1569" t="s">
        <v>16</v>
      </c>
      <c r="S1569" t="s">
        <v>17</v>
      </c>
      <c r="T1569" t="s">
        <v>18</v>
      </c>
      <c r="U1569" t="s">
        <v>19</v>
      </c>
    </row>
    <row r="1570" spans="1:21" x14ac:dyDescent="0.35">
      <c r="A1570" t="s">
        <v>284</v>
      </c>
      <c r="B1570">
        <v>44311</v>
      </c>
      <c r="C1570" t="s">
        <v>268</v>
      </c>
      <c r="D1570" t="s">
        <v>116</v>
      </c>
      <c r="E1570">
        <v>1</v>
      </c>
      <c r="F1570">
        <v>0</v>
      </c>
      <c r="G1570">
        <v>0</v>
      </c>
      <c r="H1570">
        <v>1</v>
      </c>
      <c r="I1570">
        <v>0</v>
      </c>
      <c r="J1570">
        <v>0</v>
      </c>
      <c r="K1570">
        <v>0</v>
      </c>
      <c r="L1570">
        <v>6</v>
      </c>
      <c r="M1570">
        <v>4</v>
      </c>
      <c r="N1570">
        <v>2</v>
      </c>
      <c r="O1570">
        <v>2</v>
      </c>
      <c r="P1570">
        <v>2</v>
      </c>
      <c r="Q1570">
        <v>2</v>
      </c>
      <c r="R1570">
        <v>6</v>
      </c>
      <c r="S1570">
        <v>0</v>
      </c>
      <c r="T1570">
        <v>0</v>
      </c>
      <c r="U1570">
        <v>0</v>
      </c>
    </row>
    <row r="1571" spans="1:21" x14ac:dyDescent="0.35">
      <c r="A1571" t="s">
        <v>284</v>
      </c>
      <c r="B1571">
        <v>44312</v>
      </c>
      <c r="C1571" t="s">
        <v>269</v>
      </c>
      <c r="D1571" t="s">
        <v>45</v>
      </c>
      <c r="E1571">
        <v>1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1.6666666666666665</v>
      </c>
      <c r="M1571">
        <v>7</v>
      </c>
      <c r="N1571">
        <v>9</v>
      </c>
      <c r="O1571">
        <v>9</v>
      </c>
      <c r="P1571">
        <v>0</v>
      </c>
      <c r="Q1571">
        <v>4</v>
      </c>
      <c r="R1571">
        <v>3</v>
      </c>
      <c r="S1571">
        <v>0</v>
      </c>
      <c r="T1571">
        <v>0</v>
      </c>
      <c r="U1571">
        <v>0</v>
      </c>
    </row>
    <row r="1572" spans="1:21" x14ac:dyDescent="0.35">
      <c r="A1572" t="s">
        <v>284</v>
      </c>
      <c r="B1572">
        <v>44313</v>
      </c>
      <c r="C1572" t="s">
        <v>270</v>
      </c>
      <c r="D1572" t="s">
        <v>45</v>
      </c>
      <c r="E1572">
        <v>1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5</v>
      </c>
      <c r="M1572">
        <v>7</v>
      </c>
      <c r="N1572">
        <v>3</v>
      </c>
      <c r="O1572">
        <v>3</v>
      </c>
      <c r="P1572">
        <v>1</v>
      </c>
      <c r="Q1572">
        <v>0</v>
      </c>
      <c r="R1572">
        <v>4</v>
      </c>
      <c r="S1572">
        <v>0</v>
      </c>
      <c r="T1572">
        <v>0</v>
      </c>
      <c r="U1572">
        <v>0</v>
      </c>
    </row>
    <row r="1573" spans="1:21" x14ac:dyDescent="0.35">
      <c r="A1573" t="s">
        <v>284</v>
      </c>
      <c r="B1573">
        <v>44314</v>
      </c>
      <c r="C1573" t="s">
        <v>266</v>
      </c>
      <c r="D1573" t="s">
        <v>45</v>
      </c>
      <c r="E1573">
        <v>1</v>
      </c>
      <c r="F1573">
        <v>0</v>
      </c>
      <c r="G1573">
        <v>0</v>
      </c>
      <c r="H1573">
        <v>0</v>
      </c>
      <c r="I1573">
        <v>1</v>
      </c>
      <c r="J1573">
        <v>0</v>
      </c>
      <c r="K1573">
        <v>0</v>
      </c>
      <c r="L1573">
        <v>4</v>
      </c>
      <c r="M1573">
        <v>4</v>
      </c>
      <c r="N1573">
        <v>4</v>
      </c>
      <c r="O1573">
        <v>4</v>
      </c>
      <c r="P1573">
        <v>0</v>
      </c>
      <c r="Q1573">
        <v>3</v>
      </c>
      <c r="R1573">
        <v>5</v>
      </c>
      <c r="S1573">
        <v>0</v>
      </c>
      <c r="T1573">
        <v>0</v>
      </c>
      <c r="U1573">
        <v>0</v>
      </c>
    </row>
    <row r="1574" spans="1:21" x14ac:dyDescent="0.35">
      <c r="A1574" t="s">
        <v>284</v>
      </c>
      <c r="B1574">
        <v>44315</v>
      </c>
      <c r="C1574" t="s">
        <v>267</v>
      </c>
      <c r="D1574" t="s">
        <v>48</v>
      </c>
      <c r="E1574">
        <v>1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4.666666666666667</v>
      </c>
      <c r="M1574">
        <v>9</v>
      </c>
      <c r="N1574">
        <v>3</v>
      </c>
      <c r="O1574">
        <v>3</v>
      </c>
      <c r="P1574">
        <v>1</v>
      </c>
      <c r="Q1574">
        <v>1</v>
      </c>
      <c r="R1574">
        <v>3</v>
      </c>
      <c r="S1574">
        <v>0</v>
      </c>
      <c r="T1574">
        <v>0</v>
      </c>
      <c r="U1574">
        <v>0</v>
      </c>
    </row>
    <row r="1575" spans="1:21" x14ac:dyDescent="0.35">
      <c r="A1575" t="s">
        <v>284</v>
      </c>
      <c r="B1575">
        <v>44316</v>
      </c>
      <c r="C1575" t="s">
        <v>268</v>
      </c>
      <c r="D1575" t="s">
        <v>48</v>
      </c>
      <c r="E1575">
        <v>1</v>
      </c>
      <c r="F1575">
        <v>0</v>
      </c>
      <c r="G1575">
        <v>0</v>
      </c>
      <c r="H1575">
        <v>0</v>
      </c>
      <c r="I1575">
        <v>1</v>
      </c>
      <c r="J1575">
        <v>0</v>
      </c>
      <c r="K1575">
        <v>0</v>
      </c>
      <c r="L1575">
        <v>6</v>
      </c>
      <c r="M1575">
        <v>10</v>
      </c>
      <c r="N1575">
        <v>5</v>
      </c>
      <c r="O1575">
        <v>4</v>
      </c>
      <c r="P1575">
        <v>0</v>
      </c>
      <c r="Q1575">
        <v>1</v>
      </c>
      <c r="R1575">
        <v>3</v>
      </c>
      <c r="S1575">
        <v>0</v>
      </c>
      <c r="T1575">
        <v>0</v>
      </c>
      <c r="U1575">
        <v>0</v>
      </c>
    </row>
    <row r="1576" spans="1:21" x14ac:dyDescent="0.35">
      <c r="A1576" t="s">
        <v>284</v>
      </c>
      <c r="B1576">
        <v>44317</v>
      </c>
      <c r="C1576" t="s">
        <v>269</v>
      </c>
      <c r="D1576" t="s">
        <v>48</v>
      </c>
      <c r="E1576">
        <v>1</v>
      </c>
      <c r="F1576">
        <v>0</v>
      </c>
      <c r="G1576">
        <v>0</v>
      </c>
      <c r="H1576">
        <v>1</v>
      </c>
      <c r="I1576">
        <v>0</v>
      </c>
      <c r="J1576">
        <v>0</v>
      </c>
      <c r="K1576">
        <v>0</v>
      </c>
      <c r="L1576">
        <v>6</v>
      </c>
      <c r="M1576">
        <v>5</v>
      </c>
      <c r="N1576">
        <v>4</v>
      </c>
      <c r="O1576">
        <v>2</v>
      </c>
      <c r="P1576">
        <v>1</v>
      </c>
      <c r="Q1576">
        <v>1</v>
      </c>
      <c r="R1576">
        <v>4</v>
      </c>
      <c r="S1576">
        <v>0</v>
      </c>
      <c r="T1576">
        <v>0</v>
      </c>
      <c r="U1576">
        <v>0</v>
      </c>
    </row>
    <row r="1577" spans="1:21" x14ac:dyDescent="0.35">
      <c r="A1577" t="s">
        <v>284</v>
      </c>
      <c r="B1577">
        <v>44318</v>
      </c>
      <c r="C1577" t="s">
        <v>270</v>
      </c>
      <c r="D1577" t="s">
        <v>48</v>
      </c>
      <c r="E1577">
        <v>1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4.666666666666667</v>
      </c>
      <c r="M1577">
        <v>5</v>
      </c>
      <c r="N1577">
        <v>4</v>
      </c>
      <c r="O1577">
        <v>4</v>
      </c>
      <c r="P1577">
        <v>1</v>
      </c>
      <c r="Q1577">
        <v>2</v>
      </c>
      <c r="R1577">
        <v>2</v>
      </c>
      <c r="S1577">
        <v>0</v>
      </c>
      <c r="T1577">
        <v>0</v>
      </c>
      <c r="U1577">
        <v>0</v>
      </c>
    </row>
    <row r="1578" spans="1:21" x14ac:dyDescent="0.35">
      <c r="A1578" t="s">
        <v>284</v>
      </c>
      <c r="B1578" t="s">
        <v>198</v>
      </c>
      <c r="C1578" t="s">
        <v>266</v>
      </c>
      <c r="D1578" t="s">
        <v>50</v>
      </c>
      <c r="E1578">
        <v>1</v>
      </c>
      <c r="F1578">
        <v>0</v>
      </c>
      <c r="G1578">
        <v>0</v>
      </c>
      <c r="H1578">
        <v>0</v>
      </c>
      <c r="I1578">
        <v>1</v>
      </c>
      <c r="J1578">
        <v>0</v>
      </c>
      <c r="K1578">
        <v>0</v>
      </c>
      <c r="L1578">
        <v>0.66666666666666663</v>
      </c>
      <c r="M1578">
        <v>6</v>
      </c>
      <c r="N1578">
        <v>8</v>
      </c>
      <c r="O1578">
        <v>8</v>
      </c>
      <c r="P1578">
        <v>0</v>
      </c>
      <c r="Q1578">
        <v>2</v>
      </c>
      <c r="R1578">
        <v>1</v>
      </c>
      <c r="S1578">
        <v>0</v>
      </c>
      <c r="T1578">
        <v>0</v>
      </c>
      <c r="U1578">
        <v>0</v>
      </c>
    </row>
    <row r="1579" spans="1:21" x14ac:dyDescent="0.35">
      <c r="A1579" t="s">
        <v>284</v>
      </c>
      <c r="B1579" t="s">
        <v>199</v>
      </c>
      <c r="C1579" t="s">
        <v>273</v>
      </c>
      <c r="D1579" t="s">
        <v>50</v>
      </c>
      <c r="E1579">
        <v>1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3.3333333333333335</v>
      </c>
      <c r="M1579">
        <v>5</v>
      </c>
      <c r="N1579">
        <v>2</v>
      </c>
      <c r="O1579">
        <v>2</v>
      </c>
      <c r="P1579">
        <v>1</v>
      </c>
      <c r="Q1579">
        <v>4</v>
      </c>
      <c r="R1579">
        <v>2</v>
      </c>
      <c r="S1579">
        <v>1</v>
      </c>
      <c r="T1579">
        <v>0</v>
      </c>
      <c r="U1579">
        <v>0</v>
      </c>
    </row>
    <row r="1580" spans="1:21" x14ac:dyDescent="0.35">
      <c r="A1580" t="s">
        <v>284</v>
      </c>
      <c r="B1580">
        <v>44321</v>
      </c>
      <c r="C1580" t="s">
        <v>268</v>
      </c>
      <c r="D1580" t="s">
        <v>50</v>
      </c>
      <c r="E1580">
        <v>1</v>
      </c>
      <c r="F1580">
        <v>0</v>
      </c>
      <c r="G1580">
        <v>0</v>
      </c>
      <c r="H1580">
        <v>1</v>
      </c>
      <c r="I1580">
        <v>0</v>
      </c>
      <c r="J1580">
        <v>0</v>
      </c>
      <c r="K1580">
        <v>0</v>
      </c>
      <c r="L1580">
        <v>6</v>
      </c>
      <c r="M1580">
        <v>4</v>
      </c>
      <c r="N1580">
        <v>2</v>
      </c>
      <c r="O1580">
        <v>2</v>
      </c>
      <c r="P1580">
        <v>1</v>
      </c>
      <c r="Q1580">
        <v>2</v>
      </c>
      <c r="R1580">
        <v>8</v>
      </c>
      <c r="S1580">
        <v>0</v>
      </c>
      <c r="T1580">
        <v>0</v>
      </c>
      <c r="U1580">
        <v>0</v>
      </c>
    </row>
    <row r="1581" spans="1:21" x14ac:dyDescent="0.35">
      <c r="A1581" t="s">
        <v>284</v>
      </c>
      <c r="B1581">
        <v>44323</v>
      </c>
      <c r="C1581" t="s">
        <v>269</v>
      </c>
      <c r="D1581" t="s">
        <v>110</v>
      </c>
      <c r="E1581">
        <v>1</v>
      </c>
      <c r="F1581">
        <v>0</v>
      </c>
      <c r="G1581">
        <v>0</v>
      </c>
      <c r="H1581">
        <v>0</v>
      </c>
      <c r="I1581">
        <v>1</v>
      </c>
      <c r="J1581">
        <v>0</v>
      </c>
      <c r="K1581">
        <v>0</v>
      </c>
      <c r="L1581">
        <v>5</v>
      </c>
      <c r="M1581">
        <v>6</v>
      </c>
      <c r="N1581">
        <v>5</v>
      </c>
      <c r="O1581">
        <v>5</v>
      </c>
      <c r="P1581">
        <v>2</v>
      </c>
      <c r="Q1581">
        <v>0</v>
      </c>
      <c r="R1581">
        <v>7</v>
      </c>
      <c r="S1581">
        <v>0</v>
      </c>
      <c r="T1581">
        <v>0</v>
      </c>
      <c r="U1581">
        <v>0</v>
      </c>
    </row>
    <row r="1582" spans="1:21" x14ac:dyDescent="0.35">
      <c r="A1582" t="s">
        <v>284</v>
      </c>
      <c r="B1582">
        <v>44324</v>
      </c>
      <c r="C1582" t="s">
        <v>270</v>
      </c>
      <c r="D1582" t="s">
        <v>110</v>
      </c>
      <c r="E1582">
        <v>1</v>
      </c>
      <c r="F1582">
        <v>0</v>
      </c>
      <c r="G1582">
        <v>0</v>
      </c>
      <c r="H1582">
        <v>0</v>
      </c>
      <c r="I1582">
        <v>1</v>
      </c>
      <c r="J1582">
        <v>0</v>
      </c>
      <c r="K1582">
        <v>0</v>
      </c>
      <c r="L1582">
        <v>4</v>
      </c>
      <c r="M1582">
        <v>8</v>
      </c>
      <c r="N1582">
        <v>7</v>
      </c>
      <c r="O1582">
        <v>7</v>
      </c>
      <c r="P1582">
        <v>1</v>
      </c>
      <c r="Q1582">
        <v>1</v>
      </c>
      <c r="R1582">
        <v>1</v>
      </c>
      <c r="S1582">
        <v>1</v>
      </c>
      <c r="T1582">
        <v>0</v>
      </c>
      <c r="U1582">
        <v>0</v>
      </c>
    </row>
    <row r="1583" spans="1:21" x14ac:dyDescent="0.35">
      <c r="A1583" t="s">
        <v>284</v>
      </c>
      <c r="B1583">
        <v>44325</v>
      </c>
      <c r="C1583" t="s">
        <v>266</v>
      </c>
      <c r="D1583" t="s">
        <v>110</v>
      </c>
      <c r="E1583">
        <v>1</v>
      </c>
      <c r="F1583">
        <v>0</v>
      </c>
      <c r="G1583">
        <v>0</v>
      </c>
      <c r="H1583">
        <v>0</v>
      </c>
      <c r="I1583">
        <v>1</v>
      </c>
      <c r="J1583">
        <v>0</v>
      </c>
      <c r="K1583">
        <v>0</v>
      </c>
      <c r="L1583">
        <v>6</v>
      </c>
      <c r="M1583">
        <v>6</v>
      </c>
      <c r="N1583">
        <v>2</v>
      </c>
      <c r="O1583">
        <v>1</v>
      </c>
      <c r="P1583">
        <v>1</v>
      </c>
      <c r="Q1583">
        <v>3</v>
      </c>
      <c r="R1583">
        <v>6</v>
      </c>
      <c r="S1583">
        <v>0</v>
      </c>
      <c r="T1583">
        <v>0</v>
      </c>
      <c r="U1583">
        <v>0</v>
      </c>
    </row>
    <row r="1584" spans="1:21" x14ac:dyDescent="0.35">
      <c r="A1584" t="s">
        <v>284</v>
      </c>
      <c r="B1584">
        <v>44327</v>
      </c>
      <c r="C1584" t="s">
        <v>267</v>
      </c>
      <c r="D1584" t="s">
        <v>69</v>
      </c>
      <c r="E1584">
        <v>1</v>
      </c>
      <c r="F1584">
        <v>0</v>
      </c>
      <c r="G1584">
        <v>0</v>
      </c>
      <c r="H1584">
        <v>0</v>
      </c>
      <c r="I1584">
        <v>1</v>
      </c>
      <c r="J1584">
        <v>0</v>
      </c>
      <c r="K1584">
        <v>0</v>
      </c>
      <c r="L1584">
        <v>5</v>
      </c>
      <c r="M1584">
        <v>7</v>
      </c>
      <c r="N1584">
        <v>4</v>
      </c>
      <c r="O1584">
        <v>4</v>
      </c>
      <c r="P1584">
        <v>1</v>
      </c>
      <c r="Q1584">
        <v>2</v>
      </c>
      <c r="R1584">
        <v>4</v>
      </c>
      <c r="S1584">
        <v>0</v>
      </c>
      <c r="T1584">
        <v>0</v>
      </c>
      <c r="U1584">
        <v>0</v>
      </c>
    </row>
    <row r="1585" spans="1:21" x14ac:dyDescent="0.35">
      <c r="A1585" t="s">
        <v>284</v>
      </c>
      <c r="B1585" t="s">
        <v>274</v>
      </c>
      <c r="C1585" t="s">
        <v>268</v>
      </c>
      <c r="D1585" t="s">
        <v>69</v>
      </c>
      <c r="E1585">
        <v>1</v>
      </c>
      <c r="F1585">
        <v>0</v>
      </c>
      <c r="G1585">
        <v>0</v>
      </c>
      <c r="H1585">
        <v>0</v>
      </c>
      <c r="I1585">
        <v>1</v>
      </c>
      <c r="J1585">
        <v>0</v>
      </c>
      <c r="K1585">
        <v>0</v>
      </c>
      <c r="L1585">
        <v>5.666666666666667</v>
      </c>
      <c r="M1585">
        <v>3</v>
      </c>
      <c r="N1585">
        <v>4</v>
      </c>
      <c r="O1585">
        <v>1</v>
      </c>
      <c r="P1585">
        <v>0</v>
      </c>
      <c r="Q1585">
        <v>3</v>
      </c>
      <c r="R1585">
        <v>6</v>
      </c>
      <c r="S1585">
        <v>1</v>
      </c>
      <c r="T1585">
        <v>0</v>
      </c>
      <c r="U1585">
        <v>0</v>
      </c>
    </row>
    <row r="1586" spans="1:21" x14ac:dyDescent="0.35">
      <c r="A1586" t="s">
        <v>284</v>
      </c>
      <c r="B1586" t="s">
        <v>275</v>
      </c>
      <c r="C1586" t="s">
        <v>269</v>
      </c>
      <c r="D1586" t="s">
        <v>69</v>
      </c>
      <c r="E1586">
        <v>1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5.333333333333333</v>
      </c>
      <c r="M1586">
        <v>4</v>
      </c>
      <c r="N1586">
        <v>1</v>
      </c>
      <c r="O1586">
        <v>0</v>
      </c>
      <c r="P1586">
        <v>0</v>
      </c>
      <c r="Q1586">
        <v>1</v>
      </c>
      <c r="R1586">
        <v>6</v>
      </c>
      <c r="S1586">
        <v>0</v>
      </c>
      <c r="T1586">
        <v>0</v>
      </c>
      <c r="U1586">
        <v>0</v>
      </c>
    </row>
    <row r="1587" spans="1:21" x14ac:dyDescent="0.35">
      <c r="A1587" t="s">
        <v>284</v>
      </c>
      <c r="B1587">
        <v>44329</v>
      </c>
      <c r="C1587" t="s">
        <v>270</v>
      </c>
      <c r="D1587" t="s">
        <v>87</v>
      </c>
      <c r="E1587">
        <v>1</v>
      </c>
      <c r="F1587">
        <v>0</v>
      </c>
      <c r="G1587">
        <v>0</v>
      </c>
      <c r="H1587">
        <v>1</v>
      </c>
      <c r="I1587">
        <v>0</v>
      </c>
      <c r="J1587">
        <v>0</v>
      </c>
      <c r="K1587">
        <v>0</v>
      </c>
      <c r="L1587">
        <v>7</v>
      </c>
      <c r="M1587">
        <v>4</v>
      </c>
      <c r="N1587">
        <v>0</v>
      </c>
      <c r="O1587">
        <v>0</v>
      </c>
      <c r="P1587">
        <v>0</v>
      </c>
      <c r="Q1587">
        <v>1</v>
      </c>
      <c r="R1587">
        <v>2</v>
      </c>
      <c r="S1587">
        <v>0</v>
      </c>
      <c r="T1587">
        <v>0</v>
      </c>
      <c r="U1587">
        <v>0</v>
      </c>
    </row>
    <row r="1588" spans="1:21" x14ac:dyDescent="0.35">
      <c r="A1588" t="s">
        <v>284</v>
      </c>
      <c r="B1588">
        <v>44330</v>
      </c>
      <c r="C1588" t="s">
        <v>266</v>
      </c>
      <c r="D1588" t="s">
        <v>87</v>
      </c>
      <c r="E1588">
        <v>1</v>
      </c>
      <c r="F1588">
        <v>0</v>
      </c>
      <c r="G1588">
        <v>0</v>
      </c>
      <c r="H1588">
        <v>1</v>
      </c>
      <c r="I1588">
        <v>0</v>
      </c>
      <c r="J1588">
        <v>0</v>
      </c>
      <c r="K1588">
        <v>0</v>
      </c>
      <c r="L1588">
        <v>6</v>
      </c>
      <c r="M1588">
        <v>8</v>
      </c>
      <c r="N1588">
        <v>4</v>
      </c>
      <c r="O1588">
        <v>4</v>
      </c>
      <c r="P1588">
        <v>1</v>
      </c>
      <c r="Q1588">
        <v>3</v>
      </c>
      <c r="R1588">
        <v>8</v>
      </c>
      <c r="S1588">
        <v>0</v>
      </c>
      <c r="T1588">
        <v>0</v>
      </c>
      <c r="U1588">
        <v>0</v>
      </c>
    </row>
    <row r="1589" spans="1:21" x14ac:dyDescent="0.35">
      <c r="A1589" t="s">
        <v>284</v>
      </c>
      <c r="B1589">
        <v>44331</v>
      </c>
      <c r="C1589" t="s">
        <v>276</v>
      </c>
      <c r="D1589" t="s">
        <v>87</v>
      </c>
      <c r="E1589">
        <v>1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4</v>
      </c>
      <c r="M1589">
        <v>4</v>
      </c>
      <c r="N1589">
        <v>2</v>
      </c>
      <c r="O1589">
        <v>2</v>
      </c>
      <c r="P1589">
        <v>1</v>
      </c>
      <c r="Q1589">
        <v>1</v>
      </c>
      <c r="R1589">
        <v>3</v>
      </c>
      <c r="S1589">
        <v>0</v>
      </c>
      <c r="T1589">
        <v>0</v>
      </c>
      <c r="U1589">
        <v>0</v>
      </c>
    </row>
    <row r="1590" spans="1:21" x14ac:dyDescent="0.35">
      <c r="A1590" t="s">
        <v>284</v>
      </c>
      <c r="B1590" t="s">
        <v>0</v>
      </c>
      <c r="C1590" t="s">
        <v>1</v>
      </c>
      <c r="D1590" t="s">
        <v>2</v>
      </c>
      <c r="E1590" t="s">
        <v>3</v>
      </c>
      <c r="F1590" t="s">
        <v>4</v>
      </c>
      <c r="G1590" t="s">
        <v>5</v>
      </c>
      <c r="H1590" t="s">
        <v>6</v>
      </c>
      <c r="I1590" t="s">
        <v>7</v>
      </c>
      <c r="J1590" t="s">
        <v>8</v>
      </c>
      <c r="K1590" t="s">
        <v>9</v>
      </c>
      <c r="L1590" t="s">
        <v>10</v>
      </c>
      <c r="M1590" t="s">
        <v>11</v>
      </c>
      <c r="N1590" t="s">
        <v>12</v>
      </c>
      <c r="O1590" t="s">
        <v>13</v>
      </c>
      <c r="P1590" t="s">
        <v>14</v>
      </c>
      <c r="Q1590" t="s">
        <v>15</v>
      </c>
      <c r="R1590" t="s">
        <v>16</v>
      </c>
      <c r="S1590" t="s">
        <v>17</v>
      </c>
      <c r="T1590" t="s">
        <v>18</v>
      </c>
      <c r="U1590" t="s">
        <v>19</v>
      </c>
    </row>
    <row r="1591" spans="1:21" x14ac:dyDescent="0.35">
      <c r="A1591" t="s">
        <v>284</v>
      </c>
      <c r="B1591">
        <v>44332</v>
      </c>
      <c r="C1591" t="s">
        <v>267</v>
      </c>
      <c r="D1591" t="s">
        <v>87</v>
      </c>
      <c r="E1591">
        <v>1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7</v>
      </c>
      <c r="M1591">
        <v>4</v>
      </c>
      <c r="N1591">
        <v>1</v>
      </c>
      <c r="O1591">
        <v>1</v>
      </c>
      <c r="P1591">
        <v>0</v>
      </c>
      <c r="Q1591">
        <v>1</v>
      </c>
      <c r="R1591">
        <v>3</v>
      </c>
      <c r="S1591">
        <v>2</v>
      </c>
      <c r="T1591">
        <v>0</v>
      </c>
      <c r="U1591">
        <v>1</v>
      </c>
    </row>
    <row r="1592" spans="1:21" x14ac:dyDescent="0.35">
      <c r="A1592" t="s">
        <v>284</v>
      </c>
      <c r="B1592">
        <v>44333</v>
      </c>
      <c r="C1592" t="s">
        <v>268</v>
      </c>
      <c r="D1592" t="s">
        <v>74</v>
      </c>
      <c r="E1592">
        <v>1</v>
      </c>
      <c r="F1592">
        <v>0</v>
      </c>
      <c r="G1592">
        <v>0</v>
      </c>
      <c r="H1592">
        <v>0</v>
      </c>
      <c r="I1592">
        <v>1</v>
      </c>
      <c r="J1592">
        <v>0</v>
      </c>
      <c r="K1592">
        <v>0</v>
      </c>
      <c r="L1592">
        <v>5.666666666666667</v>
      </c>
      <c r="M1592">
        <v>9</v>
      </c>
      <c r="N1592">
        <v>7</v>
      </c>
      <c r="O1592">
        <v>4</v>
      </c>
      <c r="P1592">
        <v>1</v>
      </c>
      <c r="Q1592">
        <v>1</v>
      </c>
      <c r="R1592">
        <v>1</v>
      </c>
      <c r="S1592">
        <v>1</v>
      </c>
      <c r="T1592">
        <v>0</v>
      </c>
      <c r="U1592">
        <v>1</v>
      </c>
    </row>
    <row r="1593" spans="1:21" x14ac:dyDescent="0.35">
      <c r="A1593" t="s">
        <v>284</v>
      </c>
      <c r="B1593">
        <v>44334</v>
      </c>
      <c r="C1593" t="s">
        <v>269</v>
      </c>
      <c r="D1593" t="s">
        <v>74</v>
      </c>
      <c r="E1593">
        <v>1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6</v>
      </c>
      <c r="M1593">
        <v>5</v>
      </c>
      <c r="N1593">
        <v>1</v>
      </c>
      <c r="O1593">
        <v>1</v>
      </c>
      <c r="P1593">
        <v>0</v>
      </c>
      <c r="Q1593">
        <v>1</v>
      </c>
      <c r="R1593">
        <v>7</v>
      </c>
      <c r="S1593">
        <v>0</v>
      </c>
      <c r="T1593">
        <v>0</v>
      </c>
      <c r="U1593">
        <v>0</v>
      </c>
    </row>
    <row r="1594" spans="1:21" x14ac:dyDescent="0.35">
      <c r="A1594" t="s">
        <v>284</v>
      </c>
      <c r="B1594">
        <v>44335</v>
      </c>
      <c r="C1594" t="s">
        <v>270</v>
      </c>
      <c r="D1594" t="s">
        <v>74</v>
      </c>
      <c r="E1594">
        <v>1</v>
      </c>
      <c r="F1594">
        <v>0</v>
      </c>
      <c r="G1594">
        <v>0</v>
      </c>
      <c r="H1594">
        <v>0</v>
      </c>
      <c r="I1594">
        <v>1</v>
      </c>
      <c r="J1594">
        <v>0</v>
      </c>
      <c r="K1594">
        <v>0</v>
      </c>
      <c r="L1594">
        <v>6</v>
      </c>
      <c r="M1594">
        <v>4</v>
      </c>
      <c r="N1594">
        <v>2</v>
      </c>
      <c r="O1594">
        <v>2</v>
      </c>
      <c r="P1594">
        <v>2</v>
      </c>
      <c r="Q1594">
        <v>1</v>
      </c>
      <c r="R1594">
        <v>6</v>
      </c>
      <c r="S1594">
        <v>0</v>
      </c>
      <c r="T1594">
        <v>0</v>
      </c>
      <c r="U1594">
        <v>0</v>
      </c>
    </row>
    <row r="1595" spans="1:21" x14ac:dyDescent="0.35">
      <c r="A1595" t="s">
        <v>284</v>
      </c>
      <c r="B1595">
        <v>44337</v>
      </c>
      <c r="C1595" t="s">
        <v>266</v>
      </c>
      <c r="D1595" t="s">
        <v>131</v>
      </c>
      <c r="E1595">
        <v>1</v>
      </c>
      <c r="F1595">
        <v>0</v>
      </c>
      <c r="G1595">
        <v>0</v>
      </c>
      <c r="H1595">
        <v>1</v>
      </c>
      <c r="I1595">
        <v>0</v>
      </c>
      <c r="J1595">
        <v>0</v>
      </c>
      <c r="K1595">
        <v>0</v>
      </c>
      <c r="L1595">
        <v>7</v>
      </c>
      <c r="M1595">
        <v>4</v>
      </c>
      <c r="N1595">
        <v>0</v>
      </c>
      <c r="O1595">
        <v>0</v>
      </c>
      <c r="P1595">
        <v>0</v>
      </c>
      <c r="Q1595">
        <v>3</v>
      </c>
      <c r="R1595">
        <v>8</v>
      </c>
      <c r="S1595">
        <v>0</v>
      </c>
      <c r="T1595">
        <v>0</v>
      </c>
      <c r="U1595">
        <v>0</v>
      </c>
    </row>
    <row r="1596" spans="1:21" x14ac:dyDescent="0.35">
      <c r="A1596" t="s">
        <v>284</v>
      </c>
      <c r="B1596">
        <v>44338</v>
      </c>
      <c r="C1596" t="s">
        <v>267</v>
      </c>
      <c r="D1596" t="s">
        <v>131</v>
      </c>
      <c r="E1596">
        <v>1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5</v>
      </c>
      <c r="M1596">
        <v>7</v>
      </c>
      <c r="N1596">
        <v>3</v>
      </c>
      <c r="O1596">
        <v>2</v>
      </c>
      <c r="P1596">
        <v>0</v>
      </c>
      <c r="Q1596">
        <v>1</v>
      </c>
      <c r="R1596">
        <v>3</v>
      </c>
      <c r="S1596">
        <v>1</v>
      </c>
      <c r="T1596">
        <v>0</v>
      </c>
      <c r="U1596">
        <v>0</v>
      </c>
    </row>
    <row r="1597" spans="1:21" x14ac:dyDescent="0.35">
      <c r="A1597" t="s">
        <v>284</v>
      </c>
      <c r="B1597">
        <v>44339</v>
      </c>
      <c r="C1597" t="s">
        <v>268</v>
      </c>
      <c r="D1597" t="s">
        <v>131</v>
      </c>
      <c r="E1597">
        <v>1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6</v>
      </c>
      <c r="M1597">
        <v>2</v>
      </c>
      <c r="N1597">
        <v>3</v>
      </c>
      <c r="O1597">
        <v>3</v>
      </c>
      <c r="P1597">
        <v>1</v>
      </c>
      <c r="Q1597">
        <v>2</v>
      </c>
      <c r="R1597">
        <v>3</v>
      </c>
      <c r="S1597">
        <v>0</v>
      </c>
      <c r="T1597">
        <v>0</v>
      </c>
      <c r="U1597">
        <v>0</v>
      </c>
    </row>
    <row r="1598" spans="1:21" x14ac:dyDescent="0.35">
      <c r="A1598" t="s">
        <v>284</v>
      </c>
      <c r="B1598">
        <v>44340</v>
      </c>
      <c r="C1598" t="s">
        <v>269</v>
      </c>
      <c r="D1598" t="s">
        <v>96</v>
      </c>
      <c r="E1598">
        <v>1</v>
      </c>
      <c r="F1598">
        <v>0</v>
      </c>
      <c r="G1598">
        <v>0</v>
      </c>
      <c r="H1598">
        <v>1</v>
      </c>
      <c r="I1598">
        <v>0</v>
      </c>
      <c r="J1598">
        <v>0</v>
      </c>
      <c r="K1598">
        <v>0</v>
      </c>
      <c r="L1598">
        <v>8</v>
      </c>
      <c r="M1598">
        <v>4</v>
      </c>
      <c r="N1598">
        <v>2</v>
      </c>
      <c r="O1598">
        <v>2</v>
      </c>
      <c r="P1598">
        <v>2</v>
      </c>
      <c r="Q1598">
        <v>0</v>
      </c>
      <c r="R1598">
        <v>8</v>
      </c>
      <c r="S1598">
        <v>0</v>
      </c>
      <c r="T1598">
        <v>0</v>
      </c>
      <c r="U1598">
        <v>0</v>
      </c>
    </row>
    <row r="1599" spans="1:21" x14ac:dyDescent="0.35">
      <c r="A1599" t="s">
        <v>284</v>
      </c>
      <c r="B1599">
        <v>44341</v>
      </c>
      <c r="C1599" t="s">
        <v>277</v>
      </c>
      <c r="D1599" t="s">
        <v>96</v>
      </c>
      <c r="E1599">
        <v>1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4</v>
      </c>
      <c r="M1599">
        <v>4</v>
      </c>
      <c r="N1599">
        <v>1</v>
      </c>
      <c r="O1599">
        <v>1</v>
      </c>
      <c r="P1599">
        <v>0</v>
      </c>
      <c r="Q1599">
        <v>3</v>
      </c>
      <c r="R1599">
        <v>5</v>
      </c>
      <c r="S1599">
        <v>1</v>
      </c>
      <c r="T1599">
        <v>0</v>
      </c>
      <c r="U1599">
        <v>0</v>
      </c>
    </row>
    <row r="1600" spans="1:21" x14ac:dyDescent="0.35">
      <c r="A1600" t="s">
        <v>284</v>
      </c>
      <c r="B1600" t="s">
        <v>278</v>
      </c>
      <c r="C1600" t="s">
        <v>266</v>
      </c>
      <c r="D1600" t="s">
        <v>96</v>
      </c>
      <c r="E1600">
        <v>1</v>
      </c>
      <c r="F1600">
        <v>1</v>
      </c>
      <c r="G1600">
        <v>0</v>
      </c>
      <c r="H1600">
        <v>0</v>
      </c>
      <c r="I1600">
        <v>1</v>
      </c>
      <c r="J1600">
        <v>0</v>
      </c>
      <c r="K1600">
        <v>0</v>
      </c>
      <c r="L1600">
        <v>6</v>
      </c>
      <c r="M1600">
        <v>3</v>
      </c>
      <c r="N1600">
        <v>1</v>
      </c>
      <c r="O1600">
        <v>1</v>
      </c>
      <c r="P1600">
        <v>1</v>
      </c>
      <c r="Q1600">
        <v>1</v>
      </c>
      <c r="R1600">
        <v>6</v>
      </c>
      <c r="S1600">
        <v>0</v>
      </c>
      <c r="T1600">
        <v>0</v>
      </c>
      <c r="U1600">
        <v>0</v>
      </c>
    </row>
    <row r="1601" spans="1:21" x14ac:dyDescent="0.35">
      <c r="A1601" t="s">
        <v>284</v>
      </c>
      <c r="B1601" t="s">
        <v>279</v>
      </c>
      <c r="C1601" t="s">
        <v>267</v>
      </c>
      <c r="D1601" t="s">
        <v>96</v>
      </c>
      <c r="E1601">
        <v>1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0</v>
      </c>
      <c r="L1601">
        <v>4</v>
      </c>
      <c r="M1601">
        <v>4</v>
      </c>
      <c r="N1601">
        <v>2</v>
      </c>
      <c r="O1601">
        <v>2</v>
      </c>
      <c r="P1601">
        <v>0</v>
      </c>
      <c r="Q1601">
        <v>2</v>
      </c>
      <c r="R1601">
        <v>3</v>
      </c>
      <c r="S1601">
        <v>1</v>
      </c>
      <c r="T1601">
        <v>0</v>
      </c>
      <c r="U1601">
        <v>0</v>
      </c>
    </row>
    <row r="1602" spans="1:21" x14ac:dyDescent="0.35">
      <c r="A1602" t="s">
        <v>284</v>
      </c>
      <c r="B1602" t="s">
        <v>158</v>
      </c>
      <c r="C1602" t="s">
        <v>268</v>
      </c>
      <c r="D1602" t="s">
        <v>118</v>
      </c>
      <c r="E1602">
        <v>1</v>
      </c>
      <c r="F1602">
        <v>0</v>
      </c>
      <c r="G1602">
        <v>0</v>
      </c>
      <c r="H1602">
        <v>0</v>
      </c>
      <c r="I1602">
        <v>1</v>
      </c>
      <c r="J1602">
        <v>0</v>
      </c>
      <c r="K1602">
        <v>0</v>
      </c>
      <c r="L1602">
        <v>3</v>
      </c>
      <c r="M1602">
        <v>4</v>
      </c>
      <c r="N1602">
        <v>3</v>
      </c>
      <c r="O1602">
        <v>3</v>
      </c>
      <c r="P1602">
        <v>0</v>
      </c>
      <c r="Q1602">
        <v>3</v>
      </c>
      <c r="R1602">
        <v>2</v>
      </c>
      <c r="S1602">
        <v>0</v>
      </c>
      <c r="T1602">
        <v>0</v>
      </c>
      <c r="U1602">
        <v>0</v>
      </c>
    </row>
    <row r="1603" spans="1:21" x14ac:dyDescent="0.35">
      <c r="A1603" t="s">
        <v>284</v>
      </c>
      <c r="B1603" t="s">
        <v>159</v>
      </c>
      <c r="C1603" t="s">
        <v>269</v>
      </c>
      <c r="D1603" t="s">
        <v>118</v>
      </c>
      <c r="E1603">
        <v>1</v>
      </c>
      <c r="F1603">
        <v>0</v>
      </c>
      <c r="G1603">
        <v>0</v>
      </c>
      <c r="H1603">
        <v>0</v>
      </c>
      <c r="I1603">
        <v>1</v>
      </c>
      <c r="J1603">
        <v>0</v>
      </c>
      <c r="K1603">
        <v>0</v>
      </c>
      <c r="L1603">
        <v>4</v>
      </c>
      <c r="M1603">
        <v>5</v>
      </c>
      <c r="N1603">
        <v>3</v>
      </c>
      <c r="O1603">
        <v>2</v>
      </c>
      <c r="P1603">
        <v>2</v>
      </c>
      <c r="Q1603">
        <v>1</v>
      </c>
      <c r="R1603">
        <v>5</v>
      </c>
      <c r="S1603">
        <v>0</v>
      </c>
      <c r="T1603">
        <v>0</v>
      </c>
      <c r="U1603">
        <v>0</v>
      </c>
    </row>
    <row r="1604" spans="1:21" x14ac:dyDescent="0.35">
      <c r="A1604" t="s">
        <v>284</v>
      </c>
      <c r="B1604">
        <v>44346</v>
      </c>
      <c r="C1604" t="s">
        <v>277</v>
      </c>
      <c r="D1604" t="s">
        <v>118</v>
      </c>
      <c r="E1604">
        <v>1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4</v>
      </c>
      <c r="M1604">
        <v>5</v>
      </c>
      <c r="N1604">
        <v>3</v>
      </c>
      <c r="O1604">
        <v>3</v>
      </c>
      <c r="P1604">
        <v>0</v>
      </c>
      <c r="Q1604">
        <v>4</v>
      </c>
      <c r="R1604">
        <v>1</v>
      </c>
      <c r="S1604">
        <v>0</v>
      </c>
      <c r="T1604">
        <v>0</v>
      </c>
      <c r="U1604">
        <v>0</v>
      </c>
    </row>
    <row r="1605" spans="1:21" x14ac:dyDescent="0.35">
      <c r="A1605" t="s">
        <v>284</v>
      </c>
      <c r="B1605">
        <v>44348</v>
      </c>
      <c r="C1605" t="s">
        <v>266</v>
      </c>
      <c r="D1605" t="s">
        <v>31</v>
      </c>
      <c r="E1605">
        <v>1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7</v>
      </c>
      <c r="M1605">
        <v>2</v>
      </c>
      <c r="N1605">
        <v>1</v>
      </c>
      <c r="O1605">
        <v>1</v>
      </c>
      <c r="P1605">
        <v>0</v>
      </c>
      <c r="Q1605">
        <v>2</v>
      </c>
      <c r="R1605">
        <v>7</v>
      </c>
      <c r="S1605">
        <v>0</v>
      </c>
      <c r="T1605">
        <v>0</v>
      </c>
      <c r="U1605">
        <v>0</v>
      </c>
    </row>
    <row r="1606" spans="1:21" x14ac:dyDescent="0.35">
      <c r="A1606" t="s">
        <v>284</v>
      </c>
      <c r="B1606">
        <v>44349</v>
      </c>
      <c r="C1606" t="s">
        <v>267</v>
      </c>
      <c r="D1606" t="s">
        <v>31</v>
      </c>
      <c r="E1606">
        <v>1</v>
      </c>
      <c r="F1606">
        <v>0</v>
      </c>
      <c r="G1606">
        <v>0</v>
      </c>
      <c r="H1606">
        <v>1</v>
      </c>
      <c r="I1606">
        <v>0</v>
      </c>
      <c r="J1606">
        <v>0</v>
      </c>
      <c r="K1606">
        <v>0</v>
      </c>
      <c r="L1606">
        <v>7.666666666666667</v>
      </c>
      <c r="M1606">
        <v>7</v>
      </c>
      <c r="N1606">
        <v>3</v>
      </c>
      <c r="O1606">
        <v>1</v>
      </c>
      <c r="P1606">
        <v>0</v>
      </c>
      <c r="Q1606">
        <v>1</v>
      </c>
      <c r="R1606">
        <v>3</v>
      </c>
      <c r="S1606">
        <v>0</v>
      </c>
      <c r="T1606">
        <v>0</v>
      </c>
      <c r="U1606">
        <v>0</v>
      </c>
    </row>
    <row r="1607" spans="1:21" x14ac:dyDescent="0.35">
      <c r="A1607" t="s">
        <v>284</v>
      </c>
      <c r="B1607">
        <v>44350</v>
      </c>
      <c r="C1607" t="s">
        <v>269</v>
      </c>
      <c r="D1607" t="s">
        <v>31</v>
      </c>
      <c r="E1607">
        <v>1</v>
      </c>
      <c r="F1607">
        <v>0</v>
      </c>
      <c r="G1607">
        <v>0</v>
      </c>
      <c r="H1607">
        <v>1</v>
      </c>
      <c r="I1607">
        <v>0</v>
      </c>
      <c r="J1607">
        <v>0</v>
      </c>
      <c r="K1607">
        <v>0</v>
      </c>
      <c r="L1607">
        <v>6</v>
      </c>
      <c r="M1607">
        <v>3</v>
      </c>
      <c r="N1607">
        <v>0</v>
      </c>
      <c r="O1607">
        <v>0</v>
      </c>
      <c r="P1607">
        <v>0</v>
      </c>
      <c r="Q1607">
        <v>0</v>
      </c>
      <c r="R1607">
        <v>6</v>
      </c>
      <c r="S1607">
        <v>1</v>
      </c>
      <c r="T1607">
        <v>0</v>
      </c>
      <c r="U1607">
        <v>0</v>
      </c>
    </row>
    <row r="1608" spans="1:21" x14ac:dyDescent="0.35">
      <c r="A1608" t="s">
        <v>284</v>
      </c>
      <c r="B1608">
        <v>44351</v>
      </c>
      <c r="C1608" t="s">
        <v>268</v>
      </c>
      <c r="D1608" t="s">
        <v>43</v>
      </c>
      <c r="E1608">
        <v>1</v>
      </c>
      <c r="F1608">
        <v>0</v>
      </c>
      <c r="G1608">
        <v>0</v>
      </c>
      <c r="H1608">
        <v>0</v>
      </c>
      <c r="I1608">
        <v>1</v>
      </c>
      <c r="J1608">
        <v>0</v>
      </c>
      <c r="K1608">
        <v>0</v>
      </c>
      <c r="L1608">
        <v>2.3333333333333335</v>
      </c>
      <c r="M1608">
        <v>4</v>
      </c>
      <c r="N1608">
        <v>5</v>
      </c>
      <c r="O1608">
        <v>5</v>
      </c>
      <c r="P1608">
        <v>2</v>
      </c>
      <c r="Q1608">
        <v>2</v>
      </c>
      <c r="R1608">
        <v>0</v>
      </c>
      <c r="S1608">
        <v>0</v>
      </c>
      <c r="T1608">
        <v>0</v>
      </c>
      <c r="U1608">
        <v>0</v>
      </c>
    </row>
    <row r="1609" spans="1:21" x14ac:dyDescent="0.35">
      <c r="A1609" t="s">
        <v>284</v>
      </c>
      <c r="B1609">
        <v>44352</v>
      </c>
      <c r="C1609" t="s">
        <v>277</v>
      </c>
      <c r="D1609" t="s">
        <v>43</v>
      </c>
      <c r="E1609">
        <v>1</v>
      </c>
      <c r="F1609">
        <v>0</v>
      </c>
      <c r="G1609">
        <v>0</v>
      </c>
      <c r="H1609">
        <v>0</v>
      </c>
      <c r="I1609">
        <v>1</v>
      </c>
      <c r="J1609">
        <v>0</v>
      </c>
      <c r="K1609">
        <v>0</v>
      </c>
      <c r="L1609">
        <v>5</v>
      </c>
      <c r="M1609">
        <v>10</v>
      </c>
      <c r="N1609">
        <v>5</v>
      </c>
      <c r="O1609">
        <v>5</v>
      </c>
      <c r="P1609">
        <v>2</v>
      </c>
      <c r="Q1609">
        <v>1</v>
      </c>
      <c r="R1609">
        <v>1</v>
      </c>
      <c r="S1609">
        <v>1</v>
      </c>
      <c r="T1609">
        <v>0</v>
      </c>
      <c r="U1609">
        <v>0</v>
      </c>
    </row>
    <row r="1610" spans="1:21" x14ac:dyDescent="0.35">
      <c r="A1610" t="s">
        <v>284</v>
      </c>
      <c r="B1610">
        <v>44353</v>
      </c>
      <c r="C1610" t="s">
        <v>266</v>
      </c>
      <c r="D1610" t="s">
        <v>43</v>
      </c>
      <c r="E1610">
        <v>1</v>
      </c>
      <c r="F1610">
        <v>0</v>
      </c>
      <c r="G1610">
        <v>0</v>
      </c>
      <c r="H1610">
        <v>1</v>
      </c>
      <c r="I1610">
        <v>0</v>
      </c>
      <c r="J1610">
        <v>0</v>
      </c>
      <c r="K1610">
        <v>0</v>
      </c>
      <c r="L1610">
        <v>6</v>
      </c>
      <c r="M1610">
        <v>4</v>
      </c>
      <c r="N1610">
        <v>1</v>
      </c>
      <c r="O1610">
        <v>1</v>
      </c>
      <c r="P1610">
        <v>0</v>
      </c>
      <c r="Q1610">
        <v>1</v>
      </c>
      <c r="R1610">
        <v>6</v>
      </c>
      <c r="S1610">
        <v>0</v>
      </c>
      <c r="T1610">
        <v>0</v>
      </c>
      <c r="U1610">
        <v>0</v>
      </c>
    </row>
    <row r="1611" spans="1:21" x14ac:dyDescent="0.35">
      <c r="A1611" t="s">
        <v>284</v>
      </c>
      <c r="B1611" t="s">
        <v>0</v>
      </c>
      <c r="C1611" t="s">
        <v>1</v>
      </c>
      <c r="D1611" t="s">
        <v>2</v>
      </c>
      <c r="E1611" t="s">
        <v>3</v>
      </c>
      <c r="F1611" t="s">
        <v>4</v>
      </c>
      <c r="G1611" t="s">
        <v>5</v>
      </c>
      <c r="H1611" t="s">
        <v>6</v>
      </c>
      <c r="I1611" t="s">
        <v>7</v>
      </c>
      <c r="J1611" t="s">
        <v>8</v>
      </c>
      <c r="K1611" t="s">
        <v>9</v>
      </c>
      <c r="L1611" t="s">
        <v>10</v>
      </c>
      <c r="M1611" t="s">
        <v>11</v>
      </c>
      <c r="N1611" t="s">
        <v>12</v>
      </c>
      <c r="O1611" t="s">
        <v>13</v>
      </c>
      <c r="P1611" t="s">
        <v>14</v>
      </c>
      <c r="Q1611" t="s">
        <v>15</v>
      </c>
      <c r="R1611" t="s">
        <v>16</v>
      </c>
      <c r="S1611" t="s">
        <v>17</v>
      </c>
      <c r="T1611" t="s">
        <v>18</v>
      </c>
      <c r="U1611" t="s">
        <v>19</v>
      </c>
    </row>
    <row r="1612" spans="1:21" x14ac:dyDescent="0.35">
      <c r="A1612" t="s">
        <v>284</v>
      </c>
      <c r="B1612">
        <v>44355</v>
      </c>
      <c r="C1612" t="s">
        <v>267</v>
      </c>
      <c r="D1612" t="s">
        <v>95</v>
      </c>
      <c r="E1612">
        <v>1</v>
      </c>
      <c r="F1612">
        <v>0</v>
      </c>
      <c r="G1612">
        <v>0</v>
      </c>
      <c r="H1612">
        <v>0</v>
      </c>
      <c r="I1612">
        <v>1</v>
      </c>
      <c r="J1612">
        <v>0</v>
      </c>
      <c r="K1612">
        <v>0</v>
      </c>
      <c r="L1612">
        <v>6</v>
      </c>
      <c r="M1612">
        <v>9</v>
      </c>
      <c r="N1612">
        <v>4</v>
      </c>
      <c r="O1612">
        <v>4</v>
      </c>
      <c r="P1612">
        <v>0</v>
      </c>
      <c r="Q1612">
        <v>1</v>
      </c>
      <c r="R1612">
        <v>8</v>
      </c>
      <c r="S1612">
        <v>0</v>
      </c>
      <c r="T1612">
        <v>0</v>
      </c>
      <c r="U1612">
        <v>0</v>
      </c>
    </row>
    <row r="1613" spans="1:21" x14ac:dyDescent="0.35">
      <c r="A1613" t="s">
        <v>284</v>
      </c>
      <c r="B1613">
        <v>44356</v>
      </c>
      <c r="C1613" t="s">
        <v>269</v>
      </c>
      <c r="D1613" t="s">
        <v>95</v>
      </c>
      <c r="E1613">
        <v>1</v>
      </c>
      <c r="F1613">
        <v>0</v>
      </c>
      <c r="G1613">
        <v>0</v>
      </c>
      <c r="H1613">
        <v>1</v>
      </c>
      <c r="I1613">
        <v>0</v>
      </c>
      <c r="J1613">
        <v>0</v>
      </c>
      <c r="K1613">
        <v>0</v>
      </c>
      <c r="L1613">
        <v>5</v>
      </c>
      <c r="M1613">
        <v>5</v>
      </c>
      <c r="N1613">
        <v>1</v>
      </c>
      <c r="O1613">
        <v>1</v>
      </c>
      <c r="P1613">
        <v>0</v>
      </c>
      <c r="Q1613">
        <v>0</v>
      </c>
      <c r="R1613">
        <v>5</v>
      </c>
      <c r="S1613">
        <v>0</v>
      </c>
      <c r="T1613">
        <v>0</v>
      </c>
      <c r="U1613">
        <v>0</v>
      </c>
    </row>
    <row r="1614" spans="1:21" x14ac:dyDescent="0.35">
      <c r="A1614" t="s">
        <v>284</v>
      </c>
      <c r="B1614">
        <v>44357</v>
      </c>
      <c r="C1614" t="s">
        <v>270</v>
      </c>
      <c r="D1614" t="s">
        <v>95</v>
      </c>
      <c r="E1614">
        <v>1</v>
      </c>
      <c r="F1614">
        <v>0</v>
      </c>
      <c r="G1614">
        <v>0</v>
      </c>
      <c r="H1614">
        <v>0</v>
      </c>
      <c r="I1614">
        <v>1</v>
      </c>
      <c r="J1614">
        <v>0</v>
      </c>
      <c r="K1614">
        <v>0</v>
      </c>
      <c r="L1614">
        <v>5</v>
      </c>
      <c r="M1614">
        <v>11</v>
      </c>
      <c r="N1614">
        <v>8</v>
      </c>
      <c r="O1614">
        <v>8</v>
      </c>
      <c r="P1614">
        <v>3</v>
      </c>
      <c r="Q1614">
        <v>1</v>
      </c>
      <c r="R1614">
        <v>6</v>
      </c>
      <c r="S1614">
        <v>0</v>
      </c>
      <c r="T1614">
        <v>0</v>
      </c>
      <c r="U1614">
        <v>0</v>
      </c>
    </row>
    <row r="1615" spans="1:21" x14ac:dyDescent="0.35">
      <c r="A1615" t="s">
        <v>284</v>
      </c>
      <c r="B1615">
        <v>44358</v>
      </c>
      <c r="C1615" t="s">
        <v>277</v>
      </c>
      <c r="D1615" t="s">
        <v>91</v>
      </c>
      <c r="E1615">
        <v>1</v>
      </c>
      <c r="F1615">
        <v>0</v>
      </c>
      <c r="G1615">
        <v>0</v>
      </c>
      <c r="H1615">
        <v>0</v>
      </c>
      <c r="I1615">
        <v>1</v>
      </c>
      <c r="J1615">
        <v>0</v>
      </c>
      <c r="K1615">
        <v>0</v>
      </c>
      <c r="L1615">
        <v>4</v>
      </c>
      <c r="M1615">
        <v>8</v>
      </c>
      <c r="N1615">
        <v>9</v>
      </c>
      <c r="O1615">
        <v>8</v>
      </c>
      <c r="P1615">
        <v>5</v>
      </c>
      <c r="Q1615">
        <v>1</v>
      </c>
      <c r="R1615">
        <v>2</v>
      </c>
      <c r="S1615">
        <v>0</v>
      </c>
      <c r="T1615">
        <v>0</v>
      </c>
      <c r="U1615">
        <v>0</v>
      </c>
    </row>
    <row r="1616" spans="1:21" x14ac:dyDescent="0.35">
      <c r="A1616" t="s">
        <v>284</v>
      </c>
      <c r="B1616">
        <v>44359</v>
      </c>
      <c r="C1616" t="s">
        <v>266</v>
      </c>
      <c r="D1616" t="s">
        <v>91</v>
      </c>
      <c r="E1616">
        <v>1</v>
      </c>
      <c r="F1616">
        <v>0</v>
      </c>
      <c r="G1616">
        <v>0</v>
      </c>
      <c r="H1616">
        <v>0</v>
      </c>
      <c r="I1616">
        <v>1</v>
      </c>
      <c r="J1616">
        <v>0</v>
      </c>
      <c r="K1616">
        <v>0</v>
      </c>
      <c r="L1616">
        <v>5</v>
      </c>
      <c r="M1616">
        <v>12</v>
      </c>
      <c r="N1616">
        <v>9</v>
      </c>
      <c r="O1616">
        <v>8</v>
      </c>
      <c r="P1616">
        <v>0</v>
      </c>
      <c r="Q1616">
        <v>2</v>
      </c>
      <c r="R1616">
        <v>5</v>
      </c>
      <c r="S1616">
        <v>1</v>
      </c>
      <c r="T1616">
        <v>0</v>
      </c>
      <c r="U1616">
        <v>0</v>
      </c>
    </row>
    <row r="1617" spans="1:21" x14ac:dyDescent="0.35">
      <c r="A1617" t="s">
        <v>284</v>
      </c>
      <c r="B1617">
        <v>44360</v>
      </c>
      <c r="C1617" t="s">
        <v>267</v>
      </c>
      <c r="D1617" t="s">
        <v>91</v>
      </c>
      <c r="E1617">
        <v>1</v>
      </c>
      <c r="F1617">
        <v>0</v>
      </c>
      <c r="G1617">
        <v>0</v>
      </c>
      <c r="H1617">
        <v>0</v>
      </c>
      <c r="I1617">
        <v>1</v>
      </c>
      <c r="J1617">
        <v>0</v>
      </c>
      <c r="K1617">
        <v>0</v>
      </c>
      <c r="L1617">
        <v>6</v>
      </c>
      <c r="M1617">
        <v>8</v>
      </c>
      <c r="N1617">
        <v>5</v>
      </c>
      <c r="O1617">
        <v>5</v>
      </c>
      <c r="P1617">
        <v>1</v>
      </c>
      <c r="Q1617">
        <v>0</v>
      </c>
      <c r="R1617">
        <v>4</v>
      </c>
      <c r="S1617">
        <v>2</v>
      </c>
      <c r="T1617">
        <v>0</v>
      </c>
      <c r="U1617">
        <v>0</v>
      </c>
    </row>
    <row r="1618" spans="1:21" x14ac:dyDescent="0.35">
      <c r="A1618" t="s">
        <v>284</v>
      </c>
      <c r="B1618">
        <v>44361</v>
      </c>
      <c r="C1618" t="s">
        <v>269</v>
      </c>
      <c r="D1618" t="s">
        <v>69</v>
      </c>
      <c r="E1618">
        <v>1</v>
      </c>
      <c r="F1618">
        <v>0</v>
      </c>
      <c r="G1618">
        <v>0</v>
      </c>
      <c r="H1618">
        <v>1</v>
      </c>
      <c r="I1618">
        <v>0</v>
      </c>
      <c r="J1618">
        <v>0</v>
      </c>
      <c r="K1618">
        <v>0</v>
      </c>
      <c r="L1618">
        <v>8</v>
      </c>
      <c r="M1618">
        <v>3</v>
      </c>
      <c r="N1618">
        <v>0</v>
      </c>
      <c r="O1618">
        <v>0</v>
      </c>
      <c r="P1618">
        <v>0</v>
      </c>
      <c r="Q1618">
        <v>0</v>
      </c>
      <c r="R1618">
        <v>4</v>
      </c>
      <c r="S1618">
        <v>0</v>
      </c>
      <c r="T1618">
        <v>0</v>
      </c>
      <c r="U1618">
        <v>0</v>
      </c>
    </row>
    <row r="1619" spans="1:21" x14ac:dyDescent="0.35">
      <c r="A1619" t="s">
        <v>284</v>
      </c>
      <c r="B1619">
        <v>44362</v>
      </c>
      <c r="C1619" t="s">
        <v>270</v>
      </c>
      <c r="D1619" t="s">
        <v>69</v>
      </c>
      <c r="E1619">
        <v>1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6</v>
      </c>
      <c r="M1619">
        <v>6</v>
      </c>
      <c r="N1619">
        <v>4</v>
      </c>
      <c r="O1619">
        <v>4</v>
      </c>
      <c r="P1619">
        <v>1</v>
      </c>
      <c r="Q1619">
        <v>1</v>
      </c>
      <c r="R1619">
        <v>2</v>
      </c>
      <c r="S1619">
        <v>1</v>
      </c>
      <c r="T1619">
        <v>0</v>
      </c>
      <c r="U1619">
        <v>1</v>
      </c>
    </row>
    <row r="1620" spans="1:21" x14ac:dyDescent="0.35">
      <c r="A1620" t="s">
        <v>284</v>
      </c>
      <c r="B1620">
        <v>44363</v>
      </c>
      <c r="C1620" t="s">
        <v>277</v>
      </c>
      <c r="D1620" t="s">
        <v>69</v>
      </c>
      <c r="E1620">
        <v>1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3.6666666666666665</v>
      </c>
      <c r="M1620">
        <v>9</v>
      </c>
      <c r="N1620">
        <v>5</v>
      </c>
      <c r="O1620">
        <v>5</v>
      </c>
      <c r="P1620">
        <v>2</v>
      </c>
      <c r="Q1620">
        <v>2</v>
      </c>
      <c r="R1620">
        <v>3</v>
      </c>
      <c r="S1620">
        <v>0</v>
      </c>
      <c r="T1620">
        <v>0</v>
      </c>
      <c r="U1620">
        <v>0</v>
      </c>
    </row>
    <row r="1621" spans="1:21" x14ac:dyDescent="0.35">
      <c r="A1621" t="s">
        <v>284</v>
      </c>
      <c r="B1621">
        <v>44364</v>
      </c>
      <c r="C1621" t="s">
        <v>266</v>
      </c>
      <c r="D1621" t="s">
        <v>108</v>
      </c>
      <c r="E1621">
        <v>1</v>
      </c>
      <c r="F1621">
        <v>0</v>
      </c>
      <c r="G1621">
        <v>0</v>
      </c>
      <c r="H1621">
        <v>1</v>
      </c>
      <c r="I1621">
        <v>0</v>
      </c>
      <c r="J1621">
        <v>0</v>
      </c>
      <c r="K1621">
        <v>0</v>
      </c>
      <c r="L1621">
        <v>6</v>
      </c>
      <c r="M1621">
        <v>1</v>
      </c>
      <c r="N1621">
        <v>0</v>
      </c>
      <c r="O1621">
        <v>0</v>
      </c>
      <c r="P1621">
        <v>0</v>
      </c>
      <c r="Q1621">
        <v>3</v>
      </c>
      <c r="R1621">
        <v>2</v>
      </c>
      <c r="S1621">
        <v>0</v>
      </c>
      <c r="T1621">
        <v>0</v>
      </c>
      <c r="U1621">
        <v>2</v>
      </c>
    </row>
    <row r="1622" spans="1:21" x14ac:dyDescent="0.35">
      <c r="A1622" t="s">
        <v>284</v>
      </c>
      <c r="B1622">
        <v>44365</v>
      </c>
      <c r="C1622" t="s">
        <v>267</v>
      </c>
      <c r="D1622" t="s">
        <v>108</v>
      </c>
      <c r="E1622">
        <v>1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6</v>
      </c>
      <c r="M1622">
        <v>7</v>
      </c>
      <c r="N1622">
        <v>4</v>
      </c>
      <c r="O1622">
        <v>3</v>
      </c>
      <c r="P1622">
        <v>1</v>
      </c>
      <c r="Q1622">
        <v>0</v>
      </c>
      <c r="R1622">
        <v>4</v>
      </c>
      <c r="S1622">
        <v>0</v>
      </c>
      <c r="T1622">
        <v>0</v>
      </c>
      <c r="U1622">
        <v>0</v>
      </c>
    </row>
    <row r="1623" spans="1:21" x14ac:dyDescent="0.35">
      <c r="A1623" t="s">
        <v>284</v>
      </c>
      <c r="B1623">
        <v>44366</v>
      </c>
      <c r="C1623" t="s">
        <v>269</v>
      </c>
      <c r="D1623" t="s">
        <v>108</v>
      </c>
      <c r="E1623">
        <v>1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2</v>
      </c>
      <c r="M1623">
        <v>4</v>
      </c>
      <c r="N1623">
        <v>2</v>
      </c>
      <c r="O1623">
        <v>2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0</v>
      </c>
    </row>
    <row r="1624" spans="1:21" x14ac:dyDescent="0.35">
      <c r="A1624" t="s">
        <v>284</v>
      </c>
      <c r="B1624">
        <v>44367</v>
      </c>
      <c r="C1624" t="s">
        <v>270</v>
      </c>
      <c r="D1624" t="s">
        <v>108</v>
      </c>
      <c r="E1624">
        <v>1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5.333333333333333</v>
      </c>
      <c r="M1624">
        <v>8</v>
      </c>
      <c r="N1624">
        <v>6</v>
      </c>
      <c r="O1624">
        <v>6</v>
      </c>
      <c r="P1624">
        <v>1</v>
      </c>
      <c r="Q1624">
        <v>2</v>
      </c>
      <c r="R1624">
        <v>4</v>
      </c>
      <c r="S1624">
        <v>0</v>
      </c>
      <c r="T1624">
        <v>0</v>
      </c>
      <c r="U1624">
        <v>0</v>
      </c>
    </row>
    <row r="1625" spans="1:21" x14ac:dyDescent="0.35">
      <c r="A1625" t="s">
        <v>284</v>
      </c>
      <c r="B1625">
        <v>44369</v>
      </c>
      <c r="C1625" t="s">
        <v>277</v>
      </c>
      <c r="D1625" t="s">
        <v>34</v>
      </c>
      <c r="E1625">
        <v>1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6</v>
      </c>
      <c r="M1625">
        <v>5</v>
      </c>
      <c r="N1625">
        <v>1</v>
      </c>
      <c r="O1625">
        <v>1</v>
      </c>
      <c r="P1625">
        <v>0</v>
      </c>
      <c r="Q1625">
        <v>1</v>
      </c>
      <c r="R1625">
        <v>7</v>
      </c>
      <c r="S1625">
        <v>0</v>
      </c>
      <c r="T1625">
        <v>0</v>
      </c>
      <c r="U1625">
        <v>0</v>
      </c>
    </row>
    <row r="1626" spans="1:21" x14ac:dyDescent="0.35">
      <c r="A1626" t="s">
        <v>284</v>
      </c>
      <c r="B1626">
        <v>44370</v>
      </c>
      <c r="C1626" t="s">
        <v>266</v>
      </c>
      <c r="D1626" t="s">
        <v>34</v>
      </c>
      <c r="E1626">
        <v>1</v>
      </c>
      <c r="F1626">
        <v>0</v>
      </c>
      <c r="G1626">
        <v>0</v>
      </c>
      <c r="H1626">
        <v>1</v>
      </c>
      <c r="I1626">
        <v>0</v>
      </c>
      <c r="J1626">
        <v>0</v>
      </c>
      <c r="K1626">
        <v>0</v>
      </c>
      <c r="L1626">
        <v>8</v>
      </c>
      <c r="M1626">
        <v>2</v>
      </c>
      <c r="N1626">
        <v>1</v>
      </c>
      <c r="O1626">
        <v>1</v>
      </c>
      <c r="P1626">
        <v>1</v>
      </c>
      <c r="Q1626">
        <v>0</v>
      </c>
      <c r="R1626">
        <v>7</v>
      </c>
      <c r="S1626">
        <v>0</v>
      </c>
      <c r="T1626">
        <v>0</v>
      </c>
      <c r="U1626">
        <v>1</v>
      </c>
    </row>
    <row r="1627" spans="1:21" x14ac:dyDescent="0.35">
      <c r="A1627" t="s">
        <v>284</v>
      </c>
      <c r="B1627">
        <v>44372</v>
      </c>
      <c r="C1627" t="s">
        <v>268</v>
      </c>
      <c r="D1627" t="s">
        <v>105</v>
      </c>
      <c r="E1627">
        <v>1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5</v>
      </c>
      <c r="M1627">
        <v>5</v>
      </c>
      <c r="N1627">
        <v>0</v>
      </c>
      <c r="O1627">
        <v>0</v>
      </c>
      <c r="P1627">
        <v>0</v>
      </c>
      <c r="Q1627">
        <v>0</v>
      </c>
      <c r="R1627">
        <v>10</v>
      </c>
      <c r="S1627">
        <v>0</v>
      </c>
      <c r="T1627">
        <v>0</v>
      </c>
      <c r="U1627">
        <v>0</v>
      </c>
    </row>
    <row r="1628" spans="1:21" x14ac:dyDescent="0.35">
      <c r="A1628" t="s">
        <v>284</v>
      </c>
      <c r="B1628">
        <v>44373</v>
      </c>
      <c r="C1628" t="s">
        <v>267</v>
      </c>
      <c r="D1628" t="s">
        <v>105</v>
      </c>
      <c r="E1628">
        <v>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5</v>
      </c>
      <c r="M1628">
        <v>7</v>
      </c>
      <c r="N1628">
        <v>3</v>
      </c>
      <c r="O1628">
        <v>2</v>
      </c>
      <c r="P1628">
        <v>0</v>
      </c>
      <c r="Q1628">
        <v>3</v>
      </c>
      <c r="R1628">
        <v>5</v>
      </c>
      <c r="S1628">
        <v>0</v>
      </c>
      <c r="T1628">
        <v>2</v>
      </c>
      <c r="U1628">
        <v>0</v>
      </c>
    </row>
    <row r="1629" spans="1:21" x14ac:dyDescent="0.35">
      <c r="A1629" t="s">
        <v>284</v>
      </c>
      <c r="B1629">
        <v>44374</v>
      </c>
      <c r="C1629" t="s">
        <v>270</v>
      </c>
      <c r="D1629" t="s">
        <v>105</v>
      </c>
      <c r="E1629">
        <v>1</v>
      </c>
      <c r="F1629">
        <v>0</v>
      </c>
      <c r="G1629">
        <v>0</v>
      </c>
      <c r="H1629">
        <v>0</v>
      </c>
      <c r="I1629">
        <v>1</v>
      </c>
      <c r="J1629">
        <v>0</v>
      </c>
      <c r="K1629">
        <v>0</v>
      </c>
      <c r="L1629">
        <v>5</v>
      </c>
      <c r="M1629">
        <v>3</v>
      </c>
      <c r="N1629">
        <v>1</v>
      </c>
      <c r="O1629">
        <v>1</v>
      </c>
      <c r="P1629">
        <v>1</v>
      </c>
      <c r="Q1629">
        <v>2</v>
      </c>
      <c r="R1629">
        <v>4</v>
      </c>
      <c r="S1629">
        <v>0</v>
      </c>
      <c r="T1629">
        <v>0</v>
      </c>
      <c r="U1629">
        <v>0</v>
      </c>
    </row>
    <row r="1630" spans="1:21" x14ac:dyDescent="0.35">
      <c r="A1630" t="s">
        <v>284</v>
      </c>
      <c r="B1630">
        <v>44375</v>
      </c>
      <c r="C1630" t="s">
        <v>277</v>
      </c>
      <c r="D1630" t="s">
        <v>113</v>
      </c>
      <c r="E1630">
        <v>1</v>
      </c>
      <c r="F1630">
        <v>0</v>
      </c>
      <c r="G1630">
        <v>0</v>
      </c>
      <c r="H1630">
        <v>1</v>
      </c>
      <c r="I1630">
        <v>0</v>
      </c>
      <c r="J1630">
        <v>0</v>
      </c>
      <c r="K1630">
        <v>0</v>
      </c>
      <c r="L1630">
        <v>5</v>
      </c>
      <c r="M1630">
        <v>3</v>
      </c>
      <c r="N1630">
        <v>0</v>
      </c>
      <c r="O1630">
        <v>0</v>
      </c>
      <c r="P1630">
        <v>0</v>
      </c>
      <c r="Q1630">
        <v>1</v>
      </c>
      <c r="R1630">
        <v>7</v>
      </c>
      <c r="S1630">
        <v>1</v>
      </c>
      <c r="T1630">
        <v>0</v>
      </c>
      <c r="U1630">
        <v>0</v>
      </c>
    </row>
    <row r="1631" spans="1:21" x14ac:dyDescent="0.35">
      <c r="A1631" t="s">
        <v>284</v>
      </c>
      <c r="B1631">
        <v>44376</v>
      </c>
      <c r="C1631" t="s">
        <v>266</v>
      </c>
      <c r="D1631" t="s">
        <v>113</v>
      </c>
      <c r="E1631">
        <v>1</v>
      </c>
      <c r="F1631">
        <v>1</v>
      </c>
      <c r="G1631">
        <v>0</v>
      </c>
      <c r="H1631">
        <v>1</v>
      </c>
      <c r="I1631">
        <v>0</v>
      </c>
      <c r="J1631">
        <v>0</v>
      </c>
      <c r="K1631">
        <v>1</v>
      </c>
      <c r="L1631">
        <v>9</v>
      </c>
      <c r="M1631">
        <v>1</v>
      </c>
      <c r="N1631">
        <v>0</v>
      </c>
      <c r="O1631">
        <v>0</v>
      </c>
      <c r="P1631">
        <v>0</v>
      </c>
      <c r="Q1631">
        <v>1</v>
      </c>
      <c r="R1631">
        <v>5</v>
      </c>
      <c r="S1631">
        <v>1</v>
      </c>
      <c r="T1631">
        <v>0</v>
      </c>
      <c r="U1631">
        <v>0</v>
      </c>
    </row>
    <row r="1632" spans="1:21" x14ac:dyDescent="0.35">
      <c r="A1632" t="s">
        <v>284</v>
      </c>
      <c r="B1632" t="s">
        <v>0</v>
      </c>
      <c r="C1632" t="s">
        <v>1</v>
      </c>
      <c r="D1632" t="s">
        <v>2</v>
      </c>
      <c r="E1632" t="s">
        <v>3</v>
      </c>
      <c r="F1632" t="s">
        <v>4</v>
      </c>
      <c r="G1632" t="s">
        <v>5</v>
      </c>
      <c r="H1632" t="s">
        <v>6</v>
      </c>
      <c r="I1632" t="s">
        <v>7</v>
      </c>
      <c r="J1632" t="s">
        <v>8</v>
      </c>
      <c r="K1632" t="s">
        <v>9</v>
      </c>
      <c r="L1632" t="s">
        <v>10</v>
      </c>
      <c r="M1632" t="s">
        <v>11</v>
      </c>
      <c r="N1632" t="s">
        <v>12</v>
      </c>
      <c r="O1632" t="s">
        <v>13</v>
      </c>
      <c r="P1632" t="s">
        <v>14</v>
      </c>
      <c r="Q1632" t="s">
        <v>15</v>
      </c>
      <c r="R1632" t="s">
        <v>16</v>
      </c>
      <c r="S1632" t="s">
        <v>17</v>
      </c>
      <c r="T1632" t="s">
        <v>18</v>
      </c>
      <c r="U1632" t="s">
        <v>19</v>
      </c>
    </row>
    <row r="1633" spans="1:21" x14ac:dyDescent="0.35">
      <c r="A1633" t="s">
        <v>284</v>
      </c>
      <c r="B1633">
        <v>44377</v>
      </c>
      <c r="C1633" t="s">
        <v>268</v>
      </c>
      <c r="D1633" t="s">
        <v>113</v>
      </c>
      <c r="E1633">
        <v>1</v>
      </c>
      <c r="F1633">
        <v>0</v>
      </c>
      <c r="G1633">
        <v>0</v>
      </c>
      <c r="H1633">
        <v>1</v>
      </c>
      <c r="I1633">
        <v>0</v>
      </c>
      <c r="J1633">
        <v>0</v>
      </c>
      <c r="K1633">
        <v>0</v>
      </c>
      <c r="L1633">
        <v>6</v>
      </c>
      <c r="M1633">
        <v>2</v>
      </c>
      <c r="N1633">
        <v>2</v>
      </c>
      <c r="O1633">
        <v>2</v>
      </c>
      <c r="P1633">
        <v>1</v>
      </c>
      <c r="Q1633">
        <v>4</v>
      </c>
      <c r="R1633">
        <v>5</v>
      </c>
      <c r="S1633">
        <v>1</v>
      </c>
      <c r="T1633">
        <v>0</v>
      </c>
      <c r="U1633">
        <v>1</v>
      </c>
    </row>
    <row r="1634" spans="1:21" x14ac:dyDescent="0.35">
      <c r="A1634" t="s">
        <v>284</v>
      </c>
      <c r="B1634">
        <v>44378</v>
      </c>
      <c r="C1634" t="s">
        <v>267</v>
      </c>
      <c r="D1634" t="s">
        <v>103</v>
      </c>
      <c r="E1634">
        <v>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7</v>
      </c>
      <c r="M1634">
        <v>7</v>
      </c>
      <c r="N1634">
        <v>2</v>
      </c>
      <c r="O1634">
        <v>2</v>
      </c>
      <c r="P1634">
        <v>1</v>
      </c>
      <c r="Q1634">
        <v>0</v>
      </c>
      <c r="R1634">
        <v>5</v>
      </c>
      <c r="S1634">
        <v>0</v>
      </c>
      <c r="T1634">
        <v>0</v>
      </c>
      <c r="U1634">
        <v>0</v>
      </c>
    </row>
    <row r="1635" spans="1:21" x14ac:dyDescent="0.35">
      <c r="A1635" t="s">
        <v>284</v>
      </c>
      <c r="B1635">
        <v>44379</v>
      </c>
      <c r="C1635" t="s">
        <v>270</v>
      </c>
      <c r="D1635" t="s">
        <v>103</v>
      </c>
      <c r="E1635">
        <v>1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7</v>
      </c>
      <c r="M1635">
        <v>7</v>
      </c>
      <c r="N1635">
        <v>2</v>
      </c>
      <c r="O1635">
        <v>2</v>
      </c>
      <c r="P1635">
        <v>1</v>
      </c>
      <c r="Q1635">
        <v>0</v>
      </c>
      <c r="R1635">
        <v>1</v>
      </c>
      <c r="S1635">
        <v>1</v>
      </c>
      <c r="T1635">
        <v>0</v>
      </c>
      <c r="U1635">
        <v>0</v>
      </c>
    </row>
    <row r="1636" spans="1:21" x14ac:dyDescent="0.35">
      <c r="A1636" t="s">
        <v>284</v>
      </c>
      <c r="B1636">
        <v>44380</v>
      </c>
      <c r="C1636" t="s">
        <v>277</v>
      </c>
      <c r="D1636" t="s">
        <v>103</v>
      </c>
      <c r="E1636">
        <v>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6</v>
      </c>
      <c r="M1636">
        <v>3</v>
      </c>
      <c r="N1636">
        <v>0</v>
      </c>
      <c r="O1636">
        <v>0</v>
      </c>
      <c r="P1636">
        <v>0</v>
      </c>
      <c r="Q1636">
        <v>3</v>
      </c>
      <c r="R1636">
        <v>3</v>
      </c>
      <c r="S1636">
        <v>0</v>
      </c>
      <c r="T1636">
        <v>0</v>
      </c>
      <c r="U1636">
        <v>0</v>
      </c>
    </row>
    <row r="1637" spans="1:21" x14ac:dyDescent="0.35">
      <c r="A1637" t="s">
        <v>284</v>
      </c>
      <c r="B1637">
        <v>44381</v>
      </c>
      <c r="C1637" t="s">
        <v>266</v>
      </c>
      <c r="D1637" t="s">
        <v>103</v>
      </c>
      <c r="E1637">
        <v>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6</v>
      </c>
      <c r="M1637">
        <v>5</v>
      </c>
      <c r="N1637">
        <v>2</v>
      </c>
      <c r="O1637">
        <v>2</v>
      </c>
      <c r="P1637">
        <v>1</v>
      </c>
      <c r="Q1637">
        <v>1</v>
      </c>
      <c r="R1637">
        <v>11</v>
      </c>
      <c r="S1637">
        <v>1</v>
      </c>
      <c r="T1637">
        <v>0</v>
      </c>
      <c r="U1637">
        <v>1</v>
      </c>
    </row>
    <row r="1638" spans="1:21" x14ac:dyDescent="0.35">
      <c r="A1638" t="s">
        <v>284</v>
      </c>
      <c r="B1638">
        <v>44383</v>
      </c>
      <c r="C1638" t="s">
        <v>268</v>
      </c>
      <c r="D1638" t="s">
        <v>48</v>
      </c>
      <c r="E1638">
        <v>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6</v>
      </c>
      <c r="M1638">
        <v>6</v>
      </c>
      <c r="N1638">
        <v>3</v>
      </c>
      <c r="O1638">
        <v>3</v>
      </c>
      <c r="P1638">
        <v>0</v>
      </c>
      <c r="Q1638">
        <v>1</v>
      </c>
      <c r="R1638">
        <v>8</v>
      </c>
      <c r="S1638">
        <v>0</v>
      </c>
      <c r="T1638">
        <v>0</v>
      </c>
      <c r="U1638">
        <v>0</v>
      </c>
    </row>
    <row r="1639" spans="1:21" x14ac:dyDescent="0.35">
      <c r="A1639" t="s">
        <v>284</v>
      </c>
      <c r="B1639">
        <v>44384</v>
      </c>
      <c r="C1639" t="s">
        <v>267</v>
      </c>
      <c r="D1639" t="s">
        <v>48</v>
      </c>
      <c r="E1639">
        <v>1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6</v>
      </c>
      <c r="M1639">
        <v>7</v>
      </c>
      <c r="N1639">
        <v>3</v>
      </c>
      <c r="O1639">
        <v>3</v>
      </c>
      <c r="P1639">
        <v>0</v>
      </c>
      <c r="Q1639">
        <v>1</v>
      </c>
      <c r="R1639">
        <v>5</v>
      </c>
      <c r="S1639">
        <v>0</v>
      </c>
      <c r="T1639">
        <v>0</v>
      </c>
      <c r="U1639">
        <v>0</v>
      </c>
    </row>
    <row r="1640" spans="1:21" x14ac:dyDescent="0.35">
      <c r="A1640" t="s">
        <v>284</v>
      </c>
      <c r="B1640">
        <v>44385</v>
      </c>
      <c r="C1640" t="s">
        <v>270</v>
      </c>
      <c r="D1640" t="s">
        <v>48</v>
      </c>
      <c r="E1640">
        <v>1</v>
      </c>
      <c r="F1640">
        <v>0</v>
      </c>
      <c r="G1640">
        <v>0</v>
      </c>
      <c r="H1640">
        <v>1</v>
      </c>
      <c r="I1640">
        <v>0</v>
      </c>
      <c r="J1640">
        <v>0</v>
      </c>
      <c r="K1640">
        <v>0</v>
      </c>
      <c r="L1640">
        <v>5</v>
      </c>
      <c r="M1640">
        <v>6</v>
      </c>
      <c r="N1640">
        <v>3</v>
      </c>
      <c r="O1640">
        <v>3</v>
      </c>
      <c r="P1640">
        <v>1</v>
      </c>
      <c r="Q1640">
        <v>1</v>
      </c>
      <c r="R1640">
        <v>5</v>
      </c>
      <c r="S1640">
        <v>0</v>
      </c>
      <c r="T1640">
        <v>0</v>
      </c>
      <c r="U1640">
        <v>0</v>
      </c>
    </row>
    <row r="1641" spans="1:21" x14ac:dyDescent="0.35">
      <c r="A1641" t="s">
        <v>284</v>
      </c>
      <c r="B1641">
        <v>44386</v>
      </c>
      <c r="C1641" t="s">
        <v>277</v>
      </c>
      <c r="D1641" t="s">
        <v>74</v>
      </c>
      <c r="E1641">
        <v>1</v>
      </c>
      <c r="F1641">
        <v>0</v>
      </c>
      <c r="G1641">
        <v>0</v>
      </c>
      <c r="H1641">
        <v>0</v>
      </c>
      <c r="I1641">
        <v>1</v>
      </c>
      <c r="J1641">
        <v>0</v>
      </c>
      <c r="K1641">
        <v>0</v>
      </c>
      <c r="L1641">
        <v>5</v>
      </c>
      <c r="M1641">
        <v>6</v>
      </c>
      <c r="N1641">
        <v>3</v>
      </c>
      <c r="O1641">
        <v>3</v>
      </c>
      <c r="P1641">
        <v>0</v>
      </c>
      <c r="Q1641">
        <v>2</v>
      </c>
      <c r="R1641">
        <v>3</v>
      </c>
      <c r="S1641">
        <v>0</v>
      </c>
      <c r="T1641">
        <v>0</v>
      </c>
      <c r="U1641">
        <v>0</v>
      </c>
    </row>
    <row r="1642" spans="1:21" x14ac:dyDescent="0.35">
      <c r="A1642" t="s">
        <v>284</v>
      </c>
      <c r="B1642">
        <v>44387</v>
      </c>
      <c r="C1642" t="s">
        <v>266</v>
      </c>
      <c r="D1642" t="s">
        <v>74</v>
      </c>
      <c r="E1642">
        <v>1</v>
      </c>
      <c r="F1642">
        <v>0</v>
      </c>
      <c r="G1642">
        <v>0</v>
      </c>
      <c r="H1642">
        <v>1</v>
      </c>
      <c r="I1642">
        <v>0</v>
      </c>
      <c r="J1642">
        <v>0</v>
      </c>
      <c r="K1642">
        <v>0</v>
      </c>
      <c r="L1642">
        <v>7</v>
      </c>
      <c r="M1642">
        <v>3</v>
      </c>
      <c r="N1642">
        <v>0</v>
      </c>
      <c r="O1642">
        <v>0</v>
      </c>
      <c r="P1642">
        <v>0</v>
      </c>
      <c r="Q1642">
        <v>1</v>
      </c>
      <c r="R1642">
        <v>9</v>
      </c>
      <c r="S1642">
        <v>0</v>
      </c>
      <c r="T1642">
        <v>0</v>
      </c>
      <c r="U1642">
        <v>0</v>
      </c>
    </row>
    <row r="1643" spans="1:21" x14ac:dyDescent="0.35">
      <c r="A1643" t="s">
        <v>284</v>
      </c>
      <c r="B1643">
        <v>44388</v>
      </c>
      <c r="C1643" t="s">
        <v>268</v>
      </c>
      <c r="D1643" t="s">
        <v>74</v>
      </c>
      <c r="E1643">
        <v>1</v>
      </c>
      <c r="F1643">
        <v>0</v>
      </c>
      <c r="G1643">
        <v>0</v>
      </c>
      <c r="H1643">
        <v>1</v>
      </c>
      <c r="I1643">
        <v>0</v>
      </c>
      <c r="J1643">
        <v>0</v>
      </c>
      <c r="K1643">
        <v>0</v>
      </c>
      <c r="L1643">
        <v>6</v>
      </c>
      <c r="M1643">
        <v>3</v>
      </c>
      <c r="N1643">
        <v>1</v>
      </c>
      <c r="O1643">
        <v>1</v>
      </c>
      <c r="P1643">
        <v>0</v>
      </c>
      <c r="Q1643">
        <v>3</v>
      </c>
      <c r="R1643">
        <v>7</v>
      </c>
      <c r="S1643">
        <v>0</v>
      </c>
      <c r="T1643">
        <v>0</v>
      </c>
      <c r="U1643">
        <v>1</v>
      </c>
    </row>
    <row r="1644" spans="1:21" x14ac:dyDescent="0.35">
      <c r="A1644" t="s">
        <v>284</v>
      </c>
      <c r="B1644">
        <v>44393</v>
      </c>
      <c r="C1644" t="s">
        <v>270</v>
      </c>
      <c r="D1644" t="s">
        <v>36</v>
      </c>
      <c r="E1644">
        <v>1</v>
      </c>
      <c r="F1644">
        <v>0</v>
      </c>
      <c r="G1644">
        <v>0</v>
      </c>
      <c r="H1644">
        <v>0</v>
      </c>
      <c r="I1644">
        <v>1</v>
      </c>
      <c r="J1644">
        <v>0</v>
      </c>
      <c r="K1644">
        <v>0</v>
      </c>
      <c r="L1644">
        <v>4</v>
      </c>
      <c r="M1644">
        <v>9</v>
      </c>
      <c r="N1644">
        <v>7</v>
      </c>
      <c r="O1644">
        <v>7</v>
      </c>
      <c r="P1644">
        <v>1</v>
      </c>
      <c r="Q1644">
        <v>2</v>
      </c>
      <c r="R1644">
        <v>2</v>
      </c>
      <c r="S1644">
        <v>1</v>
      </c>
      <c r="T1644">
        <v>0</v>
      </c>
      <c r="U1644">
        <v>0</v>
      </c>
    </row>
    <row r="1645" spans="1:21" x14ac:dyDescent="0.35">
      <c r="A1645" t="s">
        <v>284</v>
      </c>
      <c r="B1645">
        <v>44394</v>
      </c>
      <c r="C1645" t="s">
        <v>277</v>
      </c>
      <c r="D1645" t="s">
        <v>36</v>
      </c>
      <c r="E1645">
        <v>1</v>
      </c>
      <c r="F1645">
        <v>0</v>
      </c>
      <c r="G1645">
        <v>0</v>
      </c>
      <c r="H1645">
        <v>0</v>
      </c>
      <c r="I1645">
        <v>1</v>
      </c>
      <c r="J1645">
        <v>0</v>
      </c>
      <c r="K1645">
        <v>0</v>
      </c>
      <c r="L1645">
        <v>6</v>
      </c>
      <c r="M1645">
        <v>6</v>
      </c>
      <c r="N1645">
        <v>3</v>
      </c>
      <c r="O1645">
        <v>3</v>
      </c>
      <c r="P1645">
        <v>1</v>
      </c>
      <c r="Q1645">
        <v>0</v>
      </c>
      <c r="R1645">
        <v>4</v>
      </c>
      <c r="S1645">
        <v>0</v>
      </c>
      <c r="T1645">
        <v>0</v>
      </c>
      <c r="U1645">
        <v>0</v>
      </c>
    </row>
    <row r="1646" spans="1:21" x14ac:dyDescent="0.35">
      <c r="A1646" t="s">
        <v>284</v>
      </c>
      <c r="B1646">
        <v>44395</v>
      </c>
      <c r="C1646" t="s">
        <v>268</v>
      </c>
      <c r="D1646" t="s">
        <v>36</v>
      </c>
      <c r="E1646">
        <v>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7</v>
      </c>
      <c r="M1646">
        <v>6</v>
      </c>
      <c r="N1646">
        <v>2</v>
      </c>
      <c r="O1646">
        <v>2</v>
      </c>
      <c r="P1646">
        <v>1</v>
      </c>
      <c r="Q1646">
        <v>2</v>
      </c>
      <c r="R1646">
        <v>7</v>
      </c>
      <c r="S1646">
        <v>0</v>
      </c>
      <c r="T1646">
        <v>0</v>
      </c>
      <c r="U1646">
        <v>0</v>
      </c>
    </row>
    <row r="1647" spans="1:21" x14ac:dyDescent="0.35">
      <c r="A1647" t="s">
        <v>284</v>
      </c>
      <c r="B1647">
        <v>44397</v>
      </c>
      <c r="C1647" t="s">
        <v>266</v>
      </c>
      <c r="D1647" t="s">
        <v>46</v>
      </c>
      <c r="E1647">
        <v>1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0</v>
      </c>
      <c r="L1647">
        <v>6</v>
      </c>
      <c r="M1647">
        <v>7</v>
      </c>
      <c r="N1647">
        <v>4</v>
      </c>
      <c r="O1647">
        <v>4</v>
      </c>
      <c r="P1647">
        <v>1</v>
      </c>
      <c r="Q1647">
        <v>2</v>
      </c>
      <c r="R1647">
        <v>5</v>
      </c>
      <c r="S1647">
        <v>0</v>
      </c>
      <c r="T1647">
        <v>0</v>
      </c>
      <c r="U1647">
        <v>0</v>
      </c>
    </row>
    <row r="1648" spans="1:21" x14ac:dyDescent="0.35">
      <c r="A1648" t="s">
        <v>284</v>
      </c>
      <c r="B1648">
        <v>44398</v>
      </c>
      <c r="C1648" t="s">
        <v>269</v>
      </c>
      <c r="D1648" t="s">
        <v>46</v>
      </c>
      <c r="E1648">
        <v>1</v>
      </c>
      <c r="F1648">
        <v>0</v>
      </c>
      <c r="G1648">
        <v>0</v>
      </c>
      <c r="H1648">
        <v>1</v>
      </c>
      <c r="I1648">
        <v>0</v>
      </c>
      <c r="J1648">
        <v>0</v>
      </c>
      <c r="K1648">
        <v>0</v>
      </c>
      <c r="L1648">
        <v>6</v>
      </c>
      <c r="M1648">
        <v>3</v>
      </c>
      <c r="N1648">
        <v>3</v>
      </c>
      <c r="O1648">
        <v>3</v>
      </c>
      <c r="P1648">
        <v>3</v>
      </c>
      <c r="Q1648">
        <v>1</v>
      </c>
      <c r="R1648">
        <v>3</v>
      </c>
      <c r="S1648">
        <v>0</v>
      </c>
      <c r="T1648">
        <v>0</v>
      </c>
      <c r="U1648">
        <v>0</v>
      </c>
    </row>
    <row r="1649" spans="1:21" x14ac:dyDescent="0.35">
      <c r="A1649" t="s">
        <v>284</v>
      </c>
      <c r="B1649">
        <v>44400</v>
      </c>
      <c r="C1649" t="s">
        <v>270</v>
      </c>
      <c r="D1649" t="s">
        <v>61</v>
      </c>
      <c r="E1649">
        <v>1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5</v>
      </c>
      <c r="M1649">
        <v>5</v>
      </c>
      <c r="N1649">
        <v>4</v>
      </c>
      <c r="O1649">
        <v>4</v>
      </c>
      <c r="P1649">
        <v>1</v>
      </c>
      <c r="Q1649">
        <v>1</v>
      </c>
      <c r="R1649">
        <v>4</v>
      </c>
      <c r="S1649">
        <v>1</v>
      </c>
      <c r="T1649">
        <v>0</v>
      </c>
      <c r="U1649">
        <v>0</v>
      </c>
    </row>
    <row r="1650" spans="1:21" x14ac:dyDescent="0.35">
      <c r="A1650" t="s">
        <v>284</v>
      </c>
      <c r="B1650">
        <v>44401</v>
      </c>
      <c r="C1650" t="s">
        <v>277</v>
      </c>
      <c r="D1650" t="s">
        <v>61</v>
      </c>
      <c r="E1650">
        <v>1</v>
      </c>
      <c r="F1650">
        <v>0</v>
      </c>
      <c r="G1650">
        <v>0</v>
      </c>
      <c r="H1650">
        <v>0</v>
      </c>
      <c r="I1650">
        <v>1</v>
      </c>
      <c r="J1650">
        <v>0</v>
      </c>
      <c r="K1650">
        <v>0</v>
      </c>
      <c r="L1650">
        <v>7</v>
      </c>
      <c r="M1650">
        <v>5</v>
      </c>
      <c r="N1650">
        <v>1</v>
      </c>
      <c r="O1650">
        <v>1</v>
      </c>
      <c r="P1650">
        <v>1</v>
      </c>
      <c r="Q1650">
        <v>0</v>
      </c>
      <c r="R1650">
        <v>6</v>
      </c>
      <c r="S1650">
        <v>0</v>
      </c>
      <c r="T1650">
        <v>0</v>
      </c>
      <c r="U1650">
        <v>0</v>
      </c>
    </row>
    <row r="1651" spans="1:21" x14ac:dyDescent="0.35">
      <c r="A1651" t="s">
        <v>284</v>
      </c>
      <c r="B1651">
        <v>44402</v>
      </c>
      <c r="C1651" t="s">
        <v>268</v>
      </c>
      <c r="D1651" t="s">
        <v>61</v>
      </c>
      <c r="E1651">
        <v>1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5</v>
      </c>
      <c r="M1651">
        <v>4</v>
      </c>
      <c r="N1651">
        <v>2</v>
      </c>
      <c r="O1651">
        <v>2</v>
      </c>
      <c r="P1651">
        <v>2</v>
      </c>
      <c r="Q1651">
        <v>3</v>
      </c>
      <c r="R1651">
        <v>4</v>
      </c>
      <c r="S1651">
        <v>0</v>
      </c>
      <c r="T1651">
        <v>0</v>
      </c>
      <c r="U1651">
        <v>0</v>
      </c>
    </row>
    <row r="1652" spans="1:21" x14ac:dyDescent="0.35">
      <c r="A1652" t="s">
        <v>284</v>
      </c>
      <c r="B1652">
        <v>44403</v>
      </c>
      <c r="C1652" t="s">
        <v>266</v>
      </c>
      <c r="D1652" t="s">
        <v>163</v>
      </c>
      <c r="E1652">
        <v>1</v>
      </c>
      <c r="F1652">
        <v>0</v>
      </c>
      <c r="G1652">
        <v>0</v>
      </c>
      <c r="H1652">
        <v>0</v>
      </c>
      <c r="I1652">
        <v>1</v>
      </c>
      <c r="J1652">
        <v>0</v>
      </c>
      <c r="K1652">
        <v>0</v>
      </c>
      <c r="L1652">
        <v>6.333333333333333</v>
      </c>
      <c r="M1652">
        <v>9</v>
      </c>
      <c r="N1652">
        <v>4</v>
      </c>
      <c r="O1652">
        <v>4</v>
      </c>
      <c r="P1652">
        <v>1</v>
      </c>
      <c r="Q1652">
        <v>0</v>
      </c>
      <c r="R1652">
        <v>8</v>
      </c>
      <c r="S1652">
        <v>0</v>
      </c>
      <c r="T1652">
        <v>0</v>
      </c>
      <c r="U1652">
        <v>1</v>
      </c>
    </row>
    <row r="1653" spans="1:21" x14ac:dyDescent="0.35">
      <c r="A1653" t="s">
        <v>284</v>
      </c>
      <c r="B1653" t="s">
        <v>0</v>
      </c>
      <c r="C1653" t="s">
        <v>1</v>
      </c>
      <c r="D1653" t="s">
        <v>2</v>
      </c>
      <c r="E1653" t="s">
        <v>3</v>
      </c>
      <c r="F1653" t="s">
        <v>4</v>
      </c>
      <c r="G1653" t="s">
        <v>5</v>
      </c>
      <c r="H1653" t="s">
        <v>6</v>
      </c>
      <c r="I1653" t="s">
        <v>7</v>
      </c>
      <c r="J1653" t="s">
        <v>8</v>
      </c>
      <c r="K1653" t="s">
        <v>9</v>
      </c>
      <c r="L1653" t="s">
        <v>10</v>
      </c>
      <c r="M1653" t="s">
        <v>11</v>
      </c>
      <c r="N1653" t="s">
        <v>12</v>
      </c>
      <c r="O1653" t="s">
        <v>13</v>
      </c>
      <c r="P1653" t="s">
        <v>14</v>
      </c>
      <c r="Q1653" t="s">
        <v>15</v>
      </c>
      <c r="R1653" t="s">
        <v>16</v>
      </c>
      <c r="S1653" t="s">
        <v>17</v>
      </c>
      <c r="T1653" t="s">
        <v>18</v>
      </c>
      <c r="U1653" t="s">
        <v>19</v>
      </c>
    </row>
    <row r="1654" spans="1:21" x14ac:dyDescent="0.35">
      <c r="A1654" t="s">
        <v>284</v>
      </c>
      <c r="B1654">
        <v>44404</v>
      </c>
      <c r="C1654" t="s">
        <v>269</v>
      </c>
      <c r="D1654" t="s">
        <v>163</v>
      </c>
      <c r="E1654">
        <v>1</v>
      </c>
      <c r="F1654">
        <v>0</v>
      </c>
      <c r="G1654">
        <v>0</v>
      </c>
      <c r="H1654">
        <v>1</v>
      </c>
      <c r="I1654">
        <v>0</v>
      </c>
      <c r="J1654">
        <v>0</v>
      </c>
      <c r="K1654">
        <v>0</v>
      </c>
      <c r="L1654">
        <v>6</v>
      </c>
      <c r="M1654">
        <v>5</v>
      </c>
      <c r="N1654">
        <v>2</v>
      </c>
      <c r="O1654">
        <v>2</v>
      </c>
      <c r="P1654">
        <v>1</v>
      </c>
      <c r="Q1654">
        <v>2</v>
      </c>
      <c r="R1654">
        <v>7</v>
      </c>
      <c r="S1654">
        <v>0</v>
      </c>
      <c r="T1654">
        <v>0</v>
      </c>
      <c r="U1654">
        <v>0</v>
      </c>
    </row>
    <row r="1655" spans="1:21" x14ac:dyDescent="0.35">
      <c r="A1655" t="s">
        <v>284</v>
      </c>
      <c r="B1655">
        <v>44405</v>
      </c>
      <c r="C1655" t="s">
        <v>280</v>
      </c>
      <c r="D1655" t="s">
        <v>163</v>
      </c>
      <c r="E1655">
        <v>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1</v>
      </c>
      <c r="M1655">
        <v>2</v>
      </c>
      <c r="N1655">
        <v>1</v>
      </c>
      <c r="O1655">
        <v>1</v>
      </c>
      <c r="P1655">
        <v>0</v>
      </c>
      <c r="Q1655">
        <v>2</v>
      </c>
      <c r="R1655">
        <v>0</v>
      </c>
      <c r="S1655">
        <v>0</v>
      </c>
      <c r="T1655">
        <v>0</v>
      </c>
      <c r="U1655">
        <v>0</v>
      </c>
    </row>
    <row r="1656" spans="1:21" x14ac:dyDescent="0.35">
      <c r="A1656" t="s">
        <v>284</v>
      </c>
      <c r="B1656">
        <v>44406</v>
      </c>
      <c r="C1656" t="s">
        <v>277</v>
      </c>
      <c r="D1656" t="s">
        <v>74</v>
      </c>
      <c r="E1656">
        <v>1</v>
      </c>
      <c r="F1656">
        <v>0</v>
      </c>
      <c r="G1656">
        <v>0</v>
      </c>
      <c r="H1656">
        <v>0</v>
      </c>
      <c r="I1656">
        <v>1</v>
      </c>
      <c r="J1656">
        <v>0</v>
      </c>
      <c r="K1656">
        <v>0</v>
      </c>
      <c r="L1656">
        <v>6</v>
      </c>
      <c r="M1656">
        <v>8</v>
      </c>
      <c r="N1656">
        <v>1</v>
      </c>
      <c r="O1656">
        <v>1</v>
      </c>
      <c r="P1656">
        <v>0</v>
      </c>
      <c r="Q1656">
        <v>1</v>
      </c>
      <c r="R1656">
        <v>4</v>
      </c>
      <c r="S1656">
        <v>0</v>
      </c>
      <c r="T1656">
        <v>0</v>
      </c>
      <c r="U1656">
        <v>0</v>
      </c>
    </row>
    <row r="1657" spans="1:21" x14ac:dyDescent="0.35">
      <c r="A1657" t="s">
        <v>284</v>
      </c>
      <c r="B1657">
        <v>44407</v>
      </c>
      <c r="C1657" t="s">
        <v>268</v>
      </c>
      <c r="D1657" t="s">
        <v>74</v>
      </c>
      <c r="E1657">
        <v>1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6.333333333333333</v>
      </c>
      <c r="M1657">
        <v>5</v>
      </c>
      <c r="N1657">
        <v>2</v>
      </c>
      <c r="O1657">
        <v>2</v>
      </c>
      <c r="P1657">
        <v>1</v>
      </c>
      <c r="Q1657">
        <v>3</v>
      </c>
      <c r="R1657">
        <v>4</v>
      </c>
      <c r="S1657">
        <v>0</v>
      </c>
      <c r="T1657">
        <v>0</v>
      </c>
      <c r="U1657">
        <v>0</v>
      </c>
    </row>
    <row r="1658" spans="1:21" x14ac:dyDescent="0.35">
      <c r="A1658" t="s">
        <v>284</v>
      </c>
      <c r="B1658">
        <v>44408</v>
      </c>
      <c r="C1658" t="s">
        <v>266</v>
      </c>
      <c r="D1658" t="s">
        <v>74</v>
      </c>
      <c r="E1658">
        <v>1</v>
      </c>
      <c r="F1658">
        <v>0</v>
      </c>
      <c r="G1658">
        <v>0</v>
      </c>
      <c r="H1658">
        <v>1</v>
      </c>
      <c r="I1658">
        <v>0</v>
      </c>
      <c r="J1658">
        <v>0</v>
      </c>
      <c r="K1658">
        <v>0</v>
      </c>
      <c r="L1658">
        <v>6</v>
      </c>
      <c r="M1658">
        <v>4</v>
      </c>
      <c r="N1658">
        <v>2</v>
      </c>
      <c r="O1658">
        <v>2</v>
      </c>
      <c r="P1658">
        <v>1</v>
      </c>
      <c r="Q1658">
        <v>4</v>
      </c>
      <c r="R1658">
        <v>7</v>
      </c>
      <c r="S1658">
        <v>0</v>
      </c>
      <c r="T1658">
        <v>0</v>
      </c>
      <c r="U1658">
        <v>1</v>
      </c>
    </row>
    <row r="1659" spans="1:21" x14ac:dyDescent="0.35">
      <c r="A1659" t="s">
        <v>284</v>
      </c>
      <c r="B1659">
        <v>44409</v>
      </c>
      <c r="C1659" t="s">
        <v>269</v>
      </c>
      <c r="D1659" t="s">
        <v>74</v>
      </c>
      <c r="E1659">
        <v>1</v>
      </c>
      <c r="F1659">
        <v>0</v>
      </c>
      <c r="G1659">
        <v>0</v>
      </c>
      <c r="H1659">
        <v>0</v>
      </c>
      <c r="I1659">
        <v>1</v>
      </c>
      <c r="J1659">
        <v>0</v>
      </c>
      <c r="K1659">
        <v>0</v>
      </c>
      <c r="L1659">
        <v>1</v>
      </c>
      <c r="M1659">
        <v>4</v>
      </c>
      <c r="N1659">
        <v>4</v>
      </c>
      <c r="O1659">
        <v>4</v>
      </c>
      <c r="P1659">
        <v>0</v>
      </c>
      <c r="Q1659">
        <v>2</v>
      </c>
      <c r="R1659">
        <v>3</v>
      </c>
      <c r="S1659">
        <v>0</v>
      </c>
      <c r="T1659">
        <v>0</v>
      </c>
      <c r="U1659">
        <v>0</v>
      </c>
    </row>
    <row r="1660" spans="1:21" x14ac:dyDescent="0.35">
      <c r="A1660" t="s">
        <v>284</v>
      </c>
      <c r="B1660">
        <v>44411</v>
      </c>
      <c r="C1660" t="s">
        <v>277</v>
      </c>
      <c r="D1660" t="s">
        <v>112</v>
      </c>
      <c r="E1660">
        <v>1</v>
      </c>
      <c r="F1660">
        <v>0</v>
      </c>
      <c r="G1660">
        <v>0</v>
      </c>
      <c r="H1660">
        <v>1</v>
      </c>
      <c r="I1660">
        <v>0</v>
      </c>
      <c r="J1660">
        <v>0</v>
      </c>
      <c r="K1660">
        <v>0</v>
      </c>
      <c r="L1660">
        <v>5</v>
      </c>
      <c r="M1660">
        <v>4</v>
      </c>
      <c r="N1660">
        <v>2</v>
      </c>
      <c r="O1660">
        <v>2</v>
      </c>
      <c r="P1660">
        <v>1</v>
      </c>
      <c r="Q1660">
        <v>0</v>
      </c>
      <c r="R1660">
        <v>5</v>
      </c>
      <c r="S1660">
        <v>0</v>
      </c>
      <c r="T1660">
        <v>0</v>
      </c>
      <c r="U1660">
        <v>0</v>
      </c>
    </row>
    <row r="1661" spans="1:21" x14ac:dyDescent="0.35">
      <c r="A1661" t="s">
        <v>284</v>
      </c>
      <c r="B1661">
        <v>44412</v>
      </c>
      <c r="C1661" t="s">
        <v>268</v>
      </c>
      <c r="D1661" t="s">
        <v>112</v>
      </c>
      <c r="E1661">
        <v>1</v>
      </c>
      <c r="F1661">
        <v>0</v>
      </c>
      <c r="G1661">
        <v>0</v>
      </c>
      <c r="H1661">
        <v>0</v>
      </c>
      <c r="I1661">
        <v>1</v>
      </c>
      <c r="J1661">
        <v>0</v>
      </c>
      <c r="K1661">
        <v>0</v>
      </c>
      <c r="L1661">
        <v>6</v>
      </c>
      <c r="M1661">
        <v>8</v>
      </c>
      <c r="N1661">
        <v>3</v>
      </c>
      <c r="O1661">
        <v>3</v>
      </c>
      <c r="P1661">
        <v>0</v>
      </c>
      <c r="Q1661">
        <v>1</v>
      </c>
      <c r="R1661">
        <v>6</v>
      </c>
      <c r="S1661">
        <v>0</v>
      </c>
      <c r="T1661">
        <v>0</v>
      </c>
      <c r="U1661">
        <v>0</v>
      </c>
    </row>
    <row r="1662" spans="1:21" x14ac:dyDescent="0.35">
      <c r="A1662" t="s">
        <v>284</v>
      </c>
      <c r="B1662">
        <v>44413</v>
      </c>
      <c r="C1662" t="s">
        <v>267</v>
      </c>
      <c r="D1662" t="s">
        <v>112</v>
      </c>
      <c r="E1662">
        <v>1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4.666666666666667</v>
      </c>
      <c r="M1662">
        <v>7</v>
      </c>
      <c r="N1662">
        <v>4</v>
      </c>
      <c r="O1662">
        <v>4</v>
      </c>
      <c r="P1662">
        <v>0</v>
      </c>
      <c r="Q1662">
        <v>1</v>
      </c>
      <c r="R1662">
        <v>6</v>
      </c>
      <c r="S1662">
        <v>0</v>
      </c>
      <c r="T1662">
        <v>0</v>
      </c>
      <c r="U1662">
        <v>0</v>
      </c>
    </row>
    <row r="1663" spans="1:21" x14ac:dyDescent="0.35">
      <c r="A1663" t="s">
        <v>284</v>
      </c>
      <c r="B1663">
        <v>44414</v>
      </c>
      <c r="C1663" t="s">
        <v>266</v>
      </c>
      <c r="D1663" t="s">
        <v>97</v>
      </c>
      <c r="E1663">
        <v>1</v>
      </c>
      <c r="F1663">
        <v>0</v>
      </c>
      <c r="G1663">
        <v>0</v>
      </c>
      <c r="H1663">
        <v>1</v>
      </c>
      <c r="I1663">
        <v>0</v>
      </c>
      <c r="J1663">
        <v>0</v>
      </c>
      <c r="K1663">
        <v>0</v>
      </c>
      <c r="L1663">
        <v>6</v>
      </c>
      <c r="M1663">
        <v>2</v>
      </c>
      <c r="N1663">
        <v>0</v>
      </c>
      <c r="O1663">
        <v>0</v>
      </c>
      <c r="P1663">
        <v>0</v>
      </c>
      <c r="Q1663">
        <v>1</v>
      </c>
      <c r="R1663">
        <v>7</v>
      </c>
      <c r="S1663">
        <v>0</v>
      </c>
      <c r="T1663">
        <v>0</v>
      </c>
      <c r="U1663">
        <v>0</v>
      </c>
    </row>
    <row r="1664" spans="1:21" x14ac:dyDescent="0.35">
      <c r="A1664" t="s">
        <v>284</v>
      </c>
      <c r="B1664">
        <v>44415</v>
      </c>
      <c r="C1664" t="s">
        <v>269</v>
      </c>
      <c r="D1664" t="s">
        <v>97</v>
      </c>
      <c r="E1664">
        <v>1</v>
      </c>
      <c r="F1664">
        <v>0</v>
      </c>
      <c r="G1664">
        <v>0</v>
      </c>
      <c r="H1664">
        <v>1</v>
      </c>
      <c r="I1664">
        <v>0</v>
      </c>
      <c r="J1664">
        <v>0</v>
      </c>
      <c r="K1664">
        <v>0</v>
      </c>
      <c r="L1664">
        <v>6</v>
      </c>
      <c r="M1664">
        <v>5</v>
      </c>
      <c r="N1664">
        <v>0</v>
      </c>
      <c r="O1664">
        <v>0</v>
      </c>
      <c r="P1664">
        <v>0</v>
      </c>
      <c r="Q1664">
        <v>0</v>
      </c>
      <c r="R1664">
        <v>9</v>
      </c>
      <c r="S1664">
        <v>0</v>
      </c>
      <c r="T1664">
        <v>0</v>
      </c>
      <c r="U1664">
        <v>0</v>
      </c>
    </row>
    <row r="1665" spans="1:21" x14ac:dyDescent="0.35">
      <c r="A1665" t="s">
        <v>284</v>
      </c>
      <c r="B1665">
        <v>44416</v>
      </c>
      <c r="C1665" t="s">
        <v>277</v>
      </c>
      <c r="D1665" t="s">
        <v>97</v>
      </c>
      <c r="E1665">
        <v>1</v>
      </c>
      <c r="F1665">
        <v>0</v>
      </c>
      <c r="G1665">
        <v>0</v>
      </c>
      <c r="H1665">
        <v>1</v>
      </c>
      <c r="I1665">
        <v>0</v>
      </c>
      <c r="J1665">
        <v>0</v>
      </c>
      <c r="K1665">
        <v>0</v>
      </c>
      <c r="L1665">
        <v>5</v>
      </c>
      <c r="M1665">
        <v>7</v>
      </c>
      <c r="N1665">
        <v>4</v>
      </c>
      <c r="O1665">
        <v>4</v>
      </c>
      <c r="P1665">
        <v>0</v>
      </c>
      <c r="Q1665">
        <v>1</v>
      </c>
      <c r="R1665">
        <v>6</v>
      </c>
      <c r="S1665">
        <v>0</v>
      </c>
      <c r="T1665">
        <v>0</v>
      </c>
      <c r="U1665">
        <v>0</v>
      </c>
    </row>
    <row r="1666" spans="1:21" x14ac:dyDescent="0.35">
      <c r="A1666" t="s">
        <v>284</v>
      </c>
      <c r="B1666">
        <v>44418</v>
      </c>
      <c r="C1666" t="s">
        <v>268</v>
      </c>
      <c r="D1666" t="s">
        <v>32</v>
      </c>
      <c r="E1666">
        <v>1</v>
      </c>
      <c r="F1666">
        <v>0</v>
      </c>
      <c r="G1666">
        <v>0</v>
      </c>
      <c r="H1666">
        <v>0</v>
      </c>
      <c r="I1666">
        <v>1</v>
      </c>
      <c r="J1666">
        <v>0</v>
      </c>
      <c r="K1666">
        <v>0</v>
      </c>
      <c r="L1666">
        <v>4.333333333333333</v>
      </c>
      <c r="M1666">
        <v>6</v>
      </c>
      <c r="N1666">
        <v>4</v>
      </c>
      <c r="O1666">
        <v>4</v>
      </c>
      <c r="P1666">
        <v>0</v>
      </c>
      <c r="Q1666">
        <v>2</v>
      </c>
      <c r="R1666">
        <v>9</v>
      </c>
      <c r="S1666">
        <v>1</v>
      </c>
      <c r="T1666">
        <v>0</v>
      </c>
      <c r="U1666">
        <v>1</v>
      </c>
    </row>
    <row r="1667" spans="1:21" x14ac:dyDescent="0.35">
      <c r="A1667" t="s">
        <v>284</v>
      </c>
      <c r="B1667">
        <v>44419</v>
      </c>
      <c r="C1667" t="s">
        <v>267</v>
      </c>
      <c r="D1667" t="s">
        <v>32</v>
      </c>
      <c r="E1667">
        <v>1</v>
      </c>
      <c r="F1667">
        <v>0</v>
      </c>
      <c r="G1667">
        <v>0</v>
      </c>
      <c r="H1667">
        <v>0</v>
      </c>
      <c r="I1667">
        <v>1</v>
      </c>
      <c r="J1667">
        <v>0</v>
      </c>
      <c r="K1667">
        <v>0</v>
      </c>
      <c r="L1667">
        <v>6</v>
      </c>
      <c r="M1667">
        <v>9</v>
      </c>
      <c r="N1667">
        <v>3</v>
      </c>
      <c r="O1667">
        <v>3</v>
      </c>
      <c r="P1667">
        <v>0</v>
      </c>
      <c r="Q1667">
        <v>1</v>
      </c>
      <c r="R1667">
        <v>3</v>
      </c>
      <c r="S1667">
        <v>0</v>
      </c>
      <c r="T1667">
        <v>0</v>
      </c>
      <c r="U1667">
        <v>0</v>
      </c>
    </row>
    <row r="1668" spans="1:21" x14ac:dyDescent="0.35">
      <c r="A1668" t="s">
        <v>284</v>
      </c>
      <c r="B1668">
        <v>44420</v>
      </c>
      <c r="C1668" t="s">
        <v>266</v>
      </c>
      <c r="D1668" t="s">
        <v>45</v>
      </c>
      <c r="E1668">
        <v>1</v>
      </c>
      <c r="F1668">
        <v>0</v>
      </c>
      <c r="G1668">
        <v>0</v>
      </c>
      <c r="H1668">
        <v>0</v>
      </c>
      <c r="I1668">
        <v>1</v>
      </c>
      <c r="J1668">
        <v>0</v>
      </c>
      <c r="K1668">
        <v>0</v>
      </c>
      <c r="L1668">
        <v>4</v>
      </c>
      <c r="M1668">
        <v>7</v>
      </c>
      <c r="N1668">
        <v>7</v>
      </c>
      <c r="O1668">
        <v>7</v>
      </c>
      <c r="P1668">
        <v>1</v>
      </c>
      <c r="Q1668">
        <v>2</v>
      </c>
      <c r="R1668">
        <v>6</v>
      </c>
      <c r="S1668">
        <v>0</v>
      </c>
      <c r="T1668">
        <v>0</v>
      </c>
      <c r="U1668">
        <v>1</v>
      </c>
    </row>
    <row r="1669" spans="1:21" x14ac:dyDescent="0.35">
      <c r="A1669" t="s">
        <v>284</v>
      </c>
      <c r="B1669">
        <v>44421</v>
      </c>
      <c r="C1669" t="s">
        <v>269</v>
      </c>
      <c r="D1669" t="s">
        <v>45</v>
      </c>
      <c r="E1669">
        <v>1</v>
      </c>
      <c r="F1669">
        <v>0</v>
      </c>
      <c r="G1669">
        <v>0</v>
      </c>
      <c r="H1669">
        <v>0</v>
      </c>
      <c r="I1669">
        <v>1</v>
      </c>
      <c r="J1669">
        <v>0</v>
      </c>
      <c r="K1669">
        <v>0</v>
      </c>
      <c r="L1669">
        <v>4</v>
      </c>
      <c r="M1669">
        <v>7</v>
      </c>
      <c r="N1669">
        <v>5</v>
      </c>
      <c r="O1669">
        <v>5</v>
      </c>
      <c r="P1669">
        <v>1</v>
      </c>
      <c r="Q1669">
        <v>3</v>
      </c>
      <c r="R1669">
        <v>2</v>
      </c>
      <c r="S1669">
        <v>1</v>
      </c>
      <c r="T1669">
        <v>0</v>
      </c>
      <c r="U1669">
        <v>0</v>
      </c>
    </row>
    <row r="1670" spans="1:21" x14ac:dyDescent="0.35">
      <c r="A1670" t="s">
        <v>284</v>
      </c>
      <c r="B1670">
        <v>44422</v>
      </c>
      <c r="C1670" t="s">
        <v>277</v>
      </c>
      <c r="D1670" t="s">
        <v>45</v>
      </c>
      <c r="E1670">
        <v>1</v>
      </c>
      <c r="F1670">
        <v>0</v>
      </c>
      <c r="G1670">
        <v>0</v>
      </c>
      <c r="H1670">
        <v>1</v>
      </c>
      <c r="I1670">
        <v>0</v>
      </c>
      <c r="J1670">
        <v>0</v>
      </c>
      <c r="K1670">
        <v>0</v>
      </c>
      <c r="L1670">
        <v>6</v>
      </c>
      <c r="M1670">
        <v>5</v>
      </c>
      <c r="N1670">
        <v>1</v>
      </c>
      <c r="O1670">
        <v>1</v>
      </c>
      <c r="P1670">
        <v>0</v>
      </c>
      <c r="Q1670">
        <v>2</v>
      </c>
      <c r="R1670">
        <v>6</v>
      </c>
      <c r="S1670">
        <v>0</v>
      </c>
      <c r="T1670">
        <v>0</v>
      </c>
      <c r="U1670">
        <v>0</v>
      </c>
    </row>
    <row r="1671" spans="1:21" x14ac:dyDescent="0.35">
      <c r="A1671" t="s">
        <v>284</v>
      </c>
      <c r="B1671">
        <v>44423</v>
      </c>
      <c r="C1671" t="s">
        <v>268</v>
      </c>
      <c r="D1671" t="s">
        <v>45</v>
      </c>
      <c r="E1671">
        <v>1</v>
      </c>
      <c r="F1671">
        <v>0</v>
      </c>
      <c r="G1671">
        <v>0</v>
      </c>
      <c r="H1671">
        <v>0</v>
      </c>
      <c r="I1671">
        <v>1</v>
      </c>
      <c r="J1671">
        <v>0</v>
      </c>
      <c r="K1671">
        <v>0</v>
      </c>
      <c r="L1671">
        <v>4.333333333333333</v>
      </c>
      <c r="M1671">
        <v>7</v>
      </c>
      <c r="N1671">
        <v>3</v>
      </c>
      <c r="O1671">
        <v>3</v>
      </c>
      <c r="P1671">
        <v>0</v>
      </c>
      <c r="Q1671">
        <v>1</v>
      </c>
      <c r="R1671">
        <v>5</v>
      </c>
      <c r="S1671">
        <v>1</v>
      </c>
      <c r="T1671">
        <v>0</v>
      </c>
      <c r="U1671">
        <v>1</v>
      </c>
    </row>
    <row r="1672" spans="1:21" x14ac:dyDescent="0.35">
      <c r="A1672" t="s">
        <v>284</v>
      </c>
      <c r="B1672">
        <v>44424</v>
      </c>
      <c r="C1672" t="s">
        <v>267</v>
      </c>
      <c r="D1672" t="s">
        <v>69</v>
      </c>
      <c r="E1672">
        <v>1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7</v>
      </c>
      <c r="M1672">
        <v>6</v>
      </c>
      <c r="N1672">
        <v>2</v>
      </c>
      <c r="O1672">
        <v>2</v>
      </c>
      <c r="P1672">
        <v>0</v>
      </c>
      <c r="Q1672">
        <v>1</v>
      </c>
      <c r="R1672">
        <v>2</v>
      </c>
      <c r="S1672">
        <v>0</v>
      </c>
      <c r="T1672">
        <v>0</v>
      </c>
      <c r="U1672">
        <v>1</v>
      </c>
    </row>
    <row r="1673" spans="1:21" x14ac:dyDescent="0.35">
      <c r="A1673" t="s">
        <v>284</v>
      </c>
      <c r="B1673">
        <v>44425</v>
      </c>
      <c r="C1673" t="s">
        <v>266</v>
      </c>
      <c r="D1673" t="s">
        <v>69</v>
      </c>
      <c r="E1673">
        <v>1</v>
      </c>
      <c r="F1673">
        <v>0</v>
      </c>
      <c r="G1673">
        <v>0</v>
      </c>
      <c r="H1673">
        <v>1</v>
      </c>
      <c r="I1673">
        <v>0</v>
      </c>
      <c r="J1673">
        <v>0</v>
      </c>
      <c r="K1673">
        <v>0</v>
      </c>
      <c r="L1673">
        <v>6.333333333333333</v>
      </c>
      <c r="M1673">
        <v>5</v>
      </c>
      <c r="N1673">
        <v>3</v>
      </c>
      <c r="O1673">
        <v>3</v>
      </c>
      <c r="P1673">
        <v>3</v>
      </c>
      <c r="Q1673">
        <v>1</v>
      </c>
      <c r="R1673">
        <v>4</v>
      </c>
      <c r="S1673">
        <v>0</v>
      </c>
      <c r="T1673">
        <v>0</v>
      </c>
      <c r="U1673">
        <v>0</v>
      </c>
    </row>
    <row r="1674" spans="1:21" x14ac:dyDescent="0.35">
      <c r="A1674" t="s">
        <v>284</v>
      </c>
      <c r="B1674" t="s">
        <v>0</v>
      </c>
      <c r="C1674" t="s">
        <v>1</v>
      </c>
      <c r="D1674" t="s">
        <v>2</v>
      </c>
      <c r="E1674" t="s">
        <v>3</v>
      </c>
      <c r="F1674" t="s">
        <v>4</v>
      </c>
      <c r="G1674" t="s">
        <v>5</v>
      </c>
      <c r="H1674" t="s">
        <v>6</v>
      </c>
      <c r="I1674" t="s">
        <v>7</v>
      </c>
      <c r="J1674" t="s">
        <v>8</v>
      </c>
      <c r="K1674" t="s">
        <v>9</v>
      </c>
      <c r="L1674" t="s">
        <v>10</v>
      </c>
      <c r="M1674" t="s">
        <v>11</v>
      </c>
      <c r="N1674" t="s">
        <v>12</v>
      </c>
      <c r="O1674" t="s">
        <v>13</v>
      </c>
      <c r="P1674" t="s">
        <v>14</v>
      </c>
      <c r="Q1674" t="s">
        <v>15</v>
      </c>
      <c r="R1674" t="s">
        <v>16</v>
      </c>
      <c r="S1674" t="s">
        <v>17</v>
      </c>
      <c r="T1674" t="s">
        <v>18</v>
      </c>
      <c r="U1674" t="s">
        <v>19</v>
      </c>
    </row>
    <row r="1675" spans="1:21" x14ac:dyDescent="0.35">
      <c r="A1675" t="s">
        <v>284</v>
      </c>
      <c r="B1675">
        <v>44426</v>
      </c>
      <c r="C1675" t="s">
        <v>270</v>
      </c>
      <c r="D1675" t="s">
        <v>69</v>
      </c>
      <c r="E1675">
        <v>1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3</v>
      </c>
      <c r="M1675">
        <v>4</v>
      </c>
      <c r="N1675">
        <v>3</v>
      </c>
      <c r="O1675">
        <v>3</v>
      </c>
      <c r="P1675">
        <v>1</v>
      </c>
      <c r="Q1675">
        <v>0</v>
      </c>
      <c r="R1675">
        <v>0</v>
      </c>
      <c r="S1675">
        <v>1</v>
      </c>
      <c r="T1675">
        <v>0</v>
      </c>
      <c r="U1675">
        <v>0</v>
      </c>
    </row>
    <row r="1676" spans="1:21" x14ac:dyDescent="0.35">
      <c r="A1676" t="s">
        <v>284</v>
      </c>
      <c r="B1676">
        <v>44428</v>
      </c>
      <c r="C1676" t="s">
        <v>269</v>
      </c>
      <c r="D1676" t="s">
        <v>131</v>
      </c>
      <c r="E1676">
        <v>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5</v>
      </c>
      <c r="M1676">
        <v>6</v>
      </c>
      <c r="N1676">
        <v>3</v>
      </c>
      <c r="O1676">
        <v>3</v>
      </c>
      <c r="P1676">
        <v>1</v>
      </c>
      <c r="Q1676">
        <v>3</v>
      </c>
      <c r="R1676">
        <v>3</v>
      </c>
      <c r="S1676">
        <v>1</v>
      </c>
      <c r="T1676">
        <v>0</v>
      </c>
      <c r="U1676">
        <v>0</v>
      </c>
    </row>
    <row r="1677" spans="1:21" x14ac:dyDescent="0.35">
      <c r="A1677" t="s">
        <v>284</v>
      </c>
      <c r="B1677">
        <v>44429</v>
      </c>
      <c r="C1677" t="s">
        <v>277</v>
      </c>
      <c r="D1677" t="s">
        <v>131</v>
      </c>
      <c r="E1677">
        <v>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7</v>
      </c>
      <c r="M1677">
        <v>6</v>
      </c>
      <c r="N1677">
        <v>2</v>
      </c>
      <c r="O1677">
        <v>2</v>
      </c>
      <c r="P1677">
        <v>1</v>
      </c>
      <c r="Q1677">
        <v>1</v>
      </c>
      <c r="R1677">
        <v>10</v>
      </c>
      <c r="S1677">
        <v>0</v>
      </c>
      <c r="T1677">
        <v>0</v>
      </c>
      <c r="U1677">
        <v>1</v>
      </c>
    </row>
    <row r="1678" spans="1:21" x14ac:dyDescent="0.35">
      <c r="A1678" t="s">
        <v>284</v>
      </c>
      <c r="B1678">
        <v>44430</v>
      </c>
      <c r="C1678" t="s">
        <v>268</v>
      </c>
      <c r="D1678" t="s">
        <v>131</v>
      </c>
      <c r="E1678">
        <v>1</v>
      </c>
      <c r="F1678">
        <v>0</v>
      </c>
      <c r="G1678">
        <v>0</v>
      </c>
      <c r="H1678">
        <v>0</v>
      </c>
      <c r="I1678">
        <v>1</v>
      </c>
      <c r="J1678">
        <v>0</v>
      </c>
      <c r="K1678">
        <v>0</v>
      </c>
      <c r="L1678">
        <v>5.333333333333333</v>
      </c>
      <c r="M1678">
        <v>6</v>
      </c>
      <c r="N1678">
        <v>5</v>
      </c>
      <c r="O1678">
        <v>5</v>
      </c>
      <c r="P1678">
        <v>1</v>
      </c>
      <c r="Q1678">
        <v>3</v>
      </c>
      <c r="R1678">
        <v>8</v>
      </c>
      <c r="S1678">
        <v>0</v>
      </c>
      <c r="T1678">
        <v>0</v>
      </c>
      <c r="U1678">
        <v>0</v>
      </c>
    </row>
    <row r="1679" spans="1:21" x14ac:dyDescent="0.35">
      <c r="A1679" t="s">
        <v>284</v>
      </c>
      <c r="B1679">
        <v>44431</v>
      </c>
      <c r="C1679" t="s">
        <v>267</v>
      </c>
      <c r="D1679" t="s">
        <v>114</v>
      </c>
      <c r="E1679">
        <v>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6</v>
      </c>
      <c r="M1679">
        <v>5</v>
      </c>
      <c r="N1679">
        <v>1</v>
      </c>
      <c r="O1679">
        <v>1</v>
      </c>
      <c r="P1679">
        <v>0</v>
      </c>
      <c r="Q1679">
        <v>2</v>
      </c>
      <c r="R1679">
        <v>6</v>
      </c>
      <c r="S1679">
        <v>0</v>
      </c>
      <c r="T1679">
        <v>0</v>
      </c>
      <c r="U1679">
        <v>0</v>
      </c>
    </row>
    <row r="1680" spans="1:21" x14ac:dyDescent="0.35">
      <c r="A1680" t="s">
        <v>284</v>
      </c>
      <c r="B1680" t="s">
        <v>205</v>
      </c>
      <c r="C1680" t="s">
        <v>269</v>
      </c>
      <c r="D1680" t="s">
        <v>114</v>
      </c>
      <c r="E1680">
        <v>1</v>
      </c>
      <c r="F1680">
        <v>0</v>
      </c>
      <c r="G1680">
        <v>0</v>
      </c>
      <c r="H1680">
        <v>0</v>
      </c>
      <c r="I1680">
        <v>1</v>
      </c>
      <c r="J1680">
        <v>0</v>
      </c>
      <c r="K1680">
        <v>0</v>
      </c>
      <c r="L1680">
        <v>4.666666666666667</v>
      </c>
      <c r="M1680">
        <v>7</v>
      </c>
      <c r="N1680">
        <v>5</v>
      </c>
      <c r="O1680">
        <v>5</v>
      </c>
      <c r="P1680">
        <v>3</v>
      </c>
      <c r="Q1680">
        <v>1</v>
      </c>
      <c r="R1680">
        <v>8</v>
      </c>
      <c r="S1680">
        <v>0</v>
      </c>
      <c r="T1680">
        <v>0</v>
      </c>
      <c r="U1680">
        <v>0</v>
      </c>
    </row>
    <row r="1681" spans="1:21" x14ac:dyDescent="0.35">
      <c r="A1681" t="s">
        <v>284</v>
      </c>
      <c r="B1681" t="s">
        <v>206</v>
      </c>
      <c r="C1681" t="s">
        <v>266</v>
      </c>
      <c r="D1681" t="s">
        <v>114</v>
      </c>
      <c r="E1681">
        <v>1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3</v>
      </c>
      <c r="M1681">
        <v>7</v>
      </c>
      <c r="N1681">
        <v>5</v>
      </c>
      <c r="O1681">
        <v>5</v>
      </c>
      <c r="P1681">
        <v>0</v>
      </c>
      <c r="Q1681">
        <v>0</v>
      </c>
      <c r="R1681">
        <v>3</v>
      </c>
      <c r="S1681">
        <v>0</v>
      </c>
      <c r="T1681">
        <v>0</v>
      </c>
      <c r="U1681">
        <v>1</v>
      </c>
    </row>
    <row r="1682" spans="1:21" x14ac:dyDescent="0.35">
      <c r="A1682" t="s">
        <v>284</v>
      </c>
      <c r="B1682">
        <v>44435</v>
      </c>
      <c r="C1682" t="s">
        <v>277</v>
      </c>
      <c r="D1682" t="s">
        <v>61</v>
      </c>
      <c r="E1682">
        <v>1</v>
      </c>
      <c r="F1682">
        <v>0</v>
      </c>
      <c r="G1682">
        <v>0</v>
      </c>
      <c r="H1682">
        <v>1</v>
      </c>
      <c r="I1682">
        <v>0</v>
      </c>
      <c r="J1682">
        <v>0</v>
      </c>
      <c r="K1682">
        <v>0</v>
      </c>
      <c r="L1682">
        <v>6</v>
      </c>
      <c r="M1682">
        <v>4</v>
      </c>
      <c r="N1682">
        <v>2</v>
      </c>
      <c r="O1682">
        <v>2</v>
      </c>
      <c r="P1682">
        <v>2</v>
      </c>
      <c r="Q1682">
        <v>0</v>
      </c>
      <c r="R1682">
        <v>7</v>
      </c>
      <c r="S1682">
        <v>0</v>
      </c>
      <c r="T1682">
        <v>0</v>
      </c>
      <c r="U1682">
        <v>0</v>
      </c>
    </row>
    <row r="1683" spans="1:21" x14ac:dyDescent="0.35">
      <c r="A1683" t="s">
        <v>284</v>
      </c>
      <c r="B1683">
        <v>44436</v>
      </c>
      <c r="C1683" t="s">
        <v>268</v>
      </c>
      <c r="D1683" t="s">
        <v>61</v>
      </c>
      <c r="E1683">
        <v>1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2</v>
      </c>
      <c r="M1683">
        <v>2</v>
      </c>
      <c r="N1683">
        <v>1</v>
      </c>
      <c r="O1683">
        <v>1</v>
      </c>
      <c r="P1683">
        <v>0</v>
      </c>
      <c r="Q1683">
        <v>3</v>
      </c>
      <c r="R1683">
        <v>2</v>
      </c>
      <c r="S1683">
        <v>0</v>
      </c>
      <c r="T1683">
        <v>0</v>
      </c>
      <c r="U1683">
        <v>0</v>
      </c>
    </row>
    <row r="1684" spans="1:21" x14ac:dyDescent="0.35">
      <c r="A1684" t="s">
        <v>284</v>
      </c>
      <c r="B1684">
        <v>44437</v>
      </c>
      <c r="C1684" t="s">
        <v>267</v>
      </c>
      <c r="D1684" t="s">
        <v>61</v>
      </c>
      <c r="E1684">
        <v>1</v>
      </c>
      <c r="F1684">
        <v>0</v>
      </c>
      <c r="G1684">
        <v>0</v>
      </c>
      <c r="H1684">
        <v>1</v>
      </c>
      <c r="I1684">
        <v>0</v>
      </c>
      <c r="J1684">
        <v>0</v>
      </c>
      <c r="K1684">
        <v>0</v>
      </c>
      <c r="L1684">
        <v>7</v>
      </c>
      <c r="M1684">
        <v>2</v>
      </c>
      <c r="N1684">
        <v>0</v>
      </c>
      <c r="O1684">
        <v>0</v>
      </c>
      <c r="P1684">
        <v>0</v>
      </c>
      <c r="Q1684">
        <v>1</v>
      </c>
      <c r="R1684">
        <v>5</v>
      </c>
      <c r="S1684">
        <v>1</v>
      </c>
      <c r="T1684">
        <v>0</v>
      </c>
      <c r="U1684">
        <v>0</v>
      </c>
    </row>
    <row r="1685" spans="1:21" x14ac:dyDescent="0.35">
      <c r="A1685" t="s">
        <v>284</v>
      </c>
      <c r="B1685">
        <v>44438</v>
      </c>
      <c r="C1685" t="s">
        <v>266</v>
      </c>
      <c r="D1685" t="s">
        <v>33</v>
      </c>
      <c r="E1685">
        <v>1</v>
      </c>
      <c r="F1685">
        <v>0</v>
      </c>
      <c r="G1685">
        <v>0</v>
      </c>
      <c r="H1685">
        <v>0</v>
      </c>
      <c r="I1685">
        <v>1</v>
      </c>
      <c r="J1685">
        <v>0</v>
      </c>
      <c r="K1685">
        <v>0</v>
      </c>
      <c r="L1685">
        <v>6</v>
      </c>
      <c r="M1685">
        <v>7</v>
      </c>
      <c r="N1685">
        <v>4</v>
      </c>
      <c r="O1685">
        <v>4</v>
      </c>
      <c r="P1685">
        <v>3</v>
      </c>
      <c r="Q1685">
        <v>2</v>
      </c>
      <c r="R1685">
        <v>2</v>
      </c>
      <c r="S1685">
        <v>0</v>
      </c>
      <c r="T1685">
        <v>0</v>
      </c>
      <c r="U1685">
        <v>0</v>
      </c>
    </row>
    <row r="1686" spans="1:21" x14ac:dyDescent="0.35">
      <c r="A1686" t="s">
        <v>284</v>
      </c>
      <c r="B1686">
        <v>44439</v>
      </c>
      <c r="C1686" t="s">
        <v>269</v>
      </c>
      <c r="D1686" t="s">
        <v>33</v>
      </c>
      <c r="E1686">
        <v>1</v>
      </c>
      <c r="F1686">
        <v>0</v>
      </c>
      <c r="G1686">
        <v>0</v>
      </c>
      <c r="H1686">
        <v>0</v>
      </c>
      <c r="I1686">
        <v>1</v>
      </c>
      <c r="J1686">
        <v>0</v>
      </c>
      <c r="K1686">
        <v>0</v>
      </c>
      <c r="L1686">
        <v>4.333333333333333</v>
      </c>
      <c r="M1686">
        <v>4</v>
      </c>
      <c r="N1686">
        <v>4</v>
      </c>
      <c r="O1686">
        <v>4</v>
      </c>
      <c r="P1686">
        <v>2</v>
      </c>
      <c r="Q1686">
        <v>6</v>
      </c>
      <c r="R1686">
        <v>2</v>
      </c>
      <c r="S1686">
        <v>0</v>
      </c>
      <c r="T1686">
        <v>0</v>
      </c>
      <c r="U1686">
        <v>0</v>
      </c>
    </row>
    <row r="1687" spans="1:21" x14ac:dyDescent="0.35">
      <c r="A1687" t="s">
        <v>284</v>
      </c>
      <c r="B1687">
        <v>44440</v>
      </c>
      <c r="C1687" t="s">
        <v>277</v>
      </c>
      <c r="D1687" t="s">
        <v>33</v>
      </c>
      <c r="E1687">
        <v>1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1</v>
      </c>
      <c r="M1687">
        <v>0</v>
      </c>
      <c r="N1687">
        <v>1</v>
      </c>
      <c r="O1687">
        <v>1</v>
      </c>
      <c r="P1687">
        <v>0</v>
      </c>
      <c r="Q1687">
        <v>2</v>
      </c>
      <c r="R1687">
        <v>1</v>
      </c>
      <c r="S1687">
        <v>0</v>
      </c>
      <c r="T1687">
        <v>0</v>
      </c>
      <c r="U1687">
        <v>0</v>
      </c>
    </row>
    <row r="1688" spans="1:21" x14ac:dyDescent="0.35">
      <c r="A1688" t="s">
        <v>284</v>
      </c>
      <c r="B1688">
        <v>44441</v>
      </c>
      <c r="C1688" t="s">
        <v>270</v>
      </c>
      <c r="D1688" t="s">
        <v>120</v>
      </c>
      <c r="E1688">
        <v>1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3.6666666666666665</v>
      </c>
      <c r="M1688">
        <v>4</v>
      </c>
      <c r="N1688">
        <v>3</v>
      </c>
      <c r="O1688">
        <v>3</v>
      </c>
      <c r="P1688">
        <v>1</v>
      </c>
      <c r="Q1688">
        <v>4</v>
      </c>
      <c r="R1688">
        <v>1</v>
      </c>
      <c r="S1688">
        <v>0</v>
      </c>
      <c r="T1688">
        <v>0</v>
      </c>
      <c r="U1688">
        <v>0</v>
      </c>
    </row>
    <row r="1689" spans="1:21" x14ac:dyDescent="0.35">
      <c r="A1689" t="s">
        <v>284</v>
      </c>
      <c r="B1689">
        <v>44442</v>
      </c>
      <c r="C1689" t="s">
        <v>267</v>
      </c>
      <c r="D1689" t="s">
        <v>120</v>
      </c>
      <c r="E1689">
        <v>1</v>
      </c>
      <c r="F1689">
        <v>0</v>
      </c>
      <c r="G1689">
        <v>0</v>
      </c>
      <c r="H1689">
        <v>1</v>
      </c>
      <c r="I1689">
        <v>0</v>
      </c>
      <c r="J1689">
        <v>0</v>
      </c>
      <c r="K1689">
        <v>0</v>
      </c>
      <c r="L1689">
        <v>7</v>
      </c>
      <c r="M1689">
        <v>6</v>
      </c>
      <c r="N1689">
        <v>3</v>
      </c>
      <c r="O1689">
        <v>3</v>
      </c>
      <c r="P1689">
        <v>1</v>
      </c>
      <c r="Q1689">
        <v>0</v>
      </c>
      <c r="R1689">
        <v>3</v>
      </c>
      <c r="S1689">
        <v>0</v>
      </c>
      <c r="T1689">
        <v>0</v>
      </c>
      <c r="U1689">
        <v>0</v>
      </c>
    </row>
    <row r="1690" spans="1:21" x14ac:dyDescent="0.35">
      <c r="A1690" t="s">
        <v>284</v>
      </c>
      <c r="B1690">
        <v>44443</v>
      </c>
      <c r="C1690" t="s">
        <v>266</v>
      </c>
      <c r="D1690" t="s">
        <v>120</v>
      </c>
      <c r="E1690">
        <v>1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5</v>
      </c>
      <c r="M1690">
        <v>5</v>
      </c>
      <c r="N1690">
        <v>4</v>
      </c>
      <c r="O1690">
        <v>2</v>
      </c>
      <c r="P1690">
        <v>1</v>
      </c>
      <c r="Q1690">
        <v>1</v>
      </c>
      <c r="R1690">
        <v>5</v>
      </c>
      <c r="S1690">
        <v>0</v>
      </c>
      <c r="T1690">
        <v>0</v>
      </c>
      <c r="U1690">
        <v>3</v>
      </c>
    </row>
    <row r="1691" spans="1:21" x14ac:dyDescent="0.35">
      <c r="A1691" t="s">
        <v>284</v>
      </c>
      <c r="B1691">
        <v>44444</v>
      </c>
      <c r="C1691" t="s">
        <v>281</v>
      </c>
      <c r="D1691" t="s">
        <v>120</v>
      </c>
      <c r="E1691">
        <v>1</v>
      </c>
      <c r="F1691">
        <v>0</v>
      </c>
      <c r="G1691">
        <v>0</v>
      </c>
      <c r="H1691">
        <v>0</v>
      </c>
      <c r="I1691">
        <v>1</v>
      </c>
      <c r="J1691">
        <v>0</v>
      </c>
      <c r="K1691">
        <v>0</v>
      </c>
      <c r="L1691">
        <v>2.6666666666666665</v>
      </c>
      <c r="M1691">
        <v>5</v>
      </c>
      <c r="N1691">
        <v>6</v>
      </c>
      <c r="O1691">
        <v>6</v>
      </c>
      <c r="P1691">
        <v>3</v>
      </c>
      <c r="Q1691">
        <v>2</v>
      </c>
      <c r="R1691">
        <v>0</v>
      </c>
      <c r="S1691">
        <v>1</v>
      </c>
      <c r="T1691">
        <v>0</v>
      </c>
      <c r="U1691">
        <v>0</v>
      </c>
    </row>
    <row r="1692" spans="1:21" x14ac:dyDescent="0.35">
      <c r="A1692" t="s">
        <v>284</v>
      </c>
      <c r="B1692">
        <v>44445</v>
      </c>
      <c r="C1692" t="s">
        <v>277</v>
      </c>
      <c r="D1692" t="s">
        <v>50</v>
      </c>
      <c r="E1692">
        <v>1</v>
      </c>
      <c r="F1692">
        <v>0</v>
      </c>
      <c r="G1692">
        <v>0</v>
      </c>
      <c r="H1692">
        <v>0</v>
      </c>
      <c r="I1692">
        <v>1</v>
      </c>
      <c r="J1692">
        <v>0</v>
      </c>
      <c r="K1692">
        <v>0</v>
      </c>
      <c r="L1692">
        <v>4.333333333333333</v>
      </c>
      <c r="M1692">
        <v>9</v>
      </c>
      <c r="N1692">
        <v>7</v>
      </c>
      <c r="O1692">
        <v>7</v>
      </c>
      <c r="P1692">
        <v>4</v>
      </c>
      <c r="Q1692">
        <v>3</v>
      </c>
      <c r="R1692">
        <v>6</v>
      </c>
      <c r="S1692">
        <v>1</v>
      </c>
      <c r="T1692">
        <v>0</v>
      </c>
      <c r="U1692">
        <v>0</v>
      </c>
    </row>
    <row r="1693" spans="1:21" x14ac:dyDescent="0.35">
      <c r="A1693" t="s">
        <v>284</v>
      </c>
      <c r="B1693">
        <v>44446</v>
      </c>
      <c r="C1693" t="s">
        <v>270</v>
      </c>
      <c r="D1693" t="s">
        <v>50</v>
      </c>
      <c r="E1693">
        <v>1</v>
      </c>
      <c r="F1693">
        <v>0</v>
      </c>
      <c r="G1693">
        <v>0</v>
      </c>
      <c r="H1693">
        <v>0</v>
      </c>
      <c r="I1693">
        <v>1</v>
      </c>
      <c r="J1693">
        <v>0</v>
      </c>
      <c r="K1693">
        <v>0</v>
      </c>
      <c r="L1693">
        <v>1.3333333333333333</v>
      </c>
      <c r="M1693">
        <v>8</v>
      </c>
      <c r="N1693">
        <v>5</v>
      </c>
      <c r="O1693">
        <v>5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</row>
    <row r="1694" spans="1:21" x14ac:dyDescent="0.35">
      <c r="A1694" t="s">
        <v>284</v>
      </c>
      <c r="B1694">
        <v>44447</v>
      </c>
      <c r="C1694" t="s">
        <v>268</v>
      </c>
      <c r="D1694" t="s">
        <v>50</v>
      </c>
      <c r="E1694">
        <v>1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5</v>
      </c>
      <c r="M1694">
        <v>6</v>
      </c>
      <c r="N1694">
        <v>3</v>
      </c>
      <c r="O1694">
        <v>3</v>
      </c>
      <c r="P1694">
        <v>1</v>
      </c>
      <c r="Q1694">
        <v>1</v>
      </c>
      <c r="R1694">
        <v>8</v>
      </c>
      <c r="S1694">
        <v>1</v>
      </c>
      <c r="T1694">
        <v>0</v>
      </c>
      <c r="U1694">
        <v>1</v>
      </c>
    </row>
    <row r="1695" spans="1:21" x14ac:dyDescent="0.35">
      <c r="A1695" t="s">
        <v>284</v>
      </c>
      <c r="B1695" t="s">
        <v>0</v>
      </c>
      <c r="C1695" t="s">
        <v>1</v>
      </c>
      <c r="D1695" t="s">
        <v>2</v>
      </c>
      <c r="E1695" t="s">
        <v>3</v>
      </c>
      <c r="F1695" t="s">
        <v>4</v>
      </c>
      <c r="G1695" t="s">
        <v>5</v>
      </c>
      <c r="H1695" t="s">
        <v>6</v>
      </c>
      <c r="I1695" t="s">
        <v>7</v>
      </c>
      <c r="J1695" t="s">
        <v>8</v>
      </c>
      <c r="K1695" t="s">
        <v>9</v>
      </c>
      <c r="L1695" t="s">
        <v>10</v>
      </c>
      <c r="M1695" t="s">
        <v>11</v>
      </c>
      <c r="N1695" t="s">
        <v>12</v>
      </c>
      <c r="O1695" t="s">
        <v>13</v>
      </c>
      <c r="P1695" t="s">
        <v>14</v>
      </c>
      <c r="Q1695" t="s">
        <v>15</v>
      </c>
      <c r="R1695" t="s">
        <v>16</v>
      </c>
      <c r="S1695" t="s">
        <v>17</v>
      </c>
      <c r="T1695" t="s">
        <v>18</v>
      </c>
      <c r="U1695" t="s">
        <v>19</v>
      </c>
    </row>
    <row r="1696" spans="1:21" x14ac:dyDescent="0.35">
      <c r="A1696" t="s">
        <v>284</v>
      </c>
      <c r="B1696">
        <v>44448</v>
      </c>
      <c r="C1696" t="s">
        <v>267</v>
      </c>
      <c r="D1696" t="s">
        <v>119</v>
      </c>
      <c r="E1696">
        <v>1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6</v>
      </c>
      <c r="M1696">
        <v>4</v>
      </c>
      <c r="N1696">
        <v>2</v>
      </c>
      <c r="O1696">
        <v>2</v>
      </c>
      <c r="P1696">
        <v>1</v>
      </c>
      <c r="Q1696">
        <v>2</v>
      </c>
      <c r="R1696">
        <v>3</v>
      </c>
      <c r="S1696">
        <v>0</v>
      </c>
      <c r="T1696">
        <v>0</v>
      </c>
      <c r="U1696">
        <v>0</v>
      </c>
    </row>
    <row r="1697" spans="1:21" x14ac:dyDescent="0.35">
      <c r="A1697" t="s">
        <v>284</v>
      </c>
      <c r="B1697">
        <v>44449</v>
      </c>
      <c r="C1697" t="s">
        <v>266</v>
      </c>
      <c r="D1697" t="s">
        <v>119</v>
      </c>
      <c r="E1697">
        <v>1</v>
      </c>
      <c r="F1697">
        <v>0</v>
      </c>
      <c r="G1697">
        <v>0</v>
      </c>
      <c r="H1697">
        <v>1</v>
      </c>
      <c r="I1697">
        <v>0</v>
      </c>
      <c r="J1697">
        <v>0</v>
      </c>
      <c r="K1697">
        <v>0</v>
      </c>
      <c r="L1697">
        <v>6</v>
      </c>
      <c r="M1697">
        <v>6</v>
      </c>
      <c r="N1697">
        <v>0</v>
      </c>
      <c r="O1697">
        <v>0</v>
      </c>
      <c r="P1697">
        <v>0</v>
      </c>
      <c r="Q1697">
        <v>1</v>
      </c>
      <c r="R1697">
        <v>6</v>
      </c>
      <c r="S1697">
        <v>0</v>
      </c>
      <c r="T1697">
        <v>0</v>
      </c>
      <c r="U1697">
        <v>0</v>
      </c>
    </row>
    <row r="1698" spans="1:21" x14ac:dyDescent="0.35">
      <c r="A1698" t="s">
        <v>284</v>
      </c>
      <c r="B1698">
        <v>44450</v>
      </c>
      <c r="C1698" t="s">
        <v>277</v>
      </c>
      <c r="D1698" t="s">
        <v>119</v>
      </c>
      <c r="E1698">
        <v>1</v>
      </c>
      <c r="F1698">
        <v>0</v>
      </c>
      <c r="G1698">
        <v>0</v>
      </c>
      <c r="H1698">
        <v>0</v>
      </c>
      <c r="I1698">
        <v>1</v>
      </c>
      <c r="J1698">
        <v>0</v>
      </c>
      <c r="K1698">
        <v>0</v>
      </c>
      <c r="L1698">
        <v>6</v>
      </c>
      <c r="M1698">
        <v>5</v>
      </c>
      <c r="N1698">
        <v>4</v>
      </c>
      <c r="O1698">
        <v>4</v>
      </c>
      <c r="P1698">
        <v>1</v>
      </c>
      <c r="Q1698">
        <v>4</v>
      </c>
      <c r="R1698">
        <v>3</v>
      </c>
      <c r="S1698">
        <v>0</v>
      </c>
      <c r="T1698">
        <v>0</v>
      </c>
      <c r="U1698">
        <v>0</v>
      </c>
    </row>
    <row r="1699" spans="1:21" x14ac:dyDescent="0.35">
      <c r="A1699" t="s">
        <v>284</v>
      </c>
      <c r="B1699">
        <v>44451</v>
      </c>
      <c r="C1699" t="s">
        <v>281</v>
      </c>
      <c r="D1699" t="s">
        <v>119</v>
      </c>
      <c r="E1699">
        <v>1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3.6666666666666665</v>
      </c>
      <c r="M1699">
        <v>4</v>
      </c>
      <c r="N1699">
        <v>2</v>
      </c>
      <c r="O1699">
        <v>2</v>
      </c>
      <c r="P1699">
        <v>0</v>
      </c>
      <c r="Q1699">
        <v>3</v>
      </c>
      <c r="R1699">
        <v>6</v>
      </c>
      <c r="S1699">
        <v>0</v>
      </c>
      <c r="T1699">
        <v>0</v>
      </c>
      <c r="U1699">
        <v>0</v>
      </c>
    </row>
    <row r="1700" spans="1:21" x14ac:dyDescent="0.35">
      <c r="A1700" t="s">
        <v>284</v>
      </c>
      <c r="B1700">
        <v>44453</v>
      </c>
      <c r="C1700" t="s">
        <v>268</v>
      </c>
      <c r="D1700" t="s">
        <v>92</v>
      </c>
      <c r="E1700">
        <v>1</v>
      </c>
      <c r="F1700">
        <v>0</v>
      </c>
      <c r="G1700">
        <v>0</v>
      </c>
      <c r="H1700">
        <v>1</v>
      </c>
      <c r="I1700">
        <v>0</v>
      </c>
      <c r="J1700">
        <v>0</v>
      </c>
      <c r="K1700">
        <v>0</v>
      </c>
      <c r="L1700">
        <v>5</v>
      </c>
      <c r="M1700">
        <v>5</v>
      </c>
      <c r="N1700">
        <v>2</v>
      </c>
      <c r="O1700">
        <v>2</v>
      </c>
      <c r="P1700">
        <v>0</v>
      </c>
      <c r="Q1700">
        <v>2</v>
      </c>
      <c r="R1700">
        <v>7</v>
      </c>
      <c r="S1700">
        <v>0</v>
      </c>
      <c r="T1700">
        <v>0</v>
      </c>
      <c r="U1700">
        <v>0</v>
      </c>
    </row>
    <row r="1701" spans="1:21" x14ac:dyDescent="0.35">
      <c r="A1701" t="s">
        <v>284</v>
      </c>
      <c r="B1701">
        <v>44454</v>
      </c>
      <c r="C1701" t="s">
        <v>267</v>
      </c>
      <c r="D1701" t="s">
        <v>92</v>
      </c>
      <c r="E1701">
        <v>1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6</v>
      </c>
      <c r="M1701">
        <v>7</v>
      </c>
      <c r="N1701">
        <v>2</v>
      </c>
      <c r="O1701">
        <v>2</v>
      </c>
      <c r="P1701">
        <v>1</v>
      </c>
      <c r="Q1701">
        <v>0</v>
      </c>
      <c r="R1701">
        <v>7</v>
      </c>
      <c r="S1701">
        <v>0</v>
      </c>
      <c r="T1701">
        <v>0</v>
      </c>
      <c r="U1701">
        <v>0</v>
      </c>
    </row>
    <row r="1702" spans="1:21" x14ac:dyDescent="0.35">
      <c r="A1702" t="s">
        <v>284</v>
      </c>
      <c r="B1702">
        <v>44456</v>
      </c>
      <c r="C1702" t="s">
        <v>266</v>
      </c>
      <c r="D1702" t="s">
        <v>90</v>
      </c>
      <c r="E1702">
        <v>1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4</v>
      </c>
      <c r="M1702">
        <v>8</v>
      </c>
      <c r="N1702">
        <v>6</v>
      </c>
      <c r="O1702">
        <v>6</v>
      </c>
      <c r="P1702">
        <v>1</v>
      </c>
      <c r="Q1702">
        <v>2</v>
      </c>
      <c r="R1702">
        <v>1</v>
      </c>
      <c r="S1702">
        <v>0</v>
      </c>
      <c r="T1702">
        <v>0</v>
      </c>
      <c r="U1702">
        <v>0</v>
      </c>
    </row>
    <row r="1703" spans="1:21" x14ac:dyDescent="0.35">
      <c r="A1703" t="s">
        <v>284</v>
      </c>
      <c r="B1703">
        <v>44457</v>
      </c>
      <c r="C1703" t="s">
        <v>277</v>
      </c>
      <c r="D1703" t="s">
        <v>90</v>
      </c>
      <c r="E1703">
        <v>1</v>
      </c>
      <c r="F1703">
        <v>0</v>
      </c>
      <c r="G1703">
        <v>0</v>
      </c>
      <c r="H1703">
        <v>1</v>
      </c>
      <c r="I1703">
        <v>0</v>
      </c>
      <c r="J1703">
        <v>0</v>
      </c>
      <c r="K1703">
        <v>0</v>
      </c>
      <c r="L1703">
        <v>6</v>
      </c>
      <c r="M1703">
        <v>7</v>
      </c>
      <c r="N1703">
        <v>0</v>
      </c>
      <c r="O1703">
        <v>0</v>
      </c>
      <c r="P1703">
        <v>0</v>
      </c>
      <c r="Q1703">
        <v>1</v>
      </c>
      <c r="R1703">
        <v>7</v>
      </c>
      <c r="S1703">
        <v>0</v>
      </c>
      <c r="T1703">
        <v>0</v>
      </c>
      <c r="U1703">
        <v>0</v>
      </c>
    </row>
    <row r="1704" spans="1:21" x14ac:dyDescent="0.35">
      <c r="A1704" t="s">
        <v>284</v>
      </c>
      <c r="B1704">
        <v>44458</v>
      </c>
      <c r="C1704" t="s">
        <v>268</v>
      </c>
      <c r="D1704" t="s">
        <v>90</v>
      </c>
      <c r="E1704">
        <v>1</v>
      </c>
      <c r="F1704">
        <v>0</v>
      </c>
      <c r="G1704">
        <v>0</v>
      </c>
      <c r="H1704">
        <v>0</v>
      </c>
      <c r="I1704">
        <v>1</v>
      </c>
      <c r="J1704">
        <v>0</v>
      </c>
      <c r="K1704">
        <v>0</v>
      </c>
      <c r="L1704">
        <v>4</v>
      </c>
      <c r="M1704">
        <v>3</v>
      </c>
      <c r="N1704">
        <v>2</v>
      </c>
      <c r="O1704">
        <v>2</v>
      </c>
      <c r="P1704">
        <v>1</v>
      </c>
      <c r="Q1704">
        <v>2</v>
      </c>
      <c r="R1704">
        <v>5</v>
      </c>
      <c r="S1704">
        <v>0</v>
      </c>
      <c r="T1704">
        <v>0</v>
      </c>
      <c r="U1704">
        <v>0</v>
      </c>
    </row>
    <row r="1705" spans="1:21" x14ac:dyDescent="0.35">
      <c r="A1705" t="s">
        <v>284</v>
      </c>
      <c r="B1705">
        <v>44460</v>
      </c>
      <c r="C1705" t="s">
        <v>267</v>
      </c>
      <c r="D1705" t="s">
        <v>36</v>
      </c>
      <c r="E1705">
        <v>1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6</v>
      </c>
      <c r="M1705">
        <v>7</v>
      </c>
      <c r="N1705">
        <v>4</v>
      </c>
      <c r="O1705">
        <v>4</v>
      </c>
      <c r="P1705">
        <v>0</v>
      </c>
      <c r="Q1705">
        <v>0</v>
      </c>
      <c r="R1705">
        <v>3</v>
      </c>
      <c r="S1705">
        <v>0</v>
      </c>
      <c r="T1705">
        <v>0</v>
      </c>
      <c r="U1705">
        <v>0</v>
      </c>
    </row>
    <row r="1706" spans="1:21" x14ac:dyDescent="0.35">
      <c r="A1706" t="s">
        <v>284</v>
      </c>
      <c r="B1706">
        <v>44461</v>
      </c>
      <c r="C1706" t="s">
        <v>266</v>
      </c>
      <c r="D1706" t="s">
        <v>36</v>
      </c>
      <c r="E1706">
        <v>1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4</v>
      </c>
      <c r="M1706">
        <v>6</v>
      </c>
      <c r="N1706">
        <v>5</v>
      </c>
      <c r="O1706">
        <v>5</v>
      </c>
      <c r="P1706">
        <v>1</v>
      </c>
      <c r="Q1706">
        <v>4</v>
      </c>
      <c r="R1706">
        <v>4</v>
      </c>
      <c r="S1706">
        <v>0</v>
      </c>
      <c r="T1706">
        <v>0</v>
      </c>
      <c r="U1706">
        <v>2</v>
      </c>
    </row>
    <row r="1707" spans="1:21" x14ac:dyDescent="0.35">
      <c r="A1707" t="s">
        <v>284</v>
      </c>
      <c r="B1707">
        <v>44462</v>
      </c>
      <c r="C1707" t="s">
        <v>277</v>
      </c>
      <c r="D1707" t="s">
        <v>36</v>
      </c>
      <c r="E1707">
        <v>1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6</v>
      </c>
      <c r="M1707">
        <v>8</v>
      </c>
      <c r="N1707">
        <v>3</v>
      </c>
      <c r="O1707">
        <v>3</v>
      </c>
      <c r="P1707">
        <v>0</v>
      </c>
      <c r="Q1707">
        <v>1</v>
      </c>
      <c r="R1707">
        <v>5</v>
      </c>
      <c r="S1707">
        <v>0</v>
      </c>
      <c r="T1707">
        <v>0</v>
      </c>
      <c r="U1707">
        <v>0</v>
      </c>
    </row>
    <row r="1708" spans="1:21" x14ac:dyDescent="0.35">
      <c r="A1708" t="s">
        <v>284</v>
      </c>
      <c r="B1708">
        <v>44463</v>
      </c>
      <c r="C1708" t="s">
        <v>282</v>
      </c>
      <c r="D1708" t="s">
        <v>50</v>
      </c>
      <c r="E1708">
        <v>1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3.6666666666666665</v>
      </c>
      <c r="M1708">
        <v>4</v>
      </c>
      <c r="N1708">
        <v>2</v>
      </c>
      <c r="O1708">
        <v>2</v>
      </c>
      <c r="P1708">
        <v>2</v>
      </c>
      <c r="Q1708">
        <v>1</v>
      </c>
      <c r="R1708">
        <v>2</v>
      </c>
      <c r="S1708">
        <v>0</v>
      </c>
      <c r="T1708">
        <v>0</v>
      </c>
      <c r="U1708">
        <v>0</v>
      </c>
    </row>
    <row r="1709" spans="1:21" x14ac:dyDescent="0.35">
      <c r="A1709" t="s">
        <v>284</v>
      </c>
      <c r="B1709">
        <v>44464</v>
      </c>
      <c r="C1709" t="s">
        <v>268</v>
      </c>
      <c r="D1709" t="s">
        <v>50</v>
      </c>
      <c r="E1709">
        <v>1</v>
      </c>
      <c r="F1709">
        <v>0</v>
      </c>
      <c r="G1709">
        <v>0</v>
      </c>
      <c r="H1709">
        <v>0</v>
      </c>
      <c r="I1709">
        <v>1</v>
      </c>
      <c r="J1709">
        <v>0</v>
      </c>
      <c r="K1709">
        <v>0</v>
      </c>
      <c r="L1709">
        <v>4.666666666666667</v>
      </c>
      <c r="M1709">
        <v>5</v>
      </c>
      <c r="N1709">
        <v>4</v>
      </c>
      <c r="O1709">
        <v>4</v>
      </c>
      <c r="P1709">
        <v>2</v>
      </c>
      <c r="Q1709">
        <v>0</v>
      </c>
      <c r="R1709">
        <v>5</v>
      </c>
      <c r="S1709">
        <v>2</v>
      </c>
      <c r="T1709">
        <v>0</v>
      </c>
      <c r="U1709">
        <v>1</v>
      </c>
    </row>
    <row r="1710" spans="1:21" x14ac:dyDescent="0.35">
      <c r="A1710" t="s">
        <v>284</v>
      </c>
      <c r="B1710">
        <v>44465</v>
      </c>
      <c r="C1710" t="s">
        <v>267</v>
      </c>
      <c r="D1710" t="s">
        <v>50</v>
      </c>
      <c r="E1710">
        <v>1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6</v>
      </c>
      <c r="M1710">
        <v>8</v>
      </c>
      <c r="N1710">
        <v>2</v>
      </c>
      <c r="O1710">
        <v>2</v>
      </c>
      <c r="P1710">
        <v>0</v>
      </c>
      <c r="Q1710">
        <v>1</v>
      </c>
      <c r="R1710">
        <v>2</v>
      </c>
      <c r="S1710">
        <v>0</v>
      </c>
      <c r="T1710">
        <v>0</v>
      </c>
      <c r="U1710">
        <v>0</v>
      </c>
    </row>
    <row r="1711" spans="1:21" x14ac:dyDescent="0.35">
      <c r="A1711" t="s">
        <v>284</v>
      </c>
      <c r="B1711">
        <v>44466</v>
      </c>
      <c r="C1711" t="s">
        <v>266</v>
      </c>
      <c r="D1711" t="s">
        <v>99</v>
      </c>
      <c r="E1711">
        <v>1</v>
      </c>
      <c r="F1711">
        <v>0</v>
      </c>
      <c r="G1711">
        <v>0</v>
      </c>
      <c r="H1711">
        <v>0</v>
      </c>
      <c r="I1711">
        <v>1</v>
      </c>
      <c r="J1711">
        <v>0</v>
      </c>
      <c r="K1711">
        <v>0</v>
      </c>
      <c r="L1711">
        <v>5</v>
      </c>
      <c r="M1711">
        <v>6</v>
      </c>
      <c r="N1711">
        <v>4</v>
      </c>
      <c r="O1711">
        <v>4</v>
      </c>
      <c r="P1711">
        <v>0</v>
      </c>
      <c r="Q1711">
        <v>2</v>
      </c>
      <c r="R1711">
        <v>4</v>
      </c>
      <c r="S1711">
        <v>1</v>
      </c>
      <c r="T1711">
        <v>0</v>
      </c>
      <c r="U1711">
        <v>0</v>
      </c>
    </row>
    <row r="1712" spans="1:21" x14ac:dyDescent="0.35">
      <c r="A1712" t="s">
        <v>284</v>
      </c>
      <c r="B1712">
        <v>44467</v>
      </c>
      <c r="C1712" t="s">
        <v>277</v>
      </c>
      <c r="D1712" t="s">
        <v>99</v>
      </c>
      <c r="E1712">
        <v>1</v>
      </c>
      <c r="F1712">
        <v>0</v>
      </c>
      <c r="G1712">
        <v>0</v>
      </c>
      <c r="H1712">
        <v>1</v>
      </c>
      <c r="I1712">
        <v>0</v>
      </c>
      <c r="J1712">
        <v>0</v>
      </c>
      <c r="K1712">
        <v>0</v>
      </c>
      <c r="L1712">
        <v>6.666666666666667</v>
      </c>
      <c r="M1712">
        <v>6</v>
      </c>
      <c r="N1712">
        <v>1</v>
      </c>
      <c r="O1712">
        <v>1</v>
      </c>
      <c r="P1712">
        <v>0</v>
      </c>
      <c r="Q1712">
        <v>4</v>
      </c>
      <c r="R1712">
        <v>3</v>
      </c>
      <c r="S1712">
        <v>0</v>
      </c>
      <c r="T1712">
        <v>0</v>
      </c>
      <c r="U1712">
        <v>0</v>
      </c>
    </row>
    <row r="1713" spans="1:21" x14ac:dyDescent="0.35">
      <c r="A1713" t="s">
        <v>284</v>
      </c>
      <c r="B1713">
        <v>44468</v>
      </c>
      <c r="C1713" t="s">
        <v>282</v>
      </c>
      <c r="D1713" t="s">
        <v>99</v>
      </c>
      <c r="E1713">
        <v>1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2</v>
      </c>
      <c r="M1713">
        <v>8</v>
      </c>
      <c r="N1713">
        <v>5</v>
      </c>
      <c r="O1713">
        <v>5</v>
      </c>
      <c r="P1713">
        <v>0</v>
      </c>
      <c r="Q1713">
        <v>1</v>
      </c>
      <c r="R1713">
        <v>1</v>
      </c>
      <c r="S1713">
        <v>0</v>
      </c>
      <c r="T1713">
        <v>0</v>
      </c>
      <c r="U1713">
        <v>0</v>
      </c>
    </row>
    <row r="1714" spans="1:21" x14ac:dyDescent="0.35">
      <c r="A1714" t="s">
        <v>284</v>
      </c>
      <c r="B1714">
        <v>44470</v>
      </c>
      <c r="C1714" t="s">
        <v>268</v>
      </c>
      <c r="D1714" t="s">
        <v>48</v>
      </c>
      <c r="E1714">
        <v>1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4</v>
      </c>
      <c r="M1714">
        <v>7</v>
      </c>
      <c r="N1714">
        <v>7</v>
      </c>
      <c r="O1714">
        <v>7</v>
      </c>
      <c r="P1714">
        <v>3</v>
      </c>
      <c r="Q1714">
        <v>0</v>
      </c>
      <c r="R1714">
        <v>7</v>
      </c>
      <c r="S1714">
        <v>0</v>
      </c>
      <c r="T1714">
        <v>0</v>
      </c>
      <c r="U1714">
        <v>0</v>
      </c>
    </row>
    <row r="1715" spans="1:21" x14ac:dyDescent="0.35">
      <c r="A1715" t="s">
        <v>284</v>
      </c>
      <c r="B1715">
        <v>44471</v>
      </c>
      <c r="C1715" t="s">
        <v>267</v>
      </c>
      <c r="D1715" t="s">
        <v>48</v>
      </c>
      <c r="E1715">
        <v>1</v>
      </c>
      <c r="F1715">
        <v>0</v>
      </c>
      <c r="G1715">
        <v>0</v>
      </c>
      <c r="H1715">
        <v>0</v>
      </c>
      <c r="I1715">
        <v>1</v>
      </c>
      <c r="J1715">
        <v>0</v>
      </c>
      <c r="K1715">
        <v>0</v>
      </c>
      <c r="L1715">
        <v>0.66666666666666663</v>
      </c>
      <c r="M1715">
        <v>6</v>
      </c>
      <c r="N1715">
        <v>6</v>
      </c>
      <c r="O1715">
        <v>6</v>
      </c>
      <c r="P1715">
        <v>0</v>
      </c>
      <c r="Q1715">
        <v>2</v>
      </c>
      <c r="R1715">
        <v>0</v>
      </c>
      <c r="S1715">
        <v>0</v>
      </c>
      <c r="T1715">
        <v>0</v>
      </c>
      <c r="U1715">
        <v>1</v>
      </c>
    </row>
    <row r="1716" spans="1:21" x14ac:dyDescent="0.35">
      <c r="A1716" t="s">
        <v>284</v>
      </c>
      <c r="B1716" t="s">
        <v>0</v>
      </c>
      <c r="C1716" t="s">
        <v>1</v>
      </c>
      <c r="D1716" t="s">
        <v>2</v>
      </c>
      <c r="E1716" t="s">
        <v>3</v>
      </c>
      <c r="F1716" t="s">
        <v>4</v>
      </c>
      <c r="G1716" t="s">
        <v>5</v>
      </c>
      <c r="H1716" t="s">
        <v>6</v>
      </c>
      <c r="I1716" t="s">
        <v>7</v>
      </c>
      <c r="J1716" t="s">
        <v>8</v>
      </c>
      <c r="K1716" t="s">
        <v>9</v>
      </c>
      <c r="L1716" t="s">
        <v>10</v>
      </c>
      <c r="M1716" t="s">
        <v>11</v>
      </c>
      <c r="N1716" t="s">
        <v>12</v>
      </c>
      <c r="O1716" t="s">
        <v>13</v>
      </c>
      <c r="P1716" t="s">
        <v>14</v>
      </c>
      <c r="Q1716" t="s">
        <v>15</v>
      </c>
      <c r="R1716" t="s">
        <v>16</v>
      </c>
      <c r="S1716" t="s">
        <v>17</v>
      </c>
      <c r="T1716" t="s">
        <v>18</v>
      </c>
      <c r="U1716" t="s">
        <v>19</v>
      </c>
    </row>
    <row r="1717" spans="1:21" x14ac:dyDescent="0.35">
      <c r="A1717" t="s">
        <v>284</v>
      </c>
      <c r="B1717">
        <v>44472</v>
      </c>
      <c r="C1717" t="s">
        <v>283</v>
      </c>
      <c r="D1717" t="s">
        <v>48</v>
      </c>
      <c r="E1717">
        <v>1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3</v>
      </c>
      <c r="M1717">
        <v>1</v>
      </c>
      <c r="N1717">
        <v>0</v>
      </c>
      <c r="O1717">
        <v>0</v>
      </c>
      <c r="P1717">
        <v>0</v>
      </c>
      <c r="Q1717">
        <v>2</v>
      </c>
      <c r="R1717">
        <v>0</v>
      </c>
      <c r="S1717">
        <v>0</v>
      </c>
      <c r="T1717">
        <v>0</v>
      </c>
      <c r="U1717">
        <v>0</v>
      </c>
    </row>
    <row r="1718" spans="1:21" x14ac:dyDescent="0.35">
      <c r="A1718" t="s">
        <v>284</v>
      </c>
      <c r="B1718" t="s">
        <v>77</v>
      </c>
      <c r="C1718" t="s">
        <v>144</v>
      </c>
      <c r="E1718">
        <v>161</v>
      </c>
      <c r="F1718">
        <v>3</v>
      </c>
      <c r="G1718">
        <v>0</v>
      </c>
      <c r="H1718">
        <v>42</v>
      </c>
      <c r="I1718">
        <v>57</v>
      </c>
      <c r="J1718">
        <v>0</v>
      </c>
      <c r="K1718">
        <v>1</v>
      </c>
      <c r="L1718">
        <v>832</v>
      </c>
      <c r="M1718">
        <v>860</v>
      </c>
      <c r="N1718">
        <v>466</v>
      </c>
      <c r="O1718">
        <v>441</v>
      </c>
      <c r="P1718">
        <v>118</v>
      </c>
      <c r="Q1718">
        <v>272</v>
      </c>
      <c r="R1718">
        <v>718</v>
      </c>
      <c r="S1718">
        <v>36</v>
      </c>
      <c r="T1718">
        <v>2</v>
      </c>
      <c r="U1718">
        <v>29</v>
      </c>
    </row>
    <row r="1719" spans="1:21" x14ac:dyDescent="0.35">
      <c r="A1719" t="s">
        <v>304</v>
      </c>
      <c r="B1719" t="s">
        <v>0</v>
      </c>
      <c r="C1719" t="s">
        <v>1</v>
      </c>
      <c r="D1719" t="s">
        <v>2</v>
      </c>
      <c r="E1719" t="s">
        <v>3</v>
      </c>
      <c r="F1719" t="s">
        <v>4</v>
      </c>
      <c r="G1719" t="s">
        <v>5</v>
      </c>
      <c r="H1719" t="s">
        <v>6</v>
      </c>
      <c r="I1719" t="s">
        <v>7</v>
      </c>
      <c r="J1719" t="s">
        <v>8</v>
      </c>
      <c r="K1719" t="s">
        <v>9</v>
      </c>
      <c r="L1719" t="s">
        <v>10</v>
      </c>
      <c r="M1719" t="s">
        <v>11</v>
      </c>
      <c r="N1719" t="s">
        <v>12</v>
      </c>
      <c r="O1719" t="s">
        <v>13</v>
      </c>
      <c r="P1719" t="s">
        <v>14</v>
      </c>
      <c r="Q1719" t="s">
        <v>15</v>
      </c>
      <c r="R1719" t="s">
        <v>16</v>
      </c>
      <c r="S1719" t="s">
        <v>17</v>
      </c>
      <c r="T1719" t="s">
        <v>18</v>
      </c>
      <c r="U1719" t="s">
        <v>19</v>
      </c>
    </row>
    <row r="1720" spans="1:21" x14ac:dyDescent="0.35">
      <c r="A1720" t="s">
        <v>304</v>
      </c>
      <c r="B1720">
        <v>44287</v>
      </c>
      <c r="C1720" t="s">
        <v>285</v>
      </c>
      <c r="D1720" t="s">
        <v>40</v>
      </c>
      <c r="E1720">
        <v>1</v>
      </c>
      <c r="F1720">
        <v>0</v>
      </c>
      <c r="G1720">
        <v>0</v>
      </c>
      <c r="H1720">
        <v>1</v>
      </c>
      <c r="I1720">
        <v>0</v>
      </c>
      <c r="J1720">
        <v>0</v>
      </c>
      <c r="K1720">
        <v>0</v>
      </c>
      <c r="L1720">
        <v>5.666666666666667</v>
      </c>
      <c r="M1720">
        <v>3</v>
      </c>
      <c r="N1720">
        <v>0</v>
      </c>
      <c r="O1720">
        <v>0</v>
      </c>
      <c r="P1720">
        <v>0</v>
      </c>
      <c r="Q1720">
        <v>4</v>
      </c>
      <c r="R1720">
        <v>2</v>
      </c>
      <c r="S1720">
        <v>0</v>
      </c>
      <c r="T1720">
        <v>0</v>
      </c>
      <c r="U1720">
        <v>2</v>
      </c>
    </row>
    <row r="1721" spans="1:21" x14ac:dyDescent="0.35">
      <c r="A1721" t="s">
        <v>304</v>
      </c>
      <c r="B1721">
        <v>44289</v>
      </c>
      <c r="C1721" t="s">
        <v>286</v>
      </c>
      <c r="D1721" t="s">
        <v>40</v>
      </c>
      <c r="E1721">
        <v>1</v>
      </c>
      <c r="F1721">
        <v>0</v>
      </c>
      <c r="G1721">
        <v>0</v>
      </c>
      <c r="H1721">
        <v>1</v>
      </c>
      <c r="I1721">
        <v>0</v>
      </c>
      <c r="J1721">
        <v>0</v>
      </c>
      <c r="K1721">
        <v>0</v>
      </c>
      <c r="L1721">
        <v>5</v>
      </c>
      <c r="M1721">
        <v>4</v>
      </c>
      <c r="N1721">
        <v>1</v>
      </c>
      <c r="O1721">
        <v>1</v>
      </c>
      <c r="P1721">
        <v>1</v>
      </c>
      <c r="Q1721">
        <v>3</v>
      </c>
      <c r="R1721">
        <v>3</v>
      </c>
      <c r="S1721">
        <v>0</v>
      </c>
      <c r="T1721">
        <v>0</v>
      </c>
      <c r="U1721">
        <v>0</v>
      </c>
    </row>
    <row r="1722" spans="1:21" x14ac:dyDescent="0.35">
      <c r="A1722" t="s">
        <v>304</v>
      </c>
      <c r="B1722">
        <v>44290</v>
      </c>
      <c r="C1722" t="s">
        <v>287</v>
      </c>
      <c r="D1722" t="s">
        <v>40</v>
      </c>
      <c r="E1722">
        <v>1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5.333333333333333</v>
      </c>
      <c r="M1722">
        <v>4</v>
      </c>
      <c r="N1722">
        <v>2</v>
      </c>
      <c r="O1722">
        <v>2</v>
      </c>
      <c r="P1722">
        <v>0</v>
      </c>
      <c r="Q1722">
        <v>2</v>
      </c>
      <c r="R1722">
        <v>4</v>
      </c>
      <c r="S1722">
        <v>0</v>
      </c>
      <c r="T1722">
        <v>0</v>
      </c>
      <c r="U1722">
        <v>0</v>
      </c>
    </row>
    <row r="1723" spans="1:21" x14ac:dyDescent="0.35">
      <c r="A1723" t="s">
        <v>304</v>
      </c>
      <c r="B1723">
        <v>44291</v>
      </c>
      <c r="C1723" t="s">
        <v>288</v>
      </c>
      <c r="D1723" t="s">
        <v>30</v>
      </c>
      <c r="E1723">
        <v>1</v>
      </c>
      <c r="F1723">
        <v>0</v>
      </c>
      <c r="G1723">
        <v>0</v>
      </c>
      <c r="H1723">
        <v>0</v>
      </c>
      <c r="I1723">
        <v>1</v>
      </c>
      <c r="J1723">
        <v>0</v>
      </c>
      <c r="K1723">
        <v>0</v>
      </c>
      <c r="L1723">
        <v>3</v>
      </c>
      <c r="M1723">
        <v>4</v>
      </c>
      <c r="N1723">
        <v>6</v>
      </c>
      <c r="O1723">
        <v>5</v>
      </c>
      <c r="P1723">
        <v>1</v>
      </c>
      <c r="Q1723">
        <v>4</v>
      </c>
      <c r="R1723">
        <v>5</v>
      </c>
      <c r="S1723">
        <v>0</v>
      </c>
      <c r="T1723">
        <v>0</v>
      </c>
      <c r="U1723">
        <v>1</v>
      </c>
    </row>
    <row r="1724" spans="1:21" x14ac:dyDescent="0.35">
      <c r="A1724" t="s">
        <v>304</v>
      </c>
      <c r="B1724">
        <v>44292</v>
      </c>
      <c r="C1724" t="s">
        <v>289</v>
      </c>
      <c r="D1724" t="s">
        <v>30</v>
      </c>
      <c r="E1724">
        <v>1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4</v>
      </c>
      <c r="M1724">
        <v>5</v>
      </c>
      <c r="N1724">
        <v>1</v>
      </c>
      <c r="O1724">
        <v>1</v>
      </c>
      <c r="P1724">
        <v>0</v>
      </c>
      <c r="Q1724">
        <v>2</v>
      </c>
      <c r="R1724">
        <v>4</v>
      </c>
      <c r="S1724">
        <v>0</v>
      </c>
      <c r="T1724">
        <v>0</v>
      </c>
      <c r="U1724">
        <v>0</v>
      </c>
    </row>
    <row r="1725" spans="1:21" x14ac:dyDescent="0.35">
      <c r="A1725" t="s">
        <v>304</v>
      </c>
      <c r="B1725">
        <v>44293</v>
      </c>
      <c r="C1725" t="s">
        <v>285</v>
      </c>
      <c r="D1725" t="s">
        <v>30</v>
      </c>
      <c r="E1725">
        <v>1</v>
      </c>
      <c r="F1725">
        <v>0</v>
      </c>
      <c r="G1725">
        <v>0</v>
      </c>
      <c r="H1725">
        <v>0</v>
      </c>
      <c r="I1725">
        <v>1</v>
      </c>
      <c r="J1725">
        <v>0</v>
      </c>
      <c r="K1725">
        <v>0</v>
      </c>
      <c r="L1725">
        <v>7</v>
      </c>
      <c r="M1725">
        <v>7</v>
      </c>
      <c r="N1725">
        <v>3</v>
      </c>
      <c r="O1725">
        <v>3</v>
      </c>
      <c r="P1725">
        <v>0</v>
      </c>
      <c r="Q1725">
        <v>0</v>
      </c>
      <c r="R1725">
        <v>8</v>
      </c>
      <c r="S1725">
        <v>1</v>
      </c>
      <c r="T1725">
        <v>0</v>
      </c>
      <c r="U1725">
        <v>0</v>
      </c>
    </row>
    <row r="1726" spans="1:21" x14ac:dyDescent="0.35">
      <c r="A1726" t="s">
        <v>304</v>
      </c>
      <c r="B1726">
        <v>44295</v>
      </c>
      <c r="C1726" t="s">
        <v>290</v>
      </c>
      <c r="D1726" t="s">
        <v>66</v>
      </c>
      <c r="E1726">
        <v>1</v>
      </c>
      <c r="F1726">
        <v>0</v>
      </c>
      <c r="G1726">
        <v>0</v>
      </c>
      <c r="H1726">
        <v>0</v>
      </c>
      <c r="I1726">
        <v>1</v>
      </c>
      <c r="J1726">
        <v>0</v>
      </c>
      <c r="K1726">
        <v>0</v>
      </c>
      <c r="L1726">
        <v>2.6666666666666665</v>
      </c>
      <c r="M1726">
        <v>4</v>
      </c>
      <c r="N1726">
        <v>3</v>
      </c>
      <c r="O1726">
        <v>3</v>
      </c>
      <c r="P1726">
        <v>1</v>
      </c>
      <c r="Q1726">
        <v>0</v>
      </c>
      <c r="R1726">
        <v>3</v>
      </c>
      <c r="S1726">
        <v>0</v>
      </c>
      <c r="T1726">
        <v>0</v>
      </c>
      <c r="U1726">
        <v>0</v>
      </c>
    </row>
    <row r="1727" spans="1:21" x14ac:dyDescent="0.35">
      <c r="A1727" t="s">
        <v>304</v>
      </c>
      <c r="B1727">
        <v>44296</v>
      </c>
      <c r="C1727" t="s">
        <v>287</v>
      </c>
      <c r="D1727" t="s">
        <v>66</v>
      </c>
      <c r="E1727">
        <v>1</v>
      </c>
      <c r="F1727">
        <v>0</v>
      </c>
      <c r="G1727">
        <v>0</v>
      </c>
      <c r="H1727">
        <v>0</v>
      </c>
      <c r="I1727">
        <v>1</v>
      </c>
      <c r="J1727">
        <v>0</v>
      </c>
      <c r="K1727">
        <v>0</v>
      </c>
      <c r="L1727">
        <v>4</v>
      </c>
      <c r="M1727">
        <v>5</v>
      </c>
      <c r="N1727">
        <v>6</v>
      </c>
      <c r="O1727">
        <v>6</v>
      </c>
      <c r="P1727">
        <v>3</v>
      </c>
      <c r="Q1727">
        <v>3</v>
      </c>
      <c r="R1727">
        <v>3</v>
      </c>
      <c r="S1727">
        <v>0</v>
      </c>
      <c r="T1727">
        <v>0</v>
      </c>
      <c r="U1727">
        <v>0</v>
      </c>
    </row>
    <row r="1728" spans="1:21" x14ac:dyDescent="0.35">
      <c r="A1728" t="s">
        <v>304</v>
      </c>
      <c r="B1728">
        <v>44297</v>
      </c>
      <c r="C1728" t="s">
        <v>288</v>
      </c>
      <c r="D1728" t="s">
        <v>66</v>
      </c>
      <c r="E1728">
        <v>1</v>
      </c>
      <c r="F1728">
        <v>0</v>
      </c>
      <c r="G1728">
        <v>0</v>
      </c>
      <c r="H1728">
        <v>0</v>
      </c>
      <c r="I1728">
        <v>1</v>
      </c>
      <c r="J1728">
        <v>0</v>
      </c>
      <c r="K1728">
        <v>0</v>
      </c>
      <c r="L1728">
        <v>4.666666666666667</v>
      </c>
      <c r="M1728">
        <v>3</v>
      </c>
      <c r="N1728">
        <v>2</v>
      </c>
      <c r="O1728">
        <v>2</v>
      </c>
      <c r="P1728">
        <v>0</v>
      </c>
      <c r="Q1728">
        <v>5</v>
      </c>
      <c r="R1728">
        <v>4</v>
      </c>
      <c r="S1728">
        <v>0</v>
      </c>
      <c r="T1728">
        <v>0</v>
      </c>
      <c r="U1728">
        <v>0</v>
      </c>
    </row>
    <row r="1729" spans="1:21" x14ac:dyDescent="0.35">
      <c r="A1729" t="s">
        <v>304</v>
      </c>
      <c r="B1729">
        <v>44298</v>
      </c>
      <c r="C1729" t="s">
        <v>289</v>
      </c>
      <c r="D1729" t="s">
        <v>32</v>
      </c>
      <c r="E1729">
        <v>1</v>
      </c>
      <c r="F1729">
        <v>0</v>
      </c>
      <c r="G1729">
        <v>0</v>
      </c>
      <c r="H1729">
        <v>1</v>
      </c>
      <c r="I1729">
        <v>0</v>
      </c>
      <c r="J1729">
        <v>0</v>
      </c>
      <c r="K1729">
        <v>0</v>
      </c>
      <c r="L1729">
        <v>7</v>
      </c>
      <c r="M1729">
        <v>4</v>
      </c>
      <c r="N1729">
        <v>0</v>
      </c>
      <c r="O1729">
        <v>0</v>
      </c>
      <c r="P1729">
        <v>0</v>
      </c>
      <c r="Q1729">
        <v>2</v>
      </c>
      <c r="R1729">
        <v>5</v>
      </c>
      <c r="S1729">
        <v>1</v>
      </c>
      <c r="T1729">
        <v>0</v>
      </c>
      <c r="U1729">
        <v>1</v>
      </c>
    </row>
    <row r="1730" spans="1:21" x14ac:dyDescent="0.35">
      <c r="A1730" t="s">
        <v>304</v>
      </c>
      <c r="B1730">
        <v>44299</v>
      </c>
      <c r="C1730" t="s">
        <v>285</v>
      </c>
      <c r="D1730" t="s">
        <v>32</v>
      </c>
      <c r="E1730">
        <v>1</v>
      </c>
      <c r="F1730">
        <v>0</v>
      </c>
      <c r="G1730">
        <v>0</v>
      </c>
      <c r="H1730">
        <v>1</v>
      </c>
      <c r="I1730">
        <v>0</v>
      </c>
      <c r="J1730">
        <v>0</v>
      </c>
      <c r="K1730">
        <v>0</v>
      </c>
      <c r="L1730">
        <v>6.666666666666667</v>
      </c>
      <c r="M1730">
        <v>6</v>
      </c>
      <c r="N1730">
        <v>1</v>
      </c>
      <c r="O1730">
        <v>1</v>
      </c>
      <c r="P1730">
        <v>0</v>
      </c>
      <c r="Q1730">
        <v>1</v>
      </c>
      <c r="R1730">
        <v>4</v>
      </c>
      <c r="S1730">
        <v>0</v>
      </c>
      <c r="T1730">
        <v>0</v>
      </c>
      <c r="U1730">
        <v>0</v>
      </c>
    </row>
    <row r="1731" spans="1:21" x14ac:dyDescent="0.35">
      <c r="A1731" t="s">
        <v>304</v>
      </c>
      <c r="B1731">
        <v>44300</v>
      </c>
      <c r="C1731" t="s">
        <v>291</v>
      </c>
      <c r="D1731" t="s">
        <v>32</v>
      </c>
      <c r="E1731">
        <v>1</v>
      </c>
      <c r="F1731">
        <v>0</v>
      </c>
      <c r="G1731">
        <v>0</v>
      </c>
      <c r="H1731">
        <v>1</v>
      </c>
      <c r="I1731">
        <v>0</v>
      </c>
      <c r="J1731">
        <v>0</v>
      </c>
      <c r="K1731">
        <v>0</v>
      </c>
      <c r="L1731">
        <v>5</v>
      </c>
      <c r="M1731">
        <v>3</v>
      </c>
      <c r="N1731">
        <v>2</v>
      </c>
      <c r="O1731">
        <v>2</v>
      </c>
      <c r="P1731">
        <v>1</v>
      </c>
      <c r="Q1731">
        <v>1</v>
      </c>
      <c r="R1731">
        <v>2</v>
      </c>
      <c r="S1731">
        <v>0</v>
      </c>
      <c r="T1731">
        <v>0</v>
      </c>
      <c r="U1731">
        <v>0</v>
      </c>
    </row>
    <row r="1732" spans="1:21" x14ac:dyDescent="0.35">
      <c r="A1732" t="s">
        <v>304</v>
      </c>
      <c r="B1732">
        <v>44301</v>
      </c>
      <c r="C1732" t="s">
        <v>287</v>
      </c>
      <c r="D1732" t="s">
        <v>44</v>
      </c>
      <c r="E1732">
        <v>1</v>
      </c>
      <c r="F1732">
        <v>0</v>
      </c>
      <c r="G1732">
        <v>0</v>
      </c>
      <c r="H1732">
        <v>0</v>
      </c>
      <c r="I1732">
        <v>1</v>
      </c>
      <c r="J1732">
        <v>0</v>
      </c>
      <c r="K1732">
        <v>0</v>
      </c>
      <c r="L1732">
        <v>4</v>
      </c>
      <c r="M1732">
        <v>2</v>
      </c>
      <c r="N1732">
        <v>2</v>
      </c>
      <c r="O1732">
        <v>1</v>
      </c>
      <c r="P1732">
        <v>1</v>
      </c>
      <c r="Q1732">
        <v>4</v>
      </c>
      <c r="R1732">
        <v>5</v>
      </c>
      <c r="S1732">
        <v>0</v>
      </c>
      <c r="T1732">
        <v>0</v>
      </c>
      <c r="U1732">
        <v>0</v>
      </c>
    </row>
    <row r="1733" spans="1:21" x14ac:dyDescent="0.35">
      <c r="A1733" t="s">
        <v>304</v>
      </c>
      <c r="B1733">
        <v>44302</v>
      </c>
      <c r="C1733" t="s">
        <v>288</v>
      </c>
      <c r="D1733" t="s">
        <v>44</v>
      </c>
      <c r="E1733">
        <v>1</v>
      </c>
      <c r="F1733">
        <v>0</v>
      </c>
      <c r="G1733">
        <v>0</v>
      </c>
      <c r="H1733">
        <v>0</v>
      </c>
      <c r="I1733">
        <v>1</v>
      </c>
      <c r="J1733">
        <v>0</v>
      </c>
      <c r="K1733">
        <v>0</v>
      </c>
      <c r="L1733">
        <v>7</v>
      </c>
      <c r="M1733">
        <v>7</v>
      </c>
      <c r="N1733">
        <v>2</v>
      </c>
      <c r="O1733">
        <v>2</v>
      </c>
      <c r="P1733">
        <v>0</v>
      </c>
      <c r="Q1733">
        <v>2</v>
      </c>
      <c r="R1733">
        <v>8</v>
      </c>
      <c r="S1733">
        <v>0</v>
      </c>
      <c r="T1733">
        <v>0</v>
      </c>
      <c r="U1733">
        <v>0</v>
      </c>
    </row>
    <row r="1734" spans="1:21" x14ac:dyDescent="0.35">
      <c r="A1734" t="s">
        <v>304</v>
      </c>
      <c r="B1734">
        <v>44303</v>
      </c>
      <c r="C1734" t="s">
        <v>289</v>
      </c>
      <c r="D1734" t="s">
        <v>44</v>
      </c>
      <c r="E1734">
        <v>1</v>
      </c>
      <c r="F1734">
        <v>0</v>
      </c>
      <c r="G1734">
        <v>0</v>
      </c>
      <c r="H1734">
        <v>0</v>
      </c>
      <c r="I1734">
        <v>1</v>
      </c>
      <c r="J1734">
        <v>0</v>
      </c>
      <c r="K1734">
        <v>0</v>
      </c>
      <c r="L1734">
        <v>5</v>
      </c>
      <c r="M1734">
        <v>7</v>
      </c>
      <c r="N1734">
        <v>5</v>
      </c>
      <c r="O1734">
        <v>5</v>
      </c>
      <c r="P1734">
        <v>3</v>
      </c>
      <c r="Q1734">
        <v>0</v>
      </c>
      <c r="R1734">
        <v>4</v>
      </c>
      <c r="S1734">
        <v>2</v>
      </c>
      <c r="T1734">
        <v>0</v>
      </c>
      <c r="U1734">
        <v>0</v>
      </c>
    </row>
    <row r="1735" spans="1:21" x14ac:dyDescent="0.35">
      <c r="A1735" t="s">
        <v>304</v>
      </c>
      <c r="B1735">
        <v>44304</v>
      </c>
      <c r="C1735" t="s">
        <v>285</v>
      </c>
      <c r="D1735" t="s">
        <v>44</v>
      </c>
      <c r="E1735">
        <v>1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7.333333333333333</v>
      </c>
      <c r="M1735">
        <v>4</v>
      </c>
      <c r="N1735">
        <v>2</v>
      </c>
      <c r="O1735">
        <v>2</v>
      </c>
      <c r="P1735">
        <v>1</v>
      </c>
      <c r="Q1735">
        <v>1</v>
      </c>
      <c r="R1735">
        <v>5</v>
      </c>
      <c r="S1735">
        <v>2</v>
      </c>
      <c r="T1735">
        <v>0</v>
      </c>
      <c r="U1735">
        <v>0</v>
      </c>
    </row>
    <row r="1736" spans="1:21" x14ac:dyDescent="0.35">
      <c r="A1736" t="s">
        <v>304</v>
      </c>
      <c r="B1736" t="s">
        <v>292</v>
      </c>
      <c r="C1736" t="s">
        <v>291</v>
      </c>
      <c r="D1736" t="s">
        <v>113</v>
      </c>
      <c r="E1736">
        <v>1</v>
      </c>
      <c r="F1736">
        <v>0</v>
      </c>
      <c r="G1736">
        <v>0</v>
      </c>
      <c r="H1736">
        <v>0</v>
      </c>
      <c r="I1736">
        <v>1</v>
      </c>
      <c r="J1736">
        <v>0</v>
      </c>
      <c r="K1736">
        <v>0</v>
      </c>
      <c r="L1736">
        <v>4</v>
      </c>
      <c r="M1736">
        <v>4</v>
      </c>
      <c r="N1736">
        <v>3</v>
      </c>
      <c r="O1736">
        <v>3</v>
      </c>
      <c r="P1736">
        <v>0</v>
      </c>
      <c r="Q1736">
        <v>1</v>
      </c>
      <c r="R1736">
        <v>3</v>
      </c>
      <c r="S1736">
        <v>0</v>
      </c>
      <c r="T1736">
        <v>0</v>
      </c>
      <c r="U1736">
        <v>0</v>
      </c>
    </row>
    <row r="1737" spans="1:21" x14ac:dyDescent="0.35">
      <c r="A1737" t="s">
        <v>304</v>
      </c>
      <c r="B1737" t="s">
        <v>293</v>
      </c>
      <c r="C1737" t="s">
        <v>294</v>
      </c>
      <c r="D1737" t="s">
        <v>113</v>
      </c>
      <c r="E1737">
        <v>1</v>
      </c>
      <c r="F1737">
        <v>0</v>
      </c>
      <c r="G1737">
        <v>0</v>
      </c>
      <c r="H1737">
        <v>1</v>
      </c>
      <c r="I1737">
        <v>0</v>
      </c>
      <c r="J1737">
        <v>0</v>
      </c>
      <c r="K1737">
        <v>0</v>
      </c>
      <c r="L1737">
        <v>5</v>
      </c>
      <c r="M1737">
        <v>2</v>
      </c>
      <c r="N1737">
        <v>1</v>
      </c>
      <c r="O1737">
        <v>1</v>
      </c>
      <c r="P1737">
        <v>0</v>
      </c>
      <c r="Q1737">
        <v>2</v>
      </c>
      <c r="R1737">
        <v>6</v>
      </c>
      <c r="S1737">
        <v>0</v>
      </c>
      <c r="T1737">
        <v>0</v>
      </c>
      <c r="U1737">
        <v>0</v>
      </c>
    </row>
    <row r="1738" spans="1:21" x14ac:dyDescent="0.35">
      <c r="A1738" t="s">
        <v>304</v>
      </c>
      <c r="B1738">
        <v>44308</v>
      </c>
      <c r="C1738" t="s">
        <v>288</v>
      </c>
      <c r="D1738" t="s">
        <v>113</v>
      </c>
      <c r="E1738">
        <v>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7</v>
      </c>
      <c r="M1738">
        <v>5</v>
      </c>
      <c r="N1738">
        <v>2</v>
      </c>
      <c r="O1738">
        <v>2</v>
      </c>
      <c r="P1738">
        <v>0</v>
      </c>
      <c r="Q1738">
        <v>1</v>
      </c>
      <c r="R1738">
        <v>2</v>
      </c>
      <c r="S1738">
        <v>0</v>
      </c>
      <c r="T1738">
        <v>0</v>
      </c>
      <c r="U1738">
        <v>0</v>
      </c>
    </row>
    <row r="1739" spans="1:21" x14ac:dyDescent="0.35">
      <c r="A1739" t="s">
        <v>304</v>
      </c>
      <c r="B1739">
        <v>44309</v>
      </c>
      <c r="C1739" t="s">
        <v>289</v>
      </c>
      <c r="D1739" t="s">
        <v>47</v>
      </c>
      <c r="E1739">
        <v>1</v>
      </c>
      <c r="F1739">
        <v>0</v>
      </c>
      <c r="G1739">
        <v>0</v>
      </c>
      <c r="H1739">
        <v>0</v>
      </c>
      <c r="I1739">
        <v>1</v>
      </c>
      <c r="J1739">
        <v>0</v>
      </c>
      <c r="K1739">
        <v>0</v>
      </c>
      <c r="L1739">
        <v>4.666666666666667</v>
      </c>
      <c r="M1739">
        <v>7</v>
      </c>
      <c r="N1739">
        <v>6</v>
      </c>
      <c r="O1739">
        <v>6</v>
      </c>
      <c r="P1739">
        <v>2</v>
      </c>
      <c r="Q1739">
        <v>3</v>
      </c>
      <c r="R1739">
        <v>1</v>
      </c>
      <c r="S1739">
        <v>0</v>
      </c>
      <c r="T1739">
        <v>0</v>
      </c>
      <c r="U1739">
        <v>0</v>
      </c>
    </row>
    <row r="1740" spans="1:21" x14ac:dyDescent="0.35">
      <c r="A1740" t="s">
        <v>304</v>
      </c>
      <c r="B1740" t="s">
        <v>0</v>
      </c>
      <c r="C1740" t="s">
        <v>1</v>
      </c>
      <c r="D1740" t="s">
        <v>2</v>
      </c>
      <c r="E1740" t="s">
        <v>3</v>
      </c>
      <c r="F1740" t="s">
        <v>4</v>
      </c>
      <c r="G1740" t="s">
        <v>5</v>
      </c>
      <c r="H1740" t="s">
        <v>6</v>
      </c>
      <c r="I1740" t="s">
        <v>7</v>
      </c>
      <c r="J1740" t="s">
        <v>8</v>
      </c>
      <c r="K1740" t="s">
        <v>9</v>
      </c>
      <c r="L1740" t="s">
        <v>10</v>
      </c>
      <c r="M1740" t="s">
        <v>11</v>
      </c>
      <c r="N1740" t="s">
        <v>12</v>
      </c>
      <c r="O1740" t="s">
        <v>13</v>
      </c>
      <c r="P1740" t="s">
        <v>14</v>
      </c>
      <c r="Q1740" t="s">
        <v>15</v>
      </c>
      <c r="R1740" t="s">
        <v>16</v>
      </c>
      <c r="S1740" t="s">
        <v>17</v>
      </c>
      <c r="T1740" t="s">
        <v>18</v>
      </c>
      <c r="U1740" t="s">
        <v>19</v>
      </c>
    </row>
    <row r="1741" spans="1:21" x14ac:dyDescent="0.35">
      <c r="A1741" t="s">
        <v>304</v>
      </c>
      <c r="B1741">
        <v>44310</v>
      </c>
      <c r="C1741" t="s">
        <v>285</v>
      </c>
      <c r="D1741" t="s">
        <v>47</v>
      </c>
      <c r="E1741">
        <v>1</v>
      </c>
      <c r="F1741">
        <v>0</v>
      </c>
      <c r="G1741">
        <v>0</v>
      </c>
      <c r="H1741">
        <v>0</v>
      </c>
      <c r="I1741">
        <v>1</v>
      </c>
      <c r="J1741">
        <v>0</v>
      </c>
      <c r="K1741">
        <v>0</v>
      </c>
      <c r="L1741">
        <v>8</v>
      </c>
      <c r="M1741">
        <v>3</v>
      </c>
      <c r="N1741">
        <v>2</v>
      </c>
      <c r="O1741">
        <v>1</v>
      </c>
      <c r="P1741">
        <v>0</v>
      </c>
      <c r="Q1741">
        <v>0</v>
      </c>
      <c r="R1741">
        <v>3</v>
      </c>
      <c r="S1741">
        <v>0</v>
      </c>
      <c r="T1741">
        <v>0</v>
      </c>
      <c r="U1741">
        <v>0</v>
      </c>
    </row>
    <row r="1742" spans="1:21" x14ac:dyDescent="0.35">
      <c r="A1742" t="s">
        <v>304</v>
      </c>
      <c r="B1742">
        <v>44311</v>
      </c>
      <c r="C1742" t="s">
        <v>291</v>
      </c>
      <c r="D1742" t="s">
        <v>47</v>
      </c>
      <c r="E1742">
        <v>1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3</v>
      </c>
      <c r="M1742">
        <v>1</v>
      </c>
      <c r="N1742">
        <v>0</v>
      </c>
      <c r="O1742">
        <v>0</v>
      </c>
      <c r="P1742">
        <v>0</v>
      </c>
      <c r="Q1742">
        <v>2</v>
      </c>
      <c r="R1742">
        <v>2</v>
      </c>
      <c r="S1742">
        <v>0</v>
      </c>
      <c r="T1742">
        <v>0</v>
      </c>
      <c r="U1742">
        <v>1</v>
      </c>
    </row>
    <row r="1743" spans="1:21" x14ac:dyDescent="0.35">
      <c r="A1743" t="s">
        <v>304</v>
      </c>
      <c r="B1743">
        <v>44312</v>
      </c>
      <c r="C1743" t="s">
        <v>294</v>
      </c>
      <c r="D1743" t="s">
        <v>47</v>
      </c>
      <c r="E1743">
        <v>1</v>
      </c>
      <c r="F1743">
        <v>0</v>
      </c>
      <c r="G1743">
        <v>0</v>
      </c>
      <c r="H1743">
        <v>0</v>
      </c>
      <c r="I1743">
        <v>1</v>
      </c>
      <c r="J1743">
        <v>0</v>
      </c>
      <c r="K1743">
        <v>0</v>
      </c>
      <c r="L1743">
        <v>6</v>
      </c>
      <c r="M1743">
        <v>5</v>
      </c>
      <c r="N1743">
        <v>3</v>
      </c>
      <c r="O1743">
        <v>3</v>
      </c>
      <c r="P1743">
        <v>1</v>
      </c>
      <c r="Q1743">
        <v>0</v>
      </c>
      <c r="R1743">
        <v>5</v>
      </c>
      <c r="S1743">
        <v>0</v>
      </c>
      <c r="T1743">
        <v>0</v>
      </c>
      <c r="U1743">
        <v>0</v>
      </c>
    </row>
    <row r="1744" spans="1:21" x14ac:dyDescent="0.35">
      <c r="A1744" t="s">
        <v>304</v>
      </c>
      <c r="B1744">
        <v>44313</v>
      </c>
      <c r="C1744" t="s">
        <v>288</v>
      </c>
      <c r="D1744" t="s">
        <v>75</v>
      </c>
      <c r="E1744">
        <v>1</v>
      </c>
      <c r="F1744">
        <v>0</v>
      </c>
      <c r="G1744">
        <v>0</v>
      </c>
      <c r="H1744">
        <v>1</v>
      </c>
      <c r="I1744">
        <v>0</v>
      </c>
      <c r="J1744">
        <v>0</v>
      </c>
      <c r="K1744">
        <v>0</v>
      </c>
      <c r="L1744">
        <v>7</v>
      </c>
      <c r="M1744">
        <v>7</v>
      </c>
      <c r="N1744">
        <v>2</v>
      </c>
      <c r="O1744">
        <v>1</v>
      </c>
      <c r="P1744">
        <v>0</v>
      </c>
      <c r="Q1744">
        <v>3</v>
      </c>
      <c r="R1744">
        <v>2</v>
      </c>
      <c r="S1744">
        <v>0</v>
      </c>
      <c r="T1744">
        <v>0</v>
      </c>
      <c r="U1744">
        <v>0</v>
      </c>
    </row>
    <row r="1745" spans="1:21" x14ac:dyDescent="0.35">
      <c r="A1745" t="s">
        <v>304</v>
      </c>
      <c r="B1745" t="s">
        <v>217</v>
      </c>
      <c r="C1745" t="s">
        <v>289</v>
      </c>
      <c r="D1745" t="s">
        <v>75</v>
      </c>
      <c r="E1745">
        <v>1</v>
      </c>
      <c r="F1745">
        <v>1</v>
      </c>
      <c r="G1745">
        <v>0</v>
      </c>
      <c r="H1745">
        <v>0</v>
      </c>
      <c r="I1745">
        <v>1</v>
      </c>
      <c r="J1745">
        <v>0</v>
      </c>
      <c r="K1745">
        <v>0</v>
      </c>
      <c r="L1745">
        <v>6</v>
      </c>
      <c r="M1745">
        <v>4</v>
      </c>
      <c r="N1745">
        <v>3</v>
      </c>
      <c r="O1745">
        <v>3</v>
      </c>
      <c r="P1745">
        <v>0</v>
      </c>
      <c r="Q1745">
        <v>3</v>
      </c>
      <c r="R1745">
        <v>6</v>
      </c>
      <c r="S1745">
        <v>0</v>
      </c>
      <c r="T1745">
        <v>0</v>
      </c>
      <c r="U1745">
        <v>0</v>
      </c>
    </row>
    <row r="1746" spans="1:21" x14ac:dyDescent="0.35">
      <c r="A1746" t="s">
        <v>304</v>
      </c>
      <c r="B1746" t="s">
        <v>218</v>
      </c>
      <c r="C1746" t="s">
        <v>285</v>
      </c>
      <c r="D1746" t="s">
        <v>75</v>
      </c>
      <c r="E1746">
        <v>1</v>
      </c>
      <c r="F1746">
        <v>0</v>
      </c>
      <c r="G1746">
        <v>0</v>
      </c>
      <c r="H1746">
        <v>0</v>
      </c>
      <c r="I1746">
        <v>1</v>
      </c>
      <c r="J1746">
        <v>0</v>
      </c>
      <c r="K1746">
        <v>0</v>
      </c>
      <c r="L1746">
        <v>1</v>
      </c>
      <c r="M1746">
        <v>3</v>
      </c>
      <c r="N1746">
        <v>2</v>
      </c>
      <c r="O1746">
        <v>2</v>
      </c>
      <c r="P1746">
        <v>0</v>
      </c>
      <c r="Q1746">
        <v>1</v>
      </c>
      <c r="R1746">
        <v>2</v>
      </c>
      <c r="S1746">
        <v>0</v>
      </c>
      <c r="T1746">
        <v>0</v>
      </c>
      <c r="U1746">
        <v>0</v>
      </c>
    </row>
    <row r="1747" spans="1:21" x14ac:dyDescent="0.35">
      <c r="A1747" t="s">
        <v>304</v>
      </c>
      <c r="B1747">
        <v>44316</v>
      </c>
      <c r="C1747" t="s">
        <v>287</v>
      </c>
      <c r="D1747" t="s">
        <v>52</v>
      </c>
      <c r="E1747">
        <v>1</v>
      </c>
      <c r="F1747">
        <v>0</v>
      </c>
      <c r="G1747">
        <v>0</v>
      </c>
      <c r="H1747">
        <v>0</v>
      </c>
      <c r="I1747">
        <v>1</v>
      </c>
      <c r="J1747">
        <v>0</v>
      </c>
      <c r="K1747">
        <v>0</v>
      </c>
      <c r="L1747">
        <v>3</v>
      </c>
      <c r="M1747">
        <v>5</v>
      </c>
      <c r="N1747">
        <v>4</v>
      </c>
      <c r="O1747">
        <v>4</v>
      </c>
      <c r="P1747">
        <v>3</v>
      </c>
      <c r="Q1747">
        <v>2</v>
      </c>
      <c r="R1747">
        <v>1</v>
      </c>
      <c r="S1747">
        <v>0</v>
      </c>
      <c r="T1747">
        <v>0</v>
      </c>
      <c r="U1747">
        <v>1</v>
      </c>
    </row>
    <row r="1748" spans="1:21" x14ac:dyDescent="0.35">
      <c r="A1748" t="s">
        <v>304</v>
      </c>
      <c r="B1748">
        <v>44317</v>
      </c>
      <c r="C1748" t="s">
        <v>294</v>
      </c>
      <c r="D1748" t="s">
        <v>52</v>
      </c>
      <c r="E1748">
        <v>1</v>
      </c>
      <c r="F1748">
        <v>0</v>
      </c>
      <c r="G1748">
        <v>0</v>
      </c>
      <c r="H1748">
        <v>0</v>
      </c>
      <c r="I1748">
        <v>1</v>
      </c>
      <c r="J1748">
        <v>0</v>
      </c>
      <c r="K1748">
        <v>0</v>
      </c>
      <c r="L1748">
        <v>5</v>
      </c>
      <c r="M1748">
        <v>5</v>
      </c>
      <c r="N1748">
        <v>4</v>
      </c>
      <c r="O1748">
        <v>4</v>
      </c>
      <c r="P1748">
        <v>0</v>
      </c>
      <c r="Q1748">
        <v>3</v>
      </c>
      <c r="R1748">
        <v>1</v>
      </c>
      <c r="S1748">
        <v>1</v>
      </c>
      <c r="T1748">
        <v>0</v>
      </c>
      <c r="U1748">
        <v>0</v>
      </c>
    </row>
    <row r="1749" spans="1:21" x14ac:dyDescent="0.35">
      <c r="A1749" t="s">
        <v>304</v>
      </c>
      <c r="B1749">
        <v>44318</v>
      </c>
      <c r="C1749" t="s">
        <v>288</v>
      </c>
      <c r="D1749" t="s">
        <v>52</v>
      </c>
      <c r="E1749">
        <v>1</v>
      </c>
      <c r="F1749">
        <v>0</v>
      </c>
      <c r="G1749">
        <v>0</v>
      </c>
      <c r="H1749">
        <v>0</v>
      </c>
      <c r="I1749">
        <v>1</v>
      </c>
      <c r="J1749">
        <v>0</v>
      </c>
      <c r="K1749">
        <v>0</v>
      </c>
      <c r="L1749">
        <v>7</v>
      </c>
      <c r="M1749">
        <v>3</v>
      </c>
      <c r="N1749">
        <v>2</v>
      </c>
      <c r="O1749">
        <v>2</v>
      </c>
      <c r="P1749">
        <v>0</v>
      </c>
      <c r="Q1749">
        <v>1</v>
      </c>
      <c r="R1749">
        <v>7</v>
      </c>
      <c r="S1749">
        <v>0</v>
      </c>
      <c r="T1749">
        <v>0</v>
      </c>
      <c r="U1749">
        <v>0</v>
      </c>
    </row>
    <row r="1750" spans="1:21" x14ac:dyDescent="0.35">
      <c r="A1750" t="s">
        <v>304</v>
      </c>
      <c r="B1750">
        <v>44320</v>
      </c>
      <c r="C1750" t="s">
        <v>291</v>
      </c>
      <c r="D1750" t="s">
        <v>38</v>
      </c>
      <c r="E1750">
        <v>1</v>
      </c>
      <c r="F1750">
        <v>0</v>
      </c>
      <c r="G1750">
        <v>0</v>
      </c>
      <c r="H1750">
        <v>0</v>
      </c>
      <c r="I1750">
        <v>1</v>
      </c>
      <c r="J1750">
        <v>0</v>
      </c>
      <c r="K1750">
        <v>0</v>
      </c>
      <c r="L1750">
        <v>0.66666666666666663</v>
      </c>
      <c r="M1750">
        <v>4</v>
      </c>
      <c r="N1750">
        <v>4</v>
      </c>
      <c r="O1750">
        <v>2</v>
      </c>
      <c r="P1750">
        <v>0</v>
      </c>
      <c r="Q1750">
        <v>1</v>
      </c>
      <c r="R1750">
        <v>0</v>
      </c>
      <c r="S1750">
        <v>0</v>
      </c>
      <c r="T1750">
        <v>0</v>
      </c>
      <c r="U1750">
        <v>0</v>
      </c>
    </row>
    <row r="1751" spans="1:21" x14ac:dyDescent="0.35">
      <c r="A1751" t="s">
        <v>304</v>
      </c>
      <c r="B1751">
        <v>44321</v>
      </c>
      <c r="C1751" t="s">
        <v>289</v>
      </c>
      <c r="D1751" t="s">
        <v>38</v>
      </c>
      <c r="E1751">
        <v>1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6</v>
      </c>
      <c r="M1751">
        <v>3</v>
      </c>
      <c r="N1751">
        <v>1</v>
      </c>
      <c r="O1751">
        <v>1</v>
      </c>
      <c r="P1751">
        <v>0</v>
      </c>
      <c r="Q1751">
        <v>4</v>
      </c>
      <c r="R1751">
        <v>3</v>
      </c>
      <c r="S1751">
        <v>1</v>
      </c>
      <c r="T1751">
        <v>0</v>
      </c>
      <c r="U1751">
        <v>0</v>
      </c>
    </row>
    <row r="1752" spans="1:21" x14ac:dyDescent="0.35">
      <c r="A1752" t="s">
        <v>304</v>
      </c>
      <c r="B1752">
        <v>44322</v>
      </c>
      <c r="C1752" t="s">
        <v>294</v>
      </c>
      <c r="D1752" t="s">
        <v>38</v>
      </c>
      <c r="E1752">
        <v>1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3</v>
      </c>
      <c r="M1752">
        <v>7</v>
      </c>
      <c r="N1752">
        <v>4</v>
      </c>
      <c r="O1752">
        <v>2</v>
      </c>
      <c r="P1752">
        <v>0</v>
      </c>
      <c r="Q1752">
        <v>0</v>
      </c>
      <c r="R1752">
        <v>3</v>
      </c>
      <c r="S1752">
        <v>2</v>
      </c>
      <c r="T1752">
        <v>0</v>
      </c>
      <c r="U1752">
        <v>0</v>
      </c>
    </row>
    <row r="1753" spans="1:21" x14ac:dyDescent="0.35">
      <c r="A1753" t="s">
        <v>304</v>
      </c>
      <c r="B1753">
        <v>44323</v>
      </c>
      <c r="C1753" t="s">
        <v>287</v>
      </c>
      <c r="D1753" t="s">
        <v>30</v>
      </c>
      <c r="E1753">
        <v>1</v>
      </c>
      <c r="F1753">
        <v>0</v>
      </c>
      <c r="G1753">
        <v>0</v>
      </c>
      <c r="H1753">
        <v>0</v>
      </c>
      <c r="I1753">
        <v>1</v>
      </c>
      <c r="J1753">
        <v>0</v>
      </c>
      <c r="K1753">
        <v>0</v>
      </c>
      <c r="L1753">
        <v>5</v>
      </c>
      <c r="M1753">
        <v>4</v>
      </c>
      <c r="N1753">
        <v>2</v>
      </c>
      <c r="O1753">
        <v>2</v>
      </c>
      <c r="P1753">
        <v>2</v>
      </c>
      <c r="Q1753">
        <v>2</v>
      </c>
      <c r="R1753">
        <v>8</v>
      </c>
      <c r="S1753">
        <v>0</v>
      </c>
      <c r="T1753">
        <v>0</v>
      </c>
      <c r="U1753">
        <v>0</v>
      </c>
    </row>
    <row r="1754" spans="1:21" x14ac:dyDescent="0.35">
      <c r="A1754" t="s">
        <v>304</v>
      </c>
      <c r="B1754">
        <v>44324</v>
      </c>
      <c r="C1754" t="s">
        <v>288</v>
      </c>
      <c r="D1754" t="s">
        <v>30</v>
      </c>
      <c r="E1754">
        <v>1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4.333333333333333</v>
      </c>
      <c r="M1754">
        <v>9</v>
      </c>
      <c r="N1754">
        <v>2</v>
      </c>
      <c r="O1754">
        <v>2</v>
      </c>
      <c r="P1754">
        <v>1</v>
      </c>
      <c r="Q1754">
        <v>2</v>
      </c>
      <c r="R1754">
        <v>3</v>
      </c>
      <c r="S1754">
        <v>0</v>
      </c>
      <c r="T1754">
        <v>0</v>
      </c>
      <c r="U1754">
        <v>0</v>
      </c>
    </row>
    <row r="1755" spans="1:21" x14ac:dyDescent="0.35">
      <c r="A1755" t="s">
        <v>304</v>
      </c>
      <c r="B1755">
        <v>44327</v>
      </c>
      <c r="C1755" t="s">
        <v>285</v>
      </c>
      <c r="D1755" t="s">
        <v>47</v>
      </c>
      <c r="E1755">
        <v>1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6</v>
      </c>
      <c r="M1755">
        <v>4</v>
      </c>
      <c r="N1755">
        <v>0</v>
      </c>
      <c r="O1755">
        <v>0</v>
      </c>
      <c r="P1755">
        <v>0</v>
      </c>
      <c r="Q1755">
        <v>2</v>
      </c>
      <c r="R1755">
        <v>5</v>
      </c>
      <c r="S1755">
        <v>1</v>
      </c>
      <c r="T1755">
        <v>0</v>
      </c>
      <c r="U1755">
        <v>1</v>
      </c>
    </row>
    <row r="1756" spans="1:21" x14ac:dyDescent="0.35">
      <c r="A1756" t="s">
        <v>304</v>
      </c>
      <c r="B1756">
        <v>44328</v>
      </c>
      <c r="C1756" t="s">
        <v>289</v>
      </c>
      <c r="D1756" t="s">
        <v>47</v>
      </c>
      <c r="E1756">
        <v>1</v>
      </c>
      <c r="F1756">
        <v>0</v>
      </c>
      <c r="G1756">
        <v>0</v>
      </c>
      <c r="H1756">
        <v>1</v>
      </c>
      <c r="I1756">
        <v>0</v>
      </c>
      <c r="J1756">
        <v>0</v>
      </c>
      <c r="K1756">
        <v>0</v>
      </c>
      <c r="L1756">
        <v>6</v>
      </c>
      <c r="M1756">
        <v>3</v>
      </c>
      <c r="N1756">
        <v>2</v>
      </c>
      <c r="O1756">
        <v>2</v>
      </c>
      <c r="P1756">
        <v>0</v>
      </c>
      <c r="Q1756">
        <v>2</v>
      </c>
      <c r="R1756">
        <v>4</v>
      </c>
      <c r="S1756">
        <v>1</v>
      </c>
      <c r="T1756">
        <v>0</v>
      </c>
      <c r="U1756">
        <v>0</v>
      </c>
    </row>
    <row r="1757" spans="1:21" x14ac:dyDescent="0.35">
      <c r="A1757" t="s">
        <v>304</v>
      </c>
      <c r="B1757">
        <v>44329</v>
      </c>
      <c r="C1757" t="s">
        <v>294</v>
      </c>
      <c r="D1757" t="s">
        <v>47</v>
      </c>
      <c r="E1757">
        <v>1</v>
      </c>
      <c r="F1757">
        <v>0</v>
      </c>
      <c r="G1757">
        <v>0</v>
      </c>
      <c r="H1757">
        <v>1</v>
      </c>
      <c r="I1757">
        <v>0</v>
      </c>
      <c r="J1757">
        <v>0</v>
      </c>
      <c r="K1757">
        <v>0</v>
      </c>
      <c r="L1757">
        <v>6.333333333333333</v>
      </c>
      <c r="M1757">
        <v>6</v>
      </c>
      <c r="N1757">
        <v>1</v>
      </c>
      <c r="O1757">
        <v>1</v>
      </c>
      <c r="P1757">
        <v>0</v>
      </c>
      <c r="Q1757">
        <v>1</v>
      </c>
      <c r="R1757">
        <v>7</v>
      </c>
      <c r="S1757">
        <v>1</v>
      </c>
      <c r="T1757">
        <v>0</v>
      </c>
      <c r="U1757">
        <v>0</v>
      </c>
    </row>
    <row r="1758" spans="1:21" x14ac:dyDescent="0.35">
      <c r="A1758" t="s">
        <v>304</v>
      </c>
      <c r="B1758">
        <v>44330</v>
      </c>
      <c r="C1758" t="s">
        <v>287</v>
      </c>
      <c r="D1758" t="s">
        <v>112</v>
      </c>
      <c r="E1758">
        <v>1</v>
      </c>
      <c r="F1758">
        <v>0</v>
      </c>
      <c r="G1758">
        <v>0</v>
      </c>
      <c r="H1758">
        <v>0</v>
      </c>
      <c r="I1758">
        <v>1</v>
      </c>
      <c r="J1758">
        <v>0</v>
      </c>
      <c r="K1758">
        <v>0</v>
      </c>
      <c r="L1758">
        <v>6</v>
      </c>
      <c r="M1758">
        <v>8</v>
      </c>
      <c r="N1758">
        <v>4</v>
      </c>
      <c r="O1758">
        <v>4</v>
      </c>
      <c r="P1758">
        <v>1</v>
      </c>
      <c r="Q1758">
        <v>1</v>
      </c>
      <c r="R1758">
        <v>5</v>
      </c>
      <c r="S1758">
        <v>1</v>
      </c>
      <c r="T1758">
        <v>0</v>
      </c>
      <c r="U1758">
        <v>1</v>
      </c>
    </row>
    <row r="1759" spans="1:21" x14ac:dyDescent="0.35">
      <c r="A1759" t="s">
        <v>304</v>
      </c>
      <c r="B1759">
        <v>44331</v>
      </c>
      <c r="C1759" t="s">
        <v>288</v>
      </c>
      <c r="D1759" t="s">
        <v>112</v>
      </c>
      <c r="E1759">
        <v>1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2.6666666666666665</v>
      </c>
      <c r="M1759">
        <v>5</v>
      </c>
      <c r="N1759">
        <v>4</v>
      </c>
      <c r="O1759">
        <v>4</v>
      </c>
      <c r="P1759">
        <v>0</v>
      </c>
      <c r="Q1759">
        <v>1</v>
      </c>
      <c r="R1759">
        <v>1</v>
      </c>
      <c r="S1759">
        <v>0</v>
      </c>
      <c r="T1759">
        <v>0</v>
      </c>
      <c r="U1759">
        <v>0</v>
      </c>
    </row>
    <row r="1760" spans="1:21" x14ac:dyDescent="0.35">
      <c r="A1760" t="s">
        <v>304</v>
      </c>
      <c r="B1760">
        <v>44332</v>
      </c>
      <c r="C1760" t="s">
        <v>285</v>
      </c>
      <c r="D1760" t="s">
        <v>112</v>
      </c>
      <c r="E1760">
        <v>1</v>
      </c>
      <c r="F1760">
        <v>0</v>
      </c>
      <c r="G1760">
        <v>0</v>
      </c>
      <c r="H1760">
        <v>0</v>
      </c>
      <c r="I1760">
        <v>1</v>
      </c>
      <c r="J1760">
        <v>0</v>
      </c>
      <c r="K1760">
        <v>0</v>
      </c>
      <c r="L1760">
        <v>6</v>
      </c>
      <c r="M1760">
        <v>6</v>
      </c>
      <c r="N1760">
        <v>5</v>
      </c>
      <c r="O1760">
        <v>4</v>
      </c>
      <c r="P1760">
        <v>1</v>
      </c>
      <c r="Q1760">
        <v>1</v>
      </c>
      <c r="R1760">
        <v>8</v>
      </c>
      <c r="S1760">
        <v>1</v>
      </c>
      <c r="T1760">
        <v>0</v>
      </c>
      <c r="U1760">
        <v>0</v>
      </c>
    </row>
    <row r="1761" spans="1:21" x14ac:dyDescent="0.35">
      <c r="A1761" t="s">
        <v>304</v>
      </c>
      <c r="B1761" t="s">
        <v>0</v>
      </c>
      <c r="C1761" t="s">
        <v>1</v>
      </c>
      <c r="D1761" t="s">
        <v>2</v>
      </c>
      <c r="E1761" t="s">
        <v>3</v>
      </c>
      <c r="F1761" t="s">
        <v>4</v>
      </c>
      <c r="G1761" t="s">
        <v>5</v>
      </c>
      <c r="H1761" t="s">
        <v>6</v>
      </c>
      <c r="I1761" t="s">
        <v>7</v>
      </c>
      <c r="J1761" t="s">
        <v>8</v>
      </c>
      <c r="K1761" t="s">
        <v>9</v>
      </c>
      <c r="L1761" t="s">
        <v>10</v>
      </c>
      <c r="M1761" t="s">
        <v>11</v>
      </c>
      <c r="N1761" t="s">
        <v>12</v>
      </c>
      <c r="O1761" t="s">
        <v>13</v>
      </c>
      <c r="P1761" t="s">
        <v>14</v>
      </c>
      <c r="Q1761" t="s">
        <v>15</v>
      </c>
      <c r="R1761" t="s">
        <v>16</v>
      </c>
      <c r="S1761" t="s">
        <v>17</v>
      </c>
      <c r="T1761" t="s">
        <v>18</v>
      </c>
      <c r="U1761" t="s">
        <v>19</v>
      </c>
    </row>
    <row r="1762" spans="1:21" x14ac:dyDescent="0.35">
      <c r="A1762" t="s">
        <v>304</v>
      </c>
      <c r="B1762">
        <v>44333</v>
      </c>
      <c r="C1762" t="s">
        <v>289</v>
      </c>
      <c r="D1762" t="s">
        <v>34</v>
      </c>
      <c r="E1762">
        <v>1</v>
      </c>
      <c r="F1762">
        <v>0</v>
      </c>
      <c r="G1762">
        <v>0</v>
      </c>
      <c r="H1762">
        <v>1</v>
      </c>
      <c r="I1762">
        <v>0</v>
      </c>
      <c r="J1762">
        <v>0</v>
      </c>
      <c r="K1762">
        <v>0</v>
      </c>
      <c r="L1762">
        <v>7.666666666666667</v>
      </c>
      <c r="M1762">
        <v>3</v>
      </c>
      <c r="N1762">
        <v>1</v>
      </c>
      <c r="O1762">
        <v>1</v>
      </c>
      <c r="P1762">
        <v>1</v>
      </c>
      <c r="Q1762">
        <v>3</v>
      </c>
      <c r="R1762">
        <v>7</v>
      </c>
      <c r="S1762">
        <v>0</v>
      </c>
      <c r="T1762">
        <v>0</v>
      </c>
      <c r="U1762">
        <v>0</v>
      </c>
    </row>
    <row r="1763" spans="1:21" x14ac:dyDescent="0.35">
      <c r="A1763" t="s">
        <v>304</v>
      </c>
      <c r="B1763">
        <v>44334</v>
      </c>
      <c r="C1763" t="s">
        <v>294</v>
      </c>
      <c r="D1763" t="s">
        <v>34</v>
      </c>
      <c r="E1763">
        <v>1</v>
      </c>
      <c r="F1763">
        <v>1</v>
      </c>
      <c r="G1763">
        <v>0</v>
      </c>
      <c r="H1763">
        <v>1</v>
      </c>
      <c r="I1763">
        <v>0</v>
      </c>
      <c r="J1763">
        <v>0</v>
      </c>
      <c r="K1763">
        <v>1</v>
      </c>
      <c r="L1763">
        <v>9</v>
      </c>
      <c r="M1763">
        <v>0</v>
      </c>
      <c r="N1763">
        <v>0</v>
      </c>
      <c r="O1763">
        <v>0</v>
      </c>
      <c r="P1763">
        <v>0</v>
      </c>
      <c r="Q1763">
        <v>2</v>
      </c>
      <c r="R1763">
        <v>9</v>
      </c>
      <c r="S1763">
        <v>0</v>
      </c>
      <c r="T1763">
        <v>0</v>
      </c>
      <c r="U1763">
        <v>0</v>
      </c>
    </row>
    <row r="1764" spans="1:21" x14ac:dyDescent="0.35">
      <c r="A1764" t="s">
        <v>304</v>
      </c>
      <c r="B1764">
        <v>44335</v>
      </c>
      <c r="C1764" t="s">
        <v>287</v>
      </c>
      <c r="D1764" t="s">
        <v>34</v>
      </c>
      <c r="E1764">
        <v>1</v>
      </c>
      <c r="F1764">
        <v>0</v>
      </c>
      <c r="G1764">
        <v>0</v>
      </c>
      <c r="H1764">
        <v>1</v>
      </c>
      <c r="I1764">
        <v>0</v>
      </c>
      <c r="J1764">
        <v>0</v>
      </c>
      <c r="K1764">
        <v>0</v>
      </c>
      <c r="L1764">
        <v>5</v>
      </c>
      <c r="M1764">
        <v>4</v>
      </c>
      <c r="N1764">
        <v>2</v>
      </c>
      <c r="O1764">
        <v>2</v>
      </c>
      <c r="P1764">
        <v>1</v>
      </c>
      <c r="Q1764">
        <v>2</v>
      </c>
      <c r="R1764">
        <v>9</v>
      </c>
      <c r="S1764">
        <v>0</v>
      </c>
      <c r="T1764">
        <v>0</v>
      </c>
      <c r="U1764">
        <v>0</v>
      </c>
    </row>
    <row r="1765" spans="1:21" x14ac:dyDescent="0.35">
      <c r="A1765" t="s">
        <v>304</v>
      </c>
      <c r="B1765">
        <v>44337</v>
      </c>
      <c r="C1765" t="s">
        <v>288</v>
      </c>
      <c r="D1765" t="s">
        <v>29</v>
      </c>
      <c r="E1765">
        <v>1</v>
      </c>
      <c r="F1765">
        <v>0</v>
      </c>
      <c r="G1765">
        <v>0</v>
      </c>
      <c r="H1765">
        <v>1</v>
      </c>
      <c r="I1765">
        <v>0</v>
      </c>
      <c r="J1765">
        <v>0</v>
      </c>
      <c r="K1765">
        <v>0</v>
      </c>
      <c r="L1765">
        <v>6</v>
      </c>
      <c r="M1765">
        <v>10</v>
      </c>
      <c r="N1765">
        <v>5</v>
      </c>
      <c r="O1765">
        <v>5</v>
      </c>
      <c r="P1765">
        <v>1</v>
      </c>
      <c r="Q1765">
        <v>0</v>
      </c>
      <c r="R1765">
        <v>1</v>
      </c>
      <c r="S1765">
        <v>0</v>
      </c>
      <c r="T1765">
        <v>0</v>
      </c>
      <c r="U1765">
        <v>0</v>
      </c>
    </row>
    <row r="1766" spans="1:21" x14ac:dyDescent="0.35">
      <c r="A1766" t="s">
        <v>304</v>
      </c>
      <c r="B1766">
        <v>44338</v>
      </c>
      <c r="C1766" t="s">
        <v>285</v>
      </c>
      <c r="D1766" t="s">
        <v>29</v>
      </c>
      <c r="E1766">
        <v>1</v>
      </c>
      <c r="F1766">
        <v>0</v>
      </c>
      <c r="G1766">
        <v>0</v>
      </c>
      <c r="H1766">
        <v>0</v>
      </c>
      <c r="I1766">
        <v>1</v>
      </c>
      <c r="J1766">
        <v>0</v>
      </c>
      <c r="K1766">
        <v>0</v>
      </c>
      <c r="L1766">
        <v>5</v>
      </c>
      <c r="M1766">
        <v>8</v>
      </c>
      <c r="N1766">
        <v>5</v>
      </c>
      <c r="O1766">
        <v>5</v>
      </c>
      <c r="P1766">
        <v>0</v>
      </c>
      <c r="Q1766">
        <v>3</v>
      </c>
      <c r="R1766">
        <v>5</v>
      </c>
      <c r="S1766">
        <v>0</v>
      </c>
      <c r="T1766">
        <v>0</v>
      </c>
      <c r="U1766">
        <v>1</v>
      </c>
    </row>
    <row r="1767" spans="1:21" x14ac:dyDescent="0.35">
      <c r="A1767" t="s">
        <v>304</v>
      </c>
      <c r="B1767">
        <v>44339</v>
      </c>
      <c r="C1767" t="s">
        <v>289</v>
      </c>
      <c r="D1767" t="s">
        <v>29</v>
      </c>
      <c r="E1767">
        <v>1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6.333333333333333</v>
      </c>
      <c r="M1767">
        <v>3</v>
      </c>
      <c r="N1767">
        <v>1</v>
      </c>
      <c r="O1767">
        <v>1</v>
      </c>
      <c r="P1767">
        <v>0</v>
      </c>
      <c r="Q1767">
        <v>1</v>
      </c>
      <c r="R1767">
        <v>6</v>
      </c>
      <c r="S1767">
        <v>1</v>
      </c>
      <c r="T1767">
        <v>0</v>
      </c>
      <c r="U1767">
        <v>0</v>
      </c>
    </row>
    <row r="1768" spans="1:21" x14ac:dyDescent="0.35">
      <c r="A1768" t="s">
        <v>304</v>
      </c>
      <c r="B1768">
        <v>44340</v>
      </c>
      <c r="C1768" t="s">
        <v>294</v>
      </c>
      <c r="D1768" t="s">
        <v>40</v>
      </c>
      <c r="E1768">
        <v>1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6</v>
      </c>
      <c r="M1768">
        <v>7</v>
      </c>
      <c r="N1768">
        <v>3</v>
      </c>
      <c r="O1768">
        <v>3</v>
      </c>
      <c r="P1768">
        <v>0</v>
      </c>
      <c r="Q1768">
        <v>1</v>
      </c>
      <c r="R1768">
        <v>3</v>
      </c>
      <c r="S1768">
        <v>1</v>
      </c>
      <c r="T1768">
        <v>0</v>
      </c>
      <c r="U1768">
        <v>0</v>
      </c>
    </row>
    <row r="1769" spans="1:21" x14ac:dyDescent="0.35">
      <c r="A1769" t="s">
        <v>304</v>
      </c>
      <c r="B1769">
        <v>44341</v>
      </c>
      <c r="C1769" t="s">
        <v>287</v>
      </c>
      <c r="D1769" t="s">
        <v>40</v>
      </c>
      <c r="E1769">
        <v>1</v>
      </c>
      <c r="F1769">
        <v>0</v>
      </c>
      <c r="G1769">
        <v>0</v>
      </c>
      <c r="H1769">
        <v>0</v>
      </c>
      <c r="I1769">
        <v>1</v>
      </c>
      <c r="J1769">
        <v>0</v>
      </c>
      <c r="K1769">
        <v>0</v>
      </c>
      <c r="L1769">
        <v>5</v>
      </c>
      <c r="M1769">
        <v>6</v>
      </c>
      <c r="N1769">
        <v>2</v>
      </c>
      <c r="O1769">
        <v>2</v>
      </c>
      <c r="P1769">
        <v>1</v>
      </c>
      <c r="Q1769">
        <v>1</v>
      </c>
      <c r="R1769">
        <v>9</v>
      </c>
      <c r="S1769">
        <v>0</v>
      </c>
      <c r="T1769">
        <v>0</v>
      </c>
      <c r="U1769">
        <v>0</v>
      </c>
    </row>
    <row r="1770" spans="1:21" x14ac:dyDescent="0.35">
      <c r="A1770" t="s">
        <v>304</v>
      </c>
      <c r="B1770">
        <v>44342</v>
      </c>
      <c r="C1770" t="s">
        <v>288</v>
      </c>
      <c r="D1770" t="s">
        <v>40</v>
      </c>
      <c r="E1770">
        <v>1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5.666666666666667</v>
      </c>
      <c r="M1770">
        <v>3</v>
      </c>
      <c r="N1770">
        <v>0</v>
      </c>
      <c r="O1770">
        <v>0</v>
      </c>
      <c r="P1770">
        <v>0</v>
      </c>
      <c r="Q1770">
        <v>3</v>
      </c>
      <c r="R1770">
        <v>2</v>
      </c>
      <c r="S1770">
        <v>1</v>
      </c>
      <c r="T1770">
        <v>0</v>
      </c>
      <c r="U1770">
        <v>0</v>
      </c>
    </row>
    <row r="1771" spans="1:21" x14ac:dyDescent="0.35">
      <c r="A1771" t="s">
        <v>304</v>
      </c>
      <c r="B1771">
        <v>44343</v>
      </c>
      <c r="C1771" t="s">
        <v>285</v>
      </c>
      <c r="D1771" t="s">
        <v>40</v>
      </c>
      <c r="E1771">
        <v>1</v>
      </c>
      <c r="F1771">
        <v>0</v>
      </c>
      <c r="G1771">
        <v>0</v>
      </c>
      <c r="H1771">
        <v>0</v>
      </c>
      <c r="I1771">
        <v>1</v>
      </c>
      <c r="J1771">
        <v>0</v>
      </c>
      <c r="K1771">
        <v>0</v>
      </c>
      <c r="L1771">
        <v>5</v>
      </c>
      <c r="M1771">
        <v>6</v>
      </c>
      <c r="N1771">
        <v>4</v>
      </c>
      <c r="O1771">
        <v>4</v>
      </c>
      <c r="P1771">
        <v>1</v>
      </c>
      <c r="Q1771">
        <v>2</v>
      </c>
      <c r="R1771">
        <v>5</v>
      </c>
      <c r="S1771">
        <v>0</v>
      </c>
      <c r="T1771">
        <v>0</v>
      </c>
      <c r="U1771">
        <v>0</v>
      </c>
    </row>
    <row r="1772" spans="1:21" x14ac:dyDescent="0.35">
      <c r="A1772" t="s">
        <v>304</v>
      </c>
      <c r="B1772">
        <v>44344</v>
      </c>
      <c r="C1772" t="s">
        <v>289</v>
      </c>
      <c r="D1772" t="s">
        <v>71</v>
      </c>
      <c r="E1772">
        <v>1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5</v>
      </c>
      <c r="M1772">
        <v>5</v>
      </c>
      <c r="N1772">
        <v>1</v>
      </c>
      <c r="O1772">
        <v>1</v>
      </c>
      <c r="P1772">
        <v>1</v>
      </c>
      <c r="Q1772">
        <v>0</v>
      </c>
      <c r="R1772">
        <v>7</v>
      </c>
      <c r="S1772">
        <v>0</v>
      </c>
      <c r="T1772">
        <v>0</v>
      </c>
      <c r="U1772">
        <v>0</v>
      </c>
    </row>
    <row r="1773" spans="1:21" x14ac:dyDescent="0.35">
      <c r="A1773" t="s">
        <v>304</v>
      </c>
      <c r="B1773">
        <v>44345</v>
      </c>
      <c r="C1773" t="s">
        <v>294</v>
      </c>
      <c r="D1773" t="s">
        <v>71</v>
      </c>
      <c r="E1773">
        <v>1</v>
      </c>
      <c r="F1773">
        <v>0</v>
      </c>
      <c r="G1773">
        <v>0</v>
      </c>
      <c r="H1773">
        <v>1</v>
      </c>
      <c r="I1773">
        <v>0</v>
      </c>
      <c r="J1773">
        <v>0</v>
      </c>
      <c r="K1773">
        <v>0</v>
      </c>
      <c r="L1773">
        <v>5.666666666666667</v>
      </c>
      <c r="M1773">
        <v>3</v>
      </c>
      <c r="N1773">
        <v>1</v>
      </c>
      <c r="O1773">
        <v>1</v>
      </c>
      <c r="P1773">
        <v>0</v>
      </c>
      <c r="Q1773">
        <v>3</v>
      </c>
      <c r="R1773">
        <v>6</v>
      </c>
      <c r="S1773">
        <v>0</v>
      </c>
      <c r="T1773">
        <v>0</v>
      </c>
      <c r="U1773">
        <v>0</v>
      </c>
    </row>
    <row r="1774" spans="1:21" x14ac:dyDescent="0.35">
      <c r="A1774" t="s">
        <v>304</v>
      </c>
      <c r="B1774">
        <v>44346</v>
      </c>
      <c r="C1774" t="s">
        <v>287</v>
      </c>
      <c r="D1774" t="s">
        <v>71</v>
      </c>
      <c r="E1774">
        <v>1</v>
      </c>
      <c r="F1774">
        <v>0</v>
      </c>
      <c r="G1774">
        <v>0</v>
      </c>
      <c r="H1774">
        <v>1</v>
      </c>
      <c r="I1774">
        <v>0</v>
      </c>
      <c r="J1774">
        <v>0</v>
      </c>
      <c r="K1774">
        <v>0</v>
      </c>
      <c r="L1774">
        <v>6</v>
      </c>
      <c r="M1774">
        <v>3</v>
      </c>
      <c r="N1774">
        <v>0</v>
      </c>
      <c r="O1774">
        <v>0</v>
      </c>
      <c r="P1774">
        <v>0</v>
      </c>
      <c r="Q1774">
        <v>3</v>
      </c>
      <c r="R1774">
        <v>8</v>
      </c>
      <c r="S1774">
        <v>0</v>
      </c>
      <c r="T1774">
        <v>0</v>
      </c>
      <c r="U1774">
        <v>0</v>
      </c>
    </row>
    <row r="1775" spans="1:21" x14ac:dyDescent="0.35">
      <c r="A1775" t="s">
        <v>304</v>
      </c>
      <c r="B1775">
        <v>44347</v>
      </c>
      <c r="C1775" t="s">
        <v>295</v>
      </c>
      <c r="D1775" t="s">
        <v>105</v>
      </c>
      <c r="E1775">
        <v>1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1</v>
      </c>
      <c r="M1775">
        <v>1</v>
      </c>
      <c r="N1775">
        <v>0</v>
      </c>
      <c r="O1775">
        <v>0</v>
      </c>
      <c r="P1775">
        <v>0</v>
      </c>
      <c r="Q1775">
        <v>0</v>
      </c>
      <c r="R1775">
        <v>2</v>
      </c>
      <c r="S1775">
        <v>0</v>
      </c>
      <c r="T1775">
        <v>0</v>
      </c>
      <c r="U1775">
        <v>0</v>
      </c>
    </row>
    <row r="1776" spans="1:21" x14ac:dyDescent="0.35">
      <c r="A1776" t="s">
        <v>304</v>
      </c>
      <c r="B1776">
        <v>44348</v>
      </c>
      <c r="C1776" t="s">
        <v>285</v>
      </c>
      <c r="D1776" t="s">
        <v>105</v>
      </c>
      <c r="E1776">
        <v>1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4.666666666666667</v>
      </c>
      <c r="M1776">
        <v>5</v>
      </c>
      <c r="N1776">
        <v>5</v>
      </c>
      <c r="O1776">
        <v>5</v>
      </c>
      <c r="P1776">
        <v>3</v>
      </c>
      <c r="Q1776">
        <v>3</v>
      </c>
      <c r="R1776">
        <v>4</v>
      </c>
      <c r="S1776">
        <v>0</v>
      </c>
      <c r="T1776">
        <v>0</v>
      </c>
      <c r="U1776">
        <v>0</v>
      </c>
    </row>
    <row r="1777" spans="1:21" x14ac:dyDescent="0.35">
      <c r="A1777" t="s">
        <v>304</v>
      </c>
      <c r="B1777">
        <v>44350</v>
      </c>
      <c r="C1777" t="s">
        <v>289</v>
      </c>
      <c r="D1777" t="s">
        <v>75</v>
      </c>
      <c r="E1777">
        <v>1</v>
      </c>
      <c r="F1777">
        <v>0</v>
      </c>
      <c r="G1777">
        <v>0</v>
      </c>
      <c r="H1777">
        <v>0</v>
      </c>
      <c r="I1777">
        <v>1</v>
      </c>
      <c r="J1777">
        <v>0</v>
      </c>
      <c r="K1777">
        <v>0</v>
      </c>
      <c r="L1777">
        <v>7</v>
      </c>
      <c r="M1777">
        <v>5</v>
      </c>
      <c r="N1777">
        <v>3</v>
      </c>
      <c r="O1777">
        <v>3</v>
      </c>
      <c r="P1777">
        <v>3</v>
      </c>
      <c r="Q1777">
        <v>0</v>
      </c>
      <c r="R1777">
        <v>6</v>
      </c>
      <c r="S1777">
        <v>0</v>
      </c>
      <c r="T1777">
        <v>0</v>
      </c>
      <c r="U1777">
        <v>0</v>
      </c>
    </row>
    <row r="1778" spans="1:21" x14ac:dyDescent="0.35">
      <c r="A1778" t="s">
        <v>304</v>
      </c>
      <c r="B1778">
        <v>44351</v>
      </c>
      <c r="C1778" t="s">
        <v>294</v>
      </c>
      <c r="D1778" t="s">
        <v>75</v>
      </c>
      <c r="E1778">
        <v>1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4</v>
      </c>
      <c r="M1778">
        <v>2</v>
      </c>
      <c r="N1778">
        <v>1</v>
      </c>
      <c r="O1778">
        <v>1</v>
      </c>
      <c r="P1778">
        <v>1</v>
      </c>
      <c r="Q1778">
        <v>0</v>
      </c>
      <c r="R1778">
        <v>4</v>
      </c>
      <c r="S1778">
        <v>0</v>
      </c>
      <c r="T1778">
        <v>0</v>
      </c>
      <c r="U1778">
        <v>0</v>
      </c>
    </row>
    <row r="1779" spans="1:21" x14ac:dyDescent="0.35">
      <c r="A1779" t="s">
        <v>304</v>
      </c>
      <c r="B1779">
        <v>44352</v>
      </c>
      <c r="C1779" t="s">
        <v>287</v>
      </c>
      <c r="D1779" t="s">
        <v>75</v>
      </c>
      <c r="E1779">
        <v>1</v>
      </c>
      <c r="F1779">
        <v>0</v>
      </c>
      <c r="G1779">
        <v>0</v>
      </c>
      <c r="H1779">
        <v>1</v>
      </c>
      <c r="I1779">
        <v>0</v>
      </c>
      <c r="J1779">
        <v>0</v>
      </c>
      <c r="K1779">
        <v>0</v>
      </c>
      <c r="L1779">
        <v>5</v>
      </c>
      <c r="M1779">
        <v>4</v>
      </c>
      <c r="N1779">
        <v>1</v>
      </c>
      <c r="O1779">
        <v>1</v>
      </c>
      <c r="P1779">
        <v>0</v>
      </c>
      <c r="Q1779">
        <v>3</v>
      </c>
      <c r="R1779">
        <v>11</v>
      </c>
      <c r="S1779">
        <v>0</v>
      </c>
      <c r="T1779">
        <v>0</v>
      </c>
      <c r="U1779">
        <v>0</v>
      </c>
    </row>
    <row r="1780" spans="1:21" x14ac:dyDescent="0.35">
      <c r="A1780" t="s">
        <v>304</v>
      </c>
      <c r="B1780">
        <v>44353</v>
      </c>
      <c r="C1780" t="s">
        <v>288</v>
      </c>
      <c r="D1780" t="s">
        <v>75</v>
      </c>
      <c r="E1780">
        <v>1</v>
      </c>
      <c r="F1780">
        <v>0</v>
      </c>
      <c r="G1780">
        <v>0</v>
      </c>
      <c r="H1780">
        <v>0</v>
      </c>
      <c r="I1780">
        <v>1</v>
      </c>
      <c r="J1780">
        <v>0</v>
      </c>
      <c r="K1780">
        <v>0</v>
      </c>
      <c r="L1780">
        <v>5</v>
      </c>
      <c r="M1780">
        <v>6</v>
      </c>
      <c r="N1780">
        <v>3</v>
      </c>
      <c r="O1780">
        <v>3</v>
      </c>
      <c r="P1780">
        <v>0</v>
      </c>
      <c r="Q1780">
        <v>2</v>
      </c>
      <c r="R1780">
        <v>1</v>
      </c>
      <c r="S1780">
        <v>0</v>
      </c>
      <c r="T1780">
        <v>0</v>
      </c>
      <c r="U1780">
        <v>0</v>
      </c>
    </row>
    <row r="1781" spans="1:21" x14ac:dyDescent="0.35">
      <c r="A1781" t="s">
        <v>304</v>
      </c>
      <c r="B1781">
        <v>44355</v>
      </c>
      <c r="C1781" t="s">
        <v>285</v>
      </c>
      <c r="D1781" t="s">
        <v>46</v>
      </c>
      <c r="E1781">
        <v>1</v>
      </c>
      <c r="F1781">
        <v>0</v>
      </c>
      <c r="G1781">
        <v>0</v>
      </c>
      <c r="H1781">
        <v>1</v>
      </c>
      <c r="I1781">
        <v>0</v>
      </c>
      <c r="J1781">
        <v>0</v>
      </c>
      <c r="K1781">
        <v>0</v>
      </c>
      <c r="L1781">
        <v>6</v>
      </c>
      <c r="M1781">
        <v>6</v>
      </c>
      <c r="N1781">
        <v>1</v>
      </c>
      <c r="O1781">
        <v>0</v>
      </c>
      <c r="P1781">
        <v>0</v>
      </c>
      <c r="Q1781">
        <v>1</v>
      </c>
      <c r="R1781">
        <v>3</v>
      </c>
      <c r="S1781">
        <v>1</v>
      </c>
      <c r="T1781">
        <v>0</v>
      </c>
      <c r="U1781">
        <v>0</v>
      </c>
    </row>
    <row r="1782" spans="1:21" x14ac:dyDescent="0.35">
      <c r="A1782" t="s">
        <v>304</v>
      </c>
      <c r="B1782" t="s">
        <v>0</v>
      </c>
      <c r="C1782" t="s">
        <v>1</v>
      </c>
      <c r="D1782" t="s">
        <v>2</v>
      </c>
      <c r="E1782" t="s">
        <v>3</v>
      </c>
      <c r="F1782" t="s">
        <v>4</v>
      </c>
      <c r="G1782" t="s">
        <v>5</v>
      </c>
      <c r="H1782" t="s">
        <v>6</v>
      </c>
      <c r="I1782" t="s">
        <v>7</v>
      </c>
      <c r="J1782" t="s">
        <v>8</v>
      </c>
      <c r="K1782" t="s">
        <v>9</v>
      </c>
      <c r="L1782" t="s">
        <v>10</v>
      </c>
      <c r="M1782" t="s">
        <v>11</v>
      </c>
      <c r="N1782" t="s">
        <v>12</v>
      </c>
      <c r="O1782" t="s">
        <v>13</v>
      </c>
      <c r="P1782" t="s">
        <v>14</v>
      </c>
      <c r="Q1782" t="s">
        <v>15</v>
      </c>
      <c r="R1782" t="s">
        <v>16</v>
      </c>
      <c r="S1782" t="s">
        <v>17</v>
      </c>
      <c r="T1782" t="s">
        <v>18</v>
      </c>
      <c r="U1782" t="s">
        <v>19</v>
      </c>
    </row>
    <row r="1783" spans="1:21" x14ac:dyDescent="0.35">
      <c r="A1783" t="s">
        <v>304</v>
      </c>
      <c r="B1783">
        <v>44356</v>
      </c>
      <c r="C1783" t="s">
        <v>289</v>
      </c>
      <c r="D1783" t="s">
        <v>46</v>
      </c>
      <c r="E1783">
        <v>1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6</v>
      </c>
      <c r="M1783">
        <v>4</v>
      </c>
      <c r="N1783">
        <v>3</v>
      </c>
      <c r="O1783">
        <v>3</v>
      </c>
      <c r="P1783">
        <v>1</v>
      </c>
      <c r="Q1783">
        <v>2</v>
      </c>
      <c r="R1783">
        <v>6</v>
      </c>
      <c r="S1783">
        <v>2</v>
      </c>
      <c r="T1783">
        <v>0</v>
      </c>
      <c r="U1783">
        <v>0</v>
      </c>
    </row>
    <row r="1784" spans="1:21" x14ac:dyDescent="0.35">
      <c r="A1784" t="s">
        <v>304</v>
      </c>
      <c r="B1784">
        <v>44357</v>
      </c>
      <c r="C1784" t="s">
        <v>295</v>
      </c>
      <c r="D1784" t="s">
        <v>46</v>
      </c>
      <c r="E1784">
        <v>1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2.6666666666666665</v>
      </c>
      <c r="M1784">
        <v>3</v>
      </c>
      <c r="N1784">
        <v>1</v>
      </c>
      <c r="O1784">
        <v>1</v>
      </c>
      <c r="P1784">
        <v>1</v>
      </c>
      <c r="Q1784">
        <v>1</v>
      </c>
      <c r="R1784">
        <v>2</v>
      </c>
      <c r="S1784">
        <v>0</v>
      </c>
      <c r="T1784">
        <v>0</v>
      </c>
      <c r="U1784">
        <v>0</v>
      </c>
    </row>
    <row r="1785" spans="1:21" x14ac:dyDescent="0.35">
      <c r="A1785" t="s">
        <v>304</v>
      </c>
      <c r="B1785">
        <v>44358</v>
      </c>
      <c r="C1785" t="s">
        <v>287</v>
      </c>
      <c r="D1785" t="s">
        <v>21</v>
      </c>
      <c r="E1785">
        <v>1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6</v>
      </c>
      <c r="M1785">
        <v>7</v>
      </c>
      <c r="N1785">
        <v>4</v>
      </c>
      <c r="O1785">
        <v>3</v>
      </c>
      <c r="P1785">
        <v>1</v>
      </c>
      <c r="Q1785">
        <v>3</v>
      </c>
      <c r="R1785">
        <v>6</v>
      </c>
      <c r="S1785">
        <v>0</v>
      </c>
      <c r="T1785">
        <v>0</v>
      </c>
      <c r="U1785">
        <v>0</v>
      </c>
    </row>
    <row r="1786" spans="1:21" x14ac:dyDescent="0.35">
      <c r="A1786" t="s">
        <v>304</v>
      </c>
      <c r="B1786">
        <v>44359</v>
      </c>
      <c r="C1786" t="s">
        <v>288</v>
      </c>
      <c r="D1786" t="s">
        <v>21</v>
      </c>
      <c r="E1786">
        <v>1</v>
      </c>
      <c r="F1786">
        <v>0</v>
      </c>
      <c r="G1786">
        <v>0</v>
      </c>
      <c r="H1786">
        <v>0</v>
      </c>
      <c r="I1786">
        <v>1</v>
      </c>
      <c r="J1786">
        <v>0</v>
      </c>
      <c r="K1786">
        <v>0</v>
      </c>
      <c r="L1786">
        <v>1.6666666666666665</v>
      </c>
      <c r="M1786">
        <v>5</v>
      </c>
      <c r="N1786">
        <v>8</v>
      </c>
      <c r="O1786">
        <v>7</v>
      </c>
      <c r="P1786">
        <v>1</v>
      </c>
      <c r="Q1786">
        <v>3</v>
      </c>
      <c r="R1786">
        <v>1</v>
      </c>
      <c r="S1786">
        <v>1</v>
      </c>
      <c r="T1786">
        <v>0</v>
      </c>
      <c r="U1786">
        <v>0</v>
      </c>
    </row>
    <row r="1787" spans="1:21" x14ac:dyDescent="0.35">
      <c r="A1787" t="s">
        <v>304</v>
      </c>
      <c r="B1787">
        <v>44360</v>
      </c>
      <c r="C1787" t="s">
        <v>296</v>
      </c>
      <c r="D1787" t="s">
        <v>21</v>
      </c>
      <c r="E1787">
        <v>1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2.6666666666666665</v>
      </c>
      <c r="M1787">
        <v>1</v>
      </c>
      <c r="N1787">
        <v>0</v>
      </c>
      <c r="O1787">
        <v>0</v>
      </c>
      <c r="P1787">
        <v>0</v>
      </c>
      <c r="Q1787">
        <v>1</v>
      </c>
      <c r="R1787">
        <v>1</v>
      </c>
      <c r="S1787">
        <v>0</v>
      </c>
      <c r="T1787">
        <v>0</v>
      </c>
      <c r="U1787">
        <v>0</v>
      </c>
    </row>
    <row r="1788" spans="1:21" x14ac:dyDescent="0.35">
      <c r="A1788" t="s">
        <v>304</v>
      </c>
      <c r="B1788">
        <v>44361</v>
      </c>
      <c r="C1788" t="s">
        <v>285</v>
      </c>
      <c r="D1788" t="s">
        <v>29</v>
      </c>
      <c r="E1788">
        <v>1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2.3333333333333335</v>
      </c>
      <c r="M1788">
        <v>5</v>
      </c>
      <c r="N1788">
        <v>0</v>
      </c>
      <c r="O1788">
        <v>0</v>
      </c>
      <c r="P1788">
        <v>0</v>
      </c>
      <c r="Q1788">
        <v>0</v>
      </c>
      <c r="R1788">
        <v>2</v>
      </c>
      <c r="S1788">
        <v>0</v>
      </c>
      <c r="T1788">
        <v>0</v>
      </c>
      <c r="U1788">
        <v>0</v>
      </c>
    </row>
    <row r="1789" spans="1:21" x14ac:dyDescent="0.35">
      <c r="A1789" t="s">
        <v>304</v>
      </c>
      <c r="B1789">
        <v>44362</v>
      </c>
      <c r="C1789" t="s">
        <v>289</v>
      </c>
      <c r="D1789" t="s">
        <v>29</v>
      </c>
      <c r="E1789">
        <v>1</v>
      </c>
      <c r="F1789">
        <v>0</v>
      </c>
      <c r="G1789">
        <v>0</v>
      </c>
      <c r="H1789">
        <v>1</v>
      </c>
      <c r="I1789">
        <v>0</v>
      </c>
      <c r="J1789">
        <v>0</v>
      </c>
      <c r="K1789">
        <v>0</v>
      </c>
      <c r="L1789">
        <v>6.666666666666667</v>
      </c>
      <c r="M1789">
        <v>7</v>
      </c>
      <c r="N1789">
        <v>3</v>
      </c>
      <c r="O1789">
        <v>3</v>
      </c>
      <c r="P1789">
        <v>0</v>
      </c>
      <c r="Q1789">
        <v>1</v>
      </c>
      <c r="R1789">
        <v>3</v>
      </c>
      <c r="S1789">
        <v>1</v>
      </c>
      <c r="T1789">
        <v>0</v>
      </c>
      <c r="U1789">
        <v>2</v>
      </c>
    </row>
    <row r="1790" spans="1:21" x14ac:dyDescent="0.35">
      <c r="A1790" t="s">
        <v>304</v>
      </c>
      <c r="B1790">
        <v>44363</v>
      </c>
      <c r="C1790" t="s">
        <v>287</v>
      </c>
      <c r="D1790" t="s">
        <v>29</v>
      </c>
      <c r="E1790">
        <v>1</v>
      </c>
      <c r="F1790">
        <v>0</v>
      </c>
      <c r="G1790">
        <v>0</v>
      </c>
      <c r="H1790">
        <v>1</v>
      </c>
      <c r="I1790">
        <v>0</v>
      </c>
      <c r="J1790">
        <v>0</v>
      </c>
      <c r="K1790">
        <v>0</v>
      </c>
      <c r="L1790">
        <v>6</v>
      </c>
      <c r="M1790">
        <v>6</v>
      </c>
      <c r="N1790">
        <v>3</v>
      </c>
      <c r="O1790">
        <v>3</v>
      </c>
      <c r="P1790">
        <v>2</v>
      </c>
      <c r="Q1790">
        <v>2</v>
      </c>
      <c r="R1790">
        <v>7</v>
      </c>
      <c r="S1790">
        <v>0</v>
      </c>
      <c r="T1790">
        <v>0</v>
      </c>
      <c r="U1790">
        <v>0</v>
      </c>
    </row>
    <row r="1791" spans="1:21" x14ac:dyDescent="0.35">
      <c r="A1791" t="s">
        <v>304</v>
      </c>
      <c r="B1791">
        <v>44364</v>
      </c>
      <c r="C1791" t="s">
        <v>297</v>
      </c>
      <c r="D1791" t="s">
        <v>163</v>
      </c>
      <c r="E1791">
        <v>1</v>
      </c>
      <c r="F1791">
        <v>0</v>
      </c>
      <c r="G1791">
        <v>0</v>
      </c>
      <c r="H1791">
        <v>0</v>
      </c>
      <c r="I1791">
        <v>1</v>
      </c>
      <c r="J1791">
        <v>0</v>
      </c>
      <c r="K1791">
        <v>0</v>
      </c>
      <c r="L1791">
        <v>5</v>
      </c>
      <c r="M1791">
        <v>4</v>
      </c>
      <c r="N1791">
        <v>2</v>
      </c>
      <c r="O1791">
        <v>2</v>
      </c>
      <c r="P1791">
        <v>0</v>
      </c>
      <c r="Q1791">
        <v>2</v>
      </c>
      <c r="R1791">
        <v>3</v>
      </c>
      <c r="S1791">
        <v>0</v>
      </c>
      <c r="T1791">
        <v>0</v>
      </c>
      <c r="U1791">
        <v>0</v>
      </c>
    </row>
    <row r="1792" spans="1:21" x14ac:dyDescent="0.35">
      <c r="A1792" t="s">
        <v>304</v>
      </c>
      <c r="B1792">
        <v>44365</v>
      </c>
      <c r="C1792" t="s">
        <v>288</v>
      </c>
      <c r="D1792" t="s">
        <v>163</v>
      </c>
      <c r="E1792">
        <v>1</v>
      </c>
      <c r="F1792">
        <v>0</v>
      </c>
      <c r="G1792">
        <v>0</v>
      </c>
      <c r="H1792">
        <v>0</v>
      </c>
      <c r="I1792">
        <v>1</v>
      </c>
      <c r="J1792">
        <v>0</v>
      </c>
      <c r="K1792">
        <v>0</v>
      </c>
      <c r="L1792">
        <v>4.333333333333333</v>
      </c>
      <c r="M1792">
        <v>7</v>
      </c>
      <c r="N1792">
        <v>7</v>
      </c>
      <c r="O1792">
        <v>7</v>
      </c>
      <c r="P1792">
        <v>3</v>
      </c>
      <c r="Q1792">
        <v>3</v>
      </c>
      <c r="R1792">
        <v>4</v>
      </c>
      <c r="S1792">
        <v>0</v>
      </c>
      <c r="T1792">
        <v>0</v>
      </c>
      <c r="U1792">
        <v>1</v>
      </c>
    </row>
    <row r="1793" spans="1:21" x14ac:dyDescent="0.35">
      <c r="A1793" t="s">
        <v>304</v>
      </c>
      <c r="B1793">
        <v>44366</v>
      </c>
      <c r="C1793" t="s">
        <v>298</v>
      </c>
      <c r="D1793" t="s">
        <v>163</v>
      </c>
      <c r="E1793">
        <v>1</v>
      </c>
      <c r="F1793">
        <v>0</v>
      </c>
      <c r="G1793">
        <v>0</v>
      </c>
      <c r="H1793">
        <v>0</v>
      </c>
      <c r="I1793">
        <v>1</v>
      </c>
      <c r="J1793">
        <v>0</v>
      </c>
      <c r="K1793">
        <v>0</v>
      </c>
      <c r="L1793">
        <v>5</v>
      </c>
      <c r="M1793">
        <v>7</v>
      </c>
      <c r="N1793">
        <v>5</v>
      </c>
      <c r="O1793">
        <v>5</v>
      </c>
      <c r="P1793">
        <v>2</v>
      </c>
      <c r="Q1793">
        <v>2</v>
      </c>
      <c r="R1793">
        <v>2</v>
      </c>
      <c r="S1793">
        <v>0</v>
      </c>
      <c r="T1793">
        <v>0</v>
      </c>
      <c r="U1793">
        <v>0</v>
      </c>
    </row>
    <row r="1794" spans="1:21" x14ac:dyDescent="0.35">
      <c r="A1794" t="s">
        <v>304</v>
      </c>
      <c r="B1794">
        <v>44367</v>
      </c>
      <c r="C1794" t="s">
        <v>289</v>
      </c>
      <c r="D1794" t="s">
        <v>163</v>
      </c>
      <c r="E1794">
        <v>1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5</v>
      </c>
      <c r="M1794">
        <v>8</v>
      </c>
      <c r="N1794">
        <v>3</v>
      </c>
      <c r="O1794">
        <v>3</v>
      </c>
      <c r="P1794">
        <v>2</v>
      </c>
      <c r="Q1794">
        <v>1</v>
      </c>
      <c r="R1794">
        <v>4</v>
      </c>
      <c r="S1794">
        <v>0</v>
      </c>
      <c r="T1794">
        <v>0</v>
      </c>
      <c r="U1794">
        <v>1</v>
      </c>
    </row>
    <row r="1795" spans="1:21" x14ac:dyDescent="0.35">
      <c r="A1795" t="s">
        <v>304</v>
      </c>
      <c r="B1795">
        <v>44369</v>
      </c>
      <c r="C1795" t="s">
        <v>287</v>
      </c>
      <c r="D1795" t="s">
        <v>103</v>
      </c>
      <c r="E1795">
        <v>1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4.666666666666667</v>
      </c>
      <c r="M1795">
        <v>4</v>
      </c>
      <c r="N1795">
        <v>2</v>
      </c>
      <c r="O1795">
        <v>2</v>
      </c>
      <c r="P1795">
        <v>0</v>
      </c>
      <c r="Q1795">
        <v>2</v>
      </c>
      <c r="R1795">
        <v>4</v>
      </c>
      <c r="S1795">
        <v>1</v>
      </c>
      <c r="T1795">
        <v>0</v>
      </c>
      <c r="U1795">
        <v>0</v>
      </c>
    </row>
    <row r="1796" spans="1:21" x14ac:dyDescent="0.35">
      <c r="A1796" t="s">
        <v>304</v>
      </c>
      <c r="B1796">
        <v>44370</v>
      </c>
      <c r="C1796" t="s">
        <v>297</v>
      </c>
      <c r="D1796" t="s">
        <v>103</v>
      </c>
      <c r="E1796">
        <v>1</v>
      </c>
      <c r="F1796">
        <v>0</v>
      </c>
      <c r="G1796">
        <v>0</v>
      </c>
      <c r="H1796">
        <v>1</v>
      </c>
      <c r="I1796">
        <v>0</v>
      </c>
      <c r="J1796">
        <v>0</v>
      </c>
      <c r="K1796">
        <v>0</v>
      </c>
      <c r="L1796">
        <v>5.666666666666667</v>
      </c>
      <c r="M1796">
        <v>5</v>
      </c>
      <c r="N1796">
        <v>2</v>
      </c>
      <c r="O1796">
        <v>2</v>
      </c>
      <c r="P1796">
        <v>1</v>
      </c>
      <c r="Q1796">
        <v>2</v>
      </c>
      <c r="R1796">
        <v>1</v>
      </c>
      <c r="S1796">
        <v>0</v>
      </c>
      <c r="T1796">
        <v>0</v>
      </c>
      <c r="U1796">
        <v>0</v>
      </c>
    </row>
    <row r="1797" spans="1:21" x14ac:dyDescent="0.35">
      <c r="A1797" t="s">
        <v>304</v>
      </c>
      <c r="B1797">
        <v>44371</v>
      </c>
      <c r="C1797" t="s">
        <v>288</v>
      </c>
      <c r="D1797" t="s">
        <v>26</v>
      </c>
      <c r="E1797">
        <v>1</v>
      </c>
      <c r="F1797">
        <v>0</v>
      </c>
      <c r="G1797">
        <v>0</v>
      </c>
      <c r="H1797">
        <v>0</v>
      </c>
      <c r="I1797">
        <v>1</v>
      </c>
      <c r="J1797">
        <v>0</v>
      </c>
      <c r="K1797">
        <v>0</v>
      </c>
      <c r="L1797">
        <v>3.6666666666666665</v>
      </c>
      <c r="M1797">
        <v>8</v>
      </c>
      <c r="N1797">
        <v>6</v>
      </c>
      <c r="O1797">
        <v>4</v>
      </c>
      <c r="P1797">
        <v>0</v>
      </c>
      <c r="Q1797">
        <v>2</v>
      </c>
      <c r="R1797">
        <v>1</v>
      </c>
      <c r="S1797">
        <v>1</v>
      </c>
      <c r="T1797">
        <v>0</v>
      </c>
      <c r="U1797">
        <v>0</v>
      </c>
    </row>
    <row r="1798" spans="1:21" x14ac:dyDescent="0.35">
      <c r="A1798" t="s">
        <v>304</v>
      </c>
      <c r="B1798" t="s">
        <v>299</v>
      </c>
      <c r="C1798" t="s">
        <v>289</v>
      </c>
      <c r="D1798" t="s">
        <v>26</v>
      </c>
      <c r="E1798">
        <v>1</v>
      </c>
      <c r="F1798">
        <v>0</v>
      </c>
      <c r="G1798">
        <v>0</v>
      </c>
      <c r="H1798">
        <v>1</v>
      </c>
      <c r="I1798">
        <v>0</v>
      </c>
      <c r="J1798">
        <v>0</v>
      </c>
      <c r="K1798">
        <v>0</v>
      </c>
      <c r="L1798">
        <v>6</v>
      </c>
      <c r="M1798">
        <v>6</v>
      </c>
      <c r="N1798">
        <v>1</v>
      </c>
      <c r="O1798">
        <v>1</v>
      </c>
      <c r="P1798">
        <v>0</v>
      </c>
      <c r="Q1798">
        <v>2</v>
      </c>
      <c r="R1798">
        <v>5</v>
      </c>
      <c r="S1798">
        <v>0</v>
      </c>
      <c r="T1798">
        <v>0</v>
      </c>
      <c r="U1798">
        <v>0</v>
      </c>
    </row>
    <row r="1799" spans="1:21" x14ac:dyDescent="0.35">
      <c r="A1799" t="s">
        <v>304</v>
      </c>
      <c r="B1799" t="s">
        <v>300</v>
      </c>
      <c r="C1799" t="s">
        <v>298</v>
      </c>
      <c r="D1799" t="s">
        <v>26</v>
      </c>
      <c r="E1799">
        <v>1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2.6666666666666665</v>
      </c>
      <c r="M1799">
        <v>0</v>
      </c>
      <c r="N1799">
        <v>0</v>
      </c>
      <c r="O1799">
        <v>0</v>
      </c>
      <c r="P1799">
        <v>0</v>
      </c>
      <c r="Q1799">
        <v>2</v>
      </c>
      <c r="R1799">
        <v>0</v>
      </c>
      <c r="S1799">
        <v>0</v>
      </c>
      <c r="T1799">
        <v>0</v>
      </c>
      <c r="U1799">
        <v>0</v>
      </c>
    </row>
    <row r="1800" spans="1:21" x14ac:dyDescent="0.35">
      <c r="A1800" t="s">
        <v>304</v>
      </c>
      <c r="B1800">
        <v>44374</v>
      </c>
      <c r="C1800" t="s">
        <v>287</v>
      </c>
      <c r="D1800" t="s">
        <v>26</v>
      </c>
      <c r="E1800">
        <v>1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7</v>
      </c>
      <c r="M1800">
        <v>1</v>
      </c>
      <c r="N1800">
        <v>1</v>
      </c>
      <c r="O1800">
        <v>1</v>
      </c>
      <c r="P1800">
        <v>0</v>
      </c>
      <c r="Q1800">
        <v>3</v>
      </c>
      <c r="R1800">
        <v>9</v>
      </c>
      <c r="S1800">
        <v>2</v>
      </c>
      <c r="T1800">
        <v>0</v>
      </c>
      <c r="U1800">
        <v>1</v>
      </c>
    </row>
    <row r="1801" spans="1:21" x14ac:dyDescent="0.35">
      <c r="A1801" t="s">
        <v>304</v>
      </c>
      <c r="B1801">
        <v>44375</v>
      </c>
      <c r="C1801" t="s">
        <v>297</v>
      </c>
      <c r="D1801" t="s">
        <v>66</v>
      </c>
      <c r="E1801">
        <v>1</v>
      </c>
      <c r="F1801">
        <v>0</v>
      </c>
      <c r="G1801">
        <v>0</v>
      </c>
      <c r="H1801">
        <v>0</v>
      </c>
      <c r="I1801">
        <v>1</v>
      </c>
      <c r="J1801">
        <v>0</v>
      </c>
      <c r="K1801">
        <v>0</v>
      </c>
      <c r="L1801">
        <v>3.6666666666666665</v>
      </c>
      <c r="M1801">
        <v>9</v>
      </c>
      <c r="N1801">
        <v>9</v>
      </c>
      <c r="O1801">
        <v>9</v>
      </c>
      <c r="P1801">
        <v>2</v>
      </c>
      <c r="Q1801">
        <v>0</v>
      </c>
      <c r="R1801">
        <v>2</v>
      </c>
      <c r="S1801">
        <v>1</v>
      </c>
      <c r="T1801">
        <v>0</v>
      </c>
      <c r="U1801">
        <v>0</v>
      </c>
    </row>
    <row r="1802" spans="1:21" x14ac:dyDescent="0.35">
      <c r="A1802" t="s">
        <v>304</v>
      </c>
      <c r="B1802" t="s">
        <v>256</v>
      </c>
      <c r="C1802" t="s">
        <v>288</v>
      </c>
      <c r="D1802" t="s">
        <v>66</v>
      </c>
      <c r="E1802">
        <v>1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3.3333333333333335</v>
      </c>
      <c r="M1802">
        <v>5</v>
      </c>
      <c r="N1802">
        <v>4</v>
      </c>
      <c r="O1802">
        <v>4</v>
      </c>
      <c r="P1802">
        <v>4</v>
      </c>
      <c r="Q1802">
        <v>1</v>
      </c>
      <c r="R1802">
        <v>5</v>
      </c>
      <c r="S1802">
        <v>0</v>
      </c>
      <c r="T1802">
        <v>0</v>
      </c>
      <c r="U1802">
        <v>0</v>
      </c>
    </row>
    <row r="1803" spans="1:21" x14ac:dyDescent="0.35">
      <c r="A1803" t="s">
        <v>304</v>
      </c>
      <c r="B1803" t="s">
        <v>0</v>
      </c>
      <c r="C1803" t="s">
        <v>1</v>
      </c>
      <c r="D1803" t="s">
        <v>2</v>
      </c>
      <c r="E1803" t="s">
        <v>3</v>
      </c>
      <c r="F1803" t="s">
        <v>4</v>
      </c>
      <c r="G1803" t="s">
        <v>5</v>
      </c>
      <c r="H1803" t="s">
        <v>6</v>
      </c>
      <c r="I1803" t="s">
        <v>7</v>
      </c>
      <c r="J1803" t="s">
        <v>8</v>
      </c>
      <c r="K1803" t="s">
        <v>9</v>
      </c>
      <c r="L1803" t="s">
        <v>10</v>
      </c>
      <c r="M1803" t="s">
        <v>11</v>
      </c>
      <c r="N1803" t="s">
        <v>12</v>
      </c>
      <c r="O1803" t="s">
        <v>13</v>
      </c>
      <c r="P1803" t="s">
        <v>14</v>
      </c>
      <c r="Q1803" t="s">
        <v>15</v>
      </c>
      <c r="R1803" t="s">
        <v>16</v>
      </c>
      <c r="S1803" t="s">
        <v>17</v>
      </c>
      <c r="T1803" t="s">
        <v>18</v>
      </c>
      <c r="U1803" t="s">
        <v>19</v>
      </c>
    </row>
    <row r="1804" spans="1:21" x14ac:dyDescent="0.35">
      <c r="A1804" t="s">
        <v>304</v>
      </c>
      <c r="B1804" t="s">
        <v>257</v>
      </c>
      <c r="C1804" t="s">
        <v>298</v>
      </c>
      <c r="D1804" t="s">
        <v>66</v>
      </c>
      <c r="E1804">
        <v>1</v>
      </c>
      <c r="F1804">
        <v>0</v>
      </c>
      <c r="G1804">
        <v>0</v>
      </c>
      <c r="H1804">
        <v>1</v>
      </c>
      <c r="I1804">
        <v>0</v>
      </c>
      <c r="J1804">
        <v>0</v>
      </c>
      <c r="K1804">
        <v>0</v>
      </c>
      <c r="L1804">
        <v>5</v>
      </c>
      <c r="M1804">
        <v>3</v>
      </c>
      <c r="N1804">
        <v>1</v>
      </c>
      <c r="O1804">
        <v>0</v>
      </c>
      <c r="P1804">
        <v>0</v>
      </c>
      <c r="Q1804">
        <v>0</v>
      </c>
      <c r="R1804">
        <v>5</v>
      </c>
      <c r="S1804">
        <v>1</v>
      </c>
      <c r="T1804">
        <v>0</v>
      </c>
      <c r="U1804">
        <v>0</v>
      </c>
    </row>
    <row r="1805" spans="1:21" x14ac:dyDescent="0.35">
      <c r="A1805" t="s">
        <v>304</v>
      </c>
      <c r="B1805">
        <v>44379</v>
      </c>
      <c r="C1805" t="s">
        <v>289</v>
      </c>
      <c r="D1805" t="s">
        <v>21</v>
      </c>
      <c r="E1805">
        <v>1</v>
      </c>
      <c r="F1805">
        <v>0</v>
      </c>
      <c r="G1805">
        <v>0</v>
      </c>
      <c r="H1805">
        <v>0</v>
      </c>
      <c r="I1805">
        <v>1</v>
      </c>
      <c r="J1805">
        <v>0</v>
      </c>
      <c r="K1805">
        <v>0</v>
      </c>
      <c r="L1805">
        <v>3</v>
      </c>
      <c r="M1805">
        <v>4</v>
      </c>
      <c r="N1805">
        <v>2</v>
      </c>
      <c r="O1805">
        <v>2</v>
      </c>
      <c r="P1805">
        <v>0</v>
      </c>
      <c r="Q1805">
        <v>1</v>
      </c>
      <c r="R1805">
        <v>4</v>
      </c>
      <c r="S1805">
        <v>0</v>
      </c>
      <c r="T1805">
        <v>0</v>
      </c>
      <c r="U1805">
        <v>0</v>
      </c>
    </row>
    <row r="1806" spans="1:21" x14ac:dyDescent="0.35">
      <c r="A1806" t="s">
        <v>304</v>
      </c>
      <c r="B1806">
        <v>44380</v>
      </c>
      <c r="C1806" t="s">
        <v>287</v>
      </c>
      <c r="D1806" t="s">
        <v>21</v>
      </c>
      <c r="E1806">
        <v>1</v>
      </c>
      <c r="F1806">
        <v>0</v>
      </c>
      <c r="G1806">
        <v>0</v>
      </c>
      <c r="H1806">
        <v>1</v>
      </c>
      <c r="I1806">
        <v>0</v>
      </c>
      <c r="J1806">
        <v>0</v>
      </c>
      <c r="K1806">
        <v>0</v>
      </c>
      <c r="L1806">
        <v>5</v>
      </c>
      <c r="M1806">
        <v>8</v>
      </c>
      <c r="N1806">
        <v>5</v>
      </c>
      <c r="O1806">
        <v>5</v>
      </c>
      <c r="P1806">
        <v>1</v>
      </c>
      <c r="Q1806">
        <v>1</v>
      </c>
      <c r="R1806">
        <v>6</v>
      </c>
      <c r="S1806">
        <v>0</v>
      </c>
      <c r="T1806">
        <v>0</v>
      </c>
      <c r="U1806">
        <v>0</v>
      </c>
    </row>
    <row r="1807" spans="1:21" x14ac:dyDescent="0.35">
      <c r="A1807" t="s">
        <v>304</v>
      </c>
      <c r="B1807">
        <v>44381</v>
      </c>
      <c r="C1807" t="s">
        <v>297</v>
      </c>
      <c r="D1807" t="s">
        <v>21</v>
      </c>
      <c r="E1807">
        <v>1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2.6666666666666665</v>
      </c>
      <c r="M1807">
        <v>7</v>
      </c>
      <c r="N1807">
        <v>2</v>
      </c>
      <c r="O1807">
        <v>2</v>
      </c>
      <c r="P1807">
        <v>0</v>
      </c>
      <c r="Q1807">
        <v>1</v>
      </c>
      <c r="R1807">
        <v>0</v>
      </c>
      <c r="S1807">
        <v>0</v>
      </c>
      <c r="T1807">
        <v>0</v>
      </c>
      <c r="U1807">
        <v>0</v>
      </c>
    </row>
    <row r="1808" spans="1:21" x14ac:dyDescent="0.35">
      <c r="A1808" t="s">
        <v>304</v>
      </c>
      <c r="B1808">
        <v>44382</v>
      </c>
      <c r="C1808" t="s">
        <v>298</v>
      </c>
      <c r="D1808" t="s">
        <v>33</v>
      </c>
      <c r="E1808">
        <v>1</v>
      </c>
      <c r="F1808">
        <v>0</v>
      </c>
      <c r="G1808">
        <v>0</v>
      </c>
      <c r="H1808">
        <v>1</v>
      </c>
      <c r="I1808">
        <v>0</v>
      </c>
      <c r="J1808">
        <v>0</v>
      </c>
      <c r="K1808">
        <v>0</v>
      </c>
      <c r="L1808">
        <v>7</v>
      </c>
      <c r="M1808">
        <v>3</v>
      </c>
      <c r="N1808">
        <v>0</v>
      </c>
      <c r="O1808">
        <v>0</v>
      </c>
      <c r="P1808">
        <v>0</v>
      </c>
      <c r="Q1808">
        <v>0</v>
      </c>
      <c r="R1808">
        <v>6</v>
      </c>
      <c r="S1808">
        <v>0</v>
      </c>
      <c r="T1808">
        <v>0</v>
      </c>
      <c r="U1808">
        <v>0</v>
      </c>
    </row>
    <row r="1809" spans="1:21" x14ac:dyDescent="0.35">
      <c r="A1809" t="s">
        <v>304</v>
      </c>
      <c r="B1809">
        <v>44383</v>
      </c>
      <c r="C1809" t="s">
        <v>288</v>
      </c>
      <c r="D1809" t="s">
        <v>33</v>
      </c>
      <c r="E1809">
        <v>1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4.666666666666667</v>
      </c>
      <c r="M1809">
        <v>6</v>
      </c>
      <c r="N1809">
        <v>5</v>
      </c>
      <c r="O1809">
        <v>5</v>
      </c>
      <c r="P1809">
        <v>1</v>
      </c>
      <c r="Q1809">
        <v>4</v>
      </c>
      <c r="R1809">
        <v>3</v>
      </c>
      <c r="S1809">
        <v>1</v>
      </c>
      <c r="T1809">
        <v>0</v>
      </c>
      <c r="U1809">
        <v>1</v>
      </c>
    </row>
    <row r="1810" spans="1:21" x14ac:dyDescent="0.35">
      <c r="A1810" t="s">
        <v>304</v>
      </c>
      <c r="B1810">
        <v>44384</v>
      </c>
      <c r="C1810" t="s">
        <v>289</v>
      </c>
      <c r="D1810" t="s">
        <v>33</v>
      </c>
      <c r="E1810">
        <v>1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4</v>
      </c>
      <c r="M1810">
        <v>4</v>
      </c>
      <c r="N1810">
        <v>2</v>
      </c>
      <c r="O1810">
        <v>2</v>
      </c>
      <c r="P1810">
        <v>2</v>
      </c>
      <c r="Q1810">
        <v>0</v>
      </c>
      <c r="R1810">
        <v>2</v>
      </c>
      <c r="S1810">
        <v>0</v>
      </c>
      <c r="T1810">
        <v>0</v>
      </c>
      <c r="U1810">
        <v>0</v>
      </c>
    </row>
    <row r="1811" spans="1:21" x14ac:dyDescent="0.35">
      <c r="A1811" t="s">
        <v>304</v>
      </c>
      <c r="B1811">
        <v>44385</v>
      </c>
      <c r="C1811" t="s">
        <v>287</v>
      </c>
      <c r="D1811" t="s">
        <v>56</v>
      </c>
      <c r="E1811">
        <v>1</v>
      </c>
      <c r="F1811">
        <v>0</v>
      </c>
      <c r="G1811">
        <v>0</v>
      </c>
      <c r="H1811">
        <v>0</v>
      </c>
      <c r="I1811">
        <v>1</v>
      </c>
      <c r="J1811">
        <v>0</v>
      </c>
      <c r="K1811">
        <v>0</v>
      </c>
      <c r="L1811">
        <v>6</v>
      </c>
      <c r="M1811">
        <v>6</v>
      </c>
      <c r="N1811">
        <v>5</v>
      </c>
      <c r="O1811">
        <v>3</v>
      </c>
      <c r="P1811">
        <v>2</v>
      </c>
      <c r="Q1811">
        <v>1</v>
      </c>
      <c r="R1811">
        <v>5</v>
      </c>
      <c r="S1811">
        <v>0</v>
      </c>
      <c r="T1811">
        <v>0</v>
      </c>
      <c r="U1811">
        <v>0</v>
      </c>
    </row>
    <row r="1812" spans="1:21" x14ac:dyDescent="0.35">
      <c r="A1812" t="s">
        <v>304</v>
      </c>
      <c r="B1812">
        <v>44386</v>
      </c>
      <c r="C1812" t="s">
        <v>297</v>
      </c>
      <c r="D1812" t="s">
        <v>56</v>
      </c>
      <c r="E1812">
        <v>1</v>
      </c>
      <c r="F1812">
        <v>0</v>
      </c>
      <c r="G1812">
        <v>0</v>
      </c>
      <c r="H1812">
        <v>0</v>
      </c>
      <c r="I1812">
        <v>1</v>
      </c>
      <c r="J1812">
        <v>0</v>
      </c>
      <c r="K1812">
        <v>0</v>
      </c>
      <c r="L1812">
        <v>5</v>
      </c>
      <c r="M1812">
        <v>2</v>
      </c>
      <c r="N1812">
        <v>2</v>
      </c>
      <c r="O1812">
        <v>2</v>
      </c>
      <c r="P1812">
        <v>0</v>
      </c>
      <c r="Q1812">
        <v>3</v>
      </c>
      <c r="R1812">
        <v>3</v>
      </c>
      <c r="S1812">
        <v>0</v>
      </c>
      <c r="T1812">
        <v>0</v>
      </c>
      <c r="U1812">
        <v>0</v>
      </c>
    </row>
    <row r="1813" spans="1:21" x14ac:dyDescent="0.35">
      <c r="A1813" t="s">
        <v>304</v>
      </c>
      <c r="B1813">
        <v>44387</v>
      </c>
      <c r="C1813" t="s">
        <v>296</v>
      </c>
      <c r="D1813" t="s">
        <v>56</v>
      </c>
      <c r="E1813">
        <v>1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2.3333333333333335</v>
      </c>
      <c r="M1813">
        <v>2</v>
      </c>
      <c r="N1813">
        <v>0</v>
      </c>
      <c r="O1813">
        <v>0</v>
      </c>
      <c r="P1813">
        <v>0</v>
      </c>
      <c r="Q1813">
        <v>1</v>
      </c>
      <c r="R1813">
        <v>2</v>
      </c>
      <c r="S1813">
        <v>1</v>
      </c>
      <c r="T1813">
        <v>0</v>
      </c>
      <c r="U1813">
        <v>0</v>
      </c>
    </row>
    <row r="1814" spans="1:21" x14ac:dyDescent="0.35">
      <c r="A1814" t="s">
        <v>304</v>
      </c>
      <c r="B1814">
        <v>44388</v>
      </c>
      <c r="C1814" t="s">
        <v>298</v>
      </c>
      <c r="D1814" t="s">
        <v>56</v>
      </c>
      <c r="E1814">
        <v>1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5</v>
      </c>
      <c r="M1814">
        <v>3</v>
      </c>
      <c r="N1814">
        <v>1</v>
      </c>
      <c r="O1814">
        <v>1</v>
      </c>
      <c r="P1814">
        <v>1</v>
      </c>
      <c r="Q1814">
        <v>2</v>
      </c>
      <c r="R1814">
        <v>2</v>
      </c>
      <c r="S1814">
        <v>0</v>
      </c>
      <c r="T1814">
        <v>0</v>
      </c>
      <c r="U1814">
        <v>0</v>
      </c>
    </row>
    <row r="1815" spans="1:21" x14ac:dyDescent="0.35">
      <c r="A1815" t="s">
        <v>304</v>
      </c>
      <c r="B1815" t="s">
        <v>301</v>
      </c>
      <c r="C1815" t="s">
        <v>288</v>
      </c>
      <c r="D1815" t="s">
        <v>30</v>
      </c>
      <c r="E1815">
        <v>1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3</v>
      </c>
      <c r="M1815">
        <v>2</v>
      </c>
      <c r="N1815">
        <v>0</v>
      </c>
      <c r="O1815">
        <v>0</v>
      </c>
      <c r="P1815">
        <v>0</v>
      </c>
      <c r="Q1815">
        <v>0</v>
      </c>
      <c r="R1815">
        <v>2</v>
      </c>
      <c r="S1815">
        <v>0</v>
      </c>
      <c r="T1815">
        <v>0</v>
      </c>
      <c r="U1815">
        <v>0</v>
      </c>
    </row>
    <row r="1816" spans="1:21" x14ac:dyDescent="0.35">
      <c r="A1816" t="s">
        <v>304</v>
      </c>
      <c r="B1816" t="s">
        <v>302</v>
      </c>
      <c r="C1816" t="s">
        <v>295</v>
      </c>
      <c r="D1816" t="s">
        <v>30</v>
      </c>
      <c r="E1816">
        <v>1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3.3333333333333335</v>
      </c>
      <c r="M1816">
        <v>4</v>
      </c>
      <c r="N1816">
        <v>2</v>
      </c>
      <c r="O1816">
        <v>2</v>
      </c>
      <c r="P1816">
        <v>1</v>
      </c>
      <c r="Q1816">
        <v>0</v>
      </c>
      <c r="R1816">
        <v>1</v>
      </c>
      <c r="S1816">
        <v>0</v>
      </c>
      <c r="T1816">
        <v>0</v>
      </c>
      <c r="U1816">
        <v>0</v>
      </c>
    </row>
    <row r="1817" spans="1:21" x14ac:dyDescent="0.35">
      <c r="A1817" t="s">
        <v>304</v>
      </c>
      <c r="B1817">
        <v>44395</v>
      </c>
      <c r="C1817" t="s">
        <v>298</v>
      </c>
      <c r="D1817" t="s">
        <v>30</v>
      </c>
      <c r="E1817">
        <v>1</v>
      </c>
      <c r="F1817">
        <v>0</v>
      </c>
      <c r="G1817">
        <v>0</v>
      </c>
      <c r="H1817">
        <v>1</v>
      </c>
      <c r="I1817">
        <v>0</v>
      </c>
      <c r="J1817">
        <v>0</v>
      </c>
      <c r="K1817">
        <v>0</v>
      </c>
      <c r="L1817">
        <v>7</v>
      </c>
      <c r="M1817">
        <v>4</v>
      </c>
      <c r="N1817">
        <v>0</v>
      </c>
      <c r="O1817">
        <v>0</v>
      </c>
      <c r="P1817">
        <v>0</v>
      </c>
      <c r="Q1817">
        <v>4</v>
      </c>
      <c r="R1817">
        <v>4</v>
      </c>
      <c r="S1817">
        <v>0</v>
      </c>
      <c r="T1817">
        <v>0</v>
      </c>
      <c r="U1817">
        <v>1</v>
      </c>
    </row>
    <row r="1818" spans="1:21" x14ac:dyDescent="0.35">
      <c r="A1818" t="s">
        <v>304</v>
      </c>
      <c r="B1818">
        <v>44396</v>
      </c>
      <c r="C1818" t="s">
        <v>289</v>
      </c>
      <c r="D1818" t="s">
        <v>31</v>
      </c>
      <c r="E1818">
        <v>1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4</v>
      </c>
      <c r="M1818">
        <v>1</v>
      </c>
      <c r="N1818">
        <v>0</v>
      </c>
      <c r="O1818">
        <v>0</v>
      </c>
      <c r="P1818">
        <v>0</v>
      </c>
      <c r="Q1818">
        <v>0</v>
      </c>
      <c r="R1818">
        <v>2</v>
      </c>
      <c r="S1818">
        <v>0</v>
      </c>
      <c r="T1818">
        <v>0</v>
      </c>
      <c r="U1818">
        <v>0</v>
      </c>
    </row>
    <row r="1819" spans="1:21" x14ac:dyDescent="0.35">
      <c r="A1819" t="s">
        <v>304</v>
      </c>
      <c r="B1819">
        <v>44397</v>
      </c>
      <c r="C1819" t="s">
        <v>287</v>
      </c>
      <c r="D1819" t="s">
        <v>31</v>
      </c>
      <c r="E1819">
        <v>1</v>
      </c>
      <c r="F1819">
        <v>0</v>
      </c>
      <c r="G1819">
        <v>0</v>
      </c>
      <c r="H1819">
        <v>1</v>
      </c>
      <c r="I1819">
        <v>0</v>
      </c>
      <c r="J1819">
        <v>0</v>
      </c>
      <c r="K1819">
        <v>0</v>
      </c>
      <c r="L1819">
        <v>6</v>
      </c>
      <c r="M1819">
        <v>4</v>
      </c>
      <c r="N1819">
        <v>1</v>
      </c>
      <c r="O1819">
        <v>1</v>
      </c>
      <c r="P1819">
        <v>0</v>
      </c>
      <c r="Q1819">
        <v>0</v>
      </c>
      <c r="R1819">
        <v>4</v>
      </c>
      <c r="S1819">
        <v>0</v>
      </c>
      <c r="T1819">
        <v>0</v>
      </c>
      <c r="U1819">
        <v>0</v>
      </c>
    </row>
    <row r="1820" spans="1:21" x14ac:dyDescent="0.35">
      <c r="A1820" t="s">
        <v>304</v>
      </c>
      <c r="B1820">
        <v>44398</v>
      </c>
      <c r="C1820" t="s">
        <v>297</v>
      </c>
      <c r="D1820" t="s">
        <v>31</v>
      </c>
      <c r="E1820">
        <v>1</v>
      </c>
      <c r="F1820">
        <v>0</v>
      </c>
      <c r="G1820">
        <v>0</v>
      </c>
      <c r="H1820">
        <v>1</v>
      </c>
      <c r="I1820">
        <v>0</v>
      </c>
      <c r="J1820">
        <v>0</v>
      </c>
      <c r="K1820">
        <v>0</v>
      </c>
      <c r="L1820">
        <v>6</v>
      </c>
      <c r="M1820">
        <v>4</v>
      </c>
      <c r="N1820">
        <v>2</v>
      </c>
      <c r="O1820">
        <v>1</v>
      </c>
      <c r="P1820">
        <v>0</v>
      </c>
      <c r="Q1820">
        <v>2</v>
      </c>
      <c r="R1820">
        <v>4</v>
      </c>
      <c r="S1820">
        <v>0</v>
      </c>
      <c r="T1820">
        <v>0</v>
      </c>
      <c r="U1820">
        <v>0</v>
      </c>
    </row>
    <row r="1821" spans="1:21" x14ac:dyDescent="0.35">
      <c r="A1821" t="s">
        <v>304</v>
      </c>
      <c r="B1821">
        <v>44399</v>
      </c>
      <c r="C1821" t="s">
        <v>295</v>
      </c>
      <c r="D1821" t="s">
        <v>31</v>
      </c>
      <c r="E1821">
        <v>1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3.6666666666666665</v>
      </c>
      <c r="M1821">
        <v>3</v>
      </c>
      <c r="N1821">
        <v>1</v>
      </c>
      <c r="O1821">
        <v>1</v>
      </c>
      <c r="P1821">
        <v>0</v>
      </c>
      <c r="Q1821">
        <v>1</v>
      </c>
      <c r="R1821">
        <v>4</v>
      </c>
      <c r="S1821">
        <v>1</v>
      </c>
      <c r="T1821">
        <v>0</v>
      </c>
      <c r="U1821">
        <v>0</v>
      </c>
    </row>
    <row r="1822" spans="1:21" x14ac:dyDescent="0.35">
      <c r="A1822" t="s">
        <v>304</v>
      </c>
      <c r="B1822">
        <v>44400</v>
      </c>
      <c r="C1822" t="s">
        <v>298</v>
      </c>
      <c r="D1822" t="s">
        <v>29</v>
      </c>
      <c r="E1822">
        <v>1</v>
      </c>
      <c r="F1822">
        <v>0</v>
      </c>
      <c r="G1822">
        <v>0</v>
      </c>
      <c r="H1822">
        <v>0</v>
      </c>
      <c r="I1822">
        <v>1</v>
      </c>
      <c r="J1822">
        <v>0</v>
      </c>
      <c r="K1822">
        <v>0</v>
      </c>
      <c r="L1822">
        <v>5.666666666666667</v>
      </c>
      <c r="M1822">
        <v>5</v>
      </c>
      <c r="N1822">
        <v>5</v>
      </c>
      <c r="O1822">
        <v>5</v>
      </c>
      <c r="P1822">
        <v>2</v>
      </c>
      <c r="Q1822">
        <v>3</v>
      </c>
      <c r="R1822">
        <v>3</v>
      </c>
      <c r="S1822">
        <v>0</v>
      </c>
      <c r="T1822">
        <v>0</v>
      </c>
      <c r="U1822">
        <v>0</v>
      </c>
    </row>
    <row r="1823" spans="1:21" x14ac:dyDescent="0.35">
      <c r="A1823" t="s">
        <v>304</v>
      </c>
      <c r="B1823">
        <v>44401</v>
      </c>
      <c r="C1823" t="s">
        <v>289</v>
      </c>
      <c r="D1823" t="s">
        <v>29</v>
      </c>
      <c r="E1823">
        <v>1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4.666666666666667</v>
      </c>
      <c r="M1823">
        <v>6</v>
      </c>
      <c r="N1823">
        <v>4</v>
      </c>
      <c r="O1823">
        <v>4</v>
      </c>
      <c r="P1823">
        <v>1</v>
      </c>
      <c r="Q1823">
        <v>1</v>
      </c>
      <c r="R1823">
        <v>6</v>
      </c>
      <c r="S1823">
        <v>0</v>
      </c>
      <c r="T1823">
        <v>0</v>
      </c>
      <c r="U1823">
        <v>0</v>
      </c>
    </row>
    <row r="1824" spans="1:21" x14ac:dyDescent="0.35">
      <c r="A1824" t="s">
        <v>304</v>
      </c>
      <c r="B1824" t="s">
        <v>0</v>
      </c>
      <c r="C1824" t="s">
        <v>1</v>
      </c>
      <c r="D1824" t="s">
        <v>2</v>
      </c>
      <c r="E1824" t="s">
        <v>3</v>
      </c>
      <c r="F1824" t="s">
        <v>4</v>
      </c>
      <c r="G1824" t="s">
        <v>5</v>
      </c>
      <c r="H1824" t="s">
        <v>6</v>
      </c>
      <c r="I1824" t="s">
        <v>7</v>
      </c>
      <c r="J1824" t="s">
        <v>8</v>
      </c>
      <c r="K1824" t="s">
        <v>9</v>
      </c>
      <c r="L1824" t="s">
        <v>10</v>
      </c>
      <c r="M1824" t="s">
        <v>11</v>
      </c>
      <c r="N1824" t="s">
        <v>12</v>
      </c>
      <c r="O1824" t="s">
        <v>13</v>
      </c>
      <c r="P1824" t="s">
        <v>14</v>
      </c>
      <c r="Q1824" t="s">
        <v>15</v>
      </c>
      <c r="R1824" t="s">
        <v>16</v>
      </c>
      <c r="S1824" t="s">
        <v>17</v>
      </c>
      <c r="T1824" t="s">
        <v>18</v>
      </c>
      <c r="U1824" t="s">
        <v>19</v>
      </c>
    </row>
    <row r="1825" spans="1:21" x14ac:dyDescent="0.35">
      <c r="A1825" t="s">
        <v>304</v>
      </c>
      <c r="B1825">
        <v>44402</v>
      </c>
      <c r="C1825" t="s">
        <v>287</v>
      </c>
      <c r="D1825" t="s">
        <v>29</v>
      </c>
      <c r="E1825">
        <v>1</v>
      </c>
      <c r="F1825">
        <v>0</v>
      </c>
      <c r="G1825">
        <v>0</v>
      </c>
      <c r="H1825">
        <v>0</v>
      </c>
      <c r="I1825">
        <v>1</v>
      </c>
      <c r="J1825">
        <v>0</v>
      </c>
      <c r="K1825">
        <v>0</v>
      </c>
      <c r="L1825">
        <v>5</v>
      </c>
      <c r="M1825">
        <v>5</v>
      </c>
      <c r="N1825">
        <v>5</v>
      </c>
      <c r="O1825">
        <v>5</v>
      </c>
      <c r="P1825">
        <v>3</v>
      </c>
      <c r="Q1825">
        <v>0</v>
      </c>
      <c r="R1825">
        <v>4</v>
      </c>
      <c r="S1825">
        <v>0</v>
      </c>
      <c r="T1825">
        <v>0</v>
      </c>
      <c r="U1825">
        <v>0</v>
      </c>
    </row>
    <row r="1826" spans="1:21" x14ac:dyDescent="0.35">
      <c r="A1826" t="s">
        <v>304</v>
      </c>
      <c r="B1826">
        <v>44403</v>
      </c>
      <c r="C1826" t="s">
        <v>297</v>
      </c>
      <c r="D1826" t="s">
        <v>56</v>
      </c>
      <c r="E1826">
        <v>1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5</v>
      </c>
      <c r="M1826">
        <v>5</v>
      </c>
      <c r="N1826">
        <v>4</v>
      </c>
      <c r="O1826">
        <v>4</v>
      </c>
      <c r="P1826">
        <v>1</v>
      </c>
      <c r="Q1826">
        <v>1</v>
      </c>
      <c r="R1826">
        <v>4</v>
      </c>
      <c r="S1826">
        <v>1</v>
      </c>
      <c r="T1826">
        <v>0</v>
      </c>
      <c r="U1826">
        <v>0</v>
      </c>
    </row>
    <row r="1827" spans="1:21" x14ac:dyDescent="0.35">
      <c r="A1827" t="s">
        <v>304</v>
      </c>
      <c r="B1827">
        <v>44404</v>
      </c>
      <c r="C1827" t="s">
        <v>295</v>
      </c>
      <c r="D1827" t="s">
        <v>56</v>
      </c>
      <c r="E1827">
        <v>1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4</v>
      </c>
      <c r="M1827">
        <v>6</v>
      </c>
      <c r="N1827">
        <v>5</v>
      </c>
      <c r="O1827">
        <v>5</v>
      </c>
      <c r="P1827">
        <v>2</v>
      </c>
      <c r="Q1827">
        <v>1</v>
      </c>
      <c r="R1827">
        <v>2</v>
      </c>
      <c r="S1827">
        <v>0</v>
      </c>
      <c r="T1827">
        <v>0</v>
      </c>
      <c r="U1827">
        <v>0</v>
      </c>
    </row>
    <row r="1828" spans="1:21" x14ac:dyDescent="0.35">
      <c r="A1828" t="s">
        <v>304</v>
      </c>
      <c r="B1828">
        <v>44405</v>
      </c>
      <c r="C1828" t="s">
        <v>298</v>
      </c>
      <c r="D1828" t="s">
        <v>56</v>
      </c>
      <c r="E1828">
        <v>1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3.3333333333333335</v>
      </c>
      <c r="M1828">
        <v>6</v>
      </c>
      <c r="N1828">
        <v>6</v>
      </c>
      <c r="O1828">
        <v>6</v>
      </c>
      <c r="P1828">
        <v>2</v>
      </c>
      <c r="Q1828">
        <v>2</v>
      </c>
      <c r="R1828">
        <v>1</v>
      </c>
      <c r="S1828">
        <v>1</v>
      </c>
      <c r="T1828">
        <v>0</v>
      </c>
      <c r="U1828">
        <v>0</v>
      </c>
    </row>
    <row r="1829" spans="1:21" x14ac:dyDescent="0.35">
      <c r="A1829" t="s">
        <v>304</v>
      </c>
      <c r="B1829">
        <v>44406</v>
      </c>
      <c r="C1829" t="s">
        <v>289</v>
      </c>
      <c r="D1829" t="s">
        <v>53</v>
      </c>
      <c r="E1829">
        <v>1</v>
      </c>
      <c r="F1829">
        <v>0</v>
      </c>
      <c r="G1829">
        <v>0</v>
      </c>
      <c r="H1829">
        <v>1</v>
      </c>
      <c r="I1829">
        <v>0</v>
      </c>
      <c r="J1829">
        <v>0</v>
      </c>
      <c r="K1829">
        <v>0</v>
      </c>
      <c r="L1829">
        <v>7</v>
      </c>
      <c r="M1829">
        <v>4</v>
      </c>
      <c r="N1829">
        <v>1</v>
      </c>
      <c r="O1829">
        <v>0</v>
      </c>
      <c r="P1829">
        <v>0</v>
      </c>
      <c r="Q1829">
        <v>2</v>
      </c>
      <c r="R1829">
        <v>2</v>
      </c>
      <c r="S1829">
        <v>1</v>
      </c>
      <c r="T1829">
        <v>0</v>
      </c>
      <c r="U1829">
        <v>0</v>
      </c>
    </row>
    <row r="1830" spans="1:21" x14ac:dyDescent="0.35">
      <c r="A1830" t="s">
        <v>304</v>
      </c>
      <c r="B1830">
        <v>44407</v>
      </c>
      <c r="C1830" t="s">
        <v>287</v>
      </c>
      <c r="D1830" t="s">
        <v>53</v>
      </c>
      <c r="E1830">
        <v>1</v>
      </c>
      <c r="F1830">
        <v>0</v>
      </c>
      <c r="G1830">
        <v>0</v>
      </c>
      <c r="H1830">
        <v>0</v>
      </c>
      <c r="I1830">
        <v>1</v>
      </c>
      <c r="J1830">
        <v>0</v>
      </c>
      <c r="K1830">
        <v>0</v>
      </c>
      <c r="L1830">
        <v>5.666666666666667</v>
      </c>
      <c r="M1830">
        <v>7</v>
      </c>
      <c r="N1830">
        <v>4</v>
      </c>
      <c r="O1830">
        <v>4</v>
      </c>
      <c r="P1830">
        <v>3</v>
      </c>
      <c r="Q1830">
        <v>1</v>
      </c>
      <c r="R1830">
        <v>4</v>
      </c>
      <c r="S1830">
        <v>0</v>
      </c>
      <c r="T1830">
        <v>0</v>
      </c>
      <c r="U1830">
        <v>0</v>
      </c>
    </row>
    <row r="1831" spans="1:21" x14ac:dyDescent="0.35">
      <c r="A1831" t="s">
        <v>304</v>
      </c>
      <c r="B1831">
        <v>44408</v>
      </c>
      <c r="C1831" t="s">
        <v>297</v>
      </c>
      <c r="D1831" t="s">
        <v>53</v>
      </c>
      <c r="E1831">
        <v>1</v>
      </c>
      <c r="F1831">
        <v>0</v>
      </c>
      <c r="G1831">
        <v>0</v>
      </c>
      <c r="H1831">
        <v>0</v>
      </c>
      <c r="I1831">
        <v>1</v>
      </c>
      <c r="J1831">
        <v>0</v>
      </c>
      <c r="K1831">
        <v>0</v>
      </c>
      <c r="L1831">
        <v>5.666666666666667</v>
      </c>
      <c r="M1831">
        <v>7</v>
      </c>
      <c r="N1831">
        <v>5</v>
      </c>
      <c r="O1831">
        <v>2</v>
      </c>
      <c r="P1831">
        <v>1</v>
      </c>
      <c r="Q1831">
        <v>2</v>
      </c>
      <c r="R1831">
        <v>3</v>
      </c>
      <c r="S1831">
        <v>0</v>
      </c>
      <c r="T1831">
        <v>0</v>
      </c>
      <c r="U1831">
        <v>0</v>
      </c>
    </row>
    <row r="1832" spans="1:21" x14ac:dyDescent="0.35">
      <c r="A1832" t="s">
        <v>304</v>
      </c>
      <c r="B1832">
        <v>44409</v>
      </c>
      <c r="C1832" t="s">
        <v>295</v>
      </c>
      <c r="D1832" t="s">
        <v>53</v>
      </c>
      <c r="E1832">
        <v>1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4</v>
      </c>
      <c r="M1832">
        <v>4</v>
      </c>
      <c r="N1832">
        <v>2</v>
      </c>
      <c r="O1832">
        <v>2</v>
      </c>
      <c r="P1832">
        <v>0</v>
      </c>
      <c r="Q1832">
        <v>2</v>
      </c>
      <c r="R1832">
        <v>2</v>
      </c>
      <c r="S1832">
        <v>0</v>
      </c>
      <c r="T1832">
        <v>0</v>
      </c>
      <c r="U1832">
        <v>1</v>
      </c>
    </row>
    <row r="1833" spans="1:21" x14ac:dyDescent="0.35">
      <c r="A1833" t="s">
        <v>304</v>
      </c>
      <c r="B1833">
        <v>44411</v>
      </c>
      <c r="C1833" t="s">
        <v>298</v>
      </c>
      <c r="D1833" t="s">
        <v>55</v>
      </c>
      <c r="E1833">
        <v>1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4.666666666666667</v>
      </c>
      <c r="M1833">
        <v>6</v>
      </c>
      <c r="N1833">
        <v>2</v>
      </c>
      <c r="O1833">
        <v>1</v>
      </c>
      <c r="P1833">
        <v>1</v>
      </c>
      <c r="Q1833">
        <v>2</v>
      </c>
      <c r="R1833">
        <v>3</v>
      </c>
      <c r="S1833">
        <v>0</v>
      </c>
      <c r="T1833">
        <v>0</v>
      </c>
      <c r="U1833">
        <v>0</v>
      </c>
    </row>
    <row r="1834" spans="1:21" x14ac:dyDescent="0.35">
      <c r="A1834" t="s">
        <v>304</v>
      </c>
      <c r="B1834">
        <v>44412</v>
      </c>
      <c r="C1834" t="s">
        <v>289</v>
      </c>
      <c r="D1834" t="s">
        <v>55</v>
      </c>
      <c r="E1834">
        <v>1</v>
      </c>
      <c r="F1834">
        <v>0</v>
      </c>
      <c r="G1834">
        <v>0</v>
      </c>
      <c r="H1834">
        <v>0</v>
      </c>
      <c r="I1834">
        <v>1</v>
      </c>
      <c r="J1834">
        <v>0</v>
      </c>
      <c r="K1834">
        <v>0</v>
      </c>
      <c r="L1834">
        <v>5</v>
      </c>
      <c r="M1834">
        <v>7</v>
      </c>
      <c r="N1834">
        <v>4</v>
      </c>
      <c r="O1834">
        <v>4</v>
      </c>
      <c r="P1834">
        <v>3</v>
      </c>
      <c r="Q1834">
        <v>1</v>
      </c>
      <c r="R1834">
        <v>3</v>
      </c>
      <c r="S1834">
        <v>0</v>
      </c>
      <c r="T1834">
        <v>0</v>
      </c>
      <c r="U1834">
        <v>0</v>
      </c>
    </row>
    <row r="1835" spans="1:21" x14ac:dyDescent="0.35">
      <c r="A1835" t="s">
        <v>304</v>
      </c>
      <c r="B1835">
        <v>44413</v>
      </c>
      <c r="C1835" t="s">
        <v>287</v>
      </c>
      <c r="D1835" t="s">
        <v>55</v>
      </c>
      <c r="E1835">
        <v>1</v>
      </c>
      <c r="F1835">
        <v>0</v>
      </c>
      <c r="G1835">
        <v>0</v>
      </c>
      <c r="H1835">
        <v>1</v>
      </c>
      <c r="I1835">
        <v>0</v>
      </c>
      <c r="J1835">
        <v>0</v>
      </c>
      <c r="K1835">
        <v>0</v>
      </c>
      <c r="L1835">
        <v>5</v>
      </c>
      <c r="M1835">
        <v>5</v>
      </c>
      <c r="N1835">
        <v>0</v>
      </c>
      <c r="O1835">
        <v>0</v>
      </c>
      <c r="P1835">
        <v>0</v>
      </c>
      <c r="Q1835">
        <v>1</v>
      </c>
      <c r="R1835">
        <v>4</v>
      </c>
      <c r="S1835">
        <v>0</v>
      </c>
      <c r="T1835">
        <v>0</v>
      </c>
      <c r="U1835">
        <v>0</v>
      </c>
    </row>
    <row r="1836" spans="1:21" x14ac:dyDescent="0.35">
      <c r="A1836" t="s">
        <v>304</v>
      </c>
      <c r="B1836">
        <v>44414</v>
      </c>
      <c r="C1836" t="s">
        <v>297</v>
      </c>
      <c r="D1836" t="s">
        <v>66</v>
      </c>
      <c r="E1836">
        <v>1</v>
      </c>
      <c r="F1836">
        <v>0</v>
      </c>
      <c r="G1836">
        <v>0</v>
      </c>
      <c r="H1836">
        <v>0</v>
      </c>
      <c r="I1836">
        <v>1</v>
      </c>
      <c r="J1836">
        <v>0</v>
      </c>
      <c r="K1836">
        <v>0</v>
      </c>
      <c r="L1836">
        <v>4</v>
      </c>
      <c r="M1836">
        <v>10</v>
      </c>
      <c r="N1836">
        <v>6</v>
      </c>
      <c r="O1836">
        <v>6</v>
      </c>
      <c r="P1836">
        <v>0</v>
      </c>
      <c r="Q1836">
        <v>0</v>
      </c>
      <c r="R1836">
        <v>3</v>
      </c>
      <c r="S1836">
        <v>0</v>
      </c>
      <c r="T1836">
        <v>0</v>
      </c>
      <c r="U1836">
        <v>0</v>
      </c>
    </row>
    <row r="1837" spans="1:21" x14ac:dyDescent="0.35">
      <c r="A1837" t="s">
        <v>304</v>
      </c>
      <c r="B1837">
        <v>44415</v>
      </c>
      <c r="C1837" t="s">
        <v>295</v>
      </c>
      <c r="D1837" t="s">
        <v>66</v>
      </c>
      <c r="E1837">
        <v>1</v>
      </c>
      <c r="F1837">
        <v>0</v>
      </c>
      <c r="G1837">
        <v>0</v>
      </c>
      <c r="H1837">
        <v>1</v>
      </c>
      <c r="I1837">
        <v>0</v>
      </c>
      <c r="J1837">
        <v>0</v>
      </c>
      <c r="K1837">
        <v>0</v>
      </c>
      <c r="L1837">
        <v>5.333333333333333</v>
      </c>
      <c r="M1837">
        <v>4</v>
      </c>
      <c r="N1837">
        <v>0</v>
      </c>
      <c r="O1837">
        <v>0</v>
      </c>
      <c r="P1837">
        <v>0</v>
      </c>
      <c r="Q1837">
        <v>0</v>
      </c>
      <c r="R1837">
        <v>4</v>
      </c>
      <c r="S1837">
        <v>0</v>
      </c>
      <c r="T1837">
        <v>0</v>
      </c>
      <c r="U1837">
        <v>0</v>
      </c>
    </row>
    <row r="1838" spans="1:21" x14ac:dyDescent="0.35">
      <c r="A1838" t="s">
        <v>304</v>
      </c>
      <c r="B1838">
        <v>44416</v>
      </c>
      <c r="C1838" t="s">
        <v>298</v>
      </c>
      <c r="D1838" t="s">
        <v>66</v>
      </c>
      <c r="E1838">
        <v>1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5</v>
      </c>
      <c r="M1838">
        <v>6</v>
      </c>
      <c r="N1838">
        <v>5</v>
      </c>
      <c r="O1838">
        <v>2</v>
      </c>
      <c r="P1838">
        <v>1</v>
      </c>
      <c r="Q1838">
        <v>1</v>
      </c>
      <c r="R1838">
        <v>4</v>
      </c>
      <c r="S1838">
        <v>0</v>
      </c>
      <c r="T1838">
        <v>0</v>
      </c>
      <c r="U1838">
        <v>0</v>
      </c>
    </row>
    <row r="1839" spans="1:21" x14ac:dyDescent="0.35">
      <c r="A1839" t="s">
        <v>304</v>
      </c>
      <c r="B1839">
        <v>44418</v>
      </c>
      <c r="C1839" t="s">
        <v>289</v>
      </c>
      <c r="D1839" t="s">
        <v>67</v>
      </c>
      <c r="E1839">
        <v>1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4.333333333333333</v>
      </c>
      <c r="M1839">
        <v>5</v>
      </c>
      <c r="N1839">
        <v>4</v>
      </c>
      <c r="O1839">
        <v>3</v>
      </c>
      <c r="P1839">
        <v>3</v>
      </c>
      <c r="Q1839">
        <v>1</v>
      </c>
      <c r="R1839">
        <v>4</v>
      </c>
      <c r="S1839">
        <v>1</v>
      </c>
      <c r="T1839">
        <v>0</v>
      </c>
      <c r="U1839">
        <v>1</v>
      </c>
    </row>
    <row r="1840" spans="1:21" x14ac:dyDescent="0.35">
      <c r="A1840" t="s">
        <v>304</v>
      </c>
      <c r="B1840">
        <v>44419</v>
      </c>
      <c r="C1840" t="s">
        <v>287</v>
      </c>
      <c r="D1840" t="s">
        <v>67</v>
      </c>
      <c r="E1840">
        <v>1</v>
      </c>
      <c r="F1840">
        <v>0</v>
      </c>
      <c r="G1840">
        <v>0</v>
      </c>
      <c r="H1840">
        <v>1</v>
      </c>
      <c r="I1840">
        <v>0</v>
      </c>
      <c r="J1840">
        <v>0</v>
      </c>
      <c r="K1840">
        <v>0</v>
      </c>
      <c r="L1840">
        <v>6</v>
      </c>
      <c r="M1840">
        <v>5</v>
      </c>
      <c r="N1840">
        <v>0</v>
      </c>
      <c r="O1840">
        <v>0</v>
      </c>
      <c r="P1840">
        <v>0</v>
      </c>
      <c r="Q1840">
        <v>1</v>
      </c>
      <c r="R1840">
        <v>6</v>
      </c>
      <c r="S1840">
        <v>0</v>
      </c>
      <c r="T1840">
        <v>0</v>
      </c>
      <c r="U1840">
        <v>1</v>
      </c>
    </row>
    <row r="1841" spans="1:21" x14ac:dyDescent="0.35">
      <c r="A1841" t="s">
        <v>304</v>
      </c>
      <c r="B1841">
        <v>44420</v>
      </c>
      <c r="C1841" t="s">
        <v>297</v>
      </c>
      <c r="D1841" t="s">
        <v>67</v>
      </c>
      <c r="E1841">
        <v>1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6</v>
      </c>
      <c r="M1841">
        <v>8</v>
      </c>
      <c r="N1841">
        <v>3</v>
      </c>
      <c r="O1841">
        <v>3</v>
      </c>
      <c r="P1841">
        <v>2</v>
      </c>
      <c r="Q1841">
        <v>0</v>
      </c>
      <c r="R1841">
        <v>2</v>
      </c>
      <c r="S1841">
        <v>0</v>
      </c>
      <c r="T1841">
        <v>0</v>
      </c>
      <c r="U1841">
        <v>0</v>
      </c>
    </row>
    <row r="1842" spans="1:21" x14ac:dyDescent="0.35">
      <c r="A1842" t="s">
        <v>304</v>
      </c>
      <c r="B1842">
        <v>44421</v>
      </c>
      <c r="C1842" t="s">
        <v>295</v>
      </c>
      <c r="D1842" t="s">
        <v>40</v>
      </c>
      <c r="E1842">
        <v>1</v>
      </c>
      <c r="F1842">
        <v>0</v>
      </c>
      <c r="G1842">
        <v>0</v>
      </c>
      <c r="H1842">
        <v>0</v>
      </c>
      <c r="I1842">
        <v>1</v>
      </c>
      <c r="J1842">
        <v>0</v>
      </c>
      <c r="K1842">
        <v>0</v>
      </c>
      <c r="L1842">
        <v>5</v>
      </c>
      <c r="M1842">
        <v>6</v>
      </c>
      <c r="N1842">
        <v>4</v>
      </c>
      <c r="O1842">
        <v>4</v>
      </c>
      <c r="P1842">
        <v>1</v>
      </c>
      <c r="Q1842">
        <v>0</v>
      </c>
      <c r="R1842">
        <v>4</v>
      </c>
      <c r="S1842">
        <v>0</v>
      </c>
      <c r="T1842">
        <v>0</v>
      </c>
      <c r="U1842">
        <v>0</v>
      </c>
    </row>
    <row r="1843" spans="1:21" x14ac:dyDescent="0.35">
      <c r="A1843" t="s">
        <v>304</v>
      </c>
      <c r="B1843">
        <v>44422</v>
      </c>
      <c r="C1843" t="s">
        <v>298</v>
      </c>
      <c r="D1843" t="s">
        <v>40</v>
      </c>
      <c r="E1843">
        <v>1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4.333333333333333</v>
      </c>
      <c r="M1843">
        <v>6</v>
      </c>
      <c r="N1843">
        <v>3</v>
      </c>
      <c r="O1843">
        <v>3</v>
      </c>
      <c r="P1843">
        <v>0</v>
      </c>
      <c r="Q1843">
        <v>3</v>
      </c>
      <c r="R1843">
        <v>6</v>
      </c>
      <c r="S1843">
        <v>0</v>
      </c>
      <c r="T1843">
        <v>0</v>
      </c>
      <c r="U1843">
        <v>0</v>
      </c>
    </row>
    <row r="1844" spans="1:21" x14ac:dyDescent="0.35">
      <c r="A1844" t="s">
        <v>304</v>
      </c>
      <c r="B1844">
        <v>44423</v>
      </c>
      <c r="C1844" t="s">
        <v>303</v>
      </c>
      <c r="D1844" t="s">
        <v>40</v>
      </c>
      <c r="E1844">
        <v>1</v>
      </c>
      <c r="F1844">
        <v>0</v>
      </c>
      <c r="G1844">
        <v>0</v>
      </c>
      <c r="H1844">
        <v>0</v>
      </c>
      <c r="I1844">
        <v>1</v>
      </c>
      <c r="J1844">
        <v>0</v>
      </c>
      <c r="K1844">
        <v>0</v>
      </c>
      <c r="L1844">
        <v>1.6666666666666665</v>
      </c>
      <c r="M1844">
        <v>5</v>
      </c>
      <c r="N1844">
        <v>6</v>
      </c>
      <c r="O1844">
        <v>2</v>
      </c>
      <c r="P1844">
        <v>1</v>
      </c>
      <c r="Q1844">
        <v>3</v>
      </c>
      <c r="R1844">
        <v>1</v>
      </c>
      <c r="S1844">
        <v>0</v>
      </c>
      <c r="T1844">
        <v>0</v>
      </c>
      <c r="U1844">
        <v>0</v>
      </c>
    </row>
    <row r="1845" spans="1:21" x14ac:dyDescent="0.35">
      <c r="A1845" t="s">
        <v>304</v>
      </c>
      <c r="B1845" t="s">
        <v>0</v>
      </c>
      <c r="C1845" t="s">
        <v>1</v>
      </c>
      <c r="D1845" t="s">
        <v>2</v>
      </c>
      <c r="E1845" t="s">
        <v>3</v>
      </c>
      <c r="F1845" t="s">
        <v>4</v>
      </c>
      <c r="G1845" t="s">
        <v>5</v>
      </c>
      <c r="H1845" t="s">
        <v>6</v>
      </c>
      <c r="I1845" t="s">
        <v>7</v>
      </c>
      <c r="J1845" t="s">
        <v>8</v>
      </c>
      <c r="K1845" t="s">
        <v>9</v>
      </c>
      <c r="L1845" t="s">
        <v>10</v>
      </c>
      <c r="M1845" t="s">
        <v>11</v>
      </c>
      <c r="N1845" t="s">
        <v>12</v>
      </c>
      <c r="O1845" t="s">
        <v>13</v>
      </c>
      <c r="P1845" t="s">
        <v>14</v>
      </c>
      <c r="Q1845" t="s">
        <v>15</v>
      </c>
      <c r="R1845" t="s">
        <v>16</v>
      </c>
      <c r="S1845" t="s">
        <v>17</v>
      </c>
      <c r="T1845" t="s">
        <v>18</v>
      </c>
      <c r="U1845" t="s">
        <v>19</v>
      </c>
    </row>
    <row r="1846" spans="1:21" x14ac:dyDescent="0.35">
      <c r="A1846" t="s">
        <v>304</v>
      </c>
      <c r="B1846">
        <v>44425</v>
      </c>
      <c r="C1846" t="s">
        <v>289</v>
      </c>
      <c r="D1846" t="s">
        <v>106</v>
      </c>
      <c r="E1846">
        <v>1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4</v>
      </c>
      <c r="M1846">
        <v>4</v>
      </c>
      <c r="N1846">
        <v>2</v>
      </c>
      <c r="O1846">
        <v>2</v>
      </c>
      <c r="P1846">
        <v>0</v>
      </c>
      <c r="Q1846">
        <v>4</v>
      </c>
      <c r="R1846">
        <v>4</v>
      </c>
      <c r="S1846">
        <v>0</v>
      </c>
      <c r="T1846">
        <v>0</v>
      </c>
      <c r="U1846">
        <v>1</v>
      </c>
    </row>
    <row r="1847" spans="1:21" x14ac:dyDescent="0.35">
      <c r="A1847" t="s">
        <v>304</v>
      </c>
      <c r="B1847">
        <v>44426</v>
      </c>
      <c r="C1847" t="s">
        <v>287</v>
      </c>
      <c r="D1847" t="s">
        <v>106</v>
      </c>
      <c r="E1847">
        <v>1</v>
      </c>
      <c r="F1847">
        <v>0</v>
      </c>
      <c r="G1847">
        <v>0</v>
      </c>
      <c r="H1847">
        <v>0</v>
      </c>
      <c r="I1847">
        <v>1</v>
      </c>
      <c r="J1847">
        <v>0</v>
      </c>
      <c r="K1847">
        <v>0</v>
      </c>
      <c r="L1847">
        <v>6.666666666666667</v>
      </c>
      <c r="M1847">
        <v>6</v>
      </c>
      <c r="N1847">
        <v>2</v>
      </c>
      <c r="O1847">
        <v>2</v>
      </c>
      <c r="P1847">
        <v>1</v>
      </c>
      <c r="Q1847">
        <v>0</v>
      </c>
      <c r="R1847">
        <v>7</v>
      </c>
      <c r="S1847">
        <v>0</v>
      </c>
      <c r="T1847">
        <v>0</v>
      </c>
      <c r="U1847">
        <v>0</v>
      </c>
    </row>
    <row r="1848" spans="1:21" x14ac:dyDescent="0.35">
      <c r="A1848" t="s">
        <v>304</v>
      </c>
      <c r="B1848">
        <v>44427</v>
      </c>
      <c r="C1848" t="s">
        <v>297</v>
      </c>
      <c r="D1848" t="s">
        <v>106</v>
      </c>
      <c r="E1848">
        <v>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4.666666666666667</v>
      </c>
      <c r="M1848">
        <v>5</v>
      </c>
      <c r="N1848">
        <v>2</v>
      </c>
      <c r="O1848">
        <v>2</v>
      </c>
      <c r="P1848">
        <v>0</v>
      </c>
      <c r="Q1848">
        <v>4</v>
      </c>
      <c r="R1848">
        <v>4</v>
      </c>
      <c r="S1848">
        <v>0</v>
      </c>
      <c r="T1848">
        <v>0</v>
      </c>
      <c r="U1848">
        <v>0</v>
      </c>
    </row>
    <row r="1849" spans="1:21" x14ac:dyDescent="0.35">
      <c r="A1849" t="s">
        <v>304</v>
      </c>
      <c r="B1849">
        <v>44428</v>
      </c>
      <c r="C1849" t="s">
        <v>295</v>
      </c>
      <c r="D1849" t="s">
        <v>28</v>
      </c>
      <c r="E1849">
        <v>1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7</v>
      </c>
      <c r="M1849">
        <v>4</v>
      </c>
      <c r="N1849">
        <v>1</v>
      </c>
      <c r="O1849">
        <v>1</v>
      </c>
      <c r="P1849">
        <v>1</v>
      </c>
      <c r="Q1849">
        <v>2</v>
      </c>
      <c r="R1849">
        <v>6</v>
      </c>
      <c r="S1849">
        <v>1</v>
      </c>
      <c r="T1849">
        <v>0</v>
      </c>
      <c r="U1849">
        <v>0</v>
      </c>
    </row>
    <row r="1850" spans="1:21" x14ac:dyDescent="0.35">
      <c r="A1850" t="s">
        <v>304</v>
      </c>
      <c r="B1850">
        <v>44429</v>
      </c>
      <c r="C1850" t="s">
        <v>298</v>
      </c>
      <c r="D1850" t="s">
        <v>28</v>
      </c>
      <c r="E1850">
        <v>1</v>
      </c>
      <c r="F1850">
        <v>0</v>
      </c>
      <c r="G1850">
        <v>0</v>
      </c>
      <c r="H1850">
        <v>0</v>
      </c>
      <c r="I1850">
        <v>1</v>
      </c>
      <c r="J1850">
        <v>0</v>
      </c>
      <c r="K1850">
        <v>0</v>
      </c>
      <c r="L1850">
        <v>6</v>
      </c>
      <c r="M1850">
        <v>6</v>
      </c>
      <c r="N1850">
        <v>2</v>
      </c>
      <c r="O1850">
        <v>2</v>
      </c>
      <c r="P1850">
        <v>1</v>
      </c>
      <c r="Q1850">
        <v>1</v>
      </c>
      <c r="R1850">
        <v>2</v>
      </c>
      <c r="S1850">
        <v>0</v>
      </c>
      <c r="T1850">
        <v>0</v>
      </c>
      <c r="U1850">
        <v>0</v>
      </c>
    </row>
    <row r="1851" spans="1:21" x14ac:dyDescent="0.35">
      <c r="A1851" t="s">
        <v>304</v>
      </c>
      <c r="B1851">
        <v>44430</v>
      </c>
      <c r="C1851" t="s">
        <v>303</v>
      </c>
      <c r="D1851" t="s">
        <v>28</v>
      </c>
      <c r="E1851">
        <v>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4.333333333333333</v>
      </c>
      <c r="M1851">
        <v>4</v>
      </c>
      <c r="N1851">
        <v>1</v>
      </c>
      <c r="O1851">
        <v>0</v>
      </c>
      <c r="P1851">
        <v>0</v>
      </c>
      <c r="Q1851">
        <v>1</v>
      </c>
      <c r="R1851">
        <v>1</v>
      </c>
      <c r="S1851">
        <v>0</v>
      </c>
      <c r="T1851">
        <v>0</v>
      </c>
      <c r="U1851">
        <v>0</v>
      </c>
    </row>
    <row r="1852" spans="1:21" x14ac:dyDescent="0.35">
      <c r="A1852" t="s">
        <v>304</v>
      </c>
      <c r="B1852">
        <v>44432</v>
      </c>
      <c r="C1852" t="s">
        <v>289</v>
      </c>
      <c r="D1852" t="s">
        <v>110</v>
      </c>
      <c r="E1852">
        <v>1</v>
      </c>
      <c r="F1852">
        <v>0</v>
      </c>
      <c r="G1852">
        <v>0</v>
      </c>
      <c r="H1852">
        <v>1</v>
      </c>
      <c r="I1852">
        <v>0</v>
      </c>
      <c r="J1852">
        <v>0</v>
      </c>
      <c r="K1852">
        <v>0</v>
      </c>
      <c r="L1852">
        <v>5</v>
      </c>
      <c r="M1852">
        <v>3</v>
      </c>
      <c r="N1852">
        <v>0</v>
      </c>
      <c r="O1852">
        <v>0</v>
      </c>
      <c r="P1852">
        <v>0</v>
      </c>
      <c r="Q1852">
        <v>2</v>
      </c>
      <c r="R1852">
        <v>2</v>
      </c>
      <c r="S1852">
        <v>0</v>
      </c>
      <c r="T1852">
        <v>0</v>
      </c>
      <c r="U1852">
        <v>0</v>
      </c>
    </row>
    <row r="1853" spans="1:21" x14ac:dyDescent="0.35">
      <c r="A1853" t="s">
        <v>304</v>
      </c>
      <c r="B1853">
        <v>44433</v>
      </c>
      <c r="C1853" t="s">
        <v>287</v>
      </c>
      <c r="D1853" t="s">
        <v>110</v>
      </c>
      <c r="E1853">
        <v>1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5</v>
      </c>
      <c r="M1853">
        <v>3</v>
      </c>
      <c r="N1853">
        <v>2</v>
      </c>
      <c r="O1853">
        <v>2</v>
      </c>
      <c r="P1853">
        <v>2</v>
      </c>
      <c r="Q1853">
        <v>1</v>
      </c>
      <c r="R1853">
        <v>10</v>
      </c>
      <c r="S1853">
        <v>1</v>
      </c>
      <c r="T1853">
        <v>0</v>
      </c>
      <c r="U1853">
        <v>0</v>
      </c>
    </row>
    <row r="1854" spans="1:21" x14ac:dyDescent="0.35">
      <c r="A1854" t="s">
        <v>304</v>
      </c>
      <c r="B1854">
        <v>44435</v>
      </c>
      <c r="C1854" t="s">
        <v>297</v>
      </c>
      <c r="D1854" t="s">
        <v>64</v>
      </c>
      <c r="E1854">
        <v>1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6</v>
      </c>
      <c r="M1854">
        <v>6</v>
      </c>
      <c r="N1854">
        <v>1</v>
      </c>
      <c r="O1854">
        <v>1</v>
      </c>
      <c r="P1854">
        <v>0</v>
      </c>
      <c r="Q1854">
        <v>1</v>
      </c>
      <c r="R1854">
        <v>5</v>
      </c>
      <c r="S1854">
        <v>0</v>
      </c>
      <c r="T1854">
        <v>0</v>
      </c>
      <c r="U1854">
        <v>0</v>
      </c>
    </row>
    <row r="1855" spans="1:21" x14ac:dyDescent="0.35">
      <c r="A1855" t="s">
        <v>304</v>
      </c>
      <c r="B1855">
        <v>44436</v>
      </c>
      <c r="C1855" t="s">
        <v>288</v>
      </c>
      <c r="D1855" t="s">
        <v>64</v>
      </c>
      <c r="E1855">
        <v>1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3</v>
      </c>
      <c r="M1855">
        <v>3</v>
      </c>
      <c r="N1855">
        <v>0</v>
      </c>
      <c r="O1855">
        <v>0</v>
      </c>
      <c r="P1855">
        <v>0</v>
      </c>
      <c r="Q1855">
        <v>0</v>
      </c>
      <c r="R1855">
        <v>2</v>
      </c>
      <c r="S1855">
        <v>0</v>
      </c>
      <c r="T1855">
        <v>0</v>
      </c>
      <c r="U1855">
        <v>0</v>
      </c>
    </row>
    <row r="1856" spans="1:21" x14ac:dyDescent="0.35">
      <c r="A1856" t="s">
        <v>304</v>
      </c>
      <c r="B1856">
        <v>44437</v>
      </c>
      <c r="C1856" t="s">
        <v>285</v>
      </c>
      <c r="D1856" t="s">
        <v>64</v>
      </c>
      <c r="E1856">
        <v>1</v>
      </c>
      <c r="F1856">
        <v>0</v>
      </c>
      <c r="G1856">
        <v>0</v>
      </c>
      <c r="H1856">
        <v>0</v>
      </c>
      <c r="I1856">
        <v>1</v>
      </c>
      <c r="J1856">
        <v>0</v>
      </c>
      <c r="K1856">
        <v>0</v>
      </c>
      <c r="L1856">
        <v>4</v>
      </c>
      <c r="M1856">
        <v>4</v>
      </c>
      <c r="N1856">
        <v>2</v>
      </c>
      <c r="O1856">
        <v>2</v>
      </c>
      <c r="P1856">
        <v>2</v>
      </c>
      <c r="Q1856">
        <v>2</v>
      </c>
      <c r="R1856">
        <v>5</v>
      </c>
      <c r="S1856">
        <v>1</v>
      </c>
      <c r="T1856">
        <v>0</v>
      </c>
      <c r="U1856">
        <v>0</v>
      </c>
    </row>
    <row r="1857" spans="1:21" x14ac:dyDescent="0.35">
      <c r="A1857" t="s">
        <v>304</v>
      </c>
      <c r="B1857">
        <v>44438</v>
      </c>
      <c r="C1857" t="s">
        <v>289</v>
      </c>
      <c r="D1857" t="s">
        <v>30</v>
      </c>
      <c r="E1857">
        <v>1</v>
      </c>
      <c r="F1857">
        <v>0</v>
      </c>
      <c r="G1857">
        <v>0</v>
      </c>
      <c r="H1857">
        <v>0</v>
      </c>
      <c r="I1857">
        <v>1</v>
      </c>
      <c r="J1857">
        <v>0</v>
      </c>
      <c r="K1857">
        <v>0</v>
      </c>
      <c r="L1857">
        <v>6</v>
      </c>
      <c r="M1857">
        <v>5</v>
      </c>
      <c r="N1857">
        <v>3</v>
      </c>
      <c r="O1857">
        <v>3</v>
      </c>
      <c r="P1857">
        <v>1</v>
      </c>
      <c r="Q1857">
        <v>1</v>
      </c>
      <c r="R1857">
        <v>4</v>
      </c>
      <c r="S1857">
        <v>0</v>
      </c>
      <c r="T1857">
        <v>0</v>
      </c>
      <c r="U1857">
        <v>1</v>
      </c>
    </row>
    <row r="1858" spans="1:21" x14ac:dyDescent="0.35">
      <c r="A1858" t="s">
        <v>304</v>
      </c>
      <c r="B1858">
        <v>44439</v>
      </c>
      <c r="C1858" t="s">
        <v>287</v>
      </c>
      <c r="D1858" t="s">
        <v>43</v>
      </c>
      <c r="E1858">
        <v>1</v>
      </c>
      <c r="F1858">
        <v>0</v>
      </c>
      <c r="G1858">
        <v>0</v>
      </c>
      <c r="H1858">
        <v>0</v>
      </c>
      <c r="I1858">
        <v>1</v>
      </c>
      <c r="J1858">
        <v>0</v>
      </c>
      <c r="K1858">
        <v>0</v>
      </c>
      <c r="L1858">
        <v>5</v>
      </c>
      <c r="M1858">
        <v>7</v>
      </c>
      <c r="N1858">
        <v>6</v>
      </c>
      <c r="O1858">
        <v>6</v>
      </c>
      <c r="P1858">
        <v>2</v>
      </c>
      <c r="Q1858">
        <v>3</v>
      </c>
      <c r="R1858">
        <v>6</v>
      </c>
      <c r="S1858">
        <v>0</v>
      </c>
      <c r="T1858">
        <v>0</v>
      </c>
      <c r="U1858">
        <v>0</v>
      </c>
    </row>
    <row r="1859" spans="1:21" x14ac:dyDescent="0.35">
      <c r="A1859" t="s">
        <v>304</v>
      </c>
      <c r="B1859">
        <v>44440</v>
      </c>
      <c r="C1859" t="s">
        <v>298</v>
      </c>
      <c r="D1859" t="s">
        <v>43</v>
      </c>
      <c r="E1859">
        <v>1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4</v>
      </c>
      <c r="M1859">
        <v>4</v>
      </c>
      <c r="N1859">
        <v>3</v>
      </c>
      <c r="O1859">
        <v>2</v>
      </c>
      <c r="P1859">
        <v>1</v>
      </c>
      <c r="Q1859">
        <v>1</v>
      </c>
      <c r="R1859">
        <v>2</v>
      </c>
      <c r="S1859">
        <v>0</v>
      </c>
      <c r="T1859">
        <v>0</v>
      </c>
      <c r="U1859">
        <v>0</v>
      </c>
    </row>
    <row r="1860" spans="1:21" x14ac:dyDescent="0.35">
      <c r="A1860" t="s">
        <v>304</v>
      </c>
      <c r="B1860">
        <v>44441</v>
      </c>
      <c r="C1860" t="s">
        <v>297</v>
      </c>
      <c r="D1860" t="s">
        <v>43</v>
      </c>
      <c r="E1860">
        <v>1</v>
      </c>
      <c r="F1860">
        <v>0</v>
      </c>
      <c r="G1860">
        <v>0</v>
      </c>
      <c r="H1860">
        <v>0</v>
      </c>
      <c r="I1860">
        <v>1</v>
      </c>
      <c r="J1860">
        <v>0</v>
      </c>
      <c r="K1860">
        <v>0</v>
      </c>
      <c r="L1860">
        <v>3.6666666666666665</v>
      </c>
      <c r="M1860">
        <v>8</v>
      </c>
      <c r="N1860">
        <v>8</v>
      </c>
      <c r="O1860">
        <v>8</v>
      </c>
      <c r="P1860">
        <v>2</v>
      </c>
      <c r="Q1860">
        <v>3</v>
      </c>
      <c r="R1860">
        <v>1</v>
      </c>
      <c r="S1860">
        <v>0</v>
      </c>
      <c r="T1860">
        <v>0</v>
      </c>
      <c r="U1860">
        <v>0</v>
      </c>
    </row>
    <row r="1861" spans="1:21" x14ac:dyDescent="0.35">
      <c r="A1861" t="s">
        <v>304</v>
      </c>
      <c r="B1861">
        <v>44442</v>
      </c>
      <c r="C1861" t="s">
        <v>295</v>
      </c>
      <c r="D1861" t="s">
        <v>91</v>
      </c>
      <c r="E1861">
        <v>1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3.6666666666666665</v>
      </c>
      <c r="M1861">
        <v>2</v>
      </c>
      <c r="N1861">
        <v>1</v>
      </c>
      <c r="O1861">
        <v>1</v>
      </c>
      <c r="P1861">
        <v>1</v>
      </c>
      <c r="Q1861">
        <v>2</v>
      </c>
      <c r="R1861">
        <v>5</v>
      </c>
      <c r="S1861">
        <v>0</v>
      </c>
      <c r="T1861">
        <v>0</v>
      </c>
      <c r="U1861">
        <v>0</v>
      </c>
    </row>
    <row r="1862" spans="1:21" x14ac:dyDescent="0.35">
      <c r="A1862" t="s">
        <v>304</v>
      </c>
      <c r="B1862">
        <v>44443</v>
      </c>
      <c r="C1862" t="s">
        <v>285</v>
      </c>
      <c r="D1862" t="s">
        <v>91</v>
      </c>
      <c r="E1862">
        <v>1</v>
      </c>
      <c r="F1862">
        <v>0</v>
      </c>
      <c r="G1862">
        <v>0</v>
      </c>
      <c r="H1862">
        <v>0</v>
      </c>
      <c r="I1862">
        <v>1</v>
      </c>
      <c r="J1862">
        <v>0</v>
      </c>
      <c r="K1862">
        <v>0</v>
      </c>
      <c r="L1862">
        <v>4</v>
      </c>
      <c r="M1862">
        <v>7</v>
      </c>
      <c r="N1862">
        <v>5</v>
      </c>
      <c r="O1862">
        <v>5</v>
      </c>
      <c r="P1862">
        <v>1</v>
      </c>
      <c r="Q1862">
        <v>2</v>
      </c>
      <c r="R1862">
        <v>6</v>
      </c>
      <c r="S1862">
        <v>0</v>
      </c>
      <c r="T1862">
        <v>0</v>
      </c>
      <c r="U1862">
        <v>0</v>
      </c>
    </row>
    <row r="1863" spans="1:21" x14ac:dyDescent="0.35">
      <c r="A1863" t="s">
        <v>304</v>
      </c>
      <c r="B1863">
        <v>44444</v>
      </c>
      <c r="C1863" t="s">
        <v>289</v>
      </c>
      <c r="D1863" t="s">
        <v>91</v>
      </c>
      <c r="E1863">
        <v>1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3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2</v>
      </c>
      <c r="S1863">
        <v>0</v>
      </c>
      <c r="T1863">
        <v>0</v>
      </c>
      <c r="U1863">
        <v>0</v>
      </c>
    </row>
    <row r="1864" spans="1:21" x14ac:dyDescent="0.35">
      <c r="A1864" t="s">
        <v>304</v>
      </c>
      <c r="B1864">
        <v>44445</v>
      </c>
      <c r="C1864" t="s">
        <v>287</v>
      </c>
      <c r="D1864" t="s">
        <v>118</v>
      </c>
      <c r="E1864">
        <v>1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3</v>
      </c>
      <c r="M1864">
        <v>4</v>
      </c>
      <c r="N1864">
        <v>2</v>
      </c>
      <c r="O1864">
        <v>2</v>
      </c>
      <c r="P1864">
        <v>1</v>
      </c>
      <c r="Q1864">
        <v>0</v>
      </c>
      <c r="R1864">
        <v>4</v>
      </c>
      <c r="S1864">
        <v>0</v>
      </c>
      <c r="T1864">
        <v>0</v>
      </c>
      <c r="U1864">
        <v>0</v>
      </c>
    </row>
    <row r="1865" spans="1:21" x14ac:dyDescent="0.35">
      <c r="A1865" t="s">
        <v>304</v>
      </c>
      <c r="B1865">
        <v>44446</v>
      </c>
      <c r="C1865" t="s">
        <v>298</v>
      </c>
      <c r="D1865" t="s">
        <v>118</v>
      </c>
      <c r="E1865">
        <v>1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4</v>
      </c>
      <c r="M1865">
        <v>6</v>
      </c>
      <c r="N1865">
        <v>1</v>
      </c>
      <c r="O1865">
        <v>1</v>
      </c>
      <c r="P1865">
        <v>0</v>
      </c>
      <c r="Q1865">
        <v>3</v>
      </c>
      <c r="R1865">
        <v>3</v>
      </c>
      <c r="S1865">
        <v>0</v>
      </c>
      <c r="T1865">
        <v>0</v>
      </c>
      <c r="U1865">
        <v>0</v>
      </c>
    </row>
    <row r="1866" spans="1:21" x14ac:dyDescent="0.35">
      <c r="A1866" t="s">
        <v>304</v>
      </c>
      <c r="B1866" t="s">
        <v>0</v>
      </c>
      <c r="C1866" t="s">
        <v>1</v>
      </c>
      <c r="D1866" t="s">
        <v>2</v>
      </c>
      <c r="E1866" t="s">
        <v>3</v>
      </c>
      <c r="F1866" t="s">
        <v>4</v>
      </c>
      <c r="G1866" t="s">
        <v>5</v>
      </c>
      <c r="H1866" t="s">
        <v>6</v>
      </c>
      <c r="I1866" t="s">
        <v>7</v>
      </c>
      <c r="J1866" t="s">
        <v>8</v>
      </c>
      <c r="K1866" t="s">
        <v>9</v>
      </c>
      <c r="L1866" t="s">
        <v>10</v>
      </c>
      <c r="M1866" t="s">
        <v>11</v>
      </c>
      <c r="N1866" t="s">
        <v>12</v>
      </c>
      <c r="O1866" t="s">
        <v>13</v>
      </c>
      <c r="P1866" t="s">
        <v>14</v>
      </c>
      <c r="Q1866" t="s">
        <v>15</v>
      </c>
      <c r="R1866" t="s">
        <v>16</v>
      </c>
      <c r="S1866" t="s">
        <v>17</v>
      </c>
      <c r="T1866" t="s">
        <v>18</v>
      </c>
      <c r="U1866" t="s">
        <v>19</v>
      </c>
    </row>
    <row r="1867" spans="1:21" x14ac:dyDescent="0.35">
      <c r="A1867" t="s">
        <v>304</v>
      </c>
      <c r="B1867">
        <v>44447</v>
      </c>
      <c r="C1867" t="s">
        <v>297</v>
      </c>
      <c r="D1867" t="s">
        <v>118</v>
      </c>
      <c r="E1867">
        <v>1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3</v>
      </c>
      <c r="M1867">
        <v>4</v>
      </c>
      <c r="N1867">
        <v>1</v>
      </c>
      <c r="O1867">
        <v>1</v>
      </c>
      <c r="P1867">
        <v>0</v>
      </c>
      <c r="Q1867">
        <v>0</v>
      </c>
      <c r="R1867">
        <v>4</v>
      </c>
      <c r="S1867">
        <v>0</v>
      </c>
      <c r="T1867">
        <v>0</v>
      </c>
      <c r="U1867">
        <v>0</v>
      </c>
    </row>
    <row r="1868" spans="1:21" x14ac:dyDescent="0.35">
      <c r="A1868" t="s">
        <v>304</v>
      </c>
      <c r="B1868">
        <v>44449</v>
      </c>
      <c r="C1868" t="s">
        <v>295</v>
      </c>
      <c r="D1868" t="s">
        <v>35</v>
      </c>
      <c r="E1868">
        <v>1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4.333333333333333</v>
      </c>
      <c r="M1868">
        <v>5</v>
      </c>
      <c r="N1868">
        <v>1</v>
      </c>
      <c r="O1868">
        <v>1</v>
      </c>
      <c r="P1868">
        <v>0</v>
      </c>
      <c r="Q1868">
        <v>2</v>
      </c>
      <c r="R1868">
        <v>4</v>
      </c>
      <c r="S1868">
        <v>0</v>
      </c>
      <c r="T1868">
        <v>0</v>
      </c>
      <c r="U1868">
        <v>0</v>
      </c>
    </row>
    <row r="1869" spans="1:21" x14ac:dyDescent="0.35">
      <c r="A1869" t="s">
        <v>304</v>
      </c>
      <c r="B1869">
        <v>44450</v>
      </c>
      <c r="C1869" t="s">
        <v>289</v>
      </c>
      <c r="D1869" t="s">
        <v>35</v>
      </c>
      <c r="E1869">
        <v>1</v>
      </c>
      <c r="F1869">
        <v>0</v>
      </c>
      <c r="G1869">
        <v>0</v>
      </c>
      <c r="H1869">
        <v>0</v>
      </c>
      <c r="I1869">
        <v>1</v>
      </c>
      <c r="J1869">
        <v>0</v>
      </c>
      <c r="K1869">
        <v>0</v>
      </c>
      <c r="L1869">
        <v>2</v>
      </c>
      <c r="M1869">
        <v>3</v>
      </c>
      <c r="N1869">
        <v>3</v>
      </c>
      <c r="O1869">
        <v>3</v>
      </c>
      <c r="P1869">
        <v>0</v>
      </c>
      <c r="Q1869">
        <v>1</v>
      </c>
      <c r="R1869">
        <v>2</v>
      </c>
      <c r="S1869">
        <v>0</v>
      </c>
      <c r="T1869">
        <v>0</v>
      </c>
      <c r="U1869">
        <v>0</v>
      </c>
    </row>
    <row r="1870" spans="1:21" x14ac:dyDescent="0.35">
      <c r="A1870" t="s">
        <v>304</v>
      </c>
      <c r="B1870">
        <v>44451</v>
      </c>
      <c r="C1870" t="s">
        <v>287</v>
      </c>
      <c r="D1870" t="s">
        <v>35</v>
      </c>
      <c r="E1870">
        <v>1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3</v>
      </c>
      <c r="M1870">
        <v>1</v>
      </c>
      <c r="N1870">
        <v>0</v>
      </c>
      <c r="O1870">
        <v>0</v>
      </c>
      <c r="P1870">
        <v>0</v>
      </c>
      <c r="Q1870">
        <v>1</v>
      </c>
      <c r="R1870">
        <v>6</v>
      </c>
      <c r="S1870">
        <v>0</v>
      </c>
      <c r="T1870">
        <v>0</v>
      </c>
      <c r="U1870">
        <v>0</v>
      </c>
    </row>
    <row r="1871" spans="1:21" x14ac:dyDescent="0.35">
      <c r="A1871" t="s">
        <v>304</v>
      </c>
      <c r="B1871">
        <v>44453</v>
      </c>
      <c r="C1871" t="s">
        <v>298</v>
      </c>
      <c r="D1871" t="s">
        <v>108</v>
      </c>
      <c r="E1871">
        <v>1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6</v>
      </c>
      <c r="M1871">
        <v>2</v>
      </c>
      <c r="N1871">
        <v>0</v>
      </c>
      <c r="O1871">
        <v>0</v>
      </c>
      <c r="P1871">
        <v>0</v>
      </c>
      <c r="Q1871">
        <v>2</v>
      </c>
      <c r="R1871">
        <v>5</v>
      </c>
      <c r="S1871">
        <v>0</v>
      </c>
      <c r="T1871">
        <v>0</v>
      </c>
      <c r="U1871">
        <v>0</v>
      </c>
    </row>
    <row r="1872" spans="1:21" x14ac:dyDescent="0.35">
      <c r="A1872" t="s">
        <v>304</v>
      </c>
      <c r="B1872">
        <v>44454</v>
      </c>
      <c r="C1872" t="s">
        <v>297</v>
      </c>
      <c r="D1872" t="s">
        <v>108</v>
      </c>
      <c r="E1872">
        <v>1</v>
      </c>
      <c r="F1872">
        <v>0</v>
      </c>
      <c r="G1872">
        <v>0</v>
      </c>
      <c r="H1872">
        <v>1</v>
      </c>
      <c r="I1872">
        <v>0</v>
      </c>
      <c r="J1872">
        <v>0</v>
      </c>
      <c r="K1872">
        <v>0</v>
      </c>
      <c r="L1872">
        <v>6</v>
      </c>
      <c r="M1872">
        <v>2</v>
      </c>
      <c r="N1872">
        <v>1</v>
      </c>
      <c r="O1872">
        <v>1</v>
      </c>
      <c r="P1872">
        <v>0</v>
      </c>
      <c r="Q1872">
        <v>3</v>
      </c>
      <c r="R1872">
        <v>6</v>
      </c>
      <c r="S1872">
        <v>0</v>
      </c>
      <c r="T1872">
        <v>0</v>
      </c>
      <c r="U1872">
        <v>1</v>
      </c>
    </row>
    <row r="1873" spans="1:21" x14ac:dyDescent="0.35">
      <c r="A1873" t="s">
        <v>304</v>
      </c>
      <c r="B1873">
        <v>44455</v>
      </c>
      <c r="C1873" t="s">
        <v>295</v>
      </c>
      <c r="D1873" t="s">
        <v>51</v>
      </c>
      <c r="E1873">
        <v>1</v>
      </c>
      <c r="F1873">
        <v>0</v>
      </c>
      <c r="G1873">
        <v>0</v>
      </c>
      <c r="H1873">
        <v>0</v>
      </c>
      <c r="I1873">
        <v>1</v>
      </c>
      <c r="J1873">
        <v>0</v>
      </c>
      <c r="K1873">
        <v>0</v>
      </c>
      <c r="L1873">
        <v>5.666666666666667</v>
      </c>
      <c r="M1873">
        <v>5</v>
      </c>
      <c r="N1873">
        <v>4</v>
      </c>
      <c r="O1873">
        <v>3</v>
      </c>
      <c r="P1873">
        <v>1</v>
      </c>
      <c r="Q1873">
        <v>2</v>
      </c>
      <c r="R1873">
        <v>4</v>
      </c>
      <c r="S1873">
        <v>1</v>
      </c>
      <c r="T1873">
        <v>0</v>
      </c>
      <c r="U1873">
        <v>0</v>
      </c>
    </row>
    <row r="1874" spans="1:21" x14ac:dyDescent="0.35">
      <c r="A1874" t="s">
        <v>304</v>
      </c>
      <c r="B1874">
        <v>44456</v>
      </c>
      <c r="C1874" t="s">
        <v>289</v>
      </c>
      <c r="D1874" t="s">
        <v>51</v>
      </c>
      <c r="E1874">
        <v>1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3</v>
      </c>
      <c r="M1874">
        <v>3</v>
      </c>
      <c r="N1874">
        <v>1</v>
      </c>
      <c r="O1874">
        <v>1</v>
      </c>
      <c r="P1874">
        <v>0</v>
      </c>
      <c r="Q1874">
        <v>1</v>
      </c>
      <c r="R1874">
        <v>3</v>
      </c>
      <c r="S1874">
        <v>0</v>
      </c>
      <c r="T1874">
        <v>0</v>
      </c>
      <c r="U1874">
        <v>0</v>
      </c>
    </row>
    <row r="1875" spans="1:21" x14ac:dyDescent="0.35">
      <c r="A1875" t="s">
        <v>304</v>
      </c>
      <c r="B1875">
        <v>44457</v>
      </c>
      <c r="C1875" t="s">
        <v>287</v>
      </c>
      <c r="D1875" t="s">
        <v>51</v>
      </c>
      <c r="E1875">
        <v>1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3</v>
      </c>
      <c r="M1875">
        <v>3</v>
      </c>
      <c r="N1875">
        <v>2</v>
      </c>
      <c r="O1875">
        <v>2</v>
      </c>
      <c r="P1875">
        <v>1</v>
      </c>
      <c r="Q1875">
        <v>0</v>
      </c>
      <c r="R1875">
        <v>2</v>
      </c>
      <c r="S1875">
        <v>0</v>
      </c>
      <c r="T1875">
        <v>0</v>
      </c>
      <c r="U1875">
        <v>0</v>
      </c>
    </row>
    <row r="1876" spans="1:21" x14ac:dyDescent="0.35">
      <c r="A1876" t="s">
        <v>304</v>
      </c>
      <c r="B1876">
        <v>44458</v>
      </c>
      <c r="C1876" t="s">
        <v>298</v>
      </c>
      <c r="D1876" t="s">
        <v>51</v>
      </c>
      <c r="E1876">
        <v>1</v>
      </c>
      <c r="F1876">
        <v>0</v>
      </c>
      <c r="G1876">
        <v>0</v>
      </c>
      <c r="H1876">
        <v>1</v>
      </c>
      <c r="I1876">
        <v>0</v>
      </c>
      <c r="J1876">
        <v>0</v>
      </c>
      <c r="K1876">
        <v>0</v>
      </c>
      <c r="L1876">
        <v>7</v>
      </c>
      <c r="M1876">
        <v>3</v>
      </c>
      <c r="N1876">
        <v>0</v>
      </c>
      <c r="O1876">
        <v>0</v>
      </c>
      <c r="P1876">
        <v>0</v>
      </c>
      <c r="Q1876">
        <v>3</v>
      </c>
      <c r="R1876">
        <v>3</v>
      </c>
      <c r="S1876">
        <v>1</v>
      </c>
      <c r="T1876">
        <v>0</v>
      </c>
      <c r="U1876">
        <v>0</v>
      </c>
    </row>
    <row r="1877" spans="1:21" x14ac:dyDescent="0.35">
      <c r="A1877" t="s">
        <v>304</v>
      </c>
      <c r="B1877">
        <v>44459</v>
      </c>
      <c r="C1877" t="s">
        <v>297</v>
      </c>
      <c r="D1877" t="s">
        <v>21</v>
      </c>
      <c r="E1877">
        <v>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5</v>
      </c>
      <c r="M1877">
        <v>4</v>
      </c>
      <c r="N1877">
        <v>3</v>
      </c>
      <c r="O1877">
        <v>3</v>
      </c>
      <c r="P1877">
        <v>0</v>
      </c>
      <c r="Q1877">
        <v>3</v>
      </c>
      <c r="R1877">
        <v>2</v>
      </c>
      <c r="S1877">
        <v>1</v>
      </c>
      <c r="T1877">
        <v>0</v>
      </c>
      <c r="U1877">
        <v>0</v>
      </c>
    </row>
    <row r="1878" spans="1:21" x14ac:dyDescent="0.35">
      <c r="A1878" t="s">
        <v>304</v>
      </c>
      <c r="B1878">
        <v>44460</v>
      </c>
      <c r="C1878" t="s">
        <v>295</v>
      </c>
      <c r="D1878" t="s">
        <v>21</v>
      </c>
      <c r="E1878">
        <v>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5</v>
      </c>
      <c r="M1878">
        <v>8</v>
      </c>
      <c r="N1878">
        <v>2</v>
      </c>
      <c r="O1878">
        <v>2</v>
      </c>
      <c r="P1878">
        <v>0</v>
      </c>
      <c r="Q1878">
        <v>2</v>
      </c>
      <c r="R1878">
        <v>2</v>
      </c>
      <c r="S1878">
        <v>0</v>
      </c>
      <c r="T1878">
        <v>0</v>
      </c>
      <c r="U1878">
        <v>0</v>
      </c>
    </row>
    <row r="1879" spans="1:21" x14ac:dyDescent="0.35">
      <c r="A1879" t="s">
        <v>304</v>
      </c>
      <c r="B1879">
        <v>44463</v>
      </c>
      <c r="C1879" t="s">
        <v>289</v>
      </c>
      <c r="D1879" t="s">
        <v>47</v>
      </c>
      <c r="E1879">
        <v>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3</v>
      </c>
      <c r="M1879">
        <v>2</v>
      </c>
      <c r="N1879">
        <v>1</v>
      </c>
      <c r="O1879">
        <v>1</v>
      </c>
      <c r="P1879">
        <v>0</v>
      </c>
      <c r="Q1879">
        <v>0</v>
      </c>
      <c r="R1879">
        <v>3</v>
      </c>
      <c r="S1879">
        <v>0</v>
      </c>
      <c r="T1879">
        <v>0</v>
      </c>
      <c r="U1879">
        <v>0</v>
      </c>
    </row>
    <row r="1880" spans="1:21" x14ac:dyDescent="0.35">
      <c r="A1880" t="s">
        <v>304</v>
      </c>
      <c r="B1880">
        <v>44464</v>
      </c>
      <c r="C1880" t="s">
        <v>287</v>
      </c>
      <c r="D1880" t="s">
        <v>47</v>
      </c>
      <c r="E1880">
        <v>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4</v>
      </c>
      <c r="M1880">
        <v>1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0</v>
      </c>
      <c r="T1880">
        <v>0</v>
      </c>
      <c r="U1880">
        <v>0</v>
      </c>
    </row>
    <row r="1881" spans="1:21" x14ac:dyDescent="0.35">
      <c r="A1881" t="s">
        <v>304</v>
      </c>
      <c r="B1881">
        <v>44465</v>
      </c>
      <c r="C1881" t="s">
        <v>298</v>
      </c>
      <c r="D1881" t="s">
        <v>47</v>
      </c>
      <c r="E1881">
        <v>1</v>
      </c>
      <c r="F1881">
        <v>0</v>
      </c>
      <c r="G1881">
        <v>0</v>
      </c>
      <c r="H1881">
        <v>0</v>
      </c>
      <c r="I1881">
        <v>1</v>
      </c>
      <c r="J1881">
        <v>0</v>
      </c>
      <c r="K1881">
        <v>0</v>
      </c>
      <c r="L1881">
        <v>4.666666666666667</v>
      </c>
      <c r="M1881">
        <v>8</v>
      </c>
      <c r="N1881">
        <v>2</v>
      </c>
      <c r="O1881">
        <v>2</v>
      </c>
      <c r="P1881">
        <v>0</v>
      </c>
      <c r="Q1881">
        <v>3</v>
      </c>
      <c r="R1881">
        <v>3</v>
      </c>
      <c r="S1881">
        <v>0</v>
      </c>
      <c r="T1881">
        <v>0</v>
      </c>
      <c r="U1881">
        <v>0</v>
      </c>
    </row>
    <row r="1882" spans="1:21" x14ac:dyDescent="0.35">
      <c r="A1882" t="s">
        <v>304</v>
      </c>
      <c r="B1882">
        <v>44466</v>
      </c>
      <c r="C1882" t="s">
        <v>297</v>
      </c>
      <c r="D1882" t="s">
        <v>21</v>
      </c>
      <c r="E1882">
        <v>1</v>
      </c>
      <c r="F1882">
        <v>0</v>
      </c>
      <c r="G1882">
        <v>0</v>
      </c>
      <c r="H1882">
        <v>0</v>
      </c>
      <c r="I1882">
        <v>1</v>
      </c>
      <c r="J1882">
        <v>0</v>
      </c>
      <c r="K1882">
        <v>0</v>
      </c>
      <c r="L1882">
        <v>3.3333333333333335</v>
      </c>
      <c r="M1882">
        <v>4</v>
      </c>
      <c r="N1882">
        <v>6</v>
      </c>
      <c r="O1882">
        <v>6</v>
      </c>
      <c r="P1882">
        <v>1</v>
      </c>
      <c r="Q1882">
        <v>5</v>
      </c>
      <c r="R1882">
        <v>3</v>
      </c>
      <c r="S1882">
        <v>0</v>
      </c>
      <c r="T1882">
        <v>0</v>
      </c>
      <c r="U1882">
        <v>0</v>
      </c>
    </row>
    <row r="1883" spans="1:21" x14ac:dyDescent="0.35">
      <c r="A1883" t="s">
        <v>304</v>
      </c>
      <c r="B1883">
        <v>44467</v>
      </c>
      <c r="C1883" t="s">
        <v>295</v>
      </c>
      <c r="D1883" t="s">
        <v>56</v>
      </c>
      <c r="E1883">
        <v>1</v>
      </c>
      <c r="F1883">
        <v>0</v>
      </c>
      <c r="G1883">
        <v>0</v>
      </c>
      <c r="H1883">
        <v>0</v>
      </c>
      <c r="I1883">
        <v>1</v>
      </c>
      <c r="J1883">
        <v>0</v>
      </c>
      <c r="K1883">
        <v>0</v>
      </c>
      <c r="L1883">
        <v>6</v>
      </c>
      <c r="M1883">
        <v>4</v>
      </c>
      <c r="N1883">
        <v>1</v>
      </c>
      <c r="O1883">
        <v>1</v>
      </c>
      <c r="P1883">
        <v>0</v>
      </c>
      <c r="Q1883">
        <v>1</v>
      </c>
      <c r="R1883">
        <v>6</v>
      </c>
      <c r="S1883">
        <v>0</v>
      </c>
      <c r="T1883">
        <v>0</v>
      </c>
      <c r="U1883">
        <v>1</v>
      </c>
    </row>
    <row r="1884" spans="1:21" x14ac:dyDescent="0.35">
      <c r="A1884" t="s">
        <v>304</v>
      </c>
      <c r="B1884">
        <v>44468</v>
      </c>
      <c r="C1884" t="s">
        <v>289</v>
      </c>
      <c r="D1884" t="s">
        <v>56</v>
      </c>
      <c r="E1884">
        <v>1</v>
      </c>
      <c r="F1884">
        <v>0</v>
      </c>
      <c r="G1884">
        <v>0</v>
      </c>
      <c r="H1884">
        <v>0</v>
      </c>
      <c r="I1884">
        <v>1</v>
      </c>
      <c r="J1884">
        <v>0</v>
      </c>
      <c r="K1884">
        <v>0</v>
      </c>
      <c r="L1884">
        <v>4</v>
      </c>
      <c r="M1884">
        <v>5</v>
      </c>
      <c r="N1884">
        <v>3</v>
      </c>
      <c r="O1884">
        <v>3</v>
      </c>
      <c r="P1884">
        <v>1</v>
      </c>
      <c r="Q1884">
        <v>0</v>
      </c>
      <c r="R1884">
        <v>4</v>
      </c>
      <c r="S1884">
        <v>0</v>
      </c>
      <c r="T1884">
        <v>0</v>
      </c>
      <c r="U1884">
        <v>0</v>
      </c>
    </row>
    <row r="1885" spans="1:21" x14ac:dyDescent="0.35">
      <c r="A1885" t="s">
        <v>304</v>
      </c>
      <c r="B1885">
        <v>44469</v>
      </c>
      <c r="C1885" t="s">
        <v>287</v>
      </c>
      <c r="D1885" t="s">
        <v>56</v>
      </c>
      <c r="E1885">
        <v>1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3.3333333333333335</v>
      </c>
      <c r="M1885">
        <v>6</v>
      </c>
      <c r="N1885">
        <v>5</v>
      </c>
      <c r="O1885">
        <v>5</v>
      </c>
      <c r="P1885">
        <v>3</v>
      </c>
      <c r="Q1885">
        <v>1</v>
      </c>
      <c r="R1885">
        <v>1</v>
      </c>
      <c r="S1885">
        <v>0</v>
      </c>
      <c r="T1885">
        <v>0</v>
      </c>
      <c r="U1885">
        <v>0</v>
      </c>
    </row>
    <row r="1886" spans="1:21" x14ac:dyDescent="0.35">
      <c r="A1886" t="s">
        <v>304</v>
      </c>
      <c r="B1886">
        <v>44470</v>
      </c>
      <c r="C1886" t="s">
        <v>298</v>
      </c>
      <c r="D1886" t="s">
        <v>75</v>
      </c>
      <c r="E1886">
        <v>1</v>
      </c>
      <c r="F1886">
        <v>0</v>
      </c>
      <c r="G1886">
        <v>0</v>
      </c>
      <c r="H1886">
        <v>0</v>
      </c>
      <c r="I1886">
        <v>1</v>
      </c>
      <c r="J1886">
        <v>0</v>
      </c>
      <c r="K1886">
        <v>0</v>
      </c>
      <c r="L1886">
        <v>6</v>
      </c>
      <c r="M1886">
        <v>9</v>
      </c>
      <c r="N1886">
        <v>5</v>
      </c>
      <c r="O1886">
        <v>2</v>
      </c>
      <c r="P1886">
        <v>1</v>
      </c>
      <c r="Q1886">
        <v>3</v>
      </c>
      <c r="R1886">
        <v>3</v>
      </c>
      <c r="S1886">
        <v>1</v>
      </c>
      <c r="T1886">
        <v>0</v>
      </c>
      <c r="U1886">
        <v>0</v>
      </c>
    </row>
    <row r="1887" spans="1:21" x14ac:dyDescent="0.35">
      <c r="A1887" t="s">
        <v>304</v>
      </c>
      <c r="B1887" t="s">
        <v>0</v>
      </c>
      <c r="C1887" t="s">
        <v>1</v>
      </c>
      <c r="D1887" t="s">
        <v>2</v>
      </c>
      <c r="E1887" t="s">
        <v>3</v>
      </c>
      <c r="F1887" t="s">
        <v>4</v>
      </c>
      <c r="G1887" t="s">
        <v>5</v>
      </c>
      <c r="H1887" t="s">
        <v>6</v>
      </c>
      <c r="I1887" t="s">
        <v>7</v>
      </c>
      <c r="J1887" t="s">
        <v>8</v>
      </c>
      <c r="K1887" t="s">
        <v>9</v>
      </c>
      <c r="L1887" t="s">
        <v>10</v>
      </c>
      <c r="M1887" t="s">
        <v>11</v>
      </c>
      <c r="N1887" t="s">
        <v>12</v>
      </c>
      <c r="O1887" t="s">
        <v>13</v>
      </c>
      <c r="P1887" t="s">
        <v>14</v>
      </c>
      <c r="Q1887" t="s">
        <v>15</v>
      </c>
      <c r="R1887" t="s">
        <v>16</v>
      </c>
      <c r="S1887" t="s">
        <v>17</v>
      </c>
      <c r="T1887" t="s">
        <v>18</v>
      </c>
      <c r="U1887" t="s">
        <v>19</v>
      </c>
    </row>
    <row r="1888" spans="1:21" x14ac:dyDescent="0.35">
      <c r="A1888" t="s">
        <v>304</v>
      </c>
      <c r="B1888">
        <v>44471</v>
      </c>
      <c r="C1888" t="s">
        <v>297</v>
      </c>
      <c r="D1888" t="s">
        <v>75</v>
      </c>
      <c r="E1888">
        <v>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5</v>
      </c>
      <c r="M1888">
        <v>2</v>
      </c>
      <c r="N1888">
        <v>0</v>
      </c>
      <c r="O1888">
        <v>0</v>
      </c>
      <c r="P1888">
        <v>0</v>
      </c>
      <c r="Q1888">
        <v>1</v>
      </c>
      <c r="R1888">
        <v>7</v>
      </c>
      <c r="S1888">
        <v>0</v>
      </c>
      <c r="T1888">
        <v>0</v>
      </c>
      <c r="U1888">
        <v>0</v>
      </c>
    </row>
    <row r="1889" spans="1:21" x14ac:dyDescent="0.35">
      <c r="A1889" t="s">
        <v>304</v>
      </c>
      <c r="B1889">
        <v>44472</v>
      </c>
      <c r="C1889" t="s">
        <v>295</v>
      </c>
      <c r="D1889" t="s">
        <v>75</v>
      </c>
      <c r="E1889">
        <v>1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6</v>
      </c>
      <c r="M1889">
        <v>4</v>
      </c>
      <c r="N1889">
        <v>1</v>
      </c>
      <c r="O1889">
        <v>1</v>
      </c>
      <c r="P1889">
        <v>1</v>
      </c>
      <c r="Q1889">
        <v>2</v>
      </c>
      <c r="R1889">
        <v>4</v>
      </c>
      <c r="S1889">
        <v>0</v>
      </c>
      <c r="T1889">
        <v>0</v>
      </c>
      <c r="U1889">
        <v>0</v>
      </c>
    </row>
    <row r="1890" spans="1:21" x14ac:dyDescent="0.35">
      <c r="A1890" t="s">
        <v>304</v>
      </c>
      <c r="B1890" t="s">
        <v>77</v>
      </c>
      <c r="C1890" t="s">
        <v>78</v>
      </c>
      <c r="E1890">
        <v>162</v>
      </c>
      <c r="F1890">
        <v>2</v>
      </c>
      <c r="G1890">
        <v>0</v>
      </c>
      <c r="H1890">
        <v>35</v>
      </c>
      <c r="I1890">
        <v>57</v>
      </c>
      <c r="J1890">
        <v>0</v>
      </c>
      <c r="K1890">
        <v>1</v>
      </c>
      <c r="L1890">
        <v>781.33333333333337</v>
      </c>
      <c r="M1890">
        <v>754</v>
      </c>
      <c r="N1890">
        <v>399</v>
      </c>
      <c r="O1890">
        <v>362</v>
      </c>
      <c r="P1890">
        <v>116</v>
      </c>
      <c r="Q1890">
        <v>259</v>
      </c>
      <c r="R1890">
        <v>626</v>
      </c>
      <c r="S1890">
        <v>43</v>
      </c>
      <c r="T1890">
        <v>0</v>
      </c>
      <c r="U1890">
        <v>23</v>
      </c>
    </row>
    <row r="1891" spans="1:21" x14ac:dyDescent="0.35">
      <c r="A1891" t="s">
        <v>327</v>
      </c>
      <c r="B1891" t="s">
        <v>0</v>
      </c>
      <c r="C1891" t="s">
        <v>1</v>
      </c>
      <c r="D1891" t="s">
        <v>2</v>
      </c>
      <c r="E1891" t="s">
        <v>3</v>
      </c>
      <c r="F1891" t="s">
        <v>4</v>
      </c>
      <c r="G1891" t="s">
        <v>5</v>
      </c>
      <c r="H1891" t="s">
        <v>6</v>
      </c>
      <c r="I1891" t="s">
        <v>7</v>
      </c>
      <c r="J1891" t="s">
        <v>8</v>
      </c>
      <c r="K1891" t="s">
        <v>9</v>
      </c>
      <c r="L1891" t="s">
        <v>10</v>
      </c>
      <c r="M1891" t="s">
        <v>11</v>
      </c>
      <c r="N1891" t="s">
        <v>12</v>
      </c>
      <c r="O1891" t="s">
        <v>13</v>
      </c>
      <c r="P1891" t="s">
        <v>14</v>
      </c>
      <c r="Q1891" t="s">
        <v>15</v>
      </c>
      <c r="R1891" t="s">
        <v>16</v>
      </c>
      <c r="S1891" t="s">
        <v>17</v>
      </c>
      <c r="T1891" t="s">
        <v>18</v>
      </c>
      <c r="U1891" t="s">
        <v>19</v>
      </c>
    </row>
    <row r="1892" spans="1:21" x14ac:dyDescent="0.35">
      <c r="A1892" t="s">
        <v>327</v>
      </c>
      <c r="B1892">
        <v>44287</v>
      </c>
      <c r="C1892" t="s">
        <v>305</v>
      </c>
      <c r="D1892" t="s">
        <v>35</v>
      </c>
      <c r="E1892">
        <v>1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6</v>
      </c>
      <c r="M1892">
        <v>2</v>
      </c>
      <c r="N1892">
        <v>0</v>
      </c>
      <c r="O1892">
        <v>0</v>
      </c>
      <c r="P1892">
        <v>0</v>
      </c>
      <c r="Q1892">
        <v>2</v>
      </c>
      <c r="R1892">
        <v>7</v>
      </c>
      <c r="S1892">
        <v>1</v>
      </c>
      <c r="T1892">
        <v>0</v>
      </c>
      <c r="U1892">
        <v>0</v>
      </c>
    </row>
    <row r="1893" spans="1:21" x14ac:dyDescent="0.35">
      <c r="A1893" t="s">
        <v>327</v>
      </c>
      <c r="B1893">
        <v>44288</v>
      </c>
      <c r="C1893" t="s">
        <v>306</v>
      </c>
      <c r="D1893" t="s">
        <v>35</v>
      </c>
      <c r="E1893">
        <v>1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5</v>
      </c>
      <c r="M1893">
        <v>2</v>
      </c>
      <c r="N1893">
        <v>0</v>
      </c>
      <c r="O1893">
        <v>0</v>
      </c>
      <c r="P1893">
        <v>0</v>
      </c>
      <c r="Q1893">
        <v>2</v>
      </c>
      <c r="R1893">
        <v>4</v>
      </c>
      <c r="S1893">
        <v>0</v>
      </c>
      <c r="T1893">
        <v>0</v>
      </c>
      <c r="U1893">
        <v>0</v>
      </c>
    </row>
    <row r="1894" spans="1:21" x14ac:dyDescent="0.35">
      <c r="A1894" t="s">
        <v>327</v>
      </c>
      <c r="B1894">
        <v>44289</v>
      </c>
      <c r="C1894" t="s">
        <v>307</v>
      </c>
      <c r="D1894" t="s">
        <v>35</v>
      </c>
      <c r="E1894">
        <v>1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2.3333333333333335</v>
      </c>
      <c r="M1894">
        <v>2</v>
      </c>
      <c r="N1894">
        <v>2</v>
      </c>
      <c r="O1894">
        <v>2</v>
      </c>
      <c r="P1894">
        <v>1</v>
      </c>
      <c r="Q1894">
        <v>0</v>
      </c>
      <c r="R1894">
        <v>3</v>
      </c>
      <c r="S1894">
        <v>0</v>
      </c>
      <c r="T1894">
        <v>0</v>
      </c>
      <c r="U1894">
        <v>0</v>
      </c>
    </row>
    <row r="1895" spans="1:21" x14ac:dyDescent="0.35">
      <c r="A1895" t="s">
        <v>327</v>
      </c>
      <c r="B1895">
        <v>44291</v>
      </c>
      <c r="C1895" t="s">
        <v>308</v>
      </c>
      <c r="D1895" t="s">
        <v>103</v>
      </c>
      <c r="E1895">
        <v>1</v>
      </c>
      <c r="F1895">
        <v>0</v>
      </c>
      <c r="G1895">
        <v>0</v>
      </c>
      <c r="H1895">
        <v>0</v>
      </c>
      <c r="I1895">
        <v>1</v>
      </c>
      <c r="J1895">
        <v>0</v>
      </c>
      <c r="K1895">
        <v>0</v>
      </c>
      <c r="L1895">
        <v>4</v>
      </c>
      <c r="M1895">
        <v>2</v>
      </c>
      <c r="N1895">
        <v>3</v>
      </c>
      <c r="O1895">
        <v>2</v>
      </c>
      <c r="P1895">
        <v>0</v>
      </c>
      <c r="Q1895">
        <v>4</v>
      </c>
      <c r="R1895">
        <v>6</v>
      </c>
      <c r="S1895">
        <v>0</v>
      </c>
      <c r="T1895">
        <v>0</v>
      </c>
      <c r="U1895">
        <v>1</v>
      </c>
    </row>
    <row r="1896" spans="1:21" x14ac:dyDescent="0.35">
      <c r="A1896" t="s">
        <v>327</v>
      </c>
      <c r="B1896">
        <v>44292</v>
      </c>
      <c r="C1896" t="s">
        <v>305</v>
      </c>
      <c r="D1896" t="s">
        <v>103</v>
      </c>
      <c r="E1896">
        <v>1</v>
      </c>
      <c r="F1896">
        <v>0</v>
      </c>
      <c r="G1896">
        <v>0</v>
      </c>
      <c r="H1896">
        <v>0</v>
      </c>
      <c r="I1896">
        <v>1</v>
      </c>
      <c r="J1896">
        <v>0</v>
      </c>
      <c r="K1896">
        <v>0</v>
      </c>
      <c r="L1896">
        <v>6</v>
      </c>
      <c r="M1896">
        <v>4</v>
      </c>
      <c r="N1896">
        <v>3</v>
      </c>
      <c r="O1896">
        <v>2</v>
      </c>
      <c r="P1896">
        <v>0</v>
      </c>
      <c r="Q1896">
        <v>2</v>
      </c>
      <c r="R1896">
        <v>10</v>
      </c>
      <c r="S1896">
        <v>0</v>
      </c>
      <c r="T1896">
        <v>0</v>
      </c>
      <c r="U1896">
        <v>1</v>
      </c>
    </row>
    <row r="1897" spans="1:21" x14ac:dyDescent="0.35">
      <c r="A1897" t="s">
        <v>327</v>
      </c>
      <c r="B1897">
        <v>44293</v>
      </c>
      <c r="C1897" t="s">
        <v>306</v>
      </c>
      <c r="D1897" t="s">
        <v>103</v>
      </c>
      <c r="E1897">
        <v>1</v>
      </c>
      <c r="F1897">
        <v>0</v>
      </c>
      <c r="G1897">
        <v>0</v>
      </c>
      <c r="H1897">
        <v>0</v>
      </c>
      <c r="I1897">
        <v>1</v>
      </c>
      <c r="J1897">
        <v>0</v>
      </c>
      <c r="K1897">
        <v>0</v>
      </c>
      <c r="L1897">
        <v>6.666666666666667</v>
      </c>
      <c r="M1897">
        <v>3</v>
      </c>
      <c r="N1897">
        <v>2</v>
      </c>
      <c r="O1897">
        <v>2</v>
      </c>
      <c r="P1897">
        <v>1</v>
      </c>
      <c r="Q1897">
        <v>2</v>
      </c>
      <c r="R1897">
        <v>6</v>
      </c>
      <c r="S1897">
        <v>0</v>
      </c>
      <c r="T1897">
        <v>0</v>
      </c>
      <c r="U1897">
        <v>0</v>
      </c>
    </row>
    <row r="1898" spans="1:21" x14ac:dyDescent="0.35">
      <c r="A1898" t="s">
        <v>327</v>
      </c>
      <c r="B1898">
        <v>44294</v>
      </c>
      <c r="C1898" t="s">
        <v>309</v>
      </c>
      <c r="D1898" t="s">
        <v>96</v>
      </c>
      <c r="E1898">
        <v>1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4.333333333333333</v>
      </c>
      <c r="M1898">
        <v>3</v>
      </c>
      <c r="N1898">
        <v>1</v>
      </c>
      <c r="O1898">
        <v>1</v>
      </c>
      <c r="P1898">
        <v>0</v>
      </c>
      <c r="Q1898">
        <v>5</v>
      </c>
      <c r="R1898">
        <v>3</v>
      </c>
      <c r="S1898">
        <v>0</v>
      </c>
      <c r="T1898">
        <v>0</v>
      </c>
      <c r="U1898">
        <v>1</v>
      </c>
    </row>
    <row r="1899" spans="1:21" x14ac:dyDescent="0.35">
      <c r="A1899" t="s">
        <v>327</v>
      </c>
      <c r="B1899">
        <v>44296</v>
      </c>
      <c r="C1899" t="s">
        <v>308</v>
      </c>
      <c r="D1899" t="s">
        <v>96</v>
      </c>
      <c r="E1899">
        <v>1</v>
      </c>
      <c r="F1899">
        <v>0</v>
      </c>
      <c r="G1899">
        <v>0</v>
      </c>
      <c r="H1899">
        <v>1</v>
      </c>
      <c r="I1899">
        <v>0</v>
      </c>
      <c r="J1899">
        <v>0</v>
      </c>
      <c r="K1899">
        <v>0</v>
      </c>
      <c r="L1899">
        <v>6</v>
      </c>
      <c r="M1899">
        <v>3</v>
      </c>
      <c r="N1899">
        <v>0</v>
      </c>
      <c r="O1899">
        <v>0</v>
      </c>
      <c r="P1899">
        <v>0</v>
      </c>
      <c r="Q1899">
        <v>2</v>
      </c>
      <c r="R1899">
        <v>10</v>
      </c>
      <c r="S1899">
        <v>0</v>
      </c>
      <c r="T1899">
        <v>1</v>
      </c>
      <c r="U1899">
        <v>0</v>
      </c>
    </row>
    <row r="1900" spans="1:21" x14ac:dyDescent="0.35">
      <c r="A1900" t="s">
        <v>327</v>
      </c>
      <c r="B1900">
        <v>44297</v>
      </c>
      <c r="C1900" t="s">
        <v>307</v>
      </c>
      <c r="D1900" t="s">
        <v>96</v>
      </c>
      <c r="E1900">
        <v>1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5</v>
      </c>
      <c r="M1900">
        <v>5</v>
      </c>
      <c r="N1900">
        <v>1</v>
      </c>
      <c r="O1900">
        <v>1</v>
      </c>
      <c r="P1900">
        <v>1</v>
      </c>
      <c r="Q1900">
        <v>1</v>
      </c>
      <c r="R1900">
        <v>4</v>
      </c>
      <c r="S1900">
        <v>1</v>
      </c>
      <c r="T1900">
        <v>0</v>
      </c>
      <c r="U1900">
        <v>0</v>
      </c>
    </row>
    <row r="1901" spans="1:21" x14ac:dyDescent="0.35">
      <c r="A1901" t="s">
        <v>327</v>
      </c>
      <c r="B1901">
        <v>44298</v>
      </c>
      <c r="C1901" t="s">
        <v>305</v>
      </c>
      <c r="D1901" t="s">
        <v>92</v>
      </c>
      <c r="E1901">
        <v>1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6.333333333333333</v>
      </c>
      <c r="M1901">
        <v>4</v>
      </c>
      <c r="N1901">
        <v>3</v>
      </c>
      <c r="O1901">
        <v>3</v>
      </c>
      <c r="P1901">
        <v>0</v>
      </c>
      <c r="Q1901">
        <v>3</v>
      </c>
      <c r="R1901">
        <v>4</v>
      </c>
      <c r="S1901">
        <v>1</v>
      </c>
      <c r="T1901">
        <v>0</v>
      </c>
      <c r="U1901">
        <v>0</v>
      </c>
    </row>
    <row r="1902" spans="1:21" x14ac:dyDescent="0.35">
      <c r="A1902" t="s">
        <v>327</v>
      </c>
      <c r="B1902">
        <v>44299</v>
      </c>
      <c r="C1902" t="s">
        <v>306</v>
      </c>
      <c r="D1902" t="s">
        <v>92</v>
      </c>
      <c r="E1902">
        <v>1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4</v>
      </c>
      <c r="M1902">
        <v>9</v>
      </c>
      <c r="N1902">
        <v>6</v>
      </c>
      <c r="O1902">
        <v>6</v>
      </c>
      <c r="P1902">
        <v>2</v>
      </c>
      <c r="Q1902">
        <v>1</v>
      </c>
      <c r="R1902">
        <v>6</v>
      </c>
      <c r="S1902">
        <v>0</v>
      </c>
      <c r="T1902">
        <v>0</v>
      </c>
      <c r="U1902">
        <v>1</v>
      </c>
    </row>
    <row r="1903" spans="1:21" x14ac:dyDescent="0.35">
      <c r="A1903" t="s">
        <v>327</v>
      </c>
      <c r="B1903">
        <v>44300</v>
      </c>
      <c r="C1903" t="s">
        <v>309</v>
      </c>
      <c r="D1903" t="s">
        <v>92</v>
      </c>
      <c r="E1903">
        <v>1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4.666666666666667</v>
      </c>
      <c r="M1903">
        <v>5</v>
      </c>
      <c r="N1903">
        <v>3</v>
      </c>
      <c r="O1903">
        <v>3</v>
      </c>
      <c r="P1903">
        <v>1</v>
      </c>
      <c r="Q1903">
        <v>4</v>
      </c>
      <c r="R1903">
        <v>3</v>
      </c>
      <c r="S1903">
        <v>0</v>
      </c>
      <c r="T1903">
        <v>0</v>
      </c>
      <c r="U1903">
        <v>0</v>
      </c>
    </row>
    <row r="1904" spans="1:21" x14ac:dyDescent="0.35">
      <c r="A1904" t="s">
        <v>327</v>
      </c>
      <c r="B1904">
        <v>44301</v>
      </c>
      <c r="C1904" t="s">
        <v>308</v>
      </c>
      <c r="D1904" t="s">
        <v>92</v>
      </c>
      <c r="E1904">
        <v>1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5</v>
      </c>
      <c r="M1904">
        <v>3</v>
      </c>
      <c r="N1904">
        <v>2</v>
      </c>
      <c r="O1904">
        <v>2</v>
      </c>
      <c r="P1904">
        <v>1</v>
      </c>
      <c r="Q1904">
        <v>3</v>
      </c>
      <c r="R1904">
        <v>7</v>
      </c>
      <c r="S1904">
        <v>1</v>
      </c>
      <c r="T1904">
        <v>0</v>
      </c>
      <c r="U1904">
        <v>0</v>
      </c>
    </row>
    <row r="1905" spans="1:21" x14ac:dyDescent="0.35">
      <c r="A1905" t="s">
        <v>327</v>
      </c>
      <c r="B1905">
        <v>44302</v>
      </c>
      <c r="C1905" t="s">
        <v>310</v>
      </c>
      <c r="D1905" t="s">
        <v>50</v>
      </c>
      <c r="E1905">
        <v>1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5</v>
      </c>
      <c r="M1905">
        <v>3</v>
      </c>
      <c r="N1905">
        <v>1</v>
      </c>
      <c r="O1905">
        <v>1</v>
      </c>
      <c r="P1905">
        <v>0</v>
      </c>
      <c r="Q1905">
        <v>2</v>
      </c>
      <c r="R1905">
        <v>0</v>
      </c>
      <c r="S1905">
        <v>0</v>
      </c>
      <c r="T1905">
        <v>0</v>
      </c>
      <c r="U1905">
        <v>0</v>
      </c>
    </row>
    <row r="1906" spans="1:21" x14ac:dyDescent="0.35">
      <c r="A1906" t="s">
        <v>327</v>
      </c>
      <c r="B1906">
        <v>44303</v>
      </c>
      <c r="C1906" t="s">
        <v>305</v>
      </c>
      <c r="D1906" t="s">
        <v>50</v>
      </c>
      <c r="E1906">
        <v>1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6.333333333333333</v>
      </c>
      <c r="M1906">
        <v>6</v>
      </c>
      <c r="N1906">
        <v>4</v>
      </c>
      <c r="O1906">
        <v>4</v>
      </c>
      <c r="P1906">
        <v>1</v>
      </c>
      <c r="Q1906">
        <v>0</v>
      </c>
      <c r="R1906">
        <v>7</v>
      </c>
      <c r="S1906">
        <v>1</v>
      </c>
      <c r="T1906">
        <v>0</v>
      </c>
      <c r="U1906">
        <v>0</v>
      </c>
    </row>
    <row r="1907" spans="1:21" x14ac:dyDescent="0.35">
      <c r="A1907" t="s">
        <v>327</v>
      </c>
      <c r="B1907">
        <v>44304</v>
      </c>
      <c r="C1907" t="s">
        <v>306</v>
      </c>
      <c r="D1907" t="s">
        <v>50</v>
      </c>
      <c r="E1907">
        <v>1</v>
      </c>
      <c r="F1907">
        <v>0</v>
      </c>
      <c r="G1907">
        <v>0</v>
      </c>
      <c r="H1907">
        <v>0</v>
      </c>
      <c r="I1907">
        <v>1</v>
      </c>
      <c r="J1907">
        <v>0</v>
      </c>
      <c r="K1907">
        <v>0</v>
      </c>
      <c r="L1907">
        <v>6</v>
      </c>
      <c r="M1907">
        <v>6</v>
      </c>
      <c r="N1907">
        <v>1</v>
      </c>
      <c r="O1907">
        <v>0</v>
      </c>
      <c r="P1907">
        <v>0</v>
      </c>
      <c r="Q1907">
        <v>2</v>
      </c>
      <c r="R1907">
        <v>9</v>
      </c>
      <c r="S1907">
        <v>0</v>
      </c>
      <c r="T1907">
        <v>0</v>
      </c>
      <c r="U1907">
        <v>0</v>
      </c>
    </row>
    <row r="1908" spans="1:21" x14ac:dyDescent="0.35">
      <c r="A1908" t="s">
        <v>327</v>
      </c>
      <c r="B1908">
        <v>44306</v>
      </c>
      <c r="C1908" t="s">
        <v>309</v>
      </c>
      <c r="D1908" t="s">
        <v>53</v>
      </c>
      <c r="E1908">
        <v>1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3</v>
      </c>
      <c r="M1908">
        <v>5</v>
      </c>
      <c r="N1908">
        <v>5</v>
      </c>
      <c r="O1908">
        <v>5</v>
      </c>
      <c r="P1908">
        <v>2</v>
      </c>
      <c r="Q1908">
        <v>2</v>
      </c>
      <c r="R1908">
        <v>2</v>
      </c>
      <c r="S1908">
        <v>1</v>
      </c>
      <c r="T1908">
        <v>0</v>
      </c>
      <c r="U1908">
        <v>0</v>
      </c>
    </row>
    <row r="1909" spans="1:21" x14ac:dyDescent="0.35">
      <c r="A1909" t="s">
        <v>327</v>
      </c>
      <c r="B1909">
        <v>44307</v>
      </c>
      <c r="C1909" t="s">
        <v>308</v>
      </c>
      <c r="D1909" t="s">
        <v>53</v>
      </c>
      <c r="E1909">
        <v>1</v>
      </c>
      <c r="F1909">
        <v>0</v>
      </c>
      <c r="G1909">
        <v>0</v>
      </c>
      <c r="H1909">
        <v>1</v>
      </c>
      <c r="I1909">
        <v>0</v>
      </c>
      <c r="J1909">
        <v>0</v>
      </c>
      <c r="K1909">
        <v>0</v>
      </c>
      <c r="L1909">
        <v>7</v>
      </c>
      <c r="M1909">
        <v>4</v>
      </c>
      <c r="N1909">
        <v>0</v>
      </c>
      <c r="O1909">
        <v>0</v>
      </c>
      <c r="P1909">
        <v>0</v>
      </c>
      <c r="Q1909">
        <v>1</v>
      </c>
      <c r="R1909">
        <v>8</v>
      </c>
      <c r="S1909">
        <v>0</v>
      </c>
      <c r="T1909">
        <v>0</v>
      </c>
      <c r="U1909">
        <v>0</v>
      </c>
    </row>
    <row r="1910" spans="1:21" x14ac:dyDescent="0.35">
      <c r="A1910" t="s">
        <v>327</v>
      </c>
      <c r="B1910">
        <v>44308</v>
      </c>
      <c r="C1910" t="s">
        <v>310</v>
      </c>
      <c r="D1910" t="s">
        <v>45</v>
      </c>
      <c r="E1910">
        <v>1</v>
      </c>
      <c r="F1910">
        <v>0</v>
      </c>
      <c r="G1910">
        <v>0</v>
      </c>
      <c r="H1910">
        <v>0</v>
      </c>
      <c r="I1910">
        <v>1</v>
      </c>
      <c r="J1910">
        <v>0</v>
      </c>
      <c r="K1910">
        <v>0</v>
      </c>
      <c r="L1910">
        <v>5</v>
      </c>
      <c r="M1910">
        <v>5</v>
      </c>
      <c r="N1910">
        <v>3</v>
      </c>
      <c r="O1910">
        <v>3</v>
      </c>
      <c r="P1910">
        <v>0</v>
      </c>
      <c r="Q1910">
        <v>2</v>
      </c>
      <c r="R1910">
        <v>2</v>
      </c>
      <c r="S1910">
        <v>0</v>
      </c>
      <c r="T1910">
        <v>0</v>
      </c>
      <c r="U1910">
        <v>0</v>
      </c>
    </row>
    <row r="1911" spans="1:21" x14ac:dyDescent="0.35">
      <c r="A1911" t="s">
        <v>327</v>
      </c>
      <c r="B1911">
        <v>44309</v>
      </c>
      <c r="C1911" t="s">
        <v>305</v>
      </c>
      <c r="D1911" t="s">
        <v>45</v>
      </c>
      <c r="E1911">
        <v>1</v>
      </c>
      <c r="F1911">
        <v>0</v>
      </c>
      <c r="G1911">
        <v>0</v>
      </c>
      <c r="H1911">
        <v>0</v>
      </c>
      <c r="I1911">
        <v>1</v>
      </c>
      <c r="J1911">
        <v>0</v>
      </c>
      <c r="K1911">
        <v>0</v>
      </c>
      <c r="L1911">
        <v>5</v>
      </c>
      <c r="M1911">
        <v>4</v>
      </c>
      <c r="N1911">
        <v>2</v>
      </c>
      <c r="O1911">
        <v>2</v>
      </c>
      <c r="P1911">
        <v>1</v>
      </c>
      <c r="Q1911">
        <v>4</v>
      </c>
      <c r="R1911">
        <v>4</v>
      </c>
      <c r="S1911">
        <v>0</v>
      </c>
      <c r="T1911">
        <v>0</v>
      </c>
      <c r="U1911">
        <v>0</v>
      </c>
    </row>
    <row r="1912" spans="1:21" x14ac:dyDescent="0.35">
      <c r="A1912" t="s">
        <v>327</v>
      </c>
      <c r="B1912" t="s">
        <v>0</v>
      </c>
      <c r="C1912" t="s">
        <v>1</v>
      </c>
      <c r="D1912" t="s">
        <v>2</v>
      </c>
      <c r="E1912" t="s">
        <v>3</v>
      </c>
      <c r="F1912" t="s">
        <v>4</v>
      </c>
      <c r="G1912" t="s">
        <v>5</v>
      </c>
      <c r="H1912" t="s">
        <v>6</v>
      </c>
      <c r="I1912" t="s">
        <v>7</v>
      </c>
      <c r="J1912" t="s">
        <v>8</v>
      </c>
      <c r="K1912" t="s">
        <v>9</v>
      </c>
      <c r="L1912" t="s">
        <v>10</v>
      </c>
      <c r="M1912" t="s">
        <v>11</v>
      </c>
      <c r="N1912" t="s">
        <v>12</v>
      </c>
      <c r="O1912" t="s">
        <v>13</v>
      </c>
      <c r="P1912" t="s">
        <v>14</v>
      </c>
      <c r="Q1912" t="s">
        <v>15</v>
      </c>
      <c r="R1912" t="s">
        <v>16</v>
      </c>
      <c r="S1912" t="s">
        <v>17</v>
      </c>
      <c r="T1912" t="s">
        <v>18</v>
      </c>
      <c r="U1912" t="s">
        <v>19</v>
      </c>
    </row>
    <row r="1913" spans="1:21" x14ac:dyDescent="0.35">
      <c r="A1913" t="s">
        <v>327</v>
      </c>
      <c r="B1913">
        <v>44310</v>
      </c>
      <c r="C1913" t="s">
        <v>306</v>
      </c>
      <c r="D1913" t="s">
        <v>45</v>
      </c>
      <c r="E1913">
        <v>1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6</v>
      </c>
      <c r="M1913">
        <v>2</v>
      </c>
      <c r="N1913">
        <v>1</v>
      </c>
      <c r="O1913">
        <v>1</v>
      </c>
      <c r="P1913">
        <v>0</v>
      </c>
      <c r="Q1913">
        <v>1</v>
      </c>
      <c r="R1913">
        <v>7</v>
      </c>
      <c r="S1913">
        <v>0</v>
      </c>
      <c r="T1913">
        <v>0</v>
      </c>
      <c r="U1913">
        <v>1</v>
      </c>
    </row>
    <row r="1914" spans="1:21" x14ac:dyDescent="0.35">
      <c r="A1914" t="s">
        <v>327</v>
      </c>
      <c r="B1914">
        <v>44311</v>
      </c>
      <c r="C1914" t="s">
        <v>311</v>
      </c>
      <c r="D1914" t="s">
        <v>45</v>
      </c>
      <c r="E1914">
        <v>1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1</v>
      </c>
      <c r="R1914">
        <v>1</v>
      </c>
      <c r="S1914">
        <v>0</v>
      </c>
      <c r="T1914">
        <v>0</v>
      </c>
      <c r="U1914">
        <v>0</v>
      </c>
    </row>
    <row r="1915" spans="1:21" x14ac:dyDescent="0.35">
      <c r="A1915" t="s">
        <v>327</v>
      </c>
      <c r="B1915">
        <v>44312</v>
      </c>
      <c r="C1915" t="s">
        <v>308</v>
      </c>
      <c r="D1915" t="s">
        <v>105</v>
      </c>
      <c r="E1915">
        <v>1</v>
      </c>
      <c r="F1915">
        <v>0</v>
      </c>
      <c r="G1915">
        <v>0</v>
      </c>
      <c r="H1915">
        <v>1</v>
      </c>
      <c r="I1915">
        <v>0</v>
      </c>
      <c r="J1915">
        <v>0</v>
      </c>
      <c r="K1915">
        <v>0</v>
      </c>
      <c r="L1915">
        <v>6</v>
      </c>
      <c r="M1915">
        <v>6</v>
      </c>
      <c r="N1915">
        <v>0</v>
      </c>
      <c r="O1915">
        <v>0</v>
      </c>
      <c r="P1915">
        <v>0</v>
      </c>
      <c r="Q1915">
        <v>0</v>
      </c>
      <c r="R1915">
        <v>7</v>
      </c>
      <c r="S1915">
        <v>0</v>
      </c>
      <c r="T1915">
        <v>0</v>
      </c>
      <c r="U1915">
        <v>0</v>
      </c>
    </row>
    <row r="1916" spans="1:21" x14ac:dyDescent="0.35">
      <c r="A1916" t="s">
        <v>327</v>
      </c>
      <c r="B1916">
        <v>44313</v>
      </c>
      <c r="C1916" t="s">
        <v>310</v>
      </c>
      <c r="D1916" t="s">
        <v>105</v>
      </c>
      <c r="E1916">
        <v>1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3.3333333333333335</v>
      </c>
      <c r="M1916">
        <v>6</v>
      </c>
      <c r="N1916">
        <v>3</v>
      </c>
      <c r="O1916">
        <v>3</v>
      </c>
      <c r="P1916">
        <v>2</v>
      </c>
      <c r="Q1916">
        <v>1</v>
      </c>
      <c r="R1916">
        <v>3</v>
      </c>
      <c r="S1916">
        <v>1</v>
      </c>
      <c r="T1916">
        <v>0</v>
      </c>
      <c r="U1916">
        <v>0</v>
      </c>
    </row>
    <row r="1917" spans="1:21" x14ac:dyDescent="0.35">
      <c r="A1917" t="s">
        <v>327</v>
      </c>
      <c r="B1917">
        <v>44314</v>
      </c>
      <c r="C1917" t="s">
        <v>305</v>
      </c>
      <c r="D1917" t="s">
        <v>105</v>
      </c>
      <c r="E1917">
        <v>1</v>
      </c>
      <c r="F1917">
        <v>0</v>
      </c>
      <c r="G1917">
        <v>0</v>
      </c>
      <c r="H1917">
        <v>1</v>
      </c>
      <c r="I1917">
        <v>0</v>
      </c>
      <c r="J1917">
        <v>0</v>
      </c>
      <c r="K1917">
        <v>0</v>
      </c>
      <c r="L1917">
        <v>7</v>
      </c>
      <c r="M1917">
        <v>5</v>
      </c>
      <c r="N1917">
        <v>2</v>
      </c>
      <c r="O1917">
        <v>2</v>
      </c>
      <c r="P1917">
        <v>1</v>
      </c>
      <c r="Q1917">
        <v>0</v>
      </c>
      <c r="R1917">
        <v>4</v>
      </c>
      <c r="S1917">
        <v>0</v>
      </c>
      <c r="T1917">
        <v>0</v>
      </c>
      <c r="U1917">
        <v>0</v>
      </c>
    </row>
    <row r="1918" spans="1:21" x14ac:dyDescent="0.35">
      <c r="A1918" t="s">
        <v>327</v>
      </c>
      <c r="B1918">
        <v>44316</v>
      </c>
      <c r="C1918" t="s">
        <v>306</v>
      </c>
      <c r="D1918" t="s">
        <v>90</v>
      </c>
      <c r="E1918">
        <v>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7</v>
      </c>
      <c r="M1918">
        <v>6</v>
      </c>
      <c r="N1918">
        <v>0</v>
      </c>
      <c r="O1918">
        <v>0</v>
      </c>
      <c r="P1918">
        <v>0</v>
      </c>
      <c r="Q1918">
        <v>2</v>
      </c>
      <c r="R1918">
        <v>2</v>
      </c>
      <c r="S1918">
        <v>0</v>
      </c>
      <c r="T1918">
        <v>0</v>
      </c>
      <c r="U1918">
        <v>0</v>
      </c>
    </row>
    <row r="1919" spans="1:21" x14ac:dyDescent="0.35">
      <c r="A1919" t="s">
        <v>327</v>
      </c>
      <c r="B1919">
        <v>44317</v>
      </c>
      <c r="C1919" t="s">
        <v>312</v>
      </c>
      <c r="D1919" t="s">
        <v>90</v>
      </c>
      <c r="E1919">
        <v>1</v>
      </c>
      <c r="F1919">
        <v>0</v>
      </c>
      <c r="G1919">
        <v>0</v>
      </c>
      <c r="H1919">
        <v>0</v>
      </c>
      <c r="I1919">
        <v>1</v>
      </c>
      <c r="J1919">
        <v>0</v>
      </c>
      <c r="K1919">
        <v>0</v>
      </c>
      <c r="L1919">
        <v>3.6666666666666665</v>
      </c>
      <c r="M1919">
        <v>9</v>
      </c>
      <c r="N1919">
        <v>5</v>
      </c>
      <c r="O1919">
        <v>4</v>
      </c>
      <c r="P1919">
        <v>1</v>
      </c>
      <c r="Q1919">
        <v>0</v>
      </c>
      <c r="R1919">
        <v>4</v>
      </c>
      <c r="S1919">
        <v>1</v>
      </c>
      <c r="T1919">
        <v>0</v>
      </c>
      <c r="U1919">
        <v>0</v>
      </c>
    </row>
    <row r="1920" spans="1:21" x14ac:dyDescent="0.35">
      <c r="A1920" t="s">
        <v>327</v>
      </c>
      <c r="B1920">
        <v>44318</v>
      </c>
      <c r="C1920" t="s">
        <v>308</v>
      </c>
      <c r="D1920" t="s">
        <v>90</v>
      </c>
      <c r="E1920">
        <v>1</v>
      </c>
      <c r="F1920">
        <v>0</v>
      </c>
      <c r="G1920">
        <v>0</v>
      </c>
      <c r="H1920">
        <v>0</v>
      </c>
      <c r="I1920">
        <v>1</v>
      </c>
      <c r="J1920">
        <v>0</v>
      </c>
      <c r="K1920">
        <v>0</v>
      </c>
      <c r="L1920">
        <v>5</v>
      </c>
      <c r="M1920">
        <v>4</v>
      </c>
      <c r="N1920">
        <v>3</v>
      </c>
      <c r="O1920">
        <v>3</v>
      </c>
      <c r="P1920">
        <v>1</v>
      </c>
      <c r="Q1920">
        <v>3</v>
      </c>
      <c r="R1920">
        <v>6</v>
      </c>
      <c r="S1920">
        <v>1</v>
      </c>
      <c r="T1920">
        <v>0</v>
      </c>
      <c r="U1920">
        <v>0</v>
      </c>
    </row>
    <row r="1921" spans="1:21" x14ac:dyDescent="0.35">
      <c r="A1921" t="s">
        <v>327</v>
      </c>
      <c r="B1921">
        <v>44320</v>
      </c>
      <c r="C1921" t="s">
        <v>305</v>
      </c>
      <c r="D1921" t="s">
        <v>131</v>
      </c>
      <c r="E1921">
        <v>1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6</v>
      </c>
      <c r="M1921">
        <v>6</v>
      </c>
      <c r="N1921">
        <v>2</v>
      </c>
      <c r="O1921">
        <v>1</v>
      </c>
      <c r="P1921">
        <v>1</v>
      </c>
      <c r="Q1921">
        <v>1</v>
      </c>
      <c r="R1921">
        <v>6</v>
      </c>
      <c r="S1921">
        <v>0</v>
      </c>
      <c r="T1921">
        <v>0</v>
      </c>
      <c r="U1921">
        <v>1</v>
      </c>
    </row>
    <row r="1922" spans="1:21" x14ac:dyDescent="0.35">
      <c r="A1922" t="s">
        <v>327</v>
      </c>
      <c r="B1922">
        <v>44321</v>
      </c>
      <c r="C1922" t="s">
        <v>311</v>
      </c>
      <c r="D1922" t="s">
        <v>131</v>
      </c>
      <c r="E1922">
        <v>1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2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3</v>
      </c>
      <c r="S1922">
        <v>0</v>
      </c>
      <c r="T1922">
        <v>0</v>
      </c>
      <c r="U1922">
        <v>0</v>
      </c>
    </row>
    <row r="1923" spans="1:21" x14ac:dyDescent="0.35">
      <c r="A1923" t="s">
        <v>327</v>
      </c>
      <c r="B1923">
        <v>44322</v>
      </c>
      <c r="C1923" t="s">
        <v>306</v>
      </c>
      <c r="D1923" t="s">
        <v>131</v>
      </c>
      <c r="E1923">
        <v>1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5</v>
      </c>
      <c r="M1923">
        <v>3</v>
      </c>
      <c r="N1923">
        <v>1</v>
      </c>
      <c r="O1923">
        <v>0</v>
      </c>
      <c r="P1923">
        <v>0</v>
      </c>
      <c r="Q1923">
        <v>2</v>
      </c>
      <c r="R1923">
        <v>6</v>
      </c>
      <c r="S1923">
        <v>2</v>
      </c>
      <c r="T1923">
        <v>0</v>
      </c>
      <c r="U1923">
        <v>0</v>
      </c>
    </row>
    <row r="1924" spans="1:21" x14ac:dyDescent="0.35">
      <c r="A1924" t="s">
        <v>327</v>
      </c>
      <c r="B1924">
        <v>44323</v>
      </c>
      <c r="C1924" t="s">
        <v>308</v>
      </c>
      <c r="D1924" t="s">
        <v>108</v>
      </c>
      <c r="E1924">
        <v>1</v>
      </c>
      <c r="F1924">
        <v>0</v>
      </c>
      <c r="G1924">
        <v>0</v>
      </c>
      <c r="H1924">
        <v>1</v>
      </c>
      <c r="I1924">
        <v>0</v>
      </c>
      <c r="J1924">
        <v>0</v>
      </c>
      <c r="K1924">
        <v>0</v>
      </c>
      <c r="L1924">
        <v>5</v>
      </c>
      <c r="M1924">
        <v>4</v>
      </c>
      <c r="N1924">
        <v>1</v>
      </c>
      <c r="O1924">
        <v>1</v>
      </c>
      <c r="P1924">
        <v>0</v>
      </c>
      <c r="Q1924">
        <v>2</v>
      </c>
      <c r="R1924">
        <v>6</v>
      </c>
      <c r="S1924">
        <v>0</v>
      </c>
      <c r="T1924">
        <v>0</v>
      </c>
      <c r="U1924">
        <v>0</v>
      </c>
    </row>
    <row r="1925" spans="1:21" x14ac:dyDescent="0.35">
      <c r="A1925" t="s">
        <v>327</v>
      </c>
      <c r="B1925">
        <v>44324</v>
      </c>
      <c r="C1925" t="s">
        <v>310</v>
      </c>
      <c r="D1925" t="s">
        <v>108</v>
      </c>
      <c r="E1925">
        <v>1</v>
      </c>
      <c r="F1925">
        <v>0</v>
      </c>
      <c r="G1925">
        <v>0</v>
      </c>
      <c r="H1925">
        <v>0</v>
      </c>
      <c r="I1925">
        <v>1</v>
      </c>
      <c r="J1925">
        <v>0</v>
      </c>
      <c r="K1925">
        <v>0</v>
      </c>
      <c r="L1925">
        <v>4</v>
      </c>
      <c r="M1925">
        <v>6</v>
      </c>
      <c r="N1925">
        <v>3</v>
      </c>
      <c r="O1925">
        <v>3</v>
      </c>
      <c r="P1925">
        <v>1</v>
      </c>
      <c r="Q1925">
        <v>2</v>
      </c>
      <c r="R1925">
        <v>5</v>
      </c>
      <c r="S1925">
        <v>0</v>
      </c>
      <c r="T1925">
        <v>0</v>
      </c>
      <c r="U1925">
        <v>0</v>
      </c>
    </row>
    <row r="1926" spans="1:21" x14ac:dyDescent="0.35">
      <c r="A1926" t="s">
        <v>327</v>
      </c>
      <c r="B1926">
        <v>44325</v>
      </c>
      <c r="C1926" t="s">
        <v>305</v>
      </c>
      <c r="D1926" t="s">
        <v>108</v>
      </c>
      <c r="E1926">
        <v>1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7</v>
      </c>
      <c r="M1926">
        <v>5</v>
      </c>
      <c r="N1926">
        <v>1</v>
      </c>
      <c r="O1926">
        <v>1</v>
      </c>
      <c r="P1926">
        <v>1</v>
      </c>
      <c r="Q1926">
        <v>2</v>
      </c>
      <c r="R1926">
        <v>6</v>
      </c>
      <c r="S1926">
        <v>0</v>
      </c>
      <c r="T1926">
        <v>0</v>
      </c>
      <c r="U1926">
        <v>0</v>
      </c>
    </row>
    <row r="1927" spans="1:21" x14ac:dyDescent="0.35">
      <c r="A1927" t="s">
        <v>327</v>
      </c>
      <c r="B1927">
        <v>44326</v>
      </c>
      <c r="C1927" t="s">
        <v>313</v>
      </c>
      <c r="D1927" t="s">
        <v>48</v>
      </c>
      <c r="E1927">
        <v>1</v>
      </c>
      <c r="F1927">
        <v>0</v>
      </c>
      <c r="G1927">
        <v>0</v>
      </c>
      <c r="H1927">
        <v>0</v>
      </c>
      <c r="I1927">
        <v>1</v>
      </c>
      <c r="J1927">
        <v>0</v>
      </c>
      <c r="K1927">
        <v>0</v>
      </c>
      <c r="L1927">
        <v>3.6666666666666665</v>
      </c>
      <c r="M1927">
        <v>5</v>
      </c>
      <c r="N1927">
        <v>4</v>
      </c>
      <c r="O1927">
        <v>3</v>
      </c>
      <c r="P1927">
        <v>0</v>
      </c>
      <c r="Q1927">
        <v>3</v>
      </c>
      <c r="R1927">
        <v>1</v>
      </c>
      <c r="S1927">
        <v>0</v>
      </c>
      <c r="T1927">
        <v>0</v>
      </c>
      <c r="U1927">
        <v>1</v>
      </c>
    </row>
    <row r="1928" spans="1:21" x14ac:dyDescent="0.35">
      <c r="A1928" t="s">
        <v>327</v>
      </c>
      <c r="B1928">
        <v>44327</v>
      </c>
      <c r="C1928" t="s">
        <v>306</v>
      </c>
      <c r="D1928" t="s">
        <v>48</v>
      </c>
      <c r="E1928">
        <v>1</v>
      </c>
      <c r="F1928">
        <v>0</v>
      </c>
      <c r="G1928">
        <v>0</v>
      </c>
      <c r="H1928">
        <v>0</v>
      </c>
      <c r="I1928">
        <v>1</v>
      </c>
      <c r="J1928">
        <v>0</v>
      </c>
      <c r="K1928">
        <v>0</v>
      </c>
      <c r="L1928">
        <v>4.333333333333333</v>
      </c>
      <c r="M1928">
        <v>7</v>
      </c>
      <c r="N1928">
        <v>6</v>
      </c>
      <c r="O1928">
        <v>6</v>
      </c>
      <c r="P1928">
        <v>1</v>
      </c>
      <c r="Q1928">
        <v>3</v>
      </c>
      <c r="R1928">
        <v>3</v>
      </c>
      <c r="S1928">
        <v>0</v>
      </c>
      <c r="T1928">
        <v>0</v>
      </c>
      <c r="U1928">
        <v>0</v>
      </c>
    </row>
    <row r="1929" spans="1:21" x14ac:dyDescent="0.35">
      <c r="A1929" t="s">
        <v>327</v>
      </c>
      <c r="B1929">
        <v>44328</v>
      </c>
      <c r="C1929" t="s">
        <v>314</v>
      </c>
      <c r="D1929" t="s">
        <v>48</v>
      </c>
      <c r="E1929">
        <v>1</v>
      </c>
      <c r="F1929">
        <v>0</v>
      </c>
      <c r="G1929">
        <v>0</v>
      </c>
      <c r="H1929">
        <v>1</v>
      </c>
      <c r="I1929">
        <v>0</v>
      </c>
      <c r="J1929">
        <v>0</v>
      </c>
      <c r="K1929">
        <v>0</v>
      </c>
      <c r="L1929">
        <v>5</v>
      </c>
      <c r="M1929">
        <v>4</v>
      </c>
      <c r="N1929">
        <v>2</v>
      </c>
      <c r="O1929">
        <v>2</v>
      </c>
      <c r="P1929">
        <v>1</v>
      </c>
      <c r="Q1929">
        <v>0</v>
      </c>
      <c r="R1929">
        <v>6</v>
      </c>
      <c r="S1929">
        <v>0</v>
      </c>
      <c r="T1929">
        <v>0</v>
      </c>
      <c r="U1929">
        <v>0</v>
      </c>
    </row>
    <row r="1930" spans="1:21" x14ac:dyDescent="0.35">
      <c r="A1930" t="s">
        <v>327</v>
      </c>
      <c r="B1930">
        <v>44329</v>
      </c>
      <c r="C1930" t="s">
        <v>308</v>
      </c>
      <c r="D1930" t="s">
        <v>48</v>
      </c>
      <c r="E1930">
        <v>1</v>
      </c>
      <c r="F1930">
        <v>0</v>
      </c>
      <c r="G1930">
        <v>0</v>
      </c>
      <c r="H1930">
        <v>1</v>
      </c>
      <c r="I1930">
        <v>0</v>
      </c>
      <c r="J1930">
        <v>0</v>
      </c>
      <c r="K1930">
        <v>0</v>
      </c>
      <c r="L1930">
        <v>6</v>
      </c>
      <c r="M1930">
        <v>4</v>
      </c>
      <c r="N1930">
        <v>1</v>
      </c>
      <c r="O1930">
        <v>1</v>
      </c>
      <c r="P1930">
        <v>0</v>
      </c>
      <c r="Q1930">
        <v>2</v>
      </c>
      <c r="R1930">
        <v>7</v>
      </c>
      <c r="S1930">
        <v>0</v>
      </c>
      <c r="T1930">
        <v>0</v>
      </c>
      <c r="U1930">
        <v>0</v>
      </c>
    </row>
    <row r="1931" spans="1:21" x14ac:dyDescent="0.35">
      <c r="A1931" t="s">
        <v>327</v>
      </c>
      <c r="B1931">
        <v>44330</v>
      </c>
      <c r="C1931" t="s">
        <v>305</v>
      </c>
      <c r="D1931" t="s">
        <v>61</v>
      </c>
      <c r="E1931">
        <v>1</v>
      </c>
      <c r="F1931">
        <v>0</v>
      </c>
      <c r="G1931">
        <v>0</v>
      </c>
      <c r="H1931">
        <v>0</v>
      </c>
      <c r="I1931">
        <v>1</v>
      </c>
      <c r="J1931">
        <v>0</v>
      </c>
      <c r="K1931">
        <v>0</v>
      </c>
      <c r="L1931">
        <v>1.3333333333333333</v>
      </c>
      <c r="M1931">
        <v>7</v>
      </c>
      <c r="N1931">
        <v>8</v>
      </c>
      <c r="O1931">
        <v>8</v>
      </c>
      <c r="P1931">
        <v>1</v>
      </c>
      <c r="Q1931">
        <v>2</v>
      </c>
      <c r="R1931">
        <v>3</v>
      </c>
      <c r="S1931">
        <v>0</v>
      </c>
      <c r="T1931">
        <v>0</v>
      </c>
      <c r="U1931">
        <v>0</v>
      </c>
    </row>
    <row r="1932" spans="1:21" x14ac:dyDescent="0.35">
      <c r="A1932" t="s">
        <v>327</v>
      </c>
      <c r="B1932">
        <v>44331</v>
      </c>
      <c r="C1932" t="s">
        <v>313</v>
      </c>
      <c r="D1932" t="s">
        <v>61</v>
      </c>
      <c r="E1932">
        <v>1</v>
      </c>
      <c r="F1932">
        <v>0</v>
      </c>
      <c r="G1932">
        <v>0</v>
      </c>
      <c r="H1932">
        <v>0</v>
      </c>
      <c r="I1932">
        <v>1</v>
      </c>
      <c r="J1932">
        <v>0</v>
      </c>
      <c r="K1932">
        <v>0</v>
      </c>
      <c r="L1932">
        <v>3</v>
      </c>
      <c r="M1932">
        <v>2</v>
      </c>
      <c r="N1932">
        <v>2</v>
      </c>
      <c r="O1932">
        <v>2</v>
      </c>
      <c r="P1932">
        <v>0</v>
      </c>
      <c r="Q1932">
        <v>4</v>
      </c>
      <c r="R1932">
        <v>2</v>
      </c>
      <c r="S1932">
        <v>0</v>
      </c>
      <c r="T1932">
        <v>0</v>
      </c>
      <c r="U1932">
        <v>0</v>
      </c>
    </row>
    <row r="1933" spans="1:21" x14ac:dyDescent="0.35">
      <c r="A1933" t="s">
        <v>327</v>
      </c>
      <c r="B1933" t="s">
        <v>0</v>
      </c>
      <c r="C1933" t="s">
        <v>1</v>
      </c>
      <c r="D1933" t="s">
        <v>2</v>
      </c>
      <c r="E1933" t="s">
        <v>3</v>
      </c>
      <c r="F1933" t="s">
        <v>4</v>
      </c>
      <c r="G1933" t="s">
        <v>5</v>
      </c>
      <c r="H1933" t="s">
        <v>6</v>
      </c>
      <c r="I1933" t="s">
        <v>7</v>
      </c>
      <c r="J1933" t="s">
        <v>8</v>
      </c>
      <c r="K1933" t="s">
        <v>9</v>
      </c>
      <c r="L1933" t="s">
        <v>10</v>
      </c>
      <c r="M1933" t="s">
        <v>11</v>
      </c>
      <c r="N1933" t="s">
        <v>12</v>
      </c>
      <c r="O1933" t="s">
        <v>13</v>
      </c>
      <c r="P1933" t="s">
        <v>14</v>
      </c>
      <c r="Q1933" t="s">
        <v>15</v>
      </c>
      <c r="R1933" t="s">
        <v>16</v>
      </c>
      <c r="S1933" t="s">
        <v>17</v>
      </c>
      <c r="T1933" t="s">
        <v>18</v>
      </c>
      <c r="U1933" t="s">
        <v>19</v>
      </c>
    </row>
    <row r="1934" spans="1:21" x14ac:dyDescent="0.35">
      <c r="A1934" t="s">
        <v>327</v>
      </c>
      <c r="B1934">
        <v>44332</v>
      </c>
      <c r="C1934" t="s">
        <v>306</v>
      </c>
      <c r="D1934" t="s">
        <v>61</v>
      </c>
      <c r="E1934">
        <v>1</v>
      </c>
      <c r="F1934">
        <v>0</v>
      </c>
      <c r="G1934">
        <v>0</v>
      </c>
      <c r="H1934">
        <v>1</v>
      </c>
      <c r="I1934">
        <v>0</v>
      </c>
      <c r="J1934">
        <v>0</v>
      </c>
      <c r="K1934">
        <v>0</v>
      </c>
      <c r="L1934">
        <v>5</v>
      </c>
      <c r="M1934">
        <v>7</v>
      </c>
      <c r="N1934">
        <v>2</v>
      </c>
      <c r="O1934">
        <v>2</v>
      </c>
      <c r="P1934">
        <v>0</v>
      </c>
      <c r="Q1934">
        <v>1</v>
      </c>
      <c r="R1934">
        <v>3</v>
      </c>
      <c r="S1934">
        <v>0</v>
      </c>
      <c r="T1934">
        <v>0</v>
      </c>
      <c r="U1934">
        <v>0</v>
      </c>
    </row>
    <row r="1935" spans="1:21" x14ac:dyDescent="0.35">
      <c r="A1935" t="s">
        <v>327</v>
      </c>
      <c r="B1935">
        <v>44334</v>
      </c>
      <c r="C1935" t="s">
        <v>314</v>
      </c>
      <c r="D1935" t="s">
        <v>119</v>
      </c>
      <c r="E1935">
        <v>1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5</v>
      </c>
      <c r="M1935">
        <v>3</v>
      </c>
      <c r="N1935">
        <v>0</v>
      </c>
      <c r="O1935">
        <v>0</v>
      </c>
      <c r="P1935">
        <v>0</v>
      </c>
      <c r="Q1935">
        <v>2</v>
      </c>
      <c r="R1935">
        <v>3</v>
      </c>
      <c r="S1935">
        <v>0</v>
      </c>
      <c r="T1935">
        <v>0</v>
      </c>
      <c r="U1935">
        <v>0</v>
      </c>
    </row>
    <row r="1936" spans="1:21" x14ac:dyDescent="0.35">
      <c r="A1936" t="s">
        <v>327</v>
      </c>
      <c r="B1936">
        <v>44335</v>
      </c>
      <c r="C1936" t="s">
        <v>308</v>
      </c>
      <c r="D1936" t="s">
        <v>119</v>
      </c>
      <c r="E1936">
        <v>1</v>
      </c>
      <c r="F1936">
        <v>0</v>
      </c>
      <c r="G1936">
        <v>0</v>
      </c>
      <c r="H1936">
        <v>1</v>
      </c>
      <c r="I1936">
        <v>0</v>
      </c>
      <c r="J1936">
        <v>0</v>
      </c>
      <c r="K1936">
        <v>0</v>
      </c>
      <c r="L1936">
        <v>7.666666666666667</v>
      </c>
      <c r="M1936">
        <v>5</v>
      </c>
      <c r="N1936">
        <v>1</v>
      </c>
      <c r="O1936">
        <v>1</v>
      </c>
      <c r="P1936">
        <v>1</v>
      </c>
      <c r="Q1936">
        <v>2</v>
      </c>
      <c r="R1936">
        <v>8</v>
      </c>
      <c r="S1936">
        <v>0</v>
      </c>
      <c r="T1936">
        <v>0</v>
      </c>
      <c r="U1936">
        <v>0</v>
      </c>
    </row>
    <row r="1937" spans="1:21" x14ac:dyDescent="0.35">
      <c r="A1937" t="s">
        <v>327</v>
      </c>
      <c r="B1937">
        <v>44336</v>
      </c>
      <c r="C1937" t="s">
        <v>305</v>
      </c>
      <c r="D1937" t="s">
        <v>119</v>
      </c>
      <c r="E1937">
        <v>1</v>
      </c>
      <c r="F1937">
        <v>0</v>
      </c>
      <c r="G1937">
        <v>0</v>
      </c>
      <c r="H1937">
        <v>1</v>
      </c>
      <c r="I1937">
        <v>0</v>
      </c>
      <c r="J1937">
        <v>0</v>
      </c>
      <c r="K1937">
        <v>0</v>
      </c>
      <c r="L1937">
        <v>6</v>
      </c>
      <c r="M1937">
        <v>2</v>
      </c>
      <c r="N1937">
        <v>0</v>
      </c>
      <c r="O1937">
        <v>0</v>
      </c>
      <c r="P1937">
        <v>0</v>
      </c>
      <c r="Q1937">
        <v>3</v>
      </c>
      <c r="R1937">
        <v>9</v>
      </c>
      <c r="S1937">
        <v>0</v>
      </c>
      <c r="T1937">
        <v>0</v>
      </c>
      <c r="U1937">
        <v>0</v>
      </c>
    </row>
    <row r="1938" spans="1:21" x14ac:dyDescent="0.35">
      <c r="A1938" t="s">
        <v>327</v>
      </c>
      <c r="B1938">
        <v>44337</v>
      </c>
      <c r="C1938" t="s">
        <v>315</v>
      </c>
      <c r="D1938" t="s">
        <v>104</v>
      </c>
      <c r="E1938">
        <v>1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1</v>
      </c>
      <c r="M1938">
        <v>1</v>
      </c>
      <c r="N1938">
        <v>2</v>
      </c>
      <c r="O1938">
        <v>1</v>
      </c>
      <c r="P1938">
        <v>0</v>
      </c>
      <c r="Q1938">
        <v>1</v>
      </c>
      <c r="R1938">
        <v>0</v>
      </c>
      <c r="S1938">
        <v>0</v>
      </c>
      <c r="T1938">
        <v>0</v>
      </c>
      <c r="U1938">
        <v>0</v>
      </c>
    </row>
    <row r="1939" spans="1:21" x14ac:dyDescent="0.35">
      <c r="A1939" t="s">
        <v>327</v>
      </c>
      <c r="B1939">
        <v>44338</v>
      </c>
      <c r="C1939" t="s">
        <v>306</v>
      </c>
      <c r="D1939" t="s">
        <v>104</v>
      </c>
      <c r="E1939">
        <v>1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7</v>
      </c>
      <c r="M1939">
        <v>4</v>
      </c>
      <c r="N1939">
        <v>0</v>
      </c>
      <c r="O1939">
        <v>0</v>
      </c>
      <c r="P1939">
        <v>0</v>
      </c>
      <c r="Q1939">
        <v>1</v>
      </c>
      <c r="R1939">
        <v>8</v>
      </c>
      <c r="S1939">
        <v>0</v>
      </c>
      <c r="T1939">
        <v>0</v>
      </c>
      <c r="U1939">
        <v>0</v>
      </c>
    </row>
    <row r="1940" spans="1:21" x14ac:dyDescent="0.35">
      <c r="A1940" t="s">
        <v>327</v>
      </c>
      <c r="B1940">
        <v>44339</v>
      </c>
      <c r="C1940" t="s">
        <v>314</v>
      </c>
      <c r="D1940" t="s">
        <v>104</v>
      </c>
      <c r="E1940">
        <v>1</v>
      </c>
      <c r="F1940">
        <v>0</v>
      </c>
      <c r="G1940">
        <v>0</v>
      </c>
      <c r="H1940">
        <v>1</v>
      </c>
      <c r="I1940">
        <v>0</v>
      </c>
      <c r="J1940">
        <v>0</v>
      </c>
      <c r="K1940">
        <v>0</v>
      </c>
      <c r="L1940">
        <v>7</v>
      </c>
      <c r="M1940">
        <v>3</v>
      </c>
      <c r="N1940">
        <v>0</v>
      </c>
      <c r="O1940">
        <v>0</v>
      </c>
      <c r="P1940">
        <v>0</v>
      </c>
      <c r="Q1940">
        <v>0</v>
      </c>
      <c r="R1940">
        <v>4</v>
      </c>
      <c r="S1940">
        <v>0</v>
      </c>
      <c r="T1940">
        <v>0</v>
      </c>
      <c r="U1940">
        <v>0</v>
      </c>
    </row>
    <row r="1941" spans="1:21" x14ac:dyDescent="0.35">
      <c r="A1941" t="s">
        <v>327</v>
      </c>
      <c r="B1941">
        <v>44340</v>
      </c>
      <c r="C1941" t="s">
        <v>308</v>
      </c>
      <c r="D1941" t="s">
        <v>116</v>
      </c>
      <c r="E1941">
        <v>1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5</v>
      </c>
      <c r="M1941">
        <v>3</v>
      </c>
      <c r="N1941">
        <v>2</v>
      </c>
      <c r="O1941">
        <v>1</v>
      </c>
      <c r="P1941">
        <v>0</v>
      </c>
      <c r="Q1941">
        <v>3</v>
      </c>
      <c r="R1941">
        <v>5</v>
      </c>
      <c r="S1941">
        <v>0</v>
      </c>
      <c r="T1941">
        <v>0</v>
      </c>
      <c r="U1941">
        <v>0</v>
      </c>
    </row>
    <row r="1942" spans="1:21" x14ac:dyDescent="0.35">
      <c r="A1942" t="s">
        <v>327</v>
      </c>
      <c r="B1942">
        <v>44341</v>
      </c>
      <c r="C1942" t="s">
        <v>305</v>
      </c>
      <c r="D1942" t="s">
        <v>116</v>
      </c>
      <c r="E1942">
        <v>1</v>
      </c>
      <c r="F1942">
        <v>0</v>
      </c>
      <c r="G1942">
        <v>0</v>
      </c>
      <c r="H1942">
        <v>0</v>
      </c>
      <c r="I1942">
        <v>1</v>
      </c>
      <c r="J1942">
        <v>0</v>
      </c>
      <c r="K1942">
        <v>0</v>
      </c>
      <c r="L1942">
        <v>8</v>
      </c>
      <c r="M1942">
        <v>2</v>
      </c>
      <c r="N1942">
        <v>2</v>
      </c>
      <c r="O1942">
        <v>2</v>
      </c>
      <c r="P1942">
        <v>1</v>
      </c>
      <c r="Q1942">
        <v>1</v>
      </c>
      <c r="R1942">
        <v>4</v>
      </c>
      <c r="S1942">
        <v>0</v>
      </c>
      <c r="T1942">
        <v>0</v>
      </c>
      <c r="U1942">
        <v>0</v>
      </c>
    </row>
    <row r="1943" spans="1:21" x14ac:dyDescent="0.35">
      <c r="A1943" t="s">
        <v>327</v>
      </c>
      <c r="B1943">
        <v>44342</v>
      </c>
      <c r="C1943" t="s">
        <v>309</v>
      </c>
      <c r="D1943" t="s">
        <v>116</v>
      </c>
      <c r="E1943">
        <v>1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4</v>
      </c>
      <c r="M1943">
        <v>4</v>
      </c>
      <c r="N1943">
        <v>1</v>
      </c>
      <c r="O1943">
        <v>1</v>
      </c>
      <c r="P1943">
        <v>0</v>
      </c>
      <c r="Q1943">
        <v>2</v>
      </c>
      <c r="R1943">
        <v>3</v>
      </c>
      <c r="S1943">
        <v>1</v>
      </c>
      <c r="T1943">
        <v>0</v>
      </c>
      <c r="U1943">
        <v>0</v>
      </c>
    </row>
    <row r="1944" spans="1:21" x14ac:dyDescent="0.35">
      <c r="A1944" t="s">
        <v>327</v>
      </c>
      <c r="B1944">
        <v>44343</v>
      </c>
      <c r="C1944" t="s">
        <v>306</v>
      </c>
      <c r="D1944" t="s">
        <v>116</v>
      </c>
      <c r="E1944">
        <v>1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7</v>
      </c>
      <c r="M1944">
        <v>4</v>
      </c>
      <c r="N1944">
        <v>2</v>
      </c>
      <c r="O1944">
        <v>2</v>
      </c>
      <c r="P1944">
        <v>1</v>
      </c>
      <c r="Q1944">
        <v>1</v>
      </c>
      <c r="R1944">
        <v>5</v>
      </c>
      <c r="S1944">
        <v>0</v>
      </c>
      <c r="T1944">
        <v>0</v>
      </c>
      <c r="U1944">
        <v>0</v>
      </c>
    </row>
    <row r="1945" spans="1:21" x14ac:dyDescent="0.35">
      <c r="A1945" t="s">
        <v>327</v>
      </c>
      <c r="B1945">
        <v>44344</v>
      </c>
      <c r="C1945" t="s">
        <v>314</v>
      </c>
      <c r="D1945" t="s">
        <v>38</v>
      </c>
      <c r="E1945">
        <v>1</v>
      </c>
      <c r="F1945">
        <v>0</v>
      </c>
      <c r="G1945">
        <v>0</v>
      </c>
      <c r="H1945">
        <v>0</v>
      </c>
      <c r="I1945">
        <v>1</v>
      </c>
      <c r="J1945">
        <v>0</v>
      </c>
      <c r="K1945">
        <v>0</v>
      </c>
      <c r="L1945">
        <v>4.333333333333333</v>
      </c>
      <c r="M1945">
        <v>4</v>
      </c>
      <c r="N1945">
        <v>5</v>
      </c>
      <c r="O1945">
        <v>5</v>
      </c>
      <c r="P1945">
        <v>1</v>
      </c>
      <c r="Q1945">
        <v>2</v>
      </c>
      <c r="R1945">
        <v>6</v>
      </c>
      <c r="S1945">
        <v>0</v>
      </c>
      <c r="T1945">
        <v>0</v>
      </c>
      <c r="U1945">
        <v>0</v>
      </c>
    </row>
    <row r="1946" spans="1:21" x14ac:dyDescent="0.35">
      <c r="A1946" t="s">
        <v>327</v>
      </c>
      <c r="B1946">
        <v>44345</v>
      </c>
      <c r="C1946" t="s">
        <v>308</v>
      </c>
      <c r="D1946" t="s">
        <v>38</v>
      </c>
      <c r="E1946">
        <v>1</v>
      </c>
      <c r="F1946">
        <v>0</v>
      </c>
      <c r="G1946">
        <v>0</v>
      </c>
      <c r="H1946">
        <v>0</v>
      </c>
      <c r="I1946">
        <v>1</v>
      </c>
      <c r="J1946">
        <v>0</v>
      </c>
      <c r="K1946">
        <v>0</v>
      </c>
      <c r="L1946">
        <v>6</v>
      </c>
      <c r="M1946">
        <v>9</v>
      </c>
      <c r="N1946">
        <v>2</v>
      </c>
      <c r="O1946">
        <v>2</v>
      </c>
      <c r="P1946">
        <v>0</v>
      </c>
      <c r="Q1946">
        <v>0</v>
      </c>
      <c r="R1946">
        <v>6</v>
      </c>
      <c r="S1946">
        <v>0</v>
      </c>
      <c r="T1946">
        <v>0</v>
      </c>
      <c r="U1946">
        <v>1</v>
      </c>
    </row>
    <row r="1947" spans="1:21" x14ac:dyDescent="0.35">
      <c r="A1947" t="s">
        <v>327</v>
      </c>
      <c r="B1947">
        <v>44348</v>
      </c>
      <c r="C1947" t="s">
        <v>305</v>
      </c>
      <c r="D1947" t="s">
        <v>28</v>
      </c>
      <c r="E1947">
        <v>1</v>
      </c>
      <c r="F1947">
        <v>0</v>
      </c>
      <c r="G1947">
        <v>0</v>
      </c>
      <c r="H1947">
        <v>0</v>
      </c>
      <c r="I1947">
        <v>1</v>
      </c>
      <c r="J1947">
        <v>0</v>
      </c>
      <c r="K1947">
        <v>0</v>
      </c>
      <c r="L1947">
        <v>6</v>
      </c>
      <c r="M1947">
        <v>9</v>
      </c>
      <c r="N1947">
        <v>4</v>
      </c>
      <c r="O1947">
        <v>4</v>
      </c>
      <c r="P1947">
        <v>1</v>
      </c>
      <c r="Q1947">
        <v>0</v>
      </c>
      <c r="R1947">
        <v>4</v>
      </c>
      <c r="S1947">
        <v>0</v>
      </c>
      <c r="T1947">
        <v>0</v>
      </c>
      <c r="U1947">
        <v>0</v>
      </c>
    </row>
    <row r="1948" spans="1:21" x14ac:dyDescent="0.35">
      <c r="A1948" t="s">
        <v>327</v>
      </c>
      <c r="B1948">
        <v>44349</v>
      </c>
      <c r="C1948" t="s">
        <v>306</v>
      </c>
      <c r="D1948" t="s">
        <v>28</v>
      </c>
      <c r="E1948">
        <v>1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4</v>
      </c>
      <c r="M1948">
        <v>5</v>
      </c>
      <c r="N1948">
        <v>2</v>
      </c>
      <c r="O1948">
        <v>2</v>
      </c>
      <c r="P1948">
        <v>2</v>
      </c>
      <c r="Q1948">
        <v>1</v>
      </c>
      <c r="R1948">
        <v>9</v>
      </c>
      <c r="S1948">
        <v>0</v>
      </c>
      <c r="T1948">
        <v>0</v>
      </c>
      <c r="U1948">
        <v>0</v>
      </c>
    </row>
    <row r="1949" spans="1:21" x14ac:dyDescent="0.35">
      <c r="A1949" t="s">
        <v>327</v>
      </c>
      <c r="B1949">
        <v>44350</v>
      </c>
      <c r="C1949" t="s">
        <v>307</v>
      </c>
      <c r="D1949" t="s">
        <v>118</v>
      </c>
      <c r="E1949">
        <v>1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5</v>
      </c>
      <c r="M1949">
        <v>3</v>
      </c>
      <c r="N1949">
        <v>1</v>
      </c>
      <c r="O1949">
        <v>1</v>
      </c>
      <c r="P1949">
        <v>1</v>
      </c>
      <c r="Q1949">
        <v>0</v>
      </c>
      <c r="R1949">
        <v>6</v>
      </c>
      <c r="S1949">
        <v>0</v>
      </c>
      <c r="T1949">
        <v>0</v>
      </c>
      <c r="U1949">
        <v>0</v>
      </c>
    </row>
    <row r="1950" spans="1:21" x14ac:dyDescent="0.35">
      <c r="A1950" t="s">
        <v>327</v>
      </c>
      <c r="B1950">
        <v>44351</v>
      </c>
      <c r="C1950" t="s">
        <v>314</v>
      </c>
      <c r="D1950" t="s">
        <v>118</v>
      </c>
      <c r="E1950">
        <v>1</v>
      </c>
      <c r="F1950">
        <v>0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2.6666666666666665</v>
      </c>
      <c r="M1950">
        <v>2</v>
      </c>
      <c r="N1950">
        <v>3</v>
      </c>
      <c r="O1950">
        <v>3</v>
      </c>
      <c r="P1950">
        <v>1</v>
      </c>
      <c r="Q1950">
        <v>4</v>
      </c>
      <c r="R1950">
        <v>2</v>
      </c>
      <c r="S1950">
        <v>0</v>
      </c>
      <c r="T1950">
        <v>0</v>
      </c>
      <c r="U1950">
        <v>0</v>
      </c>
    </row>
    <row r="1951" spans="1:21" x14ac:dyDescent="0.35">
      <c r="A1951" t="s">
        <v>327</v>
      </c>
      <c r="B1951">
        <v>44352</v>
      </c>
      <c r="C1951" t="s">
        <v>308</v>
      </c>
      <c r="D1951" t="s">
        <v>118</v>
      </c>
      <c r="E1951">
        <v>1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6</v>
      </c>
      <c r="M1951">
        <v>4</v>
      </c>
      <c r="N1951">
        <v>2</v>
      </c>
      <c r="O1951">
        <v>2</v>
      </c>
      <c r="P1951">
        <v>0</v>
      </c>
      <c r="Q1951">
        <v>2</v>
      </c>
      <c r="R1951">
        <v>5</v>
      </c>
      <c r="S1951">
        <v>0</v>
      </c>
      <c r="T1951">
        <v>0</v>
      </c>
      <c r="U1951">
        <v>0</v>
      </c>
    </row>
    <row r="1952" spans="1:21" x14ac:dyDescent="0.35">
      <c r="A1952" t="s">
        <v>327</v>
      </c>
      <c r="B1952">
        <v>44353</v>
      </c>
      <c r="C1952" t="s">
        <v>305</v>
      </c>
      <c r="D1952" t="s">
        <v>118</v>
      </c>
      <c r="E1952">
        <v>1</v>
      </c>
      <c r="F1952">
        <v>0</v>
      </c>
      <c r="G1952">
        <v>0</v>
      </c>
      <c r="H1952">
        <v>1</v>
      </c>
      <c r="I1952">
        <v>0</v>
      </c>
      <c r="J1952">
        <v>0</v>
      </c>
      <c r="K1952">
        <v>0</v>
      </c>
      <c r="L1952">
        <v>8</v>
      </c>
      <c r="M1952">
        <v>7</v>
      </c>
      <c r="N1952">
        <v>1</v>
      </c>
      <c r="O1952">
        <v>1</v>
      </c>
      <c r="P1952">
        <v>0</v>
      </c>
      <c r="Q1952">
        <v>2</v>
      </c>
      <c r="R1952">
        <v>6</v>
      </c>
      <c r="S1952">
        <v>0</v>
      </c>
      <c r="T1952">
        <v>0</v>
      </c>
      <c r="U1952">
        <v>0</v>
      </c>
    </row>
    <row r="1953" spans="1:21" x14ac:dyDescent="0.35">
      <c r="A1953" t="s">
        <v>327</v>
      </c>
      <c r="B1953">
        <v>44354</v>
      </c>
      <c r="C1953" t="s">
        <v>316</v>
      </c>
      <c r="D1953" t="s">
        <v>38</v>
      </c>
      <c r="E1953">
        <v>1</v>
      </c>
      <c r="F1953">
        <v>0</v>
      </c>
      <c r="G1953">
        <v>0</v>
      </c>
      <c r="H1953">
        <v>0</v>
      </c>
      <c r="I1953">
        <v>1</v>
      </c>
      <c r="J1953">
        <v>0</v>
      </c>
      <c r="K1953">
        <v>0</v>
      </c>
      <c r="L1953">
        <v>3</v>
      </c>
      <c r="M1953">
        <v>4</v>
      </c>
      <c r="N1953">
        <v>2</v>
      </c>
      <c r="O1953">
        <v>2</v>
      </c>
      <c r="P1953">
        <v>0</v>
      </c>
      <c r="Q1953">
        <v>1</v>
      </c>
      <c r="R1953">
        <v>1</v>
      </c>
      <c r="S1953">
        <v>0</v>
      </c>
      <c r="T1953">
        <v>0</v>
      </c>
      <c r="U1953">
        <v>1</v>
      </c>
    </row>
    <row r="1954" spans="1:21" x14ac:dyDescent="0.35">
      <c r="A1954" t="s">
        <v>327</v>
      </c>
      <c r="B1954" t="s">
        <v>0</v>
      </c>
      <c r="C1954" t="s">
        <v>1</v>
      </c>
      <c r="D1954" t="s">
        <v>2</v>
      </c>
      <c r="E1954" t="s">
        <v>3</v>
      </c>
      <c r="F1954" t="s">
        <v>4</v>
      </c>
      <c r="G1954" t="s">
        <v>5</v>
      </c>
      <c r="H1954" t="s">
        <v>6</v>
      </c>
      <c r="I1954" t="s">
        <v>7</v>
      </c>
      <c r="J1954" t="s">
        <v>8</v>
      </c>
      <c r="K1954" t="s">
        <v>9</v>
      </c>
      <c r="L1954" t="s">
        <v>10</v>
      </c>
      <c r="M1954" t="s">
        <v>11</v>
      </c>
      <c r="N1954" t="s">
        <v>12</v>
      </c>
      <c r="O1954" t="s">
        <v>13</v>
      </c>
      <c r="P1954" t="s">
        <v>14</v>
      </c>
      <c r="Q1954" t="s">
        <v>15</v>
      </c>
      <c r="R1954" t="s">
        <v>16</v>
      </c>
      <c r="S1954" t="s">
        <v>17</v>
      </c>
      <c r="T1954" t="s">
        <v>18</v>
      </c>
      <c r="U1954" t="s">
        <v>19</v>
      </c>
    </row>
    <row r="1955" spans="1:21" x14ac:dyDescent="0.35">
      <c r="A1955" t="s">
        <v>327</v>
      </c>
      <c r="B1955">
        <v>44355</v>
      </c>
      <c r="C1955" t="s">
        <v>306</v>
      </c>
      <c r="D1955" t="s">
        <v>58</v>
      </c>
      <c r="E1955">
        <v>1</v>
      </c>
      <c r="F1955">
        <v>0</v>
      </c>
      <c r="G1955">
        <v>0</v>
      </c>
      <c r="H1955">
        <v>1</v>
      </c>
      <c r="I1955">
        <v>0</v>
      </c>
      <c r="J1955">
        <v>0</v>
      </c>
      <c r="K1955">
        <v>0</v>
      </c>
      <c r="L1955">
        <v>8</v>
      </c>
      <c r="M1955">
        <v>5</v>
      </c>
      <c r="N1955">
        <v>2</v>
      </c>
      <c r="O1955">
        <v>2</v>
      </c>
      <c r="P1955">
        <v>0</v>
      </c>
      <c r="Q1955">
        <v>0</v>
      </c>
      <c r="R1955">
        <v>8</v>
      </c>
      <c r="S1955">
        <v>0</v>
      </c>
      <c r="T1955">
        <v>0</v>
      </c>
      <c r="U1955">
        <v>1</v>
      </c>
    </row>
    <row r="1956" spans="1:21" x14ac:dyDescent="0.35">
      <c r="A1956" t="s">
        <v>327</v>
      </c>
      <c r="B1956">
        <v>44356</v>
      </c>
      <c r="C1956" t="s">
        <v>317</v>
      </c>
      <c r="D1956" t="s">
        <v>58</v>
      </c>
      <c r="E1956">
        <v>1</v>
      </c>
      <c r="F1956">
        <v>0</v>
      </c>
      <c r="G1956">
        <v>0</v>
      </c>
      <c r="H1956">
        <v>0</v>
      </c>
      <c r="I1956">
        <v>1</v>
      </c>
      <c r="J1956">
        <v>0</v>
      </c>
      <c r="K1956">
        <v>0</v>
      </c>
      <c r="L1956">
        <v>4</v>
      </c>
      <c r="M1956">
        <v>5</v>
      </c>
      <c r="N1956">
        <v>2</v>
      </c>
      <c r="O1956">
        <v>2</v>
      </c>
      <c r="P1956">
        <v>0</v>
      </c>
      <c r="Q1956">
        <v>3</v>
      </c>
      <c r="R1956">
        <v>3</v>
      </c>
      <c r="S1956">
        <v>0</v>
      </c>
      <c r="T1956">
        <v>0</v>
      </c>
      <c r="U1956">
        <v>0</v>
      </c>
    </row>
    <row r="1957" spans="1:21" x14ac:dyDescent="0.35">
      <c r="A1957" t="s">
        <v>327</v>
      </c>
      <c r="B1957">
        <v>44357</v>
      </c>
      <c r="C1957" t="s">
        <v>308</v>
      </c>
      <c r="D1957" t="s">
        <v>58</v>
      </c>
      <c r="E1957">
        <v>1</v>
      </c>
      <c r="F1957">
        <v>0</v>
      </c>
      <c r="G1957">
        <v>0</v>
      </c>
      <c r="H1957">
        <v>1</v>
      </c>
      <c r="I1957">
        <v>0</v>
      </c>
      <c r="J1957">
        <v>0</v>
      </c>
      <c r="K1957">
        <v>0</v>
      </c>
      <c r="L1957">
        <v>7</v>
      </c>
      <c r="M1957">
        <v>3</v>
      </c>
      <c r="N1957">
        <v>2</v>
      </c>
      <c r="O1957">
        <v>1</v>
      </c>
      <c r="P1957">
        <v>1</v>
      </c>
      <c r="Q1957">
        <v>1</v>
      </c>
      <c r="R1957">
        <v>8</v>
      </c>
      <c r="S1957">
        <v>0</v>
      </c>
      <c r="T1957">
        <v>0</v>
      </c>
      <c r="U1957">
        <v>0</v>
      </c>
    </row>
    <row r="1958" spans="1:21" x14ac:dyDescent="0.35">
      <c r="A1958" t="s">
        <v>327</v>
      </c>
      <c r="B1958">
        <v>44358</v>
      </c>
      <c r="C1958" t="s">
        <v>305</v>
      </c>
      <c r="D1958" t="s">
        <v>120</v>
      </c>
      <c r="E1958">
        <v>1</v>
      </c>
      <c r="F1958">
        <v>0</v>
      </c>
      <c r="G1958">
        <v>0</v>
      </c>
      <c r="H1958">
        <v>1</v>
      </c>
      <c r="I1958">
        <v>0</v>
      </c>
      <c r="J1958">
        <v>0</v>
      </c>
      <c r="K1958">
        <v>0</v>
      </c>
      <c r="L1958">
        <v>6</v>
      </c>
      <c r="M1958">
        <v>5</v>
      </c>
      <c r="N1958">
        <v>2</v>
      </c>
      <c r="O1958">
        <v>2</v>
      </c>
      <c r="P1958">
        <v>0</v>
      </c>
      <c r="Q1958">
        <v>2</v>
      </c>
      <c r="R1958">
        <v>6</v>
      </c>
      <c r="S1958">
        <v>0</v>
      </c>
      <c r="T1958">
        <v>0</v>
      </c>
      <c r="U1958">
        <v>0</v>
      </c>
    </row>
    <row r="1959" spans="1:21" x14ac:dyDescent="0.35">
      <c r="A1959" t="s">
        <v>327</v>
      </c>
      <c r="B1959">
        <v>44359</v>
      </c>
      <c r="C1959" t="s">
        <v>316</v>
      </c>
      <c r="D1959" t="s">
        <v>120</v>
      </c>
      <c r="E1959">
        <v>1</v>
      </c>
      <c r="F1959">
        <v>0</v>
      </c>
      <c r="G1959">
        <v>0</v>
      </c>
      <c r="H1959">
        <v>1</v>
      </c>
      <c r="I1959">
        <v>0</v>
      </c>
      <c r="J1959">
        <v>0</v>
      </c>
      <c r="K1959">
        <v>0</v>
      </c>
      <c r="L1959">
        <v>5</v>
      </c>
      <c r="M1959">
        <v>4</v>
      </c>
      <c r="N1959">
        <v>0</v>
      </c>
      <c r="O1959">
        <v>0</v>
      </c>
      <c r="P1959">
        <v>0</v>
      </c>
      <c r="Q1959">
        <v>0</v>
      </c>
      <c r="R1959">
        <v>6</v>
      </c>
      <c r="S1959">
        <v>0</v>
      </c>
      <c r="T1959">
        <v>0</v>
      </c>
      <c r="U1959">
        <v>1</v>
      </c>
    </row>
    <row r="1960" spans="1:21" x14ac:dyDescent="0.35">
      <c r="A1960" t="s">
        <v>327</v>
      </c>
      <c r="B1960">
        <v>44360</v>
      </c>
      <c r="C1960" t="s">
        <v>306</v>
      </c>
      <c r="D1960" t="s">
        <v>120</v>
      </c>
      <c r="E1960">
        <v>1</v>
      </c>
      <c r="F1960">
        <v>0</v>
      </c>
      <c r="G1960">
        <v>0</v>
      </c>
      <c r="H1960">
        <v>0</v>
      </c>
      <c r="I1960">
        <v>1</v>
      </c>
      <c r="J1960">
        <v>0</v>
      </c>
      <c r="K1960">
        <v>0</v>
      </c>
      <c r="L1960">
        <v>3</v>
      </c>
      <c r="M1960">
        <v>6</v>
      </c>
      <c r="N1960">
        <v>4</v>
      </c>
      <c r="O1960">
        <v>4</v>
      </c>
      <c r="P1960">
        <v>1</v>
      </c>
      <c r="Q1960">
        <v>2</v>
      </c>
      <c r="R1960">
        <v>2</v>
      </c>
      <c r="S1960">
        <v>1</v>
      </c>
      <c r="T1960">
        <v>0</v>
      </c>
      <c r="U1960">
        <v>0</v>
      </c>
    </row>
    <row r="1961" spans="1:21" x14ac:dyDescent="0.35">
      <c r="A1961" t="s">
        <v>327</v>
      </c>
      <c r="B1961">
        <v>44361</v>
      </c>
      <c r="C1961" t="s">
        <v>317</v>
      </c>
      <c r="D1961" t="s">
        <v>110</v>
      </c>
      <c r="E1961">
        <v>1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4.333333333333333</v>
      </c>
      <c r="M1961">
        <v>7</v>
      </c>
      <c r="N1961">
        <v>2</v>
      </c>
      <c r="O1961">
        <v>2</v>
      </c>
      <c r="P1961">
        <v>0</v>
      </c>
      <c r="Q1961">
        <v>1</v>
      </c>
      <c r="R1961">
        <v>3</v>
      </c>
      <c r="S1961">
        <v>0</v>
      </c>
      <c r="T1961">
        <v>0</v>
      </c>
      <c r="U1961">
        <v>0</v>
      </c>
    </row>
    <row r="1962" spans="1:21" x14ac:dyDescent="0.35">
      <c r="A1962" t="s">
        <v>327</v>
      </c>
      <c r="B1962">
        <v>44362</v>
      </c>
      <c r="C1962" t="s">
        <v>308</v>
      </c>
      <c r="D1962" t="s">
        <v>110</v>
      </c>
      <c r="E1962">
        <v>1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6</v>
      </c>
      <c r="M1962">
        <v>3</v>
      </c>
      <c r="N1962">
        <v>1</v>
      </c>
      <c r="O1962">
        <v>1</v>
      </c>
      <c r="P1962">
        <v>0</v>
      </c>
      <c r="Q1962">
        <v>1</v>
      </c>
      <c r="R1962">
        <v>6</v>
      </c>
      <c r="S1962">
        <v>0</v>
      </c>
      <c r="T1962">
        <v>0</v>
      </c>
      <c r="U1962">
        <v>0</v>
      </c>
    </row>
    <row r="1963" spans="1:21" x14ac:dyDescent="0.35">
      <c r="A1963" t="s">
        <v>327</v>
      </c>
      <c r="B1963">
        <v>44363</v>
      </c>
      <c r="C1963" t="s">
        <v>305</v>
      </c>
      <c r="D1963" t="s">
        <v>110</v>
      </c>
      <c r="E1963">
        <v>1</v>
      </c>
      <c r="F1963">
        <v>1</v>
      </c>
      <c r="G1963">
        <v>0</v>
      </c>
      <c r="H1963">
        <v>0</v>
      </c>
      <c r="I1963">
        <v>1</v>
      </c>
      <c r="J1963">
        <v>0</v>
      </c>
      <c r="K1963">
        <v>0</v>
      </c>
      <c r="L1963">
        <v>8.3333333333333339</v>
      </c>
      <c r="M1963">
        <v>6</v>
      </c>
      <c r="N1963">
        <v>1</v>
      </c>
      <c r="O1963">
        <v>0</v>
      </c>
      <c r="P1963">
        <v>0</v>
      </c>
      <c r="Q1963">
        <v>1</v>
      </c>
      <c r="R1963">
        <v>7</v>
      </c>
      <c r="S1963">
        <v>1</v>
      </c>
      <c r="T1963">
        <v>0</v>
      </c>
      <c r="U1963">
        <v>0</v>
      </c>
    </row>
    <row r="1964" spans="1:21" x14ac:dyDescent="0.35">
      <c r="A1964" t="s">
        <v>327</v>
      </c>
      <c r="B1964">
        <v>44365</v>
      </c>
      <c r="C1964" t="s">
        <v>314</v>
      </c>
      <c r="D1964" t="s">
        <v>114</v>
      </c>
      <c r="E1964">
        <v>1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3.6666666666666665</v>
      </c>
      <c r="M1964">
        <v>3</v>
      </c>
      <c r="N1964">
        <v>2</v>
      </c>
      <c r="O1964">
        <v>2</v>
      </c>
      <c r="P1964">
        <v>2</v>
      </c>
      <c r="Q1964">
        <v>4</v>
      </c>
      <c r="R1964">
        <v>5</v>
      </c>
      <c r="S1964">
        <v>0</v>
      </c>
      <c r="T1964">
        <v>0</v>
      </c>
      <c r="U1964">
        <v>1</v>
      </c>
    </row>
    <row r="1965" spans="1:21" x14ac:dyDescent="0.35">
      <c r="A1965" t="s">
        <v>327</v>
      </c>
      <c r="B1965">
        <v>44366</v>
      </c>
      <c r="C1965" t="s">
        <v>306</v>
      </c>
      <c r="D1965" t="s">
        <v>114</v>
      </c>
      <c r="E1965">
        <v>1</v>
      </c>
      <c r="F1965">
        <v>0</v>
      </c>
      <c r="G1965">
        <v>0</v>
      </c>
      <c r="H1965">
        <v>1</v>
      </c>
      <c r="I1965">
        <v>0</v>
      </c>
      <c r="J1965">
        <v>0</v>
      </c>
      <c r="K1965">
        <v>0</v>
      </c>
      <c r="L1965">
        <v>7</v>
      </c>
      <c r="M1965">
        <v>1</v>
      </c>
      <c r="N1965">
        <v>0</v>
      </c>
      <c r="O1965">
        <v>0</v>
      </c>
      <c r="P1965">
        <v>0</v>
      </c>
      <c r="Q1965">
        <v>0</v>
      </c>
      <c r="R1965">
        <v>7</v>
      </c>
      <c r="S1965">
        <v>1</v>
      </c>
      <c r="T1965">
        <v>0</v>
      </c>
      <c r="U1965">
        <v>0</v>
      </c>
    </row>
    <row r="1966" spans="1:21" x14ac:dyDescent="0.35">
      <c r="A1966" t="s">
        <v>327</v>
      </c>
      <c r="B1966">
        <v>44367</v>
      </c>
      <c r="C1966" t="s">
        <v>316</v>
      </c>
      <c r="D1966" t="s">
        <v>114</v>
      </c>
      <c r="E1966">
        <v>1</v>
      </c>
      <c r="F1966">
        <v>0</v>
      </c>
      <c r="G1966">
        <v>0</v>
      </c>
      <c r="H1966">
        <v>0</v>
      </c>
      <c r="I1966">
        <v>1</v>
      </c>
      <c r="J1966">
        <v>0</v>
      </c>
      <c r="K1966">
        <v>0</v>
      </c>
      <c r="L1966">
        <v>4</v>
      </c>
      <c r="M1966">
        <v>0</v>
      </c>
      <c r="N1966">
        <v>1</v>
      </c>
      <c r="O1966">
        <v>0</v>
      </c>
      <c r="P1966">
        <v>0</v>
      </c>
      <c r="Q1966">
        <v>3</v>
      </c>
      <c r="R1966">
        <v>7</v>
      </c>
      <c r="S1966">
        <v>1</v>
      </c>
      <c r="T1966">
        <v>0</v>
      </c>
      <c r="U1966">
        <v>0</v>
      </c>
    </row>
    <row r="1967" spans="1:21" x14ac:dyDescent="0.35">
      <c r="A1967" t="s">
        <v>327</v>
      </c>
      <c r="B1967">
        <v>44369</v>
      </c>
      <c r="C1967" t="s">
        <v>305</v>
      </c>
      <c r="D1967" t="s">
        <v>64</v>
      </c>
      <c r="E1967">
        <v>1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8</v>
      </c>
      <c r="M1967">
        <v>5</v>
      </c>
      <c r="N1967">
        <v>1</v>
      </c>
      <c r="O1967">
        <v>1</v>
      </c>
      <c r="P1967">
        <v>0</v>
      </c>
      <c r="Q1967">
        <v>1</v>
      </c>
      <c r="R1967">
        <v>3</v>
      </c>
      <c r="S1967">
        <v>1</v>
      </c>
      <c r="T1967">
        <v>0</v>
      </c>
      <c r="U1967">
        <v>1</v>
      </c>
    </row>
    <row r="1968" spans="1:21" x14ac:dyDescent="0.35">
      <c r="A1968" t="s">
        <v>327</v>
      </c>
      <c r="B1968">
        <v>44370</v>
      </c>
      <c r="C1968" t="s">
        <v>308</v>
      </c>
      <c r="D1968" t="s">
        <v>64</v>
      </c>
      <c r="E1968">
        <v>1</v>
      </c>
      <c r="F1968">
        <v>0</v>
      </c>
      <c r="G1968">
        <v>0</v>
      </c>
      <c r="H1968">
        <v>0</v>
      </c>
      <c r="I1968">
        <v>1</v>
      </c>
      <c r="J1968">
        <v>0</v>
      </c>
      <c r="K1968">
        <v>0</v>
      </c>
      <c r="L1968">
        <v>5</v>
      </c>
      <c r="M1968">
        <v>5</v>
      </c>
      <c r="N1968">
        <v>3</v>
      </c>
      <c r="O1968">
        <v>3</v>
      </c>
      <c r="P1968">
        <v>0</v>
      </c>
      <c r="Q1968">
        <v>2</v>
      </c>
      <c r="R1968">
        <v>6</v>
      </c>
      <c r="S1968">
        <v>0</v>
      </c>
      <c r="T1968">
        <v>0</v>
      </c>
      <c r="U1968">
        <v>0</v>
      </c>
    </row>
    <row r="1969" spans="1:21" x14ac:dyDescent="0.35">
      <c r="A1969" t="s">
        <v>327</v>
      </c>
      <c r="B1969">
        <v>44371</v>
      </c>
      <c r="C1969" t="s">
        <v>314</v>
      </c>
      <c r="D1969" t="s">
        <v>99</v>
      </c>
      <c r="E1969">
        <v>1</v>
      </c>
      <c r="F1969">
        <v>0</v>
      </c>
      <c r="G1969">
        <v>0</v>
      </c>
      <c r="H1969">
        <v>0</v>
      </c>
      <c r="I1969">
        <v>1</v>
      </c>
      <c r="J1969">
        <v>0</v>
      </c>
      <c r="K1969">
        <v>0</v>
      </c>
      <c r="L1969">
        <v>3</v>
      </c>
      <c r="M1969">
        <v>6</v>
      </c>
      <c r="N1969">
        <v>5</v>
      </c>
      <c r="O1969">
        <v>5</v>
      </c>
      <c r="P1969">
        <v>2</v>
      </c>
      <c r="Q1969">
        <v>4</v>
      </c>
      <c r="R1969">
        <v>6</v>
      </c>
      <c r="S1969">
        <v>0</v>
      </c>
      <c r="T1969">
        <v>0</v>
      </c>
      <c r="U1969">
        <v>0</v>
      </c>
    </row>
    <row r="1970" spans="1:21" x14ac:dyDescent="0.35">
      <c r="A1970" t="s">
        <v>327</v>
      </c>
      <c r="B1970">
        <v>44372</v>
      </c>
      <c r="C1970" t="s">
        <v>306</v>
      </c>
      <c r="D1970" t="s">
        <v>99</v>
      </c>
      <c r="E1970">
        <v>1</v>
      </c>
      <c r="F1970">
        <v>0</v>
      </c>
      <c r="G1970">
        <v>0</v>
      </c>
      <c r="H1970">
        <v>1</v>
      </c>
      <c r="I1970">
        <v>0</v>
      </c>
      <c r="J1970">
        <v>0</v>
      </c>
      <c r="K1970">
        <v>0</v>
      </c>
      <c r="L1970">
        <v>6</v>
      </c>
      <c r="M1970">
        <v>6</v>
      </c>
      <c r="N1970">
        <v>2</v>
      </c>
      <c r="O1970">
        <v>2</v>
      </c>
      <c r="P1970">
        <v>1</v>
      </c>
      <c r="Q1970">
        <v>1</v>
      </c>
      <c r="R1970">
        <v>9</v>
      </c>
      <c r="S1970">
        <v>1</v>
      </c>
      <c r="T1970">
        <v>0</v>
      </c>
      <c r="U1970">
        <v>0</v>
      </c>
    </row>
    <row r="1971" spans="1:21" x14ac:dyDescent="0.35">
      <c r="A1971" t="s">
        <v>327</v>
      </c>
      <c r="B1971">
        <v>44373</v>
      </c>
      <c r="C1971" t="s">
        <v>316</v>
      </c>
      <c r="D1971" t="s">
        <v>99</v>
      </c>
      <c r="E1971">
        <v>1</v>
      </c>
      <c r="F1971">
        <v>0</v>
      </c>
      <c r="G1971">
        <v>0</v>
      </c>
      <c r="H1971">
        <v>1</v>
      </c>
      <c r="I1971">
        <v>0</v>
      </c>
      <c r="J1971">
        <v>0</v>
      </c>
      <c r="K1971">
        <v>0</v>
      </c>
      <c r="L1971">
        <v>6</v>
      </c>
      <c r="M1971">
        <v>4</v>
      </c>
      <c r="N1971">
        <v>2</v>
      </c>
      <c r="O1971">
        <v>1</v>
      </c>
      <c r="P1971">
        <v>0</v>
      </c>
      <c r="Q1971">
        <v>2</v>
      </c>
      <c r="R1971">
        <v>11</v>
      </c>
      <c r="S1971">
        <v>1</v>
      </c>
      <c r="T1971">
        <v>0</v>
      </c>
      <c r="U1971">
        <v>0</v>
      </c>
    </row>
    <row r="1972" spans="1:21" x14ac:dyDescent="0.35">
      <c r="A1972" t="s">
        <v>327</v>
      </c>
      <c r="B1972">
        <v>44374</v>
      </c>
      <c r="C1972" t="s">
        <v>305</v>
      </c>
      <c r="D1972" t="s">
        <v>99</v>
      </c>
      <c r="E1972">
        <v>1</v>
      </c>
      <c r="F1972">
        <v>0</v>
      </c>
      <c r="G1972">
        <v>0</v>
      </c>
      <c r="H1972">
        <v>0</v>
      </c>
      <c r="I1972">
        <v>1</v>
      </c>
      <c r="J1972">
        <v>0</v>
      </c>
      <c r="K1972">
        <v>0</v>
      </c>
      <c r="L1972">
        <v>5.333333333333333</v>
      </c>
      <c r="M1972">
        <v>6</v>
      </c>
      <c r="N1972">
        <v>5</v>
      </c>
      <c r="O1972">
        <v>4</v>
      </c>
      <c r="P1972">
        <v>2</v>
      </c>
      <c r="Q1972">
        <v>3</v>
      </c>
      <c r="R1972">
        <v>3</v>
      </c>
      <c r="S1972">
        <v>0</v>
      </c>
      <c r="T1972">
        <v>0</v>
      </c>
      <c r="U1972">
        <v>1</v>
      </c>
    </row>
    <row r="1973" spans="1:21" x14ac:dyDescent="0.35">
      <c r="A1973" t="s">
        <v>327</v>
      </c>
      <c r="B1973">
        <v>44376</v>
      </c>
      <c r="C1973" t="s">
        <v>308</v>
      </c>
      <c r="D1973" t="s">
        <v>119</v>
      </c>
      <c r="E1973">
        <v>1</v>
      </c>
      <c r="F1973">
        <v>0</v>
      </c>
      <c r="G1973">
        <v>0</v>
      </c>
      <c r="H1973">
        <v>0</v>
      </c>
      <c r="I1973">
        <v>1</v>
      </c>
      <c r="J1973">
        <v>0</v>
      </c>
      <c r="K1973">
        <v>0</v>
      </c>
      <c r="L1973">
        <v>5.666666666666667</v>
      </c>
      <c r="M1973">
        <v>2</v>
      </c>
      <c r="N1973">
        <v>2</v>
      </c>
      <c r="O1973">
        <v>2</v>
      </c>
      <c r="P1973">
        <v>1</v>
      </c>
      <c r="Q1973">
        <v>4</v>
      </c>
      <c r="R1973">
        <v>9</v>
      </c>
      <c r="S1973">
        <v>1</v>
      </c>
      <c r="T1973">
        <v>0</v>
      </c>
      <c r="U1973">
        <v>0</v>
      </c>
    </row>
    <row r="1974" spans="1:21" x14ac:dyDescent="0.35">
      <c r="A1974" t="s">
        <v>327</v>
      </c>
      <c r="B1974">
        <v>44377</v>
      </c>
      <c r="C1974" t="s">
        <v>313</v>
      </c>
      <c r="D1974" t="s">
        <v>119</v>
      </c>
      <c r="E1974">
        <v>1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3</v>
      </c>
      <c r="M1974">
        <v>4</v>
      </c>
      <c r="N1974">
        <v>5</v>
      </c>
      <c r="O1974">
        <v>5</v>
      </c>
      <c r="P1974">
        <v>1</v>
      </c>
      <c r="Q1974">
        <v>5</v>
      </c>
      <c r="R1974">
        <v>5</v>
      </c>
      <c r="S1974">
        <v>0</v>
      </c>
      <c r="T1974">
        <v>0</v>
      </c>
      <c r="U1974">
        <v>0</v>
      </c>
    </row>
    <row r="1975" spans="1:21" x14ac:dyDescent="0.35">
      <c r="A1975" t="s">
        <v>327</v>
      </c>
      <c r="B1975" t="s">
        <v>0</v>
      </c>
      <c r="C1975" t="s">
        <v>1</v>
      </c>
      <c r="D1975" t="s">
        <v>2</v>
      </c>
      <c r="E1975" t="s">
        <v>3</v>
      </c>
      <c r="F1975" t="s">
        <v>4</v>
      </c>
      <c r="G1975" t="s">
        <v>5</v>
      </c>
      <c r="H1975" t="s">
        <v>6</v>
      </c>
      <c r="I1975" t="s">
        <v>7</v>
      </c>
      <c r="J1975" t="s">
        <v>8</v>
      </c>
      <c r="K1975" t="s">
        <v>9</v>
      </c>
      <c r="L1975" t="s">
        <v>10</v>
      </c>
      <c r="M1975" t="s">
        <v>11</v>
      </c>
      <c r="N1975" t="s">
        <v>12</v>
      </c>
      <c r="O1975" t="s">
        <v>13</v>
      </c>
      <c r="P1975" t="s">
        <v>14</v>
      </c>
      <c r="Q1975" t="s">
        <v>15</v>
      </c>
      <c r="R1975" t="s">
        <v>16</v>
      </c>
      <c r="S1975" t="s">
        <v>17</v>
      </c>
      <c r="T1975" t="s">
        <v>18</v>
      </c>
      <c r="U1975" t="s">
        <v>19</v>
      </c>
    </row>
    <row r="1976" spans="1:21" x14ac:dyDescent="0.35">
      <c r="A1976" t="s">
        <v>327</v>
      </c>
      <c r="B1976">
        <v>44379</v>
      </c>
      <c r="C1976" t="s">
        <v>306</v>
      </c>
      <c r="D1976" t="s">
        <v>92</v>
      </c>
      <c r="E1976">
        <v>1</v>
      </c>
      <c r="F1976">
        <v>0</v>
      </c>
      <c r="G1976">
        <v>0</v>
      </c>
      <c r="H1976">
        <v>0</v>
      </c>
      <c r="I1976">
        <v>1</v>
      </c>
      <c r="J1976">
        <v>0</v>
      </c>
      <c r="K1976">
        <v>0</v>
      </c>
      <c r="L1976">
        <v>0</v>
      </c>
      <c r="M1976">
        <v>0</v>
      </c>
      <c r="N1976">
        <v>1</v>
      </c>
      <c r="O1976">
        <v>1</v>
      </c>
      <c r="P1976">
        <v>0</v>
      </c>
      <c r="Q1976">
        <v>0</v>
      </c>
      <c r="R1976">
        <v>0</v>
      </c>
      <c r="S1976">
        <v>1</v>
      </c>
      <c r="T1976">
        <v>0</v>
      </c>
      <c r="U1976">
        <v>0</v>
      </c>
    </row>
    <row r="1977" spans="1:21" x14ac:dyDescent="0.35">
      <c r="A1977" t="s">
        <v>327</v>
      </c>
      <c r="B1977">
        <v>44380</v>
      </c>
      <c r="C1977" t="s">
        <v>305</v>
      </c>
      <c r="D1977" t="s">
        <v>92</v>
      </c>
      <c r="E1977">
        <v>1</v>
      </c>
      <c r="F1977">
        <v>0</v>
      </c>
      <c r="G1977">
        <v>0</v>
      </c>
      <c r="H1977">
        <v>1</v>
      </c>
      <c r="I1977">
        <v>0</v>
      </c>
      <c r="J1977">
        <v>0</v>
      </c>
      <c r="K1977">
        <v>0</v>
      </c>
      <c r="L1977">
        <v>6</v>
      </c>
      <c r="M1977">
        <v>5</v>
      </c>
      <c r="N1977">
        <v>1</v>
      </c>
      <c r="O1977">
        <v>0</v>
      </c>
      <c r="P1977">
        <v>0</v>
      </c>
      <c r="Q1977">
        <v>4</v>
      </c>
      <c r="R1977">
        <v>4</v>
      </c>
      <c r="S1977">
        <v>0</v>
      </c>
      <c r="T1977">
        <v>0</v>
      </c>
      <c r="U1977">
        <v>0</v>
      </c>
    </row>
    <row r="1978" spans="1:21" x14ac:dyDescent="0.35">
      <c r="A1978" t="s">
        <v>327</v>
      </c>
      <c r="B1978">
        <v>44381</v>
      </c>
      <c r="C1978" t="s">
        <v>316</v>
      </c>
      <c r="D1978" t="s">
        <v>92</v>
      </c>
      <c r="E1978">
        <v>1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6</v>
      </c>
      <c r="M1978">
        <v>5</v>
      </c>
      <c r="N1978">
        <v>3</v>
      </c>
      <c r="O1978">
        <v>3</v>
      </c>
      <c r="P1978">
        <v>1</v>
      </c>
      <c r="Q1978">
        <v>1</v>
      </c>
      <c r="R1978">
        <v>6</v>
      </c>
      <c r="S1978">
        <v>0</v>
      </c>
      <c r="T1978">
        <v>0</v>
      </c>
      <c r="U1978">
        <v>0</v>
      </c>
    </row>
    <row r="1979" spans="1:21" x14ac:dyDescent="0.35">
      <c r="A1979" t="s">
        <v>327</v>
      </c>
      <c r="B1979">
        <v>44382</v>
      </c>
      <c r="C1979" t="s">
        <v>308</v>
      </c>
      <c r="D1979" t="s">
        <v>36</v>
      </c>
      <c r="E1979">
        <v>1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5</v>
      </c>
      <c r="M1979">
        <v>6</v>
      </c>
      <c r="N1979">
        <v>2</v>
      </c>
      <c r="O1979">
        <v>2</v>
      </c>
      <c r="P1979">
        <v>0</v>
      </c>
      <c r="Q1979">
        <v>0</v>
      </c>
      <c r="R1979">
        <v>8</v>
      </c>
      <c r="S1979">
        <v>0</v>
      </c>
      <c r="T1979">
        <v>0</v>
      </c>
      <c r="U1979">
        <v>0</v>
      </c>
    </row>
    <row r="1980" spans="1:21" x14ac:dyDescent="0.35">
      <c r="A1980" t="s">
        <v>327</v>
      </c>
      <c r="B1980">
        <v>44383</v>
      </c>
      <c r="C1980" t="s">
        <v>306</v>
      </c>
      <c r="D1980" t="s">
        <v>36</v>
      </c>
      <c r="E1980">
        <v>1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4</v>
      </c>
      <c r="M1980">
        <v>4</v>
      </c>
      <c r="N1980">
        <v>1</v>
      </c>
      <c r="O1980">
        <v>1</v>
      </c>
      <c r="P1980">
        <v>0</v>
      </c>
      <c r="Q1980">
        <v>1</v>
      </c>
      <c r="R1980">
        <v>8</v>
      </c>
      <c r="S1980">
        <v>1</v>
      </c>
      <c r="T1980">
        <v>0</v>
      </c>
      <c r="U1980">
        <v>0</v>
      </c>
    </row>
    <row r="1981" spans="1:21" x14ac:dyDescent="0.35">
      <c r="A1981" t="s">
        <v>327</v>
      </c>
      <c r="B1981">
        <v>44384</v>
      </c>
      <c r="C1981" t="s">
        <v>311</v>
      </c>
      <c r="D1981" t="s">
        <v>36</v>
      </c>
      <c r="E1981">
        <v>1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2.6666666666666665</v>
      </c>
      <c r="M1981">
        <v>6</v>
      </c>
      <c r="N1981">
        <v>5</v>
      </c>
      <c r="O1981">
        <v>5</v>
      </c>
      <c r="P1981">
        <v>3</v>
      </c>
      <c r="Q1981">
        <v>1</v>
      </c>
      <c r="R1981">
        <v>3</v>
      </c>
      <c r="S1981">
        <v>0</v>
      </c>
      <c r="T1981">
        <v>0</v>
      </c>
      <c r="U1981">
        <v>0</v>
      </c>
    </row>
    <row r="1982" spans="1:21" x14ac:dyDescent="0.35">
      <c r="A1982" t="s">
        <v>327</v>
      </c>
      <c r="B1982">
        <v>44385</v>
      </c>
      <c r="C1982" t="s">
        <v>305</v>
      </c>
      <c r="D1982" t="s">
        <v>36</v>
      </c>
      <c r="E1982">
        <v>1</v>
      </c>
      <c r="F1982">
        <v>0</v>
      </c>
      <c r="G1982">
        <v>0</v>
      </c>
      <c r="H1982">
        <v>0</v>
      </c>
      <c r="I1982">
        <v>1</v>
      </c>
      <c r="J1982">
        <v>0</v>
      </c>
      <c r="K1982">
        <v>0</v>
      </c>
      <c r="L1982">
        <v>4</v>
      </c>
      <c r="M1982">
        <v>7</v>
      </c>
      <c r="N1982">
        <v>5</v>
      </c>
      <c r="O1982">
        <v>3</v>
      </c>
      <c r="P1982">
        <v>0</v>
      </c>
      <c r="Q1982">
        <v>1</v>
      </c>
      <c r="R1982">
        <v>5</v>
      </c>
      <c r="S1982">
        <v>0</v>
      </c>
      <c r="T1982">
        <v>0</v>
      </c>
      <c r="U1982">
        <v>0</v>
      </c>
    </row>
    <row r="1983" spans="1:21" x14ac:dyDescent="0.35">
      <c r="A1983" t="s">
        <v>327</v>
      </c>
      <c r="B1983">
        <v>44386</v>
      </c>
      <c r="C1983" t="s">
        <v>318</v>
      </c>
      <c r="D1983" t="s">
        <v>120</v>
      </c>
      <c r="E1983">
        <v>1</v>
      </c>
      <c r="F1983">
        <v>0</v>
      </c>
      <c r="G1983">
        <v>0</v>
      </c>
      <c r="H1983">
        <v>0</v>
      </c>
      <c r="I1983">
        <v>1</v>
      </c>
      <c r="J1983">
        <v>0</v>
      </c>
      <c r="K1983">
        <v>0</v>
      </c>
      <c r="L1983">
        <v>1</v>
      </c>
      <c r="M1983">
        <v>1</v>
      </c>
      <c r="N1983">
        <v>1</v>
      </c>
      <c r="O1983">
        <v>1</v>
      </c>
      <c r="P1983">
        <v>1</v>
      </c>
      <c r="Q1983">
        <v>0</v>
      </c>
      <c r="R1983">
        <v>2</v>
      </c>
      <c r="S1983">
        <v>0</v>
      </c>
      <c r="T1983">
        <v>0</v>
      </c>
      <c r="U1983">
        <v>0</v>
      </c>
    </row>
    <row r="1984" spans="1:21" x14ac:dyDescent="0.35">
      <c r="A1984" t="s">
        <v>327</v>
      </c>
      <c r="B1984">
        <v>44387</v>
      </c>
      <c r="C1984" t="s">
        <v>308</v>
      </c>
      <c r="D1984" t="s">
        <v>120</v>
      </c>
      <c r="E1984">
        <v>1</v>
      </c>
      <c r="F1984">
        <v>0</v>
      </c>
      <c r="G1984">
        <v>0</v>
      </c>
      <c r="H1984">
        <v>0</v>
      </c>
      <c r="I1984">
        <v>1</v>
      </c>
      <c r="J1984">
        <v>0</v>
      </c>
      <c r="K1984">
        <v>0</v>
      </c>
      <c r="L1984">
        <v>4</v>
      </c>
      <c r="M1984">
        <v>4</v>
      </c>
      <c r="N1984">
        <v>3</v>
      </c>
      <c r="O1984">
        <v>2</v>
      </c>
      <c r="P1984">
        <v>0</v>
      </c>
      <c r="Q1984">
        <v>2</v>
      </c>
      <c r="R1984">
        <v>4</v>
      </c>
      <c r="S1984">
        <v>0</v>
      </c>
      <c r="T1984">
        <v>0</v>
      </c>
      <c r="U1984">
        <v>1</v>
      </c>
    </row>
    <row r="1985" spans="1:21" x14ac:dyDescent="0.35">
      <c r="A1985" t="s">
        <v>327</v>
      </c>
      <c r="B1985">
        <v>44388</v>
      </c>
      <c r="C1985" t="s">
        <v>306</v>
      </c>
      <c r="D1985" t="s">
        <v>120</v>
      </c>
      <c r="E1985">
        <v>1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6</v>
      </c>
      <c r="M1985">
        <v>5</v>
      </c>
      <c r="N1985">
        <v>3</v>
      </c>
      <c r="O1985">
        <v>3</v>
      </c>
      <c r="P1985">
        <v>1</v>
      </c>
      <c r="Q1985">
        <v>2</v>
      </c>
      <c r="R1985">
        <v>9</v>
      </c>
      <c r="S1985">
        <v>0</v>
      </c>
      <c r="T1985">
        <v>0</v>
      </c>
      <c r="U1985">
        <v>0</v>
      </c>
    </row>
    <row r="1986" spans="1:21" x14ac:dyDescent="0.35">
      <c r="A1986" t="s">
        <v>327</v>
      </c>
      <c r="B1986" t="s">
        <v>319</v>
      </c>
      <c r="C1986" t="s">
        <v>305</v>
      </c>
      <c r="D1986" t="s">
        <v>119</v>
      </c>
      <c r="E1986">
        <v>1</v>
      </c>
      <c r="F1986">
        <v>0</v>
      </c>
      <c r="G1986">
        <v>0</v>
      </c>
      <c r="H1986">
        <v>0</v>
      </c>
      <c r="I1986">
        <v>1</v>
      </c>
      <c r="J1986">
        <v>0</v>
      </c>
      <c r="K1986">
        <v>0</v>
      </c>
      <c r="L1986">
        <v>3</v>
      </c>
      <c r="M1986">
        <v>4</v>
      </c>
      <c r="N1986">
        <v>5</v>
      </c>
      <c r="O1986">
        <v>3</v>
      </c>
      <c r="P1986">
        <v>0</v>
      </c>
      <c r="Q1986">
        <v>3</v>
      </c>
      <c r="R1986">
        <v>3</v>
      </c>
      <c r="S1986">
        <v>0</v>
      </c>
      <c r="T1986">
        <v>0</v>
      </c>
      <c r="U1986">
        <v>1</v>
      </c>
    </row>
    <row r="1987" spans="1:21" x14ac:dyDescent="0.35">
      <c r="A1987" t="s">
        <v>327</v>
      </c>
      <c r="B1987" t="s">
        <v>320</v>
      </c>
      <c r="C1987" t="s">
        <v>311</v>
      </c>
      <c r="D1987" t="s">
        <v>119</v>
      </c>
      <c r="E1987">
        <v>1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1</v>
      </c>
      <c r="M1987">
        <v>1</v>
      </c>
      <c r="N1987">
        <v>0</v>
      </c>
      <c r="O1987">
        <v>0</v>
      </c>
      <c r="P1987">
        <v>0</v>
      </c>
      <c r="Q1987">
        <v>1</v>
      </c>
      <c r="R1987">
        <v>2</v>
      </c>
      <c r="S1987">
        <v>0</v>
      </c>
      <c r="T1987">
        <v>0</v>
      </c>
      <c r="U1987">
        <v>1</v>
      </c>
    </row>
    <row r="1988" spans="1:21" x14ac:dyDescent="0.35">
      <c r="A1988" t="s">
        <v>327</v>
      </c>
      <c r="B1988">
        <v>44394</v>
      </c>
      <c r="C1988" t="s">
        <v>316</v>
      </c>
      <c r="D1988" t="s">
        <v>119</v>
      </c>
      <c r="E1988">
        <v>1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4</v>
      </c>
      <c r="M1988">
        <v>2</v>
      </c>
      <c r="N1988">
        <v>2</v>
      </c>
      <c r="O1988">
        <v>0</v>
      </c>
      <c r="P1988">
        <v>0</v>
      </c>
      <c r="Q1988">
        <v>2</v>
      </c>
      <c r="R1988">
        <v>2</v>
      </c>
      <c r="S1988">
        <v>0</v>
      </c>
      <c r="T1988">
        <v>0</v>
      </c>
      <c r="U1988">
        <v>1</v>
      </c>
    </row>
    <row r="1989" spans="1:21" x14ac:dyDescent="0.35">
      <c r="A1989" t="s">
        <v>327</v>
      </c>
      <c r="B1989">
        <v>44395</v>
      </c>
      <c r="C1989" t="s">
        <v>317</v>
      </c>
      <c r="D1989" t="s">
        <v>119</v>
      </c>
      <c r="E1989">
        <v>1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4.333333333333333</v>
      </c>
      <c r="M1989">
        <v>7</v>
      </c>
      <c r="N1989">
        <v>3</v>
      </c>
      <c r="O1989">
        <v>2</v>
      </c>
      <c r="P1989">
        <v>1</v>
      </c>
      <c r="Q1989">
        <v>3</v>
      </c>
      <c r="R1989">
        <v>2</v>
      </c>
      <c r="S1989">
        <v>0</v>
      </c>
      <c r="T1989">
        <v>0</v>
      </c>
      <c r="U1989">
        <v>1</v>
      </c>
    </row>
    <row r="1990" spans="1:21" x14ac:dyDescent="0.35">
      <c r="A1990" t="s">
        <v>327</v>
      </c>
      <c r="B1990">
        <v>44396</v>
      </c>
      <c r="C1990" t="s">
        <v>311</v>
      </c>
      <c r="D1990" t="s">
        <v>90</v>
      </c>
      <c r="E1990">
        <v>1</v>
      </c>
      <c r="F1990">
        <v>0</v>
      </c>
      <c r="G1990">
        <v>0</v>
      </c>
      <c r="H1990">
        <v>0</v>
      </c>
      <c r="I1990">
        <v>1</v>
      </c>
      <c r="J1990">
        <v>0</v>
      </c>
      <c r="K1990">
        <v>0</v>
      </c>
      <c r="L1990">
        <v>1</v>
      </c>
      <c r="M1990">
        <v>7</v>
      </c>
      <c r="N1990">
        <v>8</v>
      </c>
      <c r="O1990">
        <v>8</v>
      </c>
      <c r="P1990">
        <v>4</v>
      </c>
      <c r="Q1990">
        <v>0</v>
      </c>
      <c r="R1990">
        <v>0</v>
      </c>
      <c r="S1990">
        <v>1</v>
      </c>
      <c r="T1990">
        <v>0</v>
      </c>
      <c r="U1990">
        <v>0</v>
      </c>
    </row>
    <row r="1991" spans="1:21" x14ac:dyDescent="0.35">
      <c r="A1991" t="s">
        <v>327</v>
      </c>
      <c r="B1991">
        <v>44397</v>
      </c>
      <c r="C1991" t="s">
        <v>308</v>
      </c>
      <c r="D1991" t="s">
        <v>90</v>
      </c>
      <c r="E1991">
        <v>1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5</v>
      </c>
      <c r="M1991">
        <v>5</v>
      </c>
      <c r="N1991">
        <v>2</v>
      </c>
      <c r="O1991">
        <v>2</v>
      </c>
      <c r="P1991">
        <v>0</v>
      </c>
      <c r="Q1991">
        <v>3</v>
      </c>
      <c r="R1991">
        <v>3</v>
      </c>
      <c r="S1991">
        <v>0</v>
      </c>
      <c r="T1991">
        <v>0</v>
      </c>
      <c r="U1991">
        <v>0</v>
      </c>
    </row>
    <row r="1992" spans="1:21" x14ac:dyDescent="0.35">
      <c r="A1992" t="s">
        <v>327</v>
      </c>
      <c r="B1992">
        <v>44398</v>
      </c>
      <c r="C1992" t="s">
        <v>309</v>
      </c>
      <c r="D1992" t="s">
        <v>90</v>
      </c>
      <c r="E1992">
        <v>1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5</v>
      </c>
      <c r="M1992">
        <v>3</v>
      </c>
      <c r="N1992">
        <v>1</v>
      </c>
      <c r="O1992">
        <v>1</v>
      </c>
      <c r="P1992">
        <v>0</v>
      </c>
      <c r="Q1992">
        <v>3</v>
      </c>
      <c r="R1992">
        <v>2</v>
      </c>
      <c r="S1992">
        <v>1</v>
      </c>
      <c r="T1992">
        <v>0</v>
      </c>
      <c r="U1992">
        <v>0</v>
      </c>
    </row>
    <row r="1993" spans="1:21" x14ac:dyDescent="0.35">
      <c r="A1993" t="s">
        <v>327</v>
      </c>
      <c r="B1993">
        <v>44399</v>
      </c>
      <c r="C1993" t="s">
        <v>321</v>
      </c>
      <c r="D1993" t="s">
        <v>69</v>
      </c>
      <c r="E1993">
        <v>1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1</v>
      </c>
      <c r="S1993">
        <v>1</v>
      </c>
      <c r="T1993">
        <v>0</v>
      </c>
      <c r="U1993">
        <v>0</v>
      </c>
    </row>
    <row r="1994" spans="1:21" x14ac:dyDescent="0.35">
      <c r="A1994" t="s">
        <v>327</v>
      </c>
      <c r="B1994">
        <v>44400</v>
      </c>
      <c r="C1994" t="s">
        <v>316</v>
      </c>
      <c r="D1994" t="s">
        <v>69</v>
      </c>
      <c r="E1994">
        <v>1</v>
      </c>
      <c r="F1994">
        <v>0</v>
      </c>
      <c r="G1994">
        <v>0</v>
      </c>
      <c r="H1994">
        <v>0</v>
      </c>
      <c r="I1994">
        <v>1</v>
      </c>
      <c r="J1994">
        <v>0</v>
      </c>
      <c r="K1994">
        <v>0</v>
      </c>
      <c r="L1994">
        <v>5</v>
      </c>
      <c r="M1994">
        <v>6</v>
      </c>
      <c r="N1994">
        <v>3</v>
      </c>
      <c r="O1994">
        <v>3</v>
      </c>
      <c r="P1994">
        <v>1</v>
      </c>
      <c r="Q1994">
        <v>1</v>
      </c>
      <c r="R1994">
        <v>3</v>
      </c>
      <c r="S1994">
        <v>0</v>
      </c>
      <c r="T1994">
        <v>0</v>
      </c>
      <c r="U1994">
        <v>0</v>
      </c>
    </row>
    <row r="1995" spans="1:21" x14ac:dyDescent="0.35">
      <c r="A1995" t="s">
        <v>327</v>
      </c>
      <c r="B1995">
        <v>44401</v>
      </c>
      <c r="C1995" t="s">
        <v>317</v>
      </c>
      <c r="D1995" t="s">
        <v>69</v>
      </c>
      <c r="E1995">
        <v>1</v>
      </c>
      <c r="F1995">
        <v>0</v>
      </c>
      <c r="G1995">
        <v>0</v>
      </c>
      <c r="H1995">
        <v>1</v>
      </c>
      <c r="I1995">
        <v>0</v>
      </c>
      <c r="J1995">
        <v>0</v>
      </c>
      <c r="K1995">
        <v>0</v>
      </c>
      <c r="L1995">
        <v>7</v>
      </c>
      <c r="M1995">
        <v>4</v>
      </c>
      <c r="N1995">
        <v>2</v>
      </c>
      <c r="O1995">
        <v>2</v>
      </c>
      <c r="P1995">
        <v>2</v>
      </c>
      <c r="Q1995">
        <v>1</v>
      </c>
      <c r="R1995">
        <v>10</v>
      </c>
      <c r="S1995">
        <v>1</v>
      </c>
      <c r="T1995">
        <v>0</v>
      </c>
      <c r="U1995">
        <v>1</v>
      </c>
    </row>
    <row r="1996" spans="1:21" x14ac:dyDescent="0.35">
      <c r="A1996" t="s">
        <v>327</v>
      </c>
      <c r="B1996" t="s">
        <v>0</v>
      </c>
      <c r="C1996" t="s">
        <v>1</v>
      </c>
      <c r="D1996" t="s">
        <v>2</v>
      </c>
      <c r="E1996" t="s">
        <v>3</v>
      </c>
      <c r="F1996" t="s">
        <v>4</v>
      </c>
      <c r="G1996" t="s">
        <v>5</v>
      </c>
      <c r="H1996" t="s">
        <v>6</v>
      </c>
      <c r="I1996" t="s">
        <v>7</v>
      </c>
      <c r="J1996" t="s">
        <v>8</v>
      </c>
      <c r="K1996" t="s">
        <v>9</v>
      </c>
      <c r="L1996" t="s">
        <v>10</v>
      </c>
      <c r="M1996" t="s">
        <v>11</v>
      </c>
      <c r="N1996" t="s">
        <v>12</v>
      </c>
      <c r="O1996" t="s">
        <v>13</v>
      </c>
      <c r="P1996" t="s">
        <v>14</v>
      </c>
      <c r="Q1996" t="s">
        <v>15</v>
      </c>
      <c r="R1996" t="s">
        <v>16</v>
      </c>
      <c r="S1996" t="s">
        <v>17</v>
      </c>
      <c r="T1996" t="s">
        <v>18</v>
      </c>
      <c r="U1996" t="s">
        <v>19</v>
      </c>
    </row>
    <row r="1997" spans="1:21" x14ac:dyDescent="0.35">
      <c r="A1997" t="s">
        <v>327</v>
      </c>
      <c r="B1997">
        <v>44402</v>
      </c>
      <c r="C1997" t="s">
        <v>315</v>
      </c>
      <c r="D1997" t="s">
        <v>69</v>
      </c>
      <c r="E1997">
        <v>1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2</v>
      </c>
      <c r="S1997">
        <v>0</v>
      </c>
      <c r="T1997">
        <v>0</v>
      </c>
      <c r="U1997">
        <v>0</v>
      </c>
    </row>
    <row r="1998" spans="1:21" x14ac:dyDescent="0.35">
      <c r="A1998" t="s">
        <v>327</v>
      </c>
      <c r="B1998">
        <v>44404</v>
      </c>
      <c r="C1998" t="s">
        <v>305</v>
      </c>
      <c r="D1998" t="s">
        <v>67</v>
      </c>
      <c r="E1998">
        <v>1</v>
      </c>
      <c r="F1998">
        <v>0</v>
      </c>
      <c r="G1998">
        <v>0</v>
      </c>
      <c r="H1998">
        <v>1</v>
      </c>
      <c r="I1998">
        <v>0</v>
      </c>
      <c r="J1998">
        <v>0</v>
      </c>
      <c r="K1998">
        <v>0</v>
      </c>
      <c r="L1998">
        <v>6</v>
      </c>
      <c r="M1998">
        <v>6</v>
      </c>
      <c r="N1998">
        <v>3</v>
      </c>
      <c r="O1998">
        <v>3</v>
      </c>
      <c r="P1998">
        <v>2</v>
      </c>
      <c r="Q1998">
        <v>1</v>
      </c>
      <c r="R1998">
        <v>5</v>
      </c>
      <c r="S1998">
        <v>0</v>
      </c>
      <c r="T1998">
        <v>0</v>
      </c>
      <c r="U1998">
        <v>0</v>
      </c>
    </row>
    <row r="1999" spans="1:21" x14ac:dyDescent="0.35">
      <c r="A1999" t="s">
        <v>327</v>
      </c>
      <c r="B1999">
        <v>44405</v>
      </c>
      <c r="C1999" t="s">
        <v>313</v>
      </c>
      <c r="D1999" t="s">
        <v>67</v>
      </c>
      <c r="E1999">
        <v>1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2.3333333333333335</v>
      </c>
      <c r="M1999">
        <v>3</v>
      </c>
      <c r="N1999">
        <v>5</v>
      </c>
      <c r="O1999">
        <v>4</v>
      </c>
      <c r="P1999">
        <v>2</v>
      </c>
      <c r="Q1999">
        <v>4</v>
      </c>
      <c r="R1999">
        <v>4</v>
      </c>
      <c r="S1999">
        <v>0</v>
      </c>
      <c r="T1999">
        <v>0</v>
      </c>
      <c r="U1999">
        <v>0</v>
      </c>
    </row>
    <row r="2000" spans="1:21" x14ac:dyDescent="0.35">
      <c r="A2000" t="s">
        <v>327</v>
      </c>
      <c r="B2000">
        <v>44407</v>
      </c>
      <c r="C2000" t="s">
        <v>316</v>
      </c>
      <c r="D2000" t="s">
        <v>71</v>
      </c>
      <c r="E2000">
        <v>1</v>
      </c>
      <c r="F2000">
        <v>0</v>
      </c>
      <c r="G2000">
        <v>0</v>
      </c>
      <c r="H2000">
        <v>0</v>
      </c>
      <c r="I2000">
        <v>1</v>
      </c>
      <c r="J2000">
        <v>0</v>
      </c>
      <c r="K2000">
        <v>0</v>
      </c>
      <c r="L2000">
        <v>5.666666666666667</v>
      </c>
      <c r="M2000">
        <v>3</v>
      </c>
      <c r="N2000">
        <v>1</v>
      </c>
      <c r="O2000">
        <v>1</v>
      </c>
      <c r="P2000">
        <v>1</v>
      </c>
      <c r="Q2000">
        <v>4</v>
      </c>
      <c r="R2000">
        <v>5</v>
      </c>
      <c r="S2000">
        <v>0</v>
      </c>
      <c r="T2000">
        <v>0</v>
      </c>
      <c r="U2000">
        <v>0</v>
      </c>
    </row>
    <row r="2001" spans="1:21" x14ac:dyDescent="0.35">
      <c r="A2001" t="s">
        <v>327</v>
      </c>
      <c r="B2001">
        <v>44408</v>
      </c>
      <c r="C2001" t="s">
        <v>308</v>
      </c>
      <c r="D2001" t="s">
        <v>71</v>
      </c>
      <c r="E2001">
        <v>1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3.6666666666666665</v>
      </c>
      <c r="M2001">
        <v>5</v>
      </c>
      <c r="N2001">
        <v>2</v>
      </c>
      <c r="O2001">
        <v>2</v>
      </c>
      <c r="P2001">
        <v>0</v>
      </c>
      <c r="Q2001">
        <v>3</v>
      </c>
      <c r="R2001">
        <v>4</v>
      </c>
      <c r="S2001">
        <v>1</v>
      </c>
      <c r="T2001">
        <v>0</v>
      </c>
      <c r="U2001">
        <v>0</v>
      </c>
    </row>
    <row r="2002" spans="1:21" x14ac:dyDescent="0.35">
      <c r="A2002" t="s">
        <v>327</v>
      </c>
      <c r="B2002">
        <v>44409</v>
      </c>
      <c r="C2002" t="s">
        <v>305</v>
      </c>
      <c r="D2002" t="s">
        <v>71</v>
      </c>
      <c r="E2002">
        <v>1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7</v>
      </c>
      <c r="M2002">
        <v>2</v>
      </c>
      <c r="N2002">
        <v>0</v>
      </c>
      <c r="O2002">
        <v>0</v>
      </c>
      <c r="P2002">
        <v>0</v>
      </c>
      <c r="Q2002">
        <v>1</v>
      </c>
      <c r="R2002">
        <v>10</v>
      </c>
      <c r="S2002">
        <v>0</v>
      </c>
      <c r="T2002">
        <v>0</v>
      </c>
      <c r="U2002">
        <v>0</v>
      </c>
    </row>
    <row r="2003" spans="1:21" x14ac:dyDescent="0.35">
      <c r="A2003" t="s">
        <v>327</v>
      </c>
      <c r="B2003">
        <v>44410</v>
      </c>
      <c r="C2003" t="s">
        <v>322</v>
      </c>
      <c r="D2003" t="s">
        <v>104</v>
      </c>
      <c r="E2003">
        <v>1</v>
      </c>
      <c r="F2003">
        <v>0</v>
      </c>
      <c r="G2003">
        <v>0</v>
      </c>
      <c r="H2003">
        <v>1</v>
      </c>
      <c r="I2003">
        <v>0</v>
      </c>
      <c r="J2003">
        <v>0</v>
      </c>
      <c r="K2003">
        <v>0</v>
      </c>
      <c r="L2003">
        <v>5</v>
      </c>
      <c r="M2003">
        <v>4</v>
      </c>
      <c r="N2003">
        <v>3</v>
      </c>
      <c r="O2003">
        <v>3</v>
      </c>
      <c r="P2003">
        <v>1</v>
      </c>
      <c r="Q2003">
        <v>3</v>
      </c>
      <c r="R2003">
        <v>5</v>
      </c>
      <c r="S2003">
        <v>1</v>
      </c>
      <c r="T2003">
        <v>0</v>
      </c>
      <c r="U2003">
        <v>2</v>
      </c>
    </row>
    <row r="2004" spans="1:21" x14ac:dyDescent="0.35">
      <c r="A2004" t="s">
        <v>327</v>
      </c>
      <c r="B2004">
        <v>44411</v>
      </c>
      <c r="C2004" t="s">
        <v>309</v>
      </c>
      <c r="D2004" t="s">
        <v>104</v>
      </c>
      <c r="E2004">
        <v>1</v>
      </c>
      <c r="F2004">
        <v>0</v>
      </c>
      <c r="G2004">
        <v>0</v>
      </c>
      <c r="H2004">
        <v>1</v>
      </c>
      <c r="I2004">
        <v>0</v>
      </c>
      <c r="J2004">
        <v>0</v>
      </c>
      <c r="K2004">
        <v>0</v>
      </c>
      <c r="L2004">
        <v>5.666666666666667</v>
      </c>
      <c r="M2004">
        <v>3</v>
      </c>
      <c r="N2004">
        <v>3</v>
      </c>
      <c r="O2004">
        <v>3</v>
      </c>
      <c r="P2004">
        <v>0</v>
      </c>
      <c r="Q2004">
        <v>4</v>
      </c>
      <c r="R2004">
        <v>5</v>
      </c>
      <c r="S2004">
        <v>1</v>
      </c>
      <c r="T2004">
        <v>0</v>
      </c>
      <c r="U2004">
        <v>1</v>
      </c>
    </row>
    <row r="2005" spans="1:21" x14ac:dyDescent="0.35">
      <c r="A2005" t="s">
        <v>327</v>
      </c>
      <c r="B2005">
        <v>44412</v>
      </c>
      <c r="C2005" t="s">
        <v>316</v>
      </c>
      <c r="D2005" t="s">
        <v>104</v>
      </c>
      <c r="E2005">
        <v>1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4</v>
      </c>
      <c r="M2005">
        <v>3</v>
      </c>
      <c r="N2005">
        <v>3</v>
      </c>
      <c r="O2005">
        <v>2</v>
      </c>
      <c r="P2005">
        <v>0</v>
      </c>
      <c r="Q2005">
        <v>2</v>
      </c>
      <c r="R2005">
        <v>2</v>
      </c>
      <c r="S2005">
        <v>0</v>
      </c>
      <c r="T2005">
        <v>0</v>
      </c>
      <c r="U2005">
        <v>0</v>
      </c>
    </row>
    <row r="2006" spans="1:21" x14ac:dyDescent="0.35">
      <c r="A2006" t="s">
        <v>327</v>
      </c>
      <c r="B2006">
        <v>44413</v>
      </c>
      <c r="C2006" t="s">
        <v>317</v>
      </c>
      <c r="D2006" t="s">
        <v>104</v>
      </c>
      <c r="E2006">
        <v>1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5</v>
      </c>
      <c r="M2006">
        <v>5</v>
      </c>
      <c r="N2006">
        <v>0</v>
      </c>
      <c r="O2006">
        <v>0</v>
      </c>
      <c r="P2006">
        <v>0</v>
      </c>
      <c r="Q2006">
        <v>4</v>
      </c>
      <c r="R2006">
        <v>6</v>
      </c>
      <c r="S2006">
        <v>0</v>
      </c>
      <c r="T2006">
        <v>0</v>
      </c>
      <c r="U2006">
        <v>1</v>
      </c>
    </row>
    <row r="2007" spans="1:21" x14ac:dyDescent="0.35">
      <c r="A2007" t="s">
        <v>327</v>
      </c>
      <c r="B2007">
        <v>44414</v>
      </c>
      <c r="C2007" t="s">
        <v>305</v>
      </c>
      <c r="D2007" t="s">
        <v>86</v>
      </c>
      <c r="E2007">
        <v>1</v>
      </c>
      <c r="F2007">
        <v>0</v>
      </c>
      <c r="G2007">
        <v>0</v>
      </c>
      <c r="H2007">
        <v>0</v>
      </c>
      <c r="I2007">
        <v>1</v>
      </c>
      <c r="J2007">
        <v>0</v>
      </c>
      <c r="K2007">
        <v>0</v>
      </c>
      <c r="L2007">
        <v>3.6666666666666665</v>
      </c>
      <c r="M2007">
        <v>10</v>
      </c>
      <c r="N2007">
        <v>10</v>
      </c>
      <c r="O2007">
        <v>10</v>
      </c>
      <c r="P2007">
        <v>3</v>
      </c>
      <c r="Q2007">
        <v>2</v>
      </c>
      <c r="R2007">
        <v>1</v>
      </c>
      <c r="S2007">
        <v>1</v>
      </c>
      <c r="T2007">
        <v>0</v>
      </c>
      <c r="U2007">
        <v>0</v>
      </c>
    </row>
    <row r="2008" spans="1:21" x14ac:dyDescent="0.35">
      <c r="A2008" t="s">
        <v>327</v>
      </c>
      <c r="B2008">
        <v>44415</v>
      </c>
      <c r="C2008" t="s">
        <v>322</v>
      </c>
      <c r="D2008" t="s">
        <v>86</v>
      </c>
      <c r="E2008">
        <v>1</v>
      </c>
      <c r="F2008">
        <v>0</v>
      </c>
      <c r="G2008">
        <v>0</v>
      </c>
      <c r="H2008">
        <v>0</v>
      </c>
      <c r="I2008">
        <v>1</v>
      </c>
      <c r="J2008">
        <v>0</v>
      </c>
      <c r="K2008">
        <v>0</v>
      </c>
      <c r="L2008">
        <v>4.666666666666667</v>
      </c>
      <c r="M2008">
        <v>7</v>
      </c>
      <c r="N2008">
        <v>7</v>
      </c>
      <c r="O2008">
        <v>7</v>
      </c>
      <c r="P2008">
        <v>0</v>
      </c>
      <c r="Q2008">
        <v>4</v>
      </c>
      <c r="R2008">
        <v>2</v>
      </c>
      <c r="S2008">
        <v>0</v>
      </c>
      <c r="T2008">
        <v>0</v>
      </c>
      <c r="U2008">
        <v>0</v>
      </c>
    </row>
    <row r="2009" spans="1:21" x14ac:dyDescent="0.35">
      <c r="A2009" t="s">
        <v>327</v>
      </c>
      <c r="B2009">
        <v>44416</v>
      </c>
      <c r="C2009" t="s">
        <v>323</v>
      </c>
      <c r="D2009" t="s">
        <v>86</v>
      </c>
      <c r="E2009">
        <v>1</v>
      </c>
      <c r="F2009">
        <v>0</v>
      </c>
      <c r="G2009">
        <v>0</v>
      </c>
      <c r="H2009">
        <v>0</v>
      </c>
      <c r="I2009">
        <v>1</v>
      </c>
      <c r="J2009">
        <v>0</v>
      </c>
      <c r="K2009">
        <v>0</v>
      </c>
      <c r="L2009">
        <v>1</v>
      </c>
      <c r="M2009">
        <v>6</v>
      </c>
      <c r="N2009">
        <v>7</v>
      </c>
      <c r="O2009">
        <v>7</v>
      </c>
      <c r="P2009">
        <v>3</v>
      </c>
      <c r="Q2009">
        <v>0</v>
      </c>
      <c r="R2009">
        <v>0</v>
      </c>
      <c r="S2009">
        <v>1</v>
      </c>
      <c r="T2009">
        <v>0</v>
      </c>
      <c r="U2009">
        <v>0</v>
      </c>
    </row>
    <row r="2010" spans="1:21" x14ac:dyDescent="0.35">
      <c r="A2010" t="s">
        <v>327</v>
      </c>
      <c r="B2010">
        <v>44417</v>
      </c>
      <c r="C2010" t="s">
        <v>316</v>
      </c>
      <c r="D2010" t="s">
        <v>74</v>
      </c>
      <c r="E2010">
        <v>1</v>
      </c>
      <c r="F2010">
        <v>0</v>
      </c>
      <c r="G2010">
        <v>0</v>
      </c>
      <c r="H2010">
        <v>0</v>
      </c>
      <c r="I2010">
        <v>1</v>
      </c>
      <c r="J2010">
        <v>0</v>
      </c>
      <c r="K2010">
        <v>0</v>
      </c>
      <c r="L2010">
        <v>4</v>
      </c>
      <c r="M2010">
        <v>4</v>
      </c>
      <c r="N2010">
        <v>4</v>
      </c>
      <c r="O2010">
        <v>4</v>
      </c>
      <c r="P2010">
        <v>1</v>
      </c>
      <c r="Q2010">
        <v>4</v>
      </c>
      <c r="R2010">
        <v>2</v>
      </c>
      <c r="S2010">
        <v>0</v>
      </c>
      <c r="T2010">
        <v>0</v>
      </c>
      <c r="U2010">
        <v>0</v>
      </c>
    </row>
    <row r="2011" spans="1:21" x14ac:dyDescent="0.35">
      <c r="A2011" t="s">
        <v>327</v>
      </c>
      <c r="B2011">
        <v>44418</v>
      </c>
      <c r="C2011" t="s">
        <v>317</v>
      </c>
      <c r="D2011" t="s">
        <v>74</v>
      </c>
      <c r="E2011">
        <v>1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3.3333333333333335</v>
      </c>
      <c r="M2011">
        <v>8</v>
      </c>
      <c r="N2011">
        <v>5</v>
      </c>
      <c r="O2011">
        <v>5</v>
      </c>
      <c r="P2011">
        <v>0</v>
      </c>
      <c r="Q2011">
        <v>1</v>
      </c>
      <c r="R2011">
        <v>4</v>
      </c>
      <c r="S2011">
        <v>0</v>
      </c>
      <c r="T2011">
        <v>0</v>
      </c>
      <c r="U2011">
        <v>1</v>
      </c>
    </row>
    <row r="2012" spans="1:21" x14ac:dyDescent="0.35">
      <c r="A2012" t="s">
        <v>327</v>
      </c>
      <c r="B2012">
        <v>44419</v>
      </c>
      <c r="C2012" t="s">
        <v>305</v>
      </c>
      <c r="D2012" t="s">
        <v>74</v>
      </c>
      <c r="E2012">
        <v>1</v>
      </c>
      <c r="F2012">
        <v>0</v>
      </c>
      <c r="G2012">
        <v>0</v>
      </c>
      <c r="H2012">
        <v>1</v>
      </c>
      <c r="I2012">
        <v>0</v>
      </c>
      <c r="J2012">
        <v>0</v>
      </c>
      <c r="K2012">
        <v>0</v>
      </c>
      <c r="L2012">
        <v>7</v>
      </c>
      <c r="M2012">
        <v>4</v>
      </c>
      <c r="N2012">
        <v>0</v>
      </c>
      <c r="O2012">
        <v>0</v>
      </c>
      <c r="P2012">
        <v>0</v>
      </c>
      <c r="Q2012">
        <v>2</v>
      </c>
      <c r="R2012">
        <v>7</v>
      </c>
      <c r="S2012">
        <v>1</v>
      </c>
      <c r="T2012">
        <v>0</v>
      </c>
      <c r="U2012">
        <v>0</v>
      </c>
    </row>
    <row r="2013" spans="1:21" x14ac:dyDescent="0.35">
      <c r="A2013" t="s">
        <v>327</v>
      </c>
      <c r="B2013">
        <v>44421</v>
      </c>
      <c r="C2013" t="s">
        <v>322</v>
      </c>
      <c r="D2013" t="s">
        <v>112</v>
      </c>
      <c r="E2013">
        <v>1</v>
      </c>
      <c r="F2013">
        <v>0</v>
      </c>
      <c r="G2013">
        <v>0</v>
      </c>
      <c r="H2013">
        <v>1</v>
      </c>
      <c r="I2013">
        <v>0</v>
      </c>
      <c r="J2013">
        <v>0</v>
      </c>
      <c r="K2013">
        <v>0</v>
      </c>
      <c r="L2013">
        <v>5</v>
      </c>
      <c r="M2013">
        <v>6</v>
      </c>
      <c r="N2013">
        <v>5</v>
      </c>
      <c r="O2013">
        <v>5</v>
      </c>
      <c r="P2013">
        <v>2</v>
      </c>
      <c r="Q2013">
        <v>4</v>
      </c>
      <c r="R2013">
        <v>6</v>
      </c>
      <c r="S2013">
        <v>1</v>
      </c>
      <c r="T2013">
        <v>0</v>
      </c>
      <c r="U2013">
        <v>1</v>
      </c>
    </row>
    <row r="2014" spans="1:21" x14ac:dyDescent="0.35">
      <c r="A2014" t="s">
        <v>327</v>
      </c>
      <c r="B2014">
        <v>44422</v>
      </c>
      <c r="C2014" t="s">
        <v>316</v>
      </c>
      <c r="D2014" t="s">
        <v>112</v>
      </c>
      <c r="E2014">
        <v>1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6</v>
      </c>
      <c r="M2014">
        <v>4</v>
      </c>
      <c r="N2014">
        <v>1</v>
      </c>
      <c r="O2014">
        <v>1</v>
      </c>
      <c r="P2014">
        <v>0</v>
      </c>
      <c r="Q2014">
        <v>0</v>
      </c>
      <c r="R2014">
        <v>3</v>
      </c>
      <c r="S2014">
        <v>0</v>
      </c>
      <c r="T2014">
        <v>0</v>
      </c>
      <c r="U2014">
        <v>0</v>
      </c>
    </row>
    <row r="2015" spans="1:21" x14ac:dyDescent="0.35">
      <c r="A2015" t="s">
        <v>327</v>
      </c>
      <c r="B2015">
        <v>44423</v>
      </c>
      <c r="C2015" t="s">
        <v>307</v>
      </c>
      <c r="D2015" t="s">
        <v>112</v>
      </c>
      <c r="E2015">
        <v>1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5.333333333333333</v>
      </c>
      <c r="M2015">
        <v>4</v>
      </c>
      <c r="N2015">
        <v>1</v>
      </c>
      <c r="O2015">
        <v>1</v>
      </c>
      <c r="P2015">
        <v>1</v>
      </c>
      <c r="Q2015">
        <v>1</v>
      </c>
      <c r="R2015">
        <v>4</v>
      </c>
      <c r="S2015">
        <v>1</v>
      </c>
      <c r="T2015">
        <v>0</v>
      </c>
      <c r="U2015">
        <v>0</v>
      </c>
    </row>
    <row r="2016" spans="1:21" x14ac:dyDescent="0.35">
      <c r="A2016" t="s">
        <v>327</v>
      </c>
      <c r="B2016">
        <v>44424</v>
      </c>
      <c r="C2016" t="s">
        <v>317</v>
      </c>
      <c r="D2016" t="s">
        <v>120</v>
      </c>
      <c r="E2016">
        <v>1</v>
      </c>
      <c r="F2016">
        <v>0</v>
      </c>
      <c r="G2016">
        <v>0</v>
      </c>
      <c r="H2016">
        <v>0</v>
      </c>
      <c r="I2016">
        <v>1</v>
      </c>
      <c r="J2016">
        <v>0</v>
      </c>
      <c r="K2016">
        <v>0</v>
      </c>
      <c r="L2016">
        <v>3</v>
      </c>
      <c r="M2016">
        <v>3</v>
      </c>
      <c r="N2016">
        <v>3</v>
      </c>
      <c r="O2016">
        <v>3</v>
      </c>
      <c r="P2016">
        <v>0</v>
      </c>
      <c r="Q2016">
        <v>6</v>
      </c>
      <c r="R2016">
        <v>2</v>
      </c>
      <c r="S2016">
        <v>0</v>
      </c>
      <c r="T2016">
        <v>0</v>
      </c>
      <c r="U2016">
        <v>0</v>
      </c>
    </row>
    <row r="2017" spans="1:21" x14ac:dyDescent="0.35">
      <c r="A2017" t="s">
        <v>327</v>
      </c>
      <c r="B2017" t="s">
        <v>0</v>
      </c>
      <c r="C2017" t="s">
        <v>1</v>
      </c>
      <c r="D2017" t="s">
        <v>2</v>
      </c>
      <c r="E2017" t="s">
        <v>3</v>
      </c>
      <c r="F2017" t="s">
        <v>4</v>
      </c>
      <c r="G2017" t="s">
        <v>5</v>
      </c>
      <c r="H2017" t="s">
        <v>6</v>
      </c>
      <c r="I2017" t="s">
        <v>7</v>
      </c>
      <c r="J2017" t="s">
        <v>8</v>
      </c>
      <c r="K2017" t="s">
        <v>9</v>
      </c>
      <c r="L2017" t="s">
        <v>10</v>
      </c>
      <c r="M2017" t="s">
        <v>11</v>
      </c>
      <c r="N2017" t="s">
        <v>12</v>
      </c>
      <c r="O2017" t="s">
        <v>13</v>
      </c>
      <c r="P2017" t="s">
        <v>14</v>
      </c>
      <c r="Q2017" t="s">
        <v>15</v>
      </c>
      <c r="R2017" t="s">
        <v>16</v>
      </c>
      <c r="S2017" t="s">
        <v>17</v>
      </c>
      <c r="T2017" t="s">
        <v>18</v>
      </c>
      <c r="U2017" t="s">
        <v>19</v>
      </c>
    </row>
    <row r="2018" spans="1:21" x14ac:dyDescent="0.35">
      <c r="A2018" t="s">
        <v>327</v>
      </c>
      <c r="B2018">
        <v>44425</v>
      </c>
      <c r="C2018" t="s">
        <v>305</v>
      </c>
      <c r="D2018" t="s">
        <v>120</v>
      </c>
      <c r="E2018">
        <v>1</v>
      </c>
      <c r="F2018">
        <v>0</v>
      </c>
      <c r="G2018">
        <v>0</v>
      </c>
      <c r="H2018">
        <v>0</v>
      </c>
      <c r="I2018">
        <v>1</v>
      </c>
      <c r="J2018">
        <v>0</v>
      </c>
      <c r="K2018">
        <v>0</v>
      </c>
      <c r="L2018">
        <v>8</v>
      </c>
      <c r="M2018">
        <v>5</v>
      </c>
      <c r="N2018">
        <v>1</v>
      </c>
      <c r="O2018">
        <v>1</v>
      </c>
      <c r="P2018">
        <v>0</v>
      </c>
      <c r="Q2018">
        <v>1</v>
      </c>
      <c r="R2018">
        <v>7</v>
      </c>
      <c r="S2018">
        <v>0</v>
      </c>
      <c r="T2018">
        <v>0</v>
      </c>
      <c r="U2018">
        <v>1</v>
      </c>
    </row>
    <row r="2019" spans="1:21" x14ac:dyDescent="0.35">
      <c r="A2019" t="s">
        <v>327</v>
      </c>
      <c r="B2019">
        <v>44426</v>
      </c>
      <c r="C2019" t="s">
        <v>322</v>
      </c>
      <c r="D2019" t="s">
        <v>120</v>
      </c>
      <c r="E2019">
        <v>1</v>
      </c>
      <c r="F2019">
        <v>0</v>
      </c>
      <c r="G2019">
        <v>0</v>
      </c>
      <c r="H2019">
        <v>0</v>
      </c>
      <c r="I2019">
        <v>1</v>
      </c>
      <c r="J2019">
        <v>0</v>
      </c>
      <c r="K2019">
        <v>0</v>
      </c>
      <c r="L2019">
        <v>3</v>
      </c>
      <c r="M2019">
        <v>4</v>
      </c>
      <c r="N2019">
        <v>4</v>
      </c>
      <c r="O2019">
        <v>4</v>
      </c>
      <c r="P2019">
        <v>0</v>
      </c>
      <c r="Q2019">
        <v>5</v>
      </c>
      <c r="R2019">
        <v>4</v>
      </c>
      <c r="S2019">
        <v>0</v>
      </c>
      <c r="T2019">
        <v>0</v>
      </c>
      <c r="U2019">
        <v>0</v>
      </c>
    </row>
    <row r="2020" spans="1:21" x14ac:dyDescent="0.35">
      <c r="A2020" t="s">
        <v>327</v>
      </c>
      <c r="B2020">
        <v>44427</v>
      </c>
      <c r="C2020" t="s">
        <v>309</v>
      </c>
      <c r="D2020" t="s">
        <v>91</v>
      </c>
      <c r="E2020">
        <v>1</v>
      </c>
      <c r="F2020">
        <v>0</v>
      </c>
      <c r="G2020">
        <v>0</v>
      </c>
      <c r="H2020">
        <v>0</v>
      </c>
      <c r="I2020">
        <v>1</v>
      </c>
      <c r="J2020">
        <v>0</v>
      </c>
      <c r="K2020">
        <v>0</v>
      </c>
      <c r="L2020">
        <v>5</v>
      </c>
      <c r="M2020">
        <v>5</v>
      </c>
      <c r="N2020">
        <v>4</v>
      </c>
      <c r="O2020">
        <v>4</v>
      </c>
      <c r="P2020">
        <v>1</v>
      </c>
      <c r="Q2020">
        <v>3</v>
      </c>
      <c r="R2020">
        <v>1</v>
      </c>
      <c r="S2020">
        <v>0</v>
      </c>
      <c r="T2020">
        <v>0</v>
      </c>
      <c r="U2020">
        <v>0</v>
      </c>
    </row>
    <row r="2021" spans="1:21" x14ac:dyDescent="0.35">
      <c r="A2021" t="s">
        <v>327</v>
      </c>
      <c r="B2021">
        <v>44428</v>
      </c>
      <c r="C2021" t="s">
        <v>307</v>
      </c>
      <c r="D2021" t="s">
        <v>91</v>
      </c>
      <c r="E2021">
        <v>1</v>
      </c>
      <c r="F2021">
        <v>0</v>
      </c>
      <c r="G2021">
        <v>0</v>
      </c>
      <c r="H2021">
        <v>0</v>
      </c>
      <c r="I2021">
        <v>1</v>
      </c>
      <c r="J2021">
        <v>0</v>
      </c>
      <c r="K2021">
        <v>0</v>
      </c>
      <c r="L2021">
        <v>4.666666666666667</v>
      </c>
      <c r="M2021">
        <v>5</v>
      </c>
      <c r="N2021">
        <v>5</v>
      </c>
      <c r="O2021">
        <v>4</v>
      </c>
      <c r="P2021">
        <v>2</v>
      </c>
      <c r="Q2021">
        <v>2</v>
      </c>
      <c r="R2021">
        <v>6</v>
      </c>
      <c r="S2021">
        <v>1</v>
      </c>
      <c r="T2021">
        <v>0</v>
      </c>
      <c r="U2021">
        <v>0</v>
      </c>
    </row>
    <row r="2022" spans="1:21" x14ac:dyDescent="0.35">
      <c r="A2022" t="s">
        <v>327</v>
      </c>
      <c r="B2022">
        <v>44429</v>
      </c>
      <c r="C2022" t="s">
        <v>316</v>
      </c>
      <c r="D2022" t="s">
        <v>91</v>
      </c>
      <c r="E2022">
        <v>1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5</v>
      </c>
      <c r="M2022">
        <v>3</v>
      </c>
      <c r="N2022">
        <v>2</v>
      </c>
      <c r="O2022">
        <v>2</v>
      </c>
      <c r="P2022">
        <v>1</v>
      </c>
      <c r="Q2022">
        <v>1</v>
      </c>
      <c r="R2022">
        <v>3</v>
      </c>
      <c r="S2022">
        <v>0</v>
      </c>
      <c r="T2022">
        <v>0</v>
      </c>
      <c r="U2022">
        <v>0</v>
      </c>
    </row>
    <row r="2023" spans="1:21" x14ac:dyDescent="0.35">
      <c r="A2023" t="s">
        <v>327</v>
      </c>
      <c r="B2023">
        <v>44430</v>
      </c>
      <c r="C2023" t="s">
        <v>305</v>
      </c>
      <c r="D2023" t="s">
        <v>91</v>
      </c>
      <c r="E2023">
        <v>1</v>
      </c>
      <c r="F2023">
        <v>0</v>
      </c>
      <c r="G2023">
        <v>0</v>
      </c>
      <c r="H2023">
        <v>0</v>
      </c>
      <c r="I2023">
        <v>1</v>
      </c>
      <c r="J2023">
        <v>0</v>
      </c>
      <c r="K2023">
        <v>0</v>
      </c>
      <c r="L2023">
        <v>7</v>
      </c>
      <c r="M2023">
        <v>4</v>
      </c>
      <c r="N2023">
        <v>2</v>
      </c>
      <c r="O2023">
        <v>2</v>
      </c>
      <c r="P2023">
        <v>2</v>
      </c>
      <c r="Q2023">
        <v>2</v>
      </c>
      <c r="R2023">
        <v>11</v>
      </c>
      <c r="S2023">
        <v>0</v>
      </c>
      <c r="T2023">
        <v>0</v>
      </c>
      <c r="U2023">
        <v>0</v>
      </c>
    </row>
    <row r="2024" spans="1:21" x14ac:dyDescent="0.35">
      <c r="A2024" t="s">
        <v>327</v>
      </c>
      <c r="B2024">
        <v>44432</v>
      </c>
      <c r="C2024" t="s">
        <v>322</v>
      </c>
      <c r="D2024" t="s">
        <v>99</v>
      </c>
      <c r="E2024">
        <v>1</v>
      </c>
      <c r="F2024">
        <v>0</v>
      </c>
      <c r="G2024">
        <v>0</v>
      </c>
      <c r="H2024">
        <v>0</v>
      </c>
      <c r="I2024">
        <v>1</v>
      </c>
      <c r="J2024">
        <v>0</v>
      </c>
      <c r="K2024">
        <v>0</v>
      </c>
      <c r="L2024">
        <v>4.666666666666667</v>
      </c>
      <c r="M2024">
        <v>10</v>
      </c>
      <c r="N2024">
        <v>5</v>
      </c>
      <c r="O2024">
        <v>5</v>
      </c>
      <c r="P2024">
        <v>2</v>
      </c>
      <c r="Q2024">
        <v>1</v>
      </c>
      <c r="R2024">
        <v>3</v>
      </c>
      <c r="S2024">
        <v>0</v>
      </c>
      <c r="T2024">
        <v>0</v>
      </c>
      <c r="U2024">
        <v>0</v>
      </c>
    </row>
    <row r="2025" spans="1:21" x14ac:dyDescent="0.35">
      <c r="A2025" t="s">
        <v>327</v>
      </c>
      <c r="B2025">
        <v>44433</v>
      </c>
      <c r="C2025" t="s">
        <v>324</v>
      </c>
      <c r="D2025" t="s">
        <v>99</v>
      </c>
      <c r="E2025">
        <v>1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6.333333333333333</v>
      </c>
      <c r="M2025">
        <v>4</v>
      </c>
      <c r="N2025">
        <v>3</v>
      </c>
      <c r="O2025">
        <v>3</v>
      </c>
      <c r="P2025">
        <v>2</v>
      </c>
      <c r="Q2025">
        <v>3</v>
      </c>
      <c r="R2025">
        <v>2</v>
      </c>
      <c r="S2025">
        <v>1</v>
      </c>
      <c r="T2025">
        <v>0</v>
      </c>
      <c r="U2025">
        <v>0</v>
      </c>
    </row>
    <row r="2026" spans="1:21" x14ac:dyDescent="0.35">
      <c r="A2026" t="s">
        <v>327</v>
      </c>
      <c r="B2026">
        <v>44434</v>
      </c>
      <c r="C2026" t="s">
        <v>307</v>
      </c>
      <c r="D2026" t="s">
        <v>99</v>
      </c>
      <c r="E2026">
        <v>1</v>
      </c>
      <c r="F2026">
        <v>0</v>
      </c>
      <c r="G2026">
        <v>0</v>
      </c>
      <c r="H2026">
        <v>1</v>
      </c>
      <c r="I2026">
        <v>0</v>
      </c>
      <c r="J2026">
        <v>0</v>
      </c>
      <c r="K2026">
        <v>0</v>
      </c>
      <c r="L2026">
        <v>5</v>
      </c>
      <c r="M2026">
        <v>7</v>
      </c>
      <c r="N2026">
        <v>2</v>
      </c>
      <c r="O2026">
        <v>2</v>
      </c>
      <c r="P2026">
        <v>1</v>
      </c>
      <c r="Q2026">
        <v>1</v>
      </c>
      <c r="R2026">
        <v>4</v>
      </c>
      <c r="S2026">
        <v>0</v>
      </c>
      <c r="T2026">
        <v>0</v>
      </c>
      <c r="U2026">
        <v>0</v>
      </c>
    </row>
    <row r="2027" spans="1:21" x14ac:dyDescent="0.35">
      <c r="A2027" t="s">
        <v>327</v>
      </c>
      <c r="B2027">
        <v>44435</v>
      </c>
      <c r="C2027" t="s">
        <v>316</v>
      </c>
      <c r="D2027" t="s">
        <v>87</v>
      </c>
      <c r="E2027">
        <v>1</v>
      </c>
      <c r="F2027">
        <v>0</v>
      </c>
      <c r="G2027">
        <v>0</v>
      </c>
      <c r="H2027">
        <v>0</v>
      </c>
      <c r="I2027">
        <v>1</v>
      </c>
      <c r="J2027">
        <v>0</v>
      </c>
      <c r="K2027">
        <v>0</v>
      </c>
      <c r="L2027">
        <v>5</v>
      </c>
      <c r="M2027">
        <v>6</v>
      </c>
      <c r="N2027">
        <v>5</v>
      </c>
      <c r="O2027">
        <v>3</v>
      </c>
      <c r="P2027">
        <v>1</v>
      </c>
      <c r="Q2027">
        <v>1</v>
      </c>
      <c r="R2027">
        <v>1</v>
      </c>
      <c r="S2027">
        <v>0</v>
      </c>
      <c r="T2027">
        <v>0</v>
      </c>
      <c r="U2027">
        <v>0</v>
      </c>
    </row>
    <row r="2028" spans="1:21" x14ac:dyDescent="0.35">
      <c r="A2028" t="s">
        <v>327</v>
      </c>
      <c r="B2028">
        <v>44436</v>
      </c>
      <c r="C2028" t="s">
        <v>305</v>
      </c>
      <c r="D2028" t="s">
        <v>87</v>
      </c>
      <c r="E2028">
        <v>1</v>
      </c>
      <c r="F2028">
        <v>0</v>
      </c>
      <c r="G2028">
        <v>0</v>
      </c>
      <c r="H2028">
        <v>1</v>
      </c>
      <c r="I2028">
        <v>0</v>
      </c>
      <c r="J2028">
        <v>0</v>
      </c>
      <c r="K2028">
        <v>0</v>
      </c>
      <c r="L2028">
        <v>7</v>
      </c>
      <c r="M2028">
        <v>6</v>
      </c>
      <c r="N2028">
        <v>1</v>
      </c>
      <c r="O2028">
        <v>1</v>
      </c>
      <c r="P2028">
        <v>0</v>
      </c>
      <c r="Q2028">
        <v>1</v>
      </c>
      <c r="R2028">
        <v>12</v>
      </c>
      <c r="S2028">
        <v>0</v>
      </c>
      <c r="T2028">
        <v>0</v>
      </c>
      <c r="U2028">
        <v>0</v>
      </c>
    </row>
    <row r="2029" spans="1:21" x14ac:dyDescent="0.35">
      <c r="A2029" t="s">
        <v>327</v>
      </c>
      <c r="B2029">
        <v>44437</v>
      </c>
      <c r="C2029" t="s">
        <v>322</v>
      </c>
      <c r="D2029" t="s">
        <v>87</v>
      </c>
      <c r="E2029">
        <v>1</v>
      </c>
      <c r="F2029">
        <v>0</v>
      </c>
      <c r="G2029">
        <v>0</v>
      </c>
      <c r="H2029">
        <v>1</v>
      </c>
      <c r="I2029">
        <v>0</v>
      </c>
      <c r="J2029">
        <v>0</v>
      </c>
      <c r="K2029">
        <v>0</v>
      </c>
      <c r="L2029">
        <v>6</v>
      </c>
      <c r="M2029">
        <v>1</v>
      </c>
      <c r="N2029">
        <v>0</v>
      </c>
      <c r="O2029">
        <v>0</v>
      </c>
      <c r="P2029">
        <v>0</v>
      </c>
      <c r="Q2029">
        <v>1</v>
      </c>
      <c r="R2029">
        <v>8</v>
      </c>
      <c r="S2029">
        <v>1</v>
      </c>
      <c r="T2029">
        <v>0</v>
      </c>
      <c r="U2029">
        <v>0</v>
      </c>
    </row>
    <row r="2030" spans="1:21" x14ac:dyDescent="0.35">
      <c r="A2030" t="s">
        <v>327</v>
      </c>
      <c r="B2030">
        <v>44439</v>
      </c>
      <c r="C2030" t="s">
        <v>324</v>
      </c>
      <c r="D2030" t="s">
        <v>96</v>
      </c>
      <c r="E2030">
        <v>1</v>
      </c>
      <c r="F2030">
        <v>0</v>
      </c>
      <c r="G2030">
        <v>0</v>
      </c>
      <c r="H2030">
        <v>0</v>
      </c>
      <c r="I2030">
        <v>1</v>
      </c>
      <c r="J2030">
        <v>0</v>
      </c>
      <c r="K2030">
        <v>0</v>
      </c>
      <c r="L2030">
        <v>4</v>
      </c>
      <c r="M2030">
        <v>7</v>
      </c>
      <c r="N2030">
        <v>3</v>
      </c>
      <c r="O2030">
        <v>3</v>
      </c>
      <c r="P2030">
        <v>1</v>
      </c>
      <c r="Q2030">
        <v>0</v>
      </c>
      <c r="R2030">
        <v>2</v>
      </c>
      <c r="S2030">
        <v>1</v>
      </c>
      <c r="T2030">
        <v>0</v>
      </c>
      <c r="U2030">
        <v>0</v>
      </c>
    </row>
    <row r="2031" spans="1:21" x14ac:dyDescent="0.35">
      <c r="A2031" t="s">
        <v>327</v>
      </c>
      <c r="B2031">
        <v>44441</v>
      </c>
      <c r="C2031" t="s">
        <v>305</v>
      </c>
      <c r="D2031" t="s">
        <v>96</v>
      </c>
      <c r="E2031">
        <v>1</v>
      </c>
      <c r="F2031">
        <v>0</v>
      </c>
      <c r="G2031">
        <v>0</v>
      </c>
      <c r="H2031">
        <v>0</v>
      </c>
      <c r="I2031">
        <v>1</v>
      </c>
      <c r="J2031">
        <v>0</v>
      </c>
      <c r="K2031">
        <v>0</v>
      </c>
      <c r="L2031">
        <v>6.333333333333333</v>
      </c>
      <c r="M2031">
        <v>8</v>
      </c>
      <c r="N2031">
        <v>4</v>
      </c>
      <c r="O2031">
        <v>4</v>
      </c>
      <c r="P2031">
        <v>1</v>
      </c>
      <c r="Q2031">
        <v>0</v>
      </c>
      <c r="R2031">
        <v>6</v>
      </c>
      <c r="S2031">
        <v>0</v>
      </c>
      <c r="T2031">
        <v>1</v>
      </c>
      <c r="U2031">
        <v>0</v>
      </c>
    </row>
    <row r="2032" spans="1:21" x14ac:dyDescent="0.35">
      <c r="A2032" t="s">
        <v>327</v>
      </c>
      <c r="B2032">
        <v>44442</v>
      </c>
      <c r="C2032" t="s">
        <v>322</v>
      </c>
      <c r="D2032" t="s">
        <v>116</v>
      </c>
      <c r="E2032">
        <v>1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5.666666666666667</v>
      </c>
      <c r="M2032">
        <v>5</v>
      </c>
      <c r="N2032">
        <v>3</v>
      </c>
      <c r="O2032">
        <v>3</v>
      </c>
      <c r="P2032">
        <v>1</v>
      </c>
      <c r="Q2032">
        <v>2</v>
      </c>
      <c r="R2032">
        <v>3</v>
      </c>
      <c r="S2032">
        <v>1</v>
      </c>
      <c r="T2032">
        <v>0</v>
      </c>
      <c r="U2032">
        <v>0</v>
      </c>
    </row>
    <row r="2033" spans="1:21" x14ac:dyDescent="0.35">
      <c r="A2033" t="s">
        <v>327</v>
      </c>
      <c r="B2033">
        <v>44443</v>
      </c>
      <c r="C2033" t="s">
        <v>308</v>
      </c>
      <c r="D2033" t="s">
        <v>116</v>
      </c>
      <c r="E2033">
        <v>1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4.333333333333333</v>
      </c>
      <c r="M2033">
        <v>6</v>
      </c>
      <c r="N2033">
        <v>2</v>
      </c>
      <c r="O2033">
        <v>2</v>
      </c>
      <c r="P2033">
        <v>1</v>
      </c>
      <c r="Q2033">
        <v>2</v>
      </c>
      <c r="R2033">
        <v>3</v>
      </c>
      <c r="S2033">
        <v>0</v>
      </c>
      <c r="T2033">
        <v>0</v>
      </c>
      <c r="U2033">
        <v>0</v>
      </c>
    </row>
    <row r="2034" spans="1:21" x14ac:dyDescent="0.35">
      <c r="A2034" t="s">
        <v>327</v>
      </c>
      <c r="B2034">
        <v>44444</v>
      </c>
      <c r="C2034" t="s">
        <v>307</v>
      </c>
      <c r="D2034" t="s">
        <v>116</v>
      </c>
      <c r="E2034">
        <v>1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5</v>
      </c>
      <c r="M2034">
        <v>3</v>
      </c>
      <c r="N2034">
        <v>3</v>
      </c>
      <c r="O2034">
        <v>3</v>
      </c>
      <c r="P2034">
        <v>2</v>
      </c>
      <c r="Q2034">
        <v>1</v>
      </c>
      <c r="R2034">
        <v>6</v>
      </c>
      <c r="S2034">
        <v>0</v>
      </c>
      <c r="T2034">
        <v>0</v>
      </c>
      <c r="U2034">
        <v>0</v>
      </c>
    </row>
    <row r="2035" spans="1:21" x14ac:dyDescent="0.35">
      <c r="A2035" t="s">
        <v>327</v>
      </c>
      <c r="B2035">
        <v>44446</v>
      </c>
      <c r="C2035" t="s">
        <v>324</v>
      </c>
      <c r="D2035" t="s">
        <v>104</v>
      </c>
      <c r="E2035">
        <v>1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2.3333333333333335</v>
      </c>
      <c r="M2035">
        <v>1</v>
      </c>
      <c r="N2035">
        <v>4</v>
      </c>
      <c r="O2035">
        <v>4</v>
      </c>
      <c r="P2035">
        <v>1</v>
      </c>
      <c r="Q2035">
        <v>4</v>
      </c>
      <c r="R2035">
        <v>1</v>
      </c>
      <c r="S2035">
        <v>2</v>
      </c>
      <c r="T2035">
        <v>0</v>
      </c>
      <c r="U2035">
        <v>0</v>
      </c>
    </row>
    <row r="2036" spans="1:21" x14ac:dyDescent="0.35">
      <c r="A2036" t="s">
        <v>327</v>
      </c>
      <c r="B2036">
        <v>44447</v>
      </c>
      <c r="C2036" t="s">
        <v>305</v>
      </c>
      <c r="D2036" t="s">
        <v>104</v>
      </c>
      <c r="E2036">
        <v>1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9</v>
      </c>
      <c r="M2036">
        <v>4</v>
      </c>
      <c r="N2036">
        <v>1</v>
      </c>
      <c r="O2036">
        <v>1</v>
      </c>
      <c r="P2036">
        <v>1</v>
      </c>
      <c r="Q2036">
        <v>1</v>
      </c>
      <c r="R2036">
        <v>14</v>
      </c>
      <c r="S2036">
        <v>1</v>
      </c>
      <c r="T2036">
        <v>0</v>
      </c>
      <c r="U2036">
        <v>0</v>
      </c>
    </row>
    <row r="2037" spans="1:21" x14ac:dyDescent="0.35">
      <c r="A2037" t="s">
        <v>327</v>
      </c>
      <c r="B2037">
        <v>44448</v>
      </c>
      <c r="C2037" t="s">
        <v>322</v>
      </c>
      <c r="D2037" t="s">
        <v>104</v>
      </c>
      <c r="E2037">
        <v>1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5.666666666666667</v>
      </c>
      <c r="M2037">
        <v>2</v>
      </c>
      <c r="N2037">
        <v>2</v>
      </c>
      <c r="O2037">
        <v>2</v>
      </c>
      <c r="P2037">
        <v>1</v>
      </c>
      <c r="Q2037">
        <v>4</v>
      </c>
      <c r="R2037">
        <v>8</v>
      </c>
      <c r="S2037">
        <v>0</v>
      </c>
      <c r="T2037">
        <v>0</v>
      </c>
      <c r="U2037">
        <v>2</v>
      </c>
    </row>
    <row r="2038" spans="1:21" x14ac:dyDescent="0.35">
      <c r="A2038" t="s">
        <v>327</v>
      </c>
      <c r="B2038" t="s">
        <v>0</v>
      </c>
      <c r="C2038" t="s">
        <v>1</v>
      </c>
      <c r="D2038" t="s">
        <v>2</v>
      </c>
      <c r="E2038" t="s">
        <v>3</v>
      </c>
      <c r="F2038" t="s">
        <v>4</v>
      </c>
      <c r="G2038" t="s">
        <v>5</v>
      </c>
      <c r="H2038" t="s">
        <v>6</v>
      </c>
      <c r="I2038" t="s">
        <v>7</v>
      </c>
      <c r="J2038" t="s">
        <v>8</v>
      </c>
      <c r="K2038" t="s">
        <v>9</v>
      </c>
      <c r="L2038" t="s">
        <v>10</v>
      </c>
      <c r="M2038" t="s">
        <v>11</v>
      </c>
      <c r="N2038" t="s">
        <v>12</v>
      </c>
      <c r="O2038" t="s">
        <v>13</v>
      </c>
      <c r="P2038" t="s">
        <v>14</v>
      </c>
      <c r="Q2038" t="s">
        <v>15</v>
      </c>
      <c r="R2038" t="s">
        <v>16</v>
      </c>
      <c r="S2038" t="s">
        <v>17</v>
      </c>
      <c r="T2038" t="s">
        <v>18</v>
      </c>
      <c r="U2038" t="s">
        <v>19</v>
      </c>
    </row>
    <row r="2039" spans="1:21" x14ac:dyDescent="0.35">
      <c r="A2039" t="s">
        <v>327</v>
      </c>
      <c r="B2039">
        <v>44449</v>
      </c>
      <c r="C2039" t="s">
        <v>308</v>
      </c>
      <c r="D2039" t="s">
        <v>92</v>
      </c>
      <c r="E2039">
        <v>1</v>
      </c>
      <c r="F2039">
        <v>0</v>
      </c>
      <c r="G2039">
        <v>0</v>
      </c>
      <c r="H2039">
        <v>0</v>
      </c>
      <c r="I2039">
        <v>1</v>
      </c>
      <c r="J2039">
        <v>0</v>
      </c>
      <c r="K2039">
        <v>0</v>
      </c>
      <c r="L2039">
        <v>4.333333333333333</v>
      </c>
      <c r="M2039">
        <v>3</v>
      </c>
      <c r="N2039">
        <v>4</v>
      </c>
      <c r="O2039">
        <v>4</v>
      </c>
      <c r="P2039">
        <v>0</v>
      </c>
      <c r="Q2039">
        <v>1</v>
      </c>
      <c r="R2039">
        <v>6</v>
      </c>
      <c r="S2039">
        <v>1</v>
      </c>
      <c r="T2039">
        <v>0</v>
      </c>
      <c r="U2039">
        <v>0</v>
      </c>
    </row>
    <row r="2040" spans="1:21" x14ac:dyDescent="0.35">
      <c r="A2040" t="s">
        <v>327</v>
      </c>
      <c r="B2040">
        <v>44450</v>
      </c>
      <c r="C2040" t="s">
        <v>307</v>
      </c>
      <c r="D2040" t="s">
        <v>92</v>
      </c>
      <c r="E2040">
        <v>1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4.666666666666667</v>
      </c>
      <c r="M2040">
        <v>7</v>
      </c>
      <c r="N2040">
        <v>3</v>
      </c>
      <c r="O2040">
        <v>3</v>
      </c>
      <c r="P2040">
        <v>0</v>
      </c>
      <c r="Q2040">
        <v>1</v>
      </c>
      <c r="R2040">
        <v>4</v>
      </c>
      <c r="S2040">
        <v>0</v>
      </c>
      <c r="T2040">
        <v>0</v>
      </c>
      <c r="U2040">
        <v>1</v>
      </c>
    </row>
    <row r="2041" spans="1:21" x14ac:dyDescent="0.35">
      <c r="A2041" t="s">
        <v>327</v>
      </c>
      <c r="B2041">
        <v>44451</v>
      </c>
      <c r="C2041" t="s">
        <v>324</v>
      </c>
      <c r="D2041" t="s">
        <v>92</v>
      </c>
      <c r="E2041">
        <v>1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3.6666666666666665</v>
      </c>
      <c r="M2041">
        <v>3</v>
      </c>
      <c r="N2041">
        <v>2</v>
      </c>
      <c r="O2041">
        <v>2</v>
      </c>
      <c r="P2041">
        <v>1</v>
      </c>
      <c r="Q2041">
        <v>3</v>
      </c>
      <c r="R2041">
        <v>4</v>
      </c>
      <c r="S2041">
        <v>0</v>
      </c>
      <c r="T2041">
        <v>0</v>
      </c>
      <c r="U2041">
        <v>1</v>
      </c>
    </row>
    <row r="2042" spans="1:21" x14ac:dyDescent="0.35">
      <c r="A2042" t="s">
        <v>327</v>
      </c>
      <c r="B2042">
        <v>44452</v>
      </c>
      <c r="C2042" t="s">
        <v>305</v>
      </c>
      <c r="D2042" t="s">
        <v>90</v>
      </c>
      <c r="E2042">
        <v>1</v>
      </c>
      <c r="F2042">
        <v>0</v>
      </c>
      <c r="G2042">
        <v>0</v>
      </c>
      <c r="H2042">
        <v>1</v>
      </c>
      <c r="I2042">
        <v>0</v>
      </c>
      <c r="J2042">
        <v>0</v>
      </c>
      <c r="K2042">
        <v>0</v>
      </c>
      <c r="L2042">
        <v>8</v>
      </c>
      <c r="M2042">
        <v>1</v>
      </c>
      <c r="N2042">
        <v>0</v>
      </c>
      <c r="O2042">
        <v>0</v>
      </c>
      <c r="P2042">
        <v>0</v>
      </c>
      <c r="Q2042">
        <v>0</v>
      </c>
      <c r="R2042">
        <v>7</v>
      </c>
      <c r="S2042">
        <v>0</v>
      </c>
      <c r="T2042">
        <v>0</v>
      </c>
      <c r="U2042">
        <v>0</v>
      </c>
    </row>
    <row r="2043" spans="1:21" x14ac:dyDescent="0.35">
      <c r="A2043" t="s">
        <v>327</v>
      </c>
      <c r="B2043">
        <v>44453</v>
      </c>
      <c r="C2043" t="s">
        <v>322</v>
      </c>
      <c r="D2043" t="s">
        <v>90</v>
      </c>
      <c r="E2043">
        <v>1</v>
      </c>
      <c r="F2043">
        <v>0</v>
      </c>
      <c r="G2043">
        <v>0</v>
      </c>
      <c r="H2043">
        <v>0</v>
      </c>
      <c r="I2043">
        <v>1</v>
      </c>
      <c r="J2043">
        <v>0</v>
      </c>
      <c r="K2043">
        <v>0</v>
      </c>
      <c r="L2043">
        <v>4.333333333333333</v>
      </c>
      <c r="M2043">
        <v>7</v>
      </c>
      <c r="N2043">
        <v>4</v>
      </c>
      <c r="O2043">
        <v>4</v>
      </c>
      <c r="P2043">
        <v>1</v>
      </c>
      <c r="Q2043">
        <v>2</v>
      </c>
      <c r="R2043">
        <v>1</v>
      </c>
      <c r="S2043">
        <v>0</v>
      </c>
      <c r="T2043">
        <v>0</v>
      </c>
      <c r="U2043">
        <v>0</v>
      </c>
    </row>
    <row r="2044" spans="1:21" x14ac:dyDescent="0.35">
      <c r="A2044" t="s">
        <v>327</v>
      </c>
      <c r="B2044">
        <v>44454</v>
      </c>
      <c r="C2044" t="s">
        <v>308</v>
      </c>
      <c r="D2044" t="s">
        <v>90</v>
      </c>
      <c r="E2044">
        <v>1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4</v>
      </c>
      <c r="M2044">
        <v>7</v>
      </c>
      <c r="N2044">
        <v>1</v>
      </c>
      <c r="O2044">
        <v>1</v>
      </c>
      <c r="P2044">
        <v>0</v>
      </c>
      <c r="Q2044">
        <v>1</v>
      </c>
      <c r="R2044">
        <v>3</v>
      </c>
      <c r="S2044">
        <v>0</v>
      </c>
      <c r="T2044">
        <v>0</v>
      </c>
      <c r="U2044">
        <v>0</v>
      </c>
    </row>
    <row r="2045" spans="1:21" x14ac:dyDescent="0.35">
      <c r="A2045" t="s">
        <v>327</v>
      </c>
      <c r="B2045">
        <v>44456</v>
      </c>
      <c r="C2045" t="s">
        <v>307</v>
      </c>
      <c r="D2045" t="s">
        <v>113</v>
      </c>
      <c r="E2045">
        <v>1</v>
      </c>
      <c r="F2045">
        <v>0</v>
      </c>
      <c r="G2045">
        <v>0</v>
      </c>
      <c r="H2045">
        <v>0</v>
      </c>
      <c r="I2045">
        <v>1</v>
      </c>
      <c r="J2045">
        <v>0</v>
      </c>
      <c r="K2045">
        <v>0</v>
      </c>
      <c r="L2045">
        <v>5.666666666666667</v>
      </c>
      <c r="M2045">
        <v>5</v>
      </c>
      <c r="N2045">
        <v>2</v>
      </c>
      <c r="O2045">
        <v>1</v>
      </c>
      <c r="P2045">
        <v>0</v>
      </c>
      <c r="Q2045">
        <v>5</v>
      </c>
      <c r="R2045">
        <v>3</v>
      </c>
      <c r="S2045">
        <v>0</v>
      </c>
      <c r="T2045">
        <v>0</v>
      </c>
      <c r="U2045">
        <v>0</v>
      </c>
    </row>
    <row r="2046" spans="1:21" x14ac:dyDescent="0.35">
      <c r="A2046" t="s">
        <v>327</v>
      </c>
      <c r="B2046">
        <v>44457</v>
      </c>
      <c r="C2046" t="s">
        <v>324</v>
      </c>
      <c r="D2046" t="s">
        <v>113</v>
      </c>
      <c r="E2046">
        <v>1</v>
      </c>
      <c r="F2046">
        <v>0</v>
      </c>
      <c r="G2046">
        <v>0</v>
      </c>
      <c r="H2046">
        <v>0</v>
      </c>
      <c r="I2046">
        <v>1</v>
      </c>
      <c r="J2046">
        <v>0</v>
      </c>
      <c r="K2046">
        <v>0</v>
      </c>
      <c r="L2046">
        <v>4</v>
      </c>
      <c r="M2046">
        <v>5</v>
      </c>
      <c r="N2046">
        <v>3</v>
      </c>
      <c r="O2046">
        <v>0</v>
      </c>
      <c r="P2046">
        <v>0</v>
      </c>
      <c r="Q2046">
        <v>3</v>
      </c>
      <c r="R2046">
        <v>7</v>
      </c>
      <c r="S2046">
        <v>0</v>
      </c>
      <c r="T2046">
        <v>0</v>
      </c>
      <c r="U2046">
        <v>2</v>
      </c>
    </row>
    <row r="2047" spans="1:21" x14ac:dyDescent="0.35">
      <c r="A2047" t="s">
        <v>327</v>
      </c>
      <c r="B2047">
        <v>44458</v>
      </c>
      <c r="C2047" t="s">
        <v>305</v>
      </c>
      <c r="D2047" t="s">
        <v>113</v>
      </c>
      <c r="E2047">
        <v>1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6</v>
      </c>
      <c r="M2047">
        <v>6</v>
      </c>
      <c r="N2047">
        <v>2</v>
      </c>
      <c r="O2047">
        <v>1</v>
      </c>
      <c r="P2047">
        <v>0</v>
      </c>
      <c r="Q2047">
        <v>1</v>
      </c>
      <c r="R2047">
        <v>4</v>
      </c>
      <c r="S2047">
        <v>0</v>
      </c>
      <c r="T2047">
        <v>0</v>
      </c>
      <c r="U2047">
        <v>0</v>
      </c>
    </row>
    <row r="2048" spans="1:21" x14ac:dyDescent="0.35">
      <c r="A2048" t="s">
        <v>327</v>
      </c>
      <c r="B2048">
        <v>44459</v>
      </c>
      <c r="C2048" t="s">
        <v>322</v>
      </c>
      <c r="D2048" t="s">
        <v>99</v>
      </c>
      <c r="E2048">
        <v>1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4</v>
      </c>
      <c r="M2048">
        <v>6</v>
      </c>
      <c r="N2048">
        <v>5</v>
      </c>
      <c r="O2048">
        <v>5</v>
      </c>
      <c r="P2048">
        <v>1</v>
      </c>
      <c r="Q2048">
        <v>4</v>
      </c>
      <c r="R2048">
        <v>2</v>
      </c>
      <c r="S2048">
        <v>0</v>
      </c>
      <c r="T2048">
        <v>0</v>
      </c>
      <c r="U2048">
        <v>0</v>
      </c>
    </row>
    <row r="2049" spans="1:21" x14ac:dyDescent="0.35">
      <c r="A2049" t="s">
        <v>327</v>
      </c>
      <c r="B2049">
        <v>44460</v>
      </c>
      <c r="C2049" t="s">
        <v>308</v>
      </c>
      <c r="D2049" t="s">
        <v>99</v>
      </c>
      <c r="E2049">
        <v>1</v>
      </c>
      <c r="F2049">
        <v>0</v>
      </c>
      <c r="G2049">
        <v>0</v>
      </c>
      <c r="H2049">
        <v>0</v>
      </c>
      <c r="I2049">
        <v>1</v>
      </c>
      <c r="J2049">
        <v>0</v>
      </c>
      <c r="K2049">
        <v>0</v>
      </c>
      <c r="L2049">
        <v>5.333333333333333</v>
      </c>
      <c r="M2049">
        <v>4</v>
      </c>
      <c r="N2049">
        <v>4</v>
      </c>
      <c r="O2049">
        <v>1</v>
      </c>
      <c r="P2049">
        <v>0</v>
      </c>
      <c r="Q2049">
        <v>2</v>
      </c>
      <c r="R2049">
        <v>10</v>
      </c>
      <c r="S2049">
        <v>0</v>
      </c>
      <c r="T2049">
        <v>0</v>
      </c>
      <c r="U2049">
        <v>1</v>
      </c>
    </row>
    <row r="2050" spans="1:21" x14ac:dyDescent="0.35">
      <c r="A2050" t="s">
        <v>327</v>
      </c>
      <c r="B2050">
        <v>44461</v>
      </c>
      <c r="C2050" t="s">
        <v>307</v>
      </c>
      <c r="D2050" t="s">
        <v>99</v>
      </c>
      <c r="E2050">
        <v>1</v>
      </c>
      <c r="F2050">
        <v>0</v>
      </c>
      <c r="G2050">
        <v>0</v>
      </c>
      <c r="H2050">
        <v>0</v>
      </c>
      <c r="I2050">
        <v>1</v>
      </c>
      <c r="J2050">
        <v>0</v>
      </c>
      <c r="K2050">
        <v>0</v>
      </c>
      <c r="L2050">
        <v>4</v>
      </c>
      <c r="M2050">
        <v>7</v>
      </c>
      <c r="N2050">
        <v>4</v>
      </c>
      <c r="O2050">
        <v>4</v>
      </c>
      <c r="P2050">
        <v>3</v>
      </c>
      <c r="Q2050">
        <v>2</v>
      </c>
      <c r="R2050">
        <v>7</v>
      </c>
      <c r="S2050">
        <v>0</v>
      </c>
      <c r="T2050">
        <v>0</v>
      </c>
      <c r="U2050">
        <v>0</v>
      </c>
    </row>
    <row r="2051" spans="1:21" x14ac:dyDescent="0.35">
      <c r="A2051" t="s">
        <v>327</v>
      </c>
      <c r="B2051">
        <v>44463</v>
      </c>
      <c r="C2051" t="s">
        <v>324</v>
      </c>
      <c r="D2051" t="s">
        <v>51</v>
      </c>
      <c r="E2051">
        <v>1</v>
      </c>
      <c r="F2051">
        <v>0</v>
      </c>
      <c r="G2051">
        <v>0</v>
      </c>
      <c r="H2051">
        <v>0</v>
      </c>
      <c r="I2051">
        <v>1</v>
      </c>
      <c r="J2051">
        <v>0</v>
      </c>
      <c r="K2051">
        <v>0</v>
      </c>
      <c r="L2051">
        <v>3</v>
      </c>
      <c r="M2051">
        <v>2</v>
      </c>
      <c r="N2051">
        <v>3</v>
      </c>
      <c r="O2051">
        <v>3</v>
      </c>
      <c r="P2051">
        <v>0</v>
      </c>
      <c r="Q2051">
        <v>4</v>
      </c>
      <c r="R2051">
        <v>6</v>
      </c>
      <c r="S2051">
        <v>0</v>
      </c>
      <c r="T2051">
        <v>0</v>
      </c>
      <c r="U2051">
        <v>0</v>
      </c>
    </row>
    <row r="2052" spans="1:21" x14ac:dyDescent="0.35">
      <c r="A2052" t="s">
        <v>327</v>
      </c>
      <c r="B2052">
        <v>44464</v>
      </c>
      <c r="C2052" t="s">
        <v>305</v>
      </c>
      <c r="D2052" t="s">
        <v>51</v>
      </c>
      <c r="E2052">
        <v>1</v>
      </c>
      <c r="F2052">
        <v>0</v>
      </c>
      <c r="G2052">
        <v>0</v>
      </c>
      <c r="H2052">
        <v>0</v>
      </c>
      <c r="I2052">
        <v>1</v>
      </c>
      <c r="J2052">
        <v>0</v>
      </c>
      <c r="K2052">
        <v>0</v>
      </c>
      <c r="L2052">
        <v>6</v>
      </c>
      <c r="M2052">
        <v>9</v>
      </c>
      <c r="N2052">
        <v>5</v>
      </c>
      <c r="O2052">
        <v>3</v>
      </c>
      <c r="P2052">
        <v>1</v>
      </c>
      <c r="Q2052">
        <v>0</v>
      </c>
      <c r="R2052">
        <v>6</v>
      </c>
      <c r="S2052">
        <v>0</v>
      </c>
      <c r="T2052">
        <v>0</v>
      </c>
      <c r="U2052">
        <v>0</v>
      </c>
    </row>
    <row r="2053" spans="1:21" x14ac:dyDescent="0.35">
      <c r="A2053" t="s">
        <v>327</v>
      </c>
      <c r="B2053">
        <v>44465</v>
      </c>
      <c r="C2053" t="s">
        <v>322</v>
      </c>
      <c r="D2053" t="s">
        <v>51</v>
      </c>
      <c r="E2053">
        <v>1</v>
      </c>
      <c r="F2053">
        <v>0</v>
      </c>
      <c r="G2053">
        <v>0</v>
      </c>
      <c r="H2053">
        <v>0</v>
      </c>
      <c r="I2053">
        <v>1</v>
      </c>
      <c r="J2053">
        <v>0</v>
      </c>
      <c r="K2053">
        <v>0</v>
      </c>
      <c r="L2053">
        <v>4</v>
      </c>
      <c r="M2053">
        <v>2</v>
      </c>
      <c r="N2053">
        <v>2</v>
      </c>
      <c r="O2053">
        <v>2</v>
      </c>
      <c r="P2053">
        <v>0</v>
      </c>
      <c r="Q2053">
        <v>2</v>
      </c>
      <c r="R2053">
        <v>5</v>
      </c>
      <c r="S2053">
        <v>0</v>
      </c>
      <c r="T2053">
        <v>0</v>
      </c>
      <c r="U2053">
        <v>0</v>
      </c>
    </row>
    <row r="2054" spans="1:21" x14ac:dyDescent="0.35">
      <c r="A2054" t="s">
        <v>327</v>
      </c>
      <c r="B2054" t="s">
        <v>325</v>
      </c>
      <c r="C2054" t="s">
        <v>316</v>
      </c>
      <c r="D2054" t="s">
        <v>96</v>
      </c>
      <c r="E2054">
        <v>1</v>
      </c>
      <c r="F2054">
        <v>0</v>
      </c>
      <c r="G2054">
        <v>0</v>
      </c>
      <c r="H2054">
        <v>0</v>
      </c>
      <c r="I2054">
        <v>1</v>
      </c>
      <c r="J2054">
        <v>0</v>
      </c>
      <c r="K2054">
        <v>0</v>
      </c>
      <c r="L2054">
        <v>1</v>
      </c>
      <c r="M2054">
        <v>3</v>
      </c>
      <c r="N2054">
        <v>1</v>
      </c>
      <c r="O2054">
        <v>1</v>
      </c>
      <c r="P2054">
        <v>0</v>
      </c>
      <c r="Q2054">
        <v>0</v>
      </c>
      <c r="R2054">
        <v>3</v>
      </c>
      <c r="S2054">
        <v>0</v>
      </c>
      <c r="T2054">
        <v>0</v>
      </c>
      <c r="U2054">
        <v>1</v>
      </c>
    </row>
    <row r="2055" spans="1:21" x14ac:dyDescent="0.35">
      <c r="A2055" t="s">
        <v>327</v>
      </c>
      <c r="B2055" t="s">
        <v>326</v>
      </c>
      <c r="C2055" t="s">
        <v>308</v>
      </c>
      <c r="D2055" t="s">
        <v>96</v>
      </c>
      <c r="E2055">
        <v>1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5</v>
      </c>
      <c r="M2055">
        <v>3</v>
      </c>
      <c r="N2055">
        <v>1</v>
      </c>
      <c r="O2055">
        <v>1</v>
      </c>
      <c r="P2055">
        <v>0</v>
      </c>
      <c r="Q2055">
        <v>0</v>
      </c>
      <c r="R2055">
        <v>6</v>
      </c>
      <c r="S2055">
        <v>0</v>
      </c>
      <c r="T2055">
        <v>0</v>
      </c>
      <c r="U2055">
        <v>0</v>
      </c>
    </row>
    <row r="2056" spans="1:21" x14ac:dyDescent="0.35">
      <c r="A2056" t="s">
        <v>327</v>
      </c>
      <c r="B2056">
        <v>44468</v>
      </c>
      <c r="C2056" t="s">
        <v>307</v>
      </c>
      <c r="D2056" t="s">
        <v>96</v>
      </c>
      <c r="E2056">
        <v>1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5</v>
      </c>
      <c r="M2056">
        <v>6</v>
      </c>
      <c r="N2056">
        <v>2</v>
      </c>
      <c r="O2056">
        <v>2</v>
      </c>
      <c r="P2056">
        <v>1</v>
      </c>
      <c r="Q2056">
        <v>0</v>
      </c>
      <c r="R2056">
        <v>6</v>
      </c>
      <c r="S2056">
        <v>0</v>
      </c>
      <c r="T2056">
        <v>0</v>
      </c>
      <c r="U2056">
        <v>0</v>
      </c>
    </row>
    <row r="2057" spans="1:21" x14ac:dyDescent="0.35">
      <c r="A2057" t="s">
        <v>327</v>
      </c>
      <c r="B2057">
        <v>44469</v>
      </c>
      <c r="C2057" t="s">
        <v>324</v>
      </c>
      <c r="D2057" t="s">
        <v>96</v>
      </c>
      <c r="E2057">
        <v>1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3</v>
      </c>
      <c r="M2057">
        <v>2</v>
      </c>
      <c r="N2057">
        <v>2</v>
      </c>
      <c r="O2057">
        <v>2</v>
      </c>
      <c r="P2057">
        <v>1</v>
      </c>
      <c r="Q2057">
        <v>2</v>
      </c>
      <c r="R2057">
        <v>6</v>
      </c>
      <c r="S2057">
        <v>0</v>
      </c>
      <c r="T2057">
        <v>0</v>
      </c>
      <c r="U2057">
        <v>0</v>
      </c>
    </row>
    <row r="2058" spans="1:21" x14ac:dyDescent="0.35">
      <c r="A2058" t="s">
        <v>327</v>
      </c>
      <c r="B2058">
        <v>44470</v>
      </c>
      <c r="C2058" t="s">
        <v>305</v>
      </c>
      <c r="D2058" t="s">
        <v>116</v>
      </c>
      <c r="E2058">
        <v>1</v>
      </c>
      <c r="F2058">
        <v>0</v>
      </c>
      <c r="G2058">
        <v>0</v>
      </c>
      <c r="H2058">
        <v>0</v>
      </c>
      <c r="I2058">
        <v>1</v>
      </c>
      <c r="J2058">
        <v>0</v>
      </c>
      <c r="K2058">
        <v>0</v>
      </c>
      <c r="L2058">
        <v>5</v>
      </c>
      <c r="M2058">
        <v>5</v>
      </c>
      <c r="N2058">
        <v>4</v>
      </c>
      <c r="O2058">
        <v>4</v>
      </c>
      <c r="P2058">
        <v>1</v>
      </c>
      <c r="Q2058">
        <v>1</v>
      </c>
      <c r="R2058">
        <v>6</v>
      </c>
      <c r="S2058">
        <v>2</v>
      </c>
      <c r="T2058">
        <v>0</v>
      </c>
      <c r="U2058">
        <v>0</v>
      </c>
    </row>
    <row r="2059" spans="1:21" x14ac:dyDescent="0.35">
      <c r="A2059" t="s">
        <v>327</v>
      </c>
      <c r="B2059" t="s">
        <v>0</v>
      </c>
      <c r="C2059" t="s">
        <v>1</v>
      </c>
      <c r="D2059" t="s">
        <v>2</v>
      </c>
      <c r="E2059" t="s">
        <v>3</v>
      </c>
      <c r="F2059" t="s">
        <v>4</v>
      </c>
      <c r="G2059" t="s">
        <v>5</v>
      </c>
      <c r="H2059" t="s">
        <v>6</v>
      </c>
      <c r="I2059" t="s">
        <v>7</v>
      </c>
      <c r="J2059" t="s">
        <v>8</v>
      </c>
      <c r="K2059" t="s">
        <v>9</v>
      </c>
      <c r="L2059" t="s">
        <v>10</v>
      </c>
      <c r="M2059" t="s">
        <v>11</v>
      </c>
      <c r="N2059" t="s">
        <v>12</v>
      </c>
      <c r="O2059" t="s">
        <v>13</v>
      </c>
      <c r="P2059" t="s">
        <v>14</v>
      </c>
      <c r="Q2059" t="s">
        <v>15</v>
      </c>
      <c r="R2059" t="s">
        <v>16</v>
      </c>
      <c r="S2059" t="s">
        <v>17</v>
      </c>
      <c r="T2059" t="s">
        <v>18</v>
      </c>
      <c r="U2059" t="s">
        <v>19</v>
      </c>
    </row>
    <row r="2060" spans="1:21" x14ac:dyDescent="0.35">
      <c r="A2060" t="s">
        <v>327</v>
      </c>
      <c r="B2060">
        <v>44471</v>
      </c>
      <c r="C2060" t="s">
        <v>322</v>
      </c>
      <c r="D2060" t="s">
        <v>116</v>
      </c>
      <c r="E2060">
        <v>1</v>
      </c>
      <c r="F2060">
        <v>0</v>
      </c>
      <c r="G2060">
        <v>0</v>
      </c>
      <c r="H2060">
        <v>1</v>
      </c>
      <c r="I2060">
        <v>0</v>
      </c>
      <c r="J2060">
        <v>0</v>
      </c>
      <c r="K2060">
        <v>0</v>
      </c>
      <c r="L2060">
        <v>5.333333333333333</v>
      </c>
      <c r="M2060">
        <v>6</v>
      </c>
      <c r="N2060">
        <v>1</v>
      </c>
      <c r="O2060">
        <v>1</v>
      </c>
      <c r="P2060">
        <v>0</v>
      </c>
      <c r="Q2060">
        <v>0</v>
      </c>
      <c r="R2060">
        <v>11</v>
      </c>
      <c r="S2060">
        <v>0</v>
      </c>
      <c r="T2060">
        <v>0</v>
      </c>
      <c r="U2060">
        <v>0</v>
      </c>
    </row>
    <row r="2061" spans="1:21" x14ac:dyDescent="0.35">
      <c r="A2061" t="s">
        <v>327</v>
      </c>
      <c r="B2061">
        <v>44472</v>
      </c>
      <c r="C2061" t="s">
        <v>306</v>
      </c>
      <c r="D2061" t="s">
        <v>116</v>
      </c>
      <c r="E2061">
        <v>1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1.6666666666666665</v>
      </c>
      <c r="M2061">
        <v>4</v>
      </c>
      <c r="N2061">
        <v>1</v>
      </c>
      <c r="O2061">
        <v>1</v>
      </c>
      <c r="P2061">
        <v>1</v>
      </c>
      <c r="Q2061">
        <v>1</v>
      </c>
      <c r="R2061">
        <v>4</v>
      </c>
      <c r="S2061">
        <v>0</v>
      </c>
      <c r="T2061">
        <v>0</v>
      </c>
      <c r="U2061">
        <v>0</v>
      </c>
    </row>
    <row r="2062" spans="1:21" x14ac:dyDescent="0.35">
      <c r="A2062" t="s">
        <v>327</v>
      </c>
      <c r="B2062" t="s">
        <v>77</v>
      </c>
      <c r="C2062" t="s">
        <v>78</v>
      </c>
      <c r="E2062">
        <v>162</v>
      </c>
      <c r="F2062">
        <v>1</v>
      </c>
      <c r="G2062">
        <v>0</v>
      </c>
      <c r="H2062">
        <v>32</v>
      </c>
      <c r="I2062">
        <v>61</v>
      </c>
      <c r="J2062">
        <v>0</v>
      </c>
      <c r="K2062">
        <v>0</v>
      </c>
      <c r="L2062">
        <v>779.33333333333337</v>
      </c>
      <c r="M2062">
        <v>713</v>
      </c>
      <c r="N2062">
        <v>391</v>
      </c>
      <c r="O2062">
        <v>353</v>
      </c>
      <c r="P2062">
        <v>104</v>
      </c>
      <c r="Q2062">
        <v>294</v>
      </c>
      <c r="R2062">
        <v>788</v>
      </c>
      <c r="S2062">
        <v>45</v>
      </c>
      <c r="T2062">
        <v>2</v>
      </c>
      <c r="U2062">
        <v>35</v>
      </c>
    </row>
    <row r="2063" spans="1:21" x14ac:dyDescent="0.35">
      <c r="A2063" t="s">
        <v>337</v>
      </c>
      <c r="B2063" t="s">
        <v>0</v>
      </c>
      <c r="C2063" t="s">
        <v>1</v>
      </c>
      <c r="D2063" t="s">
        <v>2</v>
      </c>
      <c r="E2063" t="s">
        <v>3</v>
      </c>
      <c r="F2063" t="s">
        <v>4</v>
      </c>
      <c r="G2063" t="s">
        <v>5</v>
      </c>
      <c r="H2063" t="s">
        <v>6</v>
      </c>
      <c r="I2063" t="s">
        <v>7</v>
      </c>
      <c r="J2063" t="s">
        <v>8</v>
      </c>
      <c r="K2063" t="s">
        <v>9</v>
      </c>
      <c r="L2063" t="s">
        <v>10</v>
      </c>
      <c r="M2063" t="s">
        <v>11</v>
      </c>
      <c r="N2063" t="s">
        <v>12</v>
      </c>
      <c r="O2063" t="s">
        <v>13</v>
      </c>
      <c r="P2063" t="s">
        <v>14</v>
      </c>
      <c r="Q2063" t="s">
        <v>15</v>
      </c>
      <c r="R2063" t="s">
        <v>16</v>
      </c>
      <c r="S2063" t="s">
        <v>17</v>
      </c>
      <c r="T2063" t="s">
        <v>18</v>
      </c>
      <c r="U2063" t="s">
        <v>19</v>
      </c>
    </row>
    <row r="2064" spans="1:21" x14ac:dyDescent="0.35">
      <c r="A2064" t="s">
        <v>337</v>
      </c>
      <c r="B2064">
        <v>44287</v>
      </c>
      <c r="C2064" t="s">
        <v>328</v>
      </c>
      <c r="D2064" t="s">
        <v>44</v>
      </c>
      <c r="E2064">
        <v>1</v>
      </c>
      <c r="F2064">
        <v>0</v>
      </c>
      <c r="G2064">
        <v>0</v>
      </c>
      <c r="H2064">
        <v>1</v>
      </c>
      <c r="I2064">
        <v>0</v>
      </c>
      <c r="J2064">
        <v>0</v>
      </c>
      <c r="K2064">
        <v>0</v>
      </c>
      <c r="L2064">
        <v>6</v>
      </c>
      <c r="M2064">
        <v>3</v>
      </c>
      <c r="N2064">
        <v>0</v>
      </c>
      <c r="O2064">
        <v>0</v>
      </c>
      <c r="P2064">
        <v>0</v>
      </c>
      <c r="Q2064">
        <v>0</v>
      </c>
      <c r="R2064">
        <v>4</v>
      </c>
      <c r="S2064">
        <v>0</v>
      </c>
      <c r="T2064">
        <v>0</v>
      </c>
      <c r="U2064">
        <v>1</v>
      </c>
    </row>
    <row r="2065" spans="1:21" x14ac:dyDescent="0.35">
      <c r="A2065" t="s">
        <v>337</v>
      </c>
      <c r="B2065">
        <v>44288</v>
      </c>
      <c r="C2065" t="s">
        <v>329</v>
      </c>
      <c r="D2065" t="s">
        <v>44</v>
      </c>
      <c r="E2065">
        <v>1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3.6666666666666665</v>
      </c>
      <c r="M2065">
        <v>3</v>
      </c>
      <c r="N2065">
        <v>2</v>
      </c>
      <c r="O2065">
        <v>2</v>
      </c>
      <c r="P2065">
        <v>0</v>
      </c>
      <c r="Q2065">
        <v>0</v>
      </c>
      <c r="R2065">
        <v>4</v>
      </c>
      <c r="S2065">
        <v>1</v>
      </c>
      <c r="T2065">
        <v>0</v>
      </c>
      <c r="U2065">
        <v>0</v>
      </c>
    </row>
    <row r="2066" spans="1:21" x14ac:dyDescent="0.35">
      <c r="A2066" t="s">
        <v>337</v>
      </c>
      <c r="B2066">
        <v>44289</v>
      </c>
      <c r="C2066" t="s">
        <v>330</v>
      </c>
      <c r="D2066" t="s">
        <v>44</v>
      </c>
      <c r="E2066">
        <v>1</v>
      </c>
      <c r="F2066">
        <v>0</v>
      </c>
      <c r="G2066">
        <v>0</v>
      </c>
      <c r="H2066">
        <v>1</v>
      </c>
      <c r="I2066">
        <v>0</v>
      </c>
      <c r="J2066">
        <v>0</v>
      </c>
      <c r="K2066">
        <v>0</v>
      </c>
      <c r="L2066">
        <v>5</v>
      </c>
      <c r="M2066">
        <v>2</v>
      </c>
      <c r="N2066">
        <v>1</v>
      </c>
      <c r="O2066">
        <v>1</v>
      </c>
      <c r="P2066">
        <v>0</v>
      </c>
      <c r="Q2066">
        <v>3</v>
      </c>
      <c r="R2066">
        <v>7</v>
      </c>
      <c r="S2066">
        <v>0</v>
      </c>
      <c r="T2066">
        <v>0</v>
      </c>
      <c r="U2066">
        <v>0</v>
      </c>
    </row>
    <row r="2067" spans="1:21" x14ac:dyDescent="0.35">
      <c r="A2067" t="s">
        <v>337</v>
      </c>
      <c r="B2067">
        <v>44290</v>
      </c>
      <c r="C2067" t="s">
        <v>331</v>
      </c>
      <c r="D2067" t="s">
        <v>44</v>
      </c>
      <c r="E2067">
        <v>1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4.333333333333333</v>
      </c>
      <c r="M2067">
        <v>4</v>
      </c>
      <c r="N2067">
        <v>2</v>
      </c>
      <c r="O2067">
        <v>2</v>
      </c>
      <c r="P2067">
        <v>0</v>
      </c>
      <c r="Q2067">
        <v>2</v>
      </c>
      <c r="R2067">
        <v>5</v>
      </c>
      <c r="S2067">
        <v>0</v>
      </c>
      <c r="T2067">
        <v>0</v>
      </c>
      <c r="U2067">
        <v>1</v>
      </c>
    </row>
    <row r="2068" spans="1:21" x14ac:dyDescent="0.35">
      <c r="A2068" t="s">
        <v>337</v>
      </c>
      <c r="B2068">
        <v>44291</v>
      </c>
      <c r="C2068" t="s">
        <v>332</v>
      </c>
      <c r="D2068" t="s">
        <v>163</v>
      </c>
      <c r="E2068">
        <v>1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3.3333333333333335</v>
      </c>
      <c r="M2068">
        <v>4</v>
      </c>
      <c r="N2068">
        <v>2</v>
      </c>
      <c r="O2068">
        <v>2</v>
      </c>
      <c r="P2068">
        <v>1</v>
      </c>
      <c r="Q2068">
        <v>3</v>
      </c>
      <c r="R2068">
        <v>1</v>
      </c>
      <c r="S2068">
        <v>0</v>
      </c>
      <c r="T2068">
        <v>0</v>
      </c>
      <c r="U2068">
        <v>0</v>
      </c>
    </row>
    <row r="2069" spans="1:21" x14ac:dyDescent="0.35">
      <c r="A2069" t="s">
        <v>337</v>
      </c>
      <c r="B2069">
        <v>44292</v>
      </c>
      <c r="C2069" t="s">
        <v>328</v>
      </c>
      <c r="D2069" t="s">
        <v>163</v>
      </c>
      <c r="E2069">
        <v>1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7</v>
      </c>
      <c r="M2069">
        <v>5</v>
      </c>
      <c r="N2069">
        <v>2</v>
      </c>
      <c r="O2069">
        <v>2</v>
      </c>
      <c r="P2069">
        <v>1</v>
      </c>
      <c r="Q2069">
        <v>1</v>
      </c>
      <c r="R2069">
        <v>4</v>
      </c>
      <c r="S2069">
        <v>0</v>
      </c>
      <c r="T2069">
        <v>0</v>
      </c>
      <c r="U2069">
        <v>1</v>
      </c>
    </row>
    <row r="2070" spans="1:21" x14ac:dyDescent="0.35">
      <c r="A2070" t="s">
        <v>337</v>
      </c>
      <c r="B2070">
        <v>44294</v>
      </c>
      <c r="C2070" t="s">
        <v>329</v>
      </c>
      <c r="D2070" t="s">
        <v>43</v>
      </c>
      <c r="E2070">
        <v>1</v>
      </c>
      <c r="F2070">
        <v>0</v>
      </c>
      <c r="G2070">
        <v>0</v>
      </c>
      <c r="H2070">
        <v>1</v>
      </c>
      <c r="I2070">
        <v>0</v>
      </c>
      <c r="J2070">
        <v>0</v>
      </c>
      <c r="K2070">
        <v>0</v>
      </c>
      <c r="L2070">
        <v>5</v>
      </c>
      <c r="M2070">
        <v>3</v>
      </c>
      <c r="N2070">
        <v>0</v>
      </c>
      <c r="O2070">
        <v>0</v>
      </c>
      <c r="P2070">
        <v>0</v>
      </c>
      <c r="Q2070">
        <v>2</v>
      </c>
      <c r="R2070">
        <v>7</v>
      </c>
      <c r="S2070">
        <v>0</v>
      </c>
      <c r="T2070">
        <v>0</v>
      </c>
      <c r="U2070">
        <v>0</v>
      </c>
    </row>
    <row r="2071" spans="1:21" x14ac:dyDescent="0.35">
      <c r="A2071" t="s">
        <v>337</v>
      </c>
      <c r="B2071">
        <v>44295</v>
      </c>
      <c r="C2071" t="s">
        <v>330</v>
      </c>
      <c r="D2071" t="s">
        <v>43</v>
      </c>
      <c r="E2071">
        <v>1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5</v>
      </c>
      <c r="M2071">
        <v>2</v>
      </c>
      <c r="N2071">
        <v>1</v>
      </c>
      <c r="O2071">
        <v>1</v>
      </c>
      <c r="P2071">
        <v>1</v>
      </c>
      <c r="Q2071">
        <v>3</v>
      </c>
      <c r="R2071">
        <v>6</v>
      </c>
      <c r="S2071">
        <v>1</v>
      </c>
      <c r="T2071">
        <v>0</v>
      </c>
      <c r="U2071">
        <v>0</v>
      </c>
    </row>
    <row r="2072" spans="1:21" x14ac:dyDescent="0.35">
      <c r="A2072" t="s">
        <v>337</v>
      </c>
      <c r="B2072">
        <v>44296</v>
      </c>
      <c r="C2072" t="s">
        <v>331</v>
      </c>
      <c r="D2072" t="s">
        <v>43</v>
      </c>
      <c r="E2072">
        <v>1</v>
      </c>
      <c r="F2072">
        <v>0</v>
      </c>
      <c r="G2072">
        <v>0</v>
      </c>
      <c r="H2072">
        <v>0</v>
      </c>
      <c r="I2072">
        <v>1</v>
      </c>
      <c r="J2072">
        <v>0</v>
      </c>
      <c r="K2072">
        <v>0</v>
      </c>
      <c r="L2072">
        <v>6</v>
      </c>
      <c r="M2072">
        <v>7</v>
      </c>
      <c r="N2072">
        <v>4</v>
      </c>
      <c r="O2072">
        <v>4</v>
      </c>
      <c r="P2072">
        <v>1</v>
      </c>
      <c r="Q2072">
        <v>0</v>
      </c>
      <c r="R2072">
        <v>7</v>
      </c>
      <c r="S2072">
        <v>0</v>
      </c>
      <c r="T2072">
        <v>0</v>
      </c>
      <c r="U2072">
        <v>0</v>
      </c>
    </row>
    <row r="2073" spans="1:21" x14ac:dyDescent="0.35">
      <c r="A2073" t="s">
        <v>337</v>
      </c>
      <c r="B2073">
        <v>44298</v>
      </c>
      <c r="C2073" t="s">
        <v>328</v>
      </c>
      <c r="D2073" t="s">
        <v>49</v>
      </c>
      <c r="E2073">
        <v>1</v>
      </c>
      <c r="F2073">
        <v>0</v>
      </c>
      <c r="G2073">
        <v>0</v>
      </c>
      <c r="H2073">
        <v>0</v>
      </c>
      <c r="I2073">
        <v>1</v>
      </c>
      <c r="J2073">
        <v>0</v>
      </c>
      <c r="K2073">
        <v>0</v>
      </c>
      <c r="L2073">
        <v>4.666666666666667</v>
      </c>
      <c r="M2073">
        <v>10</v>
      </c>
      <c r="N2073">
        <v>6</v>
      </c>
      <c r="O2073">
        <v>6</v>
      </c>
      <c r="P2073">
        <v>3</v>
      </c>
      <c r="Q2073">
        <v>3</v>
      </c>
      <c r="R2073">
        <v>2</v>
      </c>
      <c r="S2073">
        <v>0</v>
      </c>
      <c r="T2073">
        <v>0</v>
      </c>
      <c r="U2073">
        <v>0</v>
      </c>
    </row>
    <row r="2074" spans="1:21" x14ac:dyDescent="0.35">
      <c r="A2074" t="s">
        <v>337</v>
      </c>
      <c r="B2074">
        <v>44299</v>
      </c>
      <c r="C2074" t="s">
        <v>333</v>
      </c>
      <c r="D2074" t="s">
        <v>49</v>
      </c>
      <c r="E2074">
        <v>1</v>
      </c>
      <c r="F2074">
        <v>0</v>
      </c>
      <c r="G2074">
        <v>0</v>
      </c>
      <c r="H2074">
        <v>0</v>
      </c>
      <c r="I2074">
        <v>1</v>
      </c>
      <c r="J2074">
        <v>0</v>
      </c>
      <c r="K2074">
        <v>0</v>
      </c>
      <c r="L2074">
        <v>3.3333333333333335</v>
      </c>
      <c r="M2074">
        <v>7</v>
      </c>
      <c r="N2074">
        <v>5</v>
      </c>
      <c r="O2074">
        <v>5</v>
      </c>
      <c r="P2074">
        <v>3</v>
      </c>
      <c r="Q2074">
        <v>0</v>
      </c>
      <c r="R2074">
        <v>4</v>
      </c>
      <c r="S2074">
        <v>0</v>
      </c>
      <c r="T2074">
        <v>0</v>
      </c>
      <c r="U2074">
        <v>0</v>
      </c>
    </row>
    <row r="2075" spans="1:21" x14ac:dyDescent="0.35">
      <c r="A2075" t="s">
        <v>337</v>
      </c>
      <c r="B2075">
        <v>44300</v>
      </c>
      <c r="C2075" t="s">
        <v>330</v>
      </c>
      <c r="D2075" t="s">
        <v>49</v>
      </c>
      <c r="E2075">
        <v>1</v>
      </c>
      <c r="F2075">
        <v>0</v>
      </c>
      <c r="G2075">
        <v>0</v>
      </c>
      <c r="H2075">
        <v>0</v>
      </c>
      <c r="I2075">
        <v>1</v>
      </c>
      <c r="J2075">
        <v>0</v>
      </c>
      <c r="K2075">
        <v>0</v>
      </c>
      <c r="L2075">
        <v>3.6666666666666665</v>
      </c>
      <c r="M2075">
        <v>4</v>
      </c>
      <c r="N2075">
        <v>6</v>
      </c>
      <c r="O2075">
        <v>6</v>
      </c>
      <c r="P2075">
        <v>0</v>
      </c>
      <c r="Q2075">
        <v>3</v>
      </c>
      <c r="R2075">
        <v>3</v>
      </c>
      <c r="S2075">
        <v>2</v>
      </c>
      <c r="T2075">
        <v>0</v>
      </c>
      <c r="U2075">
        <v>1</v>
      </c>
    </row>
    <row r="2076" spans="1:21" x14ac:dyDescent="0.35">
      <c r="A2076" t="s">
        <v>337</v>
      </c>
      <c r="B2076">
        <v>44302</v>
      </c>
      <c r="C2076" t="s">
        <v>331</v>
      </c>
      <c r="D2076" t="s">
        <v>34</v>
      </c>
      <c r="E2076">
        <v>1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5.666666666666667</v>
      </c>
      <c r="M2076">
        <v>5</v>
      </c>
      <c r="N2076">
        <v>2</v>
      </c>
      <c r="O2076">
        <v>2</v>
      </c>
      <c r="P2076">
        <v>0</v>
      </c>
      <c r="Q2076">
        <v>2</v>
      </c>
      <c r="R2076">
        <v>7</v>
      </c>
      <c r="S2076">
        <v>0</v>
      </c>
      <c r="T2076">
        <v>0</v>
      </c>
      <c r="U2076">
        <v>1</v>
      </c>
    </row>
    <row r="2077" spans="1:21" x14ac:dyDescent="0.35">
      <c r="A2077" t="s">
        <v>337</v>
      </c>
      <c r="B2077">
        <v>44303</v>
      </c>
      <c r="C2077" t="s">
        <v>328</v>
      </c>
      <c r="D2077" t="s">
        <v>34</v>
      </c>
      <c r="E2077">
        <v>1</v>
      </c>
      <c r="F2077">
        <v>0</v>
      </c>
      <c r="G2077">
        <v>0</v>
      </c>
      <c r="H2077">
        <v>1</v>
      </c>
      <c r="I2077">
        <v>0</v>
      </c>
      <c r="J2077">
        <v>0</v>
      </c>
      <c r="K2077">
        <v>0</v>
      </c>
      <c r="L2077">
        <v>8</v>
      </c>
      <c r="M2077">
        <v>4</v>
      </c>
      <c r="N2077">
        <v>0</v>
      </c>
      <c r="O2077">
        <v>0</v>
      </c>
      <c r="P2077">
        <v>0</v>
      </c>
      <c r="Q2077">
        <v>0</v>
      </c>
      <c r="R2077">
        <v>6</v>
      </c>
      <c r="S2077">
        <v>0</v>
      </c>
      <c r="T2077">
        <v>0</v>
      </c>
      <c r="U2077">
        <v>0</v>
      </c>
    </row>
    <row r="2078" spans="1:21" x14ac:dyDescent="0.35">
      <c r="A2078" t="s">
        <v>337</v>
      </c>
      <c r="B2078">
        <v>44304</v>
      </c>
      <c r="C2078" t="s">
        <v>333</v>
      </c>
      <c r="D2078" t="s">
        <v>34</v>
      </c>
      <c r="E2078">
        <v>1</v>
      </c>
      <c r="F2078">
        <v>0</v>
      </c>
      <c r="G2078">
        <v>0</v>
      </c>
      <c r="H2078">
        <v>0</v>
      </c>
      <c r="I2078">
        <v>1</v>
      </c>
      <c r="J2078">
        <v>0</v>
      </c>
      <c r="K2078">
        <v>0</v>
      </c>
      <c r="L2078">
        <v>4.333333333333333</v>
      </c>
      <c r="M2078">
        <v>3</v>
      </c>
      <c r="N2078">
        <v>4</v>
      </c>
      <c r="O2078">
        <v>4</v>
      </c>
      <c r="P2078">
        <v>0</v>
      </c>
      <c r="Q2078">
        <v>3</v>
      </c>
      <c r="R2078">
        <v>7</v>
      </c>
      <c r="S2078">
        <v>0</v>
      </c>
      <c r="T2078">
        <v>0</v>
      </c>
      <c r="U2078">
        <v>0</v>
      </c>
    </row>
    <row r="2079" spans="1:21" x14ac:dyDescent="0.35">
      <c r="A2079" t="s">
        <v>337</v>
      </c>
      <c r="B2079">
        <v>44306</v>
      </c>
      <c r="C2079" t="s">
        <v>332</v>
      </c>
      <c r="D2079" t="s">
        <v>86</v>
      </c>
      <c r="E2079">
        <v>1</v>
      </c>
      <c r="F2079">
        <v>0</v>
      </c>
      <c r="G2079">
        <v>0</v>
      </c>
      <c r="H2079">
        <v>0</v>
      </c>
      <c r="I2079">
        <v>1</v>
      </c>
      <c r="J2079">
        <v>0</v>
      </c>
      <c r="K2079">
        <v>0</v>
      </c>
      <c r="L2079">
        <v>5.666666666666667</v>
      </c>
      <c r="M2079">
        <v>3</v>
      </c>
      <c r="N2079">
        <v>2</v>
      </c>
      <c r="O2079">
        <v>2</v>
      </c>
      <c r="P2079">
        <v>0</v>
      </c>
      <c r="Q2079">
        <v>3</v>
      </c>
      <c r="R2079">
        <v>6</v>
      </c>
      <c r="S2079">
        <v>1</v>
      </c>
      <c r="T2079">
        <v>0</v>
      </c>
      <c r="U2079">
        <v>0</v>
      </c>
    </row>
    <row r="2080" spans="1:21" x14ac:dyDescent="0.35">
      <c r="A2080" t="s">
        <v>337</v>
      </c>
      <c r="B2080">
        <v>44307</v>
      </c>
      <c r="C2080" t="s">
        <v>331</v>
      </c>
      <c r="D2080" t="s">
        <v>86</v>
      </c>
      <c r="E2080">
        <v>1</v>
      </c>
      <c r="F2080">
        <v>0</v>
      </c>
      <c r="G2080">
        <v>0</v>
      </c>
      <c r="H2080">
        <v>0</v>
      </c>
      <c r="I2080">
        <v>1</v>
      </c>
      <c r="J2080">
        <v>0</v>
      </c>
      <c r="K2080">
        <v>0</v>
      </c>
      <c r="L2080">
        <v>5</v>
      </c>
      <c r="M2080">
        <v>6</v>
      </c>
      <c r="N2080">
        <v>4</v>
      </c>
      <c r="O2080">
        <v>4</v>
      </c>
      <c r="P2080">
        <v>1</v>
      </c>
      <c r="Q2080">
        <v>3</v>
      </c>
      <c r="R2080">
        <v>1</v>
      </c>
      <c r="S2080">
        <v>0</v>
      </c>
      <c r="T2080">
        <v>0</v>
      </c>
      <c r="U2080">
        <v>0</v>
      </c>
    </row>
    <row r="2081" spans="1:21" x14ac:dyDescent="0.35">
      <c r="A2081" t="s">
        <v>337</v>
      </c>
      <c r="B2081">
        <v>44308</v>
      </c>
      <c r="C2081" t="s">
        <v>329</v>
      </c>
      <c r="D2081" t="s">
        <v>106</v>
      </c>
      <c r="E2081">
        <v>1</v>
      </c>
      <c r="F2081">
        <v>0</v>
      </c>
      <c r="G2081">
        <v>0</v>
      </c>
      <c r="H2081">
        <v>1</v>
      </c>
      <c r="I2081">
        <v>0</v>
      </c>
      <c r="J2081">
        <v>0</v>
      </c>
      <c r="K2081">
        <v>0</v>
      </c>
      <c r="L2081">
        <v>5</v>
      </c>
      <c r="M2081">
        <v>3</v>
      </c>
      <c r="N2081">
        <v>0</v>
      </c>
      <c r="O2081">
        <v>0</v>
      </c>
      <c r="P2081">
        <v>0</v>
      </c>
      <c r="Q2081">
        <v>1</v>
      </c>
      <c r="R2081">
        <v>9</v>
      </c>
      <c r="S2081">
        <v>1</v>
      </c>
      <c r="T2081">
        <v>0</v>
      </c>
      <c r="U2081">
        <v>1</v>
      </c>
    </row>
    <row r="2082" spans="1:21" x14ac:dyDescent="0.35">
      <c r="A2082" t="s">
        <v>337</v>
      </c>
      <c r="B2082">
        <v>44309</v>
      </c>
      <c r="C2082" t="s">
        <v>328</v>
      </c>
      <c r="D2082" t="s">
        <v>106</v>
      </c>
      <c r="E2082">
        <v>1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7</v>
      </c>
      <c r="M2082">
        <v>10</v>
      </c>
      <c r="N2082">
        <v>2</v>
      </c>
      <c r="O2082">
        <v>2</v>
      </c>
      <c r="P2082">
        <v>0</v>
      </c>
      <c r="Q2082">
        <v>0</v>
      </c>
      <c r="R2082">
        <v>6</v>
      </c>
      <c r="S2082">
        <v>0</v>
      </c>
      <c r="T2082">
        <v>0</v>
      </c>
      <c r="U2082">
        <v>0</v>
      </c>
    </row>
    <row r="2083" spans="1:21" x14ac:dyDescent="0.35">
      <c r="A2083" t="s">
        <v>337</v>
      </c>
      <c r="B2083">
        <v>44310</v>
      </c>
      <c r="C2083" t="s">
        <v>333</v>
      </c>
      <c r="D2083" t="s">
        <v>106</v>
      </c>
      <c r="E2083">
        <v>1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0.33333333333333331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</row>
    <row r="2084" spans="1:21" x14ac:dyDescent="0.35">
      <c r="A2084" t="s">
        <v>337</v>
      </c>
      <c r="B2084" t="s">
        <v>0</v>
      </c>
      <c r="C2084" t="s">
        <v>1</v>
      </c>
      <c r="D2084" t="s">
        <v>2</v>
      </c>
      <c r="E2084" t="s">
        <v>3</v>
      </c>
      <c r="F2084" t="s">
        <v>4</v>
      </c>
      <c r="G2084" t="s">
        <v>5</v>
      </c>
      <c r="H2084" t="s">
        <v>6</v>
      </c>
      <c r="I2084" t="s">
        <v>7</v>
      </c>
      <c r="J2084" t="s">
        <v>8</v>
      </c>
      <c r="K2084" t="s">
        <v>9</v>
      </c>
      <c r="L2084" t="s">
        <v>10</v>
      </c>
      <c r="M2084" t="s">
        <v>11</v>
      </c>
      <c r="N2084" t="s">
        <v>12</v>
      </c>
      <c r="O2084" t="s">
        <v>13</v>
      </c>
      <c r="P2084" t="s">
        <v>14</v>
      </c>
      <c r="Q2084" t="s">
        <v>15</v>
      </c>
      <c r="R2084" t="s">
        <v>16</v>
      </c>
      <c r="S2084" t="s">
        <v>17</v>
      </c>
      <c r="T2084" t="s">
        <v>18</v>
      </c>
      <c r="U2084" t="s">
        <v>19</v>
      </c>
    </row>
    <row r="2085" spans="1:21" x14ac:dyDescent="0.35">
      <c r="A2085" t="s">
        <v>337</v>
      </c>
      <c r="B2085">
        <v>44311</v>
      </c>
      <c r="C2085" t="s">
        <v>330</v>
      </c>
      <c r="D2085" t="s">
        <v>106</v>
      </c>
      <c r="E2085">
        <v>1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6</v>
      </c>
      <c r="M2085">
        <v>3</v>
      </c>
      <c r="N2085">
        <v>2</v>
      </c>
      <c r="O2085">
        <v>2</v>
      </c>
      <c r="P2085">
        <v>0</v>
      </c>
      <c r="Q2085">
        <v>2</v>
      </c>
      <c r="R2085">
        <v>5</v>
      </c>
      <c r="S2085">
        <v>1</v>
      </c>
      <c r="T2085">
        <v>0</v>
      </c>
      <c r="U2085">
        <v>0</v>
      </c>
    </row>
    <row r="2086" spans="1:21" x14ac:dyDescent="0.35">
      <c r="A2086" t="s">
        <v>337</v>
      </c>
      <c r="B2086">
        <v>44312</v>
      </c>
      <c r="C2086" t="s">
        <v>331</v>
      </c>
      <c r="D2086" t="s">
        <v>46</v>
      </c>
      <c r="E2086">
        <v>1</v>
      </c>
      <c r="F2086">
        <v>0</v>
      </c>
      <c r="G2086">
        <v>0</v>
      </c>
      <c r="H2086">
        <v>1</v>
      </c>
      <c r="I2086">
        <v>0</v>
      </c>
      <c r="J2086">
        <v>0</v>
      </c>
      <c r="K2086">
        <v>0</v>
      </c>
      <c r="L2086">
        <v>6</v>
      </c>
      <c r="M2086">
        <v>5</v>
      </c>
      <c r="N2086">
        <v>2</v>
      </c>
      <c r="O2086">
        <v>2</v>
      </c>
      <c r="P2086">
        <v>2</v>
      </c>
      <c r="Q2086">
        <v>0</v>
      </c>
      <c r="R2086">
        <v>2</v>
      </c>
      <c r="S2086">
        <v>1</v>
      </c>
      <c r="T2086">
        <v>0</v>
      </c>
      <c r="U2086">
        <v>0</v>
      </c>
    </row>
    <row r="2087" spans="1:21" x14ac:dyDescent="0.35">
      <c r="A2087" t="s">
        <v>337</v>
      </c>
      <c r="B2087">
        <v>44313</v>
      </c>
      <c r="C2087" t="s">
        <v>329</v>
      </c>
      <c r="D2087" t="s">
        <v>46</v>
      </c>
      <c r="E2087">
        <v>1</v>
      </c>
      <c r="F2087">
        <v>0</v>
      </c>
      <c r="G2087">
        <v>0</v>
      </c>
      <c r="H2087">
        <v>1</v>
      </c>
      <c r="I2087">
        <v>0</v>
      </c>
      <c r="J2087">
        <v>0</v>
      </c>
      <c r="K2087">
        <v>0</v>
      </c>
      <c r="L2087">
        <v>7</v>
      </c>
      <c r="M2087">
        <v>2</v>
      </c>
      <c r="N2087">
        <v>0</v>
      </c>
      <c r="O2087">
        <v>0</v>
      </c>
      <c r="P2087">
        <v>0</v>
      </c>
      <c r="Q2087">
        <v>3</v>
      </c>
      <c r="R2087">
        <v>6</v>
      </c>
      <c r="S2087">
        <v>0</v>
      </c>
      <c r="T2087">
        <v>0</v>
      </c>
      <c r="U2087">
        <v>0</v>
      </c>
    </row>
    <row r="2088" spans="1:21" x14ac:dyDescent="0.35">
      <c r="A2088" t="s">
        <v>337</v>
      </c>
      <c r="B2088">
        <v>44314</v>
      </c>
      <c r="C2088" t="s">
        <v>328</v>
      </c>
      <c r="D2088" t="s">
        <v>46</v>
      </c>
      <c r="E2088">
        <v>1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4</v>
      </c>
      <c r="M2088">
        <v>4</v>
      </c>
      <c r="N2088">
        <v>4</v>
      </c>
      <c r="O2088">
        <v>4</v>
      </c>
      <c r="P2088">
        <v>1</v>
      </c>
      <c r="Q2088">
        <v>2</v>
      </c>
      <c r="R2088">
        <v>5</v>
      </c>
      <c r="S2088">
        <v>1</v>
      </c>
      <c r="T2088">
        <v>0</v>
      </c>
      <c r="U2088">
        <v>0</v>
      </c>
    </row>
    <row r="2089" spans="1:21" x14ac:dyDescent="0.35">
      <c r="A2089" t="s">
        <v>337</v>
      </c>
      <c r="B2089">
        <v>44315</v>
      </c>
      <c r="C2089" t="s">
        <v>332</v>
      </c>
      <c r="D2089" t="s">
        <v>46</v>
      </c>
      <c r="E2089">
        <v>1</v>
      </c>
      <c r="F2089">
        <v>0</v>
      </c>
      <c r="G2089">
        <v>0</v>
      </c>
      <c r="H2089">
        <v>0</v>
      </c>
      <c r="I2089">
        <v>1</v>
      </c>
      <c r="J2089">
        <v>0</v>
      </c>
      <c r="K2089">
        <v>0</v>
      </c>
      <c r="L2089">
        <v>5</v>
      </c>
      <c r="M2089">
        <v>3</v>
      </c>
      <c r="N2089">
        <v>1</v>
      </c>
      <c r="O2089">
        <v>1</v>
      </c>
      <c r="P2089">
        <v>1</v>
      </c>
      <c r="Q2089">
        <v>0</v>
      </c>
      <c r="R2089">
        <v>6</v>
      </c>
      <c r="S2089">
        <v>0</v>
      </c>
      <c r="T2089">
        <v>0</v>
      </c>
      <c r="U2089">
        <v>0</v>
      </c>
    </row>
    <row r="2090" spans="1:21" x14ac:dyDescent="0.35">
      <c r="A2090" t="s">
        <v>337</v>
      </c>
      <c r="B2090">
        <v>44316</v>
      </c>
      <c r="C2090" t="s">
        <v>330</v>
      </c>
      <c r="D2090" t="s">
        <v>51</v>
      </c>
      <c r="E2090">
        <v>1</v>
      </c>
      <c r="F2090">
        <v>0</v>
      </c>
      <c r="G2090">
        <v>0</v>
      </c>
      <c r="H2090">
        <v>1</v>
      </c>
      <c r="I2090">
        <v>0</v>
      </c>
      <c r="J2090">
        <v>0</v>
      </c>
      <c r="K2090">
        <v>0</v>
      </c>
      <c r="L2090">
        <v>7</v>
      </c>
      <c r="M2090">
        <v>3</v>
      </c>
      <c r="N2090">
        <v>0</v>
      </c>
      <c r="O2090">
        <v>0</v>
      </c>
      <c r="P2090">
        <v>0</v>
      </c>
      <c r="Q2090">
        <v>3</v>
      </c>
      <c r="R2090">
        <v>9</v>
      </c>
      <c r="S2090">
        <v>0</v>
      </c>
      <c r="T2090">
        <v>0</v>
      </c>
      <c r="U2090">
        <v>0</v>
      </c>
    </row>
    <row r="2091" spans="1:21" x14ac:dyDescent="0.35">
      <c r="A2091" t="s">
        <v>337</v>
      </c>
      <c r="B2091">
        <v>44317</v>
      </c>
      <c r="C2091" t="s">
        <v>331</v>
      </c>
      <c r="D2091" t="s">
        <v>51</v>
      </c>
      <c r="E2091">
        <v>1</v>
      </c>
      <c r="F2091">
        <v>0</v>
      </c>
      <c r="G2091">
        <v>0</v>
      </c>
      <c r="H2091">
        <v>1</v>
      </c>
      <c r="I2091">
        <v>0</v>
      </c>
      <c r="J2091">
        <v>0</v>
      </c>
      <c r="K2091">
        <v>0</v>
      </c>
      <c r="L2091">
        <v>7</v>
      </c>
      <c r="M2091">
        <v>4</v>
      </c>
      <c r="N2091">
        <v>0</v>
      </c>
      <c r="O2091">
        <v>0</v>
      </c>
      <c r="P2091">
        <v>0</v>
      </c>
      <c r="Q2091">
        <v>1</v>
      </c>
      <c r="R2091">
        <v>5</v>
      </c>
      <c r="S2091">
        <v>0</v>
      </c>
      <c r="T2091">
        <v>0</v>
      </c>
      <c r="U2091">
        <v>0</v>
      </c>
    </row>
    <row r="2092" spans="1:21" x14ac:dyDescent="0.35">
      <c r="A2092" t="s">
        <v>337</v>
      </c>
      <c r="B2092">
        <v>44318</v>
      </c>
      <c r="C2092" t="s">
        <v>329</v>
      </c>
      <c r="D2092" t="s">
        <v>51</v>
      </c>
      <c r="E2092">
        <v>1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5</v>
      </c>
      <c r="M2092">
        <v>4</v>
      </c>
      <c r="N2092">
        <v>3</v>
      </c>
      <c r="O2092">
        <v>3</v>
      </c>
      <c r="P2092">
        <v>1</v>
      </c>
      <c r="Q2092">
        <v>2</v>
      </c>
      <c r="R2092">
        <v>4</v>
      </c>
      <c r="S2092">
        <v>1</v>
      </c>
      <c r="T2092">
        <v>0</v>
      </c>
      <c r="U2092">
        <v>0</v>
      </c>
    </row>
    <row r="2093" spans="1:21" x14ac:dyDescent="0.35">
      <c r="A2093" t="s">
        <v>337</v>
      </c>
      <c r="B2093">
        <v>44320</v>
      </c>
      <c r="C2093" t="s">
        <v>328</v>
      </c>
      <c r="D2093" t="s">
        <v>52</v>
      </c>
      <c r="E2093">
        <v>1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4</v>
      </c>
      <c r="M2093">
        <v>3</v>
      </c>
      <c r="N2093">
        <v>3</v>
      </c>
      <c r="O2093">
        <v>3</v>
      </c>
      <c r="P2093">
        <v>1</v>
      </c>
      <c r="Q2093">
        <v>4</v>
      </c>
      <c r="R2093">
        <v>4</v>
      </c>
      <c r="S2093">
        <v>0</v>
      </c>
      <c r="T2093">
        <v>0</v>
      </c>
      <c r="U2093">
        <v>0</v>
      </c>
    </row>
    <row r="2094" spans="1:21" x14ac:dyDescent="0.35">
      <c r="A2094" t="s">
        <v>337</v>
      </c>
      <c r="B2094">
        <v>44321</v>
      </c>
      <c r="C2094" t="s">
        <v>332</v>
      </c>
      <c r="D2094" t="s">
        <v>52</v>
      </c>
      <c r="E2094">
        <v>1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4.666666666666667</v>
      </c>
      <c r="M2094">
        <v>2</v>
      </c>
      <c r="N2094">
        <v>3</v>
      </c>
      <c r="O2094">
        <v>3</v>
      </c>
      <c r="P2094">
        <v>1</v>
      </c>
      <c r="Q2094">
        <v>2</v>
      </c>
      <c r="R2094">
        <v>8</v>
      </c>
      <c r="S2094">
        <v>1</v>
      </c>
      <c r="T2094">
        <v>0</v>
      </c>
      <c r="U2094">
        <v>0</v>
      </c>
    </row>
    <row r="2095" spans="1:21" x14ac:dyDescent="0.35">
      <c r="A2095" t="s">
        <v>337</v>
      </c>
      <c r="B2095">
        <v>44322</v>
      </c>
      <c r="C2095" t="s">
        <v>330</v>
      </c>
      <c r="D2095" t="s">
        <v>52</v>
      </c>
      <c r="E2095">
        <v>1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6</v>
      </c>
      <c r="M2095">
        <v>6</v>
      </c>
      <c r="N2095">
        <v>3</v>
      </c>
      <c r="O2095">
        <v>3</v>
      </c>
      <c r="P2095">
        <v>2</v>
      </c>
      <c r="Q2095">
        <v>4</v>
      </c>
      <c r="R2095">
        <v>8</v>
      </c>
      <c r="S2095">
        <v>0</v>
      </c>
      <c r="T2095">
        <v>0</v>
      </c>
      <c r="U2095">
        <v>0</v>
      </c>
    </row>
    <row r="2096" spans="1:21" x14ac:dyDescent="0.35">
      <c r="A2096" t="s">
        <v>337</v>
      </c>
      <c r="B2096">
        <v>44323</v>
      </c>
      <c r="C2096" t="s">
        <v>331</v>
      </c>
      <c r="D2096" t="s">
        <v>64</v>
      </c>
      <c r="E2096">
        <v>1</v>
      </c>
      <c r="F2096">
        <v>0</v>
      </c>
      <c r="G2096">
        <v>0</v>
      </c>
      <c r="H2096">
        <v>1</v>
      </c>
      <c r="I2096">
        <v>0</v>
      </c>
      <c r="J2096">
        <v>0</v>
      </c>
      <c r="K2096">
        <v>0</v>
      </c>
      <c r="L2096">
        <v>7</v>
      </c>
      <c r="M2096">
        <v>4</v>
      </c>
      <c r="N2096">
        <v>2</v>
      </c>
      <c r="O2096">
        <v>2</v>
      </c>
      <c r="P2096">
        <v>2</v>
      </c>
      <c r="Q2096">
        <v>1</v>
      </c>
      <c r="R2096">
        <v>2</v>
      </c>
      <c r="S2096">
        <v>0</v>
      </c>
      <c r="T2096">
        <v>0</v>
      </c>
      <c r="U2096">
        <v>0</v>
      </c>
    </row>
    <row r="2097" spans="1:21" x14ac:dyDescent="0.35">
      <c r="A2097" t="s">
        <v>337</v>
      </c>
      <c r="B2097">
        <v>44324</v>
      </c>
      <c r="C2097" t="s">
        <v>329</v>
      </c>
      <c r="D2097" t="s">
        <v>64</v>
      </c>
      <c r="E2097">
        <v>1</v>
      </c>
      <c r="F2097">
        <v>0</v>
      </c>
      <c r="G2097">
        <v>0</v>
      </c>
      <c r="H2097">
        <v>0</v>
      </c>
      <c r="I2097">
        <v>1</v>
      </c>
      <c r="J2097">
        <v>0</v>
      </c>
      <c r="K2097">
        <v>0</v>
      </c>
      <c r="L2097">
        <v>5.333333333333333</v>
      </c>
      <c r="M2097">
        <v>4</v>
      </c>
      <c r="N2097">
        <v>5</v>
      </c>
      <c r="O2097">
        <v>5</v>
      </c>
      <c r="P2097">
        <v>2</v>
      </c>
      <c r="Q2097">
        <v>4</v>
      </c>
      <c r="R2097">
        <v>8</v>
      </c>
      <c r="S2097">
        <v>0</v>
      </c>
      <c r="T2097">
        <v>0</v>
      </c>
      <c r="U2097">
        <v>0</v>
      </c>
    </row>
    <row r="2098" spans="1:21" x14ac:dyDescent="0.35">
      <c r="A2098" t="s">
        <v>337</v>
      </c>
      <c r="B2098">
        <v>44325</v>
      </c>
      <c r="C2098" t="s">
        <v>328</v>
      </c>
      <c r="D2098" t="s">
        <v>64</v>
      </c>
      <c r="E2098">
        <v>1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4</v>
      </c>
      <c r="M2098">
        <v>9</v>
      </c>
      <c r="N2098">
        <v>4</v>
      </c>
      <c r="O2098">
        <v>4</v>
      </c>
      <c r="P2098">
        <v>1</v>
      </c>
      <c r="Q2098">
        <v>0</v>
      </c>
      <c r="R2098">
        <v>4</v>
      </c>
      <c r="S2098">
        <v>0</v>
      </c>
      <c r="T2098">
        <v>0</v>
      </c>
      <c r="U2098">
        <v>0</v>
      </c>
    </row>
    <row r="2099" spans="1:21" x14ac:dyDescent="0.35">
      <c r="A2099" t="s">
        <v>337</v>
      </c>
      <c r="B2099">
        <v>44326</v>
      </c>
      <c r="C2099" t="s">
        <v>332</v>
      </c>
      <c r="D2099" t="s">
        <v>106</v>
      </c>
      <c r="E2099">
        <v>1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5.333333333333333</v>
      </c>
      <c r="M2099">
        <v>5</v>
      </c>
      <c r="N2099">
        <v>3</v>
      </c>
      <c r="O2099">
        <v>3</v>
      </c>
      <c r="P2099">
        <v>2</v>
      </c>
      <c r="Q2099">
        <v>2</v>
      </c>
      <c r="R2099">
        <v>7</v>
      </c>
      <c r="S2099">
        <v>0</v>
      </c>
      <c r="T2099">
        <v>0</v>
      </c>
      <c r="U2099">
        <v>0</v>
      </c>
    </row>
    <row r="2100" spans="1:21" x14ac:dyDescent="0.35">
      <c r="A2100" t="s">
        <v>337</v>
      </c>
      <c r="B2100">
        <v>44327</v>
      </c>
      <c r="C2100" t="s">
        <v>330</v>
      </c>
      <c r="D2100" t="s">
        <v>106</v>
      </c>
      <c r="E2100">
        <v>1</v>
      </c>
      <c r="F2100">
        <v>0</v>
      </c>
      <c r="G2100">
        <v>0</v>
      </c>
      <c r="H2100">
        <v>1</v>
      </c>
      <c r="I2100">
        <v>0</v>
      </c>
      <c r="J2100">
        <v>0</v>
      </c>
      <c r="K2100">
        <v>0</v>
      </c>
      <c r="L2100">
        <v>8</v>
      </c>
      <c r="M2100">
        <v>3</v>
      </c>
      <c r="N2100">
        <v>1</v>
      </c>
      <c r="O2100">
        <v>1</v>
      </c>
      <c r="P2100">
        <v>1</v>
      </c>
      <c r="Q2100">
        <v>2</v>
      </c>
      <c r="R2100">
        <v>9</v>
      </c>
      <c r="S2100">
        <v>0</v>
      </c>
      <c r="T2100">
        <v>0</v>
      </c>
      <c r="U2100">
        <v>0</v>
      </c>
    </row>
    <row r="2101" spans="1:21" x14ac:dyDescent="0.35">
      <c r="A2101" t="s">
        <v>337</v>
      </c>
      <c r="B2101">
        <v>44328</v>
      </c>
      <c r="C2101" t="s">
        <v>331</v>
      </c>
      <c r="D2101" t="s">
        <v>106</v>
      </c>
      <c r="E2101">
        <v>1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3.6666666666666665</v>
      </c>
      <c r="M2101">
        <v>2</v>
      </c>
      <c r="N2101">
        <v>0</v>
      </c>
      <c r="O2101">
        <v>0</v>
      </c>
      <c r="P2101">
        <v>0</v>
      </c>
      <c r="Q2101">
        <v>0</v>
      </c>
      <c r="R2101">
        <v>4</v>
      </c>
      <c r="S2101">
        <v>0</v>
      </c>
      <c r="T2101">
        <v>0</v>
      </c>
      <c r="U2101">
        <v>0</v>
      </c>
    </row>
    <row r="2102" spans="1:21" x14ac:dyDescent="0.35">
      <c r="A2102" t="s">
        <v>337</v>
      </c>
      <c r="B2102">
        <v>44329</v>
      </c>
      <c r="C2102" t="s">
        <v>329</v>
      </c>
      <c r="D2102" t="s">
        <v>31</v>
      </c>
      <c r="E2102">
        <v>1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7</v>
      </c>
      <c r="M2102">
        <v>4</v>
      </c>
      <c r="N2102">
        <v>3</v>
      </c>
      <c r="O2102">
        <v>3</v>
      </c>
      <c r="P2102">
        <v>1</v>
      </c>
      <c r="Q2102">
        <v>2</v>
      </c>
      <c r="R2102">
        <v>6</v>
      </c>
      <c r="S2102">
        <v>0</v>
      </c>
      <c r="T2102">
        <v>0</v>
      </c>
      <c r="U2102">
        <v>1</v>
      </c>
    </row>
    <row r="2103" spans="1:21" x14ac:dyDescent="0.35">
      <c r="A2103" t="s">
        <v>337</v>
      </c>
      <c r="B2103">
        <v>44330</v>
      </c>
      <c r="C2103" t="s">
        <v>328</v>
      </c>
      <c r="D2103" t="s">
        <v>31</v>
      </c>
      <c r="E2103">
        <v>1</v>
      </c>
      <c r="F2103">
        <v>0</v>
      </c>
      <c r="G2103">
        <v>0</v>
      </c>
      <c r="H2103">
        <v>1</v>
      </c>
      <c r="I2103">
        <v>0</v>
      </c>
      <c r="J2103">
        <v>0</v>
      </c>
      <c r="K2103">
        <v>0</v>
      </c>
      <c r="L2103">
        <v>7</v>
      </c>
      <c r="M2103">
        <v>7</v>
      </c>
      <c r="N2103">
        <v>3</v>
      </c>
      <c r="O2103">
        <v>3</v>
      </c>
      <c r="P2103">
        <v>0</v>
      </c>
      <c r="Q2103">
        <v>1</v>
      </c>
      <c r="R2103">
        <v>5</v>
      </c>
      <c r="S2103">
        <v>0</v>
      </c>
      <c r="T2103">
        <v>0</v>
      </c>
      <c r="U2103">
        <v>0</v>
      </c>
    </row>
    <row r="2104" spans="1:21" x14ac:dyDescent="0.35">
      <c r="A2104" t="s">
        <v>337</v>
      </c>
      <c r="B2104">
        <v>44331</v>
      </c>
      <c r="C2104" t="s">
        <v>332</v>
      </c>
      <c r="D2104" t="s">
        <v>31</v>
      </c>
      <c r="E2104">
        <v>1</v>
      </c>
      <c r="F2104">
        <v>0</v>
      </c>
      <c r="G2104">
        <v>0</v>
      </c>
      <c r="H2104">
        <v>1</v>
      </c>
      <c r="I2104">
        <v>0</v>
      </c>
      <c r="J2104">
        <v>0</v>
      </c>
      <c r="K2104">
        <v>0</v>
      </c>
      <c r="L2104">
        <v>5</v>
      </c>
      <c r="M2104">
        <v>5</v>
      </c>
      <c r="N2104">
        <v>1</v>
      </c>
      <c r="O2104">
        <v>1</v>
      </c>
      <c r="P2104">
        <v>0</v>
      </c>
      <c r="Q2104">
        <v>2</v>
      </c>
      <c r="R2104">
        <v>5</v>
      </c>
      <c r="S2104">
        <v>0</v>
      </c>
      <c r="T2104">
        <v>0</v>
      </c>
      <c r="U2104">
        <v>1</v>
      </c>
    </row>
    <row r="2105" spans="1:21" x14ac:dyDescent="0.35">
      <c r="A2105" t="s">
        <v>337</v>
      </c>
      <c r="B2105" t="s">
        <v>0</v>
      </c>
      <c r="C2105" t="s">
        <v>1</v>
      </c>
      <c r="D2105" t="s">
        <v>2</v>
      </c>
      <c r="E2105" t="s">
        <v>3</v>
      </c>
      <c r="F2105" t="s">
        <v>4</v>
      </c>
      <c r="G2105" t="s">
        <v>5</v>
      </c>
      <c r="H2105" t="s">
        <v>6</v>
      </c>
      <c r="I2105" t="s">
        <v>7</v>
      </c>
      <c r="J2105" t="s">
        <v>8</v>
      </c>
      <c r="K2105" t="s">
        <v>9</v>
      </c>
      <c r="L2105" t="s">
        <v>10</v>
      </c>
      <c r="M2105" t="s">
        <v>11</v>
      </c>
      <c r="N2105" t="s">
        <v>12</v>
      </c>
      <c r="O2105" t="s">
        <v>13</v>
      </c>
      <c r="P2105" t="s">
        <v>14</v>
      </c>
      <c r="Q2105" t="s">
        <v>15</v>
      </c>
      <c r="R2105" t="s">
        <v>16</v>
      </c>
      <c r="S2105" t="s">
        <v>17</v>
      </c>
      <c r="T2105" t="s">
        <v>18</v>
      </c>
      <c r="U2105" t="s">
        <v>19</v>
      </c>
    </row>
    <row r="2106" spans="1:21" x14ac:dyDescent="0.35">
      <c r="A2106" t="s">
        <v>337</v>
      </c>
      <c r="B2106">
        <v>44332</v>
      </c>
      <c r="C2106" t="s">
        <v>330</v>
      </c>
      <c r="D2106" t="s">
        <v>31</v>
      </c>
      <c r="E2106">
        <v>1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6</v>
      </c>
      <c r="M2106">
        <v>5</v>
      </c>
      <c r="N2106">
        <v>0</v>
      </c>
      <c r="O2106">
        <v>0</v>
      </c>
      <c r="P2106">
        <v>0</v>
      </c>
      <c r="Q2106">
        <v>2</v>
      </c>
      <c r="R2106">
        <v>5</v>
      </c>
      <c r="S2106">
        <v>0</v>
      </c>
      <c r="T2106">
        <v>0</v>
      </c>
      <c r="U2106">
        <v>1</v>
      </c>
    </row>
    <row r="2107" spans="1:21" x14ac:dyDescent="0.35">
      <c r="A2107" t="s">
        <v>337</v>
      </c>
      <c r="B2107">
        <v>44334</v>
      </c>
      <c r="C2107" t="s">
        <v>329</v>
      </c>
      <c r="D2107" t="s">
        <v>44</v>
      </c>
      <c r="E2107">
        <v>1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6</v>
      </c>
      <c r="M2107">
        <v>5</v>
      </c>
      <c r="N2107">
        <v>3</v>
      </c>
      <c r="O2107">
        <v>3</v>
      </c>
      <c r="P2107">
        <v>3</v>
      </c>
      <c r="Q2107">
        <v>1</v>
      </c>
      <c r="R2107">
        <v>9</v>
      </c>
      <c r="S2107">
        <v>0</v>
      </c>
      <c r="T2107">
        <v>0</v>
      </c>
      <c r="U2107">
        <v>0</v>
      </c>
    </row>
    <row r="2108" spans="1:21" x14ac:dyDescent="0.35">
      <c r="A2108" t="s">
        <v>337</v>
      </c>
      <c r="B2108">
        <v>44335</v>
      </c>
      <c r="C2108" t="s">
        <v>328</v>
      </c>
      <c r="D2108" t="s">
        <v>44</v>
      </c>
      <c r="E2108">
        <v>1</v>
      </c>
      <c r="F2108">
        <v>0</v>
      </c>
      <c r="G2108">
        <v>0</v>
      </c>
      <c r="H2108">
        <v>1</v>
      </c>
      <c r="I2108">
        <v>0</v>
      </c>
      <c r="J2108">
        <v>0</v>
      </c>
      <c r="K2108">
        <v>0</v>
      </c>
      <c r="L2108">
        <v>8</v>
      </c>
      <c r="M2108">
        <v>4</v>
      </c>
      <c r="N2108">
        <v>1</v>
      </c>
      <c r="O2108">
        <v>1</v>
      </c>
      <c r="P2108">
        <v>0</v>
      </c>
      <c r="Q2108">
        <v>0</v>
      </c>
      <c r="R2108">
        <v>8</v>
      </c>
      <c r="S2108">
        <v>0</v>
      </c>
      <c r="T2108">
        <v>0</v>
      </c>
      <c r="U2108">
        <v>0</v>
      </c>
    </row>
    <row r="2109" spans="1:21" x14ac:dyDescent="0.35">
      <c r="A2109" t="s">
        <v>337</v>
      </c>
      <c r="B2109">
        <v>44336</v>
      </c>
      <c r="C2109" t="s">
        <v>332</v>
      </c>
      <c r="D2109" t="s">
        <v>44</v>
      </c>
      <c r="E2109">
        <v>1</v>
      </c>
      <c r="F2109">
        <v>0</v>
      </c>
      <c r="G2109">
        <v>0</v>
      </c>
      <c r="H2109">
        <v>1</v>
      </c>
      <c r="I2109">
        <v>0</v>
      </c>
      <c r="J2109">
        <v>0</v>
      </c>
      <c r="K2109">
        <v>0</v>
      </c>
      <c r="L2109">
        <v>5</v>
      </c>
      <c r="M2109">
        <v>3</v>
      </c>
      <c r="N2109">
        <v>2</v>
      </c>
      <c r="O2109">
        <v>2</v>
      </c>
      <c r="P2109">
        <v>2</v>
      </c>
      <c r="Q2109">
        <v>2</v>
      </c>
      <c r="R2109">
        <v>7</v>
      </c>
      <c r="S2109">
        <v>0</v>
      </c>
      <c r="T2109">
        <v>0</v>
      </c>
      <c r="U2109">
        <v>0</v>
      </c>
    </row>
    <row r="2110" spans="1:21" x14ac:dyDescent="0.35">
      <c r="A2110" t="s">
        <v>337</v>
      </c>
      <c r="B2110">
        <v>44337</v>
      </c>
      <c r="C2110" t="s">
        <v>334</v>
      </c>
      <c r="D2110" t="s">
        <v>33</v>
      </c>
      <c r="E2110">
        <v>1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4.666666666666667</v>
      </c>
      <c r="M2110">
        <v>6</v>
      </c>
      <c r="N2110">
        <v>4</v>
      </c>
      <c r="O2110">
        <v>4</v>
      </c>
      <c r="P2110">
        <v>1</v>
      </c>
      <c r="Q2110">
        <v>1</v>
      </c>
      <c r="R2110">
        <v>3</v>
      </c>
      <c r="S2110">
        <v>0</v>
      </c>
      <c r="T2110">
        <v>0</v>
      </c>
      <c r="U2110">
        <v>1</v>
      </c>
    </row>
    <row r="2111" spans="1:21" x14ac:dyDescent="0.35">
      <c r="A2111" t="s">
        <v>337</v>
      </c>
      <c r="B2111">
        <v>44338</v>
      </c>
      <c r="C2111" t="s">
        <v>330</v>
      </c>
      <c r="D2111" t="s">
        <v>33</v>
      </c>
      <c r="E2111">
        <v>1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5</v>
      </c>
      <c r="M2111">
        <v>6</v>
      </c>
      <c r="N2111">
        <v>3</v>
      </c>
      <c r="O2111">
        <v>3</v>
      </c>
      <c r="P2111">
        <v>1</v>
      </c>
      <c r="Q2111">
        <v>4</v>
      </c>
      <c r="R2111">
        <v>7</v>
      </c>
      <c r="S2111">
        <v>0</v>
      </c>
      <c r="T2111">
        <v>0</v>
      </c>
      <c r="U2111">
        <v>1</v>
      </c>
    </row>
    <row r="2112" spans="1:21" x14ac:dyDescent="0.35">
      <c r="A2112" t="s">
        <v>337</v>
      </c>
      <c r="B2112">
        <v>44339</v>
      </c>
      <c r="C2112" t="s">
        <v>329</v>
      </c>
      <c r="D2112" t="s">
        <v>33</v>
      </c>
      <c r="E2112">
        <v>1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4.666666666666667</v>
      </c>
      <c r="M2112">
        <v>1</v>
      </c>
      <c r="N2112">
        <v>1</v>
      </c>
      <c r="O2112">
        <v>1</v>
      </c>
      <c r="P2112">
        <v>0</v>
      </c>
      <c r="Q2112">
        <v>6</v>
      </c>
      <c r="R2112">
        <v>5</v>
      </c>
      <c r="S2112">
        <v>0</v>
      </c>
      <c r="T2112">
        <v>0</v>
      </c>
      <c r="U2112">
        <v>0</v>
      </c>
    </row>
    <row r="2113" spans="1:21" x14ac:dyDescent="0.35">
      <c r="A2113" t="s">
        <v>337</v>
      </c>
      <c r="B2113">
        <v>44341</v>
      </c>
      <c r="C2113" t="s">
        <v>328</v>
      </c>
      <c r="D2113" t="s">
        <v>36</v>
      </c>
      <c r="E2113">
        <v>1</v>
      </c>
      <c r="F2113">
        <v>0</v>
      </c>
      <c r="G2113">
        <v>0</v>
      </c>
      <c r="H2113">
        <v>0</v>
      </c>
      <c r="I2113">
        <v>1</v>
      </c>
      <c r="J2113">
        <v>0</v>
      </c>
      <c r="K2113">
        <v>0</v>
      </c>
      <c r="L2113">
        <v>6</v>
      </c>
      <c r="M2113">
        <v>3</v>
      </c>
      <c r="N2113">
        <v>4</v>
      </c>
      <c r="O2113">
        <v>4</v>
      </c>
      <c r="P2113">
        <v>1</v>
      </c>
      <c r="Q2113">
        <v>3</v>
      </c>
      <c r="R2113">
        <v>5</v>
      </c>
      <c r="S2113">
        <v>0</v>
      </c>
      <c r="T2113">
        <v>0</v>
      </c>
      <c r="U2113">
        <v>0</v>
      </c>
    </row>
    <row r="2114" spans="1:21" x14ac:dyDescent="0.35">
      <c r="A2114" t="s">
        <v>337</v>
      </c>
      <c r="B2114">
        <v>44342</v>
      </c>
      <c r="C2114" t="s">
        <v>332</v>
      </c>
      <c r="D2114" t="s">
        <v>36</v>
      </c>
      <c r="E2114">
        <v>1</v>
      </c>
      <c r="F2114">
        <v>0</v>
      </c>
      <c r="G2114">
        <v>0</v>
      </c>
      <c r="H2114">
        <v>1</v>
      </c>
      <c r="I2114">
        <v>0</v>
      </c>
      <c r="J2114">
        <v>0</v>
      </c>
      <c r="K2114">
        <v>0</v>
      </c>
      <c r="L2114">
        <v>6</v>
      </c>
      <c r="M2114">
        <v>3</v>
      </c>
      <c r="N2114">
        <v>1</v>
      </c>
      <c r="O2114">
        <v>1</v>
      </c>
      <c r="P2114">
        <v>0</v>
      </c>
      <c r="Q2114">
        <v>1</v>
      </c>
      <c r="R2114">
        <v>7</v>
      </c>
      <c r="S2114">
        <v>0</v>
      </c>
      <c r="T2114">
        <v>0</v>
      </c>
      <c r="U2114">
        <v>0</v>
      </c>
    </row>
    <row r="2115" spans="1:21" x14ac:dyDescent="0.35">
      <c r="A2115" t="s">
        <v>337</v>
      </c>
      <c r="B2115">
        <v>44344</v>
      </c>
      <c r="C2115" t="s">
        <v>335</v>
      </c>
      <c r="D2115" t="s">
        <v>69</v>
      </c>
      <c r="E2115">
        <v>1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4</v>
      </c>
      <c r="M2115">
        <v>2</v>
      </c>
      <c r="N2115">
        <v>1</v>
      </c>
      <c r="O2115">
        <v>1</v>
      </c>
      <c r="P2115">
        <v>1</v>
      </c>
      <c r="Q2115">
        <v>2</v>
      </c>
      <c r="R2115">
        <v>4</v>
      </c>
      <c r="S2115">
        <v>1</v>
      </c>
      <c r="T2115">
        <v>0</v>
      </c>
      <c r="U2115">
        <v>0</v>
      </c>
    </row>
    <row r="2116" spans="1:21" x14ac:dyDescent="0.35">
      <c r="A2116" t="s">
        <v>337</v>
      </c>
      <c r="B2116">
        <v>44345</v>
      </c>
      <c r="C2116" t="s">
        <v>333</v>
      </c>
      <c r="D2116" t="s">
        <v>69</v>
      </c>
      <c r="E2116">
        <v>1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5.333333333333333</v>
      </c>
      <c r="M2116">
        <v>3</v>
      </c>
      <c r="N2116">
        <v>1</v>
      </c>
      <c r="O2116">
        <v>1</v>
      </c>
      <c r="P2116">
        <v>0</v>
      </c>
      <c r="Q2116">
        <v>1</v>
      </c>
      <c r="R2116">
        <v>4</v>
      </c>
      <c r="S2116">
        <v>0</v>
      </c>
      <c r="T2116">
        <v>0</v>
      </c>
      <c r="U2116">
        <v>0</v>
      </c>
    </row>
    <row r="2117" spans="1:21" x14ac:dyDescent="0.35">
      <c r="A2117" t="s">
        <v>337</v>
      </c>
      <c r="B2117">
        <v>44346</v>
      </c>
      <c r="C2117" t="s">
        <v>328</v>
      </c>
      <c r="D2117" t="s">
        <v>69</v>
      </c>
      <c r="E2117">
        <v>1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0</v>
      </c>
      <c r="L2117">
        <v>8</v>
      </c>
      <c r="M2117">
        <v>6</v>
      </c>
      <c r="N2117">
        <v>1</v>
      </c>
      <c r="O2117">
        <v>1</v>
      </c>
      <c r="P2117">
        <v>1</v>
      </c>
      <c r="Q2117">
        <v>1</v>
      </c>
      <c r="R2117">
        <v>4</v>
      </c>
      <c r="S2117">
        <v>0</v>
      </c>
      <c r="T2117">
        <v>0</v>
      </c>
      <c r="U2117">
        <v>0</v>
      </c>
    </row>
    <row r="2118" spans="1:21" x14ac:dyDescent="0.35">
      <c r="A2118" t="s">
        <v>337</v>
      </c>
      <c r="B2118">
        <v>44347</v>
      </c>
      <c r="C2118" t="s">
        <v>331</v>
      </c>
      <c r="D2118" t="s">
        <v>55</v>
      </c>
      <c r="E2118">
        <v>1</v>
      </c>
      <c r="F2118">
        <v>0</v>
      </c>
      <c r="G2118">
        <v>0</v>
      </c>
      <c r="H2118">
        <v>1</v>
      </c>
      <c r="I2118">
        <v>0</v>
      </c>
      <c r="J2118">
        <v>0</v>
      </c>
      <c r="K2118">
        <v>0</v>
      </c>
      <c r="L2118">
        <v>6</v>
      </c>
      <c r="M2118">
        <v>3</v>
      </c>
      <c r="N2118">
        <v>1</v>
      </c>
      <c r="O2118">
        <v>1</v>
      </c>
      <c r="P2118">
        <v>0</v>
      </c>
      <c r="Q2118">
        <v>1</v>
      </c>
      <c r="R2118">
        <v>9</v>
      </c>
      <c r="S2118">
        <v>0</v>
      </c>
      <c r="T2118">
        <v>0</v>
      </c>
      <c r="U2118">
        <v>0</v>
      </c>
    </row>
    <row r="2119" spans="1:21" x14ac:dyDescent="0.35">
      <c r="A2119" t="s">
        <v>337</v>
      </c>
      <c r="B2119">
        <v>44348</v>
      </c>
      <c r="C2119" t="s">
        <v>332</v>
      </c>
      <c r="D2119" t="s">
        <v>55</v>
      </c>
      <c r="E2119">
        <v>1</v>
      </c>
      <c r="F2119">
        <v>0</v>
      </c>
      <c r="G2119">
        <v>0</v>
      </c>
      <c r="H2119">
        <v>1</v>
      </c>
      <c r="I2119">
        <v>0</v>
      </c>
      <c r="J2119">
        <v>0</v>
      </c>
      <c r="K2119">
        <v>0</v>
      </c>
      <c r="L2119">
        <v>7</v>
      </c>
      <c r="M2119">
        <v>5</v>
      </c>
      <c r="N2119">
        <v>1</v>
      </c>
      <c r="O2119">
        <v>1</v>
      </c>
      <c r="P2119">
        <v>0</v>
      </c>
      <c r="Q2119">
        <v>1</v>
      </c>
      <c r="R2119">
        <v>6</v>
      </c>
      <c r="S2119">
        <v>0</v>
      </c>
      <c r="T2119">
        <v>0</v>
      </c>
      <c r="U2119">
        <v>0</v>
      </c>
    </row>
    <row r="2120" spans="1:21" x14ac:dyDescent="0.35">
      <c r="A2120" t="s">
        <v>337</v>
      </c>
      <c r="B2120">
        <v>44349</v>
      </c>
      <c r="C2120" t="s">
        <v>335</v>
      </c>
      <c r="D2120" t="s">
        <v>55</v>
      </c>
      <c r="E2120">
        <v>1</v>
      </c>
      <c r="F2120">
        <v>0</v>
      </c>
      <c r="G2120">
        <v>0</v>
      </c>
      <c r="H2120">
        <v>1</v>
      </c>
      <c r="I2120">
        <v>0</v>
      </c>
      <c r="J2120">
        <v>0</v>
      </c>
      <c r="K2120">
        <v>0</v>
      </c>
      <c r="L2120">
        <v>7</v>
      </c>
      <c r="M2120">
        <v>5</v>
      </c>
      <c r="N2120">
        <v>1</v>
      </c>
      <c r="O2120">
        <v>1</v>
      </c>
      <c r="P2120">
        <v>0</v>
      </c>
      <c r="Q2120">
        <v>2</v>
      </c>
      <c r="R2120">
        <v>10</v>
      </c>
      <c r="S2120">
        <v>0</v>
      </c>
      <c r="T2120">
        <v>0</v>
      </c>
      <c r="U2120">
        <v>0</v>
      </c>
    </row>
    <row r="2121" spans="1:21" x14ac:dyDescent="0.35">
      <c r="A2121" t="s">
        <v>337</v>
      </c>
      <c r="B2121">
        <v>44350</v>
      </c>
      <c r="C2121" t="s">
        <v>333</v>
      </c>
      <c r="D2121" t="s">
        <v>55</v>
      </c>
      <c r="E2121">
        <v>1</v>
      </c>
      <c r="F2121">
        <v>0</v>
      </c>
      <c r="G2121">
        <v>0</v>
      </c>
      <c r="H2121">
        <v>0</v>
      </c>
      <c r="I2121">
        <v>1</v>
      </c>
      <c r="J2121">
        <v>0</v>
      </c>
      <c r="K2121">
        <v>0</v>
      </c>
      <c r="L2121">
        <v>3</v>
      </c>
      <c r="M2121">
        <v>4</v>
      </c>
      <c r="N2121">
        <v>3</v>
      </c>
      <c r="O2121">
        <v>3</v>
      </c>
      <c r="P2121">
        <v>1</v>
      </c>
      <c r="Q2121">
        <v>3</v>
      </c>
      <c r="R2121">
        <v>2</v>
      </c>
      <c r="S2121">
        <v>0</v>
      </c>
      <c r="T2121">
        <v>0</v>
      </c>
      <c r="U2121">
        <v>0</v>
      </c>
    </row>
    <row r="2122" spans="1:21" x14ac:dyDescent="0.35">
      <c r="A2122" t="s">
        <v>337</v>
      </c>
      <c r="B2122">
        <v>44351</v>
      </c>
      <c r="C2122" t="s">
        <v>328</v>
      </c>
      <c r="D2122" t="s">
        <v>28</v>
      </c>
      <c r="E2122">
        <v>1</v>
      </c>
      <c r="F2122">
        <v>1</v>
      </c>
      <c r="G2122">
        <v>0</v>
      </c>
      <c r="H2122">
        <v>1</v>
      </c>
      <c r="I2122">
        <v>0</v>
      </c>
      <c r="J2122">
        <v>0</v>
      </c>
      <c r="K2122">
        <v>0</v>
      </c>
      <c r="L2122">
        <v>9</v>
      </c>
      <c r="M2122">
        <v>6</v>
      </c>
      <c r="N2122">
        <v>1</v>
      </c>
      <c r="O2122">
        <v>1</v>
      </c>
      <c r="P2122">
        <v>1</v>
      </c>
      <c r="Q2122">
        <v>1</v>
      </c>
      <c r="R2122">
        <v>3</v>
      </c>
      <c r="S2122">
        <v>0</v>
      </c>
      <c r="T2122">
        <v>0</v>
      </c>
      <c r="U2122">
        <v>0</v>
      </c>
    </row>
    <row r="2123" spans="1:21" x14ac:dyDescent="0.35">
      <c r="A2123" t="s">
        <v>337</v>
      </c>
      <c r="B2123">
        <v>44352</v>
      </c>
      <c r="C2123" t="s">
        <v>331</v>
      </c>
      <c r="D2123" t="s">
        <v>28</v>
      </c>
      <c r="E2123">
        <v>1</v>
      </c>
      <c r="F2123">
        <v>0</v>
      </c>
      <c r="G2123">
        <v>0</v>
      </c>
      <c r="H2123">
        <v>0</v>
      </c>
      <c r="I2123">
        <v>1</v>
      </c>
      <c r="J2123">
        <v>0</v>
      </c>
      <c r="K2123">
        <v>0</v>
      </c>
      <c r="L2123">
        <v>4.333333333333333</v>
      </c>
      <c r="M2123">
        <v>9</v>
      </c>
      <c r="N2123">
        <v>6</v>
      </c>
      <c r="O2123">
        <v>6</v>
      </c>
      <c r="P2123">
        <v>2</v>
      </c>
      <c r="Q2123">
        <v>0</v>
      </c>
      <c r="R2123">
        <v>5</v>
      </c>
      <c r="S2123">
        <v>0</v>
      </c>
      <c r="T2123">
        <v>0</v>
      </c>
      <c r="U2123">
        <v>0</v>
      </c>
    </row>
    <row r="2124" spans="1:21" x14ac:dyDescent="0.35">
      <c r="A2124" t="s">
        <v>337</v>
      </c>
      <c r="B2124">
        <v>44353</v>
      </c>
      <c r="C2124" t="s">
        <v>332</v>
      </c>
      <c r="D2124" t="s">
        <v>28</v>
      </c>
      <c r="E2124">
        <v>1</v>
      </c>
      <c r="F2124">
        <v>0</v>
      </c>
      <c r="G2124">
        <v>0</v>
      </c>
      <c r="H2124">
        <v>1</v>
      </c>
      <c r="I2124">
        <v>0</v>
      </c>
      <c r="J2124">
        <v>0</v>
      </c>
      <c r="K2124">
        <v>0</v>
      </c>
      <c r="L2124">
        <v>6</v>
      </c>
      <c r="M2124">
        <v>3</v>
      </c>
      <c r="N2124">
        <v>1</v>
      </c>
      <c r="O2124">
        <v>1</v>
      </c>
      <c r="P2124">
        <v>0</v>
      </c>
      <c r="Q2124">
        <v>2</v>
      </c>
      <c r="R2124">
        <v>8</v>
      </c>
      <c r="S2124">
        <v>0</v>
      </c>
      <c r="T2124">
        <v>0</v>
      </c>
      <c r="U2124">
        <v>0</v>
      </c>
    </row>
    <row r="2125" spans="1:21" x14ac:dyDescent="0.35">
      <c r="A2125" t="s">
        <v>337</v>
      </c>
      <c r="B2125">
        <v>44355</v>
      </c>
      <c r="C2125" t="s">
        <v>335</v>
      </c>
      <c r="D2125" t="s">
        <v>38</v>
      </c>
      <c r="E2125">
        <v>1</v>
      </c>
      <c r="F2125">
        <v>0</v>
      </c>
      <c r="G2125">
        <v>0</v>
      </c>
      <c r="H2125">
        <v>1</v>
      </c>
      <c r="I2125">
        <v>0</v>
      </c>
      <c r="J2125">
        <v>0</v>
      </c>
      <c r="K2125">
        <v>0</v>
      </c>
      <c r="L2125">
        <v>7.333333333333333</v>
      </c>
      <c r="M2125">
        <v>5</v>
      </c>
      <c r="N2125">
        <v>1</v>
      </c>
      <c r="O2125">
        <v>1</v>
      </c>
      <c r="P2125">
        <v>0</v>
      </c>
      <c r="Q2125">
        <v>0</v>
      </c>
      <c r="R2125">
        <v>8</v>
      </c>
      <c r="S2125">
        <v>2</v>
      </c>
      <c r="T2125">
        <v>0</v>
      </c>
      <c r="U2125">
        <v>0</v>
      </c>
    </row>
    <row r="2126" spans="1:21" x14ac:dyDescent="0.35">
      <c r="A2126" t="s">
        <v>337</v>
      </c>
      <c r="B2126" t="s">
        <v>0</v>
      </c>
      <c r="C2126" t="s">
        <v>1</v>
      </c>
      <c r="D2126" t="s">
        <v>2</v>
      </c>
      <c r="E2126" t="s">
        <v>3</v>
      </c>
      <c r="F2126" t="s">
        <v>4</v>
      </c>
      <c r="G2126" t="s">
        <v>5</v>
      </c>
      <c r="H2126" t="s">
        <v>6</v>
      </c>
      <c r="I2126" t="s">
        <v>7</v>
      </c>
      <c r="J2126" t="s">
        <v>8</v>
      </c>
      <c r="K2126" t="s">
        <v>9</v>
      </c>
      <c r="L2126" t="s">
        <v>10</v>
      </c>
      <c r="M2126" t="s">
        <v>11</v>
      </c>
      <c r="N2126" t="s">
        <v>12</v>
      </c>
      <c r="O2126" t="s">
        <v>13</v>
      </c>
      <c r="P2126" t="s">
        <v>14</v>
      </c>
      <c r="Q2126" t="s">
        <v>15</v>
      </c>
      <c r="R2126" t="s">
        <v>16</v>
      </c>
      <c r="S2126" t="s">
        <v>17</v>
      </c>
      <c r="T2126" t="s">
        <v>18</v>
      </c>
      <c r="U2126" t="s">
        <v>19</v>
      </c>
    </row>
    <row r="2127" spans="1:21" x14ac:dyDescent="0.35">
      <c r="A2127" t="s">
        <v>337</v>
      </c>
      <c r="B2127">
        <v>44356</v>
      </c>
      <c r="C2127" t="s">
        <v>333</v>
      </c>
      <c r="D2127" t="s">
        <v>38</v>
      </c>
      <c r="E2127">
        <v>1</v>
      </c>
      <c r="F2127">
        <v>0</v>
      </c>
      <c r="G2127">
        <v>0</v>
      </c>
      <c r="H2127">
        <v>1</v>
      </c>
      <c r="I2127">
        <v>0</v>
      </c>
      <c r="J2127">
        <v>0</v>
      </c>
      <c r="K2127">
        <v>0</v>
      </c>
      <c r="L2127">
        <v>5</v>
      </c>
      <c r="M2127">
        <v>3</v>
      </c>
      <c r="N2127">
        <v>3</v>
      </c>
      <c r="O2127">
        <v>3</v>
      </c>
      <c r="P2127">
        <v>1</v>
      </c>
      <c r="Q2127">
        <v>1</v>
      </c>
      <c r="R2127">
        <v>6</v>
      </c>
      <c r="S2127">
        <v>0</v>
      </c>
      <c r="T2127">
        <v>0</v>
      </c>
      <c r="U2127">
        <v>0</v>
      </c>
    </row>
    <row r="2128" spans="1:21" x14ac:dyDescent="0.35">
      <c r="A2128" t="s">
        <v>337</v>
      </c>
      <c r="B2128">
        <v>44357</v>
      </c>
      <c r="C2128" t="s">
        <v>328</v>
      </c>
      <c r="D2128" t="s">
        <v>38</v>
      </c>
      <c r="E2128">
        <v>1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3</v>
      </c>
      <c r="M2128">
        <v>7</v>
      </c>
      <c r="N2128">
        <v>4</v>
      </c>
      <c r="O2128">
        <v>4</v>
      </c>
      <c r="P2128">
        <v>1</v>
      </c>
      <c r="Q2128">
        <v>1</v>
      </c>
      <c r="R2128">
        <v>2</v>
      </c>
      <c r="S2128">
        <v>0</v>
      </c>
      <c r="T2128">
        <v>0</v>
      </c>
      <c r="U2128">
        <v>0</v>
      </c>
    </row>
    <row r="2129" spans="1:21" x14ac:dyDescent="0.35">
      <c r="A2129" t="s">
        <v>337</v>
      </c>
      <c r="B2129">
        <v>44358</v>
      </c>
      <c r="C2129" t="s">
        <v>331</v>
      </c>
      <c r="D2129" t="s">
        <v>56</v>
      </c>
      <c r="E2129">
        <v>1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7</v>
      </c>
      <c r="M2129">
        <v>4</v>
      </c>
      <c r="N2129">
        <v>3</v>
      </c>
      <c r="O2129">
        <v>3</v>
      </c>
      <c r="P2129">
        <v>3</v>
      </c>
      <c r="Q2129">
        <v>1</v>
      </c>
      <c r="R2129">
        <v>8</v>
      </c>
      <c r="S2129">
        <v>0</v>
      </c>
      <c r="T2129">
        <v>0</v>
      </c>
      <c r="U2129">
        <v>0</v>
      </c>
    </row>
    <row r="2130" spans="1:21" x14ac:dyDescent="0.35">
      <c r="A2130" t="s">
        <v>337</v>
      </c>
      <c r="B2130">
        <v>44359</v>
      </c>
      <c r="C2130" t="s">
        <v>332</v>
      </c>
      <c r="D2130" t="s">
        <v>56</v>
      </c>
      <c r="E2130">
        <v>1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4.333333333333333</v>
      </c>
      <c r="M2130">
        <v>6</v>
      </c>
      <c r="N2130">
        <v>4</v>
      </c>
      <c r="O2130">
        <v>3</v>
      </c>
      <c r="P2130">
        <v>1</v>
      </c>
      <c r="Q2130">
        <v>1</v>
      </c>
      <c r="R2130">
        <v>4</v>
      </c>
      <c r="S2130">
        <v>0</v>
      </c>
      <c r="T2130">
        <v>0</v>
      </c>
      <c r="U2130">
        <v>0</v>
      </c>
    </row>
    <row r="2131" spans="1:21" x14ac:dyDescent="0.35">
      <c r="A2131" t="s">
        <v>337</v>
      </c>
      <c r="B2131">
        <v>44360</v>
      </c>
      <c r="C2131" t="s">
        <v>335</v>
      </c>
      <c r="D2131" t="s">
        <v>56</v>
      </c>
      <c r="E2131">
        <v>1</v>
      </c>
      <c r="F2131">
        <v>0</v>
      </c>
      <c r="G2131">
        <v>0</v>
      </c>
      <c r="H2131">
        <v>1</v>
      </c>
      <c r="I2131">
        <v>0</v>
      </c>
      <c r="J2131">
        <v>0</v>
      </c>
      <c r="K2131">
        <v>0</v>
      </c>
      <c r="L2131">
        <v>7</v>
      </c>
      <c r="M2131">
        <v>5</v>
      </c>
      <c r="N2131">
        <v>2</v>
      </c>
      <c r="O2131">
        <v>1</v>
      </c>
      <c r="P2131">
        <v>1</v>
      </c>
      <c r="Q2131">
        <v>3</v>
      </c>
      <c r="R2131">
        <v>2</v>
      </c>
      <c r="S2131">
        <v>0</v>
      </c>
      <c r="T2131">
        <v>0</v>
      </c>
      <c r="U2131">
        <v>0</v>
      </c>
    </row>
    <row r="2132" spans="1:21" x14ac:dyDescent="0.35">
      <c r="A2132" t="s">
        <v>337</v>
      </c>
      <c r="B2132">
        <v>44362</v>
      </c>
      <c r="C2132" t="s">
        <v>330</v>
      </c>
      <c r="D2132" t="s">
        <v>31</v>
      </c>
      <c r="E2132">
        <v>1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4.333333333333333</v>
      </c>
      <c r="M2132">
        <v>3</v>
      </c>
      <c r="N2132">
        <v>2</v>
      </c>
      <c r="O2132">
        <v>1</v>
      </c>
      <c r="P2132">
        <v>0</v>
      </c>
      <c r="Q2132">
        <v>3</v>
      </c>
      <c r="R2132">
        <v>3</v>
      </c>
      <c r="S2132">
        <v>0</v>
      </c>
      <c r="T2132">
        <v>0</v>
      </c>
      <c r="U2132">
        <v>0</v>
      </c>
    </row>
    <row r="2133" spans="1:21" x14ac:dyDescent="0.35">
      <c r="A2133" t="s">
        <v>337</v>
      </c>
      <c r="B2133">
        <v>44363</v>
      </c>
      <c r="C2133" t="s">
        <v>328</v>
      </c>
      <c r="D2133" t="s">
        <v>31</v>
      </c>
      <c r="E2133">
        <v>1</v>
      </c>
      <c r="F2133">
        <v>0</v>
      </c>
      <c r="G2133">
        <v>0</v>
      </c>
      <c r="H2133">
        <v>1</v>
      </c>
      <c r="I2133">
        <v>0</v>
      </c>
      <c r="J2133">
        <v>0</v>
      </c>
      <c r="K2133">
        <v>0</v>
      </c>
      <c r="L2133">
        <v>5.666666666666667</v>
      </c>
      <c r="M2133">
        <v>4</v>
      </c>
      <c r="N2133">
        <v>3</v>
      </c>
      <c r="O2133">
        <v>3</v>
      </c>
      <c r="P2133">
        <v>1</v>
      </c>
      <c r="Q2133">
        <v>2</v>
      </c>
      <c r="R2133">
        <v>4</v>
      </c>
      <c r="S2133">
        <v>0</v>
      </c>
      <c r="T2133">
        <v>0</v>
      </c>
      <c r="U2133">
        <v>0</v>
      </c>
    </row>
    <row r="2134" spans="1:21" x14ac:dyDescent="0.35">
      <c r="A2134" t="s">
        <v>337</v>
      </c>
      <c r="B2134">
        <v>44364</v>
      </c>
      <c r="C2134" t="s">
        <v>331</v>
      </c>
      <c r="D2134" t="s">
        <v>21</v>
      </c>
      <c r="E2134">
        <v>1</v>
      </c>
      <c r="F2134">
        <v>0</v>
      </c>
      <c r="G2134">
        <v>0</v>
      </c>
      <c r="H2134">
        <v>1</v>
      </c>
      <c r="I2134">
        <v>0</v>
      </c>
      <c r="J2134">
        <v>0</v>
      </c>
      <c r="K2134">
        <v>0</v>
      </c>
      <c r="L2134">
        <v>7</v>
      </c>
      <c r="M2134">
        <v>4</v>
      </c>
      <c r="N2134">
        <v>2</v>
      </c>
      <c r="O2134">
        <v>2</v>
      </c>
      <c r="P2134">
        <v>0</v>
      </c>
      <c r="Q2134">
        <v>1</v>
      </c>
      <c r="R2134">
        <v>5</v>
      </c>
      <c r="S2134">
        <v>0</v>
      </c>
      <c r="T2134">
        <v>0</v>
      </c>
      <c r="U2134">
        <v>0</v>
      </c>
    </row>
    <row r="2135" spans="1:21" x14ac:dyDescent="0.35">
      <c r="A2135" t="s">
        <v>337</v>
      </c>
      <c r="B2135">
        <v>44365</v>
      </c>
      <c r="C2135" t="s">
        <v>332</v>
      </c>
      <c r="D2135" t="s">
        <v>21</v>
      </c>
      <c r="E2135">
        <v>1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7</v>
      </c>
      <c r="M2135">
        <v>7</v>
      </c>
      <c r="N2135">
        <v>1</v>
      </c>
      <c r="O2135">
        <v>1</v>
      </c>
      <c r="P2135">
        <v>0</v>
      </c>
      <c r="Q2135">
        <v>2</v>
      </c>
      <c r="R2135">
        <v>8</v>
      </c>
      <c r="S2135">
        <v>0</v>
      </c>
      <c r="T2135">
        <v>0</v>
      </c>
      <c r="U2135">
        <v>0</v>
      </c>
    </row>
    <row r="2136" spans="1:21" x14ac:dyDescent="0.35">
      <c r="A2136" t="s">
        <v>337</v>
      </c>
      <c r="B2136">
        <v>44366</v>
      </c>
      <c r="C2136" t="s">
        <v>335</v>
      </c>
      <c r="D2136" t="s">
        <v>21</v>
      </c>
      <c r="E2136">
        <v>1</v>
      </c>
      <c r="F2136">
        <v>0</v>
      </c>
      <c r="G2136">
        <v>0</v>
      </c>
      <c r="H2136">
        <v>1</v>
      </c>
      <c r="I2136">
        <v>0</v>
      </c>
      <c r="J2136">
        <v>0</v>
      </c>
      <c r="K2136">
        <v>0</v>
      </c>
      <c r="L2136">
        <v>7</v>
      </c>
      <c r="M2136">
        <v>6</v>
      </c>
      <c r="N2136">
        <v>3</v>
      </c>
      <c r="O2136">
        <v>2</v>
      </c>
      <c r="P2136">
        <v>1</v>
      </c>
      <c r="Q2136">
        <v>2</v>
      </c>
      <c r="R2136">
        <v>5</v>
      </c>
      <c r="S2136">
        <v>0</v>
      </c>
      <c r="T2136">
        <v>0</v>
      </c>
      <c r="U2136">
        <v>3</v>
      </c>
    </row>
    <row r="2137" spans="1:21" x14ac:dyDescent="0.35">
      <c r="A2137" t="s">
        <v>337</v>
      </c>
      <c r="B2137">
        <v>44367</v>
      </c>
      <c r="C2137" t="s">
        <v>330</v>
      </c>
      <c r="D2137" t="s">
        <v>21</v>
      </c>
      <c r="E2137">
        <v>1</v>
      </c>
      <c r="F2137">
        <v>0</v>
      </c>
      <c r="G2137">
        <v>0</v>
      </c>
      <c r="H2137">
        <v>1</v>
      </c>
      <c r="I2137">
        <v>0</v>
      </c>
      <c r="J2137">
        <v>0</v>
      </c>
      <c r="K2137">
        <v>0</v>
      </c>
      <c r="L2137">
        <v>6</v>
      </c>
      <c r="M2137">
        <v>2</v>
      </c>
      <c r="N2137">
        <v>2</v>
      </c>
      <c r="O2137">
        <v>2</v>
      </c>
      <c r="P2137">
        <v>1</v>
      </c>
      <c r="Q2137">
        <v>4</v>
      </c>
      <c r="R2137">
        <v>4</v>
      </c>
      <c r="S2137">
        <v>0</v>
      </c>
      <c r="T2137">
        <v>0</v>
      </c>
      <c r="U2137">
        <v>0</v>
      </c>
    </row>
    <row r="2138" spans="1:21" x14ac:dyDescent="0.35">
      <c r="A2138" t="s">
        <v>337</v>
      </c>
      <c r="B2138">
        <v>44368</v>
      </c>
      <c r="C2138" t="s">
        <v>333</v>
      </c>
      <c r="D2138" t="s">
        <v>67</v>
      </c>
      <c r="E2138">
        <v>1</v>
      </c>
      <c r="F2138">
        <v>0</v>
      </c>
      <c r="G2138">
        <v>0</v>
      </c>
      <c r="H2138">
        <v>1</v>
      </c>
      <c r="I2138">
        <v>0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0</v>
      </c>
      <c r="P2138">
        <v>0</v>
      </c>
      <c r="Q2138">
        <v>1</v>
      </c>
      <c r="R2138">
        <v>9</v>
      </c>
      <c r="S2138">
        <v>0</v>
      </c>
      <c r="T2138">
        <v>0</v>
      </c>
      <c r="U2138">
        <v>0</v>
      </c>
    </row>
    <row r="2139" spans="1:21" x14ac:dyDescent="0.35">
      <c r="A2139" t="s">
        <v>337</v>
      </c>
      <c r="B2139">
        <v>44369</v>
      </c>
      <c r="C2139" t="s">
        <v>328</v>
      </c>
      <c r="D2139" t="s">
        <v>67</v>
      </c>
      <c r="E2139">
        <v>1</v>
      </c>
      <c r="F2139">
        <v>0</v>
      </c>
      <c r="G2139">
        <v>0</v>
      </c>
      <c r="H2139">
        <v>1</v>
      </c>
      <c r="I2139">
        <v>0</v>
      </c>
      <c r="J2139">
        <v>0</v>
      </c>
      <c r="K2139">
        <v>0</v>
      </c>
      <c r="L2139">
        <v>7.333333333333333</v>
      </c>
      <c r="M2139">
        <v>5</v>
      </c>
      <c r="N2139">
        <v>1</v>
      </c>
      <c r="O2139">
        <v>1</v>
      </c>
      <c r="P2139">
        <v>0</v>
      </c>
      <c r="Q2139">
        <v>1</v>
      </c>
      <c r="R2139">
        <v>4</v>
      </c>
      <c r="S2139">
        <v>0</v>
      </c>
      <c r="T2139">
        <v>0</v>
      </c>
      <c r="U2139">
        <v>0</v>
      </c>
    </row>
    <row r="2140" spans="1:21" x14ac:dyDescent="0.35">
      <c r="A2140" t="s">
        <v>337</v>
      </c>
      <c r="B2140">
        <v>44370</v>
      </c>
      <c r="C2140" t="s">
        <v>331</v>
      </c>
      <c r="D2140" t="s">
        <v>67</v>
      </c>
      <c r="E2140">
        <v>1</v>
      </c>
      <c r="F2140">
        <v>0</v>
      </c>
      <c r="G2140">
        <v>0</v>
      </c>
      <c r="H2140">
        <v>1</v>
      </c>
      <c r="I2140">
        <v>0</v>
      </c>
      <c r="J2140">
        <v>0</v>
      </c>
      <c r="K2140">
        <v>0</v>
      </c>
      <c r="L2140">
        <v>7</v>
      </c>
      <c r="M2140">
        <v>3</v>
      </c>
      <c r="N2140">
        <v>0</v>
      </c>
      <c r="O2140">
        <v>0</v>
      </c>
      <c r="P2140">
        <v>0</v>
      </c>
      <c r="Q2140">
        <v>1</v>
      </c>
      <c r="R2140">
        <v>6</v>
      </c>
      <c r="S2140">
        <v>0</v>
      </c>
      <c r="T2140">
        <v>0</v>
      </c>
      <c r="U2140">
        <v>0</v>
      </c>
    </row>
    <row r="2141" spans="1:21" x14ac:dyDescent="0.35">
      <c r="A2141" t="s">
        <v>337</v>
      </c>
      <c r="B2141">
        <v>44371</v>
      </c>
      <c r="C2141" t="s">
        <v>332</v>
      </c>
      <c r="D2141" t="s">
        <v>65</v>
      </c>
      <c r="E2141">
        <v>1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0</v>
      </c>
      <c r="L2141">
        <v>6</v>
      </c>
      <c r="M2141">
        <v>7</v>
      </c>
      <c r="N2141">
        <v>2</v>
      </c>
      <c r="O2141">
        <v>2</v>
      </c>
      <c r="P2141">
        <v>0</v>
      </c>
      <c r="Q2141">
        <v>2</v>
      </c>
      <c r="R2141">
        <v>5</v>
      </c>
      <c r="S2141">
        <v>0</v>
      </c>
      <c r="T2141">
        <v>0</v>
      </c>
      <c r="U2141">
        <v>2</v>
      </c>
    </row>
    <row r="2142" spans="1:21" x14ac:dyDescent="0.35">
      <c r="A2142" t="s">
        <v>337</v>
      </c>
      <c r="B2142" t="s">
        <v>299</v>
      </c>
      <c r="C2142" t="s">
        <v>335</v>
      </c>
      <c r="D2142" t="s">
        <v>65</v>
      </c>
      <c r="E2142">
        <v>1</v>
      </c>
      <c r="F2142">
        <v>1</v>
      </c>
      <c r="G2142">
        <v>0</v>
      </c>
      <c r="H2142">
        <v>0</v>
      </c>
      <c r="I2142">
        <v>1</v>
      </c>
      <c r="J2142">
        <v>0</v>
      </c>
      <c r="K2142">
        <v>0</v>
      </c>
      <c r="L2142">
        <v>6</v>
      </c>
      <c r="M2142">
        <v>6</v>
      </c>
      <c r="N2142">
        <v>3</v>
      </c>
      <c r="O2142">
        <v>3</v>
      </c>
      <c r="P2142">
        <v>1</v>
      </c>
      <c r="Q2142">
        <v>0</v>
      </c>
      <c r="R2142">
        <v>6</v>
      </c>
      <c r="S2142">
        <v>0</v>
      </c>
      <c r="T2142">
        <v>0</v>
      </c>
      <c r="U2142">
        <v>0</v>
      </c>
    </row>
    <row r="2143" spans="1:21" x14ac:dyDescent="0.35">
      <c r="A2143" t="s">
        <v>337</v>
      </c>
      <c r="B2143" t="s">
        <v>300</v>
      </c>
      <c r="C2143" t="s">
        <v>330</v>
      </c>
      <c r="D2143" t="s">
        <v>65</v>
      </c>
      <c r="E2143">
        <v>1</v>
      </c>
      <c r="F2143">
        <v>0</v>
      </c>
      <c r="G2143">
        <v>0</v>
      </c>
      <c r="H2143">
        <v>1</v>
      </c>
      <c r="I2143">
        <v>0</v>
      </c>
      <c r="J2143">
        <v>0</v>
      </c>
      <c r="K2143">
        <v>0</v>
      </c>
      <c r="L2143">
        <v>5.333333333333333</v>
      </c>
      <c r="M2143">
        <v>5</v>
      </c>
      <c r="N2143">
        <v>2</v>
      </c>
      <c r="O2143">
        <v>2</v>
      </c>
      <c r="P2143">
        <v>0</v>
      </c>
      <c r="Q2143">
        <v>2</v>
      </c>
      <c r="R2143">
        <v>7</v>
      </c>
      <c r="S2143">
        <v>0</v>
      </c>
      <c r="T2143">
        <v>0</v>
      </c>
      <c r="U2143">
        <v>0</v>
      </c>
    </row>
    <row r="2144" spans="1:21" x14ac:dyDescent="0.35">
      <c r="A2144" t="s">
        <v>337</v>
      </c>
      <c r="B2144">
        <v>44374</v>
      </c>
      <c r="C2144" t="s">
        <v>333</v>
      </c>
      <c r="D2144" t="s">
        <v>65</v>
      </c>
      <c r="E2144">
        <v>1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5</v>
      </c>
      <c r="M2144">
        <v>2</v>
      </c>
      <c r="N2144">
        <v>0</v>
      </c>
      <c r="O2144">
        <v>0</v>
      </c>
      <c r="P2144">
        <v>0</v>
      </c>
      <c r="Q2144">
        <v>1</v>
      </c>
      <c r="R2144">
        <v>3</v>
      </c>
      <c r="S2144">
        <v>0</v>
      </c>
      <c r="T2144">
        <v>0</v>
      </c>
      <c r="U2144">
        <v>0</v>
      </c>
    </row>
    <row r="2145" spans="1:21" x14ac:dyDescent="0.35">
      <c r="A2145" t="s">
        <v>337</v>
      </c>
      <c r="B2145">
        <v>44375</v>
      </c>
      <c r="C2145" t="s">
        <v>328</v>
      </c>
      <c r="D2145" t="s">
        <v>53</v>
      </c>
      <c r="E2145">
        <v>1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5</v>
      </c>
      <c r="M2145">
        <v>8</v>
      </c>
      <c r="N2145">
        <v>3</v>
      </c>
      <c r="O2145">
        <v>3</v>
      </c>
      <c r="P2145">
        <v>1</v>
      </c>
      <c r="Q2145">
        <v>1</v>
      </c>
      <c r="R2145">
        <v>4</v>
      </c>
      <c r="S2145">
        <v>0</v>
      </c>
      <c r="T2145">
        <v>0</v>
      </c>
      <c r="U2145">
        <v>1</v>
      </c>
    </row>
    <row r="2146" spans="1:21" x14ac:dyDescent="0.35">
      <c r="A2146" t="s">
        <v>337</v>
      </c>
      <c r="B2146">
        <v>44376</v>
      </c>
      <c r="C2146" t="s">
        <v>331</v>
      </c>
      <c r="D2146" t="s">
        <v>53</v>
      </c>
      <c r="E2146">
        <v>1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1.3333333333333333</v>
      </c>
      <c r="M2146">
        <v>1</v>
      </c>
      <c r="N2146">
        <v>1</v>
      </c>
      <c r="O2146">
        <v>1</v>
      </c>
      <c r="P2146">
        <v>1</v>
      </c>
      <c r="Q2146">
        <v>0</v>
      </c>
      <c r="R2146">
        <v>0</v>
      </c>
      <c r="S2146">
        <v>0</v>
      </c>
      <c r="T2146">
        <v>0</v>
      </c>
      <c r="U2146">
        <v>0</v>
      </c>
    </row>
    <row r="2147" spans="1:21" x14ac:dyDescent="0.35">
      <c r="A2147" t="s">
        <v>337</v>
      </c>
      <c r="B2147" t="s">
        <v>0</v>
      </c>
      <c r="C2147" t="s">
        <v>1</v>
      </c>
      <c r="D2147" t="s">
        <v>2</v>
      </c>
      <c r="E2147" t="s">
        <v>3</v>
      </c>
      <c r="F2147" t="s">
        <v>4</v>
      </c>
      <c r="G2147" t="s">
        <v>5</v>
      </c>
      <c r="H2147" t="s">
        <v>6</v>
      </c>
      <c r="I2147" t="s">
        <v>7</v>
      </c>
      <c r="J2147" t="s">
        <v>8</v>
      </c>
      <c r="K2147" t="s">
        <v>9</v>
      </c>
      <c r="L2147" t="s">
        <v>10</v>
      </c>
      <c r="M2147" t="s">
        <v>11</v>
      </c>
      <c r="N2147" t="s">
        <v>12</v>
      </c>
      <c r="O2147" t="s">
        <v>13</v>
      </c>
      <c r="P2147" t="s">
        <v>14</v>
      </c>
      <c r="Q2147" t="s">
        <v>15</v>
      </c>
      <c r="R2147" t="s">
        <v>16</v>
      </c>
      <c r="S2147" t="s">
        <v>17</v>
      </c>
      <c r="T2147" t="s">
        <v>18</v>
      </c>
      <c r="U2147" t="s">
        <v>19</v>
      </c>
    </row>
    <row r="2148" spans="1:21" x14ac:dyDescent="0.35">
      <c r="A2148" t="s">
        <v>337</v>
      </c>
      <c r="B2148">
        <v>44377</v>
      </c>
      <c r="C2148" t="s">
        <v>332</v>
      </c>
      <c r="D2148" t="s">
        <v>53</v>
      </c>
      <c r="E2148">
        <v>1</v>
      </c>
      <c r="F2148">
        <v>0</v>
      </c>
      <c r="G2148">
        <v>0</v>
      </c>
      <c r="H2148">
        <v>0</v>
      </c>
      <c r="I2148">
        <v>1</v>
      </c>
      <c r="J2148">
        <v>0</v>
      </c>
      <c r="K2148">
        <v>0</v>
      </c>
      <c r="L2148">
        <v>4</v>
      </c>
      <c r="M2148">
        <v>3</v>
      </c>
      <c r="N2148">
        <v>4</v>
      </c>
      <c r="O2148">
        <v>4</v>
      </c>
      <c r="P2148">
        <v>0</v>
      </c>
      <c r="Q2148">
        <v>3</v>
      </c>
      <c r="R2148">
        <v>5</v>
      </c>
      <c r="S2148">
        <v>0</v>
      </c>
      <c r="T2148">
        <v>0</v>
      </c>
      <c r="U2148">
        <v>0</v>
      </c>
    </row>
    <row r="2149" spans="1:21" x14ac:dyDescent="0.35">
      <c r="A2149" t="s">
        <v>337</v>
      </c>
      <c r="B2149">
        <v>44378</v>
      </c>
      <c r="C2149" t="s">
        <v>335</v>
      </c>
      <c r="D2149" t="s">
        <v>66</v>
      </c>
      <c r="E2149">
        <v>1</v>
      </c>
      <c r="F2149">
        <v>0</v>
      </c>
      <c r="G2149">
        <v>0</v>
      </c>
      <c r="H2149">
        <v>1</v>
      </c>
      <c r="I2149">
        <v>0</v>
      </c>
      <c r="J2149">
        <v>0</v>
      </c>
      <c r="K2149">
        <v>0</v>
      </c>
      <c r="L2149">
        <v>7</v>
      </c>
      <c r="M2149">
        <v>4</v>
      </c>
      <c r="N2149">
        <v>2</v>
      </c>
      <c r="O2149">
        <v>2</v>
      </c>
      <c r="P2149">
        <v>0</v>
      </c>
      <c r="Q2149">
        <v>5</v>
      </c>
      <c r="R2149">
        <v>6</v>
      </c>
      <c r="S2149">
        <v>0</v>
      </c>
      <c r="T2149">
        <v>0</v>
      </c>
      <c r="U2149">
        <v>1</v>
      </c>
    </row>
    <row r="2150" spans="1:21" x14ac:dyDescent="0.35">
      <c r="A2150" t="s">
        <v>337</v>
      </c>
      <c r="B2150">
        <v>44379</v>
      </c>
      <c r="C2150" t="s">
        <v>330</v>
      </c>
      <c r="D2150" t="s">
        <v>66</v>
      </c>
      <c r="E2150">
        <v>1</v>
      </c>
      <c r="F2150">
        <v>0</v>
      </c>
      <c r="G2150">
        <v>0</v>
      </c>
      <c r="H2150">
        <v>1</v>
      </c>
      <c r="I2150">
        <v>0</v>
      </c>
      <c r="J2150">
        <v>0</v>
      </c>
      <c r="K2150">
        <v>0</v>
      </c>
      <c r="L2150">
        <v>5.333333333333333</v>
      </c>
      <c r="M2150">
        <v>6</v>
      </c>
      <c r="N2150">
        <v>2</v>
      </c>
      <c r="O2150">
        <v>2</v>
      </c>
      <c r="P2150">
        <v>0</v>
      </c>
      <c r="Q2150">
        <v>4</v>
      </c>
      <c r="R2150">
        <v>8</v>
      </c>
      <c r="S2150">
        <v>1</v>
      </c>
      <c r="T2150">
        <v>0</v>
      </c>
      <c r="U2150">
        <v>0</v>
      </c>
    </row>
    <row r="2151" spans="1:21" x14ac:dyDescent="0.35">
      <c r="A2151" t="s">
        <v>337</v>
      </c>
      <c r="B2151">
        <v>44380</v>
      </c>
      <c r="C2151" t="s">
        <v>333</v>
      </c>
      <c r="D2151" t="s">
        <v>66</v>
      </c>
      <c r="E2151">
        <v>1</v>
      </c>
      <c r="F2151">
        <v>0</v>
      </c>
      <c r="G2151">
        <v>0</v>
      </c>
      <c r="H2151">
        <v>1</v>
      </c>
      <c r="I2151">
        <v>0</v>
      </c>
      <c r="J2151">
        <v>0</v>
      </c>
      <c r="K2151">
        <v>0</v>
      </c>
      <c r="L2151">
        <v>6</v>
      </c>
      <c r="M2151">
        <v>4</v>
      </c>
      <c r="N2151">
        <v>2</v>
      </c>
      <c r="O2151">
        <v>1</v>
      </c>
      <c r="P2151">
        <v>0</v>
      </c>
      <c r="Q2151">
        <v>2</v>
      </c>
      <c r="R2151">
        <v>2</v>
      </c>
      <c r="S2151">
        <v>0</v>
      </c>
      <c r="T2151">
        <v>0</v>
      </c>
      <c r="U2151">
        <v>0</v>
      </c>
    </row>
    <row r="2152" spans="1:21" x14ac:dyDescent="0.35">
      <c r="A2152" t="s">
        <v>337</v>
      </c>
      <c r="B2152">
        <v>44381</v>
      </c>
      <c r="C2152" t="s">
        <v>328</v>
      </c>
      <c r="D2152" t="s">
        <v>66</v>
      </c>
      <c r="E2152">
        <v>1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7.666666666666667</v>
      </c>
      <c r="M2152">
        <v>5</v>
      </c>
      <c r="N2152">
        <v>3</v>
      </c>
      <c r="O2152">
        <v>3</v>
      </c>
      <c r="P2152">
        <v>2</v>
      </c>
      <c r="Q2152">
        <v>1</v>
      </c>
      <c r="R2152">
        <v>8</v>
      </c>
      <c r="S2152">
        <v>0</v>
      </c>
      <c r="T2152">
        <v>0</v>
      </c>
      <c r="U2152">
        <v>0</v>
      </c>
    </row>
    <row r="2153" spans="1:21" x14ac:dyDescent="0.35">
      <c r="A2153" t="s">
        <v>337</v>
      </c>
      <c r="B2153">
        <v>44383</v>
      </c>
      <c r="C2153" t="s">
        <v>335</v>
      </c>
      <c r="D2153" t="s">
        <v>43</v>
      </c>
      <c r="E2153">
        <v>1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5</v>
      </c>
      <c r="M2153">
        <v>10</v>
      </c>
      <c r="N2153">
        <v>6</v>
      </c>
      <c r="O2153">
        <v>5</v>
      </c>
      <c r="P2153">
        <v>0</v>
      </c>
      <c r="Q2153">
        <v>2</v>
      </c>
      <c r="R2153">
        <v>6</v>
      </c>
      <c r="S2153">
        <v>0</v>
      </c>
      <c r="T2153">
        <v>0</v>
      </c>
      <c r="U2153">
        <v>0</v>
      </c>
    </row>
    <row r="2154" spans="1:21" x14ac:dyDescent="0.35">
      <c r="A2154" t="s">
        <v>337</v>
      </c>
      <c r="B2154">
        <v>44384</v>
      </c>
      <c r="C2154" t="s">
        <v>332</v>
      </c>
      <c r="D2154" t="s">
        <v>43</v>
      </c>
      <c r="E2154">
        <v>1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5</v>
      </c>
      <c r="M2154">
        <v>2</v>
      </c>
      <c r="N2154">
        <v>1</v>
      </c>
      <c r="O2154">
        <v>1</v>
      </c>
      <c r="P2154">
        <v>1</v>
      </c>
      <c r="Q2154">
        <v>2</v>
      </c>
      <c r="R2154">
        <v>7</v>
      </c>
      <c r="S2154">
        <v>0</v>
      </c>
      <c r="T2154">
        <v>0</v>
      </c>
      <c r="U2154">
        <v>0</v>
      </c>
    </row>
    <row r="2155" spans="1:21" x14ac:dyDescent="0.35">
      <c r="A2155" t="s">
        <v>337</v>
      </c>
      <c r="B2155">
        <v>44385</v>
      </c>
      <c r="C2155" t="s">
        <v>330</v>
      </c>
      <c r="D2155" t="s">
        <v>43</v>
      </c>
      <c r="E2155">
        <v>1</v>
      </c>
      <c r="F2155">
        <v>0</v>
      </c>
      <c r="G2155">
        <v>0</v>
      </c>
      <c r="H2155">
        <v>0</v>
      </c>
      <c r="I2155">
        <v>1</v>
      </c>
      <c r="J2155">
        <v>0</v>
      </c>
      <c r="K2155">
        <v>0</v>
      </c>
      <c r="L2155">
        <v>7</v>
      </c>
      <c r="M2155">
        <v>7</v>
      </c>
      <c r="N2155">
        <v>2</v>
      </c>
      <c r="O2155">
        <v>2</v>
      </c>
      <c r="P2155">
        <v>0</v>
      </c>
      <c r="Q2155">
        <v>2</v>
      </c>
      <c r="R2155">
        <v>8</v>
      </c>
      <c r="S2155">
        <v>0</v>
      </c>
      <c r="T2155">
        <v>0</v>
      </c>
      <c r="U2155">
        <v>1</v>
      </c>
    </row>
    <row r="2156" spans="1:21" x14ac:dyDescent="0.35">
      <c r="A2156" t="s">
        <v>337</v>
      </c>
      <c r="B2156">
        <v>44386</v>
      </c>
      <c r="C2156" t="s">
        <v>333</v>
      </c>
      <c r="D2156" t="s">
        <v>71</v>
      </c>
      <c r="E2156">
        <v>1</v>
      </c>
      <c r="F2156">
        <v>0</v>
      </c>
      <c r="G2156">
        <v>0</v>
      </c>
      <c r="H2156">
        <v>0</v>
      </c>
      <c r="I2156">
        <v>1</v>
      </c>
      <c r="J2156">
        <v>0</v>
      </c>
      <c r="K2156">
        <v>0</v>
      </c>
      <c r="L2156">
        <v>6</v>
      </c>
      <c r="M2156">
        <v>7</v>
      </c>
      <c r="N2156">
        <v>2</v>
      </c>
      <c r="O2156">
        <v>2</v>
      </c>
      <c r="P2156">
        <v>0</v>
      </c>
      <c r="Q2156">
        <v>0</v>
      </c>
      <c r="R2156">
        <v>4</v>
      </c>
      <c r="S2156">
        <v>0</v>
      </c>
      <c r="T2156">
        <v>0</v>
      </c>
      <c r="U2156">
        <v>0</v>
      </c>
    </row>
    <row r="2157" spans="1:21" x14ac:dyDescent="0.35">
      <c r="A2157" t="s">
        <v>337</v>
      </c>
      <c r="B2157">
        <v>44387</v>
      </c>
      <c r="C2157" t="s">
        <v>328</v>
      </c>
      <c r="D2157" t="s">
        <v>71</v>
      </c>
      <c r="E2157">
        <v>1</v>
      </c>
      <c r="F2157">
        <v>0</v>
      </c>
      <c r="G2157">
        <v>0</v>
      </c>
      <c r="H2157">
        <v>0</v>
      </c>
      <c r="I2157">
        <v>1</v>
      </c>
      <c r="J2157">
        <v>0</v>
      </c>
      <c r="K2157">
        <v>0</v>
      </c>
      <c r="L2157">
        <v>4</v>
      </c>
      <c r="M2157">
        <v>3</v>
      </c>
      <c r="N2157">
        <v>1</v>
      </c>
      <c r="O2157">
        <v>1</v>
      </c>
      <c r="P2157">
        <v>1</v>
      </c>
      <c r="Q2157">
        <v>1</v>
      </c>
      <c r="R2157">
        <v>3</v>
      </c>
      <c r="S2157">
        <v>0</v>
      </c>
      <c r="T2157">
        <v>0</v>
      </c>
      <c r="U2157">
        <v>0</v>
      </c>
    </row>
    <row r="2158" spans="1:21" x14ac:dyDescent="0.35">
      <c r="A2158" t="s">
        <v>337</v>
      </c>
      <c r="B2158">
        <v>44388</v>
      </c>
      <c r="C2158" t="s">
        <v>335</v>
      </c>
      <c r="D2158" t="s">
        <v>71</v>
      </c>
      <c r="E2158">
        <v>1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4</v>
      </c>
      <c r="M2158">
        <v>6</v>
      </c>
      <c r="N2158">
        <v>3</v>
      </c>
      <c r="O2158">
        <v>2</v>
      </c>
      <c r="P2158">
        <v>1</v>
      </c>
      <c r="Q2158">
        <v>6</v>
      </c>
      <c r="R2158">
        <v>5</v>
      </c>
      <c r="S2158">
        <v>0</v>
      </c>
      <c r="T2158">
        <v>0</v>
      </c>
      <c r="U2158">
        <v>2</v>
      </c>
    </row>
    <row r="2159" spans="1:21" x14ac:dyDescent="0.35">
      <c r="A2159" t="s">
        <v>337</v>
      </c>
      <c r="B2159">
        <v>44393</v>
      </c>
      <c r="C2159" t="s">
        <v>330</v>
      </c>
      <c r="D2159" t="s">
        <v>75</v>
      </c>
      <c r="E2159">
        <v>1</v>
      </c>
      <c r="F2159">
        <v>0</v>
      </c>
      <c r="G2159">
        <v>0</v>
      </c>
      <c r="H2159">
        <v>1</v>
      </c>
      <c r="I2159">
        <v>0</v>
      </c>
      <c r="J2159">
        <v>0</v>
      </c>
      <c r="K2159">
        <v>0</v>
      </c>
      <c r="L2159">
        <v>7</v>
      </c>
      <c r="M2159">
        <v>2</v>
      </c>
      <c r="N2159">
        <v>1</v>
      </c>
      <c r="O2159">
        <v>1</v>
      </c>
      <c r="P2159">
        <v>0</v>
      </c>
      <c r="Q2159">
        <v>2</v>
      </c>
      <c r="R2159">
        <v>10</v>
      </c>
      <c r="S2159">
        <v>0</v>
      </c>
      <c r="T2159">
        <v>0</v>
      </c>
      <c r="U2159">
        <v>0</v>
      </c>
    </row>
    <row r="2160" spans="1:21" x14ac:dyDescent="0.35">
      <c r="A2160" t="s">
        <v>337</v>
      </c>
      <c r="B2160">
        <v>44394</v>
      </c>
      <c r="C2160" t="s">
        <v>333</v>
      </c>
      <c r="D2160" t="s">
        <v>75</v>
      </c>
      <c r="E2160">
        <v>1</v>
      </c>
      <c r="F2160">
        <v>0</v>
      </c>
      <c r="G2160">
        <v>0</v>
      </c>
      <c r="H2160">
        <v>0</v>
      </c>
      <c r="I2160">
        <v>1</v>
      </c>
      <c r="J2160">
        <v>0</v>
      </c>
      <c r="K2160">
        <v>0</v>
      </c>
      <c r="L2160">
        <v>3.3333333333333335</v>
      </c>
      <c r="M2160">
        <v>6</v>
      </c>
      <c r="N2160">
        <v>4</v>
      </c>
      <c r="O2160">
        <v>4</v>
      </c>
      <c r="P2160">
        <v>2</v>
      </c>
      <c r="Q2160">
        <v>4</v>
      </c>
      <c r="R2160">
        <v>1</v>
      </c>
      <c r="S2160">
        <v>0</v>
      </c>
      <c r="T2160">
        <v>0</v>
      </c>
      <c r="U2160">
        <v>0</v>
      </c>
    </row>
    <row r="2161" spans="1:21" x14ac:dyDescent="0.35">
      <c r="A2161" t="s">
        <v>337</v>
      </c>
      <c r="B2161">
        <v>44395</v>
      </c>
      <c r="C2161" t="s">
        <v>335</v>
      </c>
      <c r="D2161" t="s">
        <v>75</v>
      </c>
      <c r="E2161">
        <v>1</v>
      </c>
      <c r="F2161">
        <v>0</v>
      </c>
      <c r="G2161">
        <v>0</v>
      </c>
      <c r="H2161">
        <v>0</v>
      </c>
      <c r="I2161">
        <v>1</v>
      </c>
      <c r="J2161">
        <v>0</v>
      </c>
      <c r="K2161">
        <v>0</v>
      </c>
      <c r="L2161">
        <v>6.333333333333333</v>
      </c>
      <c r="M2161">
        <v>7</v>
      </c>
      <c r="N2161">
        <v>4</v>
      </c>
      <c r="O2161">
        <v>4</v>
      </c>
      <c r="P2161">
        <v>2</v>
      </c>
      <c r="Q2161">
        <v>2</v>
      </c>
      <c r="R2161">
        <v>4</v>
      </c>
      <c r="S2161">
        <v>2</v>
      </c>
      <c r="T2161">
        <v>0</v>
      </c>
      <c r="U2161">
        <v>0</v>
      </c>
    </row>
    <row r="2162" spans="1:21" x14ac:dyDescent="0.35">
      <c r="A2162" t="s">
        <v>337</v>
      </c>
      <c r="B2162">
        <v>44396</v>
      </c>
      <c r="C2162" t="s">
        <v>328</v>
      </c>
      <c r="D2162" t="s">
        <v>40</v>
      </c>
      <c r="E2162">
        <v>1</v>
      </c>
      <c r="F2162">
        <v>0</v>
      </c>
      <c r="G2162">
        <v>0</v>
      </c>
      <c r="H2162">
        <v>1</v>
      </c>
      <c r="I2162">
        <v>0</v>
      </c>
      <c r="J2162">
        <v>0</v>
      </c>
      <c r="K2162">
        <v>0</v>
      </c>
      <c r="L2162">
        <v>5.333333333333333</v>
      </c>
      <c r="M2162">
        <v>5</v>
      </c>
      <c r="N2162">
        <v>2</v>
      </c>
      <c r="O2162">
        <v>2</v>
      </c>
      <c r="P2162">
        <v>1</v>
      </c>
      <c r="Q2162">
        <v>1</v>
      </c>
      <c r="R2162">
        <v>4</v>
      </c>
      <c r="S2162">
        <v>0</v>
      </c>
      <c r="T2162">
        <v>0</v>
      </c>
      <c r="U2162">
        <v>0</v>
      </c>
    </row>
    <row r="2163" spans="1:21" x14ac:dyDescent="0.35">
      <c r="A2163" t="s">
        <v>337</v>
      </c>
      <c r="B2163">
        <v>44397</v>
      </c>
      <c r="C2163" t="s">
        <v>332</v>
      </c>
      <c r="D2163" t="s">
        <v>40</v>
      </c>
      <c r="E2163">
        <v>1</v>
      </c>
      <c r="F2163">
        <v>0</v>
      </c>
      <c r="G2163">
        <v>0</v>
      </c>
      <c r="H2163">
        <v>1</v>
      </c>
      <c r="I2163">
        <v>0</v>
      </c>
      <c r="J2163">
        <v>0</v>
      </c>
      <c r="K2163">
        <v>0</v>
      </c>
      <c r="L2163">
        <v>6</v>
      </c>
      <c r="M2163">
        <v>3</v>
      </c>
      <c r="N2163">
        <v>0</v>
      </c>
      <c r="O2163">
        <v>0</v>
      </c>
      <c r="P2163">
        <v>0</v>
      </c>
      <c r="Q2163">
        <v>0</v>
      </c>
      <c r="R2163">
        <v>8</v>
      </c>
      <c r="S2163">
        <v>0</v>
      </c>
      <c r="T2163">
        <v>0</v>
      </c>
      <c r="U2163">
        <v>0</v>
      </c>
    </row>
    <row r="2164" spans="1:21" x14ac:dyDescent="0.35">
      <c r="A2164" t="s">
        <v>337</v>
      </c>
      <c r="B2164">
        <v>44398</v>
      </c>
      <c r="C2164" t="s">
        <v>330</v>
      </c>
      <c r="D2164" t="s">
        <v>40</v>
      </c>
      <c r="E2164">
        <v>1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5</v>
      </c>
      <c r="M2164">
        <v>6</v>
      </c>
      <c r="N2164">
        <v>4</v>
      </c>
      <c r="O2164">
        <v>4</v>
      </c>
      <c r="P2164">
        <v>0</v>
      </c>
      <c r="Q2164">
        <v>2</v>
      </c>
      <c r="R2164">
        <v>8</v>
      </c>
      <c r="S2164">
        <v>1</v>
      </c>
      <c r="T2164">
        <v>0</v>
      </c>
      <c r="U2164">
        <v>0</v>
      </c>
    </row>
    <row r="2165" spans="1:21" x14ac:dyDescent="0.35">
      <c r="A2165" t="s">
        <v>337</v>
      </c>
      <c r="B2165">
        <v>44400</v>
      </c>
      <c r="C2165" t="s">
        <v>333</v>
      </c>
      <c r="D2165" t="s">
        <v>31</v>
      </c>
      <c r="E2165">
        <v>1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4.666666666666667</v>
      </c>
      <c r="M2165">
        <v>4</v>
      </c>
      <c r="N2165">
        <v>3</v>
      </c>
      <c r="O2165">
        <v>3</v>
      </c>
      <c r="P2165">
        <v>0</v>
      </c>
      <c r="Q2165">
        <v>2</v>
      </c>
      <c r="R2165">
        <v>6</v>
      </c>
      <c r="S2165">
        <v>0</v>
      </c>
      <c r="T2165">
        <v>0</v>
      </c>
      <c r="U2165">
        <v>0</v>
      </c>
    </row>
    <row r="2166" spans="1:21" x14ac:dyDescent="0.35">
      <c r="A2166" t="s">
        <v>337</v>
      </c>
      <c r="B2166">
        <v>44401</v>
      </c>
      <c r="C2166" t="s">
        <v>335</v>
      </c>
      <c r="D2166" t="s">
        <v>31</v>
      </c>
      <c r="E2166">
        <v>1</v>
      </c>
      <c r="F2166">
        <v>0</v>
      </c>
      <c r="G2166">
        <v>0</v>
      </c>
      <c r="H2166">
        <v>1</v>
      </c>
      <c r="I2166">
        <v>0</v>
      </c>
      <c r="J2166">
        <v>0</v>
      </c>
      <c r="K2166">
        <v>0</v>
      </c>
      <c r="L2166">
        <v>6</v>
      </c>
      <c r="M2166">
        <v>0</v>
      </c>
      <c r="N2166">
        <v>0</v>
      </c>
      <c r="O2166">
        <v>0</v>
      </c>
      <c r="P2166">
        <v>0</v>
      </c>
      <c r="Q2166">
        <v>6</v>
      </c>
      <c r="R2166">
        <v>4</v>
      </c>
      <c r="S2166">
        <v>0</v>
      </c>
      <c r="T2166">
        <v>0</v>
      </c>
      <c r="U2166">
        <v>1</v>
      </c>
    </row>
    <row r="2167" spans="1:21" x14ac:dyDescent="0.35">
      <c r="A2167" t="s">
        <v>337</v>
      </c>
      <c r="B2167">
        <v>44402</v>
      </c>
      <c r="C2167" t="s">
        <v>328</v>
      </c>
      <c r="D2167" t="s">
        <v>31</v>
      </c>
      <c r="E2167">
        <v>1</v>
      </c>
      <c r="F2167">
        <v>0</v>
      </c>
      <c r="G2167">
        <v>0</v>
      </c>
      <c r="H2167">
        <v>1</v>
      </c>
      <c r="I2167">
        <v>0</v>
      </c>
      <c r="J2167">
        <v>0</v>
      </c>
      <c r="K2167">
        <v>0</v>
      </c>
      <c r="L2167">
        <v>6</v>
      </c>
      <c r="M2167">
        <v>5</v>
      </c>
      <c r="N2167">
        <v>1</v>
      </c>
      <c r="O2167">
        <v>1</v>
      </c>
      <c r="P2167">
        <v>1</v>
      </c>
      <c r="Q2167">
        <v>2</v>
      </c>
      <c r="R2167">
        <v>4</v>
      </c>
      <c r="S2167">
        <v>1</v>
      </c>
      <c r="T2167">
        <v>0</v>
      </c>
      <c r="U2167">
        <v>0</v>
      </c>
    </row>
    <row r="2168" spans="1:21" x14ac:dyDescent="0.35">
      <c r="A2168" t="s">
        <v>337</v>
      </c>
      <c r="B2168" t="s">
        <v>0</v>
      </c>
      <c r="C2168" t="s">
        <v>1</v>
      </c>
      <c r="D2168" t="s">
        <v>2</v>
      </c>
      <c r="E2168" t="s">
        <v>3</v>
      </c>
      <c r="F2168" t="s">
        <v>4</v>
      </c>
      <c r="G2168" t="s">
        <v>5</v>
      </c>
      <c r="H2168" t="s">
        <v>6</v>
      </c>
      <c r="I2168" t="s">
        <v>7</v>
      </c>
      <c r="J2168" t="s">
        <v>8</v>
      </c>
      <c r="K2168" t="s">
        <v>9</v>
      </c>
      <c r="L2168" t="s">
        <v>10</v>
      </c>
      <c r="M2168" t="s">
        <v>11</v>
      </c>
      <c r="N2168" t="s">
        <v>12</v>
      </c>
      <c r="O2168" t="s">
        <v>13</v>
      </c>
      <c r="P2168" t="s">
        <v>14</v>
      </c>
      <c r="Q2168" t="s">
        <v>15</v>
      </c>
      <c r="R2168" t="s">
        <v>16</v>
      </c>
      <c r="S2168" t="s">
        <v>17</v>
      </c>
      <c r="T2168" t="s">
        <v>18</v>
      </c>
      <c r="U2168" t="s">
        <v>19</v>
      </c>
    </row>
    <row r="2169" spans="1:21" x14ac:dyDescent="0.35">
      <c r="A2169" t="s">
        <v>337</v>
      </c>
      <c r="B2169">
        <v>44403</v>
      </c>
      <c r="C2169" t="s">
        <v>332</v>
      </c>
      <c r="D2169" t="s">
        <v>34</v>
      </c>
      <c r="E2169">
        <v>1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4.666666666666667</v>
      </c>
      <c r="M2169">
        <v>6</v>
      </c>
      <c r="N2169">
        <v>6</v>
      </c>
      <c r="O2169">
        <v>5</v>
      </c>
      <c r="P2169">
        <v>1</v>
      </c>
      <c r="Q2169">
        <v>1</v>
      </c>
      <c r="R2169">
        <v>9</v>
      </c>
      <c r="S2169">
        <v>0</v>
      </c>
      <c r="T2169">
        <v>0</v>
      </c>
      <c r="U2169">
        <v>0</v>
      </c>
    </row>
    <row r="2170" spans="1:21" x14ac:dyDescent="0.35">
      <c r="A2170" t="s">
        <v>337</v>
      </c>
      <c r="B2170">
        <v>44404</v>
      </c>
      <c r="C2170" t="s">
        <v>330</v>
      </c>
      <c r="D2170" t="s">
        <v>34</v>
      </c>
      <c r="E2170">
        <v>1</v>
      </c>
      <c r="F2170">
        <v>0</v>
      </c>
      <c r="G2170">
        <v>0</v>
      </c>
      <c r="H2170">
        <v>1</v>
      </c>
      <c r="I2170">
        <v>0</v>
      </c>
      <c r="J2170">
        <v>0</v>
      </c>
      <c r="K2170">
        <v>0</v>
      </c>
      <c r="L2170">
        <v>6</v>
      </c>
      <c r="M2170">
        <v>6</v>
      </c>
      <c r="N2170">
        <v>4</v>
      </c>
      <c r="O2170">
        <v>4</v>
      </c>
      <c r="P2170">
        <v>1</v>
      </c>
      <c r="Q2170">
        <v>3</v>
      </c>
      <c r="R2170">
        <v>8</v>
      </c>
      <c r="S2170">
        <v>0</v>
      </c>
      <c r="T2170">
        <v>0</v>
      </c>
      <c r="U2170">
        <v>1</v>
      </c>
    </row>
    <row r="2171" spans="1:21" x14ac:dyDescent="0.35">
      <c r="A2171" t="s">
        <v>337</v>
      </c>
      <c r="B2171">
        <v>44405</v>
      </c>
      <c r="C2171" t="s">
        <v>333</v>
      </c>
      <c r="D2171" t="s">
        <v>34</v>
      </c>
      <c r="E2171">
        <v>1</v>
      </c>
      <c r="F2171">
        <v>0</v>
      </c>
      <c r="G2171">
        <v>0</v>
      </c>
      <c r="H2171">
        <v>1</v>
      </c>
      <c r="I2171">
        <v>0</v>
      </c>
      <c r="J2171">
        <v>0</v>
      </c>
      <c r="K2171">
        <v>0</v>
      </c>
      <c r="L2171">
        <v>5.333333333333333</v>
      </c>
      <c r="M2171">
        <v>5</v>
      </c>
      <c r="N2171">
        <v>3</v>
      </c>
      <c r="O2171">
        <v>3</v>
      </c>
      <c r="P2171">
        <v>2</v>
      </c>
      <c r="Q2171">
        <v>1</v>
      </c>
      <c r="R2171">
        <v>3</v>
      </c>
      <c r="S2171">
        <v>1</v>
      </c>
      <c r="T2171">
        <v>0</v>
      </c>
      <c r="U2171">
        <v>0</v>
      </c>
    </row>
    <row r="2172" spans="1:21" x14ac:dyDescent="0.35">
      <c r="A2172" t="s">
        <v>337</v>
      </c>
      <c r="B2172">
        <v>44407</v>
      </c>
      <c r="C2172" t="s">
        <v>335</v>
      </c>
      <c r="D2172" t="s">
        <v>45</v>
      </c>
      <c r="E2172">
        <v>1</v>
      </c>
      <c r="F2172">
        <v>0</v>
      </c>
      <c r="G2172">
        <v>0</v>
      </c>
      <c r="H2172">
        <v>1</v>
      </c>
      <c r="I2172">
        <v>0</v>
      </c>
      <c r="J2172">
        <v>0</v>
      </c>
      <c r="K2172">
        <v>0</v>
      </c>
      <c r="L2172">
        <v>5</v>
      </c>
      <c r="M2172">
        <v>4</v>
      </c>
      <c r="N2172">
        <v>2</v>
      </c>
      <c r="O2172">
        <v>2</v>
      </c>
      <c r="P2172">
        <v>0</v>
      </c>
      <c r="Q2172">
        <v>3</v>
      </c>
      <c r="R2172">
        <v>6</v>
      </c>
      <c r="S2172">
        <v>0</v>
      </c>
      <c r="T2172">
        <v>0</v>
      </c>
      <c r="U2172">
        <v>0</v>
      </c>
    </row>
    <row r="2173" spans="1:21" x14ac:dyDescent="0.35">
      <c r="A2173" t="s">
        <v>337</v>
      </c>
      <c r="B2173">
        <v>44408</v>
      </c>
      <c r="C2173" t="s">
        <v>328</v>
      </c>
      <c r="D2173" t="s">
        <v>45</v>
      </c>
      <c r="E2173">
        <v>1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4</v>
      </c>
      <c r="M2173">
        <v>8</v>
      </c>
      <c r="N2173">
        <v>6</v>
      </c>
      <c r="O2173">
        <v>4</v>
      </c>
      <c r="P2173">
        <v>4</v>
      </c>
      <c r="Q2173">
        <v>2</v>
      </c>
      <c r="R2173">
        <v>4</v>
      </c>
      <c r="S2173">
        <v>0</v>
      </c>
      <c r="T2173">
        <v>0</v>
      </c>
      <c r="U2173">
        <v>0</v>
      </c>
    </row>
    <row r="2174" spans="1:21" x14ac:dyDescent="0.35">
      <c r="A2174" t="s">
        <v>337</v>
      </c>
      <c r="B2174">
        <v>44409</v>
      </c>
      <c r="C2174" t="s">
        <v>332</v>
      </c>
      <c r="D2174" t="s">
        <v>45</v>
      </c>
      <c r="E2174">
        <v>1</v>
      </c>
      <c r="F2174">
        <v>0</v>
      </c>
      <c r="G2174">
        <v>0</v>
      </c>
      <c r="H2174">
        <v>0</v>
      </c>
      <c r="I2174">
        <v>1</v>
      </c>
      <c r="J2174">
        <v>0</v>
      </c>
      <c r="K2174">
        <v>0</v>
      </c>
      <c r="L2174">
        <v>4.666666666666667</v>
      </c>
      <c r="M2174">
        <v>8</v>
      </c>
      <c r="N2174">
        <v>5</v>
      </c>
      <c r="O2174">
        <v>5</v>
      </c>
      <c r="P2174">
        <v>2</v>
      </c>
      <c r="Q2174">
        <v>2</v>
      </c>
      <c r="R2174">
        <v>7</v>
      </c>
      <c r="S2174">
        <v>0</v>
      </c>
      <c r="T2174">
        <v>0</v>
      </c>
      <c r="U2174">
        <v>1</v>
      </c>
    </row>
    <row r="2175" spans="1:21" x14ac:dyDescent="0.35">
      <c r="A2175" t="s">
        <v>337</v>
      </c>
      <c r="B2175">
        <v>44411</v>
      </c>
      <c r="C2175" t="s">
        <v>330</v>
      </c>
      <c r="D2175" t="s">
        <v>61</v>
      </c>
      <c r="E2175">
        <v>1</v>
      </c>
      <c r="F2175">
        <v>0</v>
      </c>
      <c r="G2175">
        <v>0</v>
      </c>
      <c r="H2175">
        <v>1</v>
      </c>
      <c r="I2175">
        <v>0</v>
      </c>
      <c r="J2175">
        <v>0</v>
      </c>
      <c r="K2175">
        <v>0</v>
      </c>
      <c r="L2175">
        <v>6.666666666666667</v>
      </c>
      <c r="M2175">
        <v>4</v>
      </c>
      <c r="N2175">
        <v>0</v>
      </c>
      <c r="O2175">
        <v>0</v>
      </c>
      <c r="P2175">
        <v>0</v>
      </c>
      <c r="Q2175">
        <v>3</v>
      </c>
      <c r="R2175">
        <v>9</v>
      </c>
      <c r="S2175">
        <v>0</v>
      </c>
      <c r="T2175">
        <v>0</v>
      </c>
      <c r="U2175">
        <v>0</v>
      </c>
    </row>
    <row r="2176" spans="1:21" x14ac:dyDescent="0.35">
      <c r="A2176" t="s">
        <v>337</v>
      </c>
      <c r="B2176">
        <v>44412</v>
      </c>
      <c r="C2176" t="s">
        <v>333</v>
      </c>
      <c r="D2176" t="s">
        <v>61</v>
      </c>
      <c r="E2176">
        <v>1</v>
      </c>
      <c r="F2176">
        <v>0</v>
      </c>
      <c r="G2176">
        <v>0</v>
      </c>
      <c r="H2176">
        <v>0</v>
      </c>
      <c r="I2176">
        <v>1</v>
      </c>
      <c r="J2176">
        <v>0</v>
      </c>
      <c r="K2176">
        <v>0</v>
      </c>
      <c r="L2176">
        <v>3</v>
      </c>
      <c r="M2176">
        <v>6</v>
      </c>
      <c r="N2176">
        <v>7</v>
      </c>
      <c r="O2176">
        <v>6</v>
      </c>
      <c r="P2176">
        <v>4</v>
      </c>
      <c r="Q2176">
        <v>2</v>
      </c>
      <c r="R2176">
        <v>3</v>
      </c>
      <c r="S2176">
        <v>0</v>
      </c>
      <c r="T2176">
        <v>0</v>
      </c>
      <c r="U2176">
        <v>0</v>
      </c>
    </row>
    <row r="2177" spans="1:21" x14ac:dyDescent="0.35">
      <c r="A2177" t="s">
        <v>337</v>
      </c>
      <c r="B2177">
        <v>44413</v>
      </c>
      <c r="C2177" t="s">
        <v>335</v>
      </c>
      <c r="D2177" t="s">
        <v>30</v>
      </c>
      <c r="E2177">
        <v>1</v>
      </c>
      <c r="F2177">
        <v>0</v>
      </c>
      <c r="G2177">
        <v>0</v>
      </c>
      <c r="H2177">
        <v>0</v>
      </c>
      <c r="I2177">
        <v>1</v>
      </c>
      <c r="J2177">
        <v>0</v>
      </c>
      <c r="K2177">
        <v>0</v>
      </c>
      <c r="L2177">
        <v>6.666666666666667</v>
      </c>
      <c r="M2177">
        <v>6</v>
      </c>
      <c r="N2177">
        <v>4</v>
      </c>
      <c r="O2177">
        <v>4</v>
      </c>
      <c r="P2177">
        <v>0</v>
      </c>
      <c r="Q2177">
        <v>3</v>
      </c>
      <c r="R2177">
        <v>7</v>
      </c>
      <c r="S2177">
        <v>0</v>
      </c>
      <c r="T2177">
        <v>0</v>
      </c>
      <c r="U2177">
        <v>1</v>
      </c>
    </row>
    <row r="2178" spans="1:21" x14ac:dyDescent="0.35">
      <c r="A2178" t="s">
        <v>337</v>
      </c>
      <c r="B2178">
        <v>44414</v>
      </c>
      <c r="C2178" t="s">
        <v>328</v>
      </c>
      <c r="D2178" t="s">
        <v>30</v>
      </c>
      <c r="E2178">
        <v>1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6</v>
      </c>
      <c r="M2178">
        <v>6</v>
      </c>
      <c r="N2178">
        <v>3</v>
      </c>
      <c r="O2178">
        <v>3</v>
      </c>
      <c r="P2178">
        <v>1</v>
      </c>
      <c r="Q2178">
        <v>1</v>
      </c>
      <c r="R2178">
        <v>3</v>
      </c>
      <c r="S2178">
        <v>0</v>
      </c>
      <c r="T2178">
        <v>0</v>
      </c>
      <c r="U2178">
        <v>0</v>
      </c>
    </row>
    <row r="2179" spans="1:21" x14ac:dyDescent="0.35">
      <c r="A2179" t="s">
        <v>337</v>
      </c>
      <c r="B2179">
        <v>44415</v>
      </c>
      <c r="C2179" t="s">
        <v>332</v>
      </c>
      <c r="D2179" t="s">
        <v>30</v>
      </c>
      <c r="E2179">
        <v>1</v>
      </c>
      <c r="F2179">
        <v>0</v>
      </c>
      <c r="G2179">
        <v>0</v>
      </c>
      <c r="H2179">
        <v>1</v>
      </c>
      <c r="I2179">
        <v>0</v>
      </c>
      <c r="J2179">
        <v>0</v>
      </c>
      <c r="K2179">
        <v>0</v>
      </c>
      <c r="L2179">
        <v>6</v>
      </c>
      <c r="M2179">
        <v>2</v>
      </c>
      <c r="N2179">
        <v>0</v>
      </c>
      <c r="O2179">
        <v>0</v>
      </c>
      <c r="P2179">
        <v>0</v>
      </c>
      <c r="Q2179">
        <v>0</v>
      </c>
      <c r="R2179">
        <v>8</v>
      </c>
      <c r="S2179">
        <v>0</v>
      </c>
      <c r="T2179">
        <v>0</v>
      </c>
      <c r="U2179">
        <v>0</v>
      </c>
    </row>
    <row r="2180" spans="1:21" x14ac:dyDescent="0.35">
      <c r="A2180" t="s">
        <v>337</v>
      </c>
      <c r="B2180">
        <v>44416</v>
      </c>
      <c r="C2180" t="s">
        <v>330</v>
      </c>
      <c r="D2180" t="s">
        <v>30</v>
      </c>
      <c r="E2180">
        <v>1</v>
      </c>
      <c r="F2180">
        <v>0</v>
      </c>
      <c r="G2180">
        <v>0</v>
      </c>
      <c r="H2180">
        <v>0</v>
      </c>
      <c r="I2180">
        <v>1</v>
      </c>
      <c r="J2180">
        <v>0</v>
      </c>
      <c r="K2180">
        <v>0</v>
      </c>
      <c r="L2180">
        <v>4.666666666666667</v>
      </c>
      <c r="M2180">
        <v>8</v>
      </c>
      <c r="N2180">
        <v>4</v>
      </c>
      <c r="O2180">
        <v>4</v>
      </c>
      <c r="P2180">
        <v>2</v>
      </c>
      <c r="Q2180">
        <v>3</v>
      </c>
      <c r="R2180">
        <v>4</v>
      </c>
      <c r="S2180">
        <v>1</v>
      </c>
      <c r="T2180">
        <v>0</v>
      </c>
      <c r="U2180">
        <v>0</v>
      </c>
    </row>
    <row r="2181" spans="1:21" x14ac:dyDescent="0.35">
      <c r="A2181" t="s">
        <v>337</v>
      </c>
      <c r="B2181">
        <v>44418</v>
      </c>
      <c r="C2181" t="s">
        <v>333</v>
      </c>
      <c r="D2181" t="s">
        <v>58</v>
      </c>
      <c r="E2181">
        <v>1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0</v>
      </c>
      <c r="L2181">
        <v>5</v>
      </c>
      <c r="M2181">
        <v>3</v>
      </c>
      <c r="N2181">
        <v>0</v>
      </c>
      <c r="O2181">
        <v>0</v>
      </c>
      <c r="P2181">
        <v>0</v>
      </c>
      <c r="Q2181">
        <v>2</v>
      </c>
      <c r="R2181">
        <v>3</v>
      </c>
      <c r="S2181">
        <v>0</v>
      </c>
      <c r="T2181">
        <v>0</v>
      </c>
      <c r="U2181">
        <v>0</v>
      </c>
    </row>
    <row r="2182" spans="1:21" x14ac:dyDescent="0.35">
      <c r="A2182" t="s">
        <v>337</v>
      </c>
      <c r="B2182">
        <v>44419</v>
      </c>
      <c r="C2182" t="s">
        <v>335</v>
      </c>
      <c r="D2182" t="s">
        <v>58</v>
      </c>
      <c r="E2182">
        <v>1</v>
      </c>
      <c r="F2182">
        <v>0</v>
      </c>
      <c r="G2182">
        <v>0</v>
      </c>
      <c r="H2182">
        <v>1</v>
      </c>
      <c r="I2182">
        <v>0</v>
      </c>
      <c r="J2182">
        <v>0</v>
      </c>
      <c r="K2182">
        <v>0</v>
      </c>
      <c r="L2182">
        <v>6</v>
      </c>
      <c r="M2182">
        <v>4</v>
      </c>
      <c r="N2182">
        <v>1</v>
      </c>
      <c r="O2182">
        <v>1</v>
      </c>
      <c r="P2182">
        <v>0</v>
      </c>
      <c r="Q2182">
        <v>4</v>
      </c>
      <c r="R2182">
        <v>8</v>
      </c>
      <c r="S2182">
        <v>1</v>
      </c>
      <c r="T2182">
        <v>0</v>
      </c>
      <c r="U2182">
        <v>0</v>
      </c>
    </row>
    <row r="2183" spans="1:21" x14ac:dyDescent="0.35">
      <c r="A2183" t="s">
        <v>337</v>
      </c>
      <c r="B2183">
        <v>44421</v>
      </c>
      <c r="C2183" t="s">
        <v>328</v>
      </c>
      <c r="D2183" t="s">
        <v>163</v>
      </c>
      <c r="E2183">
        <v>1</v>
      </c>
      <c r="F2183">
        <v>0</v>
      </c>
      <c r="G2183">
        <v>0</v>
      </c>
      <c r="H2183">
        <v>1</v>
      </c>
      <c r="I2183">
        <v>0</v>
      </c>
      <c r="J2183">
        <v>0</v>
      </c>
      <c r="K2183">
        <v>0</v>
      </c>
      <c r="L2183">
        <v>7</v>
      </c>
      <c r="M2183">
        <v>2</v>
      </c>
      <c r="N2183">
        <v>0</v>
      </c>
      <c r="O2183">
        <v>0</v>
      </c>
      <c r="P2183">
        <v>0</v>
      </c>
      <c r="Q2183">
        <v>0</v>
      </c>
      <c r="R2183">
        <v>7</v>
      </c>
      <c r="S2183">
        <v>0</v>
      </c>
      <c r="T2183">
        <v>0</v>
      </c>
      <c r="U2183">
        <v>0</v>
      </c>
    </row>
    <row r="2184" spans="1:21" x14ac:dyDescent="0.35">
      <c r="A2184" t="s">
        <v>337</v>
      </c>
      <c r="B2184">
        <v>44422</v>
      </c>
      <c r="C2184" t="s">
        <v>332</v>
      </c>
      <c r="D2184" t="s">
        <v>163</v>
      </c>
      <c r="E2184">
        <v>1</v>
      </c>
      <c r="F2184">
        <v>0</v>
      </c>
      <c r="G2184">
        <v>0</v>
      </c>
      <c r="H2184">
        <v>1</v>
      </c>
      <c r="I2184">
        <v>0</v>
      </c>
      <c r="J2184">
        <v>0</v>
      </c>
      <c r="K2184">
        <v>0</v>
      </c>
      <c r="L2184">
        <v>5</v>
      </c>
      <c r="M2184">
        <v>6</v>
      </c>
      <c r="N2184">
        <v>2</v>
      </c>
      <c r="O2184">
        <v>2</v>
      </c>
      <c r="P2184">
        <v>1</v>
      </c>
      <c r="Q2184">
        <v>3</v>
      </c>
      <c r="R2184">
        <v>5</v>
      </c>
      <c r="S2184">
        <v>0</v>
      </c>
      <c r="T2184">
        <v>0</v>
      </c>
      <c r="U2184">
        <v>2</v>
      </c>
    </row>
    <row r="2185" spans="1:21" x14ac:dyDescent="0.35">
      <c r="A2185" t="s">
        <v>337</v>
      </c>
      <c r="B2185">
        <v>44423</v>
      </c>
      <c r="C2185" t="s">
        <v>330</v>
      </c>
      <c r="D2185" t="s">
        <v>163</v>
      </c>
      <c r="E2185">
        <v>1</v>
      </c>
      <c r="F2185">
        <v>0</v>
      </c>
      <c r="G2185">
        <v>0</v>
      </c>
      <c r="H2185">
        <v>0</v>
      </c>
      <c r="I2185">
        <v>1</v>
      </c>
      <c r="J2185">
        <v>0</v>
      </c>
      <c r="K2185">
        <v>0</v>
      </c>
      <c r="L2185">
        <v>5.666666666666667</v>
      </c>
      <c r="M2185">
        <v>6</v>
      </c>
      <c r="N2185">
        <v>2</v>
      </c>
      <c r="O2185">
        <v>2</v>
      </c>
      <c r="P2185">
        <v>0</v>
      </c>
      <c r="Q2185">
        <v>1</v>
      </c>
      <c r="R2185">
        <v>8</v>
      </c>
      <c r="S2185">
        <v>1</v>
      </c>
      <c r="T2185">
        <v>0</v>
      </c>
      <c r="U2185">
        <v>1</v>
      </c>
    </row>
    <row r="2186" spans="1:21" x14ac:dyDescent="0.35">
      <c r="A2186" t="s">
        <v>337</v>
      </c>
      <c r="B2186">
        <v>44424</v>
      </c>
      <c r="C2186" t="s">
        <v>333</v>
      </c>
      <c r="D2186" t="s">
        <v>29</v>
      </c>
      <c r="E2186">
        <v>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5.333333333333333</v>
      </c>
      <c r="M2186">
        <v>8</v>
      </c>
      <c r="N2186">
        <v>4</v>
      </c>
      <c r="O2186">
        <v>4</v>
      </c>
      <c r="P2186">
        <v>1</v>
      </c>
      <c r="Q2186">
        <v>2</v>
      </c>
      <c r="R2186">
        <v>2</v>
      </c>
      <c r="S2186">
        <v>0</v>
      </c>
      <c r="T2186">
        <v>0</v>
      </c>
      <c r="U2186">
        <v>0</v>
      </c>
    </row>
    <row r="2187" spans="1:21" x14ac:dyDescent="0.35">
      <c r="A2187" t="s">
        <v>337</v>
      </c>
      <c r="B2187">
        <v>44425</v>
      </c>
      <c r="C2187" t="s">
        <v>335</v>
      </c>
      <c r="D2187" t="s">
        <v>29</v>
      </c>
      <c r="E2187">
        <v>1</v>
      </c>
      <c r="F2187">
        <v>0</v>
      </c>
      <c r="G2187">
        <v>0</v>
      </c>
      <c r="H2187">
        <v>0</v>
      </c>
      <c r="I2187">
        <v>1</v>
      </c>
      <c r="J2187">
        <v>0</v>
      </c>
      <c r="K2187">
        <v>0</v>
      </c>
      <c r="L2187">
        <v>6.666666666666667</v>
      </c>
      <c r="M2187">
        <v>9</v>
      </c>
      <c r="N2187">
        <v>3</v>
      </c>
      <c r="O2187">
        <v>3</v>
      </c>
      <c r="P2187">
        <v>0</v>
      </c>
      <c r="Q2187">
        <v>1</v>
      </c>
      <c r="R2187">
        <v>5</v>
      </c>
      <c r="S2187">
        <v>1</v>
      </c>
      <c r="T2187">
        <v>0</v>
      </c>
      <c r="U2187">
        <v>0</v>
      </c>
    </row>
    <row r="2188" spans="1:21" x14ac:dyDescent="0.35">
      <c r="A2188" t="s">
        <v>337</v>
      </c>
      <c r="B2188">
        <v>44426</v>
      </c>
      <c r="C2188" t="s">
        <v>328</v>
      </c>
      <c r="D2188" t="s">
        <v>29</v>
      </c>
      <c r="E2188">
        <v>1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6</v>
      </c>
      <c r="M2188">
        <v>5</v>
      </c>
      <c r="N2188">
        <v>1</v>
      </c>
      <c r="O2188">
        <v>1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</row>
    <row r="2189" spans="1:21" x14ac:dyDescent="0.35">
      <c r="A2189" t="s">
        <v>337</v>
      </c>
      <c r="B2189" t="s">
        <v>0</v>
      </c>
      <c r="C2189" t="s">
        <v>1</v>
      </c>
      <c r="D2189" t="s">
        <v>2</v>
      </c>
      <c r="E2189" t="s">
        <v>3</v>
      </c>
      <c r="F2189" t="s">
        <v>4</v>
      </c>
      <c r="G2189" t="s">
        <v>5</v>
      </c>
      <c r="H2189" t="s">
        <v>6</v>
      </c>
      <c r="I2189" t="s">
        <v>7</v>
      </c>
      <c r="J2189" t="s">
        <v>8</v>
      </c>
      <c r="K2189" t="s">
        <v>9</v>
      </c>
      <c r="L2189" t="s">
        <v>10</v>
      </c>
      <c r="M2189" t="s">
        <v>11</v>
      </c>
      <c r="N2189" t="s">
        <v>12</v>
      </c>
      <c r="O2189" t="s">
        <v>13</v>
      </c>
      <c r="P2189" t="s">
        <v>14</v>
      </c>
      <c r="Q2189" t="s">
        <v>15</v>
      </c>
      <c r="R2189" t="s">
        <v>16</v>
      </c>
      <c r="S2189" t="s">
        <v>17</v>
      </c>
      <c r="T2189" t="s">
        <v>18</v>
      </c>
      <c r="U2189" t="s">
        <v>19</v>
      </c>
    </row>
    <row r="2190" spans="1:21" x14ac:dyDescent="0.35">
      <c r="A2190" t="s">
        <v>337</v>
      </c>
      <c r="B2190">
        <v>44427</v>
      </c>
      <c r="C2190" t="s">
        <v>332</v>
      </c>
      <c r="D2190" t="s">
        <v>29</v>
      </c>
      <c r="E2190">
        <v>1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5</v>
      </c>
      <c r="M2190">
        <v>4</v>
      </c>
      <c r="N2190">
        <v>3</v>
      </c>
      <c r="O2190">
        <v>3</v>
      </c>
      <c r="P2190">
        <v>1</v>
      </c>
      <c r="Q2190">
        <v>1</v>
      </c>
      <c r="R2190">
        <v>3</v>
      </c>
      <c r="S2190">
        <v>0</v>
      </c>
      <c r="T2190">
        <v>0</v>
      </c>
      <c r="U2190">
        <v>1</v>
      </c>
    </row>
    <row r="2191" spans="1:21" x14ac:dyDescent="0.35">
      <c r="A2191" t="s">
        <v>337</v>
      </c>
      <c r="B2191">
        <v>44428</v>
      </c>
      <c r="C2191" t="s">
        <v>330</v>
      </c>
      <c r="D2191" t="s">
        <v>46</v>
      </c>
      <c r="E2191">
        <v>1</v>
      </c>
      <c r="F2191">
        <v>0</v>
      </c>
      <c r="G2191">
        <v>0</v>
      </c>
      <c r="H2191">
        <v>1</v>
      </c>
      <c r="I2191">
        <v>0</v>
      </c>
      <c r="J2191">
        <v>0</v>
      </c>
      <c r="K2191">
        <v>0</v>
      </c>
      <c r="L2191">
        <v>6</v>
      </c>
      <c r="M2191">
        <v>5</v>
      </c>
      <c r="N2191">
        <v>2</v>
      </c>
      <c r="O2191">
        <v>2</v>
      </c>
      <c r="P2191">
        <v>1</v>
      </c>
      <c r="Q2191">
        <v>1</v>
      </c>
      <c r="R2191">
        <v>8</v>
      </c>
      <c r="S2191">
        <v>1</v>
      </c>
      <c r="T2191">
        <v>0</v>
      </c>
      <c r="U2191">
        <v>1</v>
      </c>
    </row>
    <row r="2192" spans="1:21" x14ac:dyDescent="0.35">
      <c r="A2192" t="s">
        <v>337</v>
      </c>
      <c r="B2192">
        <v>44429</v>
      </c>
      <c r="C2192" t="s">
        <v>333</v>
      </c>
      <c r="D2192" t="s">
        <v>46</v>
      </c>
      <c r="E2192">
        <v>1</v>
      </c>
      <c r="F2192">
        <v>0</v>
      </c>
      <c r="G2192">
        <v>0</v>
      </c>
      <c r="H2192">
        <v>1</v>
      </c>
      <c r="I2192">
        <v>0</v>
      </c>
      <c r="J2192">
        <v>0</v>
      </c>
      <c r="K2192">
        <v>0</v>
      </c>
      <c r="L2192">
        <v>5.666666666666667</v>
      </c>
      <c r="M2192">
        <v>4</v>
      </c>
      <c r="N2192">
        <v>1</v>
      </c>
      <c r="O2192">
        <v>1</v>
      </c>
      <c r="P2192">
        <v>1</v>
      </c>
      <c r="Q2192">
        <v>4</v>
      </c>
      <c r="R2192">
        <v>8</v>
      </c>
      <c r="S2192">
        <v>0</v>
      </c>
      <c r="T2192">
        <v>0</v>
      </c>
      <c r="U2192">
        <v>0</v>
      </c>
    </row>
    <row r="2193" spans="1:21" x14ac:dyDescent="0.35">
      <c r="A2193" t="s">
        <v>337</v>
      </c>
      <c r="B2193">
        <v>44430</v>
      </c>
      <c r="C2193" t="s">
        <v>335</v>
      </c>
      <c r="D2193" t="s">
        <v>46</v>
      </c>
      <c r="E2193">
        <v>1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7</v>
      </c>
      <c r="M2193">
        <v>3</v>
      </c>
      <c r="N2193">
        <v>0</v>
      </c>
      <c r="O2193">
        <v>0</v>
      </c>
      <c r="P2193">
        <v>0</v>
      </c>
      <c r="Q2193">
        <v>1</v>
      </c>
      <c r="R2193">
        <v>6</v>
      </c>
      <c r="S2193">
        <v>0</v>
      </c>
      <c r="T2193">
        <v>0</v>
      </c>
      <c r="U2193">
        <v>0</v>
      </c>
    </row>
    <row r="2194" spans="1:21" x14ac:dyDescent="0.35">
      <c r="A2194" t="s">
        <v>337</v>
      </c>
      <c r="B2194">
        <v>44431</v>
      </c>
      <c r="C2194" t="s">
        <v>328</v>
      </c>
      <c r="D2194" t="s">
        <v>47</v>
      </c>
      <c r="E2194">
        <v>1</v>
      </c>
      <c r="F2194">
        <v>0</v>
      </c>
      <c r="G2194">
        <v>0</v>
      </c>
      <c r="H2194">
        <v>0</v>
      </c>
      <c r="I2194">
        <v>1</v>
      </c>
      <c r="J2194">
        <v>0</v>
      </c>
      <c r="K2194">
        <v>0</v>
      </c>
      <c r="L2194">
        <v>6</v>
      </c>
      <c r="M2194">
        <v>6</v>
      </c>
      <c r="N2194">
        <v>2</v>
      </c>
      <c r="O2194">
        <v>2</v>
      </c>
      <c r="P2194">
        <v>1</v>
      </c>
      <c r="Q2194">
        <v>1</v>
      </c>
      <c r="R2194">
        <v>2</v>
      </c>
      <c r="S2194">
        <v>0</v>
      </c>
      <c r="T2194">
        <v>0</v>
      </c>
      <c r="U2194">
        <v>0</v>
      </c>
    </row>
    <row r="2195" spans="1:21" x14ac:dyDescent="0.35">
      <c r="A2195" t="s">
        <v>337</v>
      </c>
      <c r="B2195">
        <v>44432</v>
      </c>
      <c r="C2195" t="s">
        <v>332</v>
      </c>
      <c r="D2195" t="s">
        <v>47</v>
      </c>
      <c r="E2195">
        <v>1</v>
      </c>
      <c r="F2195">
        <v>0</v>
      </c>
      <c r="G2195">
        <v>0</v>
      </c>
      <c r="H2195">
        <v>1</v>
      </c>
      <c r="I2195">
        <v>0</v>
      </c>
      <c r="J2195">
        <v>0</v>
      </c>
      <c r="K2195">
        <v>0</v>
      </c>
      <c r="L2195">
        <v>6.666666666666667</v>
      </c>
      <c r="M2195">
        <v>4</v>
      </c>
      <c r="N2195">
        <v>0</v>
      </c>
      <c r="O2195">
        <v>0</v>
      </c>
      <c r="P2195">
        <v>0</v>
      </c>
      <c r="Q2195">
        <v>1</v>
      </c>
      <c r="R2195">
        <v>7</v>
      </c>
      <c r="S2195">
        <v>0</v>
      </c>
      <c r="T2195">
        <v>0</v>
      </c>
      <c r="U2195">
        <v>0</v>
      </c>
    </row>
    <row r="2196" spans="1:21" x14ac:dyDescent="0.35">
      <c r="A2196" t="s">
        <v>337</v>
      </c>
      <c r="B2196">
        <v>44433</v>
      </c>
      <c r="C2196" t="s">
        <v>330</v>
      </c>
      <c r="D2196" t="s">
        <v>47</v>
      </c>
      <c r="E2196">
        <v>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6.666666666666667</v>
      </c>
      <c r="M2196">
        <v>5</v>
      </c>
      <c r="N2196">
        <v>4</v>
      </c>
      <c r="O2196">
        <v>4</v>
      </c>
      <c r="P2196">
        <v>1</v>
      </c>
      <c r="Q2196">
        <v>4</v>
      </c>
      <c r="R2196">
        <v>7</v>
      </c>
      <c r="S2196">
        <v>0</v>
      </c>
      <c r="T2196">
        <v>0</v>
      </c>
      <c r="U2196">
        <v>0</v>
      </c>
    </row>
    <row r="2197" spans="1:21" x14ac:dyDescent="0.35">
      <c r="A2197" t="s">
        <v>337</v>
      </c>
      <c r="B2197">
        <v>44435</v>
      </c>
      <c r="C2197" t="s">
        <v>333</v>
      </c>
      <c r="D2197" t="s">
        <v>33</v>
      </c>
      <c r="E2197">
        <v>1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5</v>
      </c>
      <c r="M2197">
        <v>6</v>
      </c>
      <c r="N2197">
        <v>2</v>
      </c>
      <c r="O2197">
        <v>2</v>
      </c>
      <c r="P2197">
        <v>1</v>
      </c>
      <c r="Q2197">
        <v>0</v>
      </c>
      <c r="R2197">
        <v>5</v>
      </c>
      <c r="S2197">
        <v>1</v>
      </c>
      <c r="T2197">
        <v>0</v>
      </c>
      <c r="U2197">
        <v>0</v>
      </c>
    </row>
    <row r="2198" spans="1:21" x14ac:dyDescent="0.35">
      <c r="A2198" t="s">
        <v>337</v>
      </c>
      <c r="B2198">
        <v>44436</v>
      </c>
      <c r="C2198" t="s">
        <v>335</v>
      </c>
      <c r="D2198" t="s">
        <v>33</v>
      </c>
      <c r="E2198">
        <v>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7</v>
      </c>
      <c r="M2198">
        <v>3</v>
      </c>
      <c r="N2198">
        <v>2</v>
      </c>
      <c r="O2198">
        <v>2</v>
      </c>
      <c r="P2198">
        <v>1</v>
      </c>
      <c r="Q2198">
        <v>1</v>
      </c>
      <c r="R2198">
        <v>7</v>
      </c>
      <c r="S2198">
        <v>1</v>
      </c>
      <c r="T2198">
        <v>0</v>
      </c>
      <c r="U2198">
        <v>0</v>
      </c>
    </row>
    <row r="2199" spans="1:21" x14ac:dyDescent="0.35">
      <c r="A2199" t="s">
        <v>337</v>
      </c>
      <c r="B2199">
        <v>44437</v>
      </c>
      <c r="C2199" t="s">
        <v>328</v>
      </c>
      <c r="D2199" t="s">
        <v>33</v>
      </c>
      <c r="E2199">
        <v>1</v>
      </c>
      <c r="F2199">
        <v>0</v>
      </c>
      <c r="G2199">
        <v>0</v>
      </c>
      <c r="H2199">
        <v>0</v>
      </c>
      <c r="I2199">
        <v>1</v>
      </c>
      <c r="J2199">
        <v>0</v>
      </c>
      <c r="K2199">
        <v>0</v>
      </c>
      <c r="L2199">
        <v>4</v>
      </c>
      <c r="M2199">
        <v>9</v>
      </c>
      <c r="N2199">
        <v>6</v>
      </c>
      <c r="O2199">
        <v>6</v>
      </c>
      <c r="P2199">
        <v>1</v>
      </c>
      <c r="Q2199">
        <v>2</v>
      </c>
      <c r="R2199">
        <v>1</v>
      </c>
      <c r="S2199">
        <v>0</v>
      </c>
      <c r="T2199">
        <v>0</v>
      </c>
      <c r="U2199">
        <v>0</v>
      </c>
    </row>
    <row r="2200" spans="1:21" x14ac:dyDescent="0.35">
      <c r="A2200" t="s">
        <v>337</v>
      </c>
      <c r="B2200">
        <v>44438</v>
      </c>
      <c r="C2200" t="s">
        <v>332</v>
      </c>
      <c r="D2200" t="s">
        <v>34</v>
      </c>
      <c r="E2200">
        <v>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5</v>
      </c>
      <c r="M2200">
        <v>5</v>
      </c>
      <c r="N2200">
        <v>2</v>
      </c>
      <c r="O2200">
        <v>2</v>
      </c>
      <c r="P2200">
        <v>1</v>
      </c>
      <c r="Q2200">
        <v>2</v>
      </c>
      <c r="R2200">
        <v>6</v>
      </c>
      <c r="S2200">
        <v>0</v>
      </c>
      <c r="T2200">
        <v>1</v>
      </c>
      <c r="U2200">
        <v>0</v>
      </c>
    </row>
    <row r="2201" spans="1:21" x14ac:dyDescent="0.35">
      <c r="A2201" t="s">
        <v>337</v>
      </c>
      <c r="B2201">
        <v>44439</v>
      </c>
      <c r="C2201" t="s">
        <v>330</v>
      </c>
      <c r="D2201" t="s">
        <v>34</v>
      </c>
      <c r="E2201">
        <v>1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5</v>
      </c>
      <c r="M2201">
        <v>4</v>
      </c>
      <c r="N2201">
        <v>0</v>
      </c>
      <c r="O2201">
        <v>0</v>
      </c>
      <c r="P2201">
        <v>0</v>
      </c>
      <c r="Q2201">
        <v>3</v>
      </c>
      <c r="R2201">
        <v>3</v>
      </c>
      <c r="S2201">
        <v>0</v>
      </c>
      <c r="T2201">
        <v>0</v>
      </c>
      <c r="U2201">
        <v>0</v>
      </c>
    </row>
    <row r="2202" spans="1:21" x14ac:dyDescent="0.35">
      <c r="A2202" t="s">
        <v>337</v>
      </c>
      <c r="B2202">
        <v>44440</v>
      </c>
      <c r="C2202" t="s">
        <v>333</v>
      </c>
      <c r="D2202" t="s">
        <v>34</v>
      </c>
      <c r="E2202">
        <v>1</v>
      </c>
      <c r="F2202">
        <v>0</v>
      </c>
      <c r="G2202">
        <v>0</v>
      </c>
      <c r="H2202">
        <v>0</v>
      </c>
      <c r="I2202">
        <v>1</v>
      </c>
      <c r="J2202">
        <v>0</v>
      </c>
      <c r="K2202">
        <v>0</v>
      </c>
      <c r="L2202">
        <v>5</v>
      </c>
      <c r="M2202">
        <v>2</v>
      </c>
      <c r="N2202">
        <v>1</v>
      </c>
      <c r="O2202">
        <v>1</v>
      </c>
      <c r="P2202">
        <v>0</v>
      </c>
      <c r="Q2202">
        <v>2</v>
      </c>
      <c r="R2202">
        <v>7</v>
      </c>
      <c r="S2202">
        <v>1</v>
      </c>
      <c r="T2202">
        <v>0</v>
      </c>
      <c r="U2202">
        <v>0</v>
      </c>
    </row>
    <row r="2203" spans="1:21" x14ac:dyDescent="0.35">
      <c r="A2203" t="s">
        <v>337</v>
      </c>
      <c r="B2203">
        <v>44442</v>
      </c>
      <c r="C2203" t="s">
        <v>331</v>
      </c>
      <c r="D2203" t="s">
        <v>74</v>
      </c>
      <c r="E2203">
        <v>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4.333333333333333</v>
      </c>
      <c r="M2203">
        <v>5</v>
      </c>
      <c r="N2203">
        <v>2</v>
      </c>
      <c r="O2203">
        <v>2</v>
      </c>
      <c r="P2203">
        <v>0</v>
      </c>
      <c r="Q2203">
        <v>1</v>
      </c>
      <c r="R2203">
        <v>4</v>
      </c>
      <c r="S2203">
        <v>0</v>
      </c>
      <c r="T2203">
        <v>0</v>
      </c>
      <c r="U2203">
        <v>0</v>
      </c>
    </row>
    <row r="2204" spans="1:21" x14ac:dyDescent="0.35">
      <c r="A2204" t="s">
        <v>337</v>
      </c>
      <c r="B2204">
        <v>44443</v>
      </c>
      <c r="C2204" t="s">
        <v>335</v>
      </c>
      <c r="D2204" t="s">
        <v>74</v>
      </c>
      <c r="E2204">
        <v>1</v>
      </c>
      <c r="F2204">
        <v>0</v>
      </c>
      <c r="G2204">
        <v>0</v>
      </c>
      <c r="H2204">
        <v>0</v>
      </c>
      <c r="I2204">
        <v>1</v>
      </c>
      <c r="J2204">
        <v>0</v>
      </c>
      <c r="K2204">
        <v>0</v>
      </c>
      <c r="L2204">
        <v>6</v>
      </c>
      <c r="M2204">
        <v>6</v>
      </c>
      <c r="N2204">
        <v>4</v>
      </c>
      <c r="O2204">
        <v>4</v>
      </c>
      <c r="P2204">
        <v>0</v>
      </c>
      <c r="Q2204">
        <v>2</v>
      </c>
      <c r="R2204">
        <v>4</v>
      </c>
      <c r="S2204">
        <v>2</v>
      </c>
      <c r="T2204">
        <v>1</v>
      </c>
      <c r="U2204">
        <v>0</v>
      </c>
    </row>
    <row r="2205" spans="1:21" x14ac:dyDescent="0.35">
      <c r="A2205" t="s">
        <v>337</v>
      </c>
      <c r="B2205">
        <v>44444</v>
      </c>
      <c r="C2205" t="s">
        <v>332</v>
      </c>
      <c r="D2205" t="s">
        <v>74</v>
      </c>
      <c r="E2205">
        <v>1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5.666666666666667</v>
      </c>
      <c r="M2205">
        <v>6</v>
      </c>
      <c r="N2205">
        <v>3</v>
      </c>
      <c r="O2205">
        <v>3</v>
      </c>
      <c r="P2205">
        <v>0</v>
      </c>
      <c r="Q2205">
        <v>1</v>
      </c>
      <c r="R2205">
        <v>5</v>
      </c>
      <c r="S2205">
        <v>0</v>
      </c>
      <c r="T2205">
        <v>0</v>
      </c>
      <c r="U2205">
        <v>0</v>
      </c>
    </row>
    <row r="2206" spans="1:21" x14ac:dyDescent="0.35">
      <c r="A2206" t="s">
        <v>337</v>
      </c>
      <c r="B2206">
        <v>44445</v>
      </c>
      <c r="C2206" t="s">
        <v>330</v>
      </c>
      <c r="D2206" t="s">
        <v>46</v>
      </c>
      <c r="E2206">
        <v>1</v>
      </c>
      <c r="F2206">
        <v>0</v>
      </c>
      <c r="G2206">
        <v>0</v>
      </c>
      <c r="H2206">
        <v>1</v>
      </c>
      <c r="I2206">
        <v>0</v>
      </c>
      <c r="J2206">
        <v>0</v>
      </c>
      <c r="K2206">
        <v>0</v>
      </c>
      <c r="L2206">
        <v>6</v>
      </c>
      <c r="M2206">
        <v>4</v>
      </c>
      <c r="N2206">
        <v>2</v>
      </c>
      <c r="O2206">
        <v>2</v>
      </c>
      <c r="P2206">
        <v>0</v>
      </c>
      <c r="Q2206">
        <v>4</v>
      </c>
      <c r="R2206">
        <v>7</v>
      </c>
      <c r="S2206">
        <v>0</v>
      </c>
      <c r="T2206">
        <v>0</v>
      </c>
      <c r="U2206">
        <v>0</v>
      </c>
    </row>
    <row r="2207" spans="1:21" x14ac:dyDescent="0.35">
      <c r="A2207" t="s">
        <v>337</v>
      </c>
      <c r="B2207">
        <v>44446</v>
      </c>
      <c r="C2207" t="s">
        <v>333</v>
      </c>
      <c r="D2207" t="s">
        <v>46</v>
      </c>
      <c r="E2207">
        <v>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5</v>
      </c>
      <c r="M2207">
        <v>5</v>
      </c>
      <c r="N2207">
        <v>2</v>
      </c>
      <c r="O2207">
        <v>2</v>
      </c>
      <c r="P2207">
        <v>0</v>
      </c>
      <c r="Q2207">
        <v>0</v>
      </c>
      <c r="R2207">
        <v>3</v>
      </c>
      <c r="S2207">
        <v>0</v>
      </c>
      <c r="T2207">
        <v>0</v>
      </c>
      <c r="U2207">
        <v>0</v>
      </c>
    </row>
    <row r="2208" spans="1:21" x14ac:dyDescent="0.35">
      <c r="A2208" t="s">
        <v>337</v>
      </c>
      <c r="B2208">
        <v>44447</v>
      </c>
      <c r="C2208" t="s">
        <v>331</v>
      </c>
      <c r="D2208" t="s">
        <v>46</v>
      </c>
      <c r="E2208">
        <v>1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3</v>
      </c>
      <c r="M2208">
        <v>4</v>
      </c>
      <c r="N2208">
        <v>2</v>
      </c>
      <c r="O2208">
        <v>2</v>
      </c>
      <c r="P2208">
        <v>0</v>
      </c>
      <c r="Q2208">
        <v>2</v>
      </c>
      <c r="R2208">
        <v>2</v>
      </c>
      <c r="S2208">
        <v>0</v>
      </c>
      <c r="T2208">
        <v>0</v>
      </c>
      <c r="U2208">
        <v>0</v>
      </c>
    </row>
    <row r="2209" spans="1:21" x14ac:dyDescent="0.35">
      <c r="A2209" t="s">
        <v>337</v>
      </c>
      <c r="B2209">
        <v>44449</v>
      </c>
      <c r="C2209" t="s">
        <v>335</v>
      </c>
      <c r="D2209" t="s">
        <v>106</v>
      </c>
      <c r="E2209">
        <v>1</v>
      </c>
      <c r="F2209">
        <v>0</v>
      </c>
      <c r="G2209">
        <v>0</v>
      </c>
      <c r="H2209">
        <v>1</v>
      </c>
      <c r="I2209">
        <v>0</v>
      </c>
      <c r="J2209">
        <v>0</v>
      </c>
      <c r="K2209">
        <v>0</v>
      </c>
      <c r="L2209">
        <v>5</v>
      </c>
      <c r="M2209">
        <v>6</v>
      </c>
      <c r="N2209">
        <v>5</v>
      </c>
      <c r="O2209">
        <v>4</v>
      </c>
      <c r="P2209">
        <v>2</v>
      </c>
      <c r="Q2209">
        <v>5</v>
      </c>
      <c r="R2209">
        <v>6</v>
      </c>
      <c r="S2209">
        <v>0</v>
      </c>
      <c r="T2209">
        <v>1</v>
      </c>
      <c r="U2209">
        <v>0</v>
      </c>
    </row>
    <row r="2210" spans="1:21" x14ac:dyDescent="0.35">
      <c r="A2210" t="s">
        <v>337</v>
      </c>
      <c r="B2210" t="s">
        <v>0</v>
      </c>
      <c r="C2210" t="s">
        <v>1</v>
      </c>
      <c r="D2210" t="s">
        <v>2</v>
      </c>
      <c r="E2210" t="s">
        <v>3</v>
      </c>
      <c r="F2210" t="s">
        <v>4</v>
      </c>
      <c r="G2210" t="s">
        <v>5</v>
      </c>
      <c r="H2210" t="s">
        <v>6</v>
      </c>
      <c r="I2210" t="s">
        <v>7</v>
      </c>
      <c r="J2210" t="s">
        <v>8</v>
      </c>
      <c r="K2210" t="s">
        <v>9</v>
      </c>
      <c r="L2210" t="s">
        <v>10</v>
      </c>
      <c r="M2210" t="s">
        <v>11</v>
      </c>
      <c r="N2210" t="s">
        <v>12</v>
      </c>
      <c r="O2210" t="s">
        <v>13</v>
      </c>
      <c r="P2210" t="s">
        <v>14</v>
      </c>
      <c r="Q2210" t="s">
        <v>15</v>
      </c>
      <c r="R2210" t="s">
        <v>16</v>
      </c>
      <c r="S2210" t="s">
        <v>17</v>
      </c>
      <c r="T2210" t="s">
        <v>18</v>
      </c>
      <c r="U2210" t="s">
        <v>19</v>
      </c>
    </row>
    <row r="2211" spans="1:21" x14ac:dyDescent="0.35">
      <c r="A2211" t="s">
        <v>337</v>
      </c>
      <c r="B2211">
        <v>44450</v>
      </c>
      <c r="C2211" t="s">
        <v>332</v>
      </c>
      <c r="D2211" t="s">
        <v>106</v>
      </c>
      <c r="E2211">
        <v>1</v>
      </c>
      <c r="F2211">
        <v>0</v>
      </c>
      <c r="G2211">
        <v>0</v>
      </c>
      <c r="H2211">
        <v>0</v>
      </c>
      <c r="I2211">
        <v>1</v>
      </c>
      <c r="J2211">
        <v>0</v>
      </c>
      <c r="K2211">
        <v>0</v>
      </c>
      <c r="L2211">
        <v>5</v>
      </c>
      <c r="M2211">
        <v>8</v>
      </c>
      <c r="N2211">
        <v>4</v>
      </c>
      <c r="O2211">
        <v>4</v>
      </c>
      <c r="P2211">
        <v>1</v>
      </c>
      <c r="Q2211">
        <v>2</v>
      </c>
      <c r="R2211">
        <v>3</v>
      </c>
      <c r="S2211">
        <v>0</v>
      </c>
      <c r="T2211">
        <v>0</v>
      </c>
      <c r="U2211">
        <v>0</v>
      </c>
    </row>
    <row r="2212" spans="1:21" x14ac:dyDescent="0.35">
      <c r="A2212" t="s">
        <v>337</v>
      </c>
      <c r="B2212">
        <v>44451</v>
      </c>
      <c r="C2212" t="s">
        <v>330</v>
      </c>
      <c r="D2212" t="s">
        <v>106</v>
      </c>
      <c r="E2212">
        <v>1</v>
      </c>
      <c r="F2212">
        <v>0</v>
      </c>
      <c r="G2212">
        <v>0</v>
      </c>
      <c r="H2212">
        <v>1</v>
      </c>
      <c r="I2212">
        <v>0</v>
      </c>
      <c r="J2212">
        <v>0</v>
      </c>
      <c r="K2212">
        <v>0</v>
      </c>
      <c r="L2212">
        <v>6</v>
      </c>
      <c r="M2212">
        <v>3</v>
      </c>
      <c r="N2212">
        <v>1</v>
      </c>
      <c r="O2212">
        <v>1</v>
      </c>
      <c r="P2212">
        <v>1</v>
      </c>
      <c r="Q2212">
        <v>2</v>
      </c>
      <c r="R2212">
        <v>7</v>
      </c>
      <c r="S2212">
        <v>1</v>
      </c>
      <c r="T2212">
        <v>0</v>
      </c>
      <c r="U2212">
        <v>0</v>
      </c>
    </row>
    <row r="2213" spans="1:21" x14ac:dyDescent="0.35">
      <c r="A2213" t="s">
        <v>337</v>
      </c>
      <c r="B2213">
        <v>44452</v>
      </c>
      <c r="C2213" t="s">
        <v>333</v>
      </c>
      <c r="D2213" t="s">
        <v>33</v>
      </c>
      <c r="E2213">
        <v>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1.3333333333333333</v>
      </c>
      <c r="M2213">
        <v>2</v>
      </c>
      <c r="N2213">
        <v>0</v>
      </c>
      <c r="O2213">
        <v>0</v>
      </c>
      <c r="P2213">
        <v>0</v>
      </c>
      <c r="Q2213">
        <v>0</v>
      </c>
      <c r="R2213">
        <v>1</v>
      </c>
      <c r="S2213">
        <v>0</v>
      </c>
      <c r="T2213">
        <v>0</v>
      </c>
      <c r="U2213">
        <v>0</v>
      </c>
    </row>
    <row r="2214" spans="1:21" x14ac:dyDescent="0.35">
      <c r="A2214" t="s">
        <v>337</v>
      </c>
      <c r="B2214">
        <v>44453</v>
      </c>
      <c r="C2214" t="s">
        <v>328</v>
      </c>
      <c r="D2214" t="s">
        <v>33</v>
      </c>
      <c r="E2214">
        <v>1</v>
      </c>
      <c r="F2214">
        <v>0</v>
      </c>
      <c r="G2214">
        <v>0</v>
      </c>
      <c r="H2214">
        <v>0</v>
      </c>
      <c r="I2214">
        <v>1</v>
      </c>
      <c r="J2214">
        <v>0</v>
      </c>
      <c r="K2214">
        <v>0</v>
      </c>
      <c r="L2214">
        <v>5</v>
      </c>
      <c r="M2214">
        <v>5</v>
      </c>
      <c r="N2214">
        <v>8</v>
      </c>
      <c r="O2214">
        <v>7</v>
      </c>
      <c r="P2214">
        <v>3</v>
      </c>
      <c r="Q2214">
        <v>3</v>
      </c>
      <c r="R2214">
        <v>4</v>
      </c>
      <c r="S2214">
        <v>0</v>
      </c>
      <c r="T2214">
        <v>0</v>
      </c>
      <c r="U2214">
        <v>0</v>
      </c>
    </row>
    <row r="2215" spans="1:21" x14ac:dyDescent="0.35">
      <c r="A2215" t="s">
        <v>337</v>
      </c>
      <c r="B2215">
        <v>44454</v>
      </c>
      <c r="C2215" t="s">
        <v>331</v>
      </c>
      <c r="D2215" t="s">
        <v>33</v>
      </c>
      <c r="E2215">
        <v>1</v>
      </c>
      <c r="F2215">
        <v>0</v>
      </c>
      <c r="G2215">
        <v>0</v>
      </c>
      <c r="H2215">
        <v>1</v>
      </c>
      <c r="I2215">
        <v>0</v>
      </c>
      <c r="J2215">
        <v>0</v>
      </c>
      <c r="K2215">
        <v>0</v>
      </c>
      <c r="L2215">
        <v>6</v>
      </c>
      <c r="M2215">
        <v>2</v>
      </c>
      <c r="N2215">
        <v>1</v>
      </c>
      <c r="O2215">
        <v>1</v>
      </c>
      <c r="P2215">
        <v>0</v>
      </c>
      <c r="Q2215">
        <v>1</v>
      </c>
      <c r="R2215">
        <v>6</v>
      </c>
      <c r="S2215">
        <v>0</v>
      </c>
      <c r="T2215">
        <v>0</v>
      </c>
      <c r="U2215">
        <v>0</v>
      </c>
    </row>
    <row r="2216" spans="1:21" x14ac:dyDescent="0.35">
      <c r="A2216" t="s">
        <v>337</v>
      </c>
      <c r="B2216">
        <v>44455</v>
      </c>
      <c r="C2216" t="s">
        <v>332</v>
      </c>
      <c r="D2216" t="s">
        <v>33</v>
      </c>
      <c r="E2216">
        <v>1</v>
      </c>
      <c r="F2216">
        <v>0</v>
      </c>
      <c r="G2216">
        <v>0</v>
      </c>
      <c r="H2216">
        <v>1</v>
      </c>
      <c r="I2216">
        <v>0</v>
      </c>
      <c r="J2216">
        <v>0</v>
      </c>
      <c r="K2216">
        <v>0</v>
      </c>
      <c r="L2216">
        <v>5.333333333333333</v>
      </c>
      <c r="M2216">
        <v>5</v>
      </c>
      <c r="N2216">
        <v>1</v>
      </c>
      <c r="O2216">
        <v>1</v>
      </c>
      <c r="P2216">
        <v>0</v>
      </c>
      <c r="Q2216">
        <v>3</v>
      </c>
      <c r="R2216">
        <v>2</v>
      </c>
      <c r="S2216">
        <v>0</v>
      </c>
      <c r="T2216">
        <v>0</v>
      </c>
      <c r="U2216">
        <v>0</v>
      </c>
    </row>
    <row r="2217" spans="1:21" x14ac:dyDescent="0.35">
      <c r="A2217" t="s">
        <v>337</v>
      </c>
      <c r="B2217">
        <v>44456</v>
      </c>
      <c r="C2217" t="s">
        <v>336</v>
      </c>
      <c r="D2217" t="s">
        <v>131</v>
      </c>
      <c r="E2217">
        <v>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2.6666666666666665</v>
      </c>
      <c r="M2217">
        <v>3</v>
      </c>
      <c r="N2217">
        <v>0</v>
      </c>
      <c r="O2217">
        <v>0</v>
      </c>
      <c r="P2217">
        <v>0</v>
      </c>
      <c r="Q2217">
        <v>2</v>
      </c>
      <c r="R2217">
        <v>6</v>
      </c>
      <c r="S2217">
        <v>0</v>
      </c>
      <c r="T2217">
        <v>0</v>
      </c>
      <c r="U2217">
        <v>1</v>
      </c>
    </row>
    <row r="2218" spans="1:21" x14ac:dyDescent="0.35">
      <c r="A2218" t="s">
        <v>337</v>
      </c>
      <c r="B2218">
        <v>44457</v>
      </c>
      <c r="C2218" t="s">
        <v>330</v>
      </c>
      <c r="D2218" t="s">
        <v>131</v>
      </c>
      <c r="E2218">
        <v>1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6</v>
      </c>
      <c r="M2218">
        <v>7</v>
      </c>
      <c r="N2218">
        <v>3</v>
      </c>
      <c r="O2218">
        <v>2</v>
      </c>
      <c r="P2218">
        <v>0</v>
      </c>
      <c r="Q2218">
        <v>2</v>
      </c>
      <c r="R2218">
        <v>8</v>
      </c>
      <c r="S2218">
        <v>0</v>
      </c>
      <c r="T2218">
        <v>0</v>
      </c>
      <c r="U2218">
        <v>0</v>
      </c>
    </row>
    <row r="2219" spans="1:21" x14ac:dyDescent="0.35">
      <c r="A2219" t="s">
        <v>337</v>
      </c>
      <c r="B2219">
        <v>44458</v>
      </c>
      <c r="C2219" t="s">
        <v>328</v>
      </c>
      <c r="D2219" t="s">
        <v>131</v>
      </c>
      <c r="E2219">
        <v>1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4</v>
      </c>
      <c r="M2219">
        <v>5</v>
      </c>
      <c r="N2219">
        <v>5</v>
      </c>
      <c r="O2219">
        <v>5</v>
      </c>
      <c r="P2219">
        <v>1</v>
      </c>
      <c r="Q2219">
        <v>1</v>
      </c>
      <c r="R2219">
        <v>3</v>
      </c>
      <c r="S2219">
        <v>0</v>
      </c>
      <c r="T2219">
        <v>0</v>
      </c>
      <c r="U2219">
        <v>0</v>
      </c>
    </row>
    <row r="2220" spans="1:21" x14ac:dyDescent="0.35">
      <c r="A2220" t="s">
        <v>337</v>
      </c>
      <c r="B2220">
        <v>44459</v>
      </c>
      <c r="C2220" t="s">
        <v>335</v>
      </c>
      <c r="D2220" t="s">
        <v>163</v>
      </c>
      <c r="E2220">
        <v>1</v>
      </c>
      <c r="F2220">
        <v>0</v>
      </c>
      <c r="G2220">
        <v>0</v>
      </c>
      <c r="H2220">
        <v>1</v>
      </c>
      <c r="I2220">
        <v>0</v>
      </c>
      <c r="J2220">
        <v>0</v>
      </c>
      <c r="K2220">
        <v>0</v>
      </c>
      <c r="L2220">
        <v>7</v>
      </c>
      <c r="M2220">
        <v>6</v>
      </c>
      <c r="N2220">
        <v>0</v>
      </c>
      <c r="O2220">
        <v>0</v>
      </c>
      <c r="P2220">
        <v>0</v>
      </c>
      <c r="Q2220">
        <v>3</v>
      </c>
      <c r="R2220">
        <v>6</v>
      </c>
      <c r="S2220">
        <v>0</v>
      </c>
      <c r="T2220">
        <v>0</v>
      </c>
      <c r="U2220">
        <v>0</v>
      </c>
    </row>
    <row r="2221" spans="1:21" x14ac:dyDescent="0.35">
      <c r="A2221" t="s">
        <v>337</v>
      </c>
      <c r="B2221">
        <v>44460</v>
      </c>
      <c r="C2221" t="s">
        <v>331</v>
      </c>
      <c r="D2221" t="s">
        <v>163</v>
      </c>
      <c r="E2221">
        <v>1</v>
      </c>
      <c r="F2221">
        <v>0</v>
      </c>
      <c r="G2221">
        <v>0</v>
      </c>
      <c r="H2221">
        <v>1</v>
      </c>
      <c r="I2221">
        <v>0</v>
      </c>
      <c r="J2221">
        <v>0</v>
      </c>
      <c r="K2221">
        <v>0</v>
      </c>
      <c r="L2221">
        <v>5.333333333333333</v>
      </c>
      <c r="M2221">
        <v>6</v>
      </c>
      <c r="N2221">
        <v>4</v>
      </c>
      <c r="O2221">
        <v>4</v>
      </c>
      <c r="P2221">
        <v>2</v>
      </c>
      <c r="Q2221">
        <v>0</v>
      </c>
      <c r="R2221">
        <v>3</v>
      </c>
      <c r="S2221">
        <v>0</v>
      </c>
      <c r="T2221">
        <v>0</v>
      </c>
      <c r="U2221">
        <v>0</v>
      </c>
    </row>
    <row r="2222" spans="1:21" x14ac:dyDescent="0.35">
      <c r="A2222" t="s">
        <v>337</v>
      </c>
      <c r="B2222">
        <v>44461</v>
      </c>
      <c r="C2222" t="s">
        <v>332</v>
      </c>
      <c r="D2222" t="s">
        <v>163</v>
      </c>
      <c r="E2222">
        <v>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6</v>
      </c>
      <c r="M2222">
        <v>3</v>
      </c>
      <c r="N2222">
        <v>0</v>
      </c>
      <c r="O2222">
        <v>0</v>
      </c>
      <c r="P2222">
        <v>0</v>
      </c>
      <c r="Q2222">
        <v>3</v>
      </c>
      <c r="R2222">
        <v>1</v>
      </c>
      <c r="S2222">
        <v>0</v>
      </c>
      <c r="T2222">
        <v>0</v>
      </c>
      <c r="U2222">
        <v>1</v>
      </c>
    </row>
    <row r="2223" spans="1:21" x14ac:dyDescent="0.35">
      <c r="A2223" t="s">
        <v>337</v>
      </c>
      <c r="B2223">
        <v>44462</v>
      </c>
      <c r="C2223" t="s">
        <v>330</v>
      </c>
      <c r="D2223" t="s">
        <v>163</v>
      </c>
      <c r="E2223">
        <v>1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0</v>
      </c>
      <c r="L2223">
        <v>6</v>
      </c>
      <c r="M2223">
        <v>2</v>
      </c>
      <c r="N2223">
        <v>3</v>
      </c>
      <c r="O2223">
        <v>3</v>
      </c>
      <c r="P2223">
        <v>0</v>
      </c>
      <c r="Q2223">
        <v>4</v>
      </c>
      <c r="R2223">
        <v>5</v>
      </c>
      <c r="S2223">
        <v>0</v>
      </c>
      <c r="T2223">
        <v>0</v>
      </c>
      <c r="U2223">
        <v>0</v>
      </c>
    </row>
    <row r="2224" spans="1:21" x14ac:dyDescent="0.35">
      <c r="A2224" t="s">
        <v>337</v>
      </c>
      <c r="B2224">
        <v>44463</v>
      </c>
      <c r="C2224" t="s">
        <v>336</v>
      </c>
      <c r="D2224" t="s">
        <v>44</v>
      </c>
      <c r="E2224">
        <v>1</v>
      </c>
      <c r="F2224">
        <v>0</v>
      </c>
      <c r="G2224">
        <v>0</v>
      </c>
      <c r="H2224">
        <v>0</v>
      </c>
      <c r="I2224">
        <v>1</v>
      </c>
      <c r="J2224">
        <v>0</v>
      </c>
      <c r="K2224">
        <v>0</v>
      </c>
      <c r="L2224">
        <v>3</v>
      </c>
      <c r="M2224">
        <v>4</v>
      </c>
      <c r="N2224">
        <v>3</v>
      </c>
      <c r="O2224">
        <v>3</v>
      </c>
      <c r="P2224">
        <v>0</v>
      </c>
      <c r="Q2224">
        <v>2</v>
      </c>
      <c r="R2224">
        <v>3</v>
      </c>
      <c r="S2224">
        <v>0</v>
      </c>
      <c r="T2224">
        <v>0</v>
      </c>
      <c r="U2224">
        <v>0</v>
      </c>
    </row>
    <row r="2225" spans="1:21" x14ac:dyDescent="0.35">
      <c r="A2225" t="s">
        <v>337</v>
      </c>
      <c r="B2225">
        <v>44464</v>
      </c>
      <c r="C2225" t="s">
        <v>335</v>
      </c>
      <c r="D2225" t="s">
        <v>44</v>
      </c>
      <c r="E2225">
        <v>1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6.666666666666667</v>
      </c>
      <c r="M2225">
        <v>3</v>
      </c>
      <c r="N2225">
        <v>1</v>
      </c>
      <c r="O2225">
        <v>1</v>
      </c>
      <c r="P2225">
        <v>0</v>
      </c>
      <c r="Q2225">
        <v>4</v>
      </c>
      <c r="R2225">
        <v>3</v>
      </c>
      <c r="S2225">
        <v>1</v>
      </c>
      <c r="T2225">
        <v>0</v>
      </c>
      <c r="U2225">
        <v>0</v>
      </c>
    </row>
    <row r="2226" spans="1:21" x14ac:dyDescent="0.35">
      <c r="A2226" t="s">
        <v>337</v>
      </c>
      <c r="B2226">
        <v>44465</v>
      </c>
      <c r="C2226" t="s">
        <v>333</v>
      </c>
      <c r="D2226" t="s">
        <v>44</v>
      </c>
      <c r="E2226">
        <v>1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4</v>
      </c>
      <c r="M2226">
        <v>4</v>
      </c>
      <c r="N2226">
        <v>1</v>
      </c>
      <c r="O2226">
        <v>1</v>
      </c>
      <c r="P2226">
        <v>0</v>
      </c>
      <c r="Q2226">
        <v>2</v>
      </c>
      <c r="R2226">
        <v>2</v>
      </c>
      <c r="S2226">
        <v>0</v>
      </c>
      <c r="T2226">
        <v>0</v>
      </c>
      <c r="U2226">
        <v>0</v>
      </c>
    </row>
    <row r="2227" spans="1:21" x14ac:dyDescent="0.35">
      <c r="A2227" t="s">
        <v>337</v>
      </c>
      <c r="B2227">
        <v>44467</v>
      </c>
      <c r="C2227" t="s">
        <v>331</v>
      </c>
      <c r="D2227" t="s">
        <v>35</v>
      </c>
      <c r="E2227">
        <v>1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5</v>
      </c>
      <c r="M2227">
        <v>5</v>
      </c>
      <c r="N2227">
        <v>2</v>
      </c>
      <c r="O2227">
        <v>2</v>
      </c>
      <c r="P2227">
        <v>1</v>
      </c>
      <c r="Q2227">
        <v>1</v>
      </c>
      <c r="R2227">
        <v>6</v>
      </c>
      <c r="S2227">
        <v>0</v>
      </c>
      <c r="T2227">
        <v>0</v>
      </c>
      <c r="U2227">
        <v>0</v>
      </c>
    </row>
    <row r="2228" spans="1:21" x14ac:dyDescent="0.35">
      <c r="A2228" t="s">
        <v>337</v>
      </c>
      <c r="B2228">
        <v>44468</v>
      </c>
      <c r="C2228" t="s">
        <v>332</v>
      </c>
      <c r="D2228" t="s">
        <v>35</v>
      </c>
      <c r="E2228">
        <v>1</v>
      </c>
      <c r="F2228">
        <v>0</v>
      </c>
      <c r="G2228">
        <v>0</v>
      </c>
      <c r="H2228">
        <v>0</v>
      </c>
      <c r="I2228">
        <v>1</v>
      </c>
      <c r="J2228">
        <v>0</v>
      </c>
      <c r="K2228">
        <v>0</v>
      </c>
      <c r="L2228">
        <v>5</v>
      </c>
      <c r="M2228">
        <v>7</v>
      </c>
      <c r="N2228">
        <v>6</v>
      </c>
      <c r="O2228">
        <v>3</v>
      </c>
      <c r="P2228">
        <v>2</v>
      </c>
      <c r="Q2228">
        <v>2</v>
      </c>
      <c r="R2228">
        <v>6</v>
      </c>
      <c r="S2228">
        <v>0</v>
      </c>
      <c r="T2228">
        <v>0</v>
      </c>
      <c r="U2228">
        <v>1</v>
      </c>
    </row>
    <row r="2229" spans="1:21" x14ac:dyDescent="0.35">
      <c r="A2229" t="s">
        <v>337</v>
      </c>
      <c r="B2229">
        <v>44469</v>
      </c>
      <c r="C2229" t="s">
        <v>330</v>
      </c>
      <c r="D2229" t="s">
        <v>35</v>
      </c>
      <c r="E2229">
        <v>1</v>
      </c>
      <c r="F2229">
        <v>0</v>
      </c>
      <c r="G2229">
        <v>0</v>
      </c>
      <c r="H2229">
        <v>1</v>
      </c>
      <c r="I2229">
        <v>0</v>
      </c>
      <c r="J2229">
        <v>0</v>
      </c>
      <c r="K2229">
        <v>0</v>
      </c>
      <c r="L2229">
        <v>6</v>
      </c>
      <c r="M2229">
        <v>3</v>
      </c>
      <c r="N2229">
        <v>2</v>
      </c>
      <c r="O2229">
        <v>2</v>
      </c>
      <c r="P2229">
        <v>1</v>
      </c>
      <c r="Q2229">
        <v>1</v>
      </c>
      <c r="R2229">
        <v>4</v>
      </c>
      <c r="S2229">
        <v>0</v>
      </c>
      <c r="T2229">
        <v>0</v>
      </c>
      <c r="U2229">
        <v>0</v>
      </c>
    </row>
    <row r="2230" spans="1:21" x14ac:dyDescent="0.35">
      <c r="A2230" t="s">
        <v>337</v>
      </c>
      <c r="B2230">
        <v>44470</v>
      </c>
      <c r="C2230" t="s">
        <v>335</v>
      </c>
      <c r="D2230" t="s">
        <v>43</v>
      </c>
      <c r="E2230">
        <v>1</v>
      </c>
      <c r="F2230">
        <v>0</v>
      </c>
      <c r="G2230">
        <v>0</v>
      </c>
      <c r="H2230">
        <v>0</v>
      </c>
      <c r="I2230">
        <v>1</v>
      </c>
      <c r="J2230">
        <v>0</v>
      </c>
      <c r="K2230">
        <v>0</v>
      </c>
      <c r="L2230">
        <v>5</v>
      </c>
      <c r="M2230">
        <v>4</v>
      </c>
      <c r="N2230">
        <v>4</v>
      </c>
      <c r="O2230">
        <v>4</v>
      </c>
      <c r="P2230">
        <v>2</v>
      </c>
      <c r="Q2230">
        <v>1</v>
      </c>
      <c r="R2230">
        <v>7</v>
      </c>
      <c r="S2230">
        <v>0</v>
      </c>
      <c r="T2230">
        <v>0</v>
      </c>
      <c r="U2230">
        <v>1</v>
      </c>
    </row>
    <row r="2231" spans="1:21" x14ac:dyDescent="0.35">
      <c r="A2231" t="s">
        <v>337</v>
      </c>
      <c r="B2231" t="s">
        <v>0</v>
      </c>
      <c r="C2231" t="s">
        <v>1</v>
      </c>
      <c r="D2231" t="s">
        <v>2</v>
      </c>
      <c r="E2231" t="s">
        <v>3</v>
      </c>
      <c r="F2231" t="s">
        <v>4</v>
      </c>
      <c r="G2231" t="s">
        <v>5</v>
      </c>
      <c r="H2231" t="s">
        <v>6</v>
      </c>
      <c r="I2231" t="s">
        <v>7</v>
      </c>
      <c r="J2231" t="s">
        <v>8</v>
      </c>
      <c r="K2231" t="s">
        <v>9</v>
      </c>
      <c r="L2231" t="s">
        <v>10</v>
      </c>
      <c r="M2231" t="s">
        <v>11</v>
      </c>
      <c r="N2231" t="s">
        <v>12</v>
      </c>
      <c r="O2231" t="s">
        <v>13</v>
      </c>
      <c r="P2231" t="s">
        <v>14</v>
      </c>
      <c r="Q2231" t="s">
        <v>15</v>
      </c>
      <c r="R2231" t="s">
        <v>16</v>
      </c>
      <c r="S2231" t="s">
        <v>17</v>
      </c>
      <c r="T2231" t="s">
        <v>18</v>
      </c>
      <c r="U2231" t="s">
        <v>19</v>
      </c>
    </row>
    <row r="2232" spans="1:21" x14ac:dyDescent="0.35">
      <c r="A2232" t="s">
        <v>337</v>
      </c>
      <c r="B2232">
        <v>44471</v>
      </c>
      <c r="C2232" t="s">
        <v>333</v>
      </c>
      <c r="D2232" t="s">
        <v>43</v>
      </c>
      <c r="E2232">
        <v>1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4.666666666666667</v>
      </c>
      <c r="M2232">
        <v>7</v>
      </c>
      <c r="N2232">
        <v>3</v>
      </c>
      <c r="O2232">
        <v>3</v>
      </c>
      <c r="P2232">
        <v>0</v>
      </c>
      <c r="Q2232">
        <v>1</v>
      </c>
      <c r="R2232">
        <v>3</v>
      </c>
      <c r="S2232">
        <v>0</v>
      </c>
      <c r="T2232">
        <v>0</v>
      </c>
      <c r="U2232">
        <v>0</v>
      </c>
    </row>
    <row r="2233" spans="1:21" x14ac:dyDescent="0.35">
      <c r="A2233" t="s">
        <v>337</v>
      </c>
      <c r="B2233">
        <v>44472</v>
      </c>
      <c r="C2233" t="s">
        <v>331</v>
      </c>
      <c r="D2233" t="s">
        <v>43</v>
      </c>
      <c r="E2233">
        <v>1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6</v>
      </c>
      <c r="M2233">
        <v>4</v>
      </c>
      <c r="N2233">
        <v>3</v>
      </c>
      <c r="O2233">
        <v>3</v>
      </c>
      <c r="P2233">
        <v>2</v>
      </c>
      <c r="Q2233">
        <v>1</v>
      </c>
      <c r="R2233">
        <v>3</v>
      </c>
      <c r="S2233">
        <v>1</v>
      </c>
      <c r="T2233">
        <v>0</v>
      </c>
      <c r="U2233">
        <v>0</v>
      </c>
    </row>
    <row r="2234" spans="1:21" x14ac:dyDescent="0.35">
      <c r="A2234" t="s">
        <v>337</v>
      </c>
      <c r="B2234" t="s">
        <v>77</v>
      </c>
      <c r="C2234" t="s">
        <v>78</v>
      </c>
      <c r="E2234">
        <v>162</v>
      </c>
      <c r="F2234">
        <v>2</v>
      </c>
      <c r="G2234">
        <v>0</v>
      </c>
      <c r="H2234">
        <v>63</v>
      </c>
      <c r="I2234">
        <v>36</v>
      </c>
      <c r="J2234">
        <v>0</v>
      </c>
      <c r="K2234">
        <v>0</v>
      </c>
      <c r="L2234">
        <v>881.66666666666663</v>
      </c>
      <c r="M2234">
        <v>746</v>
      </c>
      <c r="N2234">
        <v>370</v>
      </c>
      <c r="O2234">
        <v>353</v>
      </c>
      <c r="P2234">
        <v>113</v>
      </c>
      <c r="Q2234">
        <v>298</v>
      </c>
      <c r="R2234">
        <v>835</v>
      </c>
      <c r="S2234">
        <v>33</v>
      </c>
      <c r="T2234">
        <v>3</v>
      </c>
      <c r="U2234">
        <v>34</v>
      </c>
    </row>
    <row r="2235" spans="1:21" x14ac:dyDescent="0.35">
      <c r="A2235" t="s">
        <v>352</v>
      </c>
      <c r="B2235" t="s">
        <v>0</v>
      </c>
      <c r="C2235" t="s">
        <v>1</v>
      </c>
      <c r="D2235" t="s">
        <v>2</v>
      </c>
      <c r="E2235" t="s">
        <v>3</v>
      </c>
      <c r="F2235" t="s">
        <v>4</v>
      </c>
      <c r="G2235" t="s">
        <v>5</v>
      </c>
      <c r="H2235" t="s">
        <v>6</v>
      </c>
      <c r="I2235" t="s">
        <v>7</v>
      </c>
      <c r="J2235" t="s">
        <v>8</v>
      </c>
      <c r="K2235" t="s">
        <v>9</v>
      </c>
      <c r="L2235" t="s">
        <v>10</v>
      </c>
      <c r="M2235" t="s">
        <v>11</v>
      </c>
      <c r="N2235" t="s">
        <v>12</v>
      </c>
      <c r="O2235" t="s">
        <v>13</v>
      </c>
      <c r="P2235" t="s">
        <v>14</v>
      </c>
      <c r="Q2235" t="s">
        <v>15</v>
      </c>
      <c r="R2235" t="s">
        <v>16</v>
      </c>
      <c r="S2235" t="s">
        <v>17</v>
      </c>
      <c r="T2235" t="s">
        <v>18</v>
      </c>
      <c r="U2235" t="s">
        <v>19</v>
      </c>
    </row>
    <row r="2236" spans="1:21" x14ac:dyDescent="0.35">
      <c r="A2236" t="s">
        <v>352</v>
      </c>
      <c r="B2236">
        <v>44287</v>
      </c>
      <c r="C2236" t="s">
        <v>338</v>
      </c>
      <c r="D2236" t="s">
        <v>31</v>
      </c>
      <c r="E2236">
        <v>1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1.3333333333333333</v>
      </c>
      <c r="M2236">
        <v>9</v>
      </c>
      <c r="N2236">
        <v>6</v>
      </c>
      <c r="O2236">
        <v>6</v>
      </c>
      <c r="P2236">
        <v>0</v>
      </c>
      <c r="Q2236">
        <v>2</v>
      </c>
      <c r="R2236">
        <v>0</v>
      </c>
      <c r="S2236">
        <v>0</v>
      </c>
      <c r="T2236">
        <v>0</v>
      </c>
      <c r="U2236">
        <v>0</v>
      </c>
    </row>
    <row r="2237" spans="1:21" x14ac:dyDescent="0.35">
      <c r="A2237" t="s">
        <v>352</v>
      </c>
      <c r="B2237">
        <v>44289</v>
      </c>
      <c r="C2237" t="s">
        <v>339</v>
      </c>
      <c r="D2237" t="s">
        <v>31</v>
      </c>
      <c r="E2237">
        <v>1</v>
      </c>
      <c r="F2237">
        <v>0</v>
      </c>
      <c r="G2237">
        <v>0</v>
      </c>
      <c r="H2237">
        <v>1</v>
      </c>
      <c r="I2237">
        <v>0</v>
      </c>
      <c r="J2237">
        <v>0</v>
      </c>
      <c r="K2237">
        <v>0</v>
      </c>
      <c r="L2237">
        <v>6</v>
      </c>
      <c r="M2237">
        <v>4</v>
      </c>
      <c r="N2237">
        <v>4</v>
      </c>
      <c r="O2237">
        <v>4</v>
      </c>
      <c r="P2237">
        <v>1</v>
      </c>
      <c r="Q2237">
        <v>2</v>
      </c>
      <c r="R2237">
        <v>6</v>
      </c>
      <c r="S2237">
        <v>1</v>
      </c>
      <c r="T2237">
        <v>0</v>
      </c>
      <c r="U2237">
        <v>0</v>
      </c>
    </row>
    <row r="2238" spans="1:21" x14ac:dyDescent="0.35">
      <c r="A2238" t="s">
        <v>352</v>
      </c>
      <c r="B2238">
        <v>44290</v>
      </c>
      <c r="C2238" t="s">
        <v>340</v>
      </c>
      <c r="D2238" t="s">
        <v>31</v>
      </c>
      <c r="E2238">
        <v>1</v>
      </c>
      <c r="F2238">
        <v>0</v>
      </c>
      <c r="G2238">
        <v>0</v>
      </c>
      <c r="H2238">
        <v>0</v>
      </c>
      <c r="I2238">
        <v>1</v>
      </c>
      <c r="J2238">
        <v>0</v>
      </c>
      <c r="K2238">
        <v>0</v>
      </c>
      <c r="L2238">
        <v>3.3333333333333335</v>
      </c>
      <c r="M2238">
        <v>5</v>
      </c>
      <c r="N2238">
        <v>6</v>
      </c>
      <c r="O2238">
        <v>5</v>
      </c>
      <c r="P2238">
        <v>1</v>
      </c>
      <c r="Q2238">
        <v>3</v>
      </c>
      <c r="R2238">
        <v>5</v>
      </c>
      <c r="S2238">
        <v>1</v>
      </c>
      <c r="T2238">
        <v>0</v>
      </c>
      <c r="U2238">
        <v>0</v>
      </c>
    </row>
    <row r="2239" spans="1:21" x14ac:dyDescent="0.35">
      <c r="A2239" t="s">
        <v>352</v>
      </c>
      <c r="B2239">
        <v>44291</v>
      </c>
      <c r="C2239" t="s">
        <v>341</v>
      </c>
      <c r="D2239" t="s">
        <v>66</v>
      </c>
      <c r="E2239">
        <v>1</v>
      </c>
      <c r="F2239">
        <v>0</v>
      </c>
      <c r="G2239">
        <v>0</v>
      </c>
      <c r="H2239">
        <v>1</v>
      </c>
      <c r="I2239">
        <v>0</v>
      </c>
      <c r="J2239">
        <v>0</v>
      </c>
      <c r="K2239">
        <v>0</v>
      </c>
      <c r="L2239">
        <v>6</v>
      </c>
      <c r="M2239">
        <v>2</v>
      </c>
      <c r="N2239">
        <v>0</v>
      </c>
      <c r="O2239">
        <v>0</v>
      </c>
      <c r="P2239">
        <v>0</v>
      </c>
      <c r="Q2239">
        <v>3</v>
      </c>
      <c r="R2239">
        <v>5</v>
      </c>
      <c r="S2239">
        <v>0</v>
      </c>
      <c r="T2239">
        <v>0</v>
      </c>
      <c r="U2239">
        <v>0</v>
      </c>
    </row>
    <row r="2240" spans="1:21" x14ac:dyDescent="0.35">
      <c r="A2240" t="s">
        <v>352</v>
      </c>
      <c r="B2240">
        <v>44293</v>
      </c>
      <c r="C2240" t="s">
        <v>342</v>
      </c>
      <c r="D2240" t="s">
        <v>66</v>
      </c>
      <c r="E2240">
        <v>1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5</v>
      </c>
      <c r="M2240">
        <v>1</v>
      </c>
      <c r="N2240">
        <v>0</v>
      </c>
      <c r="O2240">
        <v>0</v>
      </c>
      <c r="P2240">
        <v>0</v>
      </c>
      <c r="Q2240">
        <v>2</v>
      </c>
      <c r="R2240">
        <v>6</v>
      </c>
      <c r="S2240">
        <v>0</v>
      </c>
      <c r="T2240">
        <v>0</v>
      </c>
      <c r="U2240">
        <v>0</v>
      </c>
    </row>
    <row r="2241" spans="1:21" x14ac:dyDescent="0.35">
      <c r="A2241" t="s">
        <v>352</v>
      </c>
      <c r="B2241">
        <v>44294</v>
      </c>
      <c r="C2241" t="s">
        <v>338</v>
      </c>
      <c r="D2241" t="s">
        <v>75</v>
      </c>
      <c r="E2241">
        <v>1</v>
      </c>
      <c r="F2241">
        <v>0</v>
      </c>
      <c r="G2241">
        <v>0</v>
      </c>
      <c r="H2241">
        <v>0</v>
      </c>
      <c r="I2241">
        <v>1</v>
      </c>
      <c r="J2241">
        <v>0</v>
      </c>
      <c r="K2241">
        <v>0</v>
      </c>
      <c r="L2241">
        <v>3.3333333333333335</v>
      </c>
      <c r="M2241">
        <v>6</v>
      </c>
      <c r="N2241">
        <v>4</v>
      </c>
      <c r="O2241">
        <v>4</v>
      </c>
      <c r="P2241">
        <v>2</v>
      </c>
      <c r="Q2241">
        <v>3</v>
      </c>
      <c r="R2241">
        <v>3</v>
      </c>
      <c r="S2241">
        <v>0</v>
      </c>
      <c r="T2241">
        <v>0</v>
      </c>
      <c r="U2241">
        <v>0</v>
      </c>
    </row>
    <row r="2242" spans="1:21" x14ac:dyDescent="0.35">
      <c r="A2242" t="s">
        <v>352</v>
      </c>
      <c r="B2242">
        <v>44297</v>
      </c>
      <c r="C2242" t="s">
        <v>339</v>
      </c>
      <c r="D2242" t="s">
        <v>75</v>
      </c>
      <c r="E2242">
        <v>1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4</v>
      </c>
      <c r="M2242">
        <v>4</v>
      </c>
      <c r="N2242">
        <v>1</v>
      </c>
      <c r="O2242">
        <v>1</v>
      </c>
      <c r="P2242">
        <v>0</v>
      </c>
      <c r="Q2242">
        <v>3</v>
      </c>
      <c r="R2242">
        <v>3</v>
      </c>
      <c r="S2242">
        <v>0</v>
      </c>
      <c r="T2242">
        <v>0</v>
      </c>
      <c r="U2242">
        <v>0</v>
      </c>
    </row>
    <row r="2243" spans="1:21" x14ac:dyDescent="0.35">
      <c r="A2243" t="s">
        <v>352</v>
      </c>
      <c r="B2243">
        <v>44298</v>
      </c>
      <c r="C2243" t="s">
        <v>340</v>
      </c>
      <c r="D2243" t="s">
        <v>106</v>
      </c>
      <c r="E2243">
        <v>1</v>
      </c>
      <c r="F2243">
        <v>0</v>
      </c>
      <c r="G2243">
        <v>0</v>
      </c>
      <c r="H2243">
        <v>0</v>
      </c>
      <c r="I2243">
        <v>1</v>
      </c>
      <c r="J2243">
        <v>0</v>
      </c>
      <c r="K2243">
        <v>0</v>
      </c>
      <c r="L2243">
        <v>5</v>
      </c>
      <c r="M2243">
        <v>7</v>
      </c>
      <c r="N2243">
        <v>4</v>
      </c>
      <c r="O2243">
        <v>1</v>
      </c>
      <c r="P2243">
        <v>0</v>
      </c>
      <c r="Q2243">
        <v>0</v>
      </c>
      <c r="R2243">
        <v>6</v>
      </c>
      <c r="S2243">
        <v>0</v>
      </c>
      <c r="T2243">
        <v>0</v>
      </c>
      <c r="U2243">
        <v>0</v>
      </c>
    </row>
    <row r="2244" spans="1:21" x14ac:dyDescent="0.35">
      <c r="A2244" t="s">
        <v>352</v>
      </c>
      <c r="B2244">
        <v>44299</v>
      </c>
      <c r="C2244" t="s">
        <v>341</v>
      </c>
      <c r="D2244" t="s">
        <v>106</v>
      </c>
      <c r="E2244">
        <v>1</v>
      </c>
      <c r="F2244">
        <v>0</v>
      </c>
      <c r="G2244">
        <v>0</v>
      </c>
      <c r="H2244">
        <v>1</v>
      </c>
      <c r="I2244">
        <v>0</v>
      </c>
      <c r="J2244">
        <v>0</v>
      </c>
      <c r="K2244">
        <v>0</v>
      </c>
      <c r="L2244">
        <v>6</v>
      </c>
      <c r="M2244">
        <v>8</v>
      </c>
      <c r="N2244">
        <v>1</v>
      </c>
      <c r="O2244">
        <v>1</v>
      </c>
      <c r="P2244">
        <v>1</v>
      </c>
      <c r="Q2244">
        <v>1</v>
      </c>
      <c r="R2244">
        <v>6</v>
      </c>
      <c r="S2244">
        <v>0</v>
      </c>
      <c r="T2244">
        <v>0</v>
      </c>
      <c r="U2244">
        <v>0</v>
      </c>
    </row>
    <row r="2245" spans="1:21" x14ac:dyDescent="0.35">
      <c r="A2245" t="s">
        <v>352</v>
      </c>
      <c r="B2245">
        <v>44300</v>
      </c>
      <c r="C2245" t="s">
        <v>338</v>
      </c>
      <c r="D2245" t="s">
        <v>106</v>
      </c>
      <c r="E2245">
        <v>1</v>
      </c>
      <c r="F2245">
        <v>0</v>
      </c>
      <c r="G2245">
        <v>0</v>
      </c>
      <c r="H2245">
        <v>1</v>
      </c>
      <c r="I2245">
        <v>0</v>
      </c>
      <c r="J2245">
        <v>0</v>
      </c>
      <c r="K2245">
        <v>0</v>
      </c>
      <c r="L2245">
        <v>5.666666666666667</v>
      </c>
      <c r="M2245">
        <v>4</v>
      </c>
      <c r="N2245">
        <v>1</v>
      </c>
      <c r="O2245">
        <v>1</v>
      </c>
      <c r="P2245">
        <v>0</v>
      </c>
      <c r="Q2245">
        <v>1</v>
      </c>
      <c r="R2245">
        <v>5</v>
      </c>
      <c r="S2245">
        <v>1</v>
      </c>
      <c r="T2245">
        <v>0</v>
      </c>
      <c r="U2245">
        <v>0</v>
      </c>
    </row>
    <row r="2246" spans="1:21" x14ac:dyDescent="0.35">
      <c r="A2246" t="s">
        <v>352</v>
      </c>
      <c r="B2246">
        <v>44301</v>
      </c>
      <c r="C2246" t="s">
        <v>342</v>
      </c>
      <c r="D2246" t="s">
        <v>64</v>
      </c>
      <c r="E2246">
        <v>1</v>
      </c>
      <c r="F2246">
        <v>0</v>
      </c>
      <c r="G2246">
        <v>0</v>
      </c>
      <c r="H2246">
        <v>1</v>
      </c>
      <c r="I2246">
        <v>0</v>
      </c>
      <c r="J2246">
        <v>0</v>
      </c>
      <c r="K2246">
        <v>0</v>
      </c>
      <c r="L2246">
        <v>5</v>
      </c>
      <c r="M2246">
        <v>5</v>
      </c>
      <c r="N2246">
        <v>2</v>
      </c>
      <c r="O2246">
        <v>2</v>
      </c>
      <c r="P2246">
        <v>0</v>
      </c>
      <c r="Q2246">
        <v>1</v>
      </c>
      <c r="R2246">
        <v>6</v>
      </c>
      <c r="S2246">
        <v>0</v>
      </c>
      <c r="T2246">
        <v>0</v>
      </c>
      <c r="U2246">
        <v>0</v>
      </c>
    </row>
    <row r="2247" spans="1:21" x14ac:dyDescent="0.35">
      <c r="A2247" t="s">
        <v>352</v>
      </c>
      <c r="B2247" t="s">
        <v>271</v>
      </c>
      <c r="C2247" t="s">
        <v>339</v>
      </c>
      <c r="D2247" t="s">
        <v>64</v>
      </c>
      <c r="E2247">
        <v>1</v>
      </c>
      <c r="F2247">
        <v>0</v>
      </c>
      <c r="G2247">
        <v>0</v>
      </c>
      <c r="H2247">
        <v>0</v>
      </c>
      <c r="I2247">
        <v>1</v>
      </c>
      <c r="J2247">
        <v>0</v>
      </c>
      <c r="K2247">
        <v>0</v>
      </c>
      <c r="L2247">
        <v>5.666666666666667</v>
      </c>
      <c r="M2247">
        <v>7</v>
      </c>
      <c r="N2247">
        <v>4</v>
      </c>
      <c r="O2247">
        <v>4</v>
      </c>
      <c r="P2247">
        <v>2</v>
      </c>
      <c r="Q2247">
        <v>0</v>
      </c>
      <c r="R2247">
        <v>3</v>
      </c>
      <c r="S2247">
        <v>0</v>
      </c>
      <c r="T2247">
        <v>0</v>
      </c>
      <c r="U2247">
        <v>2</v>
      </c>
    </row>
    <row r="2248" spans="1:21" x14ac:dyDescent="0.35">
      <c r="A2248" t="s">
        <v>352</v>
      </c>
      <c r="B2248" t="s">
        <v>272</v>
      </c>
      <c r="C2248" t="s">
        <v>343</v>
      </c>
      <c r="D2248" t="s">
        <v>64</v>
      </c>
      <c r="E2248">
        <v>1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3</v>
      </c>
      <c r="M2248">
        <v>2</v>
      </c>
      <c r="N2248">
        <v>1</v>
      </c>
      <c r="O2248">
        <v>1</v>
      </c>
      <c r="P2248">
        <v>0</v>
      </c>
      <c r="Q2248">
        <v>0</v>
      </c>
      <c r="R2248">
        <v>1</v>
      </c>
      <c r="S2248">
        <v>0</v>
      </c>
      <c r="T2248">
        <v>0</v>
      </c>
      <c r="U2248">
        <v>0</v>
      </c>
    </row>
    <row r="2249" spans="1:21" x14ac:dyDescent="0.35">
      <c r="A2249" t="s">
        <v>352</v>
      </c>
      <c r="B2249">
        <v>44304</v>
      </c>
      <c r="C2249" t="s">
        <v>340</v>
      </c>
      <c r="D2249" t="s">
        <v>64</v>
      </c>
      <c r="E2249">
        <v>1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6</v>
      </c>
      <c r="M2249">
        <v>2</v>
      </c>
      <c r="N2249">
        <v>0</v>
      </c>
      <c r="O2249">
        <v>0</v>
      </c>
      <c r="P2249">
        <v>0</v>
      </c>
      <c r="Q2249">
        <v>3</v>
      </c>
      <c r="R2249">
        <v>6</v>
      </c>
      <c r="S2249">
        <v>0</v>
      </c>
      <c r="T2249">
        <v>0</v>
      </c>
      <c r="U2249">
        <v>0</v>
      </c>
    </row>
    <row r="2250" spans="1:21" x14ac:dyDescent="0.35">
      <c r="A2250" t="s">
        <v>352</v>
      </c>
      <c r="B2250">
        <v>44305</v>
      </c>
      <c r="C2250" t="s">
        <v>341</v>
      </c>
      <c r="D2250" t="s">
        <v>35</v>
      </c>
      <c r="E2250">
        <v>1</v>
      </c>
      <c r="F2250">
        <v>0</v>
      </c>
      <c r="G2250">
        <v>0</v>
      </c>
      <c r="H2250">
        <v>0</v>
      </c>
      <c r="I2250">
        <v>1</v>
      </c>
      <c r="J2250">
        <v>0</v>
      </c>
      <c r="K2250">
        <v>0</v>
      </c>
      <c r="L2250">
        <v>6</v>
      </c>
      <c r="M2250">
        <v>4</v>
      </c>
      <c r="N2250">
        <v>2</v>
      </c>
      <c r="O2250">
        <v>0</v>
      </c>
      <c r="P2250">
        <v>0</v>
      </c>
      <c r="Q2250">
        <v>2</v>
      </c>
      <c r="R2250">
        <v>8</v>
      </c>
      <c r="S2250">
        <v>0</v>
      </c>
      <c r="T2250">
        <v>0</v>
      </c>
      <c r="U2250">
        <v>0</v>
      </c>
    </row>
    <row r="2251" spans="1:21" x14ac:dyDescent="0.35">
      <c r="A2251" t="s">
        <v>352</v>
      </c>
      <c r="B2251">
        <v>44306</v>
      </c>
      <c r="C2251" t="s">
        <v>338</v>
      </c>
      <c r="D2251" t="s">
        <v>35</v>
      </c>
      <c r="E2251">
        <v>1</v>
      </c>
      <c r="F2251">
        <v>0</v>
      </c>
      <c r="G2251">
        <v>0</v>
      </c>
      <c r="H2251">
        <v>0</v>
      </c>
      <c r="I2251">
        <v>1</v>
      </c>
      <c r="J2251">
        <v>0</v>
      </c>
      <c r="K2251">
        <v>0</v>
      </c>
      <c r="L2251">
        <v>1.6666666666666665</v>
      </c>
      <c r="M2251">
        <v>3</v>
      </c>
      <c r="N2251">
        <v>5</v>
      </c>
      <c r="O2251">
        <v>5</v>
      </c>
      <c r="P2251">
        <v>0</v>
      </c>
      <c r="Q2251">
        <v>3</v>
      </c>
      <c r="R2251">
        <v>1</v>
      </c>
      <c r="S2251">
        <v>0</v>
      </c>
      <c r="T2251">
        <v>0</v>
      </c>
      <c r="U2251">
        <v>1</v>
      </c>
    </row>
    <row r="2252" spans="1:21" x14ac:dyDescent="0.35">
      <c r="A2252" t="s">
        <v>352</v>
      </c>
      <c r="B2252">
        <v>44307</v>
      </c>
      <c r="C2252" t="s">
        <v>342</v>
      </c>
      <c r="D2252" t="s">
        <v>35</v>
      </c>
      <c r="E2252">
        <v>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5</v>
      </c>
      <c r="M2252">
        <v>6</v>
      </c>
      <c r="N2252">
        <v>5</v>
      </c>
      <c r="O2252">
        <v>5</v>
      </c>
      <c r="P2252">
        <v>1</v>
      </c>
      <c r="Q2252">
        <v>3</v>
      </c>
      <c r="R2252">
        <v>3</v>
      </c>
      <c r="S2252">
        <v>0</v>
      </c>
      <c r="T2252">
        <v>0</v>
      </c>
      <c r="U2252">
        <v>1</v>
      </c>
    </row>
    <row r="2253" spans="1:21" x14ac:dyDescent="0.35">
      <c r="A2253" t="s">
        <v>352</v>
      </c>
      <c r="B2253">
        <v>44309</v>
      </c>
      <c r="C2253" t="s">
        <v>339</v>
      </c>
      <c r="D2253" t="s">
        <v>65</v>
      </c>
      <c r="E2253">
        <v>1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0</v>
      </c>
      <c r="L2253">
        <v>5.666666666666667</v>
      </c>
      <c r="M2253">
        <v>4</v>
      </c>
      <c r="N2253">
        <v>2</v>
      </c>
      <c r="O2253">
        <v>2</v>
      </c>
      <c r="P2253">
        <v>1</v>
      </c>
      <c r="Q2253">
        <v>2</v>
      </c>
      <c r="R2253">
        <v>9</v>
      </c>
      <c r="S2253">
        <v>0</v>
      </c>
      <c r="T2253">
        <v>0</v>
      </c>
      <c r="U2253">
        <v>0</v>
      </c>
    </row>
    <row r="2254" spans="1:21" x14ac:dyDescent="0.35">
      <c r="A2254" t="s">
        <v>352</v>
      </c>
      <c r="B2254">
        <v>44310</v>
      </c>
      <c r="C2254" t="s">
        <v>340</v>
      </c>
      <c r="D2254" t="s">
        <v>65</v>
      </c>
      <c r="E2254">
        <v>1</v>
      </c>
      <c r="F2254">
        <v>0</v>
      </c>
      <c r="G2254">
        <v>0</v>
      </c>
      <c r="H2254">
        <v>1</v>
      </c>
      <c r="I2254">
        <v>0</v>
      </c>
      <c r="J2254">
        <v>0</v>
      </c>
      <c r="K2254">
        <v>0</v>
      </c>
      <c r="L2254">
        <v>7</v>
      </c>
      <c r="M2254">
        <v>3</v>
      </c>
      <c r="N2254">
        <v>1</v>
      </c>
      <c r="O2254">
        <v>1</v>
      </c>
      <c r="P2254">
        <v>1</v>
      </c>
      <c r="Q2254">
        <v>0</v>
      </c>
      <c r="R2254">
        <v>8</v>
      </c>
      <c r="S2254">
        <v>0</v>
      </c>
      <c r="T2254">
        <v>0</v>
      </c>
      <c r="U2254">
        <v>0</v>
      </c>
    </row>
    <row r="2255" spans="1:21" x14ac:dyDescent="0.35">
      <c r="A2255" t="s">
        <v>352</v>
      </c>
      <c r="B2255">
        <v>44311</v>
      </c>
      <c r="C2255" t="s">
        <v>341</v>
      </c>
      <c r="D2255" t="s">
        <v>65</v>
      </c>
      <c r="E2255">
        <v>1</v>
      </c>
      <c r="F2255">
        <v>0</v>
      </c>
      <c r="G2255">
        <v>0</v>
      </c>
      <c r="H2255">
        <v>1</v>
      </c>
      <c r="I2255">
        <v>0</v>
      </c>
      <c r="J2255">
        <v>0</v>
      </c>
      <c r="K2255">
        <v>0</v>
      </c>
      <c r="L2255">
        <v>5</v>
      </c>
      <c r="M2255">
        <v>4</v>
      </c>
      <c r="N2255">
        <v>0</v>
      </c>
      <c r="O2255">
        <v>0</v>
      </c>
      <c r="P2255">
        <v>0</v>
      </c>
      <c r="Q2255">
        <v>0</v>
      </c>
      <c r="R2255">
        <v>8</v>
      </c>
      <c r="S2255">
        <v>0</v>
      </c>
      <c r="T2255">
        <v>0</v>
      </c>
      <c r="U2255">
        <v>0</v>
      </c>
    </row>
    <row r="2256" spans="1:21" x14ac:dyDescent="0.35">
      <c r="A2256" t="s">
        <v>352</v>
      </c>
      <c r="B2256" t="s">
        <v>0</v>
      </c>
      <c r="C2256" t="s">
        <v>1</v>
      </c>
      <c r="D2256" t="s">
        <v>2</v>
      </c>
      <c r="E2256" t="s">
        <v>3</v>
      </c>
      <c r="F2256" t="s">
        <v>4</v>
      </c>
      <c r="G2256" t="s">
        <v>5</v>
      </c>
      <c r="H2256" t="s">
        <v>6</v>
      </c>
      <c r="I2256" t="s">
        <v>7</v>
      </c>
      <c r="J2256" t="s">
        <v>8</v>
      </c>
      <c r="K2256" t="s">
        <v>9</v>
      </c>
      <c r="L2256" t="s">
        <v>10</v>
      </c>
      <c r="M2256" t="s">
        <v>11</v>
      </c>
      <c r="N2256" t="s">
        <v>12</v>
      </c>
      <c r="O2256" t="s">
        <v>13</v>
      </c>
      <c r="P2256" t="s">
        <v>14</v>
      </c>
      <c r="Q2256" t="s">
        <v>15</v>
      </c>
      <c r="R2256" t="s">
        <v>16</v>
      </c>
      <c r="S2256" t="s">
        <v>17</v>
      </c>
      <c r="T2256" t="s">
        <v>18</v>
      </c>
      <c r="U2256" t="s">
        <v>19</v>
      </c>
    </row>
    <row r="2257" spans="1:21" x14ac:dyDescent="0.35">
      <c r="A2257" t="s">
        <v>352</v>
      </c>
      <c r="B2257">
        <v>44312</v>
      </c>
      <c r="C2257" t="s">
        <v>338</v>
      </c>
      <c r="D2257" t="s">
        <v>65</v>
      </c>
      <c r="E2257">
        <v>1</v>
      </c>
      <c r="F2257">
        <v>0</v>
      </c>
      <c r="G2257">
        <v>0</v>
      </c>
      <c r="H2257">
        <v>1</v>
      </c>
      <c r="I2257">
        <v>0</v>
      </c>
      <c r="J2257">
        <v>0</v>
      </c>
      <c r="K2257">
        <v>0</v>
      </c>
      <c r="L2257">
        <v>6</v>
      </c>
      <c r="M2257">
        <v>8</v>
      </c>
      <c r="N2257">
        <v>2</v>
      </c>
      <c r="O2257">
        <v>2</v>
      </c>
      <c r="P2257">
        <v>0</v>
      </c>
      <c r="Q2257">
        <v>2</v>
      </c>
      <c r="R2257">
        <v>4</v>
      </c>
      <c r="S2257">
        <v>0</v>
      </c>
      <c r="T2257">
        <v>0</v>
      </c>
      <c r="U2257">
        <v>1</v>
      </c>
    </row>
    <row r="2258" spans="1:21" x14ac:dyDescent="0.35">
      <c r="A2258" t="s">
        <v>352</v>
      </c>
      <c r="B2258">
        <v>44313</v>
      </c>
      <c r="C2258" t="s">
        <v>342</v>
      </c>
      <c r="D2258" t="s">
        <v>118</v>
      </c>
      <c r="E2258">
        <v>1</v>
      </c>
      <c r="F2258">
        <v>0</v>
      </c>
      <c r="G2258">
        <v>0</v>
      </c>
      <c r="H2258">
        <v>0</v>
      </c>
      <c r="I2258">
        <v>1</v>
      </c>
      <c r="J2258">
        <v>0</v>
      </c>
      <c r="K2258">
        <v>0</v>
      </c>
      <c r="L2258">
        <v>6.333333333333333</v>
      </c>
      <c r="M2258">
        <v>6</v>
      </c>
      <c r="N2258">
        <v>2</v>
      </c>
      <c r="O2258">
        <v>2</v>
      </c>
      <c r="P2258">
        <v>0</v>
      </c>
      <c r="Q2258">
        <v>1</v>
      </c>
      <c r="R2258">
        <v>9</v>
      </c>
      <c r="S2258">
        <v>0</v>
      </c>
      <c r="T2258">
        <v>0</v>
      </c>
      <c r="U2258">
        <v>1</v>
      </c>
    </row>
    <row r="2259" spans="1:21" x14ac:dyDescent="0.35">
      <c r="A2259" t="s">
        <v>352</v>
      </c>
      <c r="B2259">
        <v>44314</v>
      </c>
      <c r="C2259" t="s">
        <v>339</v>
      </c>
      <c r="D2259" t="s">
        <v>118</v>
      </c>
      <c r="E2259">
        <v>1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4.333333333333333</v>
      </c>
      <c r="M2259">
        <v>6</v>
      </c>
      <c r="N2259">
        <v>5</v>
      </c>
      <c r="O2259">
        <v>4</v>
      </c>
      <c r="P2259">
        <v>2</v>
      </c>
      <c r="Q2259">
        <v>3</v>
      </c>
      <c r="R2259">
        <v>6</v>
      </c>
      <c r="S2259">
        <v>0</v>
      </c>
      <c r="T2259">
        <v>0</v>
      </c>
      <c r="U2259">
        <v>0</v>
      </c>
    </row>
    <row r="2260" spans="1:21" x14ac:dyDescent="0.35">
      <c r="A2260" t="s">
        <v>352</v>
      </c>
      <c r="B2260">
        <v>44316</v>
      </c>
      <c r="C2260" t="s">
        <v>340</v>
      </c>
      <c r="D2260" t="s">
        <v>56</v>
      </c>
      <c r="E2260">
        <v>1</v>
      </c>
      <c r="F2260">
        <v>0</v>
      </c>
      <c r="G2260">
        <v>0</v>
      </c>
      <c r="H2260">
        <v>0</v>
      </c>
      <c r="I2260">
        <v>1</v>
      </c>
      <c r="J2260">
        <v>0</v>
      </c>
      <c r="K2260">
        <v>0</v>
      </c>
      <c r="L2260">
        <v>2</v>
      </c>
      <c r="M2260">
        <v>2</v>
      </c>
      <c r="N2260">
        <v>1</v>
      </c>
      <c r="O2260">
        <v>1</v>
      </c>
      <c r="P2260">
        <v>0</v>
      </c>
      <c r="Q2260">
        <v>3</v>
      </c>
      <c r="R2260">
        <v>1</v>
      </c>
      <c r="S2260">
        <v>1</v>
      </c>
      <c r="T2260">
        <v>0</v>
      </c>
      <c r="U2260">
        <v>0</v>
      </c>
    </row>
    <row r="2261" spans="1:21" x14ac:dyDescent="0.35">
      <c r="A2261" t="s">
        <v>352</v>
      </c>
      <c r="B2261">
        <v>44317</v>
      </c>
      <c r="C2261" t="s">
        <v>341</v>
      </c>
      <c r="D2261" t="s">
        <v>56</v>
      </c>
      <c r="E2261">
        <v>1</v>
      </c>
      <c r="F2261">
        <v>0</v>
      </c>
      <c r="G2261">
        <v>0</v>
      </c>
      <c r="H2261">
        <v>1</v>
      </c>
      <c r="I2261">
        <v>0</v>
      </c>
      <c r="J2261">
        <v>0</v>
      </c>
      <c r="K2261">
        <v>0</v>
      </c>
      <c r="L2261">
        <v>7</v>
      </c>
      <c r="M2261">
        <v>2</v>
      </c>
      <c r="N2261">
        <v>1</v>
      </c>
      <c r="O2261">
        <v>1</v>
      </c>
      <c r="P2261">
        <v>1</v>
      </c>
      <c r="Q2261">
        <v>3</v>
      </c>
      <c r="R2261">
        <v>7</v>
      </c>
      <c r="S2261">
        <v>0</v>
      </c>
      <c r="T2261">
        <v>0</v>
      </c>
      <c r="U2261">
        <v>0</v>
      </c>
    </row>
    <row r="2262" spans="1:21" x14ac:dyDescent="0.35">
      <c r="A2262" t="s">
        <v>352</v>
      </c>
      <c r="B2262">
        <v>44318</v>
      </c>
      <c r="C2262" t="s">
        <v>338</v>
      </c>
      <c r="D2262" t="s">
        <v>56</v>
      </c>
      <c r="E2262">
        <v>1</v>
      </c>
      <c r="F2262">
        <v>0</v>
      </c>
      <c r="G2262">
        <v>0</v>
      </c>
      <c r="H2262">
        <v>0</v>
      </c>
      <c r="I2262">
        <v>1</v>
      </c>
      <c r="J2262">
        <v>0</v>
      </c>
      <c r="K2262">
        <v>0</v>
      </c>
      <c r="L2262">
        <v>4.333333333333333</v>
      </c>
      <c r="M2262">
        <v>6</v>
      </c>
      <c r="N2262">
        <v>7</v>
      </c>
      <c r="O2262">
        <v>2</v>
      </c>
      <c r="P2262">
        <v>2</v>
      </c>
      <c r="Q2262">
        <v>1</v>
      </c>
      <c r="R2262">
        <v>3</v>
      </c>
      <c r="S2262">
        <v>2</v>
      </c>
      <c r="T2262">
        <v>0</v>
      </c>
      <c r="U2262">
        <v>1</v>
      </c>
    </row>
    <row r="2263" spans="1:21" x14ac:dyDescent="0.35">
      <c r="A2263" t="s">
        <v>352</v>
      </c>
      <c r="B2263">
        <v>44319</v>
      </c>
      <c r="C2263" t="s">
        <v>344</v>
      </c>
      <c r="D2263" t="s">
        <v>40</v>
      </c>
      <c r="E2263">
        <v>1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4.666666666666667</v>
      </c>
      <c r="M2263">
        <v>4</v>
      </c>
      <c r="N2263">
        <v>3</v>
      </c>
      <c r="O2263">
        <v>3</v>
      </c>
      <c r="P2263">
        <v>0</v>
      </c>
      <c r="Q2263">
        <v>4</v>
      </c>
      <c r="R2263">
        <v>3</v>
      </c>
      <c r="S2263">
        <v>0</v>
      </c>
      <c r="T2263">
        <v>1</v>
      </c>
      <c r="U2263">
        <v>0</v>
      </c>
    </row>
    <row r="2264" spans="1:21" x14ac:dyDescent="0.35">
      <c r="A2264" t="s">
        <v>352</v>
      </c>
      <c r="B2264">
        <v>44320</v>
      </c>
      <c r="C2264" t="s">
        <v>339</v>
      </c>
      <c r="D2264" t="s">
        <v>40</v>
      </c>
      <c r="E2264">
        <v>1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5.333333333333333</v>
      </c>
      <c r="M2264">
        <v>3</v>
      </c>
      <c r="N2264">
        <v>3</v>
      </c>
      <c r="O2264">
        <v>3</v>
      </c>
      <c r="P2264">
        <v>0</v>
      </c>
      <c r="Q2264">
        <v>3</v>
      </c>
      <c r="R2264">
        <v>3</v>
      </c>
      <c r="S2264">
        <v>0</v>
      </c>
      <c r="T2264">
        <v>0</v>
      </c>
      <c r="U2264">
        <v>1</v>
      </c>
    </row>
    <row r="2265" spans="1:21" x14ac:dyDescent="0.35">
      <c r="A2265" t="s">
        <v>352</v>
      </c>
      <c r="B2265">
        <v>44321</v>
      </c>
      <c r="C2265" t="s">
        <v>340</v>
      </c>
      <c r="D2265" t="s">
        <v>40</v>
      </c>
      <c r="E2265">
        <v>1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5.666666666666667</v>
      </c>
      <c r="M2265">
        <v>4</v>
      </c>
      <c r="N2265">
        <v>3</v>
      </c>
      <c r="O2265">
        <v>3</v>
      </c>
      <c r="P2265">
        <v>0</v>
      </c>
      <c r="Q2265">
        <v>2</v>
      </c>
      <c r="R2265">
        <v>3</v>
      </c>
      <c r="S2265">
        <v>1</v>
      </c>
      <c r="T2265">
        <v>1</v>
      </c>
      <c r="U2265">
        <v>0</v>
      </c>
    </row>
    <row r="2266" spans="1:21" x14ac:dyDescent="0.35">
      <c r="A2266" t="s">
        <v>352</v>
      </c>
      <c r="B2266">
        <v>44322</v>
      </c>
      <c r="C2266" t="s">
        <v>341</v>
      </c>
      <c r="D2266" t="s">
        <v>40</v>
      </c>
      <c r="E2266">
        <v>1</v>
      </c>
      <c r="F2266">
        <v>0</v>
      </c>
      <c r="G2266">
        <v>0</v>
      </c>
      <c r="H2266">
        <v>0</v>
      </c>
      <c r="I2266">
        <v>1</v>
      </c>
      <c r="J2266">
        <v>0</v>
      </c>
      <c r="K2266">
        <v>0</v>
      </c>
      <c r="L2266">
        <v>5.666666666666667</v>
      </c>
      <c r="M2266">
        <v>8</v>
      </c>
      <c r="N2266">
        <v>3</v>
      </c>
      <c r="O2266">
        <v>3</v>
      </c>
      <c r="P2266">
        <v>0</v>
      </c>
      <c r="Q2266">
        <v>1</v>
      </c>
      <c r="R2266">
        <v>6</v>
      </c>
      <c r="S2266">
        <v>0</v>
      </c>
      <c r="T2266">
        <v>0</v>
      </c>
      <c r="U2266">
        <v>1</v>
      </c>
    </row>
    <row r="2267" spans="1:21" x14ac:dyDescent="0.35">
      <c r="A2267" t="s">
        <v>352</v>
      </c>
      <c r="B2267">
        <v>44323</v>
      </c>
      <c r="C2267" t="s">
        <v>338</v>
      </c>
      <c r="D2267" t="s">
        <v>21</v>
      </c>
      <c r="E2267">
        <v>1</v>
      </c>
      <c r="F2267">
        <v>0</v>
      </c>
      <c r="G2267">
        <v>0</v>
      </c>
      <c r="H2267">
        <v>0</v>
      </c>
      <c r="I2267">
        <v>1</v>
      </c>
      <c r="J2267">
        <v>0</v>
      </c>
      <c r="K2267">
        <v>0</v>
      </c>
      <c r="L2267">
        <v>6</v>
      </c>
      <c r="M2267">
        <v>5</v>
      </c>
      <c r="N2267">
        <v>3</v>
      </c>
      <c r="O2267">
        <v>3</v>
      </c>
      <c r="P2267">
        <v>1</v>
      </c>
      <c r="Q2267">
        <v>1</v>
      </c>
      <c r="R2267">
        <v>6</v>
      </c>
      <c r="S2267">
        <v>0</v>
      </c>
      <c r="T2267">
        <v>0</v>
      </c>
      <c r="U2267">
        <v>0</v>
      </c>
    </row>
    <row r="2268" spans="1:21" x14ac:dyDescent="0.35">
      <c r="A2268" t="s">
        <v>352</v>
      </c>
      <c r="B2268">
        <v>44324</v>
      </c>
      <c r="C2268" t="s">
        <v>344</v>
      </c>
      <c r="D2268" t="s">
        <v>21</v>
      </c>
      <c r="E2268">
        <v>1</v>
      </c>
      <c r="F2268">
        <v>0</v>
      </c>
      <c r="G2268">
        <v>0</v>
      </c>
      <c r="H2268">
        <v>0</v>
      </c>
      <c r="I2268">
        <v>1</v>
      </c>
      <c r="J2268">
        <v>0</v>
      </c>
      <c r="K2268">
        <v>0</v>
      </c>
      <c r="L2268">
        <v>0.66666666666666663</v>
      </c>
      <c r="M2268">
        <v>7</v>
      </c>
      <c r="N2268">
        <v>8</v>
      </c>
      <c r="O2268">
        <v>8</v>
      </c>
      <c r="P2268">
        <v>1</v>
      </c>
      <c r="Q2268">
        <v>1</v>
      </c>
      <c r="R2268">
        <v>0</v>
      </c>
      <c r="S2268">
        <v>0</v>
      </c>
      <c r="T2268">
        <v>0</v>
      </c>
      <c r="U2268">
        <v>0</v>
      </c>
    </row>
    <row r="2269" spans="1:21" x14ac:dyDescent="0.35">
      <c r="A2269" t="s">
        <v>352</v>
      </c>
      <c r="B2269">
        <v>44325</v>
      </c>
      <c r="C2269" t="s">
        <v>339</v>
      </c>
      <c r="D2269" t="s">
        <v>21</v>
      </c>
      <c r="E2269">
        <v>1</v>
      </c>
      <c r="F2269">
        <v>0</v>
      </c>
      <c r="G2269">
        <v>0</v>
      </c>
      <c r="H2269">
        <v>0</v>
      </c>
      <c r="I2269">
        <v>1</v>
      </c>
      <c r="J2269">
        <v>0</v>
      </c>
      <c r="K2269">
        <v>0</v>
      </c>
      <c r="L2269">
        <v>5</v>
      </c>
      <c r="M2269">
        <v>4</v>
      </c>
      <c r="N2269">
        <v>5</v>
      </c>
      <c r="O2269">
        <v>5</v>
      </c>
      <c r="P2269">
        <v>0</v>
      </c>
      <c r="Q2269">
        <v>2</v>
      </c>
      <c r="R2269">
        <v>7</v>
      </c>
      <c r="S2269">
        <v>1</v>
      </c>
      <c r="T2269">
        <v>0</v>
      </c>
      <c r="U2269">
        <v>0</v>
      </c>
    </row>
    <row r="2270" spans="1:21" x14ac:dyDescent="0.35">
      <c r="A2270" t="s">
        <v>352</v>
      </c>
      <c r="B2270">
        <v>44327</v>
      </c>
      <c r="C2270" t="s">
        <v>340</v>
      </c>
      <c r="D2270" t="s">
        <v>65</v>
      </c>
      <c r="E2270">
        <v>1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3.3333333333333335</v>
      </c>
      <c r="M2270">
        <v>7</v>
      </c>
      <c r="N2270">
        <v>4</v>
      </c>
      <c r="O2270">
        <v>4</v>
      </c>
      <c r="P2270">
        <v>0</v>
      </c>
      <c r="Q2270">
        <v>2</v>
      </c>
      <c r="R2270">
        <v>4</v>
      </c>
      <c r="S2270">
        <v>1</v>
      </c>
      <c r="T2270">
        <v>0</v>
      </c>
      <c r="U2270">
        <v>0</v>
      </c>
    </row>
    <row r="2271" spans="1:21" x14ac:dyDescent="0.35">
      <c r="A2271" t="s">
        <v>352</v>
      </c>
      <c r="B2271">
        <v>44328</v>
      </c>
      <c r="C2271" t="s">
        <v>341</v>
      </c>
      <c r="D2271" t="s">
        <v>65</v>
      </c>
      <c r="E2271">
        <v>1</v>
      </c>
      <c r="F2271">
        <v>0</v>
      </c>
      <c r="G2271">
        <v>0</v>
      </c>
      <c r="H2271">
        <v>0</v>
      </c>
      <c r="I2271">
        <v>1</v>
      </c>
      <c r="J2271">
        <v>0</v>
      </c>
      <c r="K2271">
        <v>0</v>
      </c>
      <c r="L2271">
        <v>6</v>
      </c>
      <c r="M2271">
        <v>7</v>
      </c>
      <c r="N2271">
        <v>4</v>
      </c>
      <c r="O2271">
        <v>4</v>
      </c>
      <c r="P2271">
        <v>0</v>
      </c>
      <c r="Q2271">
        <v>2</v>
      </c>
      <c r="R2271">
        <v>8</v>
      </c>
      <c r="S2271">
        <v>0</v>
      </c>
      <c r="T2271">
        <v>0</v>
      </c>
      <c r="U2271">
        <v>1</v>
      </c>
    </row>
    <row r="2272" spans="1:21" x14ac:dyDescent="0.35">
      <c r="A2272" t="s">
        <v>352</v>
      </c>
      <c r="B2272">
        <v>44329</v>
      </c>
      <c r="C2272" t="s">
        <v>344</v>
      </c>
      <c r="D2272" t="s">
        <v>65</v>
      </c>
      <c r="E2272">
        <v>1</v>
      </c>
      <c r="F2272">
        <v>0</v>
      </c>
      <c r="G2272">
        <v>0</v>
      </c>
      <c r="H2272">
        <v>0</v>
      </c>
      <c r="I2272">
        <v>1</v>
      </c>
      <c r="J2272">
        <v>0</v>
      </c>
      <c r="K2272">
        <v>0</v>
      </c>
      <c r="L2272">
        <v>2.6666666666666665</v>
      </c>
      <c r="M2272">
        <v>7</v>
      </c>
      <c r="N2272">
        <v>4</v>
      </c>
      <c r="O2272">
        <v>3</v>
      </c>
      <c r="P2272">
        <v>0</v>
      </c>
      <c r="Q2272">
        <v>0</v>
      </c>
      <c r="R2272">
        <v>4</v>
      </c>
      <c r="S2272">
        <v>0</v>
      </c>
      <c r="T2272">
        <v>0</v>
      </c>
      <c r="U2272">
        <v>0</v>
      </c>
    </row>
    <row r="2273" spans="1:21" x14ac:dyDescent="0.35">
      <c r="A2273" t="s">
        <v>352</v>
      </c>
      <c r="B2273" t="s">
        <v>219</v>
      </c>
      <c r="C2273" t="s">
        <v>338</v>
      </c>
      <c r="D2273" t="s">
        <v>75</v>
      </c>
      <c r="E2273">
        <v>1</v>
      </c>
      <c r="F2273">
        <v>0</v>
      </c>
      <c r="G2273">
        <v>0</v>
      </c>
      <c r="H2273">
        <v>1</v>
      </c>
      <c r="I2273">
        <v>0</v>
      </c>
      <c r="J2273">
        <v>0</v>
      </c>
      <c r="K2273">
        <v>0</v>
      </c>
      <c r="L2273">
        <v>5</v>
      </c>
      <c r="M2273">
        <v>5</v>
      </c>
      <c r="N2273">
        <v>2</v>
      </c>
      <c r="O2273">
        <v>2</v>
      </c>
      <c r="P2273">
        <v>0</v>
      </c>
      <c r="Q2273">
        <v>3</v>
      </c>
      <c r="R2273">
        <v>7</v>
      </c>
      <c r="S2273">
        <v>0</v>
      </c>
      <c r="T2273">
        <v>0</v>
      </c>
      <c r="U2273">
        <v>0</v>
      </c>
    </row>
    <row r="2274" spans="1:21" x14ac:dyDescent="0.35">
      <c r="A2274" t="s">
        <v>352</v>
      </c>
      <c r="B2274" t="s">
        <v>220</v>
      </c>
      <c r="C2274" t="s">
        <v>342</v>
      </c>
      <c r="D2274" t="s">
        <v>75</v>
      </c>
      <c r="E2274">
        <v>1</v>
      </c>
      <c r="F2274">
        <v>0</v>
      </c>
      <c r="G2274">
        <v>0</v>
      </c>
      <c r="H2274">
        <v>0</v>
      </c>
      <c r="I2274">
        <v>1</v>
      </c>
      <c r="J2274">
        <v>0</v>
      </c>
      <c r="K2274">
        <v>0</v>
      </c>
      <c r="L2274">
        <v>1.3333333333333333</v>
      </c>
      <c r="M2274">
        <v>4</v>
      </c>
      <c r="N2274">
        <v>3</v>
      </c>
      <c r="O2274">
        <v>2</v>
      </c>
      <c r="P2274">
        <v>1</v>
      </c>
      <c r="Q2274">
        <v>0</v>
      </c>
      <c r="R2274">
        <v>1</v>
      </c>
      <c r="S2274">
        <v>0</v>
      </c>
      <c r="T2274">
        <v>0</v>
      </c>
      <c r="U2274">
        <v>0</v>
      </c>
    </row>
    <row r="2275" spans="1:21" x14ac:dyDescent="0.35">
      <c r="A2275" t="s">
        <v>352</v>
      </c>
      <c r="B2275">
        <v>44331</v>
      </c>
      <c r="C2275" t="s">
        <v>339</v>
      </c>
      <c r="D2275" t="s">
        <v>75</v>
      </c>
      <c r="E2275">
        <v>1</v>
      </c>
      <c r="F2275">
        <v>0</v>
      </c>
      <c r="G2275">
        <v>0</v>
      </c>
      <c r="H2275">
        <v>1</v>
      </c>
      <c r="I2275">
        <v>0</v>
      </c>
      <c r="J2275">
        <v>0</v>
      </c>
      <c r="K2275">
        <v>0</v>
      </c>
      <c r="L2275">
        <v>7</v>
      </c>
      <c r="M2275">
        <v>2</v>
      </c>
      <c r="N2275">
        <v>1</v>
      </c>
      <c r="O2275">
        <v>1</v>
      </c>
      <c r="P2275">
        <v>1</v>
      </c>
      <c r="Q2275">
        <v>2</v>
      </c>
      <c r="R2275">
        <v>7</v>
      </c>
      <c r="S2275">
        <v>0</v>
      </c>
      <c r="T2275">
        <v>0</v>
      </c>
      <c r="U2275">
        <v>0</v>
      </c>
    </row>
    <row r="2276" spans="1:21" x14ac:dyDescent="0.35">
      <c r="A2276" t="s">
        <v>352</v>
      </c>
      <c r="B2276">
        <v>44332</v>
      </c>
      <c r="C2276" t="s">
        <v>340</v>
      </c>
      <c r="D2276" t="s">
        <v>75</v>
      </c>
      <c r="E2276">
        <v>1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6.333333333333333</v>
      </c>
      <c r="M2276">
        <v>7</v>
      </c>
      <c r="N2276">
        <v>2</v>
      </c>
      <c r="O2276">
        <v>2</v>
      </c>
      <c r="P2276">
        <v>1</v>
      </c>
      <c r="Q2276">
        <v>2</v>
      </c>
      <c r="R2276">
        <v>7</v>
      </c>
      <c r="S2276">
        <v>0</v>
      </c>
      <c r="T2276">
        <v>0</v>
      </c>
      <c r="U2276">
        <v>0</v>
      </c>
    </row>
    <row r="2277" spans="1:21" x14ac:dyDescent="0.35">
      <c r="A2277" t="s">
        <v>352</v>
      </c>
      <c r="B2277" t="s">
        <v>0</v>
      </c>
      <c r="C2277" t="s">
        <v>1</v>
      </c>
      <c r="D2277" t="s">
        <v>2</v>
      </c>
      <c r="E2277" t="s">
        <v>3</v>
      </c>
      <c r="F2277" t="s">
        <v>4</v>
      </c>
      <c r="G2277" t="s">
        <v>5</v>
      </c>
      <c r="H2277" t="s">
        <v>6</v>
      </c>
      <c r="I2277" t="s">
        <v>7</v>
      </c>
      <c r="J2277" t="s">
        <v>8</v>
      </c>
      <c r="K2277" t="s">
        <v>9</v>
      </c>
      <c r="L2277" t="s">
        <v>10</v>
      </c>
      <c r="M2277" t="s">
        <v>11</v>
      </c>
      <c r="N2277" t="s">
        <v>12</v>
      </c>
      <c r="O2277" t="s">
        <v>13</v>
      </c>
      <c r="P2277" t="s">
        <v>14</v>
      </c>
      <c r="Q2277" t="s">
        <v>15</v>
      </c>
      <c r="R2277" t="s">
        <v>16</v>
      </c>
      <c r="S2277" t="s">
        <v>17</v>
      </c>
      <c r="T2277" t="s">
        <v>18</v>
      </c>
      <c r="U2277" t="s">
        <v>19</v>
      </c>
    </row>
    <row r="2278" spans="1:21" x14ac:dyDescent="0.35">
      <c r="A2278" t="s">
        <v>352</v>
      </c>
      <c r="B2278">
        <v>44334</v>
      </c>
      <c r="C2278" t="s">
        <v>345</v>
      </c>
      <c r="D2278" t="s">
        <v>108</v>
      </c>
      <c r="E2278">
        <v>1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6</v>
      </c>
      <c r="M2278">
        <v>1</v>
      </c>
      <c r="N2278">
        <v>0</v>
      </c>
      <c r="O2278">
        <v>0</v>
      </c>
      <c r="P2278">
        <v>0</v>
      </c>
      <c r="Q2278">
        <v>2</v>
      </c>
      <c r="R2278">
        <v>4</v>
      </c>
      <c r="S2278">
        <v>0</v>
      </c>
      <c r="T2278">
        <v>0</v>
      </c>
      <c r="U2278">
        <v>0</v>
      </c>
    </row>
    <row r="2279" spans="1:21" x14ac:dyDescent="0.35">
      <c r="A2279" t="s">
        <v>352</v>
      </c>
      <c r="B2279">
        <v>44335</v>
      </c>
      <c r="C2279" t="s">
        <v>338</v>
      </c>
      <c r="D2279" t="s">
        <v>108</v>
      </c>
      <c r="E2279">
        <v>1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5.333333333333333</v>
      </c>
      <c r="M2279">
        <v>8</v>
      </c>
      <c r="N2279">
        <v>3</v>
      </c>
      <c r="O2279">
        <v>3</v>
      </c>
      <c r="P2279">
        <v>1</v>
      </c>
      <c r="Q2279">
        <v>1</v>
      </c>
      <c r="R2279">
        <v>4</v>
      </c>
      <c r="S2279">
        <v>0</v>
      </c>
      <c r="T2279">
        <v>0</v>
      </c>
      <c r="U2279">
        <v>0</v>
      </c>
    </row>
    <row r="2280" spans="1:21" x14ac:dyDescent="0.35">
      <c r="A2280" t="s">
        <v>352</v>
      </c>
      <c r="B2280">
        <v>44337</v>
      </c>
      <c r="C2280" t="s">
        <v>339</v>
      </c>
      <c r="D2280" t="s">
        <v>49</v>
      </c>
      <c r="E2280">
        <v>1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6</v>
      </c>
      <c r="M2280">
        <v>10</v>
      </c>
      <c r="N2280">
        <v>4</v>
      </c>
      <c r="O2280">
        <v>4</v>
      </c>
      <c r="P2280">
        <v>1</v>
      </c>
      <c r="Q2280">
        <v>0</v>
      </c>
      <c r="R2280">
        <v>8</v>
      </c>
      <c r="S2280">
        <v>0</v>
      </c>
      <c r="T2280">
        <v>0</v>
      </c>
      <c r="U2280">
        <v>0</v>
      </c>
    </row>
    <row r="2281" spans="1:21" x14ac:dyDescent="0.35">
      <c r="A2281" t="s">
        <v>352</v>
      </c>
      <c r="B2281">
        <v>44338</v>
      </c>
      <c r="C2281" t="s">
        <v>340</v>
      </c>
      <c r="D2281" t="s">
        <v>49</v>
      </c>
      <c r="E2281">
        <v>1</v>
      </c>
      <c r="F2281">
        <v>0</v>
      </c>
      <c r="G2281">
        <v>0</v>
      </c>
      <c r="H2281">
        <v>1</v>
      </c>
      <c r="I2281">
        <v>0</v>
      </c>
      <c r="J2281">
        <v>0</v>
      </c>
      <c r="K2281">
        <v>0</v>
      </c>
      <c r="L2281">
        <v>6.333333333333333</v>
      </c>
      <c r="M2281">
        <v>6</v>
      </c>
      <c r="N2281">
        <v>3</v>
      </c>
      <c r="O2281">
        <v>3</v>
      </c>
      <c r="P2281">
        <v>0</v>
      </c>
      <c r="Q2281">
        <v>2</v>
      </c>
      <c r="R2281">
        <v>6</v>
      </c>
      <c r="S2281">
        <v>0</v>
      </c>
      <c r="T2281">
        <v>0</v>
      </c>
      <c r="U2281">
        <v>0</v>
      </c>
    </row>
    <row r="2282" spans="1:21" x14ac:dyDescent="0.35">
      <c r="A2282" t="s">
        <v>352</v>
      </c>
      <c r="B2282">
        <v>44339</v>
      </c>
      <c r="C2282" t="s">
        <v>345</v>
      </c>
      <c r="D2282" t="s">
        <v>49</v>
      </c>
      <c r="E2282">
        <v>1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5</v>
      </c>
      <c r="M2282">
        <v>6</v>
      </c>
      <c r="N2282">
        <v>2</v>
      </c>
      <c r="O2282">
        <v>2</v>
      </c>
      <c r="P2282">
        <v>0</v>
      </c>
      <c r="Q2282">
        <v>3</v>
      </c>
      <c r="R2282">
        <v>3</v>
      </c>
      <c r="S2282">
        <v>0</v>
      </c>
      <c r="T2282">
        <v>0</v>
      </c>
      <c r="U2282">
        <v>0</v>
      </c>
    </row>
    <row r="2283" spans="1:21" x14ac:dyDescent="0.35">
      <c r="A2283" t="s">
        <v>352</v>
      </c>
      <c r="B2283">
        <v>44341</v>
      </c>
      <c r="C2283" t="s">
        <v>338</v>
      </c>
      <c r="D2283" t="s">
        <v>51</v>
      </c>
      <c r="E2283">
        <v>1</v>
      </c>
      <c r="F2283">
        <v>0</v>
      </c>
      <c r="G2283">
        <v>0</v>
      </c>
      <c r="H2283">
        <v>1</v>
      </c>
      <c r="I2283">
        <v>0</v>
      </c>
      <c r="J2283">
        <v>0</v>
      </c>
      <c r="K2283">
        <v>0</v>
      </c>
      <c r="L2283">
        <v>7</v>
      </c>
      <c r="M2283">
        <v>4</v>
      </c>
      <c r="N2283">
        <v>1</v>
      </c>
      <c r="O2283">
        <v>1</v>
      </c>
      <c r="P2283">
        <v>0</v>
      </c>
      <c r="Q2283">
        <v>4</v>
      </c>
      <c r="R2283">
        <v>7</v>
      </c>
      <c r="S2283">
        <v>0</v>
      </c>
      <c r="T2283">
        <v>0</v>
      </c>
      <c r="U2283">
        <v>0</v>
      </c>
    </row>
    <row r="2284" spans="1:21" x14ac:dyDescent="0.35">
      <c r="A2284" t="s">
        <v>352</v>
      </c>
      <c r="B2284">
        <v>44342</v>
      </c>
      <c r="C2284" t="s">
        <v>339</v>
      </c>
      <c r="D2284" t="s">
        <v>51</v>
      </c>
      <c r="E2284">
        <v>1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5</v>
      </c>
      <c r="M2284">
        <v>2</v>
      </c>
      <c r="N2284">
        <v>1</v>
      </c>
      <c r="O2284">
        <v>1</v>
      </c>
      <c r="P2284">
        <v>0</v>
      </c>
      <c r="Q2284">
        <v>4</v>
      </c>
      <c r="R2284">
        <v>9</v>
      </c>
      <c r="S2284">
        <v>0</v>
      </c>
      <c r="T2284">
        <v>0</v>
      </c>
      <c r="U2284">
        <v>0</v>
      </c>
    </row>
    <row r="2285" spans="1:21" x14ac:dyDescent="0.35">
      <c r="A2285" t="s">
        <v>352</v>
      </c>
      <c r="B2285">
        <v>44343</v>
      </c>
      <c r="C2285" t="s">
        <v>340</v>
      </c>
      <c r="D2285" t="s">
        <v>51</v>
      </c>
      <c r="E2285">
        <v>1</v>
      </c>
      <c r="F2285">
        <v>0</v>
      </c>
      <c r="G2285">
        <v>0</v>
      </c>
      <c r="H2285">
        <v>0</v>
      </c>
      <c r="I2285">
        <v>1</v>
      </c>
      <c r="J2285">
        <v>0</v>
      </c>
      <c r="K2285">
        <v>0</v>
      </c>
      <c r="L2285">
        <v>2.6666666666666665</v>
      </c>
      <c r="M2285">
        <v>4</v>
      </c>
      <c r="N2285">
        <v>6</v>
      </c>
      <c r="O2285">
        <v>6</v>
      </c>
      <c r="P2285">
        <v>1</v>
      </c>
      <c r="Q2285">
        <v>2</v>
      </c>
      <c r="R2285">
        <v>3</v>
      </c>
      <c r="S2285">
        <v>1</v>
      </c>
      <c r="T2285">
        <v>0</v>
      </c>
      <c r="U2285">
        <v>0</v>
      </c>
    </row>
    <row r="2286" spans="1:21" x14ac:dyDescent="0.35">
      <c r="A2286" t="s">
        <v>352</v>
      </c>
      <c r="B2286">
        <v>44344</v>
      </c>
      <c r="C2286" t="s">
        <v>345</v>
      </c>
      <c r="D2286" t="s">
        <v>56</v>
      </c>
      <c r="E2286">
        <v>1</v>
      </c>
      <c r="F2286">
        <v>0</v>
      </c>
      <c r="G2286">
        <v>0</v>
      </c>
      <c r="H2286">
        <v>1</v>
      </c>
      <c r="I2286">
        <v>0</v>
      </c>
      <c r="J2286">
        <v>0</v>
      </c>
      <c r="K2286">
        <v>0</v>
      </c>
      <c r="L2286">
        <v>6</v>
      </c>
      <c r="M2286">
        <v>4</v>
      </c>
      <c r="N2286">
        <v>1</v>
      </c>
      <c r="O2286">
        <v>1</v>
      </c>
      <c r="P2286">
        <v>1</v>
      </c>
      <c r="Q2286">
        <v>2</v>
      </c>
      <c r="R2286">
        <v>5</v>
      </c>
      <c r="S2286">
        <v>0</v>
      </c>
      <c r="T2286">
        <v>0</v>
      </c>
      <c r="U2286">
        <v>0</v>
      </c>
    </row>
    <row r="2287" spans="1:21" x14ac:dyDescent="0.35">
      <c r="A2287" t="s">
        <v>352</v>
      </c>
      <c r="B2287">
        <v>44345</v>
      </c>
      <c r="C2287" t="s">
        <v>343</v>
      </c>
      <c r="D2287" t="s">
        <v>56</v>
      </c>
      <c r="E2287">
        <v>1</v>
      </c>
      <c r="F2287">
        <v>0</v>
      </c>
      <c r="G2287">
        <v>0</v>
      </c>
      <c r="H2287">
        <v>0</v>
      </c>
      <c r="I2287">
        <v>1</v>
      </c>
      <c r="J2287">
        <v>0</v>
      </c>
      <c r="K2287">
        <v>0</v>
      </c>
      <c r="L2287">
        <v>3</v>
      </c>
      <c r="M2287">
        <v>4</v>
      </c>
      <c r="N2287">
        <v>3</v>
      </c>
      <c r="O2287">
        <v>3</v>
      </c>
      <c r="P2287">
        <v>1</v>
      </c>
      <c r="Q2287">
        <v>1</v>
      </c>
      <c r="R2287">
        <v>2</v>
      </c>
      <c r="S2287">
        <v>0</v>
      </c>
      <c r="T2287">
        <v>0</v>
      </c>
      <c r="U2287">
        <v>0</v>
      </c>
    </row>
    <row r="2288" spans="1:21" x14ac:dyDescent="0.35">
      <c r="A2288" t="s">
        <v>352</v>
      </c>
      <c r="B2288">
        <v>44346</v>
      </c>
      <c r="C2288" t="s">
        <v>338</v>
      </c>
      <c r="D2288" t="s">
        <v>56</v>
      </c>
      <c r="E2288">
        <v>1</v>
      </c>
      <c r="F2288">
        <v>0</v>
      </c>
      <c r="G2288">
        <v>0</v>
      </c>
      <c r="H2288">
        <v>1</v>
      </c>
      <c r="I2288">
        <v>0</v>
      </c>
      <c r="J2288">
        <v>0</v>
      </c>
      <c r="K2288">
        <v>0</v>
      </c>
      <c r="L2288">
        <v>5</v>
      </c>
      <c r="M2288">
        <v>5</v>
      </c>
      <c r="N2288">
        <v>3</v>
      </c>
      <c r="O2288">
        <v>3</v>
      </c>
      <c r="P2288">
        <v>1</v>
      </c>
      <c r="Q2288">
        <v>4</v>
      </c>
      <c r="R2288">
        <v>6</v>
      </c>
      <c r="S2288">
        <v>0</v>
      </c>
      <c r="T2288">
        <v>0</v>
      </c>
      <c r="U2288">
        <v>0</v>
      </c>
    </row>
    <row r="2289" spans="1:21" x14ac:dyDescent="0.35">
      <c r="A2289" t="s">
        <v>352</v>
      </c>
      <c r="B2289">
        <v>44347</v>
      </c>
      <c r="C2289" t="s">
        <v>339</v>
      </c>
      <c r="D2289" t="s">
        <v>113</v>
      </c>
      <c r="E2289">
        <v>1</v>
      </c>
      <c r="F2289">
        <v>0</v>
      </c>
      <c r="G2289">
        <v>0</v>
      </c>
      <c r="H2289">
        <v>1</v>
      </c>
      <c r="I2289">
        <v>0</v>
      </c>
      <c r="J2289">
        <v>0</v>
      </c>
      <c r="K2289">
        <v>0</v>
      </c>
      <c r="L2289">
        <v>6</v>
      </c>
      <c r="M2289">
        <v>5</v>
      </c>
      <c r="N2289">
        <v>2</v>
      </c>
      <c r="O2289">
        <v>2</v>
      </c>
      <c r="P2289">
        <v>0</v>
      </c>
      <c r="Q2289">
        <v>1</v>
      </c>
      <c r="R2289">
        <v>7</v>
      </c>
      <c r="S2289">
        <v>0</v>
      </c>
      <c r="T2289">
        <v>0</v>
      </c>
      <c r="U2289">
        <v>0</v>
      </c>
    </row>
    <row r="2290" spans="1:21" x14ac:dyDescent="0.35">
      <c r="A2290" t="s">
        <v>352</v>
      </c>
      <c r="B2290">
        <v>44348</v>
      </c>
      <c r="C2290" t="s">
        <v>340</v>
      </c>
      <c r="D2290" t="s">
        <v>113</v>
      </c>
      <c r="E2290">
        <v>1</v>
      </c>
      <c r="F2290">
        <v>0</v>
      </c>
      <c r="G2290">
        <v>0</v>
      </c>
      <c r="H2290">
        <v>1</v>
      </c>
      <c r="I2290">
        <v>0</v>
      </c>
      <c r="J2290">
        <v>0</v>
      </c>
      <c r="K2290">
        <v>0</v>
      </c>
      <c r="L2290">
        <v>5.666666666666667</v>
      </c>
      <c r="M2290">
        <v>8</v>
      </c>
      <c r="N2290">
        <v>5</v>
      </c>
      <c r="O2290">
        <v>4</v>
      </c>
      <c r="P2290">
        <v>0</v>
      </c>
      <c r="Q2290">
        <v>1</v>
      </c>
      <c r="R2290">
        <v>6</v>
      </c>
      <c r="S2290">
        <v>1</v>
      </c>
      <c r="T2290">
        <v>0</v>
      </c>
      <c r="U2290">
        <v>0</v>
      </c>
    </row>
    <row r="2291" spans="1:21" x14ac:dyDescent="0.35">
      <c r="A2291" t="s">
        <v>352</v>
      </c>
      <c r="B2291">
        <v>44350</v>
      </c>
      <c r="C2291" t="s">
        <v>345</v>
      </c>
      <c r="D2291" t="s">
        <v>30</v>
      </c>
      <c r="E2291">
        <v>1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4.333333333333333</v>
      </c>
      <c r="M2291">
        <v>8</v>
      </c>
      <c r="N2291">
        <v>4</v>
      </c>
      <c r="O2291">
        <v>3</v>
      </c>
      <c r="P2291">
        <v>1</v>
      </c>
      <c r="Q2291">
        <v>2</v>
      </c>
      <c r="R2291">
        <v>6</v>
      </c>
      <c r="S2291">
        <v>0</v>
      </c>
      <c r="T2291">
        <v>0</v>
      </c>
      <c r="U2291">
        <v>0</v>
      </c>
    </row>
    <row r="2292" spans="1:21" x14ac:dyDescent="0.35">
      <c r="A2292" t="s">
        <v>352</v>
      </c>
      <c r="B2292">
        <v>44351</v>
      </c>
      <c r="C2292" t="s">
        <v>338</v>
      </c>
      <c r="D2292" t="s">
        <v>30</v>
      </c>
      <c r="E2292">
        <v>1</v>
      </c>
      <c r="F2292">
        <v>0</v>
      </c>
      <c r="G2292">
        <v>0</v>
      </c>
      <c r="H2292">
        <v>1</v>
      </c>
      <c r="I2292">
        <v>0</v>
      </c>
      <c r="J2292">
        <v>0</v>
      </c>
      <c r="K2292">
        <v>0</v>
      </c>
      <c r="L2292">
        <v>5</v>
      </c>
      <c r="M2292">
        <v>7</v>
      </c>
      <c r="N2292">
        <v>2</v>
      </c>
      <c r="O2292">
        <v>2</v>
      </c>
      <c r="P2292">
        <v>1</v>
      </c>
      <c r="Q2292">
        <v>0</v>
      </c>
      <c r="R2292">
        <v>5</v>
      </c>
      <c r="S2292">
        <v>0</v>
      </c>
      <c r="T2292">
        <v>0</v>
      </c>
      <c r="U2292">
        <v>0</v>
      </c>
    </row>
    <row r="2293" spans="1:21" x14ac:dyDescent="0.35">
      <c r="A2293" t="s">
        <v>352</v>
      </c>
      <c r="B2293">
        <v>44352</v>
      </c>
      <c r="C2293" t="s">
        <v>339</v>
      </c>
      <c r="D2293" t="s">
        <v>30</v>
      </c>
      <c r="E2293">
        <v>1</v>
      </c>
      <c r="F2293">
        <v>0</v>
      </c>
      <c r="G2293">
        <v>0</v>
      </c>
      <c r="H2293">
        <v>0</v>
      </c>
      <c r="I2293">
        <v>1</v>
      </c>
      <c r="J2293">
        <v>0</v>
      </c>
      <c r="K2293">
        <v>0</v>
      </c>
      <c r="L2293">
        <v>7</v>
      </c>
      <c r="M2293">
        <v>7</v>
      </c>
      <c r="N2293">
        <v>5</v>
      </c>
      <c r="O2293">
        <v>5</v>
      </c>
      <c r="P2293">
        <v>3</v>
      </c>
      <c r="Q2293">
        <v>1</v>
      </c>
      <c r="R2293">
        <v>5</v>
      </c>
      <c r="S2293">
        <v>0</v>
      </c>
      <c r="T2293">
        <v>0</v>
      </c>
      <c r="U2293">
        <v>0</v>
      </c>
    </row>
    <row r="2294" spans="1:21" x14ac:dyDescent="0.35">
      <c r="A2294" t="s">
        <v>352</v>
      </c>
      <c r="B2294">
        <v>44353</v>
      </c>
      <c r="C2294" t="s">
        <v>340</v>
      </c>
      <c r="D2294" t="s">
        <v>30</v>
      </c>
      <c r="E2294">
        <v>1</v>
      </c>
      <c r="F2294">
        <v>0</v>
      </c>
      <c r="G2294">
        <v>0</v>
      </c>
      <c r="H2294">
        <v>0</v>
      </c>
      <c r="I2294">
        <v>1</v>
      </c>
      <c r="J2294">
        <v>0</v>
      </c>
      <c r="K2294">
        <v>0</v>
      </c>
      <c r="L2294">
        <v>5.666666666666667</v>
      </c>
      <c r="M2294">
        <v>8</v>
      </c>
      <c r="N2294">
        <v>2</v>
      </c>
      <c r="O2294">
        <v>2</v>
      </c>
      <c r="P2294">
        <v>0</v>
      </c>
      <c r="Q2294">
        <v>3</v>
      </c>
      <c r="R2294">
        <v>7</v>
      </c>
      <c r="S2294">
        <v>1</v>
      </c>
      <c r="T2294">
        <v>0</v>
      </c>
      <c r="U2294">
        <v>1</v>
      </c>
    </row>
    <row r="2295" spans="1:21" x14ac:dyDescent="0.35">
      <c r="A2295" t="s">
        <v>352</v>
      </c>
      <c r="B2295">
        <v>44354</v>
      </c>
      <c r="C2295" t="s">
        <v>346</v>
      </c>
      <c r="D2295" t="s">
        <v>163</v>
      </c>
      <c r="E2295">
        <v>1</v>
      </c>
      <c r="F2295">
        <v>0</v>
      </c>
      <c r="G2295">
        <v>0</v>
      </c>
      <c r="H2295">
        <v>0</v>
      </c>
      <c r="I2295">
        <v>1</v>
      </c>
      <c r="J2295">
        <v>0</v>
      </c>
      <c r="K2295">
        <v>0</v>
      </c>
      <c r="L2295">
        <v>0.66666666666666663</v>
      </c>
      <c r="M2295">
        <v>3</v>
      </c>
      <c r="N2295">
        <v>4</v>
      </c>
      <c r="O2295">
        <v>4</v>
      </c>
      <c r="P2295">
        <v>0</v>
      </c>
      <c r="Q2295">
        <v>2</v>
      </c>
      <c r="R2295">
        <v>0</v>
      </c>
      <c r="S2295">
        <v>0</v>
      </c>
      <c r="T2295">
        <v>0</v>
      </c>
      <c r="U2295">
        <v>3</v>
      </c>
    </row>
    <row r="2296" spans="1:21" x14ac:dyDescent="0.35">
      <c r="A2296" t="s">
        <v>352</v>
      </c>
      <c r="B2296">
        <v>44355</v>
      </c>
      <c r="C2296" t="s">
        <v>345</v>
      </c>
      <c r="D2296" t="s">
        <v>163</v>
      </c>
      <c r="E2296">
        <v>1</v>
      </c>
      <c r="F2296">
        <v>0</v>
      </c>
      <c r="G2296">
        <v>0</v>
      </c>
      <c r="H2296">
        <v>0</v>
      </c>
      <c r="I2296">
        <v>1</v>
      </c>
      <c r="J2296">
        <v>0</v>
      </c>
      <c r="K2296">
        <v>0</v>
      </c>
      <c r="L2296">
        <v>4</v>
      </c>
      <c r="M2296">
        <v>6</v>
      </c>
      <c r="N2296">
        <v>6</v>
      </c>
      <c r="O2296">
        <v>6</v>
      </c>
      <c r="P2296">
        <v>4</v>
      </c>
      <c r="Q2296">
        <v>2</v>
      </c>
      <c r="R2296">
        <v>4</v>
      </c>
      <c r="S2296">
        <v>0</v>
      </c>
      <c r="T2296">
        <v>0</v>
      </c>
      <c r="U2296">
        <v>0</v>
      </c>
    </row>
    <row r="2297" spans="1:21" x14ac:dyDescent="0.35">
      <c r="A2297" t="s">
        <v>352</v>
      </c>
      <c r="B2297">
        <v>44356</v>
      </c>
      <c r="C2297" t="s">
        <v>338</v>
      </c>
      <c r="D2297" t="s">
        <v>163</v>
      </c>
      <c r="E2297">
        <v>1</v>
      </c>
      <c r="F2297">
        <v>0</v>
      </c>
      <c r="G2297">
        <v>0</v>
      </c>
      <c r="H2297">
        <v>0</v>
      </c>
      <c r="I2297">
        <v>1</v>
      </c>
      <c r="J2297">
        <v>0</v>
      </c>
      <c r="K2297">
        <v>0</v>
      </c>
      <c r="L2297">
        <v>5.333333333333333</v>
      </c>
      <c r="M2297">
        <v>8</v>
      </c>
      <c r="N2297">
        <v>5</v>
      </c>
      <c r="O2297">
        <v>5</v>
      </c>
      <c r="P2297">
        <v>0</v>
      </c>
      <c r="Q2297">
        <v>4</v>
      </c>
      <c r="R2297">
        <v>4</v>
      </c>
      <c r="S2297">
        <v>0</v>
      </c>
      <c r="T2297">
        <v>0</v>
      </c>
      <c r="U2297">
        <v>0</v>
      </c>
    </row>
    <row r="2298" spans="1:21" x14ac:dyDescent="0.35">
      <c r="A2298" t="s">
        <v>352</v>
      </c>
      <c r="B2298" t="s">
        <v>0</v>
      </c>
      <c r="C2298" t="s">
        <v>1</v>
      </c>
      <c r="D2298" t="s">
        <v>2</v>
      </c>
      <c r="E2298" t="s">
        <v>3</v>
      </c>
      <c r="F2298" t="s">
        <v>4</v>
      </c>
      <c r="G2298" t="s">
        <v>5</v>
      </c>
      <c r="H2298" t="s">
        <v>6</v>
      </c>
      <c r="I2298" t="s">
        <v>7</v>
      </c>
      <c r="J2298" t="s">
        <v>8</v>
      </c>
      <c r="K2298" t="s">
        <v>9</v>
      </c>
      <c r="L2298" t="s">
        <v>10</v>
      </c>
      <c r="M2298" t="s">
        <v>11</v>
      </c>
      <c r="N2298" t="s">
        <v>12</v>
      </c>
      <c r="O2298" t="s">
        <v>13</v>
      </c>
      <c r="P2298" t="s">
        <v>14</v>
      </c>
      <c r="Q2298" t="s">
        <v>15</v>
      </c>
      <c r="R2298" t="s">
        <v>16</v>
      </c>
      <c r="S2298" t="s">
        <v>17</v>
      </c>
      <c r="T2298" t="s">
        <v>18</v>
      </c>
      <c r="U2298" t="s">
        <v>19</v>
      </c>
    </row>
    <row r="2299" spans="1:21" x14ac:dyDescent="0.35">
      <c r="A2299" t="s">
        <v>352</v>
      </c>
      <c r="B2299">
        <v>44357</v>
      </c>
      <c r="C2299" t="s">
        <v>339</v>
      </c>
      <c r="D2299" t="s">
        <v>44</v>
      </c>
      <c r="E2299">
        <v>1</v>
      </c>
      <c r="F2299">
        <v>0</v>
      </c>
      <c r="G2299">
        <v>0</v>
      </c>
      <c r="H2299">
        <v>1</v>
      </c>
      <c r="I2299">
        <v>0</v>
      </c>
      <c r="J2299">
        <v>0</v>
      </c>
      <c r="K2299">
        <v>0</v>
      </c>
      <c r="L2299">
        <v>7</v>
      </c>
      <c r="M2299">
        <v>3</v>
      </c>
      <c r="N2299">
        <v>1</v>
      </c>
      <c r="O2299">
        <v>1</v>
      </c>
      <c r="P2299">
        <v>1</v>
      </c>
      <c r="Q2299">
        <v>1</v>
      </c>
      <c r="R2299">
        <v>8</v>
      </c>
      <c r="S2299">
        <v>0</v>
      </c>
      <c r="T2299">
        <v>0</v>
      </c>
      <c r="U2299">
        <v>0</v>
      </c>
    </row>
    <row r="2300" spans="1:21" x14ac:dyDescent="0.35">
      <c r="A2300" t="s">
        <v>352</v>
      </c>
      <c r="B2300">
        <v>44358</v>
      </c>
      <c r="C2300" t="s">
        <v>340</v>
      </c>
      <c r="D2300" t="s">
        <v>44</v>
      </c>
      <c r="E2300">
        <v>1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6</v>
      </c>
      <c r="M2300">
        <v>5</v>
      </c>
      <c r="N2300">
        <v>3</v>
      </c>
      <c r="O2300">
        <v>3</v>
      </c>
      <c r="P2300">
        <v>1</v>
      </c>
      <c r="Q2300">
        <v>1</v>
      </c>
      <c r="R2300">
        <v>7</v>
      </c>
      <c r="S2300">
        <v>0</v>
      </c>
      <c r="T2300">
        <v>0</v>
      </c>
      <c r="U2300">
        <v>0</v>
      </c>
    </row>
    <row r="2301" spans="1:21" x14ac:dyDescent="0.35">
      <c r="A2301" t="s">
        <v>352</v>
      </c>
      <c r="B2301">
        <v>44359</v>
      </c>
      <c r="C2301" t="s">
        <v>346</v>
      </c>
      <c r="D2301" t="s">
        <v>44</v>
      </c>
      <c r="E2301">
        <v>1</v>
      </c>
      <c r="F2301">
        <v>0</v>
      </c>
      <c r="G2301">
        <v>0</v>
      </c>
      <c r="H2301">
        <v>0</v>
      </c>
      <c r="I2301">
        <v>1</v>
      </c>
      <c r="J2301">
        <v>0</v>
      </c>
      <c r="K2301">
        <v>0</v>
      </c>
      <c r="L2301">
        <v>1.3333333333333333</v>
      </c>
      <c r="M2301">
        <v>5</v>
      </c>
      <c r="N2301">
        <v>4</v>
      </c>
      <c r="O2301">
        <v>4</v>
      </c>
      <c r="P2301">
        <v>0</v>
      </c>
      <c r="Q2301">
        <v>3</v>
      </c>
      <c r="R2301">
        <v>1</v>
      </c>
      <c r="S2301">
        <v>0</v>
      </c>
      <c r="T2301">
        <v>0</v>
      </c>
      <c r="U2301">
        <v>0</v>
      </c>
    </row>
    <row r="2302" spans="1:21" x14ac:dyDescent="0.35">
      <c r="A2302" t="s">
        <v>352</v>
      </c>
      <c r="B2302">
        <v>44360</v>
      </c>
      <c r="C2302" t="s">
        <v>345</v>
      </c>
      <c r="D2302" t="s">
        <v>44</v>
      </c>
      <c r="E2302">
        <v>1</v>
      </c>
      <c r="F2302">
        <v>0</v>
      </c>
      <c r="G2302">
        <v>0</v>
      </c>
      <c r="H2302">
        <v>0</v>
      </c>
      <c r="I2302">
        <v>1</v>
      </c>
      <c r="J2302">
        <v>0</v>
      </c>
      <c r="K2302">
        <v>0</v>
      </c>
      <c r="L2302">
        <v>4.666666666666667</v>
      </c>
      <c r="M2302">
        <v>7</v>
      </c>
      <c r="N2302">
        <v>5</v>
      </c>
      <c r="O2302">
        <v>5</v>
      </c>
      <c r="P2302">
        <v>3</v>
      </c>
      <c r="Q2302">
        <v>3</v>
      </c>
      <c r="R2302">
        <v>5</v>
      </c>
      <c r="S2302">
        <v>0</v>
      </c>
      <c r="T2302">
        <v>0</v>
      </c>
      <c r="U2302">
        <v>0</v>
      </c>
    </row>
    <row r="2303" spans="1:21" x14ac:dyDescent="0.35">
      <c r="A2303" t="s">
        <v>352</v>
      </c>
      <c r="B2303">
        <v>44361</v>
      </c>
      <c r="C2303" t="s">
        <v>338</v>
      </c>
      <c r="D2303" t="s">
        <v>49</v>
      </c>
      <c r="E2303">
        <v>1</v>
      </c>
      <c r="F2303">
        <v>0</v>
      </c>
      <c r="G2303">
        <v>0</v>
      </c>
      <c r="H2303">
        <v>0</v>
      </c>
      <c r="I2303">
        <v>1</v>
      </c>
      <c r="J2303">
        <v>0</v>
      </c>
      <c r="K2303">
        <v>0</v>
      </c>
      <c r="L2303">
        <v>5</v>
      </c>
      <c r="M2303">
        <v>8</v>
      </c>
      <c r="N2303">
        <v>7</v>
      </c>
      <c r="O2303">
        <v>6</v>
      </c>
      <c r="P2303">
        <v>1</v>
      </c>
      <c r="Q2303">
        <v>1</v>
      </c>
      <c r="R2303">
        <v>5</v>
      </c>
      <c r="S2303">
        <v>1</v>
      </c>
      <c r="T2303">
        <v>0</v>
      </c>
      <c r="U2303">
        <v>0</v>
      </c>
    </row>
    <row r="2304" spans="1:21" x14ac:dyDescent="0.35">
      <c r="A2304" t="s">
        <v>352</v>
      </c>
      <c r="B2304">
        <v>44362</v>
      </c>
      <c r="C2304" t="s">
        <v>339</v>
      </c>
      <c r="D2304" t="s">
        <v>49</v>
      </c>
      <c r="E2304">
        <v>1</v>
      </c>
      <c r="F2304">
        <v>0</v>
      </c>
      <c r="G2304">
        <v>0</v>
      </c>
      <c r="H2304">
        <v>0</v>
      </c>
      <c r="I2304">
        <v>1</v>
      </c>
      <c r="J2304">
        <v>0</v>
      </c>
      <c r="K2304">
        <v>0</v>
      </c>
      <c r="L2304">
        <v>5.666666666666667</v>
      </c>
      <c r="M2304">
        <v>7</v>
      </c>
      <c r="N2304">
        <v>4</v>
      </c>
      <c r="O2304">
        <v>4</v>
      </c>
      <c r="P2304">
        <v>1</v>
      </c>
      <c r="Q2304">
        <v>0</v>
      </c>
      <c r="R2304">
        <v>5</v>
      </c>
      <c r="S2304">
        <v>0</v>
      </c>
      <c r="T2304">
        <v>0</v>
      </c>
      <c r="U2304">
        <v>0</v>
      </c>
    </row>
    <row r="2305" spans="1:21" x14ac:dyDescent="0.35">
      <c r="A2305" t="s">
        <v>352</v>
      </c>
      <c r="B2305">
        <v>44363</v>
      </c>
      <c r="C2305" t="s">
        <v>340</v>
      </c>
      <c r="D2305" t="s">
        <v>49</v>
      </c>
      <c r="E2305">
        <v>1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3</v>
      </c>
      <c r="M2305">
        <v>4</v>
      </c>
      <c r="N2305">
        <v>1</v>
      </c>
      <c r="O2305">
        <v>1</v>
      </c>
      <c r="P2305">
        <v>0</v>
      </c>
      <c r="Q2305">
        <v>1</v>
      </c>
      <c r="R2305">
        <v>2</v>
      </c>
      <c r="S2305">
        <v>0</v>
      </c>
      <c r="T2305">
        <v>0</v>
      </c>
      <c r="U2305">
        <v>0</v>
      </c>
    </row>
    <row r="2306" spans="1:21" x14ac:dyDescent="0.35">
      <c r="A2306" t="s">
        <v>352</v>
      </c>
      <c r="B2306">
        <v>44365</v>
      </c>
      <c r="C2306" t="s">
        <v>347</v>
      </c>
      <c r="D2306" t="s">
        <v>55</v>
      </c>
      <c r="E2306">
        <v>1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2</v>
      </c>
      <c r="M2306">
        <v>3</v>
      </c>
      <c r="N2306">
        <v>0</v>
      </c>
      <c r="O2306">
        <v>0</v>
      </c>
      <c r="P2306">
        <v>0</v>
      </c>
      <c r="Q2306">
        <v>0</v>
      </c>
      <c r="R2306">
        <v>3</v>
      </c>
      <c r="S2306">
        <v>0</v>
      </c>
      <c r="T2306">
        <v>0</v>
      </c>
      <c r="U2306">
        <v>0</v>
      </c>
    </row>
    <row r="2307" spans="1:21" x14ac:dyDescent="0.35">
      <c r="A2307" t="s">
        <v>352</v>
      </c>
      <c r="B2307">
        <v>44366</v>
      </c>
      <c r="C2307" t="s">
        <v>338</v>
      </c>
      <c r="D2307" t="s">
        <v>55</v>
      </c>
      <c r="E2307">
        <v>1</v>
      </c>
      <c r="F2307">
        <v>0</v>
      </c>
      <c r="G2307">
        <v>0</v>
      </c>
      <c r="H2307">
        <v>0</v>
      </c>
      <c r="I2307">
        <v>1</v>
      </c>
      <c r="J2307">
        <v>0</v>
      </c>
      <c r="K2307">
        <v>0</v>
      </c>
      <c r="L2307">
        <v>5</v>
      </c>
      <c r="M2307">
        <v>5</v>
      </c>
      <c r="N2307">
        <v>5</v>
      </c>
      <c r="O2307">
        <v>5</v>
      </c>
      <c r="P2307">
        <v>1</v>
      </c>
      <c r="Q2307">
        <v>3</v>
      </c>
      <c r="R2307">
        <v>4</v>
      </c>
      <c r="S2307">
        <v>0</v>
      </c>
      <c r="T2307">
        <v>0</v>
      </c>
      <c r="U2307">
        <v>0</v>
      </c>
    </row>
    <row r="2308" spans="1:21" x14ac:dyDescent="0.35">
      <c r="A2308" t="s">
        <v>352</v>
      </c>
      <c r="B2308">
        <v>44367</v>
      </c>
      <c r="C2308" t="s">
        <v>339</v>
      </c>
      <c r="D2308" t="s">
        <v>55</v>
      </c>
      <c r="E2308">
        <v>1</v>
      </c>
      <c r="F2308">
        <v>0</v>
      </c>
      <c r="G2308">
        <v>0</v>
      </c>
      <c r="H2308">
        <v>1</v>
      </c>
      <c r="I2308">
        <v>0</v>
      </c>
      <c r="J2308">
        <v>0</v>
      </c>
      <c r="K2308">
        <v>0</v>
      </c>
      <c r="L2308">
        <v>6.666666666666667</v>
      </c>
      <c r="M2308">
        <v>9</v>
      </c>
      <c r="N2308">
        <v>2</v>
      </c>
      <c r="O2308">
        <v>2</v>
      </c>
      <c r="P2308">
        <v>1</v>
      </c>
      <c r="Q2308">
        <v>1</v>
      </c>
      <c r="R2308">
        <v>6</v>
      </c>
      <c r="S2308">
        <v>0</v>
      </c>
      <c r="T2308">
        <v>0</v>
      </c>
      <c r="U2308">
        <v>0</v>
      </c>
    </row>
    <row r="2309" spans="1:21" x14ac:dyDescent="0.35">
      <c r="A2309" t="s">
        <v>352</v>
      </c>
      <c r="B2309">
        <v>44369</v>
      </c>
      <c r="C2309" t="s">
        <v>340</v>
      </c>
      <c r="D2309" t="s">
        <v>52</v>
      </c>
      <c r="E2309">
        <v>1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3.6666666666666665</v>
      </c>
      <c r="M2309">
        <v>5</v>
      </c>
      <c r="N2309">
        <v>2</v>
      </c>
      <c r="O2309">
        <v>2</v>
      </c>
      <c r="P2309">
        <v>2</v>
      </c>
      <c r="Q2309">
        <v>5</v>
      </c>
      <c r="R2309">
        <v>5</v>
      </c>
      <c r="S2309">
        <v>0</v>
      </c>
      <c r="T2309">
        <v>0</v>
      </c>
      <c r="U2309">
        <v>1</v>
      </c>
    </row>
    <row r="2310" spans="1:21" x14ac:dyDescent="0.35">
      <c r="A2310" t="s">
        <v>352</v>
      </c>
      <c r="B2310">
        <v>44370</v>
      </c>
      <c r="C2310" t="s">
        <v>341</v>
      </c>
      <c r="D2310" t="s">
        <v>52</v>
      </c>
      <c r="E2310">
        <v>1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2</v>
      </c>
      <c r="M2310">
        <v>0</v>
      </c>
      <c r="N2310">
        <v>0</v>
      </c>
      <c r="O2310">
        <v>0</v>
      </c>
      <c r="P2310">
        <v>0</v>
      </c>
      <c r="Q2310">
        <v>3</v>
      </c>
      <c r="R2310">
        <v>4</v>
      </c>
      <c r="S2310">
        <v>0</v>
      </c>
      <c r="T2310">
        <v>0</v>
      </c>
      <c r="U2310">
        <v>0</v>
      </c>
    </row>
    <row r="2311" spans="1:21" x14ac:dyDescent="0.35">
      <c r="A2311" t="s">
        <v>352</v>
      </c>
      <c r="B2311">
        <v>44371</v>
      </c>
      <c r="C2311" t="s">
        <v>338</v>
      </c>
      <c r="D2311" t="s">
        <v>52</v>
      </c>
      <c r="E2311">
        <v>1</v>
      </c>
      <c r="F2311">
        <v>0</v>
      </c>
      <c r="G2311">
        <v>0</v>
      </c>
      <c r="H2311">
        <v>0</v>
      </c>
      <c r="I2311">
        <v>1</v>
      </c>
      <c r="J2311">
        <v>0</v>
      </c>
      <c r="K2311">
        <v>0</v>
      </c>
      <c r="L2311">
        <v>5</v>
      </c>
      <c r="M2311">
        <v>9</v>
      </c>
      <c r="N2311">
        <v>4</v>
      </c>
      <c r="O2311">
        <v>4</v>
      </c>
      <c r="P2311">
        <v>2</v>
      </c>
      <c r="Q2311">
        <v>4</v>
      </c>
      <c r="R2311">
        <v>3</v>
      </c>
      <c r="S2311">
        <v>0</v>
      </c>
      <c r="T2311">
        <v>0</v>
      </c>
      <c r="U2311">
        <v>0</v>
      </c>
    </row>
    <row r="2312" spans="1:21" x14ac:dyDescent="0.35">
      <c r="A2312" t="s">
        <v>352</v>
      </c>
      <c r="B2312">
        <v>44372</v>
      </c>
      <c r="C2312" t="s">
        <v>339</v>
      </c>
      <c r="D2312" t="s">
        <v>33</v>
      </c>
      <c r="E2312">
        <v>1</v>
      </c>
      <c r="F2312">
        <v>0</v>
      </c>
      <c r="G2312">
        <v>0</v>
      </c>
      <c r="H2312">
        <v>0</v>
      </c>
      <c r="I2312">
        <v>1</v>
      </c>
      <c r="J2312">
        <v>0</v>
      </c>
      <c r="K2312">
        <v>0</v>
      </c>
      <c r="L2312">
        <v>5</v>
      </c>
      <c r="M2312">
        <v>11</v>
      </c>
      <c r="N2312">
        <v>9</v>
      </c>
      <c r="O2312">
        <v>9</v>
      </c>
      <c r="P2312">
        <v>0</v>
      </c>
      <c r="Q2312">
        <v>2</v>
      </c>
      <c r="R2312">
        <v>2</v>
      </c>
      <c r="S2312">
        <v>0</v>
      </c>
      <c r="T2312">
        <v>0</v>
      </c>
      <c r="U2312">
        <v>0</v>
      </c>
    </row>
    <row r="2313" spans="1:21" x14ac:dyDescent="0.35">
      <c r="A2313" t="s">
        <v>352</v>
      </c>
      <c r="B2313">
        <v>44373</v>
      </c>
      <c r="C2313" t="s">
        <v>347</v>
      </c>
      <c r="D2313" t="s">
        <v>33</v>
      </c>
      <c r="E2313">
        <v>1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2</v>
      </c>
      <c r="R2313">
        <v>2</v>
      </c>
      <c r="S2313">
        <v>0</v>
      </c>
      <c r="T2313">
        <v>0</v>
      </c>
      <c r="U2313">
        <v>0</v>
      </c>
    </row>
    <row r="2314" spans="1:21" x14ac:dyDescent="0.35">
      <c r="A2314" t="s">
        <v>352</v>
      </c>
      <c r="B2314">
        <v>44374</v>
      </c>
      <c r="C2314" t="s">
        <v>340</v>
      </c>
      <c r="D2314" t="s">
        <v>33</v>
      </c>
      <c r="E2314">
        <v>1</v>
      </c>
      <c r="F2314">
        <v>0</v>
      </c>
      <c r="G2314">
        <v>0</v>
      </c>
      <c r="H2314">
        <v>0</v>
      </c>
      <c r="I2314">
        <v>1</v>
      </c>
      <c r="J2314">
        <v>0</v>
      </c>
      <c r="K2314">
        <v>0</v>
      </c>
      <c r="L2314">
        <v>5</v>
      </c>
      <c r="M2314">
        <v>4</v>
      </c>
      <c r="N2314">
        <v>3</v>
      </c>
      <c r="O2314">
        <v>2</v>
      </c>
      <c r="P2314">
        <v>1</v>
      </c>
      <c r="Q2314">
        <v>3</v>
      </c>
      <c r="R2314">
        <v>5</v>
      </c>
      <c r="S2314">
        <v>0</v>
      </c>
      <c r="T2314">
        <v>0</v>
      </c>
      <c r="U2314">
        <v>0</v>
      </c>
    </row>
    <row r="2315" spans="1:21" x14ac:dyDescent="0.35">
      <c r="A2315" t="s">
        <v>352</v>
      </c>
      <c r="B2315">
        <v>44375</v>
      </c>
      <c r="C2315" t="s">
        <v>341</v>
      </c>
      <c r="D2315" t="s">
        <v>38</v>
      </c>
      <c r="E2315">
        <v>1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3.3333333333333335</v>
      </c>
      <c r="M2315">
        <v>5</v>
      </c>
      <c r="N2315">
        <v>4</v>
      </c>
      <c r="O2315">
        <v>4</v>
      </c>
      <c r="P2315">
        <v>3</v>
      </c>
      <c r="Q2315">
        <v>1</v>
      </c>
      <c r="R2315">
        <v>2</v>
      </c>
      <c r="S2315">
        <v>0</v>
      </c>
      <c r="T2315">
        <v>0</v>
      </c>
      <c r="U2315">
        <v>0</v>
      </c>
    </row>
    <row r="2316" spans="1:21" x14ac:dyDescent="0.35">
      <c r="A2316" t="s">
        <v>352</v>
      </c>
      <c r="B2316">
        <v>44376</v>
      </c>
      <c r="C2316" t="s">
        <v>338</v>
      </c>
      <c r="D2316" t="s">
        <v>38</v>
      </c>
      <c r="E2316">
        <v>1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5</v>
      </c>
      <c r="M2316">
        <v>10</v>
      </c>
      <c r="N2316">
        <v>6</v>
      </c>
      <c r="O2316">
        <v>6</v>
      </c>
      <c r="P2316">
        <v>0</v>
      </c>
      <c r="Q2316">
        <v>5</v>
      </c>
      <c r="R2316">
        <v>0</v>
      </c>
      <c r="S2316">
        <v>1</v>
      </c>
      <c r="T2316">
        <v>0</v>
      </c>
      <c r="U2316">
        <v>0</v>
      </c>
    </row>
    <row r="2317" spans="1:21" x14ac:dyDescent="0.35">
      <c r="A2317" t="s">
        <v>352</v>
      </c>
      <c r="B2317">
        <v>44377</v>
      </c>
      <c r="C2317" t="s">
        <v>339</v>
      </c>
      <c r="D2317" t="s">
        <v>38</v>
      </c>
      <c r="E2317">
        <v>1</v>
      </c>
      <c r="F2317">
        <v>0</v>
      </c>
      <c r="G2317">
        <v>0</v>
      </c>
      <c r="H2317">
        <v>0</v>
      </c>
      <c r="I2317">
        <v>1</v>
      </c>
      <c r="J2317">
        <v>0</v>
      </c>
      <c r="K2317">
        <v>0</v>
      </c>
      <c r="L2317">
        <v>5</v>
      </c>
      <c r="M2317">
        <v>7</v>
      </c>
      <c r="N2317">
        <v>5</v>
      </c>
      <c r="O2317">
        <v>5</v>
      </c>
      <c r="P2317">
        <v>1</v>
      </c>
      <c r="Q2317">
        <v>2</v>
      </c>
      <c r="R2317">
        <v>1</v>
      </c>
      <c r="S2317">
        <v>1</v>
      </c>
      <c r="T2317">
        <v>0</v>
      </c>
      <c r="U2317">
        <v>0</v>
      </c>
    </row>
    <row r="2318" spans="1:21" x14ac:dyDescent="0.35">
      <c r="A2318" t="s">
        <v>352</v>
      </c>
      <c r="B2318">
        <v>44378</v>
      </c>
      <c r="C2318" t="s">
        <v>345</v>
      </c>
      <c r="D2318" t="s">
        <v>38</v>
      </c>
      <c r="E2318">
        <v>1</v>
      </c>
      <c r="F2318">
        <v>0</v>
      </c>
      <c r="G2318">
        <v>0</v>
      </c>
      <c r="H2318">
        <v>0</v>
      </c>
      <c r="I2318">
        <v>1</v>
      </c>
      <c r="J2318">
        <v>0</v>
      </c>
      <c r="K2318">
        <v>0</v>
      </c>
      <c r="L2318">
        <v>4</v>
      </c>
      <c r="M2318">
        <v>4</v>
      </c>
      <c r="N2318">
        <v>5</v>
      </c>
      <c r="O2318">
        <v>5</v>
      </c>
      <c r="P2318">
        <v>3</v>
      </c>
      <c r="Q2318">
        <v>3</v>
      </c>
      <c r="R2318">
        <v>3</v>
      </c>
      <c r="S2318">
        <v>1</v>
      </c>
      <c r="T2318">
        <v>0</v>
      </c>
      <c r="U2318">
        <v>0</v>
      </c>
    </row>
    <row r="2319" spans="1:21" x14ac:dyDescent="0.35">
      <c r="A2319" t="s">
        <v>352</v>
      </c>
      <c r="B2319" t="s">
        <v>0</v>
      </c>
      <c r="C2319" t="s">
        <v>1</v>
      </c>
      <c r="D2319" t="s">
        <v>2</v>
      </c>
      <c r="E2319" t="s">
        <v>3</v>
      </c>
      <c r="F2319" t="s">
        <v>4</v>
      </c>
      <c r="G2319" t="s">
        <v>5</v>
      </c>
      <c r="H2319" t="s">
        <v>6</v>
      </c>
      <c r="I2319" t="s">
        <v>7</v>
      </c>
      <c r="J2319" t="s">
        <v>8</v>
      </c>
      <c r="K2319" t="s">
        <v>9</v>
      </c>
      <c r="L2319" t="s">
        <v>10</v>
      </c>
      <c r="M2319" t="s">
        <v>11</v>
      </c>
      <c r="N2319" t="s">
        <v>12</v>
      </c>
      <c r="O2319" t="s">
        <v>13</v>
      </c>
      <c r="P2319" t="s">
        <v>14</v>
      </c>
      <c r="Q2319" t="s">
        <v>15</v>
      </c>
      <c r="R2319" t="s">
        <v>16</v>
      </c>
      <c r="S2319" t="s">
        <v>17</v>
      </c>
      <c r="T2319" t="s">
        <v>18</v>
      </c>
      <c r="U2319" t="s">
        <v>19</v>
      </c>
    </row>
    <row r="2320" spans="1:21" x14ac:dyDescent="0.35">
      <c r="A2320" t="s">
        <v>352</v>
      </c>
      <c r="B2320">
        <v>44379</v>
      </c>
      <c r="C2320" t="s">
        <v>340</v>
      </c>
      <c r="D2320" t="s">
        <v>30</v>
      </c>
      <c r="E2320">
        <v>1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3</v>
      </c>
      <c r="M2320">
        <v>5</v>
      </c>
      <c r="N2320">
        <v>3</v>
      </c>
      <c r="O2320">
        <v>2</v>
      </c>
      <c r="P2320">
        <v>0</v>
      </c>
      <c r="Q2320">
        <v>2</v>
      </c>
      <c r="R2320">
        <v>4</v>
      </c>
      <c r="S2320">
        <v>0</v>
      </c>
      <c r="T2320">
        <v>0</v>
      </c>
      <c r="U2320">
        <v>0</v>
      </c>
    </row>
    <row r="2321" spans="1:21" x14ac:dyDescent="0.35">
      <c r="A2321" t="s">
        <v>352</v>
      </c>
      <c r="B2321">
        <v>44380</v>
      </c>
      <c r="C2321" t="s">
        <v>341</v>
      </c>
      <c r="D2321" t="s">
        <v>30</v>
      </c>
      <c r="E2321">
        <v>1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4</v>
      </c>
      <c r="M2321">
        <v>6</v>
      </c>
      <c r="N2321">
        <v>2</v>
      </c>
      <c r="O2321">
        <v>2</v>
      </c>
      <c r="P2321">
        <v>0</v>
      </c>
      <c r="Q2321">
        <v>2</v>
      </c>
      <c r="R2321">
        <v>2</v>
      </c>
      <c r="S2321">
        <v>0</v>
      </c>
      <c r="T2321">
        <v>0</v>
      </c>
      <c r="U2321">
        <v>0</v>
      </c>
    </row>
    <row r="2322" spans="1:21" x14ac:dyDescent="0.35">
      <c r="A2322" t="s">
        <v>352</v>
      </c>
      <c r="B2322">
        <v>44381</v>
      </c>
      <c r="C2322" t="s">
        <v>338</v>
      </c>
      <c r="D2322" t="s">
        <v>30</v>
      </c>
      <c r="E2322">
        <v>1</v>
      </c>
      <c r="F2322">
        <v>0</v>
      </c>
      <c r="G2322">
        <v>0</v>
      </c>
      <c r="H2322">
        <v>0</v>
      </c>
      <c r="I2322">
        <v>1</v>
      </c>
      <c r="J2322">
        <v>0</v>
      </c>
      <c r="K2322">
        <v>0</v>
      </c>
      <c r="L2322">
        <v>6.333333333333333</v>
      </c>
      <c r="M2322">
        <v>5</v>
      </c>
      <c r="N2322">
        <v>2</v>
      </c>
      <c r="O2322">
        <v>2</v>
      </c>
      <c r="P2322">
        <v>1</v>
      </c>
      <c r="Q2322">
        <v>2</v>
      </c>
      <c r="R2322">
        <v>7</v>
      </c>
      <c r="S2322">
        <v>1</v>
      </c>
      <c r="T2322">
        <v>0</v>
      </c>
      <c r="U2322">
        <v>1</v>
      </c>
    </row>
    <row r="2323" spans="1:21" x14ac:dyDescent="0.35">
      <c r="A2323" t="s">
        <v>352</v>
      </c>
      <c r="B2323">
        <v>44382</v>
      </c>
      <c r="C2323" t="s">
        <v>339</v>
      </c>
      <c r="D2323" t="s">
        <v>87</v>
      </c>
      <c r="E2323">
        <v>1</v>
      </c>
      <c r="F2323">
        <v>0</v>
      </c>
      <c r="G2323">
        <v>0</v>
      </c>
      <c r="H2323">
        <v>0</v>
      </c>
      <c r="I2323">
        <v>1</v>
      </c>
      <c r="J2323">
        <v>0</v>
      </c>
      <c r="K2323">
        <v>0</v>
      </c>
      <c r="L2323">
        <v>6</v>
      </c>
      <c r="M2323">
        <v>3</v>
      </c>
      <c r="N2323">
        <v>4</v>
      </c>
      <c r="O2323">
        <v>4</v>
      </c>
      <c r="P2323">
        <v>1</v>
      </c>
      <c r="Q2323">
        <v>3</v>
      </c>
      <c r="R2323">
        <v>6</v>
      </c>
      <c r="S2323">
        <v>1</v>
      </c>
      <c r="T2323">
        <v>0</v>
      </c>
      <c r="U2323">
        <v>0</v>
      </c>
    </row>
    <row r="2324" spans="1:21" x14ac:dyDescent="0.35">
      <c r="A2324" t="s">
        <v>352</v>
      </c>
      <c r="B2324">
        <v>44383</v>
      </c>
      <c r="C2324" t="s">
        <v>345</v>
      </c>
      <c r="D2324" t="s">
        <v>87</v>
      </c>
      <c r="E2324">
        <v>1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4.333333333333333</v>
      </c>
      <c r="M2324">
        <v>8</v>
      </c>
      <c r="N2324">
        <v>5</v>
      </c>
      <c r="O2324">
        <v>5</v>
      </c>
      <c r="P2324">
        <v>1</v>
      </c>
      <c r="Q2324">
        <v>3</v>
      </c>
      <c r="R2324">
        <v>4</v>
      </c>
      <c r="S2324">
        <v>0</v>
      </c>
      <c r="T2324">
        <v>0</v>
      </c>
      <c r="U2324">
        <v>0</v>
      </c>
    </row>
    <row r="2325" spans="1:21" x14ac:dyDescent="0.35">
      <c r="A2325" t="s">
        <v>352</v>
      </c>
      <c r="B2325">
        <v>44384</v>
      </c>
      <c r="C2325" t="s">
        <v>340</v>
      </c>
      <c r="D2325" t="s">
        <v>87</v>
      </c>
      <c r="E2325">
        <v>1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6</v>
      </c>
      <c r="M2325">
        <v>5</v>
      </c>
      <c r="N2325">
        <v>1</v>
      </c>
      <c r="O2325">
        <v>1</v>
      </c>
      <c r="P2325">
        <v>0</v>
      </c>
      <c r="Q2325">
        <v>1</v>
      </c>
      <c r="R2325">
        <v>6</v>
      </c>
      <c r="S2325">
        <v>2</v>
      </c>
      <c r="T2325">
        <v>0</v>
      </c>
      <c r="U2325">
        <v>1</v>
      </c>
    </row>
    <row r="2326" spans="1:21" x14ac:dyDescent="0.35">
      <c r="A2326" t="s">
        <v>352</v>
      </c>
      <c r="B2326">
        <v>44385</v>
      </c>
      <c r="C2326" t="s">
        <v>341</v>
      </c>
      <c r="D2326" t="s">
        <v>66</v>
      </c>
      <c r="E2326">
        <v>1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5</v>
      </c>
      <c r="M2326">
        <v>4</v>
      </c>
      <c r="N2326">
        <v>1</v>
      </c>
      <c r="O2326">
        <v>1</v>
      </c>
      <c r="P2326">
        <v>1</v>
      </c>
      <c r="Q2326">
        <v>3</v>
      </c>
      <c r="R2326">
        <v>5</v>
      </c>
      <c r="S2326">
        <v>0</v>
      </c>
      <c r="T2326">
        <v>0</v>
      </c>
      <c r="U2326">
        <v>0</v>
      </c>
    </row>
    <row r="2327" spans="1:21" x14ac:dyDescent="0.35">
      <c r="A2327" t="s">
        <v>352</v>
      </c>
      <c r="B2327">
        <v>44386</v>
      </c>
      <c r="C2327" t="s">
        <v>338</v>
      </c>
      <c r="D2327" t="s">
        <v>66</v>
      </c>
      <c r="E2327">
        <v>1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7.666666666666667</v>
      </c>
      <c r="M2327">
        <v>4</v>
      </c>
      <c r="N2327">
        <v>1</v>
      </c>
      <c r="O2327">
        <v>1</v>
      </c>
      <c r="P2327">
        <v>0</v>
      </c>
      <c r="Q2327">
        <v>4</v>
      </c>
      <c r="R2327">
        <v>9</v>
      </c>
      <c r="S2327">
        <v>0</v>
      </c>
      <c r="T2327">
        <v>0</v>
      </c>
      <c r="U2327">
        <v>0</v>
      </c>
    </row>
    <row r="2328" spans="1:21" x14ac:dyDescent="0.35">
      <c r="A2328" t="s">
        <v>352</v>
      </c>
      <c r="B2328">
        <v>44387</v>
      </c>
      <c r="C2328" t="s">
        <v>339</v>
      </c>
      <c r="D2328" t="s">
        <v>66</v>
      </c>
      <c r="E2328">
        <v>1</v>
      </c>
      <c r="F2328">
        <v>0</v>
      </c>
      <c r="G2328">
        <v>0</v>
      </c>
      <c r="H2328">
        <v>0</v>
      </c>
      <c r="I2328">
        <v>1</v>
      </c>
      <c r="J2328">
        <v>0</v>
      </c>
      <c r="K2328">
        <v>0</v>
      </c>
      <c r="L2328">
        <v>4</v>
      </c>
      <c r="M2328">
        <v>9</v>
      </c>
      <c r="N2328">
        <v>6</v>
      </c>
      <c r="O2328">
        <v>6</v>
      </c>
      <c r="P2328">
        <v>1</v>
      </c>
      <c r="Q2328">
        <v>1</v>
      </c>
      <c r="R2328">
        <v>2</v>
      </c>
      <c r="S2328">
        <v>0</v>
      </c>
      <c r="T2328">
        <v>0</v>
      </c>
      <c r="U2328">
        <v>0</v>
      </c>
    </row>
    <row r="2329" spans="1:21" x14ac:dyDescent="0.35">
      <c r="A2329" t="s">
        <v>352</v>
      </c>
      <c r="B2329">
        <v>44393</v>
      </c>
      <c r="C2329" t="s">
        <v>341</v>
      </c>
      <c r="D2329" t="s">
        <v>53</v>
      </c>
      <c r="E2329">
        <v>1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4</v>
      </c>
      <c r="M2329">
        <v>2</v>
      </c>
      <c r="N2329">
        <v>1</v>
      </c>
      <c r="O2329">
        <v>1</v>
      </c>
      <c r="P2329">
        <v>0</v>
      </c>
      <c r="Q2329">
        <v>1</v>
      </c>
      <c r="R2329">
        <v>3</v>
      </c>
      <c r="S2329">
        <v>0</v>
      </c>
      <c r="T2329">
        <v>0</v>
      </c>
      <c r="U2329">
        <v>1</v>
      </c>
    </row>
    <row r="2330" spans="1:21" x14ac:dyDescent="0.35">
      <c r="A2330" t="s">
        <v>352</v>
      </c>
      <c r="B2330">
        <v>44394</v>
      </c>
      <c r="C2330" t="s">
        <v>340</v>
      </c>
      <c r="D2330" t="s">
        <v>53</v>
      </c>
      <c r="E2330">
        <v>1</v>
      </c>
      <c r="F2330">
        <v>0</v>
      </c>
      <c r="G2330">
        <v>0</v>
      </c>
      <c r="H2330">
        <v>0</v>
      </c>
      <c r="I2330">
        <v>1</v>
      </c>
      <c r="J2330">
        <v>0</v>
      </c>
      <c r="K2330">
        <v>0</v>
      </c>
      <c r="L2330">
        <v>2</v>
      </c>
      <c r="M2330">
        <v>8</v>
      </c>
      <c r="N2330">
        <v>7</v>
      </c>
      <c r="O2330">
        <v>7</v>
      </c>
      <c r="P2330">
        <v>0</v>
      </c>
      <c r="Q2330">
        <v>1</v>
      </c>
      <c r="R2330">
        <v>1</v>
      </c>
      <c r="S2330">
        <v>0</v>
      </c>
      <c r="T2330">
        <v>0</v>
      </c>
      <c r="U2330">
        <v>0</v>
      </c>
    </row>
    <row r="2331" spans="1:21" x14ac:dyDescent="0.35">
      <c r="A2331" t="s">
        <v>352</v>
      </c>
      <c r="B2331">
        <v>44395</v>
      </c>
      <c r="C2331" t="s">
        <v>348</v>
      </c>
      <c r="D2331" t="s">
        <v>53</v>
      </c>
      <c r="E2331">
        <v>1</v>
      </c>
      <c r="F2331">
        <v>0</v>
      </c>
      <c r="G2331">
        <v>0</v>
      </c>
      <c r="H2331">
        <v>0</v>
      </c>
      <c r="I2331">
        <v>1</v>
      </c>
      <c r="J2331">
        <v>0</v>
      </c>
      <c r="K2331">
        <v>0</v>
      </c>
      <c r="L2331">
        <v>4</v>
      </c>
      <c r="M2331">
        <v>3</v>
      </c>
      <c r="N2331">
        <v>2</v>
      </c>
      <c r="O2331">
        <v>2</v>
      </c>
      <c r="P2331">
        <v>0</v>
      </c>
      <c r="Q2331">
        <v>2</v>
      </c>
      <c r="R2331">
        <v>6</v>
      </c>
      <c r="S2331">
        <v>1</v>
      </c>
      <c r="T2331">
        <v>0</v>
      </c>
      <c r="U2331">
        <v>0</v>
      </c>
    </row>
    <row r="2332" spans="1:21" x14ac:dyDescent="0.35">
      <c r="A2332" t="s">
        <v>352</v>
      </c>
      <c r="B2332">
        <v>44397</v>
      </c>
      <c r="C2332" t="s">
        <v>339</v>
      </c>
      <c r="D2332" t="s">
        <v>105</v>
      </c>
      <c r="E2332">
        <v>1</v>
      </c>
      <c r="F2332">
        <v>0</v>
      </c>
      <c r="G2332">
        <v>0</v>
      </c>
      <c r="H2332">
        <v>1</v>
      </c>
      <c r="I2332">
        <v>0</v>
      </c>
      <c r="J2332">
        <v>0</v>
      </c>
      <c r="K2332">
        <v>0</v>
      </c>
      <c r="L2332">
        <v>6</v>
      </c>
      <c r="M2332">
        <v>5</v>
      </c>
      <c r="N2332">
        <v>2</v>
      </c>
      <c r="O2332">
        <v>1</v>
      </c>
      <c r="P2332">
        <v>0</v>
      </c>
      <c r="Q2332">
        <v>1</v>
      </c>
      <c r="R2332">
        <v>5</v>
      </c>
      <c r="S2332">
        <v>0</v>
      </c>
      <c r="T2332">
        <v>0</v>
      </c>
      <c r="U2332">
        <v>0</v>
      </c>
    </row>
    <row r="2333" spans="1:21" x14ac:dyDescent="0.35">
      <c r="A2333" t="s">
        <v>352</v>
      </c>
      <c r="B2333">
        <v>44398</v>
      </c>
      <c r="C2333" t="s">
        <v>338</v>
      </c>
      <c r="D2333" t="s">
        <v>105</v>
      </c>
      <c r="E2333">
        <v>1</v>
      </c>
      <c r="F2333">
        <v>0</v>
      </c>
      <c r="G2333">
        <v>0</v>
      </c>
      <c r="H2333">
        <v>1</v>
      </c>
      <c r="I2333">
        <v>0</v>
      </c>
      <c r="J2333">
        <v>0</v>
      </c>
      <c r="K2333">
        <v>0</v>
      </c>
      <c r="L2333">
        <v>6.666666666666667</v>
      </c>
      <c r="M2333">
        <v>6</v>
      </c>
      <c r="N2333">
        <v>3</v>
      </c>
      <c r="O2333">
        <v>3</v>
      </c>
      <c r="P2333">
        <v>0</v>
      </c>
      <c r="Q2333">
        <v>2</v>
      </c>
      <c r="R2333">
        <v>6</v>
      </c>
      <c r="S2333">
        <v>0</v>
      </c>
      <c r="T2333">
        <v>0</v>
      </c>
      <c r="U2333">
        <v>0</v>
      </c>
    </row>
    <row r="2334" spans="1:21" x14ac:dyDescent="0.35">
      <c r="A2334" t="s">
        <v>352</v>
      </c>
      <c r="B2334">
        <v>44400</v>
      </c>
      <c r="C2334" t="s">
        <v>345</v>
      </c>
      <c r="D2334" t="s">
        <v>49</v>
      </c>
      <c r="E2334">
        <v>1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0</v>
      </c>
      <c r="L2334">
        <v>6</v>
      </c>
      <c r="M2334">
        <v>6</v>
      </c>
      <c r="N2334">
        <v>1</v>
      </c>
      <c r="O2334">
        <v>1</v>
      </c>
      <c r="P2334">
        <v>1</v>
      </c>
      <c r="Q2334">
        <v>2</v>
      </c>
      <c r="R2334">
        <v>4</v>
      </c>
      <c r="S2334">
        <v>0</v>
      </c>
      <c r="T2334">
        <v>0</v>
      </c>
      <c r="U2334">
        <v>0</v>
      </c>
    </row>
    <row r="2335" spans="1:21" x14ac:dyDescent="0.35">
      <c r="A2335" t="s">
        <v>352</v>
      </c>
      <c r="B2335">
        <v>44401</v>
      </c>
      <c r="C2335" t="s">
        <v>348</v>
      </c>
      <c r="D2335" t="s">
        <v>49</v>
      </c>
      <c r="E2335">
        <v>1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2.6666666666666665</v>
      </c>
      <c r="M2335">
        <v>2</v>
      </c>
      <c r="N2335">
        <v>5</v>
      </c>
      <c r="O2335">
        <v>5</v>
      </c>
      <c r="P2335">
        <v>1</v>
      </c>
      <c r="Q2335">
        <v>4</v>
      </c>
      <c r="R2335">
        <v>2</v>
      </c>
      <c r="S2335">
        <v>0</v>
      </c>
      <c r="T2335">
        <v>0</v>
      </c>
      <c r="U2335">
        <v>0</v>
      </c>
    </row>
    <row r="2336" spans="1:21" x14ac:dyDescent="0.35">
      <c r="A2336" t="s">
        <v>352</v>
      </c>
      <c r="B2336">
        <v>44402</v>
      </c>
      <c r="C2336" t="s">
        <v>344</v>
      </c>
      <c r="D2336" t="s">
        <v>49</v>
      </c>
      <c r="E2336">
        <v>1</v>
      </c>
      <c r="F2336">
        <v>0</v>
      </c>
      <c r="G2336">
        <v>0</v>
      </c>
      <c r="H2336">
        <v>1</v>
      </c>
      <c r="I2336">
        <v>0</v>
      </c>
      <c r="J2336">
        <v>0</v>
      </c>
      <c r="K2336">
        <v>0</v>
      </c>
      <c r="L2336">
        <v>8</v>
      </c>
      <c r="M2336">
        <v>5</v>
      </c>
      <c r="N2336">
        <v>0</v>
      </c>
      <c r="O2336">
        <v>0</v>
      </c>
      <c r="P2336">
        <v>0</v>
      </c>
      <c r="Q2336">
        <v>0</v>
      </c>
      <c r="R2336">
        <v>4</v>
      </c>
      <c r="S2336">
        <v>0</v>
      </c>
      <c r="T2336">
        <v>0</v>
      </c>
      <c r="U2336">
        <v>0</v>
      </c>
    </row>
    <row r="2337" spans="1:21" x14ac:dyDescent="0.35">
      <c r="A2337" t="s">
        <v>352</v>
      </c>
      <c r="B2337">
        <v>44403</v>
      </c>
      <c r="C2337" t="s">
        <v>339</v>
      </c>
      <c r="D2337" t="s">
        <v>21</v>
      </c>
      <c r="E2337">
        <v>1</v>
      </c>
      <c r="F2337">
        <v>0</v>
      </c>
      <c r="G2337">
        <v>0</v>
      </c>
      <c r="H2337">
        <v>1</v>
      </c>
      <c r="I2337">
        <v>0</v>
      </c>
      <c r="J2337">
        <v>0</v>
      </c>
      <c r="K2337">
        <v>0</v>
      </c>
      <c r="L2337">
        <v>6</v>
      </c>
      <c r="M2337">
        <v>3</v>
      </c>
      <c r="N2337">
        <v>2</v>
      </c>
      <c r="O2337">
        <v>2</v>
      </c>
      <c r="P2337">
        <v>0</v>
      </c>
      <c r="Q2337">
        <v>2</v>
      </c>
      <c r="R2337">
        <v>7</v>
      </c>
      <c r="S2337">
        <v>0</v>
      </c>
      <c r="T2337">
        <v>0</v>
      </c>
      <c r="U2337">
        <v>0</v>
      </c>
    </row>
    <row r="2338" spans="1:21" x14ac:dyDescent="0.35">
      <c r="A2338" t="s">
        <v>352</v>
      </c>
      <c r="B2338">
        <v>44404</v>
      </c>
      <c r="C2338" t="s">
        <v>338</v>
      </c>
      <c r="D2338" t="s">
        <v>21</v>
      </c>
      <c r="E2338">
        <v>1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7</v>
      </c>
      <c r="M2338">
        <v>4</v>
      </c>
      <c r="N2338">
        <v>1</v>
      </c>
      <c r="O2338">
        <v>1</v>
      </c>
      <c r="P2338">
        <v>1</v>
      </c>
      <c r="Q2338">
        <v>2</v>
      </c>
      <c r="R2338">
        <v>4</v>
      </c>
      <c r="S2338">
        <v>0</v>
      </c>
      <c r="T2338">
        <v>0</v>
      </c>
      <c r="U2338">
        <v>0</v>
      </c>
    </row>
    <row r="2339" spans="1:21" x14ac:dyDescent="0.35">
      <c r="A2339" t="s">
        <v>352</v>
      </c>
      <c r="B2339">
        <v>44405</v>
      </c>
      <c r="C2339" t="s">
        <v>345</v>
      </c>
      <c r="D2339" t="s">
        <v>21</v>
      </c>
      <c r="E2339">
        <v>1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6</v>
      </c>
      <c r="M2339">
        <v>5</v>
      </c>
      <c r="N2339">
        <v>2</v>
      </c>
      <c r="O2339">
        <v>2</v>
      </c>
      <c r="P2339">
        <v>0</v>
      </c>
      <c r="Q2339">
        <v>1</v>
      </c>
      <c r="R2339">
        <v>3</v>
      </c>
      <c r="S2339">
        <v>0</v>
      </c>
      <c r="T2339">
        <v>0</v>
      </c>
      <c r="U2339">
        <v>0</v>
      </c>
    </row>
    <row r="2340" spans="1:21" x14ac:dyDescent="0.35">
      <c r="A2340" t="s">
        <v>352</v>
      </c>
      <c r="B2340" t="s">
        <v>0</v>
      </c>
      <c r="C2340" t="s">
        <v>1</v>
      </c>
      <c r="D2340" t="s">
        <v>2</v>
      </c>
      <c r="E2340" t="s">
        <v>3</v>
      </c>
      <c r="F2340" t="s">
        <v>4</v>
      </c>
      <c r="G2340" t="s">
        <v>5</v>
      </c>
      <c r="H2340" t="s">
        <v>6</v>
      </c>
      <c r="I2340" t="s">
        <v>7</v>
      </c>
      <c r="J2340" t="s">
        <v>8</v>
      </c>
      <c r="K2340" t="s">
        <v>9</v>
      </c>
      <c r="L2340" t="s">
        <v>10</v>
      </c>
      <c r="M2340" t="s">
        <v>11</v>
      </c>
      <c r="N2340" t="s">
        <v>12</v>
      </c>
      <c r="O2340" t="s">
        <v>13</v>
      </c>
      <c r="P2340" t="s">
        <v>14</v>
      </c>
      <c r="Q2340" t="s">
        <v>15</v>
      </c>
      <c r="R2340" t="s">
        <v>16</v>
      </c>
      <c r="S2340" t="s">
        <v>17</v>
      </c>
      <c r="T2340" t="s">
        <v>18</v>
      </c>
      <c r="U2340" t="s">
        <v>19</v>
      </c>
    </row>
    <row r="2341" spans="1:21" x14ac:dyDescent="0.35">
      <c r="A2341" t="s">
        <v>352</v>
      </c>
      <c r="B2341">
        <v>44406</v>
      </c>
      <c r="C2341" t="s">
        <v>348</v>
      </c>
      <c r="D2341" t="s">
        <v>21</v>
      </c>
      <c r="E2341">
        <v>1</v>
      </c>
      <c r="F2341">
        <v>0</v>
      </c>
      <c r="G2341">
        <v>0</v>
      </c>
      <c r="H2341">
        <v>1</v>
      </c>
      <c r="I2341">
        <v>0</v>
      </c>
      <c r="J2341">
        <v>0</v>
      </c>
      <c r="K2341">
        <v>0</v>
      </c>
      <c r="L2341">
        <v>6</v>
      </c>
      <c r="M2341">
        <v>4</v>
      </c>
      <c r="N2341">
        <v>0</v>
      </c>
      <c r="O2341">
        <v>0</v>
      </c>
      <c r="P2341">
        <v>0</v>
      </c>
      <c r="Q2341">
        <v>1</v>
      </c>
      <c r="R2341">
        <v>4</v>
      </c>
      <c r="S2341">
        <v>0</v>
      </c>
      <c r="T2341">
        <v>0</v>
      </c>
      <c r="U2341">
        <v>0</v>
      </c>
    </row>
    <row r="2342" spans="1:21" x14ac:dyDescent="0.35">
      <c r="A2342" t="s">
        <v>352</v>
      </c>
      <c r="B2342">
        <v>44407</v>
      </c>
      <c r="C2342" t="s">
        <v>344</v>
      </c>
      <c r="D2342" t="s">
        <v>28</v>
      </c>
      <c r="E2342">
        <v>1</v>
      </c>
      <c r="F2342">
        <v>0</v>
      </c>
      <c r="G2342">
        <v>0</v>
      </c>
      <c r="H2342">
        <v>0</v>
      </c>
      <c r="I2342">
        <v>1</v>
      </c>
      <c r="J2342">
        <v>0</v>
      </c>
      <c r="K2342">
        <v>0</v>
      </c>
      <c r="L2342">
        <v>6</v>
      </c>
      <c r="M2342">
        <v>7</v>
      </c>
      <c r="N2342">
        <v>3</v>
      </c>
      <c r="O2342">
        <v>3</v>
      </c>
      <c r="P2342">
        <v>1</v>
      </c>
      <c r="Q2342">
        <v>2</v>
      </c>
      <c r="R2342">
        <v>2</v>
      </c>
      <c r="S2342">
        <v>0</v>
      </c>
      <c r="T2342">
        <v>0</v>
      </c>
      <c r="U2342">
        <v>1</v>
      </c>
    </row>
    <row r="2343" spans="1:21" x14ac:dyDescent="0.35">
      <c r="A2343" t="s">
        <v>352</v>
      </c>
      <c r="B2343">
        <v>44408</v>
      </c>
      <c r="C2343" t="s">
        <v>339</v>
      </c>
      <c r="D2343" t="s">
        <v>28</v>
      </c>
      <c r="E2343">
        <v>1</v>
      </c>
      <c r="F2343">
        <v>0</v>
      </c>
      <c r="G2343">
        <v>0</v>
      </c>
      <c r="H2343">
        <v>0</v>
      </c>
      <c r="I2343">
        <v>1</v>
      </c>
      <c r="J2343">
        <v>0</v>
      </c>
      <c r="K2343">
        <v>0</v>
      </c>
      <c r="L2343">
        <v>7</v>
      </c>
      <c r="M2343">
        <v>5</v>
      </c>
      <c r="N2343">
        <v>4</v>
      </c>
      <c r="O2343">
        <v>4</v>
      </c>
      <c r="P2343">
        <v>2</v>
      </c>
      <c r="Q2343">
        <v>1</v>
      </c>
      <c r="R2343">
        <v>6</v>
      </c>
      <c r="S2343">
        <v>0</v>
      </c>
      <c r="T2343">
        <v>0</v>
      </c>
      <c r="U2343">
        <v>0</v>
      </c>
    </row>
    <row r="2344" spans="1:21" x14ac:dyDescent="0.35">
      <c r="A2344" t="s">
        <v>352</v>
      </c>
      <c r="B2344">
        <v>44409</v>
      </c>
      <c r="C2344" t="s">
        <v>338</v>
      </c>
      <c r="D2344" t="s">
        <v>28</v>
      </c>
      <c r="E2344">
        <v>1</v>
      </c>
      <c r="F2344">
        <v>0</v>
      </c>
      <c r="G2344">
        <v>0</v>
      </c>
      <c r="H2344">
        <v>0</v>
      </c>
      <c r="I2344">
        <v>1</v>
      </c>
      <c r="J2344">
        <v>0</v>
      </c>
      <c r="K2344">
        <v>0</v>
      </c>
      <c r="L2344">
        <v>3</v>
      </c>
      <c r="M2344">
        <v>7</v>
      </c>
      <c r="N2344">
        <v>3</v>
      </c>
      <c r="O2344">
        <v>3</v>
      </c>
      <c r="P2344">
        <v>1</v>
      </c>
      <c r="Q2344">
        <v>0</v>
      </c>
      <c r="R2344">
        <v>3</v>
      </c>
      <c r="S2344">
        <v>0</v>
      </c>
      <c r="T2344">
        <v>0</v>
      </c>
      <c r="U2344">
        <v>0</v>
      </c>
    </row>
    <row r="2345" spans="1:21" x14ac:dyDescent="0.35">
      <c r="A2345" t="s">
        <v>352</v>
      </c>
      <c r="B2345">
        <v>44411</v>
      </c>
      <c r="C2345" t="s">
        <v>345</v>
      </c>
      <c r="D2345" t="s">
        <v>75</v>
      </c>
      <c r="E2345">
        <v>1</v>
      </c>
      <c r="F2345">
        <v>0</v>
      </c>
      <c r="G2345">
        <v>0</v>
      </c>
      <c r="H2345">
        <v>0</v>
      </c>
      <c r="I2345">
        <v>1</v>
      </c>
      <c r="J2345">
        <v>0</v>
      </c>
      <c r="K2345">
        <v>0</v>
      </c>
      <c r="L2345">
        <v>6</v>
      </c>
      <c r="M2345">
        <v>3</v>
      </c>
      <c r="N2345">
        <v>3</v>
      </c>
      <c r="O2345">
        <v>3</v>
      </c>
      <c r="P2345">
        <v>2</v>
      </c>
      <c r="Q2345">
        <v>3</v>
      </c>
      <c r="R2345">
        <v>8</v>
      </c>
      <c r="S2345">
        <v>0</v>
      </c>
      <c r="T2345">
        <v>1</v>
      </c>
      <c r="U2345">
        <v>0</v>
      </c>
    </row>
    <row r="2346" spans="1:21" x14ac:dyDescent="0.35">
      <c r="A2346" t="s">
        <v>352</v>
      </c>
      <c r="B2346">
        <v>44412</v>
      </c>
      <c r="C2346" t="s">
        <v>348</v>
      </c>
      <c r="D2346" t="s">
        <v>75</v>
      </c>
      <c r="E2346">
        <v>1</v>
      </c>
      <c r="F2346">
        <v>0</v>
      </c>
      <c r="G2346">
        <v>0</v>
      </c>
      <c r="H2346">
        <v>1</v>
      </c>
      <c r="I2346">
        <v>0</v>
      </c>
      <c r="J2346">
        <v>0</v>
      </c>
      <c r="K2346">
        <v>0</v>
      </c>
      <c r="L2346">
        <v>5</v>
      </c>
      <c r="M2346">
        <v>2</v>
      </c>
      <c r="N2346">
        <v>1</v>
      </c>
      <c r="O2346">
        <v>1</v>
      </c>
      <c r="P2346">
        <v>1</v>
      </c>
      <c r="Q2346">
        <v>2</v>
      </c>
      <c r="R2346">
        <v>6</v>
      </c>
      <c r="S2346">
        <v>0</v>
      </c>
      <c r="T2346">
        <v>0</v>
      </c>
      <c r="U2346">
        <v>1</v>
      </c>
    </row>
    <row r="2347" spans="1:21" x14ac:dyDescent="0.35">
      <c r="A2347" t="s">
        <v>352</v>
      </c>
      <c r="B2347">
        <v>44413</v>
      </c>
      <c r="C2347" t="s">
        <v>344</v>
      </c>
      <c r="D2347" t="s">
        <v>75</v>
      </c>
      <c r="E2347">
        <v>1</v>
      </c>
      <c r="F2347">
        <v>0</v>
      </c>
      <c r="G2347">
        <v>0</v>
      </c>
      <c r="H2347">
        <v>1</v>
      </c>
      <c r="I2347">
        <v>0</v>
      </c>
      <c r="J2347">
        <v>0</v>
      </c>
      <c r="K2347">
        <v>0</v>
      </c>
      <c r="L2347">
        <v>5</v>
      </c>
      <c r="M2347">
        <v>4</v>
      </c>
      <c r="N2347">
        <v>1</v>
      </c>
      <c r="O2347">
        <v>1</v>
      </c>
      <c r="P2347">
        <v>1</v>
      </c>
      <c r="Q2347">
        <v>2</v>
      </c>
      <c r="R2347">
        <v>7</v>
      </c>
      <c r="S2347">
        <v>1</v>
      </c>
      <c r="T2347">
        <v>0</v>
      </c>
      <c r="U2347">
        <v>0</v>
      </c>
    </row>
    <row r="2348" spans="1:21" x14ac:dyDescent="0.35">
      <c r="A2348" t="s">
        <v>352</v>
      </c>
      <c r="B2348">
        <v>44414</v>
      </c>
      <c r="C2348" t="s">
        <v>339</v>
      </c>
      <c r="D2348" t="s">
        <v>110</v>
      </c>
      <c r="E2348">
        <v>1</v>
      </c>
      <c r="F2348">
        <v>0</v>
      </c>
      <c r="G2348">
        <v>0</v>
      </c>
      <c r="H2348">
        <v>0</v>
      </c>
      <c r="I2348">
        <v>1</v>
      </c>
      <c r="J2348">
        <v>0</v>
      </c>
      <c r="K2348">
        <v>0</v>
      </c>
      <c r="L2348">
        <v>5</v>
      </c>
      <c r="M2348">
        <v>7</v>
      </c>
      <c r="N2348">
        <v>4</v>
      </c>
      <c r="O2348">
        <v>4</v>
      </c>
      <c r="P2348">
        <v>2</v>
      </c>
      <c r="Q2348">
        <v>2</v>
      </c>
      <c r="R2348">
        <v>7</v>
      </c>
      <c r="S2348">
        <v>0</v>
      </c>
      <c r="T2348">
        <v>0</v>
      </c>
      <c r="U2348">
        <v>0</v>
      </c>
    </row>
    <row r="2349" spans="1:21" x14ac:dyDescent="0.35">
      <c r="A2349" t="s">
        <v>352</v>
      </c>
      <c r="B2349">
        <v>44415</v>
      </c>
      <c r="C2349" t="s">
        <v>338</v>
      </c>
      <c r="D2349" t="s">
        <v>110</v>
      </c>
      <c r="E2349">
        <v>1</v>
      </c>
      <c r="F2349">
        <v>0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5</v>
      </c>
      <c r="M2349">
        <v>7</v>
      </c>
      <c r="N2349">
        <v>5</v>
      </c>
      <c r="O2349">
        <v>5</v>
      </c>
      <c r="P2349">
        <v>1</v>
      </c>
      <c r="Q2349">
        <v>5</v>
      </c>
      <c r="R2349">
        <v>5</v>
      </c>
      <c r="S2349">
        <v>0</v>
      </c>
      <c r="T2349">
        <v>0</v>
      </c>
      <c r="U2349">
        <v>1</v>
      </c>
    </row>
    <row r="2350" spans="1:21" x14ac:dyDescent="0.35">
      <c r="A2350" t="s">
        <v>352</v>
      </c>
      <c r="B2350">
        <v>44416</v>
      </c>
      <c r="C2350" t="s">
        <v>345</v>
      </c>
      <c r="D2350" t="s">
        <v>110</v>
      </c>
      <c r="E2350">
        <v>1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4.666666666666667</v>
      </c>
      <c r="M2350">
        <v>4</v>
      </c>
      <c r="N2350">
        <v>1</v>
      </c>
      <c r="O2350">
        <v>1</v>
      </c>
      <c r="P2350">
        <v>1</v>
      </c>
      <c r="Q2350">
        <v>4</v>
      </c>
      <c r="R2350">
        <v>4</v>
      </c>
      <c r="S2350">
        <v>2</v>
      </c>
      <c r="T2350">
        <v>0</v>
      </c>
      <c r="U2350">
        <v>0</v>
      </c>
    </row>
    <row r="2351" spans="1:21" x14ac:dyDescent="0.35">
      <c r="A2351" t="s">
        <v>352</v>
      </c>
      <c r="B2351">
        <v>44417</v>
      </c>
      <c r="C2351" t="s">
        <v>348</v>
      </c>
      <c r="D2351" t="s">
        <v>71</v>
      </c>
      <c r="E2351">
        <v>1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6.666666666666667</v>
      </c>
      <c r="M2351">
        <v>5</v>
      </c>
      <c r="N2351">
        <v>1</v>
      </c>
      <c r="O2351">
        <v>1</v>
      </c>
      <c r="P2351">
        <v>0</v>
      </c>
      <c r="Q2351">
        <v>1</v>
      </c>
      <c r="R2351">
        <v>3</v>
      </c>
      <c r="S2351">
        <v>0</v>
      </c>
      <c r="T2351">
        <v>0</v>
      </c>
      <c r="U2351">
        <v>0</v>
      </c>
    </row>
    <row r="2352" spans="1:21" x14ac:dyDescent="0.35">
      <c r="A2352" t="s">
        <v>352</v>
      </c>
      <c r="B2352">
        <v>44418</v>
      </c>
      <c r="C2352" t="s">
        <v>344</v>
      </c>
      <c r="D2352" t="s">
        <v>71</v>
      </c>
      <c r="E2352">
        <v>1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4.666666666666667</v>
      </c>
      <c r="M2352">
        <v>4</v>
      </c>
      <c r="N2352">
        <v>3</v>
      </c>
      <c r="O2352">
        <v>3</v>
      </c>
      <c r="P2352">
        <v>1</v>
      </c>
      <c r="Q2352">
        <v>4</v>
      </c>
      <c r="R2352">
        <v>6</v>
      </c>
      <c r="S2352">
        <v>0</v>
      </c>
      <c r="T2352">
        <v>0</v>
      </c>
      <c r="U2352">
        <v>2</v>
      </c>
    </row>
    <row r="2353" spans="1:21" x14ac:dyDescent="0.35">
      <c r="A2353" t="s">
        <v>352</v>
      </c>
      <c r="B2353">
        <v>44419</v>
      </c>
      <c r="C2353" t="s">
        <v>340</v>
      </c>
      <c r="D2353" t="s">
        <v>71</v>
      </c>
      <c r="E2353">
        <v>1</v>
      </c>
      <c r="F2353">
        <v>0</v>
      </c>
      <c r="G2353">
        <v>0</v>
      </c>
      <c r="H2353">
        <v>0</v>
      </c>
      <c r="I2353">
        <v>1</v>
      </c>
      <c r="J2353">
        <v>0</v>
      </c>
      <c r="K2353">
        <v>0</v>
      </c>
      <c r="L2353">
        <v>3.6666666666666665</v>
      </c>
      <c r="M2353">
        <v>10</v>
      </c>
      <c r="N2353">
        <v>5</v>
      </c>
      <c r="O2353">
        <v>5</v>
      </c>
      <c r="P2353">
        <v>0</v>
      </c>
      <c r="Q2353">
        <v>3</v>
      </c>
      <c r="R2353">
        <v>2</v>
      </c>
      <c r="S2353">
        <v>0</v>
      </c>
      <c r="T2353">
        <v>0</v>
      </c>
      <c r="U2353">
        <v>0</v>
      </c>
    </row>
    <row r="2354" spans="1:21" x14ac:dyDescent="0.35">
      <c r="A2354" t="s">
        <v>352</v>
      </c>
      <c r="B2354">
        <v>44421</v>
      </c>
      <c r="C2354" t="s">
        <v>339</v>
      </c>
      <c r="D2354" t="s">
        <v>103</v>
      </c>
      <c r="E2354">
        <v>1</v>
      </c>
      <c r="F2354">
        <v>0</v>
      </c>
      <c r="G2354">
        <v>0</v>
      </c>
      <c r="H2354">
        <v>0</v>
      </c>
      <c r="I2354">
        <v>1</v>
      </c>
      <c r="J2354">
        <v>0</v>
      </c>
      <c r="K2354">
        <v>0</v>
      </c>
      <c r="L2354">
        <v>6</v>
      </c>
      <c r="M2354">
        <v>6</v>
      </c>
      <c r="N2354">
        <v>3</v>
      </c>
      <c r="O2354">
        <v>3</v>
      </c>
      <c r="P2354">
        <v>2</v>
      </c>
      <c r="Q2354">
        <v>1</v>
      </c>
      <c r="R2354">
        <v>7</v>
      </c>
      <c r="S2354">
        <v>0</v>
      </c>
      <c r="T2354">
        <v>0</v>
      </c>
      <c r="U2354">
        <v>0</v>
      </c>
    </row>
    <row r="2355" spans="1:21" x14ac:dyDescent="0.35">
      <c r="A2355" t="s">
        <v>352</v>
      </c>
      <c r="B2355">
        <v>44422</v>
      </c>
      <c r="C2355" t="s">
        <v>338</v>
      </c>
      <c r="D2355" t="s">
        <v>103</v>
      </c>
      <c r="E2355">
        <v>1</v>
      </c>
      <c r="F2355">
        <v>0</v>
      </c>
      <c r="G2355">
        <v>0</v>
      </c>
      <c r="H2355">
        <v>0</v>
      </c>
      <c r="I2355">
        <v>1</v>
      </c>
      <c r="J2355">
        <v>0</v>
      </c>
      <c r="K2355">
        <v>0</v>
      </c>
      <c r="L2355">
        <v>6.666666666666667</v>
      </c>
      <c r="M2355">
        <v>6</v>
      </c>
      <c r="N2355">
        <v>4</v>
      </c>
      <c r="O2355">
        <v>2</v>
      </c>
      <c r="P2355">
        <v>0</v>
      </c>
      <c r="Q2355">
        <v>2</v>
      </c>
      <c r="R2355">
        <v>8</v>
      </c>
      <c r="S2355">
        <v>0</v>
      </c>
      <c r="T2355">
        <v>0</v>
      </c>
      <c r="U2355">
        <v>0</v>
      </c>
    </row>
    <row r="2356" spans="1:21" x14ac:dyDescent="0.35">
      <c r="A2356" t="s">
        <v>352</v>
      </c>
      <c r="B2356">
        <v>44423</v>
      </c>
      <c r="C2356" t="s">
        <v>345</v>
      </c>
      <c r="D2356" t="s">
        <v>103</v>
      </c>
      <c r="E2356">
        <v>1</v>
      </c>
      <c r="F2356">
        <v>0</v>
      </c>
      <c r="G2356">
        <v>0</v>
      </c>
      <c r="H2356">
        <v>0</v>
      </c>
      <c r="I2356">
        <v>1</v>
      </c>
      <c r="J2356">
        <v>0</v>
      </c>
      <c r="K2356">
        <v>0</v>
      </c>
      <c r="L2356">
        <v>1.3333333333333333</v>
      </c>
      <c r="M2356">
        <v>9</v>
      </c>
      <c r="N2356">
        <v>7</v>
      </c>
      <c r="O2356">
        <v>7</v>
      </c>
      <c r="P2356">
        <v>2</v>
      </c>
      <c r="Q2356">
        <v>1</v>
      </c>
      <c r="R2356">
        <v>1</v>
      </c>
      <c r="S2356">
        <v>1</v>
      </c>
      <c r="T2356">
        <v>0</v>
      </c>
      <c r="U2356">
        <v>0</v>
      </c>
    </row>
    <row r="2357" spans="1:21" x14ac:dyDescent="0.35">
      <c r="A2357" t="s">
        <v>352</v>
      </c>
      <c r="B2357">
        <v>44424</v>
      </c>
      <c r="C2357" t="s">
        <v>348</v>
      </c>
      <c r="D2357" t="s">
        <v>26</v>
      </c>
      <c r="E2357">
        <v>1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6</v>
      </c>
      <c r="M2357">
        <v>8</v>
      </c>
      <c r="N2357">
        <v>4</v>
      </c>
      <c r="O2357">
        <v>4</v>
      </c>
      <c r="P2357">
        <v>2</v>
      </c>
      <c r="Q2357">
        <v>0</v>
      </c>
      <c r="R2357">
        <v>1</v>
      </c>
      <c r="S2357">
        <v>1</v>
      </c>
      <c r="T2357">
        <v>1</v>
      </c>
      <c r="U2357">
        <v>0</v>
      </c>
    </row>
    <row r="2358" spans="1:21" x14ac:dyDescent="0.35">
      <c r="A2358" t="s">
        <v>352</v>
      </c>
      <c r="B2358">
        <v>44425</v>
      </c>
      <c r="C2358" t="s">
        <v>344</v>
      </c>
      <c r="D2358" t="s">
        <v>26</v>
      </c>
      <c r="E2358">
        <v>1</v>
      </c>
      <c r="F2358">
        <v>0</v>
      </c>
      <c r="G2358">
        <v>0</v>
      </c>
      <c r="H2358">
        <v>1</v>
      </c>
      <c r="I2358">
        <v>0</v>
      </c>
      <c r="J2358">
        <v>0</v>
      </c>
      <c r="K2358">
        <v>0</v>
      </c>
      <c r="L2358">
        <v>7</v>
      </c>
      <c r="M2358">
        <v>4</v>
      </c>
      <c r="N2358">
        <v>1</v>
      </c>
      <c r="O2358">
        <v>1</v>
      </c>
      <c r="P2358">
        <v>0</v>
      </c>
      <c r="Q2358">
        <v>3</v>
      </c>
      <c r="R2358">
        <v>5</v>
      </c>
      <c r="S2358">
        <v>0</v>
      </c>
      <c r="T2358">
        <v>0</v>
      </c>
      <c r="U2358">
        <v>0</v>
      </c>
    </row>
    <row r="2359" spans="1:21" x14ac:dyDescent="0.35">
      <c r="A2359" t="s">
        <v>352</v>
      </c>
      <c r="B2359">
        <v>44426</v>
      </c>
      <c r="C2359" t="s">
        <v>340</v>
      </c>
      <c r="D2359" t="s">
        <v>26</v>
      </c>
      <c r="E2359">
        <v>1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6.666666666666667</v>
      </c>
      <c r="M2359">
        <v>6</v>
      </c>
      <c r="N2359">
        <v>2</v>
      </c>
      <c r="O2359">
        <v>2</v>
      </c>
      <c r="P2359">
        <v>0</v>
      </c>
      <c r="Q2359">
        <v>2</v>
      </c>
      <c r="R2359">
        <v>6</v>
      </c>
      <c r="S2359">
        <v>0</v>
      </c>
      <c r="T2359">
        <v>0</v>
      </c>
      <c r="U2359">
        <v>0</v>
      </c>
    </row>
    <row r="2360" spans="1:21" x14ac:dyDescent="0.35">
      <c r="A2360" t="s">
        <v>352</v>
      </c>
      <c r="B2360">
        <v>44427</v>
      </c>
      <c r="C2360" t="s">
        <v>339</v>
      </c>
      <c r="D2360" t="s">
        <v>26</v>
      </c>
      <c r="E2360">
        <v>1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5.333333333333333</v>
      </c>
      <c r="M2360">
        <v>7</v>
      </c>
      <c r="N2360">
        <v>3</v>
      </c>
      <c r="O2360">
        <v>3</v>
      </c>
      <c r="P2360">
        <v>0</v>
      </c>
      <c r="Q2360">
        <v>0</v>
      </c>
      <c r="R2360">
        <v>4</v>
      </c>
      <c r="S2360">
        <v>1</v>
      </c>
      <c r="T2360">
        <v>0</v>
      </c>
      <c r="U2360">
        <v>0</v>
      </c>
    </row>
    <row r="2361" spans="1:21" x14ac:dyDescent="0.35">
      <c r="A2361" t="s">
        <v>352</v>
      </c>
      <c r="B2361" t="s">
        <v>0</v>
      </c>
      <c r="C2361" t="s">
        <v>1</v>
      </c>
      <c r="D2361" t="s">
        <v>2</v>
      </c>
      <c r="E2361" t="s">
        <v>3</v>
      </c>
      <c r="F2361" t="s">
        <v>4</v>
      </c>
      <c r="G2361" t="s">
        <v>5</v>
      </c>
      <c r="H2361" t="s">
        <v>6</v>
      </c>
      <c r="I2361" t="s">
        <v>7</v>
      </c>
      <c r="J2361" t="s">
        <v>8</v>
      </c>
      <c r="K2361" t="s">
        <v>9</v>
      </c>
      <c r="L2361" t="s">
        <v>10</v>
      </c>
      <c r="M2361" t="s">
        <v>11</v>
      </c>
      <c r="N2361" t="s">
        <v>12</v>
      </c>
      <c r="O2361" t="s">
        <v>13</v>
      </c>
      <c r="P2361" t="s">
        <v>14</v>
      </c>
      <c r="Q2361" t="s">
        <v>15</v>
      </c>
      <c r="R2361" t="s">
        <v>16</v>
      </c>
      <c r="S2361" t="s">
        <v>17</v>
      </c>
      <c r="T2361" t="s">
        <v>18</v>
      </c>
      <c r="U2361" t="s">
        <v>19</v>
      </c>
    </row>
    <row r="2362" spans="1:21" x14ac:dyDescent="0.35">
      <c r="A2362" t="s">
        <v>352</v>
      </c>
      <c r="B2362">
        <v>44428</v>
      </c>
      <c r="C2362" t="s">
        <v>338</v>
      </c>
      <c r="D2362" t="s">
        <v>114</v>
      </c>
      <c r="E2362">
        <v>1</v>
      </c>
      <c r="F2362">
        <v>0</v>
      </c>
      <c r="G2362">
        <v>0</v>
      </c>
      <c r="H2362">
        <v>1</v>
      </c>
      <c r="I2362">
        <v>0</v>
      </c>
      <c r="J2362">
        <v>0</v>
      </c>
      <c r="K2362">
        <v>0</v>
      </c>
      <c r="L2362">
        <v>6</v>
      </c>
      <c r="M2362">
        <v>4</v>
      </c>
      <c r="N2362">
        <v>2</v>
      </c>
      <c r="O2362">
        <v>1</v>
      </c>
      <c r="P2362">
        <v>1</v>
      </c>
      <c r="Q2362">
        <v>1</v>
      </c>
      <c r="R2362">
        <v>8</v>
      </c>
      <c r="S2362">
        <v>1</v>
      </c>
      <c r="T2362">
        <v>0</v>
      </c>
      <c r="U2362">
        <v>0</v>
      </c>
    </row>
    <row r="2363" spans="1:21" x14ac:dyDescent="0.35">
      <c r="A2363" t="s">
        <v>352</v>
      </c>
      <c r="B2363">
        <v>44429</v>
      </c>
      <c r="C2363" t="s">
        <v>345</v>
      </c>
      <c r="D2363" t="s">
        <v>114</v>
      </c>
      <c r="E2363">
        <v>1</v>
      </c>
      <c r="F2363">
        <v>0</v>
      </c>
      <c r="G2363">
        <v>0</v>
      </c>
      <c r="H2363">
        <v>1</v>
      </c>
      <c r="I2363">
        <v>0</v>
      </c>
      <c r="J2363">
        <v>0</v>
      </c>
      <c r="K2363">
        <v>0</v>
      </c>
      <c r="L2363">
        <v>6.333333333333333</v>
      </c>
      <c r="M2363">
        <v>1</v>
      </c>
      <c r="N2363">
        <v>2</v>
      </c>
      <c r="O2363">
        <v>2</v>
      </c>
      <c r="P2363">
        <v>1</v>
      </c>
      <c r="Q2363">
        <v>2</v>
      </c>
      <c r="R2363">
        <v>9</v>
      </c>
      <c r="S2363">
        <v>0</v>
      </c>
      <c r="T2363">
        <v>0</v>
      </c>
      <c r="U2363">
        <v>0</v>
      </c>
    </row>
    <row r="2364" spans="1:21" x14ac:dyDescent="0.35">
      <c r="A2364" t="s">
        <v>352</v>
      </c>
      <c r="B2364">
        <v>44430</v>
      </c>
      <c r="C2364" t="s">
        <v>348</v>
      </c>
      <c r="D2364" t="s">
        <v>114</v>
      </c>
      <c r="E2364">
        <v>1</v>
      </c>
      <c r="F2364">
        <v>0</v>
      </c>
      <c r="G2364">
        <v>0</v>
      </c>
      <c r="H2364">
        <v>1</v>
      </c>
      <c r="I2364">
        <v>0</v>
      </c>
      <c r="J2364">
        <v>0</v>
      </c>
      <c r="K2364">
        <v>0</v>
      </c>
      <c r="L2364">
        <v>7</v>
      </c>
      <c r="M2364">
        <v>4</v>
      </c>
      <c r="N2364">
        <v>1</v>
      </c>
      <c r="O2364">
        <v>1</v>
      </c>
      <c r="P2364">
        <v>0</v>
      </c>
      <c r="Q2364">
        <v>3</v>
      </c>
      <c r="R2364">
        <v>8</v>
      </c>
      <c r="S2364">
        <v>0</v>
      </c>
      <c r="T2364">
        <v>0</v>
      </c>
      <c r="U2364">
        <v>1</v>
      </c>
    </row>
    <row r="2365" spans="1:21" x14ac:dyDescent="0.35">
      <c r="A2365" t="s">
        <v>352</v>
      </c>
      <c r="B2365">
        <v>44431</v>
      </c>
      <c r="C2365" t="s">
        <v>344</v>
      </c>
      <c r="D2365" t="s">
        <v>32</v>
      </c>
      <c r="E2365">
        <v>1</v>
      </c>
      <c r="F2365">
        <v>0</v>
      </c>
      <c r="G2365">
        <v>0</v>
      </c>
      <c r="H2365">
        <v>1</v>
      </c>
      <c r="I2365">
        <v>0</v>
      </c>
      <c r="J2365">
        <v>0</v>
      </c>
      <c r="K2365">
        <v>0</v>
      </c>
      <c r="L2365">
        <v>5</v>
      </c>
      <c r="M2365">
        <v>6</v>
      </c>
      <c r="N2365">
        <v>1</v>
      </c>
      <c r="O2365">
        <v>1</v>
      </c>
      <c r="P2365">
        <v>0</v>
      </c>
      <c r="Q2365">
        <v>3</v>
      </c>
      <c r="R2365">
        <v>5</v>
      </c>
      <c r="S2365">
        <v>0</v>
      </c>
      <c r="T2365">
        <v>0</v>
      </c>
      <c r="U2365">
        <v>0</v>
      </c>
    </row>
    <row r="2366" spans="1:21" x14ac:dyDescent="0.35">
      <c r="A2366" t="s">
        <v>352</v>
      </c>
      <c r="B2366">
        <v>44432</v>
      </c>
      <c r="C2366" t="s">
        <v>340</v>
      </c>
      <c r="D2366" t="s">
        <v>32</v>
      </c>
      <c r="E2366">
        <v>1</v>
      </c>
      <c r="F2366">
        <v>0</v>
      </c>
      <c r="G2366">
        <v>0</v>
      </c>
      <c r="H2366">
        <v>0</v>
      </c>
      <c r="I2366">
        <v>1</v>
      </c>
      <c r="J2366">
        <v>0</v>
      </c>
      <c r="K2366">
        <v>0</v>
      </c>
      <c r="L2366">
        <v>5</v>
      </c>
      <c r="M2366">
        <v>7</v>
      </c>
      <c r="N2366">
        <v>4</v>
      </c>
      <c r="O2366">
        <v>1</v>
      </c>
      <c r="P2366">
        <v>0</v>
      </c>
      <c r="Q2366">
        <v>4</v>
      </c>
      <c r="R2366">
        <v>6</v>
      </c>
      <c r="S2366">
        <v>0</v>
      </c>
      <c r="T2366">
        <v>0</v>
      </c>
      <c r="U2366">
        <v>0</v>
      </c>
    </row>
    <row r="2367" spans="1:21" x14ac:dyDescent="0.35">
      <c r="A2367" t="s">
        <v>352</v>
      </c>
      <c r="B2367">
        <v>44433</v>
      </c>
      <c r="C2367" t="s">
        <v>339</v>
      </c>
      <c r="D2367" t="s">
        <v>32</v>
      </c>
      <c r="E2367">
        <v>1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6</v>
      </c>
      <c r="M2367">
        <v>6</v>
      </c>
      <c r="N2367">
        <v>3</v>
      </c>
      <c r="O2367">
        <v>3</v>
      </c>
      <c r="P2367">
        <v>2</v>
      </c>
      <c r="Q2367">
        <v>1</v>
      </c>
      <c r="R2367">
        <v>3</v>
      </c>
      <c r="S2367">
        <v>0</v>
      </c>
      <c r="T2367">
        <v>0</v>
      </c>
      <c r="U2367">
        <v>0</v>
      </c>
    </row>
    <row r="2368" spans="1:21" x14ac:dyDescent="0.35">
      <c r="A2368" t="s">
        <v>352</v>
      </c>
      <c r="B2368">
        <v>44434</v>
      </c>
      <c r="C2368" t="s">
        <v>338</v>
      </c>
      <c r="D2368" t="s">
        <v>34</v>
      </c>
      <c r="E2368">
        <v>1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4.333333333333333</v>
      </c>
      <c r="M2368">
        <v>5</v>
      </c>
      <c r="N2368">
        <v>2</v>
      </c>
      <c r="O2368">
        <v>2</v>
      </c>
      <c r="P2368">
        <v>1</v>
      </c>
      <c r="Q2368">
        <v>4</v>
      </c>
      <c r="R2368">
        <v>3</v>
      </c>
      <c r="S2368">
        <v>0</v>
      </c>
      <c r="T2368">
        <v>0</v>
      </c>
      <c r="U2368">
        <v>0</v>
      </c>
    </row>
    <row r="2369" spans="1:21" x14ac:dyDescent="0.35">
      <c r="A2369" t="s">
        <v>352</v>
      </c>
      <c r="B2369">
        <v>44435</v>
      </c>
      <c r="C2369" t="s">
        <v>345</v>
      </c>
      <c r="D2369" t="s">
        <v>34</v>
      </c>
      <c r="E2369">
        <v>1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4.333333333333333</v>
      </c>
      <c r="M2369">
        <v>9</v>
      </c>
      <c r="N2369">
        <v>5</v>
      </c>
      <c r="O2369">
        <v>5</v>
      </c>
      <c r="P2369">
        <v>0</v>
      </c>
      <c r="Q2369">
        <v>4</v>
      </c>
      <c r="R2369">
        <v>6</v>
      </c>
      <c r="S2369">
        <v>0</v>
      </c>
      <c r="T2369">
        <v>0</v>
      </c>
      <c r="U2369">
        <v>0</v>
      </c>
    </row>
    <row r="2370" spans="1:21" x14ac:dyDescent="0.35">
      <c r="A2370" t="s">
        <v>352</v>
      </c>
      <c r="B2370">
        <v>44436</v>
      </c>
      <c r="C2370" t="s">
        <v>344</v>
      </c>
      <c r="D2370" t="s">
        <v>34</v>
      </c>
      <c r="E2370">
        <v>1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4.666666666666667</v>
      </c>
      <c r="M2370">
        <v>7</v>
      </c>
      <c r="N2370">
        <v>1</v>
      </c>
      <c r="O2370">
        <v>1</v>
      </c>
      <c r="P2370">
        <v>0</v>
      </c>
      <c r="Q2370">
        <v>3</v>
      </c>
      <c r="R2370">
        <v>4</v>
      </c>
      <c r="S2370">
        <v>0</v>
      </c>
      <c r="T2370">
        <v>0</v>
      </c>
      <c r="U2370">
        <v>0</v>
      </c>
    </row>
    <row r="2371" spans="1:21" x14ac:dyDescent="0.35">
      <c r="A2371" t="s">
        <v>352</v>
      </c>
      <c r="B2371">
        <v>44437</v>
      </c>
      <c r="C2371" t="s">
        <v>340</v>
      </c>
      <c r="D2371" t="s">
        <v>34</v>
      </c>
      <c r="E2371">
        <v>1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6</v>
      </c>
      <c r="M2371">
        <v>3</v>
      </c>
      <c r="N2371">
        <v>2</v>
      </c>
      <c r="O2371">
        <v>1</v>
      </c>
      <c r="P2371">
        <v>1</v>
      </c>
      <c r="Q2371">
        <v>3</v>
      </c>
      <c r="R2371">
        <v>5</v>
      </c>
      <c r="S2371">
        <v>1</v>
      </c>
      <c r="T2371">
        <v>0</v>
      </c>
      <c r="U2371">
        <v>0</v>
      </c>
    </row>
    <row r="2372" spans="1:21" x14ac:dyDescent="0.35">
      <c r="A2372" t="s">
        <v>352</v>
      </c>
      <c r="B2372">
        <v>44439</v>
      </c>
      <c r="C2372" t="s">
        <v>342</v>
      </c>
      <c r="D2372" t="s">
        <v>40</v>
      </c>
      <c r="E2372">
        <v>1</v>
      </c>
      <c r="F2372">
        <v>0</v>
      </c>
      <c r="G2372">
        <v>0</v>
      </c>
      <c r="H2372">
        <v>0</v>
      </c>
      <c r="I2372">
        <v>1</v>
      </c>
      <c r="J2372">
        <v>0</v>
      </c>
      <c r="K2372">
        <v>0</v>
      </c>
      <c r="L2372">
        <v>4.666666666666667</v>
      </c>
      <c r="M2372">
        <v>4</v>
      </c>
      <c r="N2372">
        <v>3</v>
      </c>
      <c r="O2372">
        <v>3</v>
      </c>
      <c r="P2372">
        <v>1</v>
      </c>
      <c r="Q2372">
        <v>1</v>
      </c>
      <c r="R2372">
        <v>6</v>
      </c>
      <c r="S2372">
        <v>0</v>
      </c>
      <c r="T2372">
        <v>0</v>
      </c>
      <c r="U2372">
        <v>0</v>
      </c>
    </row>
    <row r="2373" spans="1:21" x14ac:dyDescent="0.35">
      <c r="A2373" t="s">
        <v>352</v>
      </c>
      <c r="B2373">
        <v>44440</v>
      </c>
      <c r="C2373" t="s">
        <v>346</v>
      </c>
      <c r="D2373" t="s">
        <v>40</v>
      </c>
      <c r="E2373">
        <v>1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6</v>
      </c>
      <c r="M2373">
        <v>5</v>
      </c>
      <c r="N2373">
        <v>2</v>
      </c>
      <c r="O2373">
        <v>2</v>
      </c>
      <c r="P2373">
        <v>0</v>
      </c>
      <c r="Q2373">
        <v>3</v>
      </c>
      <c r="R2373">
        <v>6</v>
      </c>
      <c r="S2373">
        <v>0</v>
      </c>
      <c r="T2373">
        <v>0</v>
      </c>
      <c r="U2373">
        <v>1</v>
      </c>
    </row>
    <row r="2374" spans="1:21" x14ac:dyDescent="0.35">
      <c r="A2374" t="s">
        <v>352</v>
      </c>
      <c r="B2374">
        <v>44441</v>
      </c>
      <c r="C2374" t="s">
        <v>339</v>
      </c>
      <c r="D2374" t="s">
        <v>40</v>
      </c>
      <c r="E2374">
        <v>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0</v>
      </c>
      <c r="L2374">
        <v>5</v>
      </c>
      <c r="M2374">
        <v>5</v>
      </c>
      <c r="N2374">
        <v>3</v>
      </c>
      <c r="O2374">
        <v>2</v>
      </c>
      <c r="P2374">
        <v>1</v>
      </c>
      <c r="Q2374">
        <v>0</v>
      </c>
      <c r="R2374">
        <v>4</v>
      </c>
      <c r="S2374">
        <v>0</v>
      </c>
      <c r="T2374">
        <v>0</v>
      </c>
      <c r="U2374">
        <v>1</v>
      </c>
    </row>
    <row r="2375" spans="1:21" x14ac:dyDescent="0.35">
      <c r="A2375" t="s">
        <v>352</v>
      </c>
      <c r="B2375">
        <v>44442</v>
      </c>
      <c r="C2375" t="s">
        <v>348</v>
      </c>
      <c r="D2375" t="s">
        <v>21</v>
      </c>
      <c r="E2375">
        <v>1</v>
      </c>
      <c r="F2375">
        <v>0</v>
      </c>
      <c r="G2375">
        <v>0</v>
      </c>
      <c r="H2375">
        <v>1</v>
      </c>
      <c r="I2375">
        <v>0</v>
      </c>
      <c r="J2375">
        <v>0</v>
      </c>
      <c r="K2375">
        <v>0</v>
      </c>
      <c r="L2375">
        <v>6</v>
      </c>
      <c r="M2375">
        <v>5</v>
      </c>
      <c r="N2375">
        <v>2</v>
      </c>
      <c r="O2375">
        <v>2</v>
      </c>
      <c r="P2375">
        <v>0</v>
      </c>
      <c r="Q2375">
        <v>3</v>
      </c>
      <c r="R2375">
        <v>3</v>
      </c>
      <c r="S2375">
        <v>0</v>
      </c>
      <c r="T2375">
        <v>0</v>
      </c>
      <c r="U2375">
        <v>0</v>
      </c>
    </row>
    <row r="2376" spans="1:21" x14ac:dyDescent="0.35">
      <c r="A2376" t="s">
        <v>352</v>
      </c>
      <c r="B2376">
        <v>44443</v>
      </c>
      <c r="C2376" t="s">
        <v>344</v>
      </c>
      <c r="D2376" t="s">
        <v>21</v>
      </c>
      <c r="E2376">
        <v>1</v>
      </c>
      <c r="F2376">
        <v>0</v>
      </c>
      <c r="G2376">
        <v>0</v>
      </c>
      <c r="H2376">
        <v>0</v>
      </c>
      <c r="I2376">
        <v>1</v>
      </c>
      <c r="J2376">
        <v>0</v>
      </c>
      <c r="K2376">
        <v>0</v>
      </c>
      <c r="L2376">
        <v>2.6666666666666665</v>
      </c>
      <c r="M2376">
        <v>5</v>
      </c>
      <c r="N2376">
        <v>6</v>
      </c>
      <c r="O2376">
        <v>6</v>
      </c>
      <c r="P2376">
        <v>2</v>
      </c>
      <c r="Q2376">
        <v>3</v>
      </c>
      <c r="R2376">
        <v>3</v>
      </c>
      <c r="S2376">
        <v>0</v>
      </c>
      <c r="T2376">
        <v>0</v>
      </c>
      <c r="U2376">
        <v>0</v>
      </c>
    </row>
    <row r="2377" spans="1:21" x14ac:dyDescent="0.35">
      <c r="A2377" t="s">
        <v>352</v>
      </c>
      <c r="B2377">
        <v>44444</v>
      </c>
      <c r="C2377" t="s">
        <v>340</v>
      </c>
      <c r="D2377" t="s">
        <v>21</v>
      </c>
      <c r="E2377">
        <v>1</v>
      </c>
      <c r="F2377">
        <v>0</v>
      </c>
      <c r="G2377">
        <v>0</v>
      </c>
      <c r="H2377">
        <v>1</v>
      </c>
      <c r="I2377">
        <v>0</v>
      </c>
      <c r="J2377">
        <v>0</v>
      </c>
      <c r="K2377">
        <v>0</v>
      </c>
      <c r="L2377">
        <v>7</v>
      </c>
      <c r="M2377">
        <v>5</v>
      </c>
      <c r="N2377">
        <v>0</v>
      </c>
      <c r="O2377">
        <v>0</v>
      </c>
      <c r="P2377">
        <v>0</v>
      </c>
      <c r="Q2377">
        <v>0</v>
      </c>
      <c r="R2377">
        <v>6</v>
      </c>
      <c r="S2377">
        <v>0</v>
      </c>
      <c r="T2377">
        <v>0</v>
      </c>
      <c r="U2377">
        <v>0</v>
      </c>
    </row>
    <row r="2378" spans="1:21" x14ac:dyDescent="0.35">
      <c r="A2378" t="s">
        <v>352</v>
      </c>
      <c r="B2378">
        <v>44445</v>
      </c>
      <c r="C2378" t="s">
        <v>345</v>
      </c>
      <c r="D2378" t="s">
        <v>67</v>
      </c>
      <c r="E2378">
        <v>1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5.333333333333333</v>
      </c>
      <c r="M2378">
        <v>6</v>
      </c>
      <c r="N2378">
        <v>2</v>
      </c>
      <c r="O2378">
        <v>2</v>
      </c>
      <c r="P2378">
        <v>1</v>
      </c>
      <c r="Q2378">
        <v>1</v>
      </c>
      <c r="R2378">
        <v>4</v>
      </c>
      <c r="S2378">
        <v>0</v>
      </c>
      <c r="T2378">
        <v>0</v>
      </c>
      <c r="U2378">
        <v>0</v>
      </c>
    </row>
    <row r="2379" spans="1:21" x14ac:dyDescent="0.35">
      <c r="A2379" t="s">
        <v>352</v>
      </c>
      <c r="B2379">
        <v>44446</v>
      </c>
      <c r="C2379" t="s">
        <v>346</v>
      </c>
      <c r="D2379" t="s">
        <v>67</v>
      </c>
      <c r="E2379">
        <v>1</v>
      </c>
      <c r="F2379">
        <v>0</v>
      </c>
      <c r="G2379">
        <v>0</v>
      </c>
      <c r="H2379">
        <v>0</v>
      </c>
      <c r="I2379">
        <v>1</v>
      </c>
      <c r="J2379">
        <v>0</v>
      </c>
      <c r="K2379">
        <v>0</v>
      </c>
      <c r="L2379">
        <v>6</v>
      </c>
      <c r="M2379">
        <v>5</v>
      </c>
      <c r="N2379">
        <v>6</v>
      </c>
      <c r="O2379">
        <v>6</v>
      </c>
      <c r="P2379">
        <v>2</v>
      </c>
      <c r="Q2379">
        <v>3</v>
      </c>
      <c r="R2379">
        <v>7</v>
      </c>
      <c r="S2379">
        <v>1</v>
      </c>
      <c r="T2379">
        <v>0</v>
      </c>
      <c r="U2379">
        <v>1</v>
      </c>
    </row>
    <row r="2380" spans="1:21" x14ac:dyDescent="0.35">
      <c r="A2380" t="s">
        <v>352</v>
      </c>
      <c r="B2380">
        <v>44447</v>
      </c>
      <c r="C2380" t="s">
        <v>339</v>
      </c>
      <c r="D2380" t="s">
        <v>67</v>
      </c>
      <c r="E2380">
        <v>1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6</v>
      </c>
      <c r="M2380">
        <v>5</v>
      </c>
      <c r="N2380">
        <v>0</v>
      </c>
      <c r="O2380">
        <v>0</v>
      </c>
      <c r="P2380">
        <v>0</v>
      </c>
      <c r="Q2380">
        <v>0</v>
      </c>
      <c r="R2380">
        <v>3</v>
      </c>
      <c r="S2380">
        <v>0</v>
      </c>
      <c r="T2380">
        <v>0</v>
      </c>
      <c r="U2380">
        <v>0</v>
      </c>
    </row>
    <row r="2381" spans="1:21" x14ac:dyDescent="0.35">
      <c r="A2381" t="s">
        <v>352</v>
      </c>
      <c r="B2381">
        <v>44448</v>
      </c>
      <c r="C2381" t="s">
        <v>348</v>
      </c>
      <c r="D2381" t="s">
        <v>67</v>
      </c>
      <c r="E2381">
        <v>1</v>
      </c>
      <c r="F2381">
        <v>0</v>
      </c>
      <c r="G2381">
        <v>0</v>
      </c>
      <c r="H2381">
        <v>1</v>
      </c>
      <c r="I2381">
        <v>0</v>
      </c>
      <c r="J2381">
        <v>0</v>
      </c>
      <c r="K2381">
        <v>0</v>
      </c>
      <c r="L2381">
        <v>6</v>
      </c>
      <c r="M2381">
        <v>3</v>
      </c>
      <c r="N2381">
        <v>0</v>
      </c>
      <c r="O2381">
        <v>0</v>
      </c>
      <c r="P2381">
        <v>0</v>
      </c>
      <c r="Q2381">
        <v>3</v>
      </c>
      <c r="R2381">
        <v>1</v>
      </c>
      <c r="S2381">
        <v>0</v>
      </c>
      <c r="T2381">
        <v>0</v>
      </c>
      <c r="U2381">
        <v>0</v>
      </c>
    </row>
    <row r="2382" spans="1:21" x14ac:dyDescent="0.35">
      <c r="A2382" t="s">
        <v>352</v>
      </c>
      <c r="B2382" t="s">
        <v>0</v>
      </c>
      <c r="C2382" t="s">
        <v>1</v>
      </c>
      <c r="D2382" t="s">
        <v>2</v>
      </c>
      <c r="E2382" t="s">
        <v>3</v>
      </c>
      <c r="F2382" t="s">
        <v>4</v>
      </c>
      <c r="G2382" t="s">
        <v>5</v>
      </c>
      <c r="H2382" t="s">
        <v>6</v>
      </c>
      <c r="I2382" t="s">
        <v>7</v>
      </c>
      <c r="J2382" t="s">
        <v>8</v>
      </c>
      <c r="K2382" t="s">
        <v>9</v>
      </c>
      <c r="L2382" t="s">
        <v>10</v>
      </c>
      <c r="M2382" t="s">
        <v>11</v>
      </c>
      <c r="N2382" t="s">
        <v>12</v>
      </c>
      <c r="O2382" t="s">
        <v>13</v>
      </c>
      <c r="P2382" t="s">
        <v>14</v>
      </c>
      <c r="Q2382" t="s">
        <v>15</v>
      </c>
      <c r="R2382" t="s">
        <v>16</v>
      </c>
      <c r="S2382" t="s">
        <v>17</v>
      </c>
      <c r="T2382" t="s">
        <v>18</v>
      </c>
      <c r="U2382" t="s">
        <v>19</v>
      </c>
    </row>
    <row r="2383" spans="1:21" x14ac:dyDescent="0.35">
      <c r="A2383" t="s">
        <v>352</v>
      </c>
      <c r="B2383">
        <v>44449</v>
      </c>
      <c r="C2383" t="s">
        <v>344</v>
      </c>
      <c r="D2383" t="s">
        <v>56</v>
      </c>
      <c r="E2383">
        <v>1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6</v>
      </c>
      <c r="M2383">
        <v>7</v>
      </c>
      <c r="N2383">
        <v>4</v>
      </c>
      <c r="O2383">
        <v>4</v>
      </c>
      <c r="P2383">
        <v>2</v>
      </c>
      <c r="Q2383">
        <v>0</v>
      </c>
      <c r="R2383">
        <v>4</v>
      </c>
      <c r="S2383">
        <v>0</v>
      </c>
      <c r="T2383">
        <v>0</v>
      </c>
      <c r="U2383">
        <v>0</v>
      </c>
    </row>
    <row r="2384" spans="1:21" x14ac:dyDescent="0.35">
      <c r="A2384" t="s">
        <v>352</v>
      </c>
      <c r="B2384">
        <v>44450</v>
      </c>
      <c r="C2384" t="s">
        <v>340</v>
      </c>
      <c r="D2384" t="s">
        <v>56</v>
      </c>
      <c r="E2384">
        <v>1</v>
      </c>
      <c r="F2384">
        <v>0</v>
      </c>
      <c r="G2384">
        <v>0</v>
      </c>
      <c r="H2384">
        <v>0</v>
      </c>
      <c r="I2384">
        <v>1</v>
      </c>
      <c r="J2384">
        <v>0</v>
      </c>
      <c r="K2384">
        <v>0</v>
      </c>
      <c r="L2384">
        <v>4.666666666666667</v>
      </c>
      <c r="M2384">
        <v>7</v>
      </c>
      <c r="N2384">
        <v>6</v>
      </c>
      <c r="O2384">
        <v>6</v>
      </c>
      <c r="P2384">
        <v>5</v>
      </c>
      <c r="Q2384">
        <v>2</v>
      </c>
      <c r="R2384">
        <v>7</v>
      </c>
      <c r="S2384">
        <v>0</v>
      </c>
      <c r="T2384">
        <v>0</v>
      </c>
      <c r="U2384">
        <v>0</v>
      </c>
    </row>
    <row r="2385" spans="1:21" x14ac:dyDescent="0.35">
      <c r="A2385" t="s">
        <v>352</v>
      </c>
      <c r="B2385">
        <v>44451</v>
      </c>
      <c r="C2385" t="s">
        <v>345</v>
      </c>
      <c r="D2385" t="s">
        <v>56</v>
      </c>
      <c r="E2385">
        <v>1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5.333333333333333</v>
      </c>
      <c r="M2385">
        <v>4</v>
      </c>
      <c r="N2385">
        <v>3</v>
      </c>
      <c r="O2385">
        <v>2</v>
      </c>
      <c r="P2385">
        <v>0</v>
      </c>
      <c r="Q2385">
        <v>1</v>
      </c>
      <c r="R2385">
        <v>6</v>
      </c>
      <c r="S2385">
        <v>1</v>
      </c>
      <c r="T2385">
        <v>0</v>
      </c>
      <c r="U2385">
        <v>0</v>
      </c>
    </row>
    <row r="2386" spans="1:21" x14ac:dyDescent="0.35">
      <c r="A2386" t="s">
        <v>352</v>
      </c>
      <c r="B2386">
        <v>44453</v>
      </c>
      <c r="C2386" t="s">
        <v>346</v>
      </c>
      <c r="D2386" t="s">
        <v>43</v>
      </c>
      <c r="E2386">
        <v>1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1</v>
      </c>
      <c r="M2386">
        <v>3</v>
      </c>
      <c r="N2386">
        <v>5</v>
      </c>
      <c r="O2386">
        <v>5</v>
      </c>
      <c r="P2386">
        <v>0</v>
      </c>
      <c r="Q2386">
        <v>4</v>
      </c>
      <c r="R2386">
        <v>1</v>
      </c>
      <c r="S2386">
        <v>0</v>
      </c>
      <c r="T2386">
        <v>0</v>
      </c>
      <c r="U2386">
        <v>1</v>
      </c>
    </row>
    <row r="2387" spans="1:21" x14ac:dyDescent="0.35">
      <c r="A2387" t="s">
        <v>352</v>
      </c>
      <c r="B2387">
        <v>44454</v>
      </c>
      <c r="C2387" t="s">
        <v>348</v>
      </c>
      <c r="D2387" t="s">
        <v>43</v>
      </c>
      <c r="E2387">
        <v>1</v>
      </c>
      <c r="F2387">
        <v>0</v>
      </c>
      <c r="G2387">
        <v>0</v>
      </c>
      <c r="H2387">
        <v>0</v>
      </c>
      <c r="I2387">
        <v>1</v>
      </c>
      <c r="J2387">
        <v>0</v>
      </c>
      <c r="K2387">
        <v>0</v>
      </c>
      <c r="L2387">
        <v>4</v>
      </c>
      <c r="M2387">
        <v>9</v>
      </c>
      <c r="N2387">
        <v>7</v>
      </c>
      <c r="O2387">
        <v>7</v>
      </c>
      <c r="P2387">
        <v>1</v>
      </c>
      <c r="Q2387">
        <v>4</v>
      </c>
      <c r="R2387">
        <v>3</v>
      </c>
      <c r="S2387">
        <v>0</v>
      </c>
      <c r="T2387">
        <v>0</v>
      </c>
      <c r="U2387">
        <v>0</v>
      </c>
    </row>
    <row r="2388" spans="1:21" x14ac:dyDescent="0.35">
      <c r="A2388" t="s">
        <v>352</v>
      </c>
      <c r="B2388">
        <v>44455</v>
      </c>
      <c r="C2388" t="s">
        <v>344</v>
      </c>
      <c r="D2388" t="s">
        <v>43</v>
      </c>
      <c r="E2388">
        <v>1</v>
      </c>
      <c r="F2388">
        <v>0</v>
      </c>
      <c r="G2388">
        <v>0</v>
      </c>
      <c r="H2388">
        <v>0</v>
      </c>
      <c r="I2388">
        <v>1</v>
      </c>
      <c r="J2388">
        <v>0</v>
      </c>
      <c r="K2388">
        <v>0</v>
      </c>
      <c r="L2388">
        <v>2</v>
      </c>
      <c r="M2388">
        <v>2</v>
      </c>
      <c r="N2388">
        <v>3</v>
      </c>
      <c r="O2388">
        <v>1</v>
      </c>
      <c r="P2388">
        <v>0</v>
      </c>
      <c r="Q2388">
        <v>1</v>
      </c>
      <c r="R2388">
        <v>1</v>
      </c>
      <c r="S2388">
        <v>2</v>
      </c>
      <c r="T2388">
        <v>0</v>
      </c>
      <c r="U2388">
        <v>0</v>
      </c>
    </row>
    <row r="2389" spans="1:21" x14ac:dyDescent="0.35">
      <c r="A2389" t="s">
        <v>352</v>
      </c>
      <c r="B2389">
        <v>44456</v>
      </c>
      <c r="C2389" t="s">
        <v>349</v>
      </c>
      <c r="D2389" t="s">
        <v>46</v>
      </c>
      <c r="E2389">
        <v>1</v>
      </c>
      <c r="F2389">
        <v>0</v>
      </c>
      <c r="G2389">
        <v>0</v>
      </c>
      <c r="H2389">
        <v>0</v>
      </c>
      <c r="I2389">
        <v>1</v>
      </c>
      <c r="J2389">
        <v>0</v>
      </c>
      <c r="K2389">
        <v>0</v>
      </c>
      <c r="L2389">
        <v>4</v>
      </c>
      <c r="M2389">
        <v>6</v>
      </c>
      <c r="N2389">
        <v>4</v>
      </c>
      <c r="O2389">
        <v>4</v>
      </c>
      <c r="P2389">
        <v>2</v>
      </c>
      <c r="Q2389">
        <v>0</v>
      </c>
      <c r="R2389">
        <v>2</v>
      </c>
      <c r="S2389">
        <v>1</v>
      </c>
      <c r="T2389">
        <v>0</v>
      </c>
      <c r="U2389">
        <v>0</v>
      </c>
    </row>
    <row r="2390" spans="1:21" x14ac:dyDescent="0.35">
      <c r="A2390" t="s">
        <v>352</v>
      </c>
      <c r="B2390">
        <v>44457</v>
      </c>
      <c r="C2390" t="s">
        <v>345</v>
      </c>
      <c r="D2390" t="s">
        <v>46</v>
      </c>
      <c r="E2390">
        <v>1</v>
      </c>
      <c r="F2390">
        <v>0</v>
      </c>
      <c r="G2390">
        <v>0</v>
      </c>
      <c r="H2390">
        <v>1</v>
      </c>
      <c r="I2390">
        <v>0</v>
      </c>
      <c r="J2390">
        <v>0</v>
      </c>
      <c r="K2390">
        <v>0</v>
      </c>
      <c r="L2390">
        <v>6.333333333333333</v>
      </c>
      <c r="M2390">
        <v>2</v>
      </c>
      <c r="N2390">
        <v>1</v>
      </c>
      <c r="O2390">
        <v>1</v>
      </c>
      <c r="P2390">
        <v>0</v>
      </c>
      <c r="Q2390">
        <v>4</v>
      </c>
      <c r="R2390">
        <v>2</v>
      </c>
      <c r="S2390">
        <v>0</v>
      </c>
      <c r="T2390">
        <v>0</v>
      </c>
      <c r="U2390">
        <v>0</v>
      </c>
    </row>
    <row r="2391" spans="1:21" x14ac:dyDescent="0.35">
      <c r="A2391" t="s">
        <v>352</v>
      </c>
      <c r="B2391">
        <v>44458</v>
      </c>
      <c r="C2391" t="s">
        <v>346</v>
      </c>
      <c r="D2391" t="s">
        <v>46</v>
      </c>
      <c r="E2391">
        <v>1</v>
      </c>
      <c r="F2391">
        <v>0</v>
      </c>
      <c r="G2391">
        <v>0</v>
      </c>
      <c r="H2391">
        <v>0</v>
      </c>
      <c r="I2391">
        <v>1</v>
      </c>
      <c r="J2391">
        <v>0</v>
      </c>
      <c r="K2391">
        <v>0</v>
      </c>
      <c r="L2391">
        <v>4</v>
      </c>
      <c r="M2391">
        <v>7</v>
      </c>
      <c r="N2391">
        <v>5</v>
      </c>
      <c r="O2391">
        <v>5</v>
      </c>
      <c r="P2391">
        <v>2</v>
      </c>
      <c r="Q2391">
        <v>3</v>
      </c>
      <c r="R2391">
        <v>3</v>
      </c>
      <c r="S2391">
        <v>0</v>
      </c>
      <c r="T2391">
        <v>0</v>
      </c>
      <c r="U2391">
        <v>0</v>
      </c>
    </row>
    <row r="2392" spans="1:21" x14ac:dyDescent="0.35">
      <c r="A2392" t="s">
        <v>352</v>
      </c>
      <c r="B2392" t="s">
        <v>262</v>
      </c>
      <c r="C2392" t="s">
        <v>340</v>
      </c>
      <c r="D2392" t="s">
        <v>66</v>
      </c>
      <c r="E2392">
        <v>1</v>
      </c>
      <c r="F2392">
        <v>1</v>
      </c>
      <c r="G2392">
        <v>0</v>
      </c>
      <c r="H2392">
        <v>1</v>
      </c>
      <c r="I2392">
        <v>0</v>
      </c>
      <c r="J2392">
        <v>0</v>
      </c>
      <c r="K2392">
        <v>0</v>
      </c>
      <c r="L2392">
        <v>7</v>
      </c>
      <c r="M2392">
        <v>6</v>
      </c>
      <c r="N2392">
        <v>2</v>
      </c>
      <c r="O2392">
        <v>2</v>
      </c>
      <c r="P2392">
        <v>0</v>
      </c>
      <c r="Q2392">
        <v>1</v>
      </c>
      <c r="R2392">
        <v>7</v>
      </c>
      <c r="S2392">
        <v>1</v>
      </c>
      <c r="T2392">
        <v>0</v>
      </c>
      <c r="U2392">
        <v>0</v>
      </c>
    </row>
    <row r="2393" spans="1:21" x14ac:dyDescent="0.35">
      <c r="A2393" t="s">
        <v>352</v>
      </c>
      <c r="B2393" t="s">
        <v>263</v>
      </c>
      <c r="C2393" t="s">
        <v>350</v>
      </c>
      <c r="D2393" t="s">
        <v>66</v>
      </c>
      <c r="E2393">
        <v>1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2.3333333333333335</v>
      </c>
      <c r="M2393">
        <v>2</v>
      </c>
      <c r="N2393">
        <v>1</v>
      </c>
      <c r="O2393">
        <v>1</v>
      </c>
      <c r="P2393">
        <v>1</v>
      </c>
      <c r="Q2393">
        <v>0</v>
      </c>
      <c r="R2393">
        <v>2</v>
      </c>
      <c r="S2393">
        <v>0</v>
      </c>
      <c r="T2393">
        <v>0</v>
      </c>
      <c r="U2393">
        <v>0</v>
      </c>
    </row>
    <row r="2394" spans="1:21" x14ac:dyDescent="0.35">
      <c r="A2394" t="s">
        <v>352</v>
      </c>
      <c r="B2394">
        <v>44460</v>
      </c>
      <c r="C2394" t="s">
        <v>344</v>
      </c>
      <c r="D2394" t="s">
        <v>66</v>
      </c>
      <c r="E2394">
        <v>1</v>
      </c>
      <c r="F2394">
        <v>0</v>
      </c>
      <c r="G2394">
        <v>0</v>
      </c>
      <c r="H2394">
        <v>0</v>
      </c>
      <c r="I2394">
        <v>1</v>
      </c>
      <c r="J2394">
        <v>0</v>
      </c>
      <c r="K2394">
        <v>0</v>
      </c>
      <c r="L2394">
        <v>6</v>
      </c>
      <c r="M2394">
        <v>4</v>
      </c>
      <c r="N2394">
        <v>4</v>
      </c>
      <c r="O2394">
        <v>4</v>
      </c>
      <c r="P2394">
        <v>1</v>
      </c>
      <c r="Q2394">
        <v>3</v>
      </c>
      <c r="R2394">
        <v>5</v>
      </c>
      <c r="S2394">
        <v>1</v>
      </c>
      <c r="T2394">
        <v>0</v>
      </c>
      <c r="U2394">
        <v>1</v>
      </c>
    </row>
    <row r="2395" spans="1:21" x14ac:dyDescent="0.35">
      <c r="A2395" t="s">
        <v>352</v>
      </c>
      <c r="B2395">
        <v>44463</v>
      </c>
      <c r="C2395" t="s">
        <v>348</v>
      </c>
      <c r="D2395" t="s">
        <v>65</v>
      </c>
      <c r="E2395">
        <v>1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5</v>
      </c>
      <c r="M2395">
        <v>2</v>
      </c>
      <c r="N2395">
        <v>0</v>
      </c>
      <c r="O2395">
        <v>0</v>
      </c>
      <c r="P2395">
        <v>0</v>
      </c>
      <c r="Q2395">
        <v>3</v>
      </c>
      <c r="R2395">
        <v>1</v>
      </c>
      <c r="S2395">
        <v>1</v>
      </c>
      <c r="T2395">
        <v>0</v>
      </c>
      <c r="U2395">
        <v>0</v>
      </c>
    </row>
    <row r="2396" spans="1:21" x14ac:dyDescent="0.35">
      <c r="A2396" t="s">
        <v>352</v>
      </c>
      <c r="B2396">
        <v>44464</v>
      </c>
      <c r="C2396" t="s">
        <v>349</v>
      </c>
      <c r="D2396" t="s">
        <v>65</v>
      </c>
      <c r="E2396">
        <v>1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5.333333333333333</v>
      </c>
      <c r="M2396">
        <v>3</v>
      </c>
      <c r="N2396">
        <v>0</v>
      </c>
      <c r="O2396">
        <v>0</v>
      </c>
      <c r="P2396">
        <v>0</v>
      </c>
      <c r="Q2396">
        <v>2</v>
      </c>
      <c r="R2396">
        <v>3</v>
      </c>
      <c r="S2396">
        <v>0</v>
      </c>
      <c r="T2396">
        <v>0</v>
      </c>
      <c r="U2396">
        <v>0</v>
      </c>
    </row>
    <row r="2397" spans="1:21" x14ac:dyDescent="0.35">
      <c r="A2397" t="s">
        <v>352</v>
      </c>
      <c r="B2397">
        <v>44465</v>
      </c>
      <c r="C2397" t="s">
        <v>345</v>
      </c>
      <c r="D2397" t="s">
        <v>65</v>
      </c>
      <c r="E2397">
        <v>1</v>
      </c>
      <c r="F2397">
        <v>0</v>
      </c>
      <c r="G2397">
        <v>0</v>
      </c>
      <c r="H2397">
        <v>1</v>
      </c>
      <c r="I2397">
        <v>0</v>
      </c>
      <c r="J2397">
        <v>0</v>
      </c>
      <c r="K2397">
        <v>0</v>
      </c>
      <c r="L2397">
        <v>7</v>
      </c>
      <c r="M2397">
        <v>2</v>
      </c>
      <c r="N2397">
        <v>0</v>
      </c>
      <c r="O2397">
        <v>0</v>
      </c>
      <c r="P2397">
        <v>0</v>
      </c>
      <c r="Q2397">
        <v>1</v>
      </c>
      <c r="R2397">
        <v>6</v>
      </c>
      <c r="S2397">
        <v>1</v>
      </c>
      <c r="T2397">
        <v>0</v>
      </c>
      <c r="U2397">
        <v>0</v>
      </c>
    </row>
    <row r="2398" spans="1:21" x14ac:dyDescent="0.35">
      <c r="A2398" t="s">
        <v>352</v>
      </c>
      <c r="B2398">
        <v>44466</v>
      </c>
      <c r="C2398" t="s">
        <v>346</v>
      </c>
      <c r="D2398" t="s">
        <v>66</v>
      </c>
      <c r="E2398">
        <v>1</v>
      </c>
      <c r="F2398">
        <v>0</v>
      </c>
      <c r="G2398">
        <v>0</v>
      </c>
      <c r="H2398">
        <v>0</v>
      </c>
      <c r="I2398">
        <v>1</v>
      </c>
      <c r="J2398">
        <v>0</v>
      </c>
      <c r="K2398">
        <v>0</v>
      </c>
      <c r="L2398">
        <v>4.333333333333333</v>
      </c>
      <c r="M2398">
        <v>7</v>
      </c>
      <c r="N2398">
        <v>5</v>
      </c>
      <c r="O2398">
        <v>5</v>
      </c>
      <c r="P2398">
        <v>1</v>
      </c>
      <c r="Q2398">
        <v>1</v>
      </c>
      <c r="R2398">
        <v>4</v>
      </c>
      <c r="S2398">
        <v>0</v>
      </c>
      <c r="T2398">
        <v>0</v>
      </c>
      <c r="U2398">
        <v>0</v>
      </c>
    </row>
    <row r="2399" spans="1:21" x14ac:dyDescent="0.35">
      <c r="A2399" t="s">
        <v>352</v>
      </c>
      <c r="B2399">
        <v>44467</v>
      </c>
      <c r="C2399" t="s">
        <v>340</v>
      </c>
      <c r="D2399" t="s">
        <v>40</v>
      </c>
      <c r="E2399">
        <v>1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0.66666666666666663</v>
      </c>
      <c r="M2399">
        <v>3</v>
      </c>
      <c r="N2399">
        <v>3</v>
      </c>
      <c r="O2399">
        <v>3</v>
      </c>
      <c r="P2399">
        <v>0</v>
      </c>
      <c r="Q2399">
        <v>1</v>
      </c>
      <c r="R2399">
        <v>0</v>
      </c>
      <c r="S2399">
        <v>0</v>
      </c>
      <c r="T2399">
        <v>0</v>
      </c>
      <c r="U2399">
        <v>0</v>
      </c>
    </row>
    <row r="2400" spans="1:21" x14ac:dyDescent="0.35">
      <c r="A2400" t="s">
        <v>352</v>
      </c>
      <c r="B2400">
        <v>44468</v>
      </c>
      <c r="C2400" t="s">
        <v>344</v>
      </c>
      <c r="D2400" t="s">
        <v>40</v>
      </c>
      <c r="E2400">
        <v>1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3</v>
      </c>
      <c r="M2400">
        <v>7</v>
      </c>
      <c r="N2400">
        <v>4</v>
      </c>
      <c r="O2400">
        <v>4</v>
      </c>
      <c r="P2400">
        <v>0</v>
      </c>
      <c r="Q2400">
        <v>2</v>
      </c>
      <c r="R2400">
        <v>2</v>
      </c>
      <c r="S2400">
        <v>0</v>
      </c>
      <c r="T2400">
        <v>0</v>
      </c>
      <c r="U2400">
        <v>0</v>
      </c>
    </row>
    <row r="2401" spans="1:21" x14ac:dyDescent="0.35">
      <c r="A2401" t="s">
        <v>352</v>
      </c>
      <c r="B2401">
        <v>44469</v>
      </c>
      <c r="C2401" t="s">
        <v>351</v>
      </c>
      <c r="D2401" t="s">
        <v>40</v>
      </c>
      <c r="E2401">
        <v>1</v>
      </c>
      <c r="F2401">
        <v>0</v>
      </c>
      <c r="G2401">
        <v>0</v>
      </c>
      <c r="H2401">
        <v>0</v>
      </c>
      <c r="I2401">
        <v>1</v>
      </c>
      <c r="J2401">
        <v>0</v>
      </c>
      <c r="K2401">
        <v>0</v>
      </c>
      <c r="L2401">
        <v>5</v>
      </c>
      <c r="M2401">
        <v>3</v>
      </c>
      <c r="N2401">
        <v>2</v>
      </c>
      <c r="O2401">
        <v>0</v>
      </c>
      <c r="P2401">
        <v>0</v>
      </c>
      <c r="Q2401">
        <v>1</v>
      </c>
      <c r="R2401">
        <v>4</v>
      </c>
      <c r="S2401">
        <v>0</v>
      </c>
      <c r="T2401">
        <v>0</v>
      </c>
      <c r="U2401">
        <v>0</v>
      </c>
    </row>
    <row r="2402" spans="1:21" x14ac:dyDescent="0.35">
      <c r="A2402" t="s">
        <v>352</v>
      </c>
      <c r="B2402">
        <v>44470</v>
      </c>
      <c r="C2402" t="s">
        <v>349</v>
      </c>
      <c r="D2402" t="s">
        <v>30</v>
      </c>
      <c r="E2402">
        <v>1</v>
      </c>
      <c r="F2402">
        <v>0</v>
      </c>
      <c r="G2402">
        <v>0</v>
      </c>
      <c r="H2402">
        <v>1</v>
      </c>
      <c r="I2402">
        <v>0</v>
      </c>
      <c r="J2402">
        <v>0</v>
      </c>
      <c r="K2402">
        <v>0</v>
      </c>
      <c r="L2402">
        <v>5.333333333333333</v>
      </c>
      <c r="M2402">
        <v>6</v>
      </c>
      <c r="N2402">
        <v>4</v>
      </c>
      <c r="O2402">
        <v>4</v>
      </c>
      <c r="P2402">
        <v>1</v>
      </c>
      <c r="Q2402">
        <v>1</v>
      </c>
      <c r="R2402">
        <v>1</v>
      </c>
      <c r="S2402">
        <v>1</v>
      </c>
      <c r="T2402">
        <v>0</v>
      </c>
      <c r="U2402">
        <v>0</v>
      </c>
    </row>
    <row r="2403" spans="1:21" x14ac:dyDescent="0.35">
      <c r="A2403" t="s">
        <v>352</v>
      </c>
      <c r="B2403" t="s">
        <v>0</v>
      </c>
      <c r="C2403" t="s">
        <v>1</v>
      </c>
      <c r="D2403" t="s">
        <v>2</v>
      </c>
      <c r="E2403" t="s">
        <v>3</v>
      </c>
      <c r="F2403" t="s">
        <v>4</v>
      </c>
      <c r="G2403" t="s">
        <v>5</v>
      </c>
      <c r="H2403" t="s">
        <v>6</v>
      </c>
      <c r="I2403" t="s">
        <v>7</v>
      </c>
      <c r="J2403" t="s">
        <v>8</v>
      </c>
      <c r="K2403" t="s">
        <v>9</v>
      </c>
      <c r="L2403" t="s">
        <v>10</v>
      </c>
      <c r="M2403" t="s">
        <v>11</v>
      </c>
      <c r="N2403" t="s">
        <v>12</v>
      </c>
      <c r="O2403" t="s">
        <v>13</v>
      </c>
      <c r="P2403" t="s">
        <v>14</v>
      </c>
      <c r="Q2403" t="s">
        <v>15</v>
      </c>
      <c r="R2403" t="s">
        <v>16</v>
      </c>
      <c r="S2403" t="s">
        <v>17</v>
      </c>
      <c r="T2403" t="s">
        <v>18</v>
      </c>
      <c r="U2403" t="s">
        <v>19</v>
      </c>
    </row>
    <row r="2404" spans="1:21" x14ac:dyDescent="0.35">
      <c r="A2404" t="s">
        <v>352</v>
      </c>
      <c r="B2404">
        <v>44471</v>
      </c>
      <c r="C2404" t="s">
        <v>345</v>
      </c>
      <c r="D2404" t="s">
        <v>30</v>
      </c>
      <c r="E2404">
        <v>1</v>
      </c>
      <c r="F2404">
        <v>0</v>
      </c>
      <c r="G2404">
        <v>0</v>
      </c>
      <c r="H2404">
        <v>0</v>
      </c>
      <c r="I2404">
        <v>1</v>
      </c>
      <c r="J2404">
        <v>0</v>
      </c>
      <c r="K2404">
        <v>0</v>
      </c>
      <c r="L2404">
        <v>6.666666666666667</v>
      </c>
      <c r="M2404">
        <v>7</v>
      </c>
      <c r="N2404">
        <v>3</v>
      </c>
      <c r="O2404">
        <v>2</v>
      </c>
      <c r="P2404">
        <v>1</v>
      </c>
      <c r="Q2404">
        <v>0</v>
      </c>
      <c r="R2404">
        <v>5</v>
      </c>
      <c r="S2404">
        <v>0</v>
      </c>
      <c r="T2404">
        <v>0</v>
      </c>
      <c r="U2404">
        <v>0</v>
      </c>
    </row>
    <row r="2405" spans="1:21" x14ac:dyDescent="0.35">
      <c r="A2405" t="s">
        <v>352</v>
      </c>
      <c r="B2405">
        <v>44472</v>
      </c>
      <c r="C2405" t="s">
        <v>346</v>
      </c>
      <c r="D2405" t="s">
        <v>30</v>
      </c>
      <c r="E2405">
        <v>1</v>
      </c>
      <c r="F2405">
        <v>0</v>
      </c>
      <c r="G2405">
        <v>0</v>
      </c>
      <c r="H2405">
        <v>0</v>
      </c>
      <c r="I2405">
        <v>1</v>
      </c>
      <c r="J2405">
        <v>0</v>
      </c>
      <c r="K2405">
        <v>0</v>
      </c>
      <c r="L2405">
        <v>4</v>
      </c>
      <c r="M2405">
        <v>5</v>
      </c>
      <c r="N2405">
        <v>5</v>
      </c>
      <c r="O2405">
        <v>5</v>
      </c>
      <c r="P2405">
        <v>1</v>
      </c>
      <c r="Q2405">
        <v>1</v>
      </c>
      <c r="R2405">
        <v>6</v>
      </c>
      <c r="S2405">
        <v>0</v>
      </c>
      <c r="T2405">
        <v>0</v>
      </c>
      <c r="U2405">
        <v>0</v>
      </c>
    </row>
    <row r="2406" spans="1:21" x14ac:dyDescent="0.35">
      <c r="A2406" t="s">
        <v>352</v>
      </c>
      <c r="B2406" t="s">
        <v>77</v>
      </c>
      <c r="C2406" t="s">
        <v>78</v>
      </c>
      <c r="E2406">
        <v>162</v>
      </c>
      <c r="F2406">
        <v>1</v>
      </c>
      <c r="G2406">
        <v>0</v>
      </c>
      <c r="H2406">
        <v>41</v>
      </c>
      <c r="I2406">
        <v>63</v>
      </c>
      <c r="J2406">
        <v>0</v>
      </c>
      <c r="K2406">
        <v>0</v>
      </c>
      <c r="L2406">
        <v>796.33333333333337</v>
      </c>
      <c r="M2406">
        <v>836</v>
      </c>
      <c r="N2406">
        <v>474</v>
      </c>
      <c r="O2406">
        <v>440</v>
      </c>
      <c r="P2406">
        <v>114</v>
      </c>
      <c r="Q2406">
        <v>316</v>
      </c>
      <c r="R2406">
        <v>728</v>
      </c>
      <c r="S2406">
        <v>39</v>
      </c>
      <c r="T2406">
        <v>4</v>
      </c>
      <c r="U2406">
        <v>29</v>
      </c>
    </row>
    <row r="2407" spans="1:21" x14ac:dyDescent="0.35">
      <c r="A2407" t="s">
        <v>372</v>
      </c>
      <c r="B2407" t="s">
        <v>0</v>
      </c>
      <c r="C2407" t="s">
        <v>1</v>
      </c>
      <c r="D2407" t="s">
        <v>2</v>
      </c>
      <c r="E2407" t="s">
        <v>3</v>
      </c>
      <c r="F2407" t="s">
        <v>4</v>
      </c>
      <c r="G2407" t="s">
        <v>5</v>
      </c>
      <c r="H2407" t="s">
        <v>6</v>
      </c>
      <c r="I2407" t="s">
        <v>7</v>
      </c>
      <c r="J2407" t="s">
        <v>8</v>
      </c>
      <c r="K2407" t="s">
        <v>9</v>
      </c>
      <c r="L2407" t="s">
        <v>10</v>
      </c>
      <c r="M2407" t="s">
        <v>11</v>
      </c>
      <c r="N2407" t="s">
        <v>12</v>
      </c>
      <c r="O2407" t="s">
        <v>13</v>
      </c>
      <c r="P2407" t="s">
        <v>14</v>
      </c>
      <c r="Q2407" t="s">
        <v>15</v>
      </c>
      <c r="R2407" t="s">
        <v>16</v>
      </c>
      <c r="S2407" t="s">
        <v>17</v>
      </c>
      <c r="T2407" t="s">
        <v>18</v>
      </c>
      <c r="U2407" t="s">
        <v>19</v>
      </c>
    </row>
    <row r="2408" spans="1:21" x14ac:dyDescent="0.35">
      <c r="A2408" t="s">
        <v>372</v>
      </c>
      <c r="B2408">
        <v>44287</v>
      </c>
      <c r="C2408" t="s">
        <v>353</v>
      </c>
      <c r="D2408" t="s">
        <v>86</v>
      </c>
      <c r="E2408">
        <v>1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0</v>
      </c>
      <c r="L2408">
        <v>5.666666666666667</v>
      </c>
      <c r="M2408">
        <v>10</v>
      </c>
      <c r="N2408">
        <v>6</v>
      </c>
      <c r="O2408">
        <v>5</v>
      </c>
      <c r="P2408">
        <v>0</v>
      </c>
      <c r="Q2408">
        <v>1</v>
      </c>
      <c r="R2408">
        <v>2</v>
      </c>
      <c r="S2408">
        <v>0</v>
      </c>
      <c r="T2408">
        <v>0</v>
      </c>
      <c r="U2408">
        <v>0</v>
      </c>
    </row>
    <row r="2409" spans="1:21" x14ac:dyDescent="0.35">
      <c r="A2409" t="s">
        <v>372</v>
      </c>
      <c r="B2409">
        <v>44288</v>
      </c>
      <c r="C2409" t="s">
        <v>354</v>
      </c>
      <c r="D2409" t="s">
        <v>86</v>
      </c>
      <c r="E2409">
        <v>1</v>
      </c>
      <c r="F2409">
        <v>0</v>
      </c>
      <c r="G2409">
        <v>0</v>
      </c>
      <c r="H2409">
        <v>1</v>
      </c>
      <c r="I2409">
        <v>0</v>
      </c>
      <c r="J2409">
        <v>0</v>
      </c>
      <c r="K2409">
        <v>0</v>
      </c>
      <c r="L2409">
        <v>6.333333333333333</v>
      </c>
      <c r="M2409">
        <v>3</v>
      </c>
      <c r="N2409">
        <v>4</v>
      </c>
      <c r="O2409">
        <v>4</v>
      </c>
      <c r="P2409">
        <v>2</v>
      </c>
      <c r="Q2409">
        <v>2</v>
      </c>
      <c r="R2409">
        <v>10</v>
      </c>
      <c r="S2409">
        <v>0</v>
      </c>
      <c r="T2409">
        <v>0</v>
      </c>
      <c r="U2409">
        <v>0</v>
      </c>
    </row>
    <row r="2410" spans="1:21" x14ac:dyDescent="0.35">
      <c r="A2410" t="s">
        <v>372</v>
      </c>
      <c r="B2410">
        <v>44289</v>
      </c>
      <c r="C2410" t="s">
        <v>355</v>
      </c>
      <c r="D2410" t="s">
        <v>86</v>
      </c>
      <c r="E2410">
        <v>1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6</v>
      </c>
      <c r="M2410">
        <v>4</v>
      </c>
      <c r="N2410">
        <v>2</v>
      </c>
      <c r="O2410">
        <v>2</v>
      </c>
      <c r="P2410">
        <v>1</v>
      </c>
      <c r="Q2410">
        <v>0</v>
      </c>
      <c r="R2410">
        <v>4</v>
      </c>
      <c r="S2410">
        <v>0</v>
      </c>
      <c r="T2410">
        <v>0</v>
      </c>
      <c r="U2410">
        <v>0</v>
      </c>
    </row>
    <row r="2411" spans="1:21" x14ac:dyDescent="0.35">
      <c r="A2411" t="s">
        <v>372</v>
      </c>
      <c r="B2411">
        <v>44290</v>
      </c>
      <c r="C2411" t="s">
        <v>356</v>
      </c>
      <c r="D2411" t="s">
        <v>86</v>
      </c>
      <c r="E2411">
        <v>1</v>
      </c>
      <c r="F2411">
        <v>0</v>
      </c>
      <c r="G2411">
        <v>0</v>
      </c>
      <c r="H2411">
        <v>1</v>
      </c>
      <c r="I2411">
        <v>0</v>
      </c>
      <c r="J2411">
        <v>0</v>
      </c>
      <c r="K2411">
        <v>0</v>
      </c>
      <c r="L2411">
        <v>7</v>
      </c>
      <c r="M2411">
        <v>3</v>
      </c>
      <c r="N2411">
        <v>1</v>
      </c>
      <c r="O2411">
        <v>1</v>
      </c>
      <c r="P2411">
        <v>0</v>
      </c>
      <c r="Q2411">
        <v>1</v>
      </c>
      <c r="R2411">
        <v>6</v>
      </c>
      <c r="S2411">
        <v>0</v>
      </c>
      <c r="T2411">
        <v>0</v>
      </c>
      <c r="U2411">
        <v>0</v>
      </c>
    </row>
    <row r="2412" spans="1:21" x14ac:dyDescent="0.35">
      <c r="A2412" t="s">
        <v>372</v>
      </c>
      <c r="B2412">
        <v>44291</v>
      </c>
      <c r="C2412" t="s">
        <v>357</v>
      </c>
      <c r="D2412" t="s">
        <v>44</v>
      </c>
      <c r="E2412">
        <v>1</v>
      </c>
      <c r="F2412">
        <v>0</v>
      </c>
      <c r="G2412">
        <v>0</v>
      </c>
      <c r="H2412">
        <v>1</v>
      </c>
      <c r="I2412">
        <v>0</v>
      </c>
      <c r="J2412">
        <v>0</v>
      </c>
      <c r="K2412">
        <v>0</v>
      </c>
      <c r="L2412">
        <v>6</v>
      </c>
      <c r="M2412">
        <v>2</v>
      </c>
      <c r="N2412">
        <v>0</v>
      </c>
      <c r="O2412">
        <v>0</v>
      </c>
      <c r="P2412">
        <v>0</v>
      </c>
      <c r="Q2412">
        <v>2</v>
      </c>
      <c r="R2412">
        <v>8</v>
      </c>
      <c r="S2412">
        <v>0</v>
      </c>
      <c r="T2412">
        <v>0</v>
      </c>
      <c r="U2412">
        <v>0</v>
      </c>
    </row>
    <row r="2413" spans="1:21" x14ac:dyDescent="0.35">
      <c r="A2413" t="s">
        <v>372</v>
      </c>
      <c r="B2413">
        <v>44292</v>
      </c>
      <c r="C2413" t="s">
        <v>353</v>
      </c>
      <c r="D2413" t="s">
        <v>44</v>
      </c>
      <c r="E2413">
        <v>1</v>
      </c>
      <c r="F2413">
        <v>0</v>
      </c>
      <c r="G2413">
        <v>0</v>
      </c>
      <c r="H2413">
        <v>1</v>
      </c>
      <c r="I2413">
        <v>0</v>
      </c>
      <c r="J2413">
        <v>0</v>
      </c>
      <c r="K2413">
        <v>0</v>
      </c>
      <c r="L2413">
        <v>7</v>
      </c>
      <c r="M2413">
        <v>4</v>
      </c>
      <c r="N2413">
        <v>1</v>
      </c>
      <c r="O2413">
        <v>1</v>
      </c>
      <c r="P2413">
        <v>0</v>
      </c>
      <c r="Q2413">
        <v>0</v>
      </c>
      <c r="R2413">
        <v>8</v>
      </c>
      <c r="S2413">
        <v>0</v>
      </c>
      <c r="T2413">
        <v>0</v>
      </c>
      <c r="U2413">
        <v>0</v>
      </c>
    </row>
    <row r="2414" spans="1:21" x14ac:dyDescent="0.35">
      <c r="A2414" t="s">
        <v>372</v>
      </c>
      <c r="B2414">
        <v>44293</v>
      </c>
      <c r="C2414" t="s">
        <v>354</v>
      </c>
      <c r="D2414" t="s">
        <v>44</v>
      </c>
      <c r="E2414">
        <v>1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6.666666666666667</v>
      </c>
      <c r="M2414">
        <v>3</v>
      </c>
      <c r="N2414">
        <v>2</v>
      </c>
      <c r="O2414">
        <v>2</v>
      </c>
      <c r="P2414">
        <v>1</v>
      </c>
      <c r="Q2414">
        <v>1</v>
      </c>
      <c r="R2414">
        <v>10</v>
      </c>
      <c r="S2414">
        <v>2</v>
      </c>
      <c r="T2414">
        <v>0</v>
      </c>
      <c r="U2414">
        <v>1</v>
      </c>
    </row>
    <row r="2415" spans="1:21" x14ac:dyDescent="0.35">
      <c r="A2415" t="s">
        <v>372</v>
      </c>
      <c r="B2415">
        <v>44295</v>
      </c>
      <c r="C2415" t="s">
        <v>355</v>
      </c>
      <c r="D2415" t="s">
        <v>99</v>
      </c>
      <c r="E2415">
        <v>1</v>
      </c>
      <c r="F2415">
        <v>0</v>
      </c>
      <c r="G2415">
        <v>0</v>
      </c>
      <c r="H2415">
        <v>1</v>
      </c>
      <c r="I2415">
        <v>0</v>
      </c>
      <c r="J2415">
        <v>0</v>
      </c>
      <c r="K2415">
        <v>0</v>
      </c>
      <c r="L2415">
        <v>6</v>
      </c>
      <c r="M2415">
        <v>6</v>
      </c>
      <c r="N2415">
        <v>0</v>
      </c>
      <c r="O2415">
        <v>0</v>
      </c>
      <c r="P2415">
        <v>0</v>
      </c>
      <c r="Q2415">
        <v>0</v>
      </c>
      <c r="R2415">
        <v>4</v>
      </c>
      <c r="S2415">
        <v>0</v>
      </c>
      <c r="T2415">
        <v>0</v>
      </c>
      <c r="U2415">
        <v>0</v>
      </c>
    </row>
    <row r="2416" spans="1:21" x14ac:dyDescent="0.35">
      <c r="A2416" t="s">
        <v>372</v>
      </c>
      <c r="B2416">
        <v>44296</v>
      </c>
      <c r="C2416" t="s">
        <v>356</v>
      </c>
      <c r="D2416" t="s">
        <v>99</v>
      </c>
      <c r="E2416">
        <v>1</v>
      </c>
      <c r="F2416">
        <v>0</v>
      </c>
      <c r="G2416">
        <v>0</v>
      </c>
      <c r="H2416">
        <v>1</v>
      </c>
      <c r="I2416">
        <v>0</v>
      </c>
      <c r="J2416">
        <v>0</v>
      </c>
      <c r="K2416">
        <v>0</v>
      </c>
      <c r="L2416">
        <v>5.666666666666667</v>
      </c>
      <c r="M2416">
        <v>9</v>
      </c>
      <c r="N2416">
        <v>3</v>
      </c>
      <c r="O2416">
        <v>3</v>
      </c>
      <c r="P2416">
        <v>1</v>
      </c>
      <c r="Q2416">
        <v>0</v>
      </c>
      <c r="R2416">
        <v>3</v>
      </c>
      <c r="S2416">
        <v>0</v>
      </c>
      <c r="T2416">
        <v>0</v>
      </c>
      <c r="U2416">
        <v>0</v>
      </c>
    </row>
    <row r="2417" spans="1:21" x14ac:dyDescent="0.35">
      <c r="A2417" t="s">
        <v>372</v>
      </c>
      <c r="B2417">
        <v>44297</v>
      </c>
      <c r="C2417" t="s">
        <v>353</v>
      </c>
      <c r="D2417" t="s">
        <v>99</v>
      </c>
      <c r="E2417">
        <v>1</v>
      </c>
      <c r="F2417">
        <v>0</v>
      </c>
      <c r="G2417">
        <v>0</v>
      </c>
      <c r="H2417">
        <v>1</v>
      </c>
      <c r="I2417">
        <v>0</v>
      </c>
      <c r="J2417">
        <v>0</v>
      </c>
      <c r="K2417">
        <v>0</v>
      </c>
      <c r="L2417">
        <v>6</v>
      </c>
      <c r="M2417">
        <v>5</v>
      </c>
      <c r="N2417">
        <v>0</v>
      </c>
      <c r="O2417">
        <v>0</v>
      </c>
      <c r="P2417">
        <v>0</v>
      </c>
      <c r="Q2417">
        <v>0</v>
      </c>
      <c r="R2417">
        <v>6</v>
      </c>
      <c r="S2417">
        <v>0</v>
      </c>
      <c r="T2417">
        <v>0</v>
      </c>
      <c r="U2417">
        <v>1</v>
      </c>
    </row>
    <row r="2418" spans="1:21" x14ac:dyDescent="0.35">
      <c r="A2418" t="s">
        <v>372</v>
      </c>
      <c r="B2418">
        <v>44299</v>
      </c>
      <c r="C2418" t="s">
        <v>354</v>
      </c>
      <c r="D2418" t="s">
        <v>58</v>
      </c>
      <c r="E2418">
        <v>1</v>
      </c>
      <c r="F2418">
        <v>0</v>
      </c>
      <c r="G2418">
        <v>0</v>
      </c>
      <c r="H2418">
        <v>1</v>
      </c>
      <c r="I2418">
        <v>0</v>
      </c>
      <c r="J2418">
        <v>0</v>
      </c>
      <c r="K2418">
        <v>0</v>
      </c>
      <c r="L2418">
        <v>7</v>
      </c>
      <c r="M2418">
        <v>1</v>
      </c>
      <c r="N2418">
        <v>0</v>
      </c>
      <c r="O2418">
        <v>0</v>
      </c>
      <c r="P2418">
        <v>0</v>
      </c>
      <c r="Q2418">
        <v>2</v>
      </c>
      <c r="R2418">
        <v>9</v>
      </c>
      <c r="S2418">
        <v>0</v>
      </c>
      <c r="T2418">
        <v>0</v>
      </c>
      <c r="U2418">
        <v>0</v>
      </c>
    </row>
    <row r="2419" spans="1:21" x14ac:dyDescent="0.35">
      <c r="A2419" t="s">
        <v>372</v>
      </c>
      <c r="B2419">
        <v>44300</v>
      </c>
      <c r="C2419" t="s">
        <v>357</v>
      </c>
      <c r="D2419" t="s">
        <v>58</v>
      </c>
      <c r="E2419">
        <v>1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4.333333333333333</v>
      </c>
      <c r="M2419">
        <v>7</v>
      </c>
      <c r="N2419">
        <v>2</v>
      </c>
      <c r="O2419">
        <v>2</v>
      </c>
      <c r="P2419">
        <v>0</v>
      </c>
      <c r="Q2419">
        <v>1</v>
      </c>
      <c r="R2419">
        <v>6</v>
      </c>
      <c r="S2419">
        <v>0</v>
      </c>
      <c r="T2419">
        <v>0</v>
      </c>
      <c r="U2419">
        <v>0</v>
      </c>
    </row>
    <row r="2420" spans="1:21" x14ac:dyDescent="0.35">
      <c r="A2420" t="s">
        <v>372</v>
      </c>
      <c r="B2420">
        <v>44301</v>
      </c>
      <c r="C2420" t="s">
        <v>356</v>
      </c>
      <c r="D2420" t="s">
        <v>58</v>
      </c>
      <c r="E2420">
        <v>1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6</v>
      </c>
      <c r="M2420">
        <v>7</v>
      </c>
      <c r="N2420">
        <v>5</v>
      </c>
      <c r="O2420">
        <v>4</v>
      </c>
      <c r="P2420">
        <v>2</v>
      </c>
      <c r="Q2420">
        <v>2</v>
      </c>
      <c r="R2420">
        <v>6</v>
      </c>
      <c r="S2420">
        <v>0</v>
      </c>
      <c r="T2420">
        <v>0</v>
      </c>
      <c r="U2420">
        <v>0</v>
      </c>
    </row>
    <row r="2421" spans="1:21" x14ac:dyDescent="0.35">
      <c r="A2421" t="s">
        <v>372</v>
      </c>
      <c r="B2421">
        <v>44302</v>
      </c>
      <c r="C2421" t="s">
        <v>355</v>
      </c>
      <c r="D2421" t="s">
        <v>74</v>
      </c>
      <c r="E2421">
        <v>1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6</v>
      </c>
      <c r="M2421">
        <v>7</v>
      </c>
      <c r="N2421">
        <v>2</v>
      </c>
      <c r="O2421">
        <v>2</v>
      </c>
      <c r="P2421">
        <v>1</v>
      </c>
      <c r="Q2421">
        <v>1</v>
      </c>
      <c r="R2421">
        <v>4</v>
      </c>
      <c r="S2421">
        <v>0</v>
      </c>
      <c r="T2421">
        <v>0</v>
      </c>
      <c r="U2421">
        <v>0</v>
      </c>
    </row>
    <row r="2422" spans="1:21" x14ac:dyDescent="0.35">
      <c r="A2422" t="s">
        <v>372</v>
      </c>
      <c r="B2422">
        <v>44303</v>
      </c>
      <c r="C2422" t="s">
        <v>353</v>
      </c>
      <c r="D2422" t="s">
        <v>74</v>
      </c>
      <c r="E2422">
        <v>1</v>
      </c>
      <c r="F2422">
        <v>0</v>
      </c>
      <c r="G2422">
        <v>0</v>
      </c>
      <c r="H2422">
        <v>1</v>
      </c>
      <c r="I2422">
        <v>0</v>
      </c>
      <c r="J2422">
        <v>0</v>
      </c>
      <c r="K2422">
        <v>0</v>
      </c>
      <c r="L2422">
        <v>6</v>
      </c>
      <c r="M2422">
        <v>2</v>
      </c>
      <c r="N2422">
        <v>0</v>
      </c>
      <c r="O2422">
        <v>0</v>
      </c>
      <c r="P2422">
        <v>0</v>
      </c>
      <c r="Q2422">
        <v>2</v>
      </c>
      <c r="R2422">
        <v>8</v>
      </c>
      <c r="S2422">
        <v>0</v>
      </c>
      <c r="T2422">
        <v>0</v>
      </c>
      <c r="U2422">
        <v>0</v>
      </c>
    </row>
    <row r="2423" spans="1:21" x14ac:dyDescent="0.35">
      <c r="A2423" t="s">
        <v>372</v>
      </c>
      <c r="B2423">
        <v>44304</v>
      </c>
      <c r="C2423" t="s">
        <v>354</v>
      </c>
      <c r="D2423" t="s">
        <v>74</v>
      </c>
      <c r="E2423">
        <v>1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6</v>
      </c>
      <c r="M2423">
        <v>3</v>
      </c>
      <c r="N2423">
        <v>1</v>
      </c>
      <c r="O2423">
        <v>1</v>
      </c>
      <c r="P2423">
        <v>1</v>
      </c>
      <c r="Q2423">
        <v>1</v>
      </c>
      <c r="R2423">
        <v>7</v>
      </c>
      <c r="S2423">
        <v>0</v>
      </c>
      <c r="T2423">
        <v>0</v>
      </c>
      <c r="U2423">
        <v>0</v>
      </c>
    </row>
    <row r="2424" spans="1:21" x14ac:dyDescent="0.35">
      <c r="A2424" t="s">
        <v>372</v>
      </c>
      <c r="B2424">
        <v>44305</v>
      </c>
      <c r="C2424" t="s">
        <v>357</v>
      </c>
      <c r="D2424" t="s">
        <v>34</v>
      </c>
      <c r="E2424">
        <v>1</v>
      </c>
      <c r="F2424">
        <v>0</v>
      </c>
      <c r="G2424">
        <v>0</v>
      </c>
      <c r="H2424">
        <v>0</v>
      </c>
      <c r="I2424">
        <v>1</v>
      </c>
      <c r="J2424">
        <v>0</v>
      </c>
      <c r="K2424">
        <v>0</v>
      </c>
      <c r="L2424">
        <v>5</v>
      </c>
      <c r="M2424">
        <v>4</v>
      </c>
      <c r="N2424">
        <v>4</v>
      </c>
      <c r="O2424">
        <v>3</v>
      </c>
      <c r="P2424">
        <v>2</v>
      </c>
      <c r="Q2424">
        <v>1</v>
      </c>
      <c r="R2424">
        <v>8</v>
      </c>
      <c r="S2424">
        <v>1</v>
      </c>
      <c r="T2424">
        <v>0</v>
      </c>
      <c r="U2424">
        <v>0</v>
      </c>
    </row>
    <row r="2425" spans="1:21" x14ac:dyDescent="0.35">
      <c r="A2425" t="s">
        <v>372</v>
      </c>
      <c r="B2425">
        <v>44306</v>
      </c>
      <c r="C2425" t="s">
        <v>356</v>
      </c>
      <c r="D2425" t="s">
        <v>34</v>
      </c>
      <c r="E2425">
        <v>1</v>
      </c>
      <c r="F2425">
        <v>0</v>
      </c>
      <c r="G2425">
        <v>0</v>
      </c>
      <c r="H2425">
        <v>1</v>
      </c>
      <c r="I2425">
        <v>0</v>
      </c>
      <c r="J2425">
        <v>0</v>
      </c>
      <c r="K2425">
        <v>0</v>
      </c>
      <c r="L2425">
        <v>7</v>
      </c>
      <c r="M2425">
        <v>1</v>
      </c>
      <c r="N2425">
        <v>0</v>
      </c>
      <c r="O2425">
        <v>0</v>
      </c>
      <c r="P2425">
        <v>0</v>
      </c>
      <c r="Q2425">
        <v>1</v>
      </c>
      <c r="R2425">
        <v>11</v>
      </c>
      <c r="S2425">
        <v>0</v>
      </c>
      <c r="T2425">
        <v>0</v>
      </c>
      <c r="U2425">
        <v>0</v>
      </c>
    </row>
    <row r="2426" spans="1:21" x14ac:dyDescent="0.35">
      <c r="A2426" t="s">
        <v>372</v>
      </c>
      <c r="B2426">
        <v>44308</v>
      </c>
      <c r="C2426" t="s">
        <v>355</v>
      </c>
      <c r="D2426" t="s">
        <v>69</v>
      </c>
      <c r="E2426">
        <v>1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7</v>
      </c>
      <c r="M2426">
        <v>4</v>
      </c>
      <c r="N2426">
        <v>2</v>
      </c>
      <c r="O2426">
        <v>2</v>
      </c>
      <c r="P2426">
        <v>1</v>
      </c>
      <c r="Q2426">
        <v>0</v>
      </c>
      <c r="R2426">
        <v>9</v>
      </c>
      <c r="S2426">
        <v>0</v>
      </c>
      <c r="T2426">
        <v>0</v>
      </c>
      <c r="U2426">
        <v>0</v>
      </c>
    </row>
    <row r="2427" spans="1:21" x14ac:dyDescent="0.35">
      <c r="A2427" t="s">
        <v>372</v>
      </c>
      <c r="B2427">
        <v>44309</v>
      </c>
      <c r="C2427" t="s">
        <v>353</v>
      </c>
      <c r="D2427" t="s">
        <v>69</v>
      </c>
      <c r="E2427">
        <v>1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0</v>
      </c>
      <c r="L2427">
        <v>7</v>
      </c>
      <c r="M2427">
        <v>5</v>
      </c>
      <c r="N2427">
        <v>3</v>
      </c>
      <c r="O2427">
        <v>3</v>
      </c>
      <c r="P2427">
        <v>3</v>
      </c>
      <c r="Q2427">
        <v>1</v>
      </c>
      <c r="R2427">
        <v>7</v>
      </c>
      <c r="S2427">
        <v>0</v>
      </c>
      <c r="T2427">
        <v>0</v>
      </c>
      <c r="U2427">
        <v>0</v>
      </c>
    </row>
    <row r="2428" spans="1:21" x14ac:dyDescent="0.35">
      <c r="A2428" t="s">
        <v>372</v>
      </c>
      <c r="B2428" t="s">
        <v>0</v>
      </c>
      <c r="C2428" t="s">
        <v>1</v>
      </c>
      <c r="D2428" t="s">
        <v>2</v>
      </c>
      <c r="E2428" t="s">
        <v>3</v>
      </c>
      <c r="F2428" t="s">
        <v>4</v>
      </c>
      <c r="G2428" t="s">
        <v>5</v>
      </c>
      <c r="H2428" t="s">
        <v>6</v>
      </c>
      <c r="I2428" t="s">
        <v>7</v>
      </c>
      <c r="J2428" t="s">
        <v>8</v>
      </c>
      <c r="K2428" t="s">
        <v>9</v>
      </c>
      <c r="L2428" t="s">
        <v>10</v>
      </c>
      <c r="M2428" t="s">
        <v>11</v>
      </c>
      <c r="N2428" t="s">
        <v>12</v>
      </c>
      <c r="O2428" t="s">
        <v>13</v>
      </c>
      <c r="P2428" t="s">
        <v>14</v>
      </c>
      <c r="Q2428" t="s">
        <v>15</v>
      </c>
      <c r="R2428" t="s">
        <v>16</v>
      </c>
      <c r="S2428" t="s">
        <v>17</v>
      </c>
      <c r="T2428" t="s">
        <v>18</v>
      </c>
      <c r="U2428" t="s">
        <v>19</v>
      </c>
    </row>
    <row r="2429" spans="1:21" x14ac:dyDescent="0.35">
      <c r="A2429" t="s">
        <v>372</v>
      </c>
      <c r="B2429">
        <v>44310</v>
      </c>
      <c r="C2429" t="s">
        <v>354</v>
      </c>
      <c r="D2429" t="s">
        <v>69</v>
      </c>
      <c r="E2429">
        <v>1</v>
      </c>
      <c r="F2429">
        <v>0</v>
      </c>
      <c r="G2429">
        <v>0</v>
      </c>
      <c r="H2429">
        <v>1</v>
      </c>
      <c r="I2429">
        <v>0</v>
      </c>
      <c r="J2429">
        <v>0</v>
      </c>
      <c r="K2429">
        <v>0</v>
      </c>
      <c r="L2429">
        <v>6</v>
      </c>
      <c r="M2429">
        <v>5</v>
      </c>
      <c r="N2429">
        <v>3</v>
      </c>
      <c r="O2429">
        <v>2</v>
      </c>
      <c r="P2429">
        <v>2</v>
      </c>
      <c r="Q2429">
        <v>0</v>
      </c>
      <c r="R2429">
        <v>9</v>
      </c>
      <c r="S2429">
        <v>0</v>
      </c>
      <c r="T2429">
        <v>0</v>
      </c>
      <c r="U2429">
        <v>0</v>
      </c>
    </row>
    <row r="2430" spans="1:21" x14ac:dyDescent="0.35">
      <c r="A2430" t="s">
        <v>372</v>
      </c>
      <c r="B2430">
        <v>44311</v>
      </c>
      <c r="C2430" t="s">
        <v>357</v>
      </c>
      <c r="D2430" t="s">
        <v>69</v>
      </c>
      <c r="E2430">
        <v>1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6</v>
      </c>
      <c r="M2430">
        <v>2</v>
      </c>
      <c r="N2430">
        <v>1</v>
      </c>
      <c r="O2430">
        <v>1</v>
      </c>
      <c r="P2430">
        <v>1</v>
      </c>
      <c r="Q2430">
        <v>1</v>
      </c>
      <c r="R2430">
        <v>10</v>
      </c>
      <c r="S2430">
        <v>0</v>
      </c>
      <c r="T2430">
        <v>0</v>
      </c>
      <c r="U2430">
        <v>0</v>
      </c>
    </row>
    <row r="2431" spans="1:21" x14ac:dyDescent="0.35">
      <c r="A2431" t="s">
        <v>372</v>
      </c>
      <c r="B2431">
        <v>44312</v>
      </c>
      <c r="C2431" t="s">
        <v>356</v>
      </c>
      <c r="D2431" t="s">
        <v>87</v>
      </c>
      <c r="E2431">
        <v>1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5</v>
      </c>
      <c r="M2431">
        <v>4</v>
      </c>
      <c r="N2431">
        <v>3</v>
      </c>
      <c r="O2431">
        <v>3</v>
      </c>
      <c r="P2431">
        <v>0</v>
      </c>
      <c r="Q2431">
        <v>2</v>
      </c>
      <c r="R2431">
        <v>6</v>
      </c>
      <c r="S2431">
        <v>1</v>
      </c>
      <c r="T2431">
        <v>0</v>
      </c>
      <c r="U2431">
        <v>0</v>
      </c>
    </row>
    <row r="2432" spans="1:21" x14ac:dyDescent="0.35">
      <c r="A2432" t="s">
        <v>372</v>
      </c>
      <c r="B2432">
        <v>44313</v>
      </c>
      <c r="C2432" t="s">
        <v>355</v>
      </c>
      <c r="D2432" t="s">
        <v>87</v>
      </c>
      <c r="E2432">
        <v>1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6.333333333333333</v>
      </c>
      <c r="M2432">
        <v>7</v>
      </c>
      <c r="N2432">
        <v>5</v>
      </c>
      <c r="O2432">
        <v>5</v>
      </c>
      <c r="P2432">
        <v>1</v>
      </c>
      <c r="Q2432">
        <v>1</v>
      </c>
      <c r="R2432">
        <v>10</v>
      </c>
      <c r="S2432">
        <v>1</v>
      </c>
      <c r="T2432">
        <v>0</v>
      </c>
      <c r="U2432">
        <v>0</v>
      </c>
    </row>
    <row r="2433" spans="1:21" x14ac:dyDescent="0.35">
      <c r="A2433" t="s">
        <v>372</v>
      </c>
      <c r="B2433">
        <v>44314</v>
      </c>
      <c r="C2433" t="s">
        <v>353</v>
      </c>
      <c r="D2433" t="s">
        <v>87</v>
      </c>
      <c r="E2433">
        <v>1</v>
      </c>
      <c r="F2433">
        <v>0</v>
      </c>
      <c r="G2433">
        <v>0</v>
      </c>
      <c r="H2433">
        <v>1</v>
      </c>
      <c r="I2433">
        <v>0</v>
      </c>
      <c r="J2433">
        <v>0</v>
      </c>
      <c r="K2433">
        <v>0</v>
      </c>
      <c r="L2433">
        <v>7</v>
      </c>
      <c r="M2433">
        <v>4</v>
      </c>
      <c r="N2433">
        <v>0</v>
      </c>
      <c r="O2433">
        <v>0</v>
      </c>
      <c r="P2433">
        <v>0</v>
      </c>
      <c r="Q2433">
        <v>1</v>
      </c>
      <c r="R2433">
        <v>8</v>
      </c>
      <c r="S2433">
        <v>0</v>
      </c>
      <c r="T2433">
        <v>0</v>
      </c>
      <c r="U2433">
        <v>0</v>
      </c>
    </row>
    <row r="2434" spans="1:21" x14ac:dyDescent="0.35">
      <c r="A2434" t="s">
        <v>372</v>
      </c>
      <c r="B2434">
        <v>44315</v>
      </c>
      <c r="C2434" t="s">
        <v>354</v>
      </c>
      <c r="D2434" t="s">
        <v>105</v>
      </c>
      <c r="E2434">
        <v>1</v>
      </c>
      <c r="F2434">
        <v>1</v>
      </c>
      <c r="G2434">
        <v>0</v>
      </c>
      <c r="H2434">
        <v>0</v>
      </c>
      <c r="I2434">
        <v>1</v>
      </c>
      <c r="J2434">
        <v>0</v>
      </c>
      <c r="K2434">
        <v>0</v>
      </c>
      <c r="L2434">
        <v>8</v>
      </c>
      <c r="M2434">
        <v>4</v>
      </c>
      <c r="N2434">
        <v>2</v>
      </c>
      <c r="O2434">
        <v>2</v>
      </c>
      <c r="P2434">
        <v>1</v>
      </c>
      <c r="Q2434">
        <v>2</v>
      </c>
      <c r="R2434">
        <v>6</v>
      </c>
      <c r="S2434">
        <v>0</v>
      </c>
      <c r="T2434">
        <v>0</v>
      </c>
      <c r="U2434">
        <v>0</v>
      </c>
    </row>
    <row r="2435" spans="1:21" x14ac:dyDescent="0.35">
      <c r="A2435" t="s">
        <v>372</v>
      </c>
      <c r="B2435">
        <v>44316</v>
      </c>
      <c r="C2435" t="s">
        <v>358</v>
      </c>
      <c r="D2435" t="s">
        <v>105</v>
      </c>
      <c r="E2435">
        <v>1</v>
      </c>
      <c r="F2435">
        <v>0</v>
      </c>
      <c r="G2435">
        <v>0</v>
      </c>
      <c r="H2435">
        <v>0</v>
      </c>
      <c r="I2435">
        <v>1</v>
      </c>
      <c r="J2435">
        <v>0</v>
      </c>
      <c r="K2435">
        <v>0</v>
      </c>
      <c r="L2435">
        <v>2</v>
      </c>
      <c r="M2435">
        <v>4</v>
      </c>
      <c r="N2435">
        <v>2</v>
      </c>
      <c r="O2435">
        <v>2</v>
      </c>
      <c r="P2435">
        <v>1</v>
      </c>
      <c r="Q2435">
        <v>1</v>
      </c>
      <c r="R2435">
        <v>2</v>
      </c>
      <c r="S2435">
        <v>0</v>
      </c>
      <c r="T2435">
        <v>0</v>
      </c>
      <c r="U2435">
        <v>0</v>
      </c>
    </row>
    <row r="2436" spans="1:21" x14ac:dyDescent="0.35">
      <c r="A2436" t="s">
        <v>372</v>
      </c>
      <c r="B2436">
        <v>44317</v>
      </c>
      <c r="C2436" t="s">
        <v>357</v>
      </c>
      <c r="D2436" t="s">
        <v>105</v>
      </c>
      <c r="E2436">
        <v>1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1.6666666666666665</v>
      </c>
      <c r="M2436">
        <v>1</v>
      </c>
      <c r="N2436">
        <v>1</v>
      </c>
      <c r="O2436">
        <v>1</v>
      </c>
      <c r="P2436">
        <v>1</v>
      </c>
      <c r="Q2436">
        <v>1</v>
      </c>
      <c r="R2436">
        <v>3</v>
      </c>
      <c r="S2436">
        <v>0</v>
      </c>
      <c r="T2436">
        <v>0</v>
      </c>
      <c r="U2436">
        <v>0</v>
      </c>
    </row>
    <row r="2437" spans="1:21" x14ac:dyDescent="0.35">
      <c r="A2437" t="s">
        <v>372</v>
      </c>
      <c r="B2437">
        <v>44318</v>
      </c>
      <c r="C2437" t="s">
        <v>356</v>
      </c>
      <c r="D2437" t="s">
        <v>105</v>
      </c>
      <c r="E2437">
        <v>1</v>
      </c>
      <c r="F2437">
        <v>0</v>
      </c>
      <c r="G2437">
        <v>0</v>
      </c>
      <c r="H2437">
        <v>1</v>
      </c>
      <c r="I2437">
        <v>0</v>
      </c>
      <c r="J2437">
        <v>0</v>
      </c>
      <c r="K2437">
        <v>0</v>
      </c>
      <c r="L2437">
        <v>7</v>
      </c>
      <c r="M2437">
        <v>4</v>
      </c>
      <c r="N2437">
        <v>1</v>
      </c>
      <c r="O2437">
        <v>1</v>
      </c>
      <c r="P2437">
        <v>1</v>
      </c>
      <c r="Q2437">
        <v>0</v>
      </c>
      <c r="R2437">
        <v>10</v>
      </c>
      <c r="S2437">
        <v>0</v>
      </c>
      <c r="T2437">
        <v>0</v>
      </c>
      <c r="U2437">
        <v>0</v>
      </c>
    </row>
    <row r="2438" spans="1:21" x14ac:dyDescent="0.35">
      <c r="A2438" t="s">
        <v>372</v>
      </c>
      <c r="B2438" t="s">
        <v>198</v>
      </c>
      <c r="C2438" t="s">
        <v>353</v>
      </c>
      <c r="D2438" t="s">
        <v>114</v>
      </c>
      <c r="E2438">
        <v>1</v>
      </c>
      <c r="F2438">
        <v>0</v>
      </c>
      <c r="G2438">
        <v>0</v>
      </c>
      <c r="H2438">
        <v>0</v>
      </c>
      <c r="I2438">
        <v>1</v>
      </c>
      <c r="J2438">
        <v>0</v>
      </c>
      <c r="K2438">
        <v>0</v>
      </c>
      <c r="L2438">
        <v>1</v>
      </c>
      <c r="M2438">
        <v>4</v>
      </c>
      <c r="N2438">
        <v>4</v>
      </c>
      <c r="O2438">
        <v>4</v>
      </c>
      <c r="P2438">
        <v>0</v>
      </c>
      <c r="Q2438">
        <v>2</v>
      </c>
      <c r="R2438">
        <v>2</v>
      </c>
      <c r="S2438">
        <v>0</v>
      </c>
      <c r="T2438">
        <v>0</v>
      </c>
      <c r="U2438">
        <v>1</v>
      </c>
    </row>
    <row r="2439" spans="1:21" x14ac:dyDescent="0.35">
      <c r="A2439" t="s">
        <v>372</v>
      </c>
      <c r="B2439" t="s">
        <v>199</v>
      </c>
      <c r="C2439" t="s">
        <v>354</v>
      </c>
      <c r="D2439" t="s">
        <v>114</v>
      </c>
      <c r="E2439">
        <v>1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4.333333333333333</v>
      </c>
      <c r="M2439">
        <v>4</v>
      </c>
      <c r="N2439">
        <v>1</v>
      </c>
      <c r="O2439">
        <v>1</v>
      </c>
      <c r="P2439">
        <v>1</v>
      </c>
      <c r="Q2439">
        <v>4</v>
      </c>
      <c r="R2439">
        <v>7</v>
      </c>
      <c r="S2439">
        <v>1</v>
      </c>
      <c r="T2439">
        <v>0</v>
      </c>
      <c r="U2439">
        <v>0</v>
      </c>
    </row>
    <row r="2440" spans="1:21" x14ac:dyDescent="0.35">
      <c r="A2440" t="s">
        <v>372</v>
      </c>
      <c r="B2440">
        <v>44321</v>
      </c>
      <c r="C2440" t="s">
        <v>355</v>
      </c>
      <c r="D2440" t="s">
        <v>114</v>
      </c>
      <c r="E2440">
        <v>1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6</v>
      </c>
      <c r="M2440">
        <v>5</v>
      </c>
      <c r="N2440">
        <v>2</v>
      </c>
      <c r="O2440">
        <v>2</v>
      </c>
      <c r="P2440">
        <v>1</v>
      </c>
      <c r="Q2440">
        <v>0</v>
      </c>
      <c r="R2440">
        <v>8</v>
      </c>
      <c r="S2440">
        <v>0</v>
      </c>
      <c r="T2440">
        <v>0</v>
      </c>
      <c r="U2440">
        <v>0</v>
      </c>
    </row>
    <row r="2441" spans="1:21" x14ac:dyDescent="0.35">
      <c r="A2441" t="s">
        <v>372</v>
      </c>
      <c r="B2441">
        <v>44323</v>
      </c>
      <c r="C2441" t="s">
        <v>356</v>
      </c>
      <c r="D2441" t="s">
        <v>163</v>
      </c>
      <c r="E2441">
        <v>1</v>
      </c>
      <c r="F2441">
        <v>0</v>
      </c>
      <c r="G2441">
        <v>0</v>
      </c>
      <c r="H2441">
        <v>0</v>
      </c>
      <c r="I2441">
        <v>1</v>
      </c>
      <c r="J2441">
        <v>0</v>
      </c>
      <c r="K2441">
        <v>0</v>
      </c>
      <c r="L2441">
        <v>5</v>
      </c>
      <c r="M2441">
        <v>8</v>
      </c>
      <c r="N2441">
        <v>5</v>
      </c>
      <c r="O2441">
        <v>5</v>
      </c>
      <c r="P2441">
        <v>2</v>
      </c>
      <c r="Q2441">
        <v>0</v>
      </c>
      <c r="R2441">
        <v>4</v>
      </c>
      <c r="S2441">
        <v>1</v>
      </c>
      <c r="T2441">
        <v>0</v>
      </c>
      <c r="U2441">
        <v>0</v>
      </c>
    </row>
    <row r="2442" spans="1:21" x14ac:dyDescent="0.35">
      <c r="A2442" t="s">
        <v>372</v>
      </c>
      <c r="B2442">
        <v>44324</v>
      </c>
      <c r="C2442" t="s">
        <v>353</v>
      </c>
      <c r="D2442" t="s">
        <v>163</v>
      </c>
      <c r="E2442">
        <v>1</v>
      </c>
      <c r="F2442">
        <v>0</v>
      </c>
      <c r="G2442">
        <v>0</v>
      </c>
      <c r="H2442">
        <v>1</v>
      </c>
      <c r="I2442">
        <v>0</v>
      </c>
      <c r="J2442">
        <v>0</v>
      </c>
      <c r="K2442">
        <v>0</v>
      </c>
      <c r="L2442">
        <v>5</v>
      </c>
      <c r="M2442">
        <v>2</v>
      </c>
      <c r="N2442">
        <v>0</v>
      </c>
      <c r="O2442">
        <v>0</v>
      </c>
      <c r="P2442">
        <v>0</v>
      </c>
      <c r="Q2442">
        <v>1</v>
      </c>
      <c r="R2442">
        <v>5</v>
      </c>
      <c r="S2442">
        <v>0</v>
      </c>
      <c r="T2442">
        <v>0</v>
      </c>
      <c r="U2442">
        <v>0</v>
      </c>
    </row>
    <row r="2443" spans="1:21" x14ac:dyDescent="0.35">
      <c r="A2443" t="s">
        <v>372</v>
      </c>
      <c r="B2443">
        <v>44325</v>
      </c>
      <c r="C2443" t="s">
        <v>354</v>
      </c>
      <c r="D2443" t="s">
        <v>163</v>
      </c>
      <c r="E2443">
        <v>1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0</v>
      </c>
      <c r="L2443">
        <v>6</v>
      </c>
      <c r="M2443">
        <v>4</v>
      </c>
      <c r="N2443">
        <v>2</v>
      </c>
      <c r="O2443">
        <v>2</v>
      </c>
      <c r="P2443">
        <v>0</v>
      </c>
      <c r="Q2443">
        <v>2</v>
      </c>
      <c r="R2443">
        <v>9</v>
      </c>
      <c r="S2443">
        <v>0</v>
      </c>
      <c r="T2443">
        <v>0</v>
      </c>
      <c r="U2443">
        <v>0</v>
      </c>
    </row>
    <row r="2444" spans="1:21" x14ac:dyDescent="0.35">
      <c r="A2444" t="s">
        <v>372</v>
      </c>
      <c r="B2444">
        <v>44327</v>
      </c>
      <c r="C2444" t="s">
        <v>355</v>
      </c>
      <c r="D2444" t="s">
        <v>46</v>
      </c>
      <c r="E2444">
        <v>1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7</v>
      </c>
      <c r="M2444">
        <v>4</v>
      </c>
      <c r="N2444">
        <v>4</v>
      </c>
      <c r="O2444">
        <v>4</v>
      </c>
      <c r="P2444">
        <v>3</v>
      </c>
      <c r="Q2444">
        <v>1</v>
      </c>
      <c r="R2444">
        <v>8</v>
      </c>
      <c r="S2444">
        <v>0</v>
      </c>
      <c r="T2444">
        <v>0</v>
      </c>
      <c r="U2444">
        <v>0</v>
      </c>
    </row>
    <row r="2445" spans="1:21" x14ac:dyDescent="0.35">
      <c r="A2445" t="s">
        <v>372</v>
      </c>
      <c r="B2445">
        <v>44328</v>
      </c>
      <c r="C2445" t="s">
        <v>356</v>
      </c>
      <c r="D2445" t="s">
        <v>46</v>
      </c>
      <c r="E2445">
        <v>1</v>
      </c>
      <c r="F2445">
        <v>0</v>
      </c>
      <c r="G2445">
        <v>0</v>
      </c>
      <c r="H2445">
        <v>1</v>
      </c>
      <c r="I2445">
        <v>0</v>
      </c>
      <c r="J2445">
        <v>0</v>
      </c>
      <c r="K2445">
        <v>0</v>
      </c>
      <c r="L2445">
        <v>7</v>
      </c>
      <c r="M2445">
        <v>2</v>
      </c>
      <c r="N2445">
        <v>1</v>
      </c>
      <c r="O2445">
        <v>1</v>
      </c>
      <c r="P2445">
        <v>0</v>
      </c>
      <c r="Q2445">
        <v>1</v>
      </c>
      <c r="R2445">
        <v>6</v>
      </c>
      <c r="S2445">
        <v>0</v>
      </c>
      <c r="T2445">
        <v>0</v>
      </c>
      <c r="U2445">
        <v>0</v>
      </c>
    </row>
    <row r="2446" spans="1:21" x14ac:dyDescent="0.35">
      <c r="A2446" t="s">
        <v>372</v>
      </c>
      <c r="B2446">
        <v>44330</v>
      </c>
      <c r="C2446" t="s">
        <v>353</v>
      </c>
      <c r="D2446" t="s">
        <v>97</v>
      </c>
      <c r="E2446">
        <v>1</v>
      </c>
      <c r="F2446">
        <v>0</v>
      </c>
      <c r="G2446">
        <v>0</v>
      </c>
      <c r="H2446">
        <v>1</v>
      </c>
      <c r="I2446">
        <v>0</v>
      </c>
      <c r="J2446">
        <v>0</v>
      </c>
      <c r="K2446">
        <v>0</v>
      </c>
      <c r="L2446">
        <v>6</v>
      </c>
      <c r="M2446">
        <v>6</v>
      </c>
      <c r="N2446">
        <v>5</v>
      </c>
      <c r="O2446">
        <v>5</v>
      </c>
      <c r="P2446">
        <v>1</v>
      </c>
      <c r="Q2446">
        <v>1</v>
      </c>
      <c r="R2446">
        <v>11</v>
      </c>
      <c r="S2446">
        <v>1</v>
      </c>
      <c r="T2446">
        <v>0</v>
      </c>
      <c r="U2446">
        <v>0</v>
      </c>
    </row>
    <row r="2447" spans="1:21" x14ac:dyDescent="0.35">
      <c r="A2447" t="s">
        <v>372</v>
      </c>
      <c r="B2447">
        <v>44331</v>
      </c>
      <c r="C2447" t="s">
        <v>354</v>
      </c>
      <c r="D2447" t="s">
        <v>97</v>
      </c>
      <c r="E2447">
        <v>1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7</v>
      </c>
      <c r="M2447">
        <v>2</v>
      </c>
      <c r="N2447">
        <v>0</v>
      </c>
      <c r="O2447">
        <v>0</v>
      </c>
      <c r="P2447">
        <v>0</v>
      </c>
      <c r="Q2447">
        <v>0</v>
      </c>
      <c r="R2447">
        <v>10</v>
      </c>
      <c r="S2447">
        <v>0</v>
      </c>
      <c r="T2447">
        <v>0</v>
      </c>
      <c r="U2447">
        <v>1</v>
      </c>
    </row>
    <row r="2448" spans="1:21" x14ac:dyDescent="0.35">
      <c r="A2448" t="s">
        <v>372</v>
      </c>
      <c r="B2448">
        <v>44332</v>
      </c>
      <c r="C2448" t="s">
        <v>359</v>
      </c>
      <c r="D2448" t="s">
        <v>97</v>
      </c>
      <c r="E2448">
        <v>1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1.6666666666666665</v>
      </c>
      <c r="M2448">
        <v>1</v>
      </c>
      <c r="N2448">
        <v>0</v>
      </c>
      <c r="O2448">
        <v>0</v>
      </c>
      <c r="P2448">
        <v>0</v>
      </c>
      <c r="Q2448">
        <v>2</v>
      </c>
      <c r="R2448">
        <v>3</v>
      </c>
      <c r="S2448">
        <v>0</v>
      </c>
      <c r="T2448">
        <v>0</v>
      </c>
      <c r="U2448">
        <v>0</v>
      </c>
    </row>
    <row r="2449" spans="1:21" x14ac:dyDescent="0.35">
      <c r="A2449" t="s">
        <v>372</v>
      </c>
      <c r="B2449" t="s">
        <v>0</v>
      </c>
      <c r="C2449" t="s">
        <v>1</v>
      </c>
      <c r="D2449" t="s">
        <v>2</v>
      </c>
      <c r="E2449" t="s">
        <v>3</v>
      </c>
      <c r="F2449" t="s">
        <v>4</v>
      </c>
      <c r="G2449" t="s">
        <v>5</v>
      </c>
      <c r="H2449" t="s">
        <v>6</v>
      </c>
      <c r="I2449" t="s">
        <v>7</v>
      </c>
      <c r="J2449" t="s">
        <v>8</v>
      </c>
      <c r="K2449" t="s">
        <v>9</v>
      </c>
      <c r="L2449" t="s">
        <v>10</v>
      </c>
      <c r="M2449" t="s">
        <v>11</v>
      </c>
      <c r="N2449" t="s">
        <v>12</v>
      </c>
      <c r="O2449" t="s">
        <v>13</v>
      </c>
      <c r="P2449" t="s">
        <v>14</v>
      </c>
      <c r="Q2449" t="s">
        <v>15</v>
      </c>
      <c r="R2449" t="s">
        <v>16</v>
      </c>
      <c r="S2449" t="s">
        <v>17</v>
      </c>
      <c r="T2449" t="s">
        <v>18</v>
      </c>
      <c r="U2449" t="s">
        <v>19</v>
      </c>
    </row>
    <row r="2450" spans="1:21" x14ac:dyDescent="0.35">
      <c r="A2450" t="s">
        <v>372</v>
      </c>
      <c r="B2450">
        <v>44333</v>
      </c>
      <c r="C2450" t="s">
        <v>355</v>
      </c>
      <c r="D2450" t="s">
        <v>131</v>
      </c>
      <c r="E2450">
        <v>1</v>
      </c>
      <c r="F2450">
        <v>0</v>
      </c>
      <c r="G2450">
        <v>0</v>
      </c>
      <c r="H2450">
        <v>1</v>
      </c>
      <c r="I2450">
        <v>0</v>
      </c>
      <c r="J2450">
        <v>0</v>
      </c>
      <c r="K2450">
        <v>0</v>
      </c>
      <c r="L2450">
        <v>7</v>
      </c>
      <c r="M2450">
        <v>1</v>
      </c>
      <c r="N2450">
        <v>0</v>
      </c>
      <c r="O2450">
        <v>0</v>
      </c>
      <c r="P2450">
        <v>0</v>
      </c>
      <c r="Q2450">
        <v>4</v>
      </c>
      <c r="R2450">
        <v>7</v>
      </c>
      <c r="S2450">
        <v>0</v>
      </c>
      <c r="T2450">
        <v>0</v>
      </c>
      <c r="U2450">
        <v>0</v>
      </c>
    </row>
    <row r="2451" spans="1:21" x14ac:dyDescent="0.35">
      <c r="A2451" t="s">
        <v>372</v>
      </c>
      <c r="B2451">
        <v>44334</v>
      </c>
      <c r="C2451" t="s">
        <v>356</v>
      </c>
      <c r="D2451" t="s">
        <v>131</v>
      </c>
      <c r="E2451">
        <v>1</v>
      </c>
      <c r="F2451">
        <v>0</v>
      </c>
      <c r="G2451">
        <v>0</v>
      </c>
      <c r="H2451">
        <v>1</v>
      </c>
      <c r="I2451">
        <v>0</v>
      </c>
      <c r="J2451">
        <v>0</v>
      </c>
      <c r="K2451">
        <v>0</v>
      </c>
      <c r="L2451">
        <v>6.666666666666667</v>
      </c>
      <c r="M2451">
        <v>3</v>
      </c>
      <c r="N2451">
        <v>1</v>
      </c>
      <c r="O2451">
        <v>1</v>
      </c>
      <c r="P2451">
        <v>0</v>
      </c>
      <c r="Q2451">
        <v>0</v>
      </c>
      <c r="R2451">
        <v>8</v>
      </c>
      <c r="S2451">
        <v>1</v>
      </c>
      <c r="T2451">
        <v>0</v>
      </c>
      <c r="U2451">
        <v>0</v>
      </c>
    </row>
    <row r="2452" spans="1:21" x14ac:dyDescent="0.35">
      <c r="A2452" t="s">
        <v>372</v>
      </c>
      <c r="B2452">
        <v>44335</v>
      </c>
      <c r="C2452" t="s">
        <v>353</v>
      </c>
      <c r="D2452" t="s">
        <v>131</v>
      </c>
      <c r="E2452">
        <v>1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6</v>
      </c>
      <c r="M2452">
        <v>2</v>
      </c>
      <c r="N2452">
        <v>2</v>
      </c>
      <c r="O2452">
        <v>2</v>
      </c>
      <c r="P2452">
        <v>1</v>
      </c>
      <c r="Q2452">
        <v>1</v>
      </c>
      <c r="R2452">
        <v>8</v>
      </c>
      <c r="S2452">
        <v>1</v>
      </c>
      <c r="T2452">
        <v>0</v>
      </c>
      <c r="U2452">
        <v>1</v>
      </c>
    </row>
    <row r="2453" spans="1:21" x14ac:dyDescent="0.35">
      <c r="A2453" t="s">
        <v>372</v>
      </c>
      <c r="B2453">
        <v>44336</v>
      </c>
      <c r="C2453" t="s">
        <v>360</v>
      </c>
      <c r="D2453" t="s">
        <v>131</v>
      </c>
      <c r="E2453">
        <v>1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2</v>
      </c>
      <c r="M2453">
        <v>3</v>
      </c>
      <c r="N2453">
        <v>0</v>
      </c>
      <c r="O2453">
        <v>0</v>
      </c>
      <c r="P2453">
        <v>0</v>
      </c>
      <c r="Q2453">
        <v>0</v>
      </c>
      <c r="R2453">
        <v>1</v>
      </c>
      <c r="S2453">
        <v>0</v>
      </c>
      <c r="T2453">
        <v>0</v>
      </c>
      <c r="U2453">
        <v>0</v>
      </c>
    </row>
    <row r="2454" spans="1:21" x14ac:dyDescent="0.35">
      <c r="A2454" t="s">
        <v>372</v>
      </c>
      <c r="B2454">
        <v>44337</v>
      </c>
      <c r="C2454" t="s">
        <v>354</v>
      </c>
      <c r="D2454" t="s">
        <v>45</v>
      </c>
      <c r="E2454">
        <v>1</v>
      </c>
      <c r="F2454">
        <v>0</v>
      </c>
      <c r="G2454">
        <v>0</v>
      </c>
      <c r="H2454">
        <v>1</v>
      </c>
      <c r="I2454">
        <v>0</v>
      </c>
      <c r="J2454">
        <v>0</v>
      </c>
      <c r="K2454">
        <v>0</v>
      </c>
      <c r="L2454">
        <v>6.333333333333333</v>
      </c>
      <c r="M2454">
        <v>2</v>
      </c>
      <c r="N2454">
        <v>1</v>
      </c>
      <c r="O2454">
        <v>0</v>
      </c>
      <c r="P2454">
        <v>0</v>
      </c>
      <c r="Q2454">
        <v>4</v>
      </c>
      <c r="R2454">
        <v>11</v>
      </c>
      <c r="S2454">
        <v>0</v>
      </c>
      <c r="T2454">
        <v>0</v>
      </c>
      <c r="U2454">
        <v>1</v>
      </c>
    </row>
    <row r="2455" spans="1:21" x14ac:dyDescent="0.35">
      <c r="A2455" t="s">
        <v>372</v>
      </c>
      <c r="B2455">
        <v>44338</v>
      </c>
      <c r="C2455" t="s">
        <v>355</v>
      </c>
      <c r="D2455" t="s">
        <v>45</v>
      </c>
      <c r="E2455">
        <v>1</v>
      </c>
      <c r="F2455">
        <v>0</v>
      </c>
      <c r="G2455">
        <v>0</v>
      </c>
      <c r="H2455">
        <v>1</v>
      </c>
      <c r="I2455">
        <v>0</v>
      </c>
      <c r="J2455">
        <v>0</v>
      </c>
      <c r="K2455">
        <v>0</v>
      </c>
      <c r="L2455">
        <v>7</v>
      </c>
      <c r="M2455">
        <v>6</v>
      </c>
      <c r="N2455">
        <v>1</v>
      </c>
      <c r="O2455">
        <v>1</v>
      </c>
      <c r="P2455">
        <v>0</v>
      </c>
      <c r="Q2455">
        <v>1</v>
      </c>
      <c r="R2455">
        <v>5</v>
      </c>
      <c r="S2455">
        <v>0</v>
      </c>
      <c r="T2455">
        <v>0</v>
      </c>
      <c r="U2455">
        <v>0</v>
      </c>
    </row>
    <row r="2456" spans="1:21" x14ac:dyDescent="0.35">
      <c r="A2456" t="s">
        <v>372</v>
      </c>
      <c r="B2456">
        <v>44339</v>
      </c>
      <c r="C2456" t="s">
        <v>356</v>
      </c>
      <c r="D2456" t="s">
        <v>45</v>
      </c>
      <c r="E2456">
        <v>1</v>
      </c>
      <c r="F2456">
        <v>0</v>
      </c>
      <c r="G2456">
        <v>0</v>
      </c>
      <c r="H2456">
        <v>1</v>
      </c>
      <c r="I2456">
        <v>0</v>
      </c>
      <c r="J2456">
        <v>0</v>
      </c>
      <c r="K2456">
        <v>0</v>
      </c>
      <c r="L2456">
        <v>6</v>
      </c>
      <c r="M2456">
        <v>3</v>
      </c>
      <c r="N2456">
        <v>2</v>
      </c>
      <c r="O2456">
        <v>2</v>
      </c>
      <c r="P2456">
        <v>1</v>
      </c>
      <c r="Q2456">
        <v>0</v>
      </c>
      <c r="R2456">
        <v>10</v>
      </c>
      <c r="S2456">
        <v>0</v>
      </c>
      <c r="T2456">
        <v>0</v>
      </c>
      <c r="U2456">
        <v>0</v>
      </c>
    </row>
    <row r="2457" spans="1:21" x14ac:dyDescent="0.35">
      <c r="A2457" t="s">
        <v>372</v>
      </c>
      <c r="B2457">
        <v>44341</v>
      </c>
      <c r="C2457" t="s">
        <v>353</v>
      </c>
      <c r="D2457" t="s">
        <v>32</v>
      </c>
      <c r="E2457">
        <v>1</v>
      </c>
      <c r="F2457">
        <v>0</v>
      </c>
      <c r="G2457">
        <v>0</v>
      </c>
      <c r="H2457">
        <v>1</v>
      </c>
      <c r="I2457">
        <v>0</v>
      </c>
      <c r="J2457">
        <v>0</v>
      </c>
      <c r="K2457">
        <v>0</v>
      </c>
      <c r="L2457">
        <v>7.666666666666667</v>
      </c>
      <c r="M2457">
        <v>4</v>
      </c>
      <c r="N2457">
        <v>1</v>
      </c>
      <c r="O2457">
        <v>1</v>
      </c>
      <c r="P2457">
        <v>1</v>
      </c>
      <c r="Q2457">
        <v>0</v>
      </c>
      <c r="R2457">
        <v>6</v>
      </c>
      <c r="S2457">
        <v>0</v>
      </c>
      <c r="T2457">
        <v>0</v>
      </c>
      <c r="U2457">
        <v>0</v>
      </c>
    </row>
    <row r="2458" spans="1:21" x14ac:dyDescent="0.35">
      <c r="A2458" t="s">
        <v>372</v>
      </c>
      <c r="B2458">
        <v>44342</v>
      </c>
      <c r="C2458" t="s">
        <v>354</v>
      </c>
      <c r="D2458" t="s">
        <v>32</v>
      </c>
      <c r="E2458">
        <v>1</v>
      </c>
      <c r="F2458">
        <v>0</v>
      </c>
      <c r="G2458">
        <v>0</v>
      </c>
      <c r="H2458">
        <v>0</v>
      </c>
      <c r="I2458">
        <v>1</v>
      </c>
      <c r="J2458">
        <v>0</v>
      </c>
      <c r="K2458">
        <v>0</v>
      </c>
      <c r="L2458">
        <v>6</v>
      </c>
      <c r="M2458">
        <v>4</v>
      </c>
      <c r="N2458">
        <v>2</v>
      </c>
      <c r="O2458">
        <v>2</v>
      </c>
      <c r="P2458">
        <v>2</v>
      </c>
      <c r="Q2458">
        <v>4</v>
      </c>
      <c r="R2458">
        <v>3</v>
      </c>
      <c r="S2458">
        <v>0</v>
      </c>
      <c r="T2458">
        <v>0</v>
      </c>
      <c r="U2458">
        <v>0</v>
      </c>
    </row>
    <row r="2459" spans="1:21" x14ac:dyDescent="0.35">
      <c r="A2459" t="s">
        <v>372</v>
      </c>
      <c r="B2459">
        <v>44343</v>
      </c>
      <c r="C2459" t="s">
        <v>360</v>
      </c>
      <c r="D2459" t="s">
        <v>50</v>
      </c>
      <c r="E2459">
        <v>1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2.6666666666666665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5</v>
      </c>
      <c r="S2459">
        <v>0</v>
      </c>
      <c r="T2459">
        <v>0</v>
      </c>
      <c r="U2459">
        <v>0</v>
      </c>
    </row>
    <row r="2460" spans="1:21" x14ac:dyDescent="0.35">
      <c r="A2460" t="s">
        <v>372</v>
      </c>
      <c r="B2460">
        <v>44344</v>
      </c>
      <c r="C2460" t="s">
        <v>355</v>
      </c>
      <c r="D2460" t="s">
        <v>50</v>
      </c>
      <c r="E2460">
        <v>1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6</v>
      </c>
      <c r="M2460">
        <v>3</v>
      </c>
      <c r="N2460">
        <v>2</v>
      </c>
      <c r="O2460">
        <v>1</v>
      </c>
      <c r="P2460">
        <v>1</v>
      </c>
      <c r="Q2460">
        <v>3</v>
      </c>
      <c r="R2460">
        <v>3</v>
      </c>
      <c r="S2460">
        <v>0</v>
      </c>
      <c r="T2460">
        <v>0</v>
      </c>
      <c r="U2460">
        <v>0</v>
      </c>
    </row>
    <row r="2461" spans="1:21" x14ac:dyDescent="0.35">
      <c r="A2461" t="s">
        <v>372</v>
      </c>
      <c r="B2461">
        <v>44345</v>
      </c>
      <c r="C2461" t="s">
        <v>356</v>
      </c>
      <c r="D2461" t="s">
        <v>50</v>
      </c>
      <c r="E2461">
        <v>1</v>
      </c>
      <c r="F2461">
        <v>0</v>
      </c>
      <c r="G2461">
        <v>0</v>
      </c>
      <c r="H2461">
        <v>0</v>
      </c>
      <c r="I2461">
        <v>1</v>
      </c>
      <c r="J2461">
        <v>0</v>
      </c>
      <c r="K2461">
        <v>0</v>
      </c>
      <c r="L2461">
        <v>5</v>
      </c>
      <c r="M2461">
        <v>11</v>
      </c>
      <c r="N2461">
        <v>7</v>
      </c>
      <c r="O2461">
        <v>6</v>
      </c>
      <c r="P2461">
        <v>1</v>
      </c>
      <c r="Q2461">
        <v>2</v>
      </c>
      <c r="R2461">
        <v>5</v>
      </c>
      <c r="S2461">
        <v>0</v>
      </c>
      <c r="T2461">
        <v>0</v>
      </c>
      <c r="U2461">
        <v>0</v>
      </c>
    </row>
    <row r="2462" spans="1:21" x14ac:dyDescent="0.35">
      <c r="A2462" t="s">
        <v>372</v>
      </c>
      <c r="B2462">
        <v>44346</v>
      </c>
      <c r="C2462" t="s">
        <v>353</v>
      </c>
      <c r="D2462" t="s">
        <v>50</v>
      </c>
      <c r="E2462">
        <v>1</v>
      </c>
      <c r="F2462">
        <v>0</v>
      </c>
      <c r="G2462">
        <v>0</v>
      </c>
      <c r="H2462">
        <v>0</v>
      </c>
      <c r="I2462">
        <v>1</v>
      </c>
      <c r="J2462">
        <v>0</v>
      </c>
      <c r="K2462">
        <v>0</v>
      </c>
      <c r="L2462">
        <v>6</v>
      </c>
      <c r="M2462">
        <v>7</v>
      </c>
      <c r="N2462">
        <v>5</v>
      </c>
      <c r="O2462">
        <v>5</v>
      </c>
      <c r="P2462">
        <v>2</v>
      </c>
      <c r="Q2462">
        <v>3</v>
      </c>
      <c r="R2462">
        <v>6</v>
      </c>
      <c r="S2462">
        <v>0</v>
      </c>
      <c r="T2462">
        <v>0</v>
      </c>
      <c r="U2462">
        <v>1</v>
      </c>
    </row>
    <row r="2463" spans="1:21" x14ac:dyDescent="0.35">
      <c r="A2463" t="s">
        <v>372</v>
      </c>
      <c r="B2463">
        <v>44347</v>
      </c>
      <c r="C2463" t="s">
        <v>354</v>
      </c>
      <c r="D2463" t="s">
        <v>103</v>
      </c>
      <c r="E2463">
        <v>1</v>
      </c>
      <c r="F2463">
        <v>0</v>
      </c>
      <c r="G2463">
        <v>0</v>
      </c>
      <c r="H2463">
        <v>1</v>
      </c>
      <c r="I2463">
        <v>0</v>
      </c>
      <c r="J2463">
        <v>0</v>
      </c>
      <c r="K2463">
        <v>0</v>
      </c>
      <c r="L2463">
        <v>6.666666666666667</v>
      </c>
      <c r="M2463">
        <v>5</v>
      </c>
      <c r="N2463">
        <v>4</v>
      </c>
      <c r="O2463">
        <v>3</v>
      </c>
      <c r="P2463">
        <v>3</v>
      </c>
      <c r="Q2463">
        <v>1</v>
      </c>
      <c r="R2463">
        <v>5</v>
      </c>
      <c r="S2463">
        <v>0</v>
      </c>
      <c r="T2463">
        <v>0</v>
      </c>
      <c r="U2463">
        <v>0</v>
      </c>
    </row>
    <row r="2464" spans="1:21" x14ac:dyDescent="0.35">
      <c r="A2464" t="s">
        <v>372</v>
      </c>
      <c r="B2464">
        <v>44348</v>
      </c>
      <c r="C2464" t="s">
        <v>360</v>
      </c>
      <c r="D2464" t="s">
        <v>103</v>
      </c>
      <c r="E2464">
        <v>1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1.6666666666666665</v>
      </c>
      <c r="M2464">
        <v>5</v>
      </c>
      <c r="N2464">
        <v>2</v>
      </c>
      <c r="O2464">
        <v>2</v>
      </c>
      <c r="P2464">
        <v>0</v>
      </c>
      <c r="Q2464">
        <v>1</v>
      </c>
      <c r="R2464">
        <v>3</v>
      </c>
      <c r="S2464">
        <v>0</v>
      </c>
      <c r="T2464">
        <v>0</v>
      </c>
      <c r="U2464">
        <v>0</v>
      </c>
    </row>
    <row r="2465" spans="1:21" x14ac:dyDescent="0.35">
      <c r="A2465" t="s">
        <v>372</v>
      </c>
      <c r="B2465">
        <v>44349</v>
      </c>
      <c r="C2465" t="s">
        <v>355</v>
      </c>
      <c r="D2465" t="s">
        <v>103</v>
      </c>
      <c r="E2465">
        <v>1</v>
      </c>
      <c r="F2465">
        <v>0</v>
      </c>
      <c r="G2465">
        <v>0</v>
      </c>
      <c r="H2465">
        <v>1</v>
      </c>
      <c r="I2465">
        <v>0</v>
      </c>
      <c r="J2465">
        <v>0</v>
      </c>
      <c r="K2465">
        <v>0</v>
      </c>
      <c r="L2465">
        <v>6</v>
      </c>
      <c r="M2465">
        <v>7</v>
      </c>
      <c r="N2465">
        <v>3</v>
      </c>
      <c r="O2465">
        <v>3</v>
      </c>
      <c r="P2465">
        <v>2</v>
      </c>
      <c r="Q2465">
        <v>2</v>
      </c>
      <c r="R2465">
        <v>8</v>
      </c>
      <c r="S2465">
        <v>0</v>
      </c>
      <c r="T2465">
        <v>0</v>
      </c>
      <c r="U2465">
        <v>1</v>
      </c>
    </row>
    <row r="2466" spans="1:21" x14ac:dyDescent="0.35">
      <c r="A2466" t="s">
        <v>372</v>
      </c>
      <c r="B2466">
        <v>44351</v>
      </c>
      <c r="C2466" t="s">
        <v>356</v>
      </c>
      <c r="D2466" t="s">
        <v>92</v>
      </c>
      <c r="E2466">
        <v>1</v>
      </c>
      <c r="F2466">
        <v>0</v>
      </c>
      <c r="G2466">
        <v>0</v>
      </c>
      <c r="H2466">
        <v>1</v>
      </c>
      <c r="I2466">
        <v>0</v>
      </c>
      <c r="J2466">
        <v>0</v>
      </c>
      <c r="K2466">
        <v>0</v>
      </c>
      <c r="L2466">
        <v>5</v>
      </c>
      <c r="M2466">
        <v>4</v>
      </c>
      <c r="N2466">
        <v>1</v>
      </c>
      <c r="O2466">
        <v>1</v>
      </c>
      <c r="P2466">
        <v>1</v>
      </c>
      <c r="Q2466">
        <v>2</v>
      </c>
      <c r="R2466">
        <v>5</v>
      </c>
      <c r="S2466">
        <v>0</v>
      </c>
      <c r="T2466">
        <v>0</v>
      </c>
      <c r="U2466">
        <v>0</v>
      </c>
    </row>
    <row r="2467" spans="1:21" x14ac:dyDescent="0.35">
      <c r="A2467" t="s">
        <v>372</v>
      </c>
      <c r="B2467">
        <v>44352</v>
      </c>
      <c r="C2467" t="s">
        <v>353</v>
      </c>
      <c r="D2467" t="s">
        <v>92</v>
      </c>
      <c r="E2467">
        <v>1</v>
      </c>
      <c r="F2467">
        <v>0</v>
      </c>
      <c r="G2467">
        <v>0</v>
      </c>
      <c r="H2467">
        <v>0</v>
      </c>
      <c r="I2467">
        <v>1</v>
      </c>
      <c r="J2467">
        <v>0</v>
      </c>
      <c r="K2467">
        <v>0</v>
      </c>
      <c r="L2467">
        <v>6</v>
      </c>
      <c r="M2467">
        <v>8</v>
      </c>
      <c r="N2467">
        <v>5</v>
      </c>
      <c r="O2467">
        <v>5</v>
      </c>
      <c r="P2467">
        <v>0</v>
      </c>
      <c r="Q2467">
        <v>1</v>
      </c>
      <c r="R2467">
        <v>9</v>
      </c>
      <c r="S2467">
        <v>0</v>
      </c>
      <c r="T2467">
        <v>0</v>
      </c>
      <c r="U2467">
        <v>0</v>
      </c>
    </row>
    <row r="2468" spans="1:21" x14ac:dyDescent="0.35">
      <c r="A2468" t="s">
        <v>372</v>
      </c>
      <c r="B2468">
        <v>44353</v>
      </c>
      <c r="C2468" t="s">
        <v>354</v>
      </c>
      <c r="D2468" t="s">
        <v>92</v>
      </c>
      <c r="E2468">
        <v>1</v>
      </c>
      <c r="F2468">
        <v>0</v>
      </c>
      <c r="G2468">
        <v>0</v>
      </c>
      <c r="H2468">
        <v>0</v>
      </c>
      <c r="I2468">
        <v>1</v>
      </c>
      <c r="J2468">
        <v>0</v>
      </c>
      <c r="K2468">
        <v>0</v>
      </c>
      <c r="L2468">
        <v>6</v>
      </c>
      <c r="M2468">
        <v>6</v>
      </c>
      <c r="N2468">
        <v>3</v>
      </c>
      <c r="O2468">
        <v>3</v>
      </c>
      <c r="P2468">
        <v>0</v>
      </c>
      <c r="Q2468">
        <v>4</v>
      </c>
      <c r="R2468">
        <v>7</v>
      </c>
      <c r="S2468">
        <v>0</v>
      </c>
      <c r="T2468">
        <v>0</v>
      </c>
      <c r="U2468">
        <v>0</v>
      </c>
    </row>
    <row r="2469" spans="1:21" x14ac:dyDescent="0.35">
      <c r="A2469" t="s">
        <v>372</v>
      </c>
      <c r="B2469">
        <v>44355</v>
      </c>
      <c r="C2469" t="s">
        <v>355</v>
      </c>
      <c r="D2469" t="s">
        <v>118</v>
      </c>
      <c r="E2469">
        <v>1</v>
      </c>
      <c r="F2469">
        <v>0</v>
      </c>
      <c r="G2469">
        <v>0</v>
      </c>
      <c r="H2469">
        <v>1</v>
      </c>
      <c r="I2469">
        <v>0</v>
      </c>
      <c r="J2469">
        <v>0</v>
      </c>
      <c r="K2469">
        <v>0</v>
      </c>
      <c r="L2469">
        <v>7</v>
      </c>
      <c r="M2469">
        <v>2</v>
      </c>
      <c r="N2469">
        <v>0</v>
      </c>
      <c r="O2469">
        <v>0</v>
      </c>
      <c r="P2469">
        <v>0</v>
      </c>
      <c r="Q2469">
        <v>1</v>
      </c>
      <c r="R2469">
        <v>2</v>
      </c>
      <c r="S2469">
        <v>0</v>
      </c>
      <c r="T2469">
        <v>0</v>
      </c>
      <c r="U2469">
        <v>0</v>
      </c>
    </row>
    <row r="2470" spans="1:21" x14ac:dyDescent="0.35">
      <c r="A2470" t="s">
        <v>372</v>
      </c>
      <c r="B2470" t="s">
        <v>0</v>
      </c>
      <c r="C2470" t="s">
        <v>1</v>
      </c>
      <c r="D2470" t="s">
        <v>2</v>
      </c>
      <c r="E2470" t="s">
        <v>3</v>
      </c>
      <c r="F2470" t="s">
        <v>4</v>
      </c>
      <c r="G2470" t="s">
        <v>5</v>
      </c>
      <c r="H2470" t="s">
        <v>6</v>
      </c>
      <c r="I2470" t="s">
        <v>7</v>
      </c>
      <c r="J2470" t="s">
        <v>8</v>
      </c>
      <c r="K2470" t="s">
        <v>9</v>
      </c>
      <c r="L2470" t="s">
        <v>10</v>
      </c>
      <c r="M2470" t="s">
        <v>11</v>
      </c>
      <c r="N2470" t="s">
        <v>12</v>
      </c>
      <c r="O2470" t="s">
        <v>13</v>
      </c>
      <c r="P2470" t="s">
        <v>14</v>
      </c>
      <c r="Q2470" t="s">
        <v>15</v>
      </c>
      <c r="R2470" t="s">
        <v>16</v>
      </c>
      <c r="S2470" t="s">
        <v>17</v>
      </c>
      <c r="T2470" t="s">
        <v>18</v>
      </c>
      <c r="U2470" t="s">
        <v>19</v>
      </c>
    </row>
    <row r="2471" spans="1:21" x14ac:dyDescent="0.35">
      <c r="A2471" t="s">
        <v>372</v>
      </c>
      <c r="B2471">
        <v>44356</v>
      </c>
      <c r="C2471" t="s">
        <v>361</v>
      </c>
      <c r="D2471" t="s">
        <v>118</v>
      </c>
      <c r="E2471">
        <v>1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1.6666666666666665</v>
      </c>
      <c r="M2471">
        <v>2</v>
      </c>
      <c r="N2471">
        <v>1</v>
      </c>
      <c r="O2471">
        <v>1</v>
      </c>
      <c r="P2471">
        <v>0</v>
      </c>
      <c r="Q2471">
        <v>5</v>
      </c>
      <c r="R2471">
        <v>4</v>
      </c>
      <c r="S2471">
        <v>0</v>
      </c>
      <c r="T2471">
        <v>0</v>
      </c>
      <c r="U2471">
        <v>0</v>
      </c>
    </row>
    <row r="2472" spans="1:21" x14ac:dyDescent="0.35">
      <c r="A2472" t="s">
        <v>372</v>
      </c>
      <c r="B2472">
        <v>44357</v>
      </c>
      <c r="C2472" t="s">
        <v>356</v>
      </c>
      <c r="D2472" t="s">
        <v>118</v>
      </c>
      <c r="E2472">
        <v>1</v>
      </c>
      <c r="F2472">
        <v>0</v>
      </c>
      <c r="G2472">
        <v>0</v>
      </c>
      <c r="H2472">
        <v>1</v>
      </c>
      <c r="I2472">
        <v>0</v>
      </c>
      <c r="J2472">
        <v>0</v>
      </c>
      <c r="K2472">
        <v>0</v>
      </c>
      <c r="L2472">
        <v>6</v>
      </c>
      <c r="M2472">
        <v>6</v>
      </c>
      <c r="N2472">
        <v>3</v>
      </c>
      <c r="O2472">
        <v>3</v>
      </c>
      <c r="P2472">
        <v>1</v>
      </c>
      <c r="Q2472">
        <v>0</v>
      </c>
      <c r="R2472">
        <v>5</v>
      </c>
      <c r="S2472">
        <v>0</v>
      </c>
      <c r="T2472">
        <v>0</v>
      </c>
      <c r="U2472">
        <v>1</v>
      </c>
    </row>
    <row r="2473" spans="1:21" x14ac:dyDescent="0.35">
      <c r="A2473" t="s">
        <v>372</v>
      </c>
      <c r="B2473">
        <v>44358</v>
      </c>
      <c r="C2473" t="s">
        <v>353</v>
      </c>
      <c r="D2473" t="s">
        <v>31</v>
      </c>
      <c r="E2473">
        <v>1</v>
      </c>
      <c r="F2473">
        <v>0</v>
      </c>
      <c r="G2473">
        <v>0</v>
      </c>
      <c r="H2473">
        <v>1</v>
      </c>
      <c r="I2473">
        <v>0</v>
      </c>
      <c r="J2473">
        <v>0</v>
      </c>
      <c r="K2473">
        <v>0</v>
      </c>
      <c r="L2473">
        <v>6</v>
      </c>
      <c r="M2473">
        <v>3</v>
      </c>
      <c r="N2473">
        <v>1</v>
      </c>
      <c r="O2473">
        <v>0</v>
      </c>
      <c r="P2473">
        <v>0</v>
      </c>
      <c r="Q2473">
        <v>0</v>
      </c>
      <c r="R2473">
        <v>9</v>
      </c>
      <c r="S2473">
        <v>1</v>
      </c>
      <c r="T2473">
        <v>0</v>
      </c>
      <c r="U2473">
        <v>1</v>
      </c>
    </row>
    <row r="2474" spans="1:21" x14ac:dyDescent="0.35">
      <c r="A2474" t="s">
        <v>372</v>
      </c>
      <c r="B2474">
        <v>44359</v>
      </c>
      <c r="C2474" t="s">
        <v>354</v>
      </c>
      <c r="D2474" t="s">
        <v>31</v>
      </c>
      <c r="E2474">
        <v>1</v>
      </c>
      <c r="F2474">
        <v>0</v>
      </c>
      <c r="G2474">
        <v>0</v>
      </c>
      <c r="H2474">
        <v>0</v>
      </c>
      <c r="I2474">
        <v>1</v>
      </c>
      <c r="J2474">
        <v>0</v>
      </c>
      <c r="K2474">
        <v>0</v>
      </c>
      <c r="L2474">
        <v>6.333333333333333</v>
      </c>
      <c r="M2474">
        <v>9</v>
      </c>
      <c r="N2474">
        <v>6</v>
      </c>
      <c r="O2474">
        <v>4</v>
      </c>
      <c r="P2474">
        <v>1</v>
      </c>
      <c r="Q2474">
        <v>2</v>
      </c>
      <c r="R2474">
        <v>8</v>
      </c>
      <c r="S2474">
        <v>0</v>
      </c>
      <c r="T2474">
        <v>0</v>
      </c>
      <c r="U2474">
        <v>0</v>
      </c>
    </row>
    <row r="2475" spans="1:21" x14ac:dyDescent="0.35">
      <c r="A2475" t="s">
        <v>372</v>
      </c>
      <c r="B2475">
        <v>44360</v>
      </c>
      <c r="C2475" t="s">
        <v>355</v>
      </c>
      <c r="D2475" t="s">
        <v>31</v>
      </c>
      <c r="E2475">
        <v>1</v>
      </c>
      <c r="F2475">
        <v>0</v>
      </c>
      <c r="G2475">
        <v>0</v>
      </c>
      <c r="H2475">
        <v>1</v>
      </c>
      <c r="I2475">
        <v>0</v>
      </c>
      <c r="J2475">
        <v>0</v>
      </c>
      <c r="K2475">
        <v>0</v>
      </c>
      <c r="L2475">
        <v>6</v>
      </c>
      <c r="M2475">
        <v>5</v>
      </c>
      <c r="N2475">
        <v>0</v>
      </c>
      <c r="O2475">
        <v>0</v>
      </c>
      <c r="P2475">
        <v>0</v>
      </c>
      <c r="Q2475">
        <v>3</v>
      </c>
      <c r="R2475">
        <v>5</v>
      </c>
      <c r="S2475">
        <v>1</v>
      </c>
      <c r="T2475">
        <v>0</v>
      </c>
      <c r="U2475">
        <v>0</v>
      </c>
    </row>
    <row r="2476" spans="1:21" x14ac:dyDescent="0.35">
      <c r="A2476" t="s">
        <v>372</v>
      </c>
      <c r="B2476">
        <v>44361</v>
      </c>
      <c r="C2476" t="s">
        <v>361</v>
      </c>
      <c r="D2476" t="s">
        <v>116</v>
      </c>
      <c r="E2476">
        <v>1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3.6666666666666665</v>
      </c>
      <c r="M2476">
        <v>4</v>
      </c>
      <c r="N2476">
        <v>1</v>
      </c>
      <c r="O2476">
        <v>1</v>
      </c>
      <c r="P2476">
        <v>0</v>
      </c>
      <c r="Q2476">
        <v>3</v>
      </c>
      <c r="R2476">
        <v>5</v>
      </c>
      <c r="S2476">
        <v>0</v>
      </c>
      <c r="T2476">
        <v>0</v>
      </c>
      <c r="U2476">
        <v>0</v>
      </c>
    </row>
    <row r="2477" spans="1:21" x14ac:dyDescent="0.35">
      <c r="A2477" t="s">
        <v>372</v>
      </c>
      <c r="B2477">
        <v>44362</v>
      </c>
      <c r="C2477" t="s">
        <v>356</v>
      </c>
      <c r="D2477" t="s">
        <v>116</v>
      </c>
      <c r="E2477">
        <v>1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5.666666666666667</v>
      </c>
      <c r="M2477">
        <v>6</v>
      </c>
      <c r="N2477">
        <v>3</v>
      </c>
      <c r="O2477">
        <v>2</v>
      </c>
      <c r="P2477">
        <v>1</v>
      </c>
      <c r="Q2477">
        <v>2</v>
      </c>
      <c r="R2477">
        <v>5</v>
      </c>
      <c r="S2477">
        <v>0</v>
      </c>
      <c r="T2477">
        <v>0</v>
      </c>
      <c r="U2477">
        <v>0</v>
      </c>
    </row>
    <row r="2478" spans="1:21" x14ac:dyDescent="0.35">
      <c r="A2478" t="s">
        <v>372</v>
      </c>
      <c r="B2478">
        <v>44363</v>
      </c>
      <c r="C2478" t="s">
        <v>353</v>
      </c>
      <c r="D2478" t="s">
        <v>116</v>
      </c>
      <c r="E2478">
        <v>1</v>
      </c>
      <c r="F2478">
        <v>0</v>
      </c>
      <c r="G2478">
        <v>0</v>
      </c>
      <c r="H2478">
        <v>0</v>
      </c>
      <c r="I2478">
        <v>1</v>
      </c>
      <c r="J2478">
        <v>0</v>
      </c>
      <c r="K2478">
        <v>0</v>
      </c>
      <c r="L2478">
        <v>6</v>
      </c>
      <c r="M2478">
        <v>8</v>
      </c>
      <c r="N2478">
        <v>2</v>
      </c>
      <c r="O2478">
        <v>2</v>
      </c>
      <c r="P2478">
        <v>1</v>
      </c>
      <c r="Q2478">
        <v>1</v>
      </c>
      <c r="R2478">
        <v>9</v>
      </c>
      <c r="S2478">
        <v>0</v>
      </c>
      <c r="T2478">
        <v>0</v>
      </c>
      <c r="U2478">
        <v>0</v>
      </c>
    </row>
    <row r="2479" spans="1:21" x14ac:dyDescent="0.35">
      <c r="A2479" t="s">
        <v>372</v>
      </c>
      <c r="B2479">
        <v>44365</v>
      </c>
      <c r="C2479" t="s">
        <v>354</v>
      </c>
      <c r="D2479" t="s">
        <v>48</v>
      </c>
      <c r="E2479">
        <v>1</v>
      </c>
      <c r="F2479">
        <v>0</v>
      </c>
      <c r="G2479">
        <v>0</v>
      </c>
      <c r="H2479">
        <v>1</v>
      </c>
      <c r="I2479">
        <v>0</v>
      </c>
      <c r="J2479">
        <v>0</v>
      </c>
      <c r="K2479">
        <v>0</v>
      </c>
      <c r="L2479">
        <v>7</v>
      </c>
      <c r="M2479">
        <v>3</v>
      </c>
      <c r="N2479">
        <v>0</v>
      </c>
      <c r="O2479">
        <v>0</v>
      </c>
      <c r="P2479">
        <v>0</v>
      </c>
      <c r="Q2479">
        <v>3</v>
      </c>
      <c r="R2479">
        <v>8</v>
      </c>
      <c r="S2479">
        <v>0</v>
      </c>
      <c r="T2479">
        <v>0</v>
      </c>
      <c r="U2479">
        <v>0</v>
      </c>
    </row>
    <row r="2480" spans="1:21" x14ac:dyDescent="0.35">
      <c r="A2480" t="s">
        <v>372</v>
      </c>
      <c r="B2480">
        <v>44366</v>
      </c>
      <c r="C2480" t="s">
        <v>355</v>
      </c>
      <c r="D2480" t="s">
        <v>48</v>
      </c>
      <c r="E2480">
        <v>1</v>
      </c>
      <c r="F2480">
        <v>0</v>
      </c>
      <c r="G2480">
        <v>0</v>
      </c>
      <c r="H2480">
        <v>1</v>
      </c>
      <c r="I2480">
        <v>0</v>
      </c>
      <c r="J2480">
        <v>0</v>
      </c>
      <c r="K2480">
        <v>0</v>
      </c>
      <c r="L2480">
        <v>7.333333333333333</v>
      </c>
      <c r="M2480">
        <v>2</v>
      </c>
      <c r="N2480">
        <v>2</v>
      </c>
      <c r="O2480">
        <v>2</v>
      </c>
      <c r="P2480">
        <v>0</v>
      </c>
      <c r="Q2480">
        <v>2</v>
      </c>
      <c r="R2480">
        <v>11</v>
      </c>
      <c r="S2480">
        <v>1</v>
      </c>
      <c r="T2480">
        <v>0</v>
      </c>
      <c r="U2480">
        <v>0</v>
      </c>
    </row>
    <row r="2481" spans="1:21" x14ac:dyDescent="0.35">
      <c r="A2481" t="s">
        <v>372</v>
      </c>
      <c r="B2481">
        <v>44367</v>
      </c>
      <c r="C2481" t="s">
        <v>361</v>
      </c>
      <c r="D2481" t="s">
        <v>48</v>
      </c>
      <c r="E2481">
        <v>1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3.6666666666666665</v>
      </c>
      <c r="M2481">
        <v>3</v>
      </c>
      <c r="N2481">
        <v>1</v>
      </c>
      <c r="O2481">
        <v>1</v>
      </c>
      <c r="P2481">
        <v>0</v>
      </c>
      <c r="Q2481">
        <v>0</v>
      </c>
      <c r="R2481">
        <v>2</v>
      </c>
      <c r="S2481">
        <v>0</v>
      </c>
      <c r="T2481">
        <v>0</v>
      </c>
      <c r="U2481">
        <v>0</v>
      </c>
    </row>
    <row r="2482" spans="1:21" x14ac:dyDescent="0.35">
      <c r="A2482" t="s">
        <v>372</v>
      </c>
      <c r="B2482">
        <v>44368</v>
      </c>
      <c r="C2482" t="s">
        <v>356</v>
      </c>
      <c r="D2482" t="s">
        <v>74</v>
      </c>
      <c r="E2482">
        <v>1</v>
      </c>
      <c r="F2482">
        <v>0</v>
      </c>
      <c r="G2482">
        <v>0</v>
      </c>
      <c r="H2482">
        <v>0</v>
      </c>
      <c r="I2482">
        <v>1</v>
      </c>
      <c r="J2482">
        <v>0</v>
      </c>
      <c r="K2482">
        <v>0</v>
      </c>
      <c r="L2482">
        <v>4</v>
      </c>
      <c r="M2482">
        <v>6</v>
      </c>
      <c r="N2482">
        <v>6</v>
      </c>
      <c r="O2482">
        <v>6</v>
      </c>
      <c r="P2482">
        <v>2</v>
      </c>
      <c r="Q2482">
        <v>4</v>
      </c>
      <c r="R2482">
        <v>5</v>
      </c>
      <c r="S2482">
        <v>0</v>
      </c>
      <c r="T2482">
        <v>0</v>
      </c>
      <c r="U2482">
        <v>0</v>
      </c>
    </row>
    <row r="2483" spans="1:21" x14ac:dyDescent="0.35">
      <c r="A2483" t="s">
        <v>372</v>
      </c>
      <c r="B2483">
        <v>44369</v>
      </c>
      <c r="C2483" t="s">
        <v>353</v>
      </c>
      <c r="D2483" t="s">
        <v>74</v>
      </c>
      <c r="E2483">
        <v>1</v>
      </c>
      <c r="F2483">
        <v>0</v>
      </c>
      <c r="G2483">
        <v>0</v>
      </c>
      <c r="H2483">
        <v>0</v>
      </c>
      <c r="I2483">
        <v>1</v>
      </c>
      <c r="J2483">
        <v>0</v>
      </c>
      <c r="K2483">
        <v>0</v>
      </c>
      <c r="L2483">
        <v>6</v>
      </c>
      <c r="M2483">
        <v>4</v>
      </c>
      <c r="N2483">
        <v>3</v>
      </c>
      <c r="O2483">
        <v>3</v>
      </c>
      <c r="P2483">
        <v>2</v>
      </c>
      <c r="Q2483">
        <v>2</v>
      </c>
      <c r="R2483">
        <v>7</v>
      </c>
      <c r="S2483">
        <v>0</v>
      </c>
      <c r="T2483">
        <v>0</v>
      </c>
      <c r="U2483">
        <v>1</v>
      </c>
    </row>
    <row r="2484" spans="1:21" x14ac:dyDescent="0.35">
      <c r="A2484" t="s">
        <v>372</v>
      </c>
      <c r="B2484">
        <v>44370</v>
      </c>
      <c r="C2484" t="s">
        <v>354</v>
      </c>
      <c r="D2484" t="s">
        <v>74</v>
      </c>
      <c r="E2484">
        <v>1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6</v>
      </c>
      <c r="M2484">
        <v>5</v>
      </c>
      <c r="N2484">
        <v>3</v>
      </c>
      <c r="O2484">
        <v>3</v>
      </c>
      <c r="P2484">
        <v>3</v>
      </c>
      <c r="Q2484">
        <v>4</v>
      </c>
      <c r="R2484">
        <v>10</v>
      </c>
      <c r="S2484">
        <v>0</v>
      </c>
      <c r="T2484">
        <v>0</v>
      </c>
      <c r="U2484">
        <v>0</v>
      </c>
    </row>
    <row r="2485" spans="1:21" x14ac:dyDescent="0.35">
      <c r="A2485" t="s">
        <v>372</v>
      </c>
      <c r="B2485">
        <v>44371</v>
      </c>
      <c r="C2485" t="s">
        <v>355</v>
      </c>
      <c r="D2485" t="s">
        <v>112</v>
      </c>
      <c r="E2485">
        <v>1</v>
      </c>
      <c r="F2485">
        <v>0</v>
      </c>
      <c r="G2485">
        <v>0</v>
      </c>
      <c r="H2485">
        <v>0</v>
      </c>
      <c r="I2485">
        <v>1</v>
      </c>
      <c r="J2485">
        <v>0</v>
      </c>
      <c r="K2485">
        <v>0</v>
      </c>
      <c r="L2485">
        <v>6</v>
      </c>
      <c r="M2485">
        <v>5</v>
      </c>
      <c r="N2485">
        <v>3</v>
      </c>
      <c r="O2485">
        <v>3</v>
      </c>
      <c r="P2485">
        <v>2</v>
      </c>
      <c r="Q2485">
        <v>2</v>
      </c>
      <c r="R2485">
        <v>6</v>
      </c>
      <c r="S2485">
        <v>0</v>
      </c>
      <c r="T2485">
        <v>0</v>
      </c>
      <c r="U2485">
        <v>0</v>
      </c>
    </row>
    <row r="2486" spans="1:21" x14ac:dyDescent="0.35">
      <c r="A2486" t="s">
        <v>372</v>
      </c>
      <c r="B2486">
        <v>44372</v>
      </c>
      <c r="C2486" t="s">
        <v>361</v>
      </c>
      <c r="D2486" t="s">
        <v>112</v>
      </c>
      <c r="E2486">
        <v>1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4</v>
      </c>
      <c r="M2486">
        <v>1</v>
      </c>
      <c r="N2486">
        <v>1</v>
      </c>
      <c r="O2486">
        <v>1</v>
      </c>
      <c r="P2486">
        <v>1</v>
      </c>
      <c r="Q2486">
        <v>2</v>
      </c>
      <c r="R2486">
        <v>7</v>
      </c>
      <c r="S2486">
        <v>0</v>
      </c>
      <c r="T2486">
        <v>0</v>
      </c>
      <c r="U2486">
        <v>0</v>
      </c>
    </row>
    <row r="2487" spans="1:21" x14ac:dyDescent="0.35">
      <c r="A2487" t="s">
        <v>372</v>
      </c>
      <c r="B2487">
        <v>44373</v>
      </c>
      <c r="C2487" t="s">
        <v>356</v>
      </c>
      <c r="D2487" t="s">
        <v>112</v>
      </c>
      <c r="E2487">
        <v>1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5.333333333333333</v>
      </c>
      <c r="M2487">
        <v>5</v>
      </c>
      <c r="N2487">
        <v>2</v>
      </c>
      <c r="O2487">
        <v>2</v>
      </c>
      <c r="P2487">
        <v>1</v>
      </c>
      <c r="Q2487">
        <v>1</v>
      </c>
      <c r="R2487">
        <v>12</v>
      </c>
      <c r="S2487">
        <v>0</v>
      </c>
      <c r="T2487">
        <v>0</v>
      </c>
      <c r="U2487">
        <v>0</v>
      </c>
    </row>
    <row r="2488" spans="1:21" x14ac:dyDescent="0.35">
      <c r="A2488" t="s">
        <v>372</v>
      </c>
      <c r="B2488">
        <v>44374</v>
      </c>
      <c r="C2488" t="s">
        <v>353</v>
      </c>
      <c r="D2488" t="s">
        <v>112</v>
      </c>
      <c r="E2488">
        <v>1</v>
      </c>
      <c r="F2488">
        <v>0</v>
      </c>
      <c r="G2488">
        <v>0</v>
      </c>
      <c r="H2488">
        <v>1</v>
      </c>
      <c r="I2488">
        <v>0</v>
      </c>
      <c r="J2488">
        <v>0</v>
      </c>
      <c r="K2488">
        <v>0</v>
      </c>
      <c r="L2488">
        <v>8</v>
      </c>
      <c r="M2488">
        <v>4</v>
      </c>
      <c r="N2488">
        <v>1</v>
      </c>
      <c r="O2488">
        <v>1</v>
      </c>
      <c r="P2488">
        <v>1</v>
      </c>
      <c r="Q2488">
        <v>1</v>
      </c>
      <c r="R2488">
        <v>13</v>
      </c>
      <c r="S2488">
        <v>0</v>
      </c>
      <c r="T2488">
        <v>1</v>
      </c>
      <c r="U2488">
        <v>0</v>
      </c>
    </row>
    <row r="2489" spans="1:21" x14ac:dyDescent="0.35">
      <c r="A2489" t="s">
        <v>372</v>
      </c>
      <c r="B2489">
        <v>44375</v>
      </c>
      <c r="C2489" t="s">
        <v>354</v>
      </c>
      <c r="D2489" t="s">
        <v>50</v>
      </c>
      <c r="E2489">
        <v>1</v>
      </c>
      <c r="F2489">
        <v>0</v>
      </c>
      <c r="G2489">
        <v>0</v>
      </c>
      <c r="H2489">
        <v>1</v>
      </c>
      <c r="I2489">
        <v>0</v>
      </c>
      <c r="J2489">
        <v>0</v>
      </c>
      <c r="K2489">
        <v>0</v>
      </c>
      <c r="L2489">
        <v>6</v>
      </c>
      <c r="M2489">
        <v>8</v>
      </c>
      <c r="N2489">
        <v>2</v>
      </c>
      <c r="O2489">
        <v>2</v>
      </c>
      <c r="P2489">
        <v>2</v>
      </c>
      <c r="Q2489">
        <v>1</v>
      </c>
      <c r="R2489">
        <v>8</v>
      </c>
      <c r="S2489">
        <v>0</v>
      </c>
      <c r="T2489">
        <v>0</v>
      </c>
      <c r="U2489">
        <v>0</v>
      </c>
    </row>
    <row r="2490" spans="1:21" x14ac:dyDescent="0.35">
      <c r="A2490" t="s">
        <v>372</v>
      </c>
      <c r="B2490">
        <v>44376</v>
      </c>
      <c r="C2490" t="s">
        <v>355</v>
      </c>
      <c r="D2490" t="s">
        <v>50</v>
      </c>
      <c r="E2490">
        <v>1</v>
      </c>
      <c r="F2490">
        <v>0</v>
      </c>
      <c r="G2490">
        <v>0</v>
      </c>
      <c r="H2490">
        <v>1</v>
      </c>
      <c r="I2490">
        <v>0</v>
      </c>
      <c r="J2490">
        <v>0</v>
      </c>
      <c r="K2490">
        <v>0</v>
      </c>
      <c r="L2490">
        <v>6.666666666666667</v>
      </c>
      <c r="M2490">
        <v>3</v>
      </c>
      <c r="N2490">
        <v>1</v>
      </c>
      <c r="O2490">
        <v>0</v>
      </c>
      <c r="P2490">
        <v>0</v>
      </c>
      <c r="Q2490">
        <v>1</v>
      </c>
      <c r="R2490">
        <v>7</v>
      </c>
      <c r="S2490">
        <v>0</v>
      </c>
      <c r="T2490">
        <v>0</v>
      </c>
      <c r="U2490">
        <v>0</v>
      </c>
    </row>
    <row r="2491" spans="1:21" x14ac:dyDescent="0.35">
      <c r="A2491" t="s">
        <v>372</v>
      </c>
      <c r="B2491" t="s">
        <v>0</v>
      </c>
      <c r="C2491" t="s">
        <v>1</v>
      </c>
      <c r="D2491" t="s">
        <v>2</v>
      </c>
      <c r="E2491" t="s">
        <v>3</v>
      </c>
      <c r="F2491" t="s">
        <v>4</v>
      </c>
      <c r="G2491" t="s">
        <v>5</v>
      </c>
      <c r="H2491" t="s">
        <v>6</v>
      </c>
      <c r="I2491" t="s">
        <v>7</v>
      </c>
      <c r="J2491" t="s">
        <v>8</v>
      </c>
      <c r="K2491" t="s">
        <v>9</v>
      </c>
      <c r="L2491" t="s">
        <v>10</v>
      </c>
      <c r="M2491" t="s">
        <v>11</v>
      </c>
      <c r="N2491" t="s">
        <v>12</v>
      </c>
      <c r="O2491" t="s">
        <v>13</v>
      </c>
      <c r="P2491" t="s">
        <v>14</v>
      </c>
      <c r="Q2491" t="s">
        <v>15</v>
      </c>
      <c r="R2491" t="s">
        <v>16</v>
      </c>
      <c r="S2491" t="s">
        <v>17</v>
      </c>
      <c r="T2491" t="s">
        <v>18</v>
      </c>
      <c r="U2491" t="s">
        <v>19</v>
      </c>
    </row>
    <row r="2492" spans="1:21" x14ac:dyDescent="0.35">
      <c r="A2492" t="s">
        <v>372</v>
      </c>
      <c r="B2492">
        <v>44378</v>
      </c>
      <c r="C2492" t="s">
        <v>362</v>
      </c>
      <c r="D2492" t="s">
        <v>90</v>
      </c>
      <c r="E2492">
        <v>1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0.66666666666666663</v>
      </c>
      <c r="M2492">
        <v>2</v>
      </c>
      <c r="N2492">
        <v>1</v>
      </c>
      <c r="O2492">
        <v>1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</row>
    <row r="2493" spans="1:21" x14ac:dyDescent="0.35">
      <c r="A2493" t="s">
        <v>372</v>
      </c>
      <c r="B2493">
        <v>44379</v>
      </c>
      <c r="C2493" t="s">
        <v>356</v>
      </c>
      <c r="D2493" t="s">
        <v>90</v>
      </c>
      <c r="E2493">
        <v>1</v>
      </c>
      <c r="F2493">
        <v>0</v>
      </c>
      <c r="G2493">
        <v>0</v>
      </c>
      <c r="H2493">
        <v>1</v>
      </c>
      <c r="I2493">
        <v>0</v>
      </c>
      <c r="J2493">
        <v>0</v>
      </c>
      <c r="K2493">
        <v>0</v>
      </c>
      <c r="L2493">
        <v>6</v>
      </c>
      <c r="M2493">
        <v>3</v>
      </c>
      <c r="N2493">
        <v>3</v>
      </c>
      <c r="O2493">
        <v>1</v>
      </c>
      <c r="P2493">
        <v>0</v>
      </c>
      <c r="Q2493">
        <v>3</v>
      </c>
      <c r="R2493">
        <v>3</v>
      </c>
      <c r="S2493">
        <v>0</v>
      </c>
      <c r="T2493">
        <v>0</v>
      </c>
      <c r="U2493">
        <v>0</v>
      </c>
    </row>
    <row r="2494" spans="1:21" x14ac:dyDescent="0.35">
      <c r="A2494" t="s">
        <v>372</v>
      </c>
      <c r="B2494">
        <v>44380</v>
      </c>
      <c r="C2494" t="s">
        <v>353</v>
      </c>
      <c r="D2494" t="s">
        <v>90</v>
      </c>
      <c r="E2494">
        <v>1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4</v>
      </c>
      <c r="M2494">
        <v>3</v>
      </c>
      <c r="N2494">
        <v>3</v>
      </c>
      <c r="O2494">
        <v>3</v>
      </c>
      <c r="P2494">
        <v>1</v>
      </c>
      <c r="Q2494">
        <v>1</v>
      </c>
      <c r="R2494">
        <v>3</v>
      </c>
      <c r="S2494">
        <v>0</v>
      </c>
      <c r="T2494">
        <v>0</v>
      </c>
      <c r="U2494">
        <v>0</v>
      </c>
    </row>
    <row r="2495" spans="1:21" x14ac:dyDescent="0.35">
      <c r="A2495" t="s">
        <v>372</v>
      </c>
      <c r="B2495">
        <v>44381</v>
      </c>
      <c r="C2495" t="s">
        <v>363</v>
      </c>
      <c r="D2495" t="s">
        <v>90</v>
      </c>
      <c r="E2495">
        <v>1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1</v>
      </c>
      <c r="M2495">
        <v>1</v>
      </c>
      <c r="N2495">
        <v>0</v>
      </c>
      <c r="O2495">
        <v>0</v>
      </c>
      <c r="P2495">
        <v>0</v>
      </c>
      <c r="Q2495">
        <v>1</v>
      </c>
      <c r="R2495">
        <v>1</v>
      </c>
      <c r="S2495">
        <v>0</v>
      </c>
      <c r="T2495">
        <v>0</v>
      </c>
      <c r="U2495">
        <v>0</v>
      </c>
    </row>
    <row r="2496" spans="1:21" x14ac:dyDescent="0.35">
      <c r="A2496" t="s">
        <v>372</v>
      </c>
      <c r="B2496">
        <v>44382</v>
      </c>
      <c r="C2496" t="s">
        <v>355</v>
      </c>
      <c r="D2496" t="s">
        <v>95</v>
      </c>
      <c r="E2496">
        <v>1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5</v>
      </c>
      <c r="M2496">
        <v>5</v>
      </c>
      <c r="N2496">
        <v>4</v>
      </c>
      <c r="O2496">
        <v>3</v>
      </c>
      <c r="P2496">
        <v>0</v>
      </c>
      <c r="Q2496">
        <v>2</v>
      </c>
      <c r="R2496">
        <v>6</v>
      </c>
      <c r="S2496">
        <v>1</v>
      </c>
      <c r="T2496">
        <v>0</v>
      </c>
      <c r="U2496">
        <v>0</v>
      </c>
    </row>
    <row r="2497" spans="1:21" x14ac:dyDescent="0.35">
      <c r="A2497" t="s">
        <v>372</v>
      </c>
      <c r="B2497">
        <v>44383</v>
      </c>
      <c r="C2497" t="s">
        <v>361</v>
      </c>
      <c r="D2497" t="s">
        <v>95</v>
      </c>
      <c r="E2497">
        <v>1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5.333333333333333</v>
      </c>
      <c r="M2497">
        <v>2</v>
      </c>
      <c r="N2497">
        <v>0</v>
      </c>
      <c r="O2497">
        <v>0</v>
      </c>
      <c r="P2497">
        <v>0</v>
      </c>
      <c r="Q2497">
        <v>1</v>
      </c>
      <c r="R2497">
        <v>3</v>
      </c>
      <c r="S2497">
        <v>0</v>
      </c>
      <c r="T2497">
        <v>0</v>
      </c>
      <c r="U2497">
        <v>0</v>
      </c>
    </row>
    <row r="2498" spans="1:21" x14ac:dyDescent="0.35">
      <c r="A2498" t="s">
        <v>372</v>
      </c>
      <c r="B2498">
        <v>44384</v>
      </c>
      <c r="C2498" t="s">
        <v>364</v>
      </c>
      <c r="D2498" t="s">
        <v>95</v>
      </c>
      <c r="E2498">
        <v>1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1</v>
      </c>
      <c r="M2498">
        <v>1</v>
      </c>
      <c r="N2498">
        <v>1</v>
      </c>
      <c r="O2498">
        <v>1</v>
      </c>
      <c r="P2498">
        <v>1</v>
      </c>
      <c r="Q2498">
        <v>0</v>
      </c>
      <c r="R2498">
        <v>0</v>
      </c>
      <c r="S2498">
        <v>0</v>
      </c>
      <c r="T2498">
        <v>0</v>
      </c>
      <c r="U2498">
        <v>0</v>
      </c>
    </row>
    <row r="2499" spans="1:21" x14ac:dyDescent="0.35">
      <c r="A2499" t="s">
        <v>372</v>
      </c>
      <c r="B2499">
        <v>44385</v>
      </c>
      <c r="C2499" t="s">
        <v>356</v>
      </c>
      <c r="D2499" t="s">
        <v>95</v>
      </c>
      <c r="E2499">
        <v>1</v>
      </c>
      <c r="F2499">
        <v>0</v>
      </c>
      <c r="G2499">
        <v>0</v>
      </c>
      <c r="H2499">
        <v>1</v>
      </c>
      <c r="I2499">
        <v>0</v>
      </c>
      <c r="J2499">
        <v>0</v>
      </c>
      <c r="K2499">
        <v>0</v>
      </c>
      <c r="L2499">
        <v>7</v>
      </c>
      <c r="M2499">
        <v>6</v>
      </c>
      <c r="N2499">
        <v>1</v>
      </c>
      <c r="O2499">
        <v>1</v>
      </c>
      <c r="P2499">
        <v>1</v>
      </c>
      <c r="Q2499">
        <v>2</v>
      </c>
      <c r="R2499">
        <v>9</v>
      </c>
      <c r="S2499">
        <v>0</v>
      </c>
      <c r="T2499">
        <v>0</v>
      </c>
      <c r="U2499">
        <v>0</v>
      </c>
    </row>
    <row r="2500" spans="1:21" x14ac:dyDescent="0.35">
      <c r="A2500" t="s">
        <v>372</v>
      </c>
      <c r="B2500">
        <v>44386</v>
      </c>
      <c r="C2500" t="s">
        <v>360</v>
      </c>
      <c r="D2500" t="s">
        <v>131</v>
      </c>
      <c r="E2500">
        <v>1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3</v>
      </c>
      <c r="M2500">
        <v>4</v>
      </c>
      <c r="N2500">
        <v>0</v>
      </c>
      <c r="O2500">
        <v>0</v>
      </c>
      <c r="P2500">
        <v>0</v>
      </c>
      <c r="Q2500">
        <v>1</v>
      </c>
      <c r="R2500">
        <v>3</v>
      </c>
      <c r="S2500">
        <v>1</v>
      </c>
      <c r="T2500">
        <v>0</v>
      </c>
      <c r="U2500">
        <v>0</v>
      </c>
    </row>
    <row r="2501" spans="1:21" x14ac:dyDescent="0.35">
      <c r="A2501" t="s">
        <v>372</v>
      </c>
      <c r="B2501">
        <v>44387</v>
      </c>
      <c r="C2501" t="s">
        <v>355</v>
      </c>
      <c r="D2501" t="s">
        <v>131</v>
      </c>
      <c r="E2501">
        <v>1</v>
      </c>
      <c r="F2501">
        <v>0</v>
      </c>
      <c r="G2501">
        <v>0</v>
      </c>
      <c r="H2501">
        <v>1</v>
      </c>
      <c r="I2501">
        <v>0</v>
      </c>
      <c r="J2501">
        <v>0</v>
      </c>
      <c r="K2501">
        <v>0</v>
      </c>
      <c r="L2501">
        <v>6</v>
      </c>
      <c r="M2501">
        <v>3</v>
      </c>
      <c r="N2501">
        <v>0</v>
      </c>
      <c r="O2501">
        <v>0</v>
      </c>
      <c r="P2501">
        <v>0</v>
      </c>
      <c r="Q2501">
        <v>2</v>
      </c>
      <c r="R2501">
        <v>7</v>
      </c>
      <c r="S2501">
        <v>0</v>
      </c>
      <c r="T2501">
        <v>0</v>
      </c>
      <c r="U2501">
        <v>0</v>
      </c>
    </row>
    <row r="2502" spans="1:21" x14ac:dyDescent="0.35">
      <c r="A2502" t="s">
        <v>372</v>
      </c>
      <c r="B2502">
        <v>44388</v>
      </c>
      <c r="C2502" t="s">
        <v>361</v>
      </c>
      <c r="D2502" t="s">
        <v>131</v>
      </c>
      <c r="E2502">
        <v>1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4</v>
      </c>
      <c r="M2502">
        <v>4</v>
      </c>
      <c r="N2502">
        <v>1</v>
      </c>
      <c r="O2502">
        <v>1</v>
      </c>
      <c r="P2502">
        <v>1</v>
      </c>
      <c r="Q2502">
        <v>1</v>
      </c>
      <c r="R2502">
        <v>6</v>
      </c>
      <c r="S2502">
        <v>0</v>
      </c>
      <c r="T2502">
        <v>0</v>
      </c>
      <c r="U2502">
        <v>0</v>
      </c>
    </row>
    <row r="2503" spans="1:21" x14ac:dyDescent="0.35">
      <c r="A2503" t="s">
        <v>372</v>
      </c>
      <c r="B2503">
        <v>44393</v>
      </c>
      <c r="C2503" t="s">
        <v>356</v>
      </c>
      <c r="D2503" t="s">
        <v>86</v>
      </c>
      <c r="E2503">
        <v>1</v>
      </c>
      <c r="F2503">
        <v>0</v>
      </c>
      <c r="G2503">
        <v>0</v>
      </c>
      <c r="H2503">
        <v>1</v>
      </c>
      <c r="I2503">
        <v>0</v>
      </c>
      <c r="J2503">
        <v>0</v>
      </c>
      <c r="K2503">
        <v>0</v>
      </c>
      <c r="L2503">
        <v>5.666666666666667</v>
      </c>
      <c r="M2503">
        <v>7</v>
      </c>
      <c r="N2503">
        <v>4</v>
      </c>
      <c r="O2503">
        <v>4</v>
      </c>
      <c r="P2503">
        <v>1</v>
      </c>
      <c r="Q2503">
        <v>1</v>
      </c>
      <c r="R2503">
        <v>3</v>
      </c>
      <c r="S2503">
        <v>2</v>
      </c>
      <c r="T2503">
        <v>0</v>
      </c>
      <c r="U2503">
        <v>0</v>
      </c>
    </row>
    <row r="2504" spans="1:21" x14ac:dyDescent="0.35">
      <c r="A2504" t="s">
        <v>372</v>
      </c>
      <c r="B2504">
        <v>44394</v>
      </c>
      <c r="C2504" t="s">
        <v>355</v>
      </c>
      <c r="D2504" t="s">
        <v>86</v>
      </c>
      <c r="E2504">
        <v>1</v>
      </c>
      <c r="F2504">
        <v>0</v>
      </c>
      <c r="G2504">
        <v>0</v>
      </c>
      <c r="H2504">
        <v>1</v>
      </c>
      <c r="I2504">
        <v>0</v>
      </c>
      <c r="J2504">
        <v>0</v>
      </c>
      <c r="K2504">
        <v>0</v>
      </c>
      <c r="L2504">
        <v>7</v>
      </c>
      <c r="M2504">
        <v>4</v>
      </c>
      <c r="N2504">
        <v>2</v>
      </c>
      <c r="O2504">
        <v>2</v>
      </c>
      <c r="P2504">
        <v>0</v>
      </c>
      <c r="Q2504">
        <v>2</v>
      </c>
      <c r="R2504">
        <v>8</v>
      </c>
      <c r="S2504">
        <v>0</v>
      </c>
      <c r="T2504">
        <v>0</v>
      </c>
      <c r="U2504">
        <v>0</v>
      </c>
    </row>
    <row r="2505" spans="1:21" x14ac:dyDescent="0.35">
      <c r="A2505" t="s">
        <v>372</v>
      </c>
      <c r="B2505">
        <v>44395</v>
      </c>
      <c r="C2505" t="s">
        <v>360</v>
      </c>
      <c r="D2505" t="s">
        <v>86</v>
      </c>
      <c r="E2505">
        <v>1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4</v>
      </c>
      <c r="M2505">
        <v>2</v>
      </c>
      <c r="N2505">
        <v>1</v>
      </c>
      <c r="O2505">
        <v>1</v>
      </c>
      <c r="P2505">
        <v>0</v>
      </c>
      <c r="Q2505">
        <v>1</v>
      </c>
      <c r="R2505">
        <v>4</v>
      </c>
      <c r="S2505">
        <v>0</v>
      </c>
      <c r="T2505">
        <v>0</v>
      </c>
      <c r="U2505">
        <v>0</v>
      </c>
    </row>
    <row r="2506" spans="1:21" x14ac:dyDescent="0.35">
      <c r="A2506" t="s">
        <v>372</v>
      </c>
      <c r="B2506">
        <v>44396</v>
      </c>
      <c r="C2506" t="s">
        <v>361</v>
      </c>
      <c r="D2506" t="s">
        <v>50</v>
      </c>
      <c r="E2506">
        <v>1</v>
      </c>
      <c r="F2506">
        <v>0</v>
      </c>
      <c r="G2506">
        <v>0</v>
      </c>
      <c r="H2506">
        <v>0</v>
      </c>
      <c r="I2506">
        <v>1</v>
      </c>
      <c r="J2506">
        <v>0</v>
      </c>
      <c r="K2506">
        <v>0</v>
      </c>
      <c r="L2506">
        <v>3.3333333333333335</v>
      </c>
      <c r="M2506">
        <v>5</v>
      </c>
      <c r="N2506">
        <v>3</v>
      </c>
      <c r="O2506">
        <v>3</v>
      </c>
      <c r="P2506">
        <v>2</v>
      </c>
      <c r="Q2506">
        <v>4</v>
      </c>
      <c r="R2506">
        <v>3</v>
      </c>
      <c r="S2506">
        <v>0</v>
      </c>
      <c r="T2506">
        <v>0</v>
      </c>
      <c r="U2506">
        <v>1</v>
      </c>
    </row>
    <row r="2507" spans="1:21" x14ac:dyDescent="0.35">
      <c r="A2507" t="s">
        <v>372</v>
      </c>
      <c r="B2507">
        <v>44397</v>
      </c>
      <c r="C2507" t="s">
        <v>365</v>
      </c>
      <c r="D2507" t="s">
        <v>50</v>
      </c>
      <c r="E2507">
        <v>1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2</v>
      </c>
      <c r="M2507">
        <v>2</v>
      </c>
      <c r="N2507">
        <v>2</v>
      </c>
      <c r="O2507">
        <v>2</v>
      </c>
      <c r="P2507">
        <v>1</v>
      </c>
      <c r="Q2507">
        <v>1</v>
      </c>
      <c r="R2507">
        <v>2</v>
      </c>
      <c r="S2507">
        <v>0</v>
      </c>
      <c r="T2507">
        <v>0</v>
      </c>
      <c r="U2507">
        <v>0</v>
      </c>
    </row>
    <row r="2508" spans="1:21" x14ac:dyDescent="0.35">
      <c r="A2508" t="s">
        <v>372</v>
      </c>
      <c r="B2508">
        <v>44398</v>
      </c>
      <c r="C2508" t="s">
        <v>356</v>
      </c>
      <c r="D2508" t="s">
        <v>50</v>
      </c>
      <c r="E2508">
        <v>1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7</v>
      </c>
      <c r="M2508">
        <v>3</v>
      </c>
      <c r="N2508">
        <v>1</v>
      </c>
      <c r="O2508">
        <v>1</v>
      </c>
      <c r="P2508">
        <v>1</v>
      </c>
      <c r="Q2508">
        <v>1</v>
      </c>
      <c r="R2508">
        <v>5</v>
      </c>
      <c r="S2508">
        <v>0</v>
      </c>
      <c r="T2508">
        <v>0</v>
      </c>
      <c r="U2508">
        <v>1</v>
      </c>
    </row>
    <row r="2509" spans="1:21" x14ac:dyDescent="0.35">
      <c r="A2509" t="s">
        <v>372</v>
      </c>
      <c r="B2509">
        <v>44399</v>
      </c>
      <c r="C2509" t="s">
        <v>355</v>
      </c>
      <c r="D2509" t="s">
        <v>50</v>
      </c>
      <c r="E2509">
        <v>1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7.333333333333333</v>
      </c>
      <c r="M2509">
        <v>5</v>
      </c>
      <c r="N2509">
        <v>1</v>
      </c>
      <c r="O2509">
        <v>1</v>
      </c>
      <c r="P2509">
        <v>0</v>
      </c>
      <c r="Q2509">
        <v>1</v>
      </c>
      <c r="R2509">
        <v>9</v>
      </c>
      <c r="S2509">
        <v>0</v>
      </c>
      <c r="T2509">
        <v>0</v>
      </c>
      <c r="U2509">
        <v>0</v>
      </c>
    </row>
    <row r="2510" spans="1:21" x14ac:dyDescent="0.35">
      <c r="A2510" t="s">
        <v>372</v>
      </c>
      <c r="B2510">
        <v>44400</v>
      </c>
      <c r="C2510" t="s">
        <v>360</v>
      </c>
      <c r="D2510" t="s">
        <v>58</v>
      </c>
      <c r="E2510">
        <v>1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5.666666666666667</v>
      </c>
      <c r="M2510">
        <v>4</v>
      </c>
      <c r="N2510">
        <v>3</v>
      </c>
      <c r="O2510">
        <v>3</v>
      </c>
      <c r="P2510">
        <v>2</v>
      </c>
      <c r="Q2510">
        <v>1</v>
      </c>
      <c r="R2510">
        <v>4</v>
      </c>
      <c r="S2510">
        <v>0</v>
      </c>
      <c r="T2510">
        <v>0</v>
      </c>
      <c r="U2510">
        <v>0</v>
      </c>
    </row>
    <row r="2511" spans="1:21" x14ac:dyDescent="0.35">
      <c r="A2511" t="s">
        <v>372</v>
      </c>
      <c r="B2511">
        <v>44401</v>
      </c>
      <c r="C2511" t="s">
        <v>361</v>
      </c>
      <c r="D2511" t="s">
        <v>58</v>
      </c>
      <c r="E2511">
        <v>1</v>
      </c>
      <c r="F2511">
        <v>0</v>
      </c>
      <c r="G2511">
        <v>0</v>
      </c>
      <c r="H2511">
        <v>1</v>
      </c>
      <c r="I2511">
        <v>0</v>
      </c>
      <c r="J2511">
        <v>0</v>
      </c>
      <c r="K2511">
        <v>0</v>
      </c>
      <c r="L2511">
        <v>5.333333333333333</v>
      </c>
      <c r="M2511">
        <v>2</v>
      </c>
      <c r="N2511">
        <v>0</v>
      </c>
      <c r="O2511">
        <v>0</v>
      </c>
      <c r="P2511">
        <v>0</v>
      </c>
      <c r="Q2511">
        <v>2</v>
      </c>
      <c r="R2511">
        <v>7</v>
      </c>
      <c r="S2511">
        <v>0</v>
      </c>
      <c r="T2511">
        <v>0</v>
      </c>
      <c r="U2511">
        <v>0</v>
      </c>
    </row>
    <row r="2512" spans="1:21" x14ac:dyDescent="0.35">
      <c r="A2512" t="s">
        <v>372</v>
      </c>
      <c r="B2512" t="s">
        <v>0</v>
      </c>
      <c r="C2512" t="s">
        <v>1</v>
      </c>
      <c r="D2512" t="s">
        <v>2</v>
      </c>
      <c r="E2512" t="s">
        <v>3</v>
      </c>
      <c r="F2512" t="s">
        <v>4</v>
      </c>
      <c r="G2512" t="s">
        <v>5</v>
      </c>
      <c r="H2512" t="s">
        <v>6</v>
      </c>
      <c r="I2512" t="s">
        <v>7</v>
      </c>
      <c r="J2512" t="s">
        <v>8</v>
      </c>
      <c r="K2512" t="s">
        <v>9</v>
      </c>
      <c r="L2512" t="s">
        <v>10</v>
      </c>
      <c r="M2512" t="s">
        <v>11</v>
      </c>
      <c r="N2512" t="s">
        <v>12</v>
      </c>
      <c r="O2512" t="s">
        <v>13</v>
      </c>
      <c r="P2512" t="s">
        <v>14</v>
      </c>
      <c r="Q2512" t="s">
        <v>15</v>
      </c>
      <c r="R2512" t="s">
        <v>16</v>
      </c>
      <c r="S2512" t="s">
        <v>17</v>
      </c>
      <c r="T2512" t="s">
        <v>18</v>
      </c>
      <c r="U2512" t="s">
        <v>19</v>
      </c>
    </row>
    <row r="2513" spans="1:21" x14ac:dyDescent="0.35">
      <c r="A2513" t="s">
        <v>372</v>
      </c>
      <c r="B2513">
        <v>44402</v>
      </c>
      <c r="C2513" t="s">
        <v>366</v>
      </c>
      <c r="D2513" t="s">
        <v>58</v>
      </c>
      <c r="E2513">
        <v>1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4</v>
      </c>
      <c r="M2513">
        <v>3</v>
      </c>
      <c r="N2513">
        <v>2</v>
      </c>
      <c r="O2513">
        <v>2</v>
      </c>
      <c r="P2513">
        <v>1</v>
      </c>
      <c r="Q2513">
        <v>4</v>
      </c>
      <c r="R2513">
        <v>6</v>
      </c>
      <c r="S2513">
        <v>0</v>
      </c>
      <c r="T2513">
        <v>0</v>
      </c>
      <c r="U2513">
        <v>1</v>
      </c>
    </row>
    <row r="2514" spans="1:21" x14ac:dyDescent="0.35">
      <c r="A2514" t="s">
        <v>372</v>
      </c>
      <c r="B2514">
        <v>44404</v>
      </c>
      <c r="C2514" t="s">
        <v>356</v>
      </c>
      <c r="D2514" t="s">
        <v>45</v>
      </c>
      <c r="E2514">
        <v>1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5.666666666666667</v>
      </c>
      <c r="M2514">
        <v>6</v>
      </c>
      <c r="N2514">
        <v>1</v>
      </c>
      <c r="O2514">
        <v>1</v>
      </c>
      <c r="P2514">
        <v>0</v>
      </c>
      <c r="Q2514">
        <v>0</v>
      </c>
      <c r="R2514">
        <v>5</v>
      </c>
      <c r="S2514">
        <v>0</v>
      </c>
      <c r="T2514">
        <v>0</v>
      </c>
      <c r="U2514">
        <v>0</v>
      </c>
    </row>
    <row r="2515" spans="1:21" x14ac:dyDescent="0.35">
      <c r="A2515" t="s">
        <v>372</v>
      </c>
      <c r="B2515">
        <v>44405</v>
      </c>
      <c r="C2515" t="s">
        <v>355</v>
      </c>
      <c r="D2515" t="s">
        <v>45</v>
      </c>
      <c r="E2515">
        <v>1</v>
      </c>
      <c r="F2515">
        <v>0</v>
      </c>
      <c r="G2515">
        <v>0</v>
      </c>
      <c r="H2515">
        <v>1</v>
      </c>
      <c r="I2515">
        <v>0</v>
      </c>
      <c r="J2515">
        <v>0</v>
      </c>
      <c r="K2515">
        <v>0</v>
      </c>
      <c r="L2515">
        <v>7</v>
      </c>
      <c r="M2515">
        <v>3</v>
      </c>
      <c r="N2515">
        <v>0</v>
      </c>
      <c r="O2515">
        <v>0</v>
      </c>
      <c r="P2515">
        <v>0</v>
      </c>
      <c r="Q2515">
        <v>2</v>
      </c>
      <c r="R2515">
        <v>8</v>
      </c>
      <c r="S2515">
        <v>0</v>
      </c>
      <c r="T2515">
        <v>0</v>
      </c>
      <c r="U2515">
        <v>1</v>
      </c>
    </row>
    <row r="2516" spans="1:21" x14ac:dyDescent="0.35">
      <c r="A2516" t="s">
        <v>372</v>
      </c>
      <c r="B2516">
        <v>44406</v>
      </c>
      <c r="C2516" t="s">
        <v>360</v>
      </c>
      <c r="D2516" t="s">
        <v>45</v>
      </c>
      <c r="E2516">
        <v>1</v>
      </c>
      <c r="F2516">
        <v>0</v>
      </c>
      <c r="G2516">
        <v>0</v>
      </c>
      <c r="H2516">
        <v>0</v>
      </c>
      <c r="I2516">
        <v>1</v>
      </c>
      <c r="J2516">
        <v>0</v>
      </c>
      <c r="K2516">
        <v>0</v>
      </c>
      <c r="L2516">
        <v>4.333333333333333</v>
      </c>
      <c r="M2516">
        <v>4</v>
      </c>
      <c r="N2516">
        <v>4</v>
      </c>
      <c r="O2516">
        <v>3</v>
      </c>
      <c r="P2516">
        <v>0</v>
      </c>
      <c r="Q2516">
        <v>3</v>
      </c>
      <c r="R2516">
        <v>2</v>
      </c>
      <c r="S2516">
        <v>0</v>
      </c>
      <c r="T2516">
        <v>0</v>
      </c>
      <c r="U2516">
        <v>0</v>
      </c>
    </row>
    <row r="2517" spans="1:21" x14ac:dyDescent="0.35">
      <c r="A2517" t="s">
        <v>372</v>
      </c>
      <c r="B2517">
        <v>44407</v>
      </c>
      <c r="C2517" t="s">
        <v>361</v>
      </c>
      <c r="D2517" t="s">
        <v>48</v>
      </c>
      <c r="E2517">
        <v>1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1.6666666666666665</v>
      </c>
      <c r="M2517">
        <v>1</v>
      </c>
      <c r="N2517">
        <v>2</v>
      </c>
      <c r="O2517">
        <v>2</v>
      </c>
      <c r="P2517">
        <v>0</v>
      </c>
      <c r="Q2517">
        <v>5</v>
      </c>
      <c r="R2517">
        <v>1</v>
      </c>
      <c r="S2517">
        <v>0</v>
      </c>
      <c r="T2517">
        <v>0</v>
      </c>
      <c r="U2517">
        <v>0</v>
      </c>
    </row>
    <row r="2518" spans="1:21" x14ac:dyDescent="0.35">
      <c r="A2518" t="s">
        <v>372</v>
      </c>
      <c r="B2518">
        <v>44408</v>
      </c>
      <c r="C2518" t="s">
        <v>367</v>
      </c>
      <c r="D2518" t="s">
        <v>48</v>
      </c>
      <c r="E2518">
        <v>1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3.6666666666666665</v>
      </c>
      <c r="M2518">
        <v>2</v>
      </c>
      <c r="N2518">
        <v>2</v>
      </c>
      <c r="O2518">
        <v>2</v>
      </c>
      <c r="P2518">
        <v>1</v>
      </c>
      <c r="Q2518">
        <v>1</v>
      </c>
      <c r="R2518">
        <v>5</v>
      </c>
      <c r="S2518">
        <v>0</v>
      </c>
      <c r="T2518">
        <v>0</v>
      </c>
      <c r="U2518">
        <v>0</v>
      </c>
    </row>
    <row r="2519" spans="1:21" x14ac:dyDescent="0.35">
      <c r="A2519" t="s">
        <v>372</v>
      </c>
      <c r="B2519">
        <v>44409</v>
      </c>
      <c r="C2519" t="s">
        <v>356</v>
      </c>
      <c r="D2519" t="s">
        <v>48</v>
      </c>
      <c r="E2519">
        <v>1</v>
      </c>
      <c r="F2519">
        <v>0</v>
      </c>
      <c r="G2519">
        <v>0</v>
      </c>
      <c r="H2519">
        <v>1</v>
      </c>
      <c r="I2519">
        <v>0</v>
      </c>
      <c r="J2519">
        <v>0</v>
      </c>
      <c r="K2519">
        <v>0</v>
      </c>
      <c r="L2519">
        <v>5</v>
      </c>
      <c r="M2519">
        <v>4</v>
      </c>
      <c r="N2519">
        <v>0</v>
      </c>
      <c r="O2519">
        <v>0</v>
      </c>
      <c r="P2519">
        <v>0</v>
      </c>
      <c r="Q2519">
        <v>0</v>
      </c>
      <c r="R2519">
        <v>7</v>
      </c>
      <c r="S2519">
        <v>0</v>
      </c>
      <c r="T2519">
        <v>0</v>
      </c>
      <c r="U2519">
        <v>0</v>
      </c>
    </row>
    <row r="2520" spans="1:21" x14ac:dyDescent="0.35">
      <c r="A2520" t="s">
        <v>372</v>
      </c>
      <c r="B2520">
        <v>44411</v>
      </c>
      <c r="C2520" t="s">
        <v>355</v>
      </c>
      <c r="D2520" t="s">
        <v>26</v>
      </c>
      <c r="E2520">
        <v>1</v>
      </c>
      <c r="F2520">
        <v>0</v>
      </c>
      <c r="G2520">
        <v>0</v>
      </c>
      <c r="H2520">
        <v>0</v>
      </c>
      <c r="I2520">
        <v>1</v>
      </c>
      <c r="J2520">
        <v>0</v>
      </c>
      <c r="K2520">
        <v>0</v>
      </c>
      <c r="L2520">
        <v>6</v>
      </c>
      <c r="M2520">
        <v>5</v>
      </c>
      <c r="N2520">
        <v>1</v>
      </c>
      <c r="O2520">
        <v>1</v>
      </c>
      <c r="P2520">
        <v>0</v>
      </c>
      <c r="Q2520">
        <v>3</v>
      </c>
      <c r="R2520">
        <v>5</v>
      </c>
      <c r="S2520">
        <v>0</v>
      </c>
      <c r="T2520">
        <v>0</v>
      </c>
      <c r="U2520">
        <v>1</v>
      </c>
    </row>
    <row r="2521" spans="1:21" x14ac:dyDescent="0.35">
      <c r="A2521" t="s">
        <v>372</v>
      </c>
      <c r="B2521">
        <v>44412</v>
      </c>
      <c r="C2521" t="s">
        <v>368</v>
      </c>
      <c r="D2521" t="s">
        <v>26</v>
      </c>
      <c r="E2521">
        <v>1</v>
      </c>
      <c r="F2521">
        <v>0</v>
      </c>
      <c r="G2521">
        <v>0</v>
      </c>
      <c r="H2521">
        <v>1</v>
      </c>
      <c r="I2521">
        <v>0</v>
      </c>
      <c r="J2521">
        <v>0</v>
      </c>
      <c r="K2521">
        <v>0</v>
      </c>
      <c r="L2521">
        <v>7</v>
      </c>
      <c r="M2521">
        <v>5</v>
      </c>
      <c r="N2521">
        <v>2</v>
      </c>
      <c r="O2521">
        <v>2</v>
      </c>
      <c r="P2521">
        <v>1</v>
      </c>
      <c r="Q2521">
        <v>1</v>
      </c>
      <c r="R2521">
        <v>10</v>
      </c>
      <c r="S2521">
        <v>0</v>
      </c>
      <c r="T2521">
        <v>0</v>
      </c>
      <c r="U2521">
        <v>1</v>
      </c>
    </row>
    <row r="2522" spans="1:21" x14ac:dyDescent="0.35">
      <c r="A2522" t="s">
        <v>372</v>
      </c>
      <c r="B2522">
        <v>44414</v>
      </c>
      <c r="C2522" t="s">
        <v>360</v>
      </c>
      <c r="D2522" t="s">
        <v>106</v>
      </c>
      <c r="E2522">
        <v>1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5.333333333333333</v>
      </c>
      <c r="M2522">
        <v>4</v>
      </c>
      <c r="N2522">
        <v>2</v>
      </c>
      <c r="O2522">
        <v>2</v>
      </c>
      <c r="P2522">
        <v>2</v>
      </c>
      <c r="Q2522">
        <v>0</v>
      </c>
      <c r="R2522">
        <v>4</v>
      </c>
      <c r="S2522">
        <v>0</v>
      </c>
      <c r="T2522">
        <v>0</v>
      </c>
      <c r="U2522">
        <v>0</v>
      </c>
    </row>
    <row r="2523" spans="1:21" x14ac:dyDescent="0.35">
      <c r="A2523" t="s">
        <v>372</v>
      </c>
      <c r="B2523">
        <v>44415</v>
      </c>
      <c r="C2523" t="s">
        <v>356</v>
      </c>
      <c r="D2523" t="s">
        <v>106</v>
      </c>
      <c r="E2523">
        <v>1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5</v>
      </c>
      <c r="M2523">
        <v>6</v>
      </c>
      <c r="N2523">
        <v>3</v>
      </c>
      <c r="O2523">
        <v>2</v>
      </c>
      <c r="P2523">
        <v>0</v>
      </c>
      <c r="Q2523">
        <v>3</v>
      </c>
      <c r="R2523">
        <v>5</v>
      </c>
      <c r="S2523">
        <v>0</v>
      </c>
      <c r="T2523">
        <v>0</v>
      </c>
      <c r="U2523">
        <v>0</v>
      </c>
    </row>
    <row r="2524" spans="1:21" x14ac:dyDescent="0.35">
      <c r="A2524" t="s">
        <v>372</v>
      </c>
      <c r="B2524">
        <v>44416</v>
      </c>
      <c r="C2524" t="s">
        <v>355</v>
      </c>
      <c r="D2524" t="s">
        <v>106</v>
      </c>
      <c r="E2524">
        <v>1</v>
      </c>
      <c r="F2524">
        <v>0</v>
      </c>
      <c r="G2524">
        <v>0</v>
      </c>
      <c r="H2524">
        <v>1</v>
      </c>
      <c r="I2524">
        <v>0</v>
      </c>
      <c r="J2524">
        <v>0</v>
      </c>
      <c r="K2524">
        <v>0</v>
      </c>
      <c r="L2524">
        <v>6</v>
      </c>
      <c r="M2524">
        <v>4</v>
      </c>
      <c r="N2524">
        <v>1</v>
      </c>
      <c r="O2524">
        <v>1</v>
      </c>
      <c r="P2524">
        <v>0</v>
      </c>
      <c r="Q2524">
        <v>4</v>
      </c>
      <c r="R2524">
        <v>8</v>
      </c>
      <c r="S2524">
        <v>0</v>
      </c>
      <c r="T2524">
        <v>0</v>
      </c>
      <c r="U2524">
        <v>0</v>
      </c>
    </row>
    <row r="2525" spans="1:21" x14ac:dyDescent="0.35">
      <c r="A2525" t="s">
        <v>372</v>
      </c>
      <c r="B2525">
        <v>44418</v>
      </c>
      <c r="C2525" t="s">
        <v>368</v>
      </c>
      <c r="D2525" t="s">
        <v>119</v>
      </c>
      <c r="E2525">
        <v>1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3.3333333333333335</v>
      </c>
      <c r="M2525">
        <v>3</v>
      </c>
      <c r="N2525">
        <v>0</v>
      </c>
      <c r="O2525">
        <v>0</v>
      </c>
      <c r="P2525">
        <v>0</v>
      </c>
      <c r="Q2525">
        <v>0</v>
      </c>
      <c r="R2525">
        <v>6</v>
      </c>
      <c r="S2525">
        <v>0</v>
      </c>
      <c r="T2525">
        <v>0</v>
      </c>
      <c r="U2525">
        <v>0</v>
      </c>
    </row>
    <row r="2526" spans="1:21" x14ac:dyDescent="0.35">
      <c r="A2526" t="s">
        <v>372</v>
      </c>
      <c r="B2526">
        <v>44419</v>
      </c>
      <c r="C2526" t="s">
        <v>360</v>
      </c>
      <c r="D2526" t="s">
        <v>119</v>
      </c>
      <c r="E2526">
        <v>1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4</v>
      </c>
      <c r="M2526">
        <v>5</v>
      </c>
      <c r="N2526">
        <v>2</v>
      </c>
      <c r="O2526">
        <v>2</v>
      </c>
      <c r="P2526">
        <v>0</v>
      </c>
      <c r="Q2526">
        <v>1</v>
      </c>
      <c r="R2526">
        <v>1</v>
      </c>
      <c r="S2526">
        <v>0</v>
      </c>
      <c r="T2526">
        <v>0</v>
      </c>
      <c r="U2526">
        <v>0</v>
      </c>
    </row>
    <row r="2527" spans="1:21" x14ac:dyDescent="0.35">
      <c r="A2527" t="s">
        <v>372</v>
      </c>
      <c r="B2527">
        <v>44420</v>
      </c>
      <c r="C2527" t="s">
        <v>367</v>
      </c>
      <c r="D2527" t="s">
        <v>119</v>
      </c>
      <c r="E2527">
        <v>1</v>
      </c>
      <c r="F2527">
        <v>0</v>
      </c>
      <c r="G2527">
        <v>0</v>
      </c>
      <c r="H2527">
        <v>0</v>
      </c>
      <c r="I2527">
        <v>1</v>
      </c>
      <c r="J2527">
        <v>0</v>
      </c>
      <c r="K2527">
        <v>0</v>
      </c>
      <c r="L2527">
        <v>4</v>
      </c>
      <c r="M2527">
        <v>3</v>
      </c>
      <c r="N2527">
        <v>2</v>
      </c>
      <c r="O2527">
        <v>2</v>
      </c>
      <c r="P2527">
        <v>1</v>
      </c>
      <c r="Q2527">
        <v>3</v>
      </c>
      <c r="R2527">
        <v>4</v>
      </c>
      <c r="S2527">
        <v>0</v>
      </c>
      <c r="T2527">
        <v>0</v>
      </c>
      <c r="U2527">
        <v>0</v>
      </c>
    </row>
    <row r="2528" spans="1:21" x14ac:dyDescent="0.35">
      <c r="A2528" t="s">
        <v>372</v>
      </c>
      <c r="B2528">
        <v>44421</v>
      </c>
      <c r="C2528" t="s">
        <v>356</v>
      </c>
      <c r="D2528" t="s">
        <v>96</v>
      </c>
      <c r="E2528">
        <v>1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5</v>
      </c>
      <c r="M2528">
        <v>2</v>
      </c>
      <c r="N2528">
        <v>0</v>
      </c>
      <c r="O2528">
        <v>0</v>
      </c>
      <c r="P2528">
        <v>0</v>
      </c>
      <c r="Q2528">
        <v>2</v>
      </c>
      <c r="R2528">
        <v>5</v>
      </c>
      <c r="S2528">
        <v>0</v>
      </c>
      <c r="T2528">
        <v>0</v>
      </c>
      <c r="U2528">
        <v>0</v>
      </c>
    </row>
    <row r="2529" spans="1:21" x14ac:dyDescent="0.35">
      <c r="A2529" t="s">
        <v>372</v>
      </c>
      <c r="B2529">
        <v>44422</v>
      </c>
      <c r="C2529" t="s">
        <v>355</v>
      </c>
      <c r="D2529" t="s">
        <v>96</v>
      </c>
      <c r="E2529">
        <v>1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7</v>
      </c>
      <c r="M2529">
        <v>4</v>
      </c>
      <c r="N2529">
        <v>1</v>
      </c>
      <c r="O2529">
        <v>1</v>
      </c>
      <c r="P2529">
        <v>1</v>
      </c>
      <c r="Q2529">
        <v>3</v>
      </c>
      <c r="R2529">
        <v>10</v>
      </c>
      <c r="S2529">
        <v>0</v>
      </c>
      <c r="T2529">
        <v>0</v>
      </c>
      <c r="U2529">
        <v>0</v>
      </c>
    </row>
    <row r="2530" spans="1:21" x14ac:dyDescent="0.35">
      <c r="A2530" t="s">
        <v>372</v>
      </c>
      <c r="B2530">
        <v>44423</v>
      </c>
      <c r="C2530" t="s">
        <v>368</v>
      </c>
      <c r="D2530" t="s">
        <v>96</v>
      </c>
      <c r="E2530">
        <v>1</v>
      </c>
      <c r="F2530">
        <v>0</v>
      </c>
      <c r="G2530">
        <v>0</v>
      </c>
      <c r="H2530">
        <v>1</v>
      </c>
      <c r="I2530">
        <v>0</v>
      </c>
      <c r="J2530">
        <v>0</v>
      </c>
      <c r="K2530">
        <v>0</v>
      </c>
      <c r="L2530">
        <v>6</v>
      </c>
      <c r="M2530">
        <v>4</v>
      </c>
      <c r="N2530">
        <v>2</v>
      </c>
      <c r="O2530">
        <v>2</v>
      </c>
      <c r="P2530">
        <v>0</v>
      </c>
      <c r="Q2530">
        <v>2</v>
      </c>
      <c r="R2530">
        <v>7</v>
      </c>
      <c r="S2530">
        <v>0</v>
      </c>
      <c r="T2530">
        <v>0</v>
      </c>
      <c r="U2530">
        <v>0</v>
      </c>
    </row>
    <row r="2531" spans="1:21" x14ac:dyDescent="0.35">
      <c r="A2531" t="s">
        <v>372</v>
      </c>
      <c r="B2531">
        <v>44424</v>
      </c>
      <c r="C2531" t="s">
        <v>369</v>
      </c>
      <c r="D2531" t="s">
        <v>113</v>
      </c>
      <c r="E2531">
        <v>1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1</v>
      </c>
      <c r="M2531">
        <v>1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</row>
    <row r="2532" spans="1:21" x14ac:dyDescent="0.35">
      <c r="A2532" t="s">
        <v>372</v>
      </c>
      <c r="B2532">
        <v>44425</v>
      </c>
      <c r="C2532" t="s">
        <v>360</v>
      </c>
      <c r="D2532" t="s">
        <v>113</v>
      </c>
      <c r="E2532">
        <v>1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4.666666666666667</v>
      </c>
      <c r="M2532">
        <v>3</v>
      </c>
      <c r="N2532">
        <v>2</v>
      </c>
      <c r="O2532">
        <v>2</v>
      </c>
      <c r="P2532">
        <v>0</v>
      </c>
      <c r="Q2532">
        <v>1</v>
      </c>
      <c r="R2532">
        <v>3</v>
      </c>
      <c r="S2532">
        <v>0</v>
      </c>
      <c r="T2532">
        <v>0</v>
      </c>
      <c r="U2532">
        <v>0</v>
      </c>
    </row>
    <row r="2533" spans="1:21" x14ac:dyDescent="0.35">
      <c r="A2533" t="s">
        <v>372</v>
      </c>
      <c r="B2533" t="s">
        <v>0</v>
      </c>
      <c r="C2533" t="s">
        <v>1</v>
      </c>
      <c r="D2533" t="s">
        <v>2</v>
      </c>
      <c r="E2533" t="s">
        <v>3</v>
      </c>
      <c r="F2533" t="s">
        <v>4</v>
      </c>
      <c r="G2533" t="s">
        <v>5</v>
      </c>
      <c r="H2533" t="s">
        <v>6</v>
      </c>
      <c r="I2533" t="s">
        <v>7</v>
      </c>
      <c r="J2533" t="s">
        <v>8</v>
      </c>
      <c r="K2533" t="s">
        <v>9</v>
      </c>
      <c r="L2533" t="s">
        <v>10</v>
      </c>
      <c r="M2533" t="s">
        <v>11</v>
      </c>
      <c r="N2533" t="s">
        <v>12</v>
      </c>
      <c r="O2533" t="s">
        <v>13</v>
      </c>
      <c r="P2533" t="s">
        <v>14</v>
      </c>
      <c r="Q2533" t="s">
        <v>15</v>
      </c>
      <c r="R2533" t="s">
        <v>16</v>
      </c>
      <c r="S2533" t="s">
        <v>17</v>
      </c>
      <c r="T2533" t="s">
        <v>18</v>
      </c>
      <c r="U2533" t="s">
        <v>19</v>
      </c>
    </row>
    <row r="2534" spans="1:21" x14ac:dyDescent="0.35">
      <c r="A2534" t="s">
        <v>372</v>
      </c>
      <c r="B2534">
        <v>44426</v>
      </c>
      <c r="C2534" t="s">
        <v>369</v>
      </c>
      <c r="D2534" t="s">
        <v>113</v>
      </c>
      <c r="E2534">
        <v>1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1.6666666666666665</v>
      </c>
      <c r="M2534">
        <v>1</v>
      </c>
      <c r="N2534">
        <v>0</v>
      </c>
      <c r="O2534">
        <v>0</v>
      </c>
      <c r="P2534">
        <v>0</v>
      </c>
      <c r="Q2534">
        <v>0</v>
      </c>
      <c r="R2534">
        <v>1</v>
      </c>
      <c r="S2534">
        <v>0</v>
      </c>
      <c r="T2534">
        <v>0</v>
      </c>
      <c r="U2534">
        <v>0</v>
      </c>
    </row>
    <row r="2535" spans="1:21" x14ac:dyDescent="0.35">
      <c r="A2535" t="s">
        <v>372</v>
      </c>
      <c r="B2535">
        <v>44427</v>
      </c>
      <c r="C2535" t="s">
        <v>370</v>
      </c>
      <c r="D2535" t="s">
        <v>104</v>
      </c>
      <c r="E2535">
        <v>1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1</v>
      </c>
      <c r="M2535">
        <v>1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0</v>
      </c>
      <c r="T2535">
        <v>0</v>
      </c>
      <c r="U2535">
        <v>0</v>
      </c>
    </row>
    <row r="2536" spans="1:21" x14ac:dyDescent="0.35">
      <c r="A2536" t="s">
        <v>372</v>
      </c>
      <c r="B2536">
        <v>44428</v>
      </c>
      <c r="C2536" t="s">
        <v>355</v>
      </c>
      <c r="D2536" t="s">
        <v>104</v>
      </c>
      <c r="E2536">
        <v>1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7.666666666666667</v>
      </c>
      <c r="M2536">
        <v>6</v>
      </c>
      <c r="N2536">
        <v>2</v>
      </c>
      <c r="O2536">
        <v>2</v>
      </c>
      <c r="P2536">
        <v>1</v>
      </c>
      <c r="Q2536">
        <v>0</v>
      </c>
      <c r="R2536">
        <v>8</v>
      </c>
      <c r="S2536">
        <v>1</v>
      </c>
      <c r="T2536">
        <v>0</v>
      </c>
      <c r="U2536">
        <v>1</v>
      </c>
    </row>
    <row r="2537" spans="1:21" x14ac:dyDescent="0.35">
      <c r="A2537" t="s">
        <v>372</v>
      </c>
      <c r="B2537">
        <v>44429</v>
      </c>
      <c r="C2537" t="s">
        <v>368</v>
      </c>
      <c r="D2537" t="s">
        <v>104</v>
      </c>
      <c r="E2537">
        <v>1</v>
      </c>
      <c r="F2537">
        <v>0</v>
      </c>
      <c r="G2537">
        <v>0</v>
      </c>
      <c r="H2537">
        <v>1</v>
      </c>
      <c r="I2537">
        <v>0</v>
      </c>
      <c r="J2537">
        <v>0</v>
      </c>
      <c r="K2537">
        <v>0</v>
      </c>
      <c r="L2537">
        <v>5</v>
      </c>
      <c r="M2537">
        <v>5</v>
      </c>
      <c r="N2537">
        <v>1</v>
      </c>
      <c r="O2537">
        <v>1</v>
      </c>
      <c r="P2537">
        <v>1</v>
      </c>
      <c r="Q2537">
        <v>1</v>
      </c>
      <c r="R2537">
        <v>8</v>
      </c>
      <c r="S2537">
        <v>1</v>
      </c>
      <c r="T2537">
        <v>0</v>
      </c>
      <c r="U2537">
        <v>0</v>
      </c>
    </row>
    <row r="2538" spans="1:21" x14ac:dyDescent="0.35">
      <c r="A2538" t="s">
        <v>372</v>
      </c>
      <c r="B2538">
        <v>44430</v>
      </c>
      <c r="C2538" t="s">
        <v>360</v>
      </c>
      <c r="D2538" t="s">
        <v>104</v>
      </c>
      <c r="E2538">
        <v>1</v>
      </c>
      <c r="F2538">
        <v>0</v>
      </c>
      <c r="G2538">
        <v>0</v>
      </c>
      <c r="H2538">
        <v>0</v>
      </c>
      <c r="I2538">
        <v>1</v>
      </c>
      <c r="J2538">
        <v>0</v>
      </c>
      <c r="K2538">
        <v>0</v>
      </c>
      <c r="L2538">
        <v>4</v>
      </c>
      <c r="M2538">
        <v>3</v>
      </c>
      <c r="N2538">
        <v>3</v>
      </c>
      <c r="O2538">
        <v>3</v>
      </c>
      <c r="P2538">
        <v>0</v>
      </c>
      <c r="Q2538">
        <v>2</v>
      </c>
      <c r="R2538">
        <v>4</v>
      </c>
      <c r="S2538">
        <v>0</v>
      </c>
      <c r="T2538">
        <v>0</v>
      </c>
      <c r="U2538">
        <v>0</v>
      </c>
    </row>
    <row r="2539" spans="1:21" x14ac:dyDescent="0.35">
      <c r="A2539" t="s">
        <v>372</v>
      </c>
      <c r="B2539">
        <v>44432</v>
      </c>
      <c r="C2539" t="s">
        <v>356</v>
      </c>
      <c r="D2539" t="s">
        <v>74</v>
      </c>
      <c r="E2539">
        <v>1</v>
      </c>
      <c r="F2539">
        <v>0</v>
      </c>
      <c r="G2539">
        <v>0</v>
      </c>
      <c r="H2539">
        <v>1</v>
      </c>
      <c r="I2539">
        <v>0</v>
      </c>
      <c r="J2539">
        <v>0</v>
      </c>
      <c r="K2539">
        <v>0</v>
      </c>
      <c r="L2539">
        <v>5</v>
      </c>
      <c r="M2539">
        <v>1</v>
      </c>
      <c r="N2539">
        <v>0</v>
      </c>
      <c r="O2539">
        <v>0</v>
      </c>
      <c r="P2539">
        <v>0</v>
      </c>
      <c r="Q2539">
        <v>2</v>
      </c>
      <c r="R2539">
        <v>4</v>
      </c>
      <c r="S2539">
        <v>0</v>
      </c>
      <c r="T2539">
        <v>0</v>
      </c>
      <c r="U2539">
        <v>0</v>
      </c>
    </row>
    <row r="2540" spans="1:21" x14ac:dyDescent="0.35">
      <c r="A2540" t="s">
        <v>372</v>
      </c>
      <c r="B2540">
        <v>44433</v>
      </c>
      <c r="C2540" t="s">
        <v>355</v>
      </c>
      <c r="D2540" t="s">
        <v>74</v>
      </c>
      <c r="E2540">
        <v>1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6.666666666666667</v>
      </c>
      <c r="M2540">
        <v>3</v>
      </c>
      <c r="N2540">
        <v>1</v>
      </c>
      <c r="O2540">
        <v>0</v>
      </c>
      <c r="P2540">
        <v>0</v>
      </c>
      <c r="Q2540">
        <v>1</v>
      </c>
      <c r="R2540">
        <v>8</v>
      </c>
      <c r="S2540">
        <v>0</v>
      </c>
      <c r="T2540">
        <v>0</v>
      </c>
      <c r="U2540">
        <v>1</v>
      </c>
    </row>
    <row r="2541" spans="1:21" x14ac:dyDescent="0.35">
      <c r="A2541" t="s">
        <v>372</v>
      </c>
      <c r="B2541">
        <v>44434</v>
      </c>
      <c r="C2541" t="s">
        <v>368</v>
      </c>
      <c r="D2541" t="s">
        <v>74</v>
      </c>
      <c r="E2541">
        <v>1</v>
      </c>
      <c r="F2541">
        <v>0</v>
      </c>
      <c r="G2541">
        <v>0</v>
      </c>
      <c r="H2541">
        <v>1</v>
      </c>
      <c r="I2541">
        <v>0</v>
      </c>
      <c r="J2541">
        <v>0</v>
      </c>
      <c r="K2541">
        <v>0</v>
      </c>
      <c r="L2541">
        <v>7.666666666666667</v>
      </c>
      <c r="M2541">
        <v>2</v>
      </c>
      <c r="N2541">
        <v>0</v>
      </c>
      <c r="O2541">
        <v>0</v>
      </c>
      <c r="P2541">
        <v>0</v>
      </c>
      <c r="Q2541">
        <v>1</v>
      </c>
      <c r="R2541">
        <v>10</v>
      </c>
      <c r="S2541">
        <v>1</v>
      </c>
      <c r="T2541">
        <v>0</v>
      </c>
      <c r="U2541">
        <v>0</v>
      </c>
    </row>
    <row r="2542" spans="1:21" x14ac:dyDescent="0.35">
      <c r="A2542" t="s">
        <v>372</v>
      </c>
      <c r="B2542">
        <v>44435</v>
      </c>
      <c r="C2542" t="s">
        <v>371</v>
      </c>
      <c r="D2542" t="s">
        <v>58</v>
      </c>
      <c r="E2542">
        <v>1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1</v>
      </c>
      <c r="M2542">
        <v>2</v>
      </c>
      <c r="N2542">
        <v>2</v>
      </c>
      <c r="O2542">
        <v>2</v>
      </c>
      <c r="P2542">
        <v>1</v>
      </c>
      <c r="Q2542">
        <v>0</v>
      </c>
      <c r="R2542">
        <v>2</v>
      </c>
      <c r="S2542">
        <v>0</v>
      </c>
      <c r="T2542">
        <v>0</v>
      </c>
      <c r="U2542">
        <v>0</v>
      </c>
    </row>
    <row r="2543" spans="1:21" x14ac:dyDescent="0.35">
      <c r="A2543" t="s">
        <v>372</v>
      </c>
      <c r="B2543">
        <v>44436</v>
      </c>
      <c r="C2543" t="s">
        <v>370</v>
      </c>
      <c r="D2543" t="s">
        <v>58</v>
      </c>
      <c r="E2543">
        <v>1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1.6666666666666665</v>
      </c>
      <c r="M2543">
        <v>1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0</v>
      </c>
      <c r="T2543">
        <v>0</v>
      </c>
      <c r="U2543">
        <v>0</v>
      </c>
    </row>
    <row r="2544" spans="1:21" x14ac:dyDescent="0.35">
      <c r="A2544" t="s">
        <v>372</v>
      </c>
      <c r="B2544">
        <v>44437</v>
      </c>
      <c r="C2544" t="s">
        <v>367</v>
      </c>
      <c r="D2544" t="s">
        <v>58</v>
      </c>
      <c r="E2544">
        <v>1</v>
      </c>
      <c r="F2544">
        <v>0</v>
      </c>
      <c r="G2544">
        <v>0</v>
      </c>
      <c r="H2544">
        <v>0</v>
      </c>
      <c r="I2544">
        <v>1</v>
      </c>
      <c r="J2544">
        <v>0</v>
      </c>
      <c r="K2544">
        <v>0</v>
      </c>
      <c r="L2544">
        <v>3.3333333333333335</v>
      </c>
      <c r="M2544">
        <v>6</v>
      </c>
      <c r="N2544">
        <v>3</v>
      </c>
      <c r="O2544">
        <v>3</v>
      </c>
      <c r="P2544">
        <v>1</v>
      </c>
      <c r="Q2544">
        <v>2</v>
      </c>
      <c r="R2544">
        <v>6</v>
      </c>
      <c r="S2544">
        <v>0</v>
      </c>
      <c r="T2544">
        <v>0</v>
      </c>
      <c r="U2544">
        <v>0</v>
      </c>
    </row>
    <row r="2545" spans="1:21" x14ac:dyDescent="0.35">
      <c r="A2545" t="s">
        <v>372</v>
      </c>
      <c r="B2545">
        <v>44438</v>
      </c>
      <c r="C2545" t="s">
        <v>356</v>
      </c>
      <c r="D2545" t="s">
        <v>120</v>
      </c>
      <c r="E2545">
        <v>1</v>
      </c>
      <c r="F2545">
        <v>0</v>
      </c>
      <c r="G2545">
        <v>0</v>
      </c>
      <c r="H2545">
        <v>1</v>
      </c>
      <c r="I2545">
        <v>0</v>
      </c>
      <c r="J2545">
        <v>0</v>
      </c>
      <c r="K2545">
        <v>0</v>
      </c>
      <c r="L2545">
        <v>6</v>
      </c>
      <c r="M2545">
        <v>4</v>
      </c>
      <c r="N2545">
        <v>2</v>
      </c>
      <c r="O2545">
        <v>2</v>
      </c>
      <c r="P2545">
        <v>2</v>
      </c>
      <c r="Q2545">
        <v>0</v>
      </c>
      <c r="R2545">
        <v>7</v>
      </c>
      <c r="S2545">
        <v>0</v>
      </c>
      <c r="T2545">
        <v>0</v>
      </c>
      <c r="U2545">
        <v>0</v>
      </c>
    </row>
    <row r="2546" spans="1:21" x14ac:dyDescent="0.35">
      <c r="A2546" t="s">
        <v>372</v>
      </c>
      <c r="B2546">
        <v>44439</v>
      </c>
      <c r="C2546" t="s">
        <v>355</v>
      </c>
      <c r="D2546" t="s">
        <v>120</v>
      </c>
      <c r="E2546">
        <v>1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7</v>
      </c>
      <c r="M2546">
        <v>4</v>
      </c>
      <c r="N2546">
        <v>2</v>
      </c>
      <c r="O2546">
        <v>2</v>
      </c>
      <c r="P2546">
        <v>1</v>
      </c>
      <c r="Q2546">
        <v>2</v>
      </c>
      <c r="R2546">
        <v>5</v>
      </c>
      <c r="S2546">
        <v>0</v>
      </c>
      <c r="T2546">
        <v>0</v>
      </c>
      <c r="U2546">
        <v>0</v>
      </c>
    </row>
    <row r="2547" spans="1:21" x14ac:dyDescent="0.35">
      <c r="A2547" t="s">
        <v>372</v>
      </c>
      <c r="B2547">
        <v>44440</v>
      </c>
      <c r="C2547" t="s">
        <v>368</v>
      </c>
      <c r="D2547" t="s">
        <v>120</v>
      </c>
      <c r="E2547">
        <v>1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6</v>
      </c>
      <c r="M2547">
        <v>3</v>
      </c>
      <c r="N2547">
        <v>0</v>
      </c>
      <c r="O2547">
        <v>0</v>
      </c>
      <c r="P2547">
        <v>0</v>
      </c>
      <c r="Q2547">
        <v>0</v>
      </c>
      <c r="R2547">
        <v>9</v>
      </c>
      <c r="S2547">
        <v>0</v>
      </c>
      <c r="T2547">
        <v>0</v>
      </c>
      <c r="U2547">
        <v>0</v>
      </c>
    </row>
    <row r="2548" spans="1:21" x14ac:dyDescent="0.35">
      <c r="A2548" t="s">
        <v>372</v>
      </c>
      <c r="B2548">
        <v>44442</v>
      </c>
      <c r="C2548" t="s">
        <v>370</v>
      </c>
      <c r="D2548" t="s">
        <v>45</v>
      </c>
      <c r="E2548">
        <v>1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2</v>
      </c>
      <c r="M2548">
        <v>2</v>
      </c>
      <c r="N2548">
        <v>0</v>
      </c>
      <c r="O2548">
        <v>0</v>
      </c>
      <c r="P2548">
        <v>0</v>
      </c>
      <c r="Q2548">
        <v>0</v>
      </c>
      <c r="R2548">
        <v>2</v>
      </c>
      <c r="S2548">
        <v>0</v>
      </c>
      <c r="T2548">
        <v>0</v>
      </c>
      <c r="U2548">
        <v>0</v>
      </c>
    </row>
    <row r="2549" spans="1:21" x14ac:dyDescent="0.35">
      <c r="A2549" t="s">
        <v>372</v>
      </c>
      <c r="B2549">
        <v>44443</v>
      </c>
      <c r="C2549" t="s">
        <v>356</v>
      </c>
      <c r="D2549" t="s">
        <v>45</v>
      </c>
      <c r="E2549">
        <v>1</v>
      </c>
      <c r="F2549">
        <v>0</v>
      </c>
      <c r="G2549">
        <v>0</v>
      </c>
      <c r="H2549">
        <v>1</v>
      </c>
      <c r="I2549">
        <v>0</v>
      </c>
      <c r="J2549">
        <v>0</v>
      </c>
      <c r="K2549">
        <v>0</v>
      </c>
      <c r="L2549">
        <v>5.666666666666667</v>
      </c>
      <c r="M2549">
        <v>8</v>
      </c>
      <c r="N2549">
        <v>1</v>
      </c>
      <c r="O2549">
        <v>1</v>
      </c>
      <c r="P2549">
        <v>0</v>
      </c>
      <c r="Q2549">
        <v>0</v>
      </c>
      <c r="R2549">
        <v>8</v>
      </c>
      <c r="S2549">
        <v>0</v>
      </c>
      <c r="T2549">
        <v>0</v>
      </c>
      <c r="U2549">
        <v>0</v>
      </c>
    </row>
    <row r="2550" spans="1:21" x14ac:dyDescent="0.35">
      <c r="A2550" t="s">
        <v>372</v>
      </c>
      <c r="B2550">
        <v>44444</v>
      </c>
      <c r="C2550" t="s">
        <v>355</v>
      </c>
      <c r="D2550" t="s">
        <v>45</v>
      </c>
      <c r="E2550">
        <v>1</v>
      </c>
      <c r="F2550">
        <v>0</v>
      </c>
      <c r="G2550">
        <v>0</v>
      </c>
      <c r="H2550">
        <v>0</v>
      </c>
      <c r="I2550">
        <v>1</v>
      </c>
      <c r="J2550">
        <v>0</v>
      </c>
      <c r="K2550">
        <v>0</v>
      </c>
      <c r="L2550">
        <v>3</v>
      </c>
      <c r="M2550">
        <v>7</v>
      </c>
      <c r="N2550">
        <v>6</v>
      </c>
      <c r="O2550">
        <v>6</v>
      </c>
      <c r="P2550">
        <v>1</v>
      </c>
      <c r="Q2550">
        <v>1</v>
      </c>
      <c r="R2550">
        <v>1</v>
      </c>
      <c r="S2550">
        <v>0</v>
      </c>
      <c r="T2550">
        <v>0</v>
      </c>
      <c r="U2550">
        <v>0</v>
      </c>
    </row>
    <row r="2551" spans="1:21" x14ac:dyDescent="0.35">
      <c r="A2551" t="s">
        <v>372</v>
      </c>
      <c r="B2551">
        <v>44445</v>
      </c>
      <c r="C2551" t="s">
        <v>368</v>
      </c>
      <c r="D2551" t="s">
        <v>110</v>
      </c>
      <c r="E2551">
        <v>1</v>
      </c>
      <c r="F2551">
        <v>0</v>
      </c>
      <c r="G2551">
        <v>0</v>
      </c>
      <c r="H2551">
        <v>1</v>
      </c>
      <c r="I2551">
        <v>0</v>
      </c>
      <c r="J2551">
        <v>0</v>
      </c>
      <c r="K2551">
        <v>0</v>
      </c>
      <c r="L2551">
        <v>8</v>
      </c>
      <c r="M2551">
        <v>6</v>
      </c>
      <c r="N2551">
        <v>1</v>
      </c>
      <c r="O2551">
        <v>0</v>
      </c>
      <c r="P2551">
        <v>0</v>
      </c>
      <c r="Q2551">
        <v>0</v>
      </c>
      <c r="R2551">
        <v>13</v>
      </c>
      <c r="S2551">
        <v>0</v>
      </c>
      <c r="T2551">
        <v>0</v>
      </c>
      <c r="U2551">
        <v>1</v>
      </c>
    </row>
    <row r="2552" spans="1:21" x14ac:dyDescent="0.35">
      <c r="A2552" t="s">
        <v>372</v>
      </c>
      <c r="B2552">
        <v>44446</v>
      </c>
      <c r="C2552" t="s">
        <v>370</v>
      </c>
      <c r="D2552" t="s">
        <v>110</v>
      </c>
      <c r="E2552">
        <v>1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1</v>
      </c>
      <c r="M2552">
        <v>2</v>
      </c>
      <c r="N2552">
        <v>1</v>
      </c>
      <c r="O2552">
        <v>1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</row>
    <row r="2553" spans="1:21" x14ac:dyDescent="0.35">
      <c r="A2553" t="s">
        <v>372</v>
      </c>
      <c r="B2553">
        <v>44447</v>
      </c>
      <c r="C2553" t="s">
        <v>367</v>
      </c>
      <c r="D2553" t="s">
        <v>110</v>
      </c>
      <c r="E2553">
        <v>1</v>
      </c>
      <c r="F2553">
        <v>0</v>
      </c>
      <c r="G2553">
        <v>0</v>
      </c>
      <c r="H2553">
        <v>0</v>
      </c>
      <c r="I2553">
        <v>1</v>
      </c>
      <c r="J2553">
        <v>0</v>
      </c>
      <c r="K2553">
        <v>0</v>
      </c>
      <c r="L2553">
        <v>5</v>
      </c>
      <c r="M2553">
        <v>5</v>
      </c>
      <c r="N2553">
        <v>4</v>
      </c>
      <c r="O2553">
        <v>4</v>
      </c>
      <c r="P2553">
        <v>1</v>
      </c>
      <c r="Q2553">
        <v>0</v>
      </c>
      <c r="R2553">
        <v>6</v>
      </c>
      <c r="S2553">
        <v>0</v>
      </c>
      <c r="T2553">
        <v>0</v>
      </c>
      <c r="U2553">
        <v>1</v>
      </c>
    </row>
    <row r="2554" spans="1:21" x14ac:dyDescent="0.35">
      <c r="A2554" t="s">
        <v>372</v>
      </c>
      <c r="B2554" t="s">
        <v>0</v>
      </c>
      <c r="C2554" t="s">
        <v>1</v>
      </c>
      <c r="D2554" t="s">
        <v>2</v>
      </c>
      <c r="E2554" t="s">
        <v>3</v>
      </c>
      <c r="F2554" t="s">
        <v>4</v>
      </c>
      <c r="G2554" t="s">
        <v>5</v>
      </c>
      <c r="H2554" t="s">
        <v>6</v>
      </c>
      <c r="I2554" t="s">
        <v>7</v>
      </c>
      <c r="J2554" t="s">
        <v>8</v>
      </c>
      <c r="K2554" t="s">
        <v>9</v>
      </c>
      <c r="L2554" t="s">
        <v>10</v>
      </c>
      <c r="M2554" t="s">
        <v>11</v>
      </c>
      <c r="N2554" t="s">
        <v>12</v>
      </c>
      <c r="O2554" t="s">
        <v>13</v>
      </c>
      <c r="P2554" t="s">
        <v>14</v>
      </c>
      <c r="Q2554" t="s">
        <v>15</v>
      </c>
      <c r="R2554" t="s">
        <v>16</v>
      </c>
      <c r="S2554" t="s">
        <v>17</v>
      </c>
      <c r="T2554" t="s">
        <v>18</v>
      </c>
      <c r="U2554" t="s">
        <v>19</v>
      </c>
    </row>
    <row r="2555" spans="1:21" x14ac:dyDescent="0.35">
      <c r="A2555" t="s">
        <v>372</v>
      </c>
      <c r="B2555">
        <v>44448</v>
      </c>
      <c r="C2555" t="s">
        <v>361</v>
      </c>
      <c r="D2555" t="s">
        <v>110</v>
      </c>
      <c r="E2555">
        <v>1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3</v>
      </c>
      <c r="M2555">
        <v>3</v>
      </c>
      <c r="N2555">
        <v>1</v>
      </c>
      <c r="O2555">
        <v>1</v>
      </c>
      <c r="P2555">
        <v>0</v>
      </c>
      <c r="Q2555">
        <v>2</v>
      </c>
      <c r="R2555">
        <v>3</v>
      </c>
      <c r="S2555">
        <v>0</v>
      </c>
      <c r="T2555">
        <v>0</v>
      </c>
      <c r="U2555">
        <v>0</v>
      </c>
    </row>
    <row r="2556" spans="1:21" x14ac:dyDescent="0.35">
      <c r="A2556" t="s">
        <v>372</v>
      </c>
      <c r="B2556">
        <v>44449</v>
      </c>
      <c r="C2556" t="s">
        <v>356</v>
      </c>
      <c r="D2556" t="s">
        <v>69</v>
      </c>
      <c r="E2556">
        <v>1</v>
      </c>
      <c r="F2556">
        <v>0</v>
      </c>
      <c r="G2556">
        <v>0</v>
      </c>
      <c r="H2556">
        <v>1</v>
      </c>
      <c r="I2556">
        <v>0</v>
      </c>
      <c r="J2556">
        <v>0</v>
      </c>
      <c r="K2556">
        <v>0</v>
      </c>
      <c r="L2556">
        <v>7</v>
      </c>
      <c r="M2556">
        <v>3</v>
      </c>
      <c r="N2556">
        <v>0</v>
      </c>
      <c r="O2556">
        <v>0</v>
      </c>
      <c r="P2556">
        <v>0</v>
      </c>
      <c r="Q2556">
        <v>1</v>
      </c>
      <c r="R2556">
        <v>7</v>
      </c>
      <c r="S2556">
        <v>2</v>
      </c>
      <c r="T2556">
        <v>0</v>
      </c>
      <c r="U2556">
        <v>0</v>
      </c>
    </row>
    <row r="2557" spans="1:21" x14ac:dyDescent="0.35">
      <c r="A2557" t="s">
        <v>372</v>
      </c>
      <c r="B2557">
        <v>44450</v>
      </c>
      <c r="C2557" t="s">
        <v>355</v>
      </c>
      <c r="D2557" t="s">
        <v>69</v>
      </c>
      <c r="E2557">
        <v>1</v>
      </c>
      <c r="F2557">
        <v>0</v>
      </c>
      <c r="G2557">
        <v>0</v>
      </c>
      <c r="H2557">
        <v>1</v>
      </c>
      <c r="I2557">
        <v>0</v>
      </c>
      <c r="J2557">
        <v>0</v>
      </c>
      <c r="K2557">
        <v>0</v>
      </c>
      <c r="L2557">
        <v>7</v>
      </c>
      <c r="M2557">
        <v>6</v>
      </c>
      <c r="N2557">
        <v>2</v>
      </c>
      <c r="O2557">
        <v>2</v>
      </c>
      <c r="P2557">
        <v>1</v>
      </c>
      <c r="Q2557">
        <v>2</v>
      </c>
      <c r="R2557">
        <v>5</v>
      </c>
      <c r="S2557">
        <v>0</v>
      </c>
      <c r="T2557">
        <v>0</v>
      </c>
      <c r="U2557">
        <v>0</v>
      </c>
    </row>
    <row r="2558" spans="1:21" x14ac:dyDescent="0.35">
      <c r="A2558" t="s">
        <v>372</v>
      </c>
      <c r="B2558">
        <v>44451</v>
      </c>
      <c r="C2558" t="s">
        <v>368</v>
      </c>
      <c r="D2558" t="s">
        <v>69</v>
      </c>
      <c r="E2558">
        <v>1</v>
      </c>
      <c r="F2558">
        <v>0</v>
      </c>
      <c r="G2558">
        <v>0</v>
      </c>
      <c r="H2558">
        <v>1</v>
      </c>
      <c r="I2558">
        <v>0</v>
      </c>
      <c r="J2558">
        <v>0</v>
      </c>
      <c r="K2558">
        <v>0</v>
      </c>
      <c r="L2558">
        <v>8</v>
      </c>
      <c r="M2558">
        <v>1</v>
      </c>
      <c r="N2558">
        <v>0</v>
      </c>
      <c r="O2558">
        <v>0</v>
      </c>
      <c r="P2558">
        <v>0</v>
      </c>
      <c r="Q2558">
        <v>0</v>
      </c>
      <c r="R2558">
        <v>9</v>
      </c>
      <c r="S2558">
        <v>0</v>
      </c>
      <c r="T2558">
        <v>0</v>
      </c>
      <c r="U2558">
        <v>0</v>
      </c>
    </row>
    <row r="2559" spans="1:21" x14ac:dyDescent="0.35">
      <c r="A2559" t="s">
        <v>372</v>
      </c>
      <c r="B2559">
        <v>44452</v>
      </c>
      <c r="C2559" t="s">
        <v>353</v>
      </c>
      <c r="D2559" t="s">
        <v>131</v>
      </c>
      <c r="E2559">
        <v>1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4.333333333333333</v>
      </c>
      <c r="M2559">
        <v>4</v>
      </c>
      <c r="N2559">
        <v>1</v>
      </c>
      <c r="O2559">
        <v>1</v>
      </c>
      <c r="P2559">
        <v>0</v>
      </c>
      <c r="Q2559">
        <v>1</v>
      </c>
      <c r="R2559">
        <v>5</v>
      </c>
      <c r="S2559">
        <v>0</v>
      </c>
      <c r="T2559">
        <v>0</v>
      </c>
      <c r="U2559">
        <v>0</v>
      </c>
    </row>
    <row r="2560" spans="1:21" x14ac:dyDescent="0.35">
      <c r="A2560" t="s">
        <v>372</v>
      </c>
      <c r="B2560">
        <v>44453</v>
      </c>
      <c r="C2560" t="s">
        <v>361</v>
      </c>
      <c r="D2560" t="s">
        <v>131</v>
      </c>
      <c r="E2560">
        <v>1</v>
      </c>
      <c r="F2560">
        <v>0</v>
      </c>
      <c r="G2560">
        <v>0</v>
      </c>
      <c r="H2560">
        <v>1</v>
      </c>
      <c r="I2560">
        <v>0</v>
      </c>
      <c r="J2560">
        <v>0</v>
      </c>
      <c r="K2560">
        <v>0</v>
      </c>
      <c r="L2560">
        <v>5</v>
      </c>
      <c r="M2560">
        <v>2</v>
      </c>
      <c r="N2560">
        <v>0</v>
      </c>
      <c r="O2560">
        <v>0</v>
      </c>
      <c r="P2560">
        <v>0</v>
      </c>
      <c r="Q2560">
        <v>2</v>
      </c>
      <c r="R2560">
        <v>6</v>
      </c>
      <c r="S2560">
        <v>0</v>
      </c>
      <c r="T2560">
        <v>0</v>
      </c>
      <c r="U2560">
        <v>0</v>
      </c>
    </row>
    <row r="2561" spans="1:21" x14ac:dyDescent="0.35">
      <c r="A2561" t="s">
        <v>372</v>
      </c>
      <c r="B2561">
        <v>44454</v>
      </c>
      <c r="C2561" t="s">
        <v>356</v>
      </c>
      <c r="D2561" t="s">
        <v>131</v>
      </c>
      <c r="E2561">
        <v>1</v>
      </c>
      <c r="F2561">
        <v>0</v>
      </c>
      <c r="G2561">
        <v>0</v>
      </c>
      <c r="H2561">
        <v>1</v>
      </c>
      <c r="I2561">
        <v>0</v>
      </c>
      <c r="J2561">
        <v>0</v>
      </c>
      <c r="K2561">
        <v>0</v>
      </c>
      <c r="L2561">
        <v>5</v>
      </c>
      <c r="M2561">
        <v>3</v>
      </c>
      <c r="N2561">
        <v>2</v>
      </c>
      <c r="O2561">
        <v>2</v>
      </c>
      <c r="P2561">
        <v>0</v>
      </c>
      <c r="Q2561">
        <v>2</v>
      </c>
      <c r="R2561">
        <v>5</v>
      </c>
      <c r="S2561">
        <v>0</v>
      </c>
      <c r="T2561">
        <v>0</v>
      </c>
      <c r="U2561">
        <v>0</v>
      </c>
    </row>
    <row r="2562" spans="1:21" x14ac:dyDescent="0.35">
      <c r="A2562" t="s">
        <v>372</v>
      </c>
      <c r="B2562">
        <v>44456</v>
      </c>
      <c r="C2562" t="s">
        <v>355</v>
      </c>
      <c r="D2562" t="s">
        <v>91</v>
      </c>
      <c r="E2562">
        <v>1</v>
      </c>
      <c r="F2562">
        <v>0</v>
      </c>
      <c r="G2562">
        <v>0</v>
      </c>
      <c r="H2562">
        <v>0</v>
      </c>
      <c r="I2562">
        <v>1</v>
      </c>
      <c r="J2562">
        <v>0</v>
      </c>
      <c r="K2562">
        <v>0</v>
      </c>
      <c r="L2562">
        <v>6</v>
      </c>
      <c r="M2562">
        <v>6</v>
      </c>
      <c r="N2562">
        <v>3</v>
      </c>
      <c r="O2562">
        <v>3</v>
      </c>
      <c r="P2562">
        <v>0</v>
      </c>
      <c r="Q2562">
        <v>2</v>
      </c>
      <c r="R2562">
        <v>5</v>
      </c>
      <c r="S2562">
        <v>0</v>
      </c>
      <c r="T2562">
        <v>0</v>
      </c>
      <c r="U2562">
        <v>0</v>
      </c>
    </row>
    <row r="2563" spans="1:21" x14ac:dyDescent="0.35">
      <c r="A2563" t="s">
        <v>372</v>
      </c>
      <c r="B2563">
        <v>44457</v>
      </c>
      <c r="C2563" t="s">
        <v>368</v>
      </c>
      <c r="D2563" t="s">
        <v>91</v>
      </c>
      <c r="E2563">
        <v>1</v>
      </c>
      <c r="F2563">
        <v>0</v>
      </c>
      <c r="G2563">
        <v>0</v>
      </c>
      <c r="H2563">
        <v>1</v>
      </c>
      <c r="I2563">
        <v>0</v>
      </c>
      <c r="J2563">
        <v>0</v>
      </c>
      <c r="K2563">
        <v>0</v>
      </c>
      <c r="L2563">
        <v>7</v>
      </c>
      <c r="M2563">
        <v>2</v>
      </c>
      <c r="N2563">
        <v>0</v>
      </c>
      <c r="O2563">
        <v>0</v>
      </c>
      <c r="P2563">
        <v>0</v>
      </c>
      <c r="Q2563">
        <v>2</v>
      </c>
      <c r="R2563">
        <v>7</v>
      </c>
      <c r="S2563">
        <v>0</v>
      </c>
      <c r="T2563">
        <v>0</v>
      </c>
      <c r="U2563">
        <v>0</v>
      </c>
    </row>
    <row r="2564" spans="1:21" x14ac:dyDescent="0.35">
      <c r="A2564" t="s">
        <v>372</v>
      </c>
      <c r="B2564">
        <v>44458</v>
      </c>
      <c r="C2564" t="s">
        <v>353</v>
      </c>
      <c r="D2564" t="s">
        <v>91</v>
      </c>
      <c r="E2564">
        <v>1</v>
      </c>
      <c r="F2564">
        <v>0</v>
      </c>
      <c r="G2564">
        <v>0</v>
      </c>
      <c r="H2564">
        <v>1</v>
      </c>
      <c r="I2564">
        <v>0</v>
      </c>
      <c r="J2564">
        <v>0</v>
      </c>
      <c r="K2564">
        <v>0</v>
      </c>
      <c r="L2564">
        <v>5</v>
      </c>
      <c r="M2564">
        <v>3</v>
      </c>
      <c r="N2564">
        <v>1</v>
      </c>
      <c r="O2564">
        <v>1</v>
      </c>
      <c r="P2564">
        <v>0</v>
      </c>
      <c r="Q2564">
        <v>0</v>
      </c>
      <c r="R2564">
        <v>8</v>
      </c>
      <c r="S2564">
        <v>0</v>
      </c>
      <c r="T2564">
        <v>0</v>
      </c>
      <c r="U2564">
        <v>1</v>
      </c>
    </row>
    <row r="2565" spans="1:21" x14ac:dyDescent="0.35">
      <c r="A2565" t="s">
        <v>372</v>
      </c>
      <c r="B2565">
        <v>44460</v>
      </c>
      <c r="C2565" t="s">
        <v>356</v>
      </c>
      <c r="D2565" t="s">
        <v>86</v>
      </c>
      <c r="E2565">
        <v>1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6</v>
      </c>
      <c r="M2565">
        <v>7</v>
      </c>
      <c r="N2565">
        <v>4</v>
      </c>
      <c r="O2565">
        <v>4</v>
      </c>
      <c r="P2565">
        <v>0</v>
      </c>
      <c r="Q2565">
        <v>0</v>
      </c>
      <c r="R2565">
        <v>5</v>
      </c>
      <c r="S2565">
        <v>0</v>
      </c>
      <c r="T2565">
        <v>1</v>
      </c>
      <c r="U2565">
        <v>0</v>
      </c>
    </row>
    <row r="2566" spans="1:21" x14ac:dyDescent="0.35">
      <c r="A2566" t="s">
        <v>372</v>
      </c>
      <c r="B2566">
        <v>44461</v>
      </c>
      <c r="C2566" t="s">
        <v>355</v>
      </c>
      <c r="D2566" t="s">
        <v>86</v>
      </c>
      <c r="E2566">
        <v>1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3.6666666666666665</v>
      </c>
      <c r="M2566">
        <v>7</v>
      </c>
      <c r="N2566">
        <v>5</v>
      </c>
      <c r="O2566">
        <v>5</v>
      </c>
      <c r="P2566">
        <v>1</v>
      </c>
      <c r="Q2566">
        <v>0</v>
      </c>
      <c r="R2566">
        <v>2</v>
      </c>
      <c r="S2566">
        <v>0</v>
      </c>
      <c r="T2566">
        <v>0</v>
      </c>
      <c r="U2566">
        <v>0</v>
      </c>
    </row>
    <row r="2567" spans="1:21" x14ac:dyDescent="0.35">
      <c r="A2567" t="s">
        <v>372</v>
      </c>
      <c r="B2567">
        <v>44462</v>
      </c>
      <c r="C2567" t="s">
        <v>368</v>
      </c>
      <c r="D2567" t="s">
        <v>86</v>
      </c>
      <c r="E2567">
        <v>1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5</v>
      </c>
      <c r="M2567">
        <v>6</v>
      </c>
      <c r="N2567">
        <v>5</v>
      </c>
      <c r="O2567">
        <v>5</v>
      </c>
      <c r="P2567">
        <v>1</v>
      </c>
      <c r="Q2567">
        <v>1</v>
      </c>
      <c r="R2567">
        <v>6</v>
      </c>
      <c r="S2567">
        <v>0</v>
      </c>
      <c r="T2567">
        <v>0</v>
      </c>
      <c r="U2567">
        <v>0</v>
      </c>
    </row>
    <row r="2568" spans="1:21" x14ac:dyDescent="0.35">
      <c r="A2568" t="s">
        <v>372</v>
      </c>
      <c r="B2568">
        <v>44463</v>
      </c>
      <c r="C2568" t="s">
        <v>361</v>
      </c>
      <c r="D2568" t="s">
        <v>48</v>
      </c>
      <c r="E2568">
        <v>1</v>
      </c>
      <c r="F2568">
        <v>0</v>
      </c>
      <c r="G2568">
        <v>0</v>
      </c>
      <c r="H2568">
        <v>1</v>
      </c>
      <c r="I2568">
        <v>0</v>
      </c>
      <c r="J2568">
        <v>0</v>
      </c>
      <c r="K2568">
        <v>0</v>
      </c>
      <c r="L2568">
        <v>5</v>
      </c>
      <c r="M2568">
        <v>3</v>
      </c>
      <c r="N2568">
        <v>2</v>
      </c>
      <c r="O2568">
        <v>2</v>
      </c>
      <c r="P2568">
        <v>1</v>
      </c>
      <c r="Q2568">
        <v>0</v>
      </c>
      <c r="R2568">
        <v>7</v>
      </c>
      <c r="S2568">
        <v>0</v>
      </c>
      <c r="T2568">
        <v>0</v>
      </c>
      <c r="U2568">
        <v>2</v>
      </c>
    </row>
    <row r="2569" spans="1:21" x14ac:dyDescent="0.35">
      <c r="A2569" t="s">
        <v>372</v>
      </c>
      <c r="B2569">
        <v>44464</v>
      </c>
      <c r="C2569" t="s">
        <v>353</v>
      </c>
      <c r="D2569" t="s">
        <v>48</v>
      </c>
      <c r="E2569">
        <v>1</v>
      </c>
      <c r="F2569">
        <v>0</v>
      </c>
      <c r="G2569">
        <v>0</v>
      </c>
      <c r="H2569">
        <v>0</v>
      </c>
      <c r="I2569">
        <v>1</v>
      </c>
      <c r="J2569">
        <v>0</v>
      </c>
      <c r="K2569">
        <v>0</v>
      </c>
      <c r="L2569">
        <v>4.333333333333333</v>
      </c>
      <c r="M2569">
        <v>6</v>
      </c>
      <c r="N2569">
        <v>4</v>
      </c>
      <c r="O2569">
        <v>3</v>
      </c>
      <c r="P2569">
        <v>2</v>
      </c>
      <c r="Q2569">
        <v>1</v>
      </c>
      <c r="R2569">
        <v>3</v>
      </c>
      <c r="S2569">
        <v>0</v>
      </c>
      <c r="T2569">
        <v>0</v>
      </c>
      <c r="U2569">
        <v>0</v>
      </c>
    </row>
    <row r="2570" spans="1:21" x14ac:dyDescent="0.35">
      <c r="A2570" t="s">
        <v>372</v>
      </c>
      <c r="B2570">
        <v>44465</v>
      </c>
      <c r="C2570" t="s">
        <v>356</v>
      </c>
      <c r="D2570" t="s">
        <v>48</v>
      </c>
      <c r="E2570">
        <v>1</v>
      </c>
      <c r="F2570">
        <v>0</v>
      </c>
      <c r="G2570">
        <v>0</v>
      </c>
      <c r="H2570">
        <v>1</v>
      </c>
      <c r="I2570">
        <v>0</v>
      </c>
      <c r="J2570">
        <v>0</v>
      </c>
      <c r="K2570">
        <v>0</v>
      </c>
      <c r="L2570">
        <v>5</v>
      </c>
      <c r="M2570">
        <v>5</v>
      </c>
      <c r="N2570">
        <v>0</v>
      </c>
      <c r="O2570">
        <v>0</v>
      </c>
      <c r="P2570">
        <v>0</v>
      </c>
      <c r="Q2570">
        <v>1</v>
      </c>
      <c r="R2570">
        <v>3</v>
      </c>
      <c r="S2570">
        <v>0</v>
      </c>
      <c r="T2570">
        <v>0</v>
      </c>
      <c r="U2570">
        <v>0</v>
      </c>
    </row>
    <row r="2571" spans="1:21" x14ac:dyDescent="0.35">
      <c r="A2571" t="s">
        <v>372</v>
      </c>
      <c r="B2571">
        <v>44467</v>
      </c>
      <c r="C2571" t="s">
        <v>355</v>
      </c>
      <c r="D2571" t="s">
        <v>69</v>
      </c>
      <c r="E2571">
        <v>1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7</v>
      </c>
      <c r="M2571">
        <v>3</v>
      </c>
      <c r="N2571">
        <v>0</v>
      </c>
      <c r="O2571">
        <v>0</v>
      </c>
      <c r="P2571">
        <v>0</v>
      </c>
      <c r="Q2571">
        <v>2</v>
      </c>
      <c r="R2571">
        <v>5</v>
      </c>
      <c r="S2571">
        <v>0</v>
      </c>
      <c r="T2571">
        <v>0</v>
      </c>
      <c r="U2571">
        <v>0</v>
      </c>
    </row>
    <row r="2572" spans="1:21" x14ac:dyDescent="0.35">
      <c r="A2572" t="s">
        <v>372</v>
      </c>
      <c r="B2572">
        <v>44468</v>
      </c>
      <c r="C2572" t="s">
        <v>368</v>
      </c>
      <c r="D2572" t="s">
        <v>69</v>
      </c>
      <c r="E2572">
        <v>1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5.333333333333333</v>
      </c>
      <c r="M2572">
        <v>11</v>
      </c>
      <c r="N2572">
        <v>6</v>
      </c>
      <c r="O2572">
        <v>5</v>
      </c>
      <c r="P2572">
        <v>2</v>
      </c>
      <c r="Q2572">
        <v>0</v>
      </c>
      <c r="R2572">
        <v>4</v>
      </c>
      <c r="S2572">
        <v>0</v>
      </c>
      <c r="T2572">
        <v>0</v>
      </c>
      <c r="U2572">
        <v>0</v>
      </c>
    </row>
    <row r="2573" spans="1:21" x14ac:dyDescent="0.35">
      <c r="A2573" t="s">
        <v>372</v>
      </c>
      <c r="B2573">
        <v>44469</v>
      </c>
      <c r="C2573" t="s">
        <v>361</v>
      </c>
      <c r="D2573" t="s">
        <v>69</v>
      </c>
      <c r="E2573">
        <v>1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4.666666666666667</v>
      </c>
      <c r="M2573">
        <v>4</v>
      </c>
      <c r="N2573">
        <v>3</v>
      </c>
      <c r="O2573">
        <v>3</v>
      </c>
      <c r="P2573">
        <v>2</v>
      </c>
      <c r="Q2573">
        <v>2</v>
      </c>
      <c r="R2573">
        <v>5</v>
      </c>
      <c r="S2573">
        <v>0</v>
      </c>
      <c r="T2573">
        <v>0</v>
      </c>
      <c r="U2573">
        <v>0</v>
      </c>
    </row>
    <row r="2574" spans="1:21" x14ac:dyDescent="0.35">
      <c r="A2574" t="s">
        <v>372</v>
      </c>
      <c r="B2574">
        <v>44470</v>
      </c>
      <c r="C2574" t="s">
        <v>353</v>
      </c>
      <c r="D2574" t="s">
        <v>108</v>
      </c>
      <c r="E2574">
        <v>1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1.6666666666666665</v>
      </c>
      <c r="M2574">
        <v>5</v>
      </c>
      <c r="N2574">
        <v>3</v>
      </c>
      <c r="O2574">
        <v>3</v>
      </c>
      <c r="P2574">
        <v>0</v>
      </c>
      <c r="Q2574">
        <v>0</v>
      </c>
      <c r="R2574">
        <v>1</v>
      </c>
      <c r="S2574">
        <v>0</v>
      </c>
      <c r="T2574">
        <v>0</v>
      </c>
      <c r="U2574">
        <v>0</v>
      </c>
    </row>
    <row r="2575" spans="1:21" x14ac:dyDescent="0.35">
      <c r="A2575" t="s">
        <v>372</v>
      </c>
      <c r="B2575" t="s">
        <v>0</v>
      </c>
      <c r="C2575" t="s">
        <v>1</v>
      </c>
      <c r="D2575" t="s">
        <v>2</v>
      </c>
      <c r="E2575" t="s">
        <v>3</v>
      </c>
      <c r="F2575" t="s">
        <v>4</v>
      </c>
      <c r="G2575" t="s">
        <v>5</v>
      </c>
      <c r="H2575" t="s">
        <v>6</v>
      </c>
      <c r="I2575" t="s">
        <v>7</v>
      </c>
      <c r="J2575" t="s">
        <v>8</v>
      </c>
      <c r="K2575" t="s">
        <v>9</v>
      </c>
      <c r="L2575" t="s">
        <v>10</v>
      </c>
      <c r="M2575" t="s">
        <v>11</v>
      </c>
      <c r="N2575" t="s">
        <v>12</v>
      </c>
      <c r="O2575" t="s">
        <v>13</v>
      </c>
      <c r="P2575" t="s">
        <v>14</v>
      </c>
      <c r="Q2575" t="s">
        <v>15</v>
      </c>
      <c r="R2575" t="s">
        <v>16</v>
      </c>
      <c r="S2575" t="s">
        <v>17</v>
      </c>
      <c r="T2575" t="s">
        <v>18</v>
      </c>
      <c r="U2575" t="s">
        <v>19</v>
      </c>
    </row>
    <row r="2576" spans="1:21" x14ac:dyDescent="0.35">
      <c r="A2576" t="s">
        <v>372</v>
      </c>
      <c r="B2576">
        <v>44471</v>
      </c>
      <c r="C2576" t="s">
        <v>356</v>
      </c>
      <c r="D2576" t="s">
        <v>108</v>
      </c>
      <c r="E2576">
        <v>1</v>
      </c>
      <c r="F2576">
        <v>0</v>
      </c>
      <c r="G2576">
        <v>0</v>
      </c>
      <c r="H2576">
        <v>1</v>
      </c>
      <c r="I2576">
        <v>0</v>
      </c>
      <c r="J2576">
        <v>0</v>
      </c>
      <c r="K2576">
        <v>0</v>
      </c>
      <c r="L2576">
        <v>6.333333333333333</v>
      </c>
      <c r="M2576">
        <v>1</v>
      </c>
      <c r="N2576">
        <v>1</v>
      </c>
      <c r="O2576">
        <v>1</v>
      </c>
      <c r="P2576">
        <v>0</v>
      </c>
      <c r="Q2576">
        <v>2</v>
      </c>
      <c r="R2576">
        <v>7</v>
      </c>
      <c r="S2576">
        <v>0</v>
      </c>
      <c r="T2576">
        <v>0</v>
      </c>
      <c r="U2576">
        <v>0</v>
      </c>
    </row>
    <row r="2577" spans="1:21" x14ac:dyDescent="0.35">
      <c r="A2577" t="s">
        <v>372</v>
      </c>
      <c r="B2577">
        <v>44472</v>
      </c>
      <c r="C2577" t="s">
        <v>355</v>
      </c>
      <c r="D2577" t="s">
        <v>108</v>
      </c>
      <c r="E2577">
        <v>1</v>
      </c>
      <c r="F2577">
        <v>0</v>
      </c>
      <c r="G2577">
        <v>0</v>
      </c>
      <c r="H2577">
        <v>1</v>
      </c>
      <c r="I2577">
        <v>0</v>
      </c>
      <c r="J2577">
        <v>0</v>
      </c>
      <c r="K2577">
        <v>0</v>
      </c>
      <c r="L2577">
        <v>5</v>
      </c>
      <c r="M2577">
        <v>3</v>
      </c>
      <c r="N2577">
        <v>1</v>
      </c>
      <c r="O2577">
        <v>1</v>
      </c>
      <c r="P2577">
        <v>0</v>
      </c>
      <c r="Q2577">
        <v>1</v>
      </c>
      <c r="R2577">
        <v>11</v>
      </c>
      <c r="S2577">
        <v>1</v>
      </c>
      <c r="T2577">
        <v>0</v>
      </c>
      <c r="U2577">
        <v>0</v>
      </c>
    </row>
    <row r="2578" spans="1:21" x14ac:dyDescent="0.35">
      <c r="A2578" t="s">
        <v>372</v>
      </c>
      <c r="B2578" t="s">
        <v>77</v>
      </c>
      <c r="C2578" t="s">
        <v>78</v>
      </c>
      <c r="E2578">
        <v>162</v>
      </c>
      <c r="F2578">
        <v>1</v>
      </c>
      <c r="G2578">
        <v>0</v>
      </c>
      <c r="H2578">
        <v>65</v>
      </c>
      <c r="I2578">
        <v>28</v>
      </c>
      <c r="J2578">
        <v>0</v>
      </c>
      <c r="K2578">
        <v>0</v>
      </c>
      <c r="L2578">
        <v>843.33333333333337</v>
      </c>
      <c r="M2578">
        <v>651</v>
      </c>
      <c r="N2578">
        <v>297</v>
      </c>
      <c r="O2578">
        <v>275</v>
      </c>
      <c r="P2578">
        <v>101</v>
      </c>
      <c r="Q2578">
        <v>217</v>
      </c>
      <c r="R2578">
        <v>947</v>
      </c>
      <c r="S2578">
        <v>23</v>
      </c>
      <c r="T2578">
        <v>2</v>
      </c>
      <c r="U2578">
        <v>24</v>
      </c>
    </row>
    <row r="2579" spans="1:21" x14ac:dyDescent="0.35">
      <c r="A2579" t="s">
        <v>385</v>
      </c>
      <c r="B2579" t="s">
        <v>0</v>
      </c>
      <c r="C2579" t="s">
        <v>1</v>
      </c>
      <c r="D2579" t="s">
        <v>2</v>
      </c>
      <c r="E2579" t="s">
        <v>3</v>
      </c>
      <c r="F2579" t="s">
        <v>4</v>
      </c>
      <c r="G2579" t="s">
        <v>5</v>
      </c>
      <c r="H2579" t="s">
        <v>6</v>
      </c>
      <c r="I2579" t="s">
        <v>7</v>
      </c>
      <c r="J2579" t="s">
        <v>8</v>
      </c>
      <c r="K2579" t="s">
        <v>9</v>
      </c>
      <c r="L2579" t="s">
        <v>10</v>
      </c>
      <c r="M2579" t="s">
        <v>11</v>
      </c>
      <c r="N2579" t="s">
        <v>12</v>
      </c>
      <c r="O2579" t="s">
        <v>13</v>
      </c>
      <c r="P2579" t="s">
        <v>14</v>
      </c>
      <c r="Q2579" t="s">
        <v>15</v>
      </c>
      <c r="R2579" t="s">
        <v>16</v>
      </c>
      <c r="S2579" t="s">
        <v>17</v>
      </c>
      <c r="T2579" t="s">
        <v>18</v>
      </c>
      <c r="U2579" t="s">
        <v>19</v>
      </c>
    </row>
    <row r="2580" spans="1:21" x14ac:dyDescent="0.35">
      <c r="A2580" t="s">
        <v>385</v>
      </c>
      <c r="B2580">
        <v>44287</v>
      </c>
      <c r="C2580" t="s">
        <v>373</v>
      </c>
      <c r="D2580" t="s">
        <v>30</v>
      </c>
      <c r="E2580">
        <v>1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4</v>
      </c>
      <c r="M2580">
        <v>6</v>
      </c>
      <c r="N2580">
        <v>3</v>
      </c>
      <c r="O2580">
        <v>3</v>
      </c>
      <c r="P2580">
        <v>0</v>
      </c>
      <c r="Q2580">
        <v>2</v>
      </c>
      <c r="R2580">
        <v>5</v>
      </c>
      <c r="S2580">
        <v>0</v>
      </c>
      <c r="T2580">
        <v>0</v>
      </c>
      <c r="U2580">
        <v>1</v>
      </c>
    </row>
    <row r="2581" spans="1:21" x14ac:dyDescent="0.35">
      <c r="A2581" t="s">
        <v>385</v>
      </c>
      <c r="B2581">
        <v>44289</v>
      </c>
      <c r="C2581" t="s">
        <v>374</v>
      </c>
      <c r="D2581" t="s">
        <v>30</v>
      </c>
      <c r="E2581">
        <v>1</v>
      </c>
      <c r="F2581">
        <v>0</v>
      </c>
      <c r="G2581">
        <v>0</v>
      </c>
      <c r="H2581">
        <v>0</v>
      </c>
      <c r="I2581">
        <v>1</v>
      </c>
      <c r="J2581">
        <v>0</v>
      </c>
      <c r="K2581">
        <v>0</v>
      </c>
      <c r="L2581">
        <v>6.333333333333333</v>
      </c>
      <c r="M2581">
        <v>1</v>
      </c>
      <c r="N2581">
        <v>1</v>
      </c>
      <c r="O2581">
        <v>1</v>
      </c>
      <c r="P2581">
        <v>1</v>
      </c>
      <c r="Q2581">
        <v>0</v>
      </c>
      <c r="R2581">
        <v>11</v>
      </c>
      <c r="S2581">
        <v>1</v>
      </c>
      <c r="T2581">
        <v>0</v>
      </c>
      <c r="U2581">
        <v>0</v>
      </c>
    </row>
    <row r="2582" spans="1:21" x14ac:dyDescent="0.35">
      <c r="A2582" t="s">
        <v>385</v>
      </c>
      <c r="B2582">
        <v>44290</v>
      </c>
      <c r="C2582" t="s">
        <v>375</v>
      </c>
      <c r="D2582" t="s">
        <v>30</v>
      </c>
      <c r="E2582">
        <v>1</v>
      </c>
      <c r="F2582">
        <v>0</v>
      </c>
      <c r="G2582">
        <v>0</v>
      </c>
      <c r="H2582">
        <v>0</v>
      </c>
      <c r="I2582">
        <v>1</v>
      </c>
      <c r="J2582">
        <v>0</v>
      </c>
      <c r="K2582">
        <v>0</v>
      </c>
      <c r="L2582">
        <v>5</v>
      </c>
      <c r="M2582">
        <v>4</v>
      </c>
      <c r="N2582">
        <v>2</v>
      </c>
      <c r="O2582">
        <v>2</v>
      </c>
      <c r="P2582">
        <v>1</v>
      </c>
      <c r="Q2582">
        <v>2</v>
      </c>
      <c r="R2582">
        <v>4</v>
      </c>
      <c r="S2582">
        <v>0</v>
      </c>
      <c r="T2582">
        <v>0</v>
      </c>
      <c r="U2582">
        <v>0</v>
      </c>
    </row>
    <row r="2583" spans="1:21" x14ac:dyDescent="0.35">
      <c r="A2583" t="s">
        <v>385</v>
      </c>
      <c r="B2583">
        <v>44291</v>
      </c>
      <c r="C2583" t="s">
        <v>376</v>
      </c>
      <c r="D2583" t="s">
        <v>114</v>
      </c>
      <c r="E2583">
        <v>1</v>
      </c>
      <c r="F2583">
        <v>0</v>
      </c>
      <c r="G2583">
        <v>0</v>
      </c>
      <c r="H2583">
        <v>0</v>
      </c>
      <c r="I2583">
        <v>1</v>
      </c>
      <c r="J2583">
        <v>0</v>
      </c>
      <c r="K2583">
        <v>0</v>
      </c>
      <c r="L2583">
        <v>5</v>
      </c>
      <c r="M2583">
        <v>4</v>
      </c>
      <c r="N2583">
        <v>4</v>
      </c>
      <c r="O2583">
        <v>4</v>
      </c>
      <c r="P2583">
        <v>3</v>
      </c>
      <c r="Q2583">
        <v>1</v>
      </c>
      <c r="R2583">
        <v>4</v>
      </c>
      <c r="S2583">
        <v>0</v>
      </c>
      <c r="T2583">
        <v>0</v>
      </c>
      <c r="U2583">
        <v>0</v>
      </c>
    </row>
    <row r="2584" spans="1:21" x14ac:dyDescent="0.35">
      <c r="A2584" t="s">
        <v>385</v>
      </c>
      <c r="B2584">
        <v>44292</v>
      </c>
      <c r="C2584" t="s">
        <v>377</v>
      </c>
      <c r="D2584" t="s">
        <v>114</v>
      </c>
      <c r="E2584">
        <v>1</v>
      </c>
      <c r="F2584">
        <v>0</v>
      </c>
      <c r="G2584">
        <v>0</v>
      </c>
      <c r="H2584">
        <v>1</v>
      </c>
      <c r="I2584">
        <v>0</v>
      </c>
      <c r="J2584">
        <v>0</v>
      </c>
      <c r="K2584">
        <v>0</v>
      </c>
      <c r="L2584">
        <v>5</v>
      </c>
      <c r="M2584">
        <v>1</v>
      </c>
      <c r="N2584">
        <v>0</v>
      </c>
      <c r="O2584">
        <v>0</v>
      </c>
      <c r="P2584">
        <v>0</v>
      </c>
      <c r="Q2584">
        <v>4</v>
      </c>
      <c r="R2584">
        <v>8</v>
      </c>
      <c r="S2584">
        <v>0</v>
      </c>
      <c r="T2584">
        <v>0</v>
      </c>
      <c r="U2584">
        <v>1</v>
      </c>
    </row>
    <row r="2585" spans="1:21" x14ac:dyDescent="0.35">
      <c r="A2585" t="s">
        <v>385</v>
      </c>
      <c r="B2585">
        <v>44293</v>
      </c>
      <c r="C2585" t="s">
        <v>373</v>
      </c>
      <c r="D2585" t="s">
        <v>114</v>
      </c>
      <c r="E2585">
        <v>1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7</v>
      </c>
      <c r="M2585">
        <v>1</v>
      </c>
      <c r="N2585">
        <v>0</v>
      </c>
      <c r="O2585">
        <v>0</v>
      </c>
      <c r="P2585">
        <v>0</v>
      </c>
      <c r="Q2585">
        <v>0</v>
      </c>
      <c r="R2585">
        <v>8</v>
      </c>
      <c r="S2585">
        <v>0</v>
      </c>
      <c r="T2585">
        <v>0</v>
      </c>
      <c r="U2585">
        <v>0</v>
      </c>
    </row>
    <row r="2586" spans="1:21" x14ac:dyDescent="0.35">
      <c r="A2586" t="s">
        <v>385</v>
      </c>
      <c r="B2586">
        <v>44294</v>
      </c>
      <c r="C2586" t="s">
        <v>374</v>
      </c>
      <c r="D2586" t="s">
        <v>110</v>
      </c>
      <c r="E2586">
        <v>1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6</v>
      </c>
      <c r="M2586">
        <v>1</v>
      </c>
      <c r="N2586">
        <v>0</v>
      </c>
      <c r="O2586">
        <v>0</v>
      </c>
      <c r="P2586">
        <v>0</v>
      </c>
      <c r="Q2586">
        <v>0</v>
      </c>
      <c r="R2586">
        <v>9</v>
      </c>
      <c r="S2586">
        <v>1</v>
      </c>
      <c r="T2586">
        <v>0</v>
      </c>
      <c r="U2586">
        <v>0</v>
      </c>
    </row>
    <row r="2587" spans="1:21" x14ac:dyDescent="0.35">
      <c r="A2587" t="s">
        <v>385</v>
      </c>
      <c r="B2587">
        <v>44296</v>
      </c>
      <c r="C2587" t="s">
        <v>375</v>
      </c>
      <c r="D2587" t="s">
        <v>110</v>
      </c>
      <c r="E2587">
        <v>1</v>
      </c>
      <c r="F2587">
        <v>0</v>
      </c>
      <c r="G2587">
        <v>0</v>
      </c>
      <c r="H2587">
        <v>1</v>
      </c>
      <c r="I2587">
        <v>0</v>
      </c>
      <c r="J2587">
        <v>0</v>
      </c>
      <c r="K2587">
        <v>0</v>
      </c>
      <c r="L2587">
        <v>5</v>
      </c>
      <c r="M2587">
        <v>6</v>
      </c>
      <c r="N2587">
        <v>1</v>
      </c>
      <c r="O2587">
        <v>0</v>
      </c>
      <c r="P2587">
        <v>0</v>
      </c>
      <c r="Q2587">
        <v>4</v>
      </c>
      <c r="R2587">
        <v>3</v>
      </c>
      <c r="S2587">
        <v>0</v>
      </c>
      <c r="T2587">
        <v>0</v>
      </c>
      <c r="U2587">
        <v>1</v>
      </c>
    </row>
    <row r="2588" spans="1:21" x14ac:dyDescent="0.35">
      <c r="A2588" t="s">
        <v>385</v>
      </c>
      <c r="B2588">
        <v>44297</v>
      </c>
      <c r="C2588" t="s">
        <v>376</v>
      </c>
      <c r="D2588" t="s">
        <v>110</v>
      </c>
      <c r="E2588">
        <v>1</v>
      </c>
      <c r="F2588">
        <v>0</v>
      </c>
      <c r="G2588">
        <v>0</v>
      </c>
      <c r="H2588">
        <v>1</v>
      </c>
      <c r="I2588">
        <v>0</v>
      </c>
      <c r="J2588">
        <v>0</v>
      </c>
      <c r="K2588">
        <v>0</v>
      </c>
      <c r="L2588">
        <v>5</v>
      </c>
      <c r="M2588">
        <v>5</v>
      </c>
      <c r="N2588">
        <v>1</v>
      </c>
      <c r="O2588">
        <v>1</v>
      </c>
      <c r="P2588">
        <v>0</v>
      </c>
      <c r="Q2588">
        <v>2</v>
      </c>
      <c r="R2588">
        <v>1</v>
      </c>
      <c r="S2588">
        <v>0</v>
      </c>
      <c r="T2588">
        <v>0</v>
      </c>
      <c r="U2588">
        <v>0</v>
      </c>
    </row>
    <row r="2589" spans="1:21" x14ac:dyDescent="0.35">
      <c r="A2589" t="s">
        <v>385</v>
      </c>
      <c r="B2589">
        <v>44298</v>
      </c>
      <c r="C2589" t="s">
        <v>377</v>
      </c>
      <c r="D2589" t="s">
        <v>112</v>
      </c>
      <c r="E2589">
        <v>1</v>
      </c>
      <c r="F2589">
        <v>0</v>
      </c>
      <c r="G2589">
        <v>0</v>
      </c>
      <c r="H2589">
        <v>1</v>
      </c>
      <c r="I2589">
        <v>0</v>
      </c>
      <c r="J2589">
        <v>0</v>
      </c>
      <c r="K2589">
        <v>0</v>
      </c>
      <c r="L2589">
        <v>6</v>
      </c>
      <c r="M2589">
        <v>2</v>
      </c>
      <c r="N2589">
        <v>1</v>
      </c>
      <c r="O2589">
        <v>1</v>
      </c>
      <c r="P2589">
        <v>1</v>
      </c>
      <c r="Q2589">
        <v>2</v>
      </c>
      <c r="R2589">
        <v>10</v>
      </c>
      <c r="S2589">
        <v>0</v>
      </c>
      <c r="T2589">
        <v>0</v>
      </c>
      <c r="U2589">
        <v>0</v>
      </c>
    </row>
    <row r="2590" spans="1:21" x14ac:dyDescent="0.35">
      <c r="A2590" t="s">
        <v>385</v>
      </c>
      <c r="B2590">
        <v>44299</v>
      </c>
      <c r="C2590" t="s">
        <v>373</v>
      </c>
      <c r="D2590" t="s">
        <v>112</v>
      </c>
      <c r="E2590">
        <v>1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6</v>
      </c>
      <c r="M2590">
        <v>3</v>
      </c>
      <c r="N2590">
        <v>1</v>
      </c>
      <c r="O2590">
        <v>1</v>
      </c>
      <c r="P2590">
        <v>0</v>
      </c>
      <c r="Q2590">
        <v>1</v>
      </c>
      <c r="R2590">
        <v>6</v>
      </c>
      <c r="S2590">
        <v>1</v>
      </c>
      <c r="T2590">
        <v>0</v>
      </c>
      <c r="U2590">
        <v>0</v>
      </c>
    </row>
    <row r="2591" spans="1:21" x14ac:dyDescent="0.35">
      <c r="A2591" t="s">
        <v>385</v>
      </c>
      <c r="B2591">
        <v>44300</v>
      </c>
      <c r="C2591" t="s">
        <v>374</v>
      </c>
      <c r="D2591" t="s">
        <v>112</v>
      </c>
      <c r="E2591">
        <v>1</v>
      </c>
      <c r="F2591">
        <v>0</v>
      </c>
      <c r="G2591">
        <v>0</v>
      </c>
      <c r="H2591">
        <v>1</v>
      </c>
      <c r="I2591">
        <v>0</v>
      </c>
      <c r="J2591">
        <v>0</v>
      </c>
      <c r="K2591">
        <v>0</v>
      </c>
      <c r="L2591">
        <v>6</v>
      </c>
      <c r="M2591">
        <v>2</v>
      </c>
      <c r="N2591">
        <v>0</v>
      </c>
      <c r="O2591">
        <v>0</v>
      </c>
      <c r="P2591">
        <v>0</v>
      </c>
      <c r="Q2591">
        <v>0</v>
      </c>
      <c r="R2591">
        <v>10</v>
      </c>
      <c r="S2591">
        <v>0</v>
      </c>
      <c r="T2591">
        <v>0</v>
      </c>
      <c r="U2591">
        <v>0</v>
      </c>
    </row>
    <row r="2592" spans="1:21" x14ac:dyDescent="0.35">
      <c r="A2592" t="s">
        <v>385</v>
      </c>
      <c r="B2592">
        <v>44302</v>
      </c>
      <c r="C2592" t="s">
        <v>375</v>
      </c>
      <c r="D2592" t="s">
        <v>113</v>
      </c>
      <c r="E2592">
        <v>1</v>
      </c>
      <c r="F2592">
        <v>0</v>
      </c>
      <c r="G2592">
        <v>0</v>
      </c>
      <c r="H2592">
        <v>0</v>
      </c>
      <c r="I2592">
        <v>1</v>
      </c>
      <c r="J2592">
        <v>0</v>
      </c>
      <c r="K2592">
        <v>0</v>
      </c>
      <c r="L2592">
        <v>4.333333333333333</v>
      </c>
      <c r="M2592">
        <v>5</v>
      </c>
      <c r="N2592">
        <v>3</v>
      </c>
      <c r="O2592">
        <v>3</v>
      </c>
      <c r="P2592">
        <v>1</v>
      </c>
      <c r="Q2592">
        <v>1</v>
      </c>
      <c r="R2592">
        <v>3</v>
      </c>
      <c r="S2592">
        <v>0</v>
      </c>
      <c r="T2592">
        <v>0</v>
      </c>
      <c r="U2592">
        <v>0</v>
      </c>
    </row>
    <row r="2593" spans="1:21" x14ac:dyDescent="0.35">
      <c r="A2593" t="s">
        <v>385</v>
      </c>
      <c r="B2593">
        <v>44303</v>
      </c>
      <c r="C2593" t="s">
        <v>376</v>
      </c>
      <c r="D2593" t="s">
        <v>113</v>
      </c>
      <c r="E2593">
        <v>1</v>
      </c>
      <c r="F2593">
        <v>0</v>
      </c>
      <c r="G2593">
        <v>0</v>
      </c>
      <c r="H2593">
        <v>1</v>
      </c>
      <c r="I2593">
        <v>0</v>
      </c>
      <c r="J2593">
        <v>0</v>
      </c>
      <c r="K2593">
        <v>0</v>
      </c>
      <c r="L2593">
        <v>7</v>
      </c>
      <c r="M2593">
        <v>6</v>
      </c>
      <c r="N2593">
        <v>1</v>
      </c>
      <c r="O2593">
        <v>0</v>
      </c>
      <c r="P2593">
        <v>0</v>
      </c>
      <c r="Q2593">
        <v>1</v>
      </c>
      <c r="R2593">
        <v>3</v>
      </c>
      <c r="S2593">
        <v>0</v>
      </c>
      <c r="T2593">
        <v>0</v>
      </c>
      <c r="U2593">
        <v>0</v>
      </c>
    </row>
    <row r="2594" spans="1:21" x14ac:dyDescent="0.35">
      <c r="A2594" t="s">
        <v>385</v>
      </c>
      <c r="B2594">
        <v>44304</v>
      </c>
      <c r="C2594" t="s">
        <v>377</v>
      </c>
      <c r="D2594" t="s">
        <v>113</v>
      </c>
      <c r="E2594">
        <v>1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5</v>
      </c>
      <c r="M2594">
        <v>3</v>
      </c>
      <c r="N2594">
        <v>3</v>
      </c>
      <c r="O2594">
        <v>3</v>
      </c>
      <c r="P2594">
        <v>1</v>
      </c>
      <c r="Q2594">
        <v>3</v>
      </c>
      <c r="R2594">
        <v>7</v>
      </c>
      <c r="S2594">
        <v>1</v>
      </c>
      <c r="T2594">
        <v>0</v>
      </c>
      <c r="U2594">
        <v>0</v>
      </c>
    </row>
    <row r="2595" spans="1:21" x14ac:dyDescent="0.35">
      <c r="A2595" t="s">
        <v>385</v>
      </c>
      <c r="B2595">
        <v>44305</v>
      </c>
      <c r="C2595" t="s">
        <v>373</v>
      </c>
      <c r="D2595" t="s">
        <v>74</v>
      </c>
      <c r="E2595">
        <v>1</v>
      </c>
      <c r="F2595">
        <v>0</v>
      </c>
      <c r="G2595">
        <v>0</v>
      </c>
      <c r="H2595">
        <v>1</v>
      </c>
      <c r="I2595">
        <v>0</v>
      </c>
      <c r="J2595">
        <v>0</v>
      </c>
      <c r="K2595">
        <v>0</v>
      </c>
      <c r="L2595">
        <v>6</v>
      </c>
      <c r="M2595">
        <v>1</v>
      </c>
      <c r="N2595">
        <v>1</v>
      </c>
      <c r="O2595">
        <v>1</v>
      </c>
      <c r="P2595">
        <v>0</v>
      </c>
      <c r="Q2595">
        <v>3</v>
      </c>
      <c r="R2595">
        <v>7</v>
      </c>
      <c r="S2595">
        <v>0</v>
      </c>
      <c r="T2595">
        <v>0</v>
      </c>
      <c r="U2595">
        <v>0</v>
      </c>
    </row>
    <row r="2596" spans="1:21" x14ac:dyDescent="0.35">
      <c r="A2596" t="s">
        <v>385</v>
      </c>
      <c r="B2596">
        <v>44306</v>
      </c>
      <c r="C2596" t="s">
        <v>374</v>
      </c>
      <c r="D2596" t="s">
        <v>74</v>
      </c>
      <c r="E2596">
        <v>1</v>
      </c>
      <c r="F2596">
        <v>0</v>
      </c>
      <c r="G2596">
        <v>0</v>
      </c>
      <c r="H2596">
        <v>1</v>
      </c>
      <c r="I2596">
        <v>0</v>
      </c>
      <c r="J2596">
        <v>0</v>
      </c>
      <c r="K2596">
        <v>0</v>
      </c>
      <c r="L2596">
        <v>6</v>
      </c>
      <c r="M2596">
        <v>4</v>
      </c>
      <c r="N2596">
        <v>0</v>
      </c>
      <c r="O2596">
        <v>0</v>
      </c>
      <c r="P2596">
        <v>0</v>
      </c>
      <c r="Q2596">
        <v>0</v>
      </c>
      <c r="R2596">
        <v>10</v>
      </c>
      <c r="S2596">
        <v>1</v>
      </c>
      <c r="T2596">
        <v>0</v>
      </c>
      <c r="U2596">
        <v>0</v>
      </c>
    </row>
    <row r="2597" spans="1:21" x14ac:dyDescent="0.35">
      <c r="A2597" t="s">
        <v>385</v>
      </c>
      <c r="B2597">
        <v>44307</v>
      </c>
      <c r="C2597" t="s">
        <v>375</v>
      </c>
      <c r="D2597" t="s">
        <v>74</v>
      </c>
      <c r="E2597">
        <v>1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4.666666666666667</v>
      </c>
      <c r="M2597">
        <v>5</v>
      </c>
      <c r="N2597">
        <v>2</v>
      </c>
      <c r="O2597">
        <v>2</v>
      </c>
      <c r="P2597">
        <v>0</v>
      </c>
      <c r="Q2597">
        <v>2</v>
      </c>
      <c r="R2597">
        <v>2</v>
      </c>
      <c r="S2597">
        <v>0</v>
      </c>
      <c r="T2597">
        <v>0</v>
      </c>
      <c r="U2597">
        <v>1</v>
      </c>
    </row>
    <row r="2598" spans="1:21" x14ac:dyDescent="0.35">
      <c r="A2598" t="s">
        <v>385</v>
      </c>
      <c r="B2598">
        <v>44309</v>
      </c>
      <c r="C2598" t="s">
        <v>376</v>
      </c>
      <c r="D2598" t="s">
        <v>114</v>
      </c>
      <c r="E2598">
        <v>1</v>
      </c>
      <c r="F2598">
        <v>0</v>
      </c>
      <c r="G2598">
        <v>0</v>
      </c>
      <c r="H2598">
        <v>0</v>
      </c>
      <c r="I2598">
        <v>1</v>
      </c>
      <c r="J2598">
        <v>0</v>
      </c>
      <c r="K2598">
        <v>0</v>
      </c>
      <c r="L2598">
        <v>0.33333333333333331</v>
      </c>
      <c r="M2598">
        <v>3</v>
      </c>
      <c r="N2598">
        <v>3</v>
      </c>
      <c r="O2598">
        <v>3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</row>
    <row r="2599" spans="1:21" x14ac:dyDescent="0.35">
      <c r="A2599" t="s">
        <v>385</v>
      </c>
      <c r="B2599">
        <v>44310</v>
      </c>
      <c r="C2599" t="s">
        <v>377</v>
      </c>
      <c r="D2599" t="s">
        <v>114</v>
      </c>
      <c r="E2599">
        <v>1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4</v>
      </c>
      <c r="M2599">
        <v>5</v>
      </c>
      <c r="N2599">
        <v>2</v>
      </c>
      <c r="O2599">
        <v>2</v>
      </c>
      <c r="P2599">
        <v>0</v>
      </c>
      <c r="Q2599">
        <v>1</v>
      </c>
      <c r="R2599">
        <v>7</v>
      </c>
      <c r="S2599">
        <v>0</v>
      </c>
      <c r="T2599">
        <v>0</v>
      </c>
      <c r="U2599">
        <v>0</v>
      </c>
    </row>
    <row r="2600" spans="1:21" x14ac:dyDescent="0.35">
      <c r="A2600" t="s">
        <v>385</v>
      </c>
      <c r="B2600" t="s">
        <v>0</v>
      </c>
      <c r="C2600" t="s">
        <v>1</v>
      </c>
      <c r="D2600" t="s">
        <v>2</v>
      </c>
      <c r="E2600" t="s">
        <v>3</v>
      </c>
      <c r="F2600" t="s">
        <v>4</v>
      </c>
      <c r="G2600" t="s">
        <v>5</v>
      </c>
      <c r="H2600" t="s">
        <v>6</v>
      </c>
      <c r="I2600" t="s">
        <v>7</v>
      </c>
      <c r="J2600" t="s">
        <v>8</v>
      </c>
      <c r="K2600" t="s">
        <v>9</v>
      </c>
      <c r="L2600" t="s">
        <v>10</v>
      </c>
      <c r="M2600" t="s">
        <v>11</v>
      </c>
      <c r="N2600" t="s">
        <v>12</v>
      </c>
      <c r="O2600" t="s">
        <v>13</v>
      </c>
      <c r="P2600" t="s">
        <v>14</v>
      </c>
      <c r="Q2600" t="s">
        <v>15</v>
      </c>
      <c r="R2600" t="s">
        <v>16</v>
      </c>
      <c r="S2600" t="s">
        <v>17</v>
      </c>
      <c r="T2600" t="s">
        <v>18</v>
      </c>
      <c r="U2600" t="s">
        <v>19</v>
      </c>
    </row>
    <row r="2601" spans="1:21" x14ac:dyDescent="0.35">
      <c r="A2601" t="s">
        <v>385</v>
      </c>
      <c r="B2601">
        <v>44311</v>
      </c>
      <c r="C2601" t="s">
        <v>373</v>
      </c>
      <c r="D2601" t="s">
        <v>114</v>
      </c>
      <c r="E2601">
        <v>1</v>
      </c>
      <c r="F2601">
        <v>0</v>
      </c>
      <c r="G2601">
        <v>0</v>
      </c>
      <c r="H2601">
        <v>1</v>
      </c>
      <c r="I2601">
        <v>0</v>
      </c>
      <c r="J2601">
        <v>0</v>
      </c>
      <c r="K2601">
        <v>0</v>
      </c>
      <c r="L2601">
        <v>6</v>
      </c>
      <c r="M2601">
        <v>2</v>
      </c>
      <c r="N2601">
        <v>0</v>
      </c>
      <c r="O2601">
        <v>0</v>
      </c>
      <c r="P2601">
        <v>0</v>
      </c>
      <c r="Q2601">
        <v>2</v>
      </c>
      <c r="R2601">
        <v>8</v>
      </c>
      <c r="S2601">
        <v>0</v>
      </c>
      <c r="T2601">
        <v>0</v>
      </c>
      <c r="U2601">
        <v>0</v>
      </c>
    </row>
    <row r="2602" spans="1:21" x14ac:dyDescent="0.35">
      <c r="A2602" t="s">
        <v>385</v>
      </c>
      <c r="B2602">
        <v>44312</v>
      </c>
      <c r="C2602" t="s">
        <v>374</v>
      </c>
      <c r="D2602" t="s">
        <v>97</v>
      </c>
      <c r="E2602">
        <v>1</v>
      </c>
      <c r="F2602">
        <v>0</v>
      </c>
      <c r="G2602">
        <v>0</v>
      </c>
      <c r="H2602">
        <v>0</v>
      </c>
      <c r="I2602">
        <v>1</v>
      </c>
      <c r="J2602">
        <v>0</v>
      </c>
      <c r="K2602">
        <v>0</v>
      </c>
      <c r="L2602">
        <v>5</v>
      </c>
      <c r="M2602">
        <v>8</v>
      </c>
      <c r="N2602">
        <v>5</v>
      </c>
      <c r="O2602">
        <v>4</v>
      </c>
      <c r="P2602">
        <v>0</v>
      </c>
      <c r="Q2602">
        <v>0</v>
      </c>
      <c r="R2602">
        <v>9</v>
      </c>
      <c r="S2602">
        <v>0</v>
      </c>
      <c r="T2602">
        <v>0</v>
      </c>
      <c r="U2602">
        <v>0</v>
      </c>
    </row>
    <row r="2603" spans="1:21" x14ac:dyDescent="0.35">
      <c r="A2603" t="s">
        <v>385</v>
      </c>
      <c r="B2603">
        <v>44313</v>
      </c>
      <c r="C2603" t="s">
        <v>375</v>
      </c>
      <c r="D2603" t="s">
        <v>97</v>
      </c>
      <c r="E2603">
        <v>1</v>
      </c>
      <c r="F2603">
        <v>0</v>
      </c>
      <c r="G2603">
        <v>0</v>
      </c>
      <c r="H2603">
        <v>1</v>
      </c>
      <c r="I2603">
        <v>0</v>
      </c>
      <c r="J2603">
        <v>0</v>
      </c>
      <c r="K2603">
        <v>0</v>
      </c>
      <c r="L2603">
        <v>5.666666666666667</v>
      </c>
      <c r="M2603">
        <v>5</v>
      </c>
      <c r="N2603">
        <v>3</v>
      </c>
      <c r="O2603">
        <v>3</v>
      </c>
      <c r="P2603">
        <v>1</v>
      </c>
      <c r="Q2603">
        <v>1</v>
      </c>
      <c r="R2603">
        <v>7</v>
      </c>
      <c r="S2603">
        <v>0</v>
      </c>
      <c r="T2603">
        <v>0</v>
      </c>
      <c r="U2603">
        <v>1</v>
      </c>
    </row>
    <row r="2604" spans="1:21" x14ac:dyDescent="0.35">
      <c r="A2604" t="s">
        <v>385</v>
      </c>
      <c r="B2604">
        <v>44314</v>
      </c>
      <c r="C2604" t="s">
        <v>378</v>
      </c>
      <c r="D2604" t="s">
        <v>97</v>
      </c>
      <c r="E2604">
        <v>1</v>
      </c>
      <c r="F2604">
        <v>0</v>
      </c>
      <c r="G2604">
        <v>0</v>
      </c>
      <c r="H2604">
        <v>0</v>
      </c>
      <c r="I2604">
        <v>1</v>
      </c>
      <c r="J2604">
        <v>0</v>
      </c>
      <c r="K2604">
        <v>0</v>
      </c>
      <c r="L2604">
        <v>3</v>
      </c>
      <c r="M2604">
        <v>1</v>
      </c>
      <c r="N2604">
        <v>4</v>
      </c>
      <c r="O2604">
        <v>3</v>
      </c>
      <c r="P2604">
        <v>0</v>
      </c>
      <c r="Q2604">
        <v>5</v>
      </c>
      <c r="R2604">
        <v>5</v>
      </c>
      <c r="S2604">
        <v>1</v>
      </c>
      <c r="T2604">
        <v>1</v>
      </c>
      <c r="U2604">
        <v>2</v>
      </c>
    </row>
    <row r="2605" spans="1:21" x14ac:dyDescent="0.35">
      <c r="A2605" t="s">
        <v>385</v>
      </c>
      <c r="B2605">
        <v>44315</v>
      </c>
      <c r="C2605" t="s">
        <v>379</v>
      </c>
      <c r="D2605" t="s">
        <v>36</v>
      </c>
      <c r="E2605">
        <v>1</v>
      </c>
      <c r="F2605">
        <v>0</v>
      </c>
      <c r="G2605">
        <v>0</v>
      </c>
      <c r="H2605">
        <v>1</v>
      </c>
      <c r="I2605">
        <v>0</v>
      </c>
      <c r="J2605">
        <v>0</v>
      </c>
      <c r="K2605">
        <v>0</v>
      </c>
      <c r="L2605">
        <v>5</v>
      </c>
      <c r="M2605">
        <v>4</v>
      </c>
      <c r="N2605">
        <v>0</v>
      </c>
      <c r="O2605">
        <v>0</v>
      </c>
      <c r="P2605">
        <v>0</v>
      </c>
      <c r="Q2605">
        <v>2</v>
      </c>
      <c r="R2605">
        <v>3</v>
      </c>
      <c r="S2605">
        <v>0</v>
      </c>
      <c r="T2605">
        <v>0</v>
      </c>
      <c r="U2605">
        <v>0</v>
      </c>
    </row>
    <row r="2606" spans="1:21" x14ac:dyDescent="0.35">
      <c r="A2606" t="s">
        <v>385</v>
      </c>
      <c r="B2606">
        <v>44316</v>
      </c>
      <c r="C2606" t="s">
        <v>377</v>
      </c>
      <c r="D2606" t="s">
        <v>36</v>
      </c>
      <c r="E2606">
        <v>1</v>
      </c>
      <c r="F2606">
        <v>0</v>
      </c>
      <c r="G2606">
        <v>0</v>
      </c>
      <c r="H2606">
        <v>1</v>
      </c>
      <c r="I2606">
        <v>0</v>
      </c>
      <c r="J2606">
        <v>0</v>
      </c>
      <c r="K2606">
        <v>0</v>
      </c>
      <c r="L2606">
        <v>6</v>
      </c>
      <c r="M2606">
        <v>1</v>
      </c>
      <c r="N2606">
        <v>1</v>
      </c>
      <c r="O2606">
        <v>1</v>
      </c>
      <c r="P2606">
        <v>1</v>
      </c>
      <c r="Q2606">
        <v>1</v>
      </c>
      <c r="R2606">
        <v>7</v>
      </c>
      <c r="S2606">
        <v>1</v>
      </c>
      <c r="T2606">
        <v>0</v>
      </c>
      <c r="U2606">
        <v>1</v>
      </c>
    </row>
    <row r="2607" spans="1:21" x14ac:dyDescent="0.35">
      <c r="A2607" t="s">
        <v>385</v>
      </c>
      <c r="B2607">
        <v>44317</v>
      </c>
      <c r="C2607" t="s">
        <v>373</v>
      </c>
      <c r="D2607" t="s">
        <v>36</v>
      </c>
      <c r="E2607">
        <v>1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6</v>
      </c>
      <c r="M2607">
        <v>6</v>
      </c>
      <c r="N2607">
        <v>2</v>
      </c>
      <c r="O2607">
        <v>2</v>
      </c>
      <c r="P2607">
        <v>1</v>
      </c>
      <c r="Q2607">
        <v>1</v>
      </c>
      <c r="R2607">
        <v>6</v>
      </c>
      <c r="S2607">
        <v>1</v>
      </c>
      <c r="T2607">
        <v>0</v>
      </c>
      <c r="U2607">
        <v>1</v>
      </c>
    </row>
    <row r="2608" spans="1:21" x14ac:dyDescent="0.35">
      <c r="A2608" t="s">
        <v>385</v>
      </c>
      <c r="B2608">
        <v>44318</v>
      </c>
      <c r="C2608" t="s">
        <v>380</v>
      </c>
      <c r="D2608" t="s">
        <v>36</v>
      </c>
      <c r="E2608">
        <v>1</v>
      </c>
      <c r="F2608">
        <v>0</v>
      </c>
      <c r="G2608">
        <v>0</v>
      </c>
      <c r="H2608">
        <v>0</v>
      </c>
      <c r="I2608">
        <v>1</v>
      </c>
      <c r="J2608">
        <v>0</v>
      </c>
      <c r="K2608">
        <v>0</v>
      </c>
      <c r="L2608">
        <v>4</v>
      </c>
      <c r="M2608">
        <v>11</v>
      </c>
      <c r="N2608">
        <v>11</v>
      </c>
      <c r="O2608">
        <v>11</v>
      </c>
      <c r="P2608">
        <v>2</v>
      </c>
      <c r="Q2608">
        <v>2</v>
      </c>
      <c r="R2608">
        <v>0</v>
      </c>
      <c r="S2608">
        <v>1</v>
      </c>
      <c r="T2608">
        <v>0</v>
      </c>
      <c r="U2608">
        <v>1</v>
      </c>
    </row>
    <row r="2609" spans="1:21" x14ac:dyDescent="0.35">
      <c r="A2609" t="s">
        <v>385</v>
      </c>
      <c r="B2609">
        <v>44319</v>
      </c>
      <c r="C2609" t="s">
        <v>375</v>
      </c>
      <c r="D2609" t="s">
        <v>119</v>
      </c>
      <c r="E2609">
        <v>1</v>
      </c>
      <c r="F2609">
        <v>0</v>
      </c>
      <c r="G2609">
        <v>0</v>
      </c>
      <c r="H2609">
        <v>0</v>
      </c>
      <c r="I2609">
        <v>1</v>
      </c>
      <c r="J2609">
        <v>0</v>
      </c>
      <c r="K2609">
        <v>0</v>
      </c>
      <c r="L2609">
        <v>6</v>
      </c>
      <c r="M2609">
        <v>4</v>
      </c>
      <c r="N2609">
        <v>4</v>
      </c>
      <c r="O2609">
        <v>2</v>
      </c>
      <c r="P2609">
        <v>1</v>
      </c>
      <c r="Q2609">
        <v>1</v>
      </c>
      <c r="R2609">
        <v>2</v>
      </c>
      <c r="S2609">
        <v>0</v>
      </c>
      <c r="T2609">
        <v>0</v>
      </c>
      <c r="U2609">
        <v>0</v>
      </c>
    </row>
    <row r="2610" spans="1:21" x14ac:dyDescent="0.35">
      <c r="A2610" t="s">
        <v>385</v>
      </c>
      <c r="B2610">
        <v>44320</v>
      </c>
      <c r="C2610" t="s">
        <v>379</v>
      </c>
      <c r="D2610" t="s">
        <v>119</v>
      </c>
      <c r="E2610">
        <v>1</v>
      </c>
      <c r="F2610">
        <v>0</v>
      </c>
      <c r="G2610">
        <v>0</v>
      </c>
      <c r="H2610">
        <v>0</v>
      </c>
      <c r="I2610">
        <v>1</v>
      </c>
      <c r="J2610">
        <v>0</v>
      </c>
      <c r="K2610">
        <v>0</v>
      </c>
      <c r="L2610">
        <v>6</v>
      </c>
      <c r="M2610">
        <v>8</v>
      </c>
      <c r="N2610">
        <v>6</v>
      </c>
      <c r="O2610">
        <v>2</v>
      </c>
      <c r="P2610">
        <v>3</v>
      </c>
      <c r="Q2610">
        <v>0</v>
      </c>
      <c r="R2610">
        <v>7</v>
      </c>
      <c r="S2610">
        <v>0</v>
      </c>
      <c r="T2610">
        <v>0</v>
      </c>
      <c r="U2610">
        <v>0</v>
      </c>
    </row>
    <row r="2611" spans="1:21" x14ac:dyDescent="0.35">
      <c r="A2611" t="s">
        <v>385</v>
      </c>
      <c r="B2611">
        <v>44321</v>
      </c>
      <c r="C2611" t="s">
        <v>377</v>
      </c>
      <c r="D2611" t="s">
        <v>119</v>
      </c>
      <c r="E2611">
        <v>1</v>
      </c>
      <c r="F2611">
        <v>0</v>
      </c>
      <c r="G2611">
        <v>0</v>
      </c>
      <c r="H2611">
        <v>0</v>
      </c>
      <c r="I2611">
        <v>1</v>
      </c>
      <c r="J2611">
        <v>0</v>
      </c>
      <c r="K2611">
        <v>0</v>
      </c>
      <c r="L2611">
        <v>4</v>
      </c>
      <c r="M2611">
        <v>4</v>
      </c>
      <c r="N2611">
        <v>5</v>
      </c>
      <c r="O2611">
        <v>5</v>
      </c>
      <c r="P2611">
        <v>1</v>
      </c>
      <c r="Q2611">
        <v>3</v>
      </c>
      <c r="R2611">
        <v>8</v>
      </c>
      <c r="S2611">
        <v>0</v>
      </c>
      <c r="T2611">
        <v>0</v>
      </c>
      <c r="U2611">
        <v>0</v>
      </c>
    </row>
    <row r="2612" spans="1:21" x14ac:dyDescent="0.35">
      <c r="A2612" t="s">
        <v>385</v>
      </c>
      <c r="B2612">
        <v>44322</v>
      </c>
      <c r="C2612" t="s">
        <v>373</v>
      </c>
      <c r="D2612" t="s">
        <v>119</v>
      </c>
      <c r="E2612">
        <v>1</v>
      </c>
      <c r="F2612">
        <v>0</v>
      </c>
      <c r="G2612">
        <v>0</v>
      </c>
      <c r="H2612">
        <v>0</v>
      </c>
      <c r="I2612">
        <v>1</v>
      </c>
      <c r="J2612">
        <v>0</v>
      </c>
      <c r="K2612">
        <v>0</v>
      </c>
      <c r="L2612">
        <v>6.666666666666667</v>
      </c>
      <c r="M2612">
        <v>2</v>
      </c>
      <c r="N2612">
        <v>1</v>
      </c>
      <c r="O2612">
        <v>1</v>
      </c>
      <c r="P2612">
        <v>1</v>
      </c>
      <c r="Q2612">
        <v>2</v>
      </c>
      <c r="R2612">
        <v>11</v>
      </c>
      <c r="S2612">
        <v>0</v>
      </c>
      <c r="T2612">
        <v>0</v>
      </c>
      <c r="U2612">
        <v>0</v>
      </c>
    </row>
    <row r="2613" spans="1:21" x14ac:dyDescent="0.35">
      <c r="A2613" t="s">
        <v>385</v>
      </c>
      <c r="B2613">
        <v>44323</v>
      </c>
      <c r="C2613" t="s">
        <v>381</v>
      </c>
      <c r="D2613" t="s">
        <v>95</v>
      </c>
      <c r="E2613">
        <v>1</v>
      </c>
      <c r="F2613">
        <v>0</v>
      </c>
      <c r="G2613">
        <v>0</v>
      </c>
      <c r="H2613">
        <v>0</v>
      </c>
      <c r="I2613">
        <v>1</v>
      </c>
      <c r="J2613">
        <v>0</v>
      </c>
      <c r="K2613">
        <v>0</v>
      </c>
      <c r="L2613">
        <v>2.3333333333333335</v>
      </c>
      <c r="M2613">
        <v>4</v>
      </c>
      <c r="N2613">
        <v>3</v>
      </c>
      <c r="O2613">
        <v>3</v>
      </c>
      <c r="P2613">
        <v>0</v>
      </c>
      <c r="Q2613">
        <v>1</v>
      </c>
      <c r="R2613">
        <v>2</v>
      </c>
      <c r="S2613">
        <v>0</v>
      </c>
      <c r="T2613">
        <v>0</v>
      </c>
      <c r="U2613">
        <v>0</v>
      </c>
    </row>
    <row r="2614" spans="1:21" x14ac:dyDescent="0.35">
      <c r="A2614" t="s">
        <v>385</v>
      </c>
      <c r="B2614">
        <v>44324</v>
      </c>
      <c r="C2614" t="s">
        <v>375</v>
      </c>
      <c r="D2614" t="s">
        <v>95</v>
      </c>
      <c r="E2614">
        <v>1</v>
      </c>
      <c r="F2614">
        <v>0</v>
      </c>
      <c r="G2614">
        <v>0</v>
      </c>
      <c r="H2614">
        <v>1</v>
      </c>
      <c r="I2614">
        <v>0</v>
      </c>
      <c r="J2614">
        <v>0</v>
      </c>
      <c r="K2614">
        <v>0</v>
      </c>
      <c r="L2614">
        <v>6</v>
      </c>
      <c r="M2614">
        <v>5</v>
      </c>
      <c r="N2614">
        <v>2</v>
      </c>
      <c r="O2614">
        <v>2</v>
      </c>
      <c r="P2614">
        <v>1</v>
      </c>
      <c r="Q2614">
        <v>0</v>
      </c>
      <c r="R2614">
        <v>10</v>
      </c>
      <c r="S2614">
        <v>0</v>
      </c>
      <c r="T2614">
        <v>0</v>
      </c>
      <c r="U2614">
        <v>0</v>
      </c>
    </row>
    <row r="2615" spans="1:21" x14ac:dyDescent="0.35">
      <c r="A2615" t="s">
        <v>385</v>
      </c>
      <c r="B2615">
        <v>44325</v>
      </c>
      <c r="C2615" t="s">
        <v>376</v>
      </c>
      <c r="D2615" t="s">
        <v>95</v>
      </c>
      <c r="E2615">
        <v>1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3</v>
      </c>
      <c r="M2615">
        <v>2</v>
      </c>
      <c r="N2615">
        <v>0</v>
      </c>
      <c r="O2615">
        <v>0</v>
      </c>
      <c r="P2615">
        <v>0</v>
      </c>
      <c r="Q2615">
        <v>1</v>
      </c>
      <c r="R2615">
        <v>3</v>
      </c>
      <c r="S2615">
        <v>1</v>
      </c>
      <c r="T2615">
        <v>0</v>
      </c>
      <c r="U2615">
        <v>0</v>
      </c>
    </row>
    <row r="2616" spans="1:21" x14ac:dyDescent="0.35">
      <c r="A2616" t="s">
        <v>385</v>
      </c>
      <c r="B2616">
        <v>44327</v>
      </c>
      <c r="C2616" t="s">
        <v>377</v>
      </c>
      <c r="D2616" t="s">
        <v>103</v>
      </c>
      <c r="E2616">
        <v>1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7</v>
      </c>
      <c r="M2616">
        <v>1</v>
      </c>
      <c r="N2616">
        <v>0</v>
      </c>
      <c r="O2616">
        <v>0</v>
      </c>
      <c r="P2616">
        <v>0</v>
      </c>
      <c r="Q2616">
        <v>1</v>
      </c>
      <c r="R2616">
        <v>8</v>
      </c>
      <c r="S2616">
        <v>1</v>
      </c>
      <c r="T2616">
        <v>0</v>
      </c>
      <c r="U2616">
        <v>0</v>
      </c>
    </row>
    <row r="2617" spans="1:21" x14ac:dyDescent="0.35">
      <c r="A2617" t="s">
        <v>385</v>
      </c>
      <c r="B2617">
        <v>44328</v>
      </c>
      <c r="C2617" t="s">
        <v>373</v>
      </c>
      <c r="D2617" t="s">
        <v>103</v>
      </c>
      <c r="E2617">
        <v>1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7.666666666666667</v>
      </c>
      <c r="M2617">
        <v>3</v>
      </c>
      <c r="N2617">
        <v>1</v>
      </c>
      <c r="O2617">
        <v>1</v>
      </c>
      <c r="P2617">
        <v>1</v>
      </c>
      <c r="Q2617">
        <v>1</v>
      </c>
      <c r="R2617">
        <v>10</v>
      </c>
      <c r="S2617">
        <v>0</v>
      </c>
      <c r="T2617">
        <v>0</v>
      </c>
      <c r="U2617">
        <v>0</v>
      </c>
    </row>
    <row r="2618" spans="1:21" x14ac:dyDescent="0.35">
      <c r="A2618" t="s">
        <v>385</v>
      </c>
      <c r="B2618">
        <v>44329</v>
      </c>
      <c r="C2618" t="s">
        <v>374</v>
      </c>
      <c r="D2618" t="s">
        <v>103</v>
      </c>
      <c r="E2618">
        <v>1</v>
      </c>
      <c r="F2618">
        <v>0</v>
      </c>
      <c r="G2618">
        <v>0</v>
      </c>
      <c r="H2618">
        <v>0</v>
      </c>
      <c r="I2618">
        <v>1</v>
      </c>
      <c r="J2618">
        <v>0</v>
      </c>
      <c r="K2618">
        <v>0</v>
      </c>
      <c r="L2618">
        <v>5</v>
      </c>
      <c r="M2618">
        <v>5</v>
      </c>
      <c r="N2618">
        <v>1</v>
      </c>
      <c r="O2618">
        <v>1</v>
      </c>
      <c r="P2618">
        <v>0</v>
      </c>
      <c r="Q2618">
        <v>1</v>
      </c>
      <c r="R2618">
        <v>9</v>
      </c>
      <c r="S2618">
        <v>0</v>
      </c>
      <c r="T2618">
        <v>0</v>
      </c>
      <c r="U2618">
        <v>0</v>
      </c>
    </row>
    <row r="2619" spans="1:21" x14ac:dyDescent="0.35">
      <c r="A2619" t="s">
        <v>385</v>
      </c>
      <c r="B2619">
        <v>44330</v>
      </c>
      <c r="C2619" t="s">
        <v>375</v>
      </c>
      <c r="D2619" t="s">
        <v>120</v>
      </c>
      <c r="E2619">
        <v>1</v>
      </c>
      <c r="F2619">
        <v>0</v>
      </c>
      <c r="G2619">
        <v>0</v>
      </c>
      <c r="H2619">
        <v>0</v>
      </c>
      <c r="I2619">
        <v>1</v>
      </c>
      <c r="J2619">
        <v>0</v>
      </c>
      <c r="K2619">
        <v>0</v>
      </c>
      <c r="L2619">
        <v>3</v>
      </c>
      <c r="M2619">
        <v>2</v>
      </c>
      <c r="N2619">
        <v>2</v>
      </c>
      <c r="O2619">
        <v>2</v>
      </c>
      <c r="P2619">
        <v>0</v>
      </c>
      <c r="Q2619">
        <v>5</v>
      </c>
      <c r="R2619">
        <v>3</v>
      </c>
      <c r="S2619">
        <v>1</v>
      </c>
      <c r="T2619">
        <v>1</v>
      </c>
      <c r="U2619">
        <v>1</v>
      </c>
    </row>
    <row r="2620" spans="1:21" x14ac:dyDescent="0.35">
      <c r="A2620" t="s">
        <v>385</v>
      </c>
      <c r="B2620">
        <v>44331</v>
      </c>
      <c r="C2620" t="s">
        <v>376</v>
      </c>
      <c r="D2620" t="s">
        <v>120</v>
      </c>
      <c r="E2620">
        <v>1</v>
      </c>
      <c r="F2620">
        <v>0</v>
      </c>
      <c r="G2620">
        <v>0</v>
      </c>
      <c r="H2620">
        <v>0</v>
      </c>
      <c r="I2620">
        <v>1</v>
      </c>
      <c r="J2620">
        <v>0</v>
      </c>
      <c r="K2620">
        <v>0</v>
      </c>
      <c r="L2620">
        <v>3.6666666666666665</v>
      </c>
      <c r="M2620">
        <v>8</v>
      </c>
      <c r="N2620">
        <v>4</v>
      </c>
      <c r="O2620">
        <v>4</v>
      </c>
      <c r="P2620">
        <v>1</v>
      </c>
      <c r="Q2620">
        <v>3</v>
      </c>
      <c r="R2620">
        <v>3</v>
      </c>
      <c r="S2620">
        <v>0</v>
      </c>
      <c r="T2620">
        <v>0</v>
      </c>
      <c r="U2620">
        <v>0</v>
      </c>
    </row>
    <row r="2621" spans="1:21" x14ac:dyDescent="0.35">
      <c r="A2621" t="s">
        <v>385</v>
      </c>
      <c r="B2621" t="s">
        <v>0</v>
      </c>
      <c r="C2621" t="s">
        <v>1</v>
      </c>
      <c r="D2621" t="s">
        <v>2</v>
      </c>
      <c r="E2621" t="s">
        <v>3</v>
      </c>
      <c r="F2621" t="s">
        <v>4</v>
      </c>
      <c r="G2621" t="s">
        <v>5</v>
      </c>
      <c r="H2621" t="s">
        <v>6</v>
      </c>
      <c r="I2621" t="s">
        <v>7</v>
      </c>
      <c r="J2621" t="s">
        <v>8</v>
      </c>
      <c r="K2621" t="s">
        <v>9</v>
      </c>
      <c r="L2621" t="s">
        <v>10</v>
      </c>
      <c r="M2621" t="s">
        <v>11</v>
      </c>
      <c r="N2621" t="s">
        <v>12</v>
      </c>
      <c r="O2621" t="s">
        <v>13</v>
      </c>
      <c r="P2621" t="s">
        <v>14</v>
      </c>
      <c r="Q2621" t="s">
        <v>15</v>
      </c>
      <c r="R2621" t="s">
        <v>16</v>
      </c>
      <c r="S2621" t="s">
        <v>17</v>
      </c>
      <c r="T2621" t="s">
        <v>18</v>
      </c>
      <c r="U2621" t="s">
        <v>19</v>
      </c>
    </row>
    <row r="2622" spans="1:21" x14ac:dyDescent="0.35">
      <c r="A2622" t="s">
        <v>385</v>
      </c>
      <c r="B2622">
        <v>44332</v>
      </c>
      <c r="C2622" t="s">
        <v>377</v>
      </c>
      <c r="D2622" t="s">
        <v>120</v>
      </c>
      <c r="E2622">
        <v>1</v>
      </c>
      <c r="F2622">
        <v>0</v>
      </c>
      <c r="G2622">
        <v>0</v>
      </c>
      <c r="H2622">
        <v>1</v>
      </c>
      <c r="I2622">
        <v>0</v>
      </c>
      <c r="J2622">
        <v>0</v>
      </c>
      <c r="K2622">
        <v>0</v>
      </c>
      <c r="L2622">
        <v>6</v>
      </c>
      <c r="M2622">
        <v>2</v>
      </c>
      <c r="N2622">
        <v>0</v>
      </c>
      <c r="O2622">
        <v>0</v>
      </c>
      <c r="P2622">
        <v>0</v>
      </c>
      <c r="Q2622">
        <v>1</v>
      </c>
      <c r="R2622">
        <v>8</v>
      </c>
      <c r="S2622">
        <v>0</v>
      </c>
      <c r="T2622">
        <v>0</v>
      </c>
      <c r="U2622">
        <v>0</v>
      </c>
    </row>
    <row r="2623" spans="1:21" x14ac:dyDescent="0.35">
      <c r="A2623" t="s">
        <v>385</v>
      </c>
      <c r="B2623">
        <v>44334</v>
      </c>
      <c r="C2623" t="s">
        <v>373</v>
      </c>
      <c r="D2623" t="s">
        <v>29</v>
      </c>
      <c r="E2623">
        <v>1</v>
      </c>
      <c r="F2623">
        <v>0</v>
      </c>
      <c r="G2623">
        <v>0</v>
      </c>
      <c r="H2623">
        <v>0</v>
      </c>
      <c r="I2623">
        <v>1</v>
      </c>
      <c r="J2623">
        <v>0</v>
      </c>
      <c r="K2623">
        <v>0</v>
      </c>
      <c r="L2623">
        <v>7.666666666666667</v>
      </c>
      <c r="M2623">
        <v>4</v>
      </c>
      <c r="N2623">
        <v>2</v>
      </c>
      <c r="O2623">
        <v>1</v>
      </c>
      <c r="P2623">
        <v>0</v>
      </c>
      <c r="Q2623">
        <v>2</v>
      </c>
      <c r="R2623">
        <v>4</v>
      </c>
      <c r="S2623">
        <v>1</v>
      </c>
      <c r="T2623">
        <v>0</v>
      </c>
      <c r="U2623">
        <v>0</v>
      </c>
    </row>
    <row r="2624" spans="1:21" x14ac:dyDescent="0.35">
      <c r="A2624" t="s">
        <v>385</v>
      </c>
      <c r="B2624">
        <v>44335</v>
      </c>
      <c r="C2624" t="s">
        <v>374</v>
      </c>
      <c r="D2624" t="s">
        <v>29</v>
      </c>
      <c r="E2624">
        <v>1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6</v>
      </c>
      <c r="M2624">
        <v>2</v>
      </c>
      <c r="N2624">
        <v>2</v>
      </c>
      <c r="O2624">
        <v>2</v>
      </c>
      <c r="P2624">
        <v>1</v>
      </c>
      <c r="Q2624">
        <v>1</v>
      </c>
      <c r="R2624">
        <v>9</v>
      </c>
      <c r="S2624">
        <v>0</v>
      </c>
      <c r="T2624">
        <v>0</v>
      </c>
      <c r="U2624">
        <v>0</v>
      </c>
    </row>
    <row r="2625" spans="1:21" x14ac:dyDescent="0.35">
      <c r="A2625" t="s">
        <v>385</v>
      </c>
      <c r="B2625">
        <v>44337</v>
      </c>
      <c r="C2625" t="s">
        <v>375</v>
      </c>
      <c r="D2625" t="s">
        <v>91</v>
      </c>
      <c r="E2625">
        <v>1</v>
      </c>
      <c r="F2625">
        <v>0</v>
      </c>
      <c r="G2625">
        <v>0</v>
      </c>
      <c r="H2625">
        <v>0</v>
      </c>
      <c r="I2625">
        <v>1</v>
      </c>
      <c r="J2625">
        <v>0</v>
      </c>
      <c r="K2625">
        <v>0</v>
      </c>
      <c r="L2625">
        <v>4</v>
      </c>
      <c r="M2625">
        <v>5</v>
      </c>
      <c r="N2625">
        <v>6</v>
      </c>
      <c r="O2625">
        <v>6</v>
      </c>
      <c r="P2625">
        <v>3</v>
      </c>
      <c r="Q2625">
        <v>4</v>
      </c>
      <c r="R2625">
        <v>4</v>
      </c>
      <c r="S2625">
        <v>0</v>
      </c>
      <c r="T2625">
        <v>0</v>
      </c>
      <c r="U2625">
        <v>0</v>
      </c>
    </row>
    <row r="2626" spans="1:21" x14ac:dyDescent="0.35">
      <c r="A2626" t="s">
        <v>385</v>
      </c>
      <c r="B2626">
        <v>44338</v>
      </c>
      <c r="C2626" t="s">
        <v>376</v>
      </c>
      <c r="D2626" t="s">
        <v>91</v>
      </c>
      <c r="E2626">
        <v>1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5</v>
      </c>
      <c r="M2626">
        <v>4</v>
      </c>
      <c r="N2626">
        <v>2</v>
      </c>
      <c r="O2626">
        <v>2</v>
      </c>
      <c r="P2626">
        <v>2</v>
      </c>
      <c r="Q2626">
        <v>0</v>
      </c>
      <c r="R2626">
        <v>3</v>
      </c>
      <c r="S2626">
        <v>0</v>
      </c>
      <c r="T2626">
        <v>0</v>
      </c>
      <c r="U2626">
        <v>0</v>
      </c>
    </row>
    <row r="2627" spans="1:21" x14ac:dyDescent="0.35">
      <c r="A2627" t="s">
        <v>385</v>
      </c>
      <c r="B2627">
        <v>44339</v>
      </c>
      <c r="C2627" t="s">
        <v>377</v>
      </c>
      <c r="D2627" t="s">
        <v>91</v>
      </c>
      <c r="E2627">
        <v>1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4.666666666666667</v>
      </c>
      <c r="M2627">
        <v>3</v>
      </c>
      <c r="N2627">
        <v>2</v>
      </c>
      <c r="O2627">
        <v>2</v>
      </c>
      <c r="P2627">
        <v>1</v>
      </c>
      <c r="Q2627">
        <v>4</v>
      </c>
      <c r="R2627">
        <v>7</v>
      </c>
      <c r="S2627">
        <v>0</v>
      </c>
      <c r="T2627">
        <v>0</v>
      </c>
      <c r="U2627">
        <v>1</v>
      </c>
    </row>
    <row r="2628" spans="1:21" x14ac:dyDescent="0.35">
      <c r="A2628" t="s">
        <v>385</v>
      </c>
      <c r="B2628">
        <v>44340</v>
      </c>
      <c r="C2628" t="s">
        <v>373</v>
      </c>
      <c r="D2628" t="s">
        <v>69</v>
      </c>
      <c r="E2628">
        <v>1</v>
      </c>
      <c r="F2628">
        <v>0</v>
      </c>
      <c r="G2628">
        <v>0</v>
      </c>
      <c r="H2628">
        <v>1</v>
      </c>
      <c r="I2628">
        <v>0</v>
      </c>
      <c r="J2628">
        <v>0</v>
      </c>
      <c r="K2628">
        <v>0</v>
      </c>
      <c r="L2628">
        <v>7</v>
      </c>
      <c r="M2628">
        <v>3</v>
      </c>
      <c r="N2628">
        <v>0</v>
      </c>
      <c r="O2628">
        <v>0</v>
      </c>
      <c r="P2628">
        <v>0</v>
      </c>
      <c r="Q2628">
        <v>0</v>
      </c>
      <c r="R2628">
        <v>8</v>
      </c>
      <c r="S2628">
        <v>0</v>
      </c>
      <c r="T2628">
        <v>0</v>
      </c>
      <c r="U2628">
        <v>0</v>
      </c>
    </row>
    <row r="2629" spans="1:21" x14ac:dyDescent="0.35">
      <c r="A2629" t="s">
        <v>385</v>
      </c>
      <c r="B2629">
        <v>44341</v>
      </c>
      <c r="C2629" t="s">
        <v>374</v>
      </c>
      <c r="D2629" t="s">
        <v>69</v>
      </c>
      <c r="E2629">
        <v>1</v>
      </c>
      <c r="F2629">
        <v>0</v>
      </c>
      <c r="G2629">
        <v>0</v>
      </c>
      <c r="H2629">
        <v>0</v>
      </c>
      <c r="I2629">
        <v>1</v>
      </c>
      <c r="J2629">
        <v>0</v>
      </c>
      <c r="K2629">
        <v>0</v>
      </c>
      <c r="L2629">
        <v>6</v>
      </c>
      <c r="M2629">
        <v>2</v>
      </c>
      <c r="N2629">
        <v>4</v>
      </c>
      <c r="O2629">
        <v>4</v>
      </c>
      <c r="P2629">
        <v>0</v>
      </c>
      <c r="Q2629">
        <v>3</v>
      </c>
      <c r="R2629">
        <v>7</v>
      </c>
      <c r="S2629">
        <v>1</v>
      </c>
      <c r="T2629">
        <v>0</v>
      </c>
      <c r="U2629">
        <v>1</v>
      </c>
    </row>
    <row r="2630" spans="1:21" x14ac:dyDescent="0.35">
      <c r="A2630" t="s">
        <v>385</v>
      </c>
      <c r="B2630">
        <v>44342</v>
      </c>
      <c r="C2630" t="s">
        <v>379</v>
      </c>
      <c r="D2630" t="s">
        <v>69</v>
      </c>
      <c r="E2630">
        <v>1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6</v>
      </c>
      <c r="M2630">
        <v>4</v>
      </c>
      <c r="N2630">
        <v>1</v>
      </c>
      <c r="O2630">
        <v>1</v>
      </c>
      <c r="P2630">
        <v>0</v>
      </c>
      <c r="Q2630">
        <v>1</v>
      </c>
      <c r="R2630">
        <v>6</v>
      </c>
      <c r="S2630">
        <v>0</v>
      </c>
      <c r="T2630">
        <v>0</v>
      </c>
      <c r="U2630">
        <v>0</v>
      </c>
    </row>
    <row r="2631" spans="1:21" x14ac:dyDescent="0.35">
      <c r="A2631" t="s">
        <v>385</v>
      </c>
      <c r="B2631">
        <v>44343</v>
      </c>
      <c r="C2631" t="s">
        <v>375</v>
      </c>
      <c r="D2631" t="s">
        <v>69</v>
      </c>
      <c r="E2631">
        <v>1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5</v>
      </c>
      <c r="M2631">
        <v>1</v>
      </c>
      <c r="N2631">
        <v>0</v>
      </c>
      <c r="O2631">
        <v>0</v>
      </c>
      <c r="P2631">
        <v>0</v>
      </c>
      <c r="Q2631">
        <v>1</v>
      </c>
      <c r="R2631">
        <v>4</v>
      </c>
      <c r="S2631">
        <v>0</v>
      </c>
      <c r="T2631">
        <v>0</v>
      </c>
      <c r="U2631">
        <v>0</v>
      </c>
    </row>
    <row r="2632" spans="1:21" x14ac:dyDescent="0.35">
      <c r="A2632" t="s">
        <v>385</v>
      </c>
      <c r="B2632" t="s">
        <v>158</v>
      </c>
      <c r="C2632" t="s">
        <v>377</v>
      </c>
      <c r="D2632" t="s">
        <v>90</v>
      </c>
      <c r="E2632">
        <v>1</v>
      </c>
      <c r="F2632">
        <v>1</v>
      </c>
      <c r="G2632">
        <v>0</v>
      </c>
      <c r="H2632">
        <v>1</v>
      </c>
      <c r="I2632">
        <v>0</v>
      </c>
      <c r="J2632">
        <v>0</v>
      </c>
      <c r="K2632">
        <v>0</v>
      </c>
      <c r="L2632">
        <v>7</v>
      </c>
      <c r="M2632">
        <v>4</v>
      </c>
      <c r="N2632">
        <v>1</v>
      </c>
      <c r="O2632">
        <v>1</v>
      </c>
      <c r="P2632">
        <v>1</v>
      </c>
      <c r="Q2632">
        <v>1</v>
      </c>
      <c r="R2632">
        <v>7</v>
      </c>
      <c r="S2632">
        <v>0</v>
      </c>
      <c r="T2632">
        <v>0</v>
      </c>
      <c r="U2632">
        <v>0</v>
      </c>
    </row>
    <row r="2633" spans="1:21" x14ac:dyDescent="0.35">
      <c r="A2633" t="s">
        <v>385</v>
      </c>
      <c r="B2633" t="s">
        <v>159</v>
      </c>
      <c r="C2633" t="s">
        <v>376</v>
      </c>
      <c r="D2633" t="s">
        <v>90</v>
      </c>
      <c r="E2633">
        <v>1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3.3333333333333335</v>
      </c>
      <c r="M2633">
        <v>4</v>
      </c>
      <c r="N2633">
        <v>2</v>
      </c>
      <c r="O2633">
        <v>1</v>
      </c>
      <c r="P2633">
        <v>0</v>
      </c>
      <c r="Q2633">
        <v>3</v>
      </c>
      <c r="R2633">
        <v>3</v>
      </c>
      <c r="S2633">
        <v>0</v>
      </c>
      <c r="T2633">
        <v>0</v>
      </c>
      <c r="U2633">
        <v>0</v>
      </c>
    </row>
    <row r="2634" spans="1:21" x14ac:dyDescent="0.35">
      <c r="A2634" t="s">
        <v>385</v>
      </c>
      <c r="B2634">
        <v>44346</v>
      </c>
      <c r="C2634" t="s">
        <v>373</v>
      </c>
      <c r="D2634" t="s">
        <v>90</v>
      </c>
      <c r="E2634">
        <v>1</v>
      </c>
      <c r="F2634">
        <v>0</v>
      </c>
      <c r="G2634">
        <v>0</v>
      </c>
      <c r="H2634">
        <v>1</v>
      </c>
      <c r="I2634">
        <v>0</v>
      </c>
      <c r="J2634">
        <v>0</v>
      </c>
      <c r="K2634">
        <v>0</v>
      </c>
      <c r="L2634">
        <v>7</v>
      </c>
      <c r="M2634">
        <v>2</v>
      </c>
      <c r="N2634">
        <v>0</v>
      </c>
      <c r="O2634">
        <v>0</v>
      </c>
      <c r="P2634">
        <v>0</v>
      </c>
      <c r="Q2634">
        <v>2</v>
      </c>
      <c r="R2634">
        <v>10</v>
      </c>
      <c r="S2634">
        <v>0</v>
      </c>
      <c r="T2634">
        <v>0</v>
      </c>
      <c r="U2634">
        <v>0</v>
      </c>
    </row>
    <row r="2635" spans="1:21" x14ac:dyDescent="0.35">
      <c r="A2635" t="s">
        <v>385</v>
      </c>
      <c r="B2635">
        <v>44347</v>
      </c>
      <c r="C2635" t="s">
        <v>374</v>
      </c>
      <c r="D2635" t="s">
        <v>49</v>
      </c>
      <c r="E2635">
        <v>1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6</v>
      </c>
      <c r="M2635">
        <v>6</v>
      </c>
      <c r="N2635">
        <v>1</v>
      </c>
      <c r="O2635">
        <v>1</v>
      </c>
      <c r="P2635">
        <v>0</v>
      </c>
      <c r="Q2635">
        <v>2</v>
      </c>
      <c r="R2635">
        <v>7</v>
      </c>
      <c r="S2635">
        <v>0</v>
      </c>
      <c r="T2635">
        <v>0</v>
      </c>
      <c r="U2635">
        <v>0</v>
      </c>
    </row>
    <row r="2636" spans="1:21" x14ac:dyDescent="0.35">
      <c r="A2636" t="s">
        <v>385</v>
      </c>
      <c r="B2636">
        <v>44348</v>
      </c>
      <c r="C2636" t="s">
        <v>379</v>
      </c>
      <c r="D2636" t="s">
        <v>49</v>
      </c>
      <c r="E2636">
        <v>1</v>
      </c>
      <c r="F2636">
        <v>0</v>
      </c>
      <c r="G2636">
        <v>0</v>
      </c>
      <c r="H2636">
        <v>0</v>
      </c>
      <c r="I2636">
        <v>1</v>
      </c>
      <c r="J2636">
        <v>0</v>
      </c>
      <c r="K2636">
        <v>0</v>
      </c>
      <c r="L2636">
        <v>2</v>
      </c>
      <c r="M2636">
        <v>7</v>
      </c>
      <c r="N2636">
        <v>7</v>
      </c>
      <c r="O2636">
        <v>7</v>
      </c>
      <c r="P2636">
        <v>3</v>
      </c>
      <c r="Q2636">
        <v>2</v>
      </c>
      <c r="R2636">
        <v>5</v>
      </c>
      <c r="S2636">
        <v>0</v>
      </c>
      <c r="T2636">
        <v>0</v>
      </c>
      <c r="U2636">
        <v>0</v>
      </c>
    </row>
    <row r="2637" spans="1:21" x14ac:dyDescent="0.35">
      <c r="A2637" t="s">
        <v>385</v>
      </c>
      <c r="B2637">
        <v>44350</v>
      </c>
      <c r="C2637" t="s">
        <v>376</v>
      </c>
      <c r="D2637" t="s">
        <v>131</v>
      </c>
      <c r="E2637">
        <v>1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4.333333333333333</v>
      </c>
      <c r="M2637">
        <v>8</v>
      </c>
      <c r="N2637">
        <v>3</v>
      </c>
      <c r="O2637">
        <v>3</v>
      </c>
      <c r="P2637">
        <v>1</v>
      </c>
      <c r="Q2637">
        <v>1</v>
      </c>
      <c r="R2637">
        <v>1</v>
      </c>
      <c r="S2637">
        <v>1</v>
      </c>
      <c r="T2637">
        <v>0</v>
      </c>
      <c r="U2637">
        <v>0</v>
      </c>
    </row>
    <row r="2638" spans="1:21" x14ac:dyDescent="0.35">
      <c r="A2638" t="s">
        <v>385</v>
      </c>
      <c r="B2638">
        <v>44351</v>
      </c>
      <c r="C2638" t="s">
        <v>377</v>
      </c>
      <c r="D2638" t="s">
        <v>131</v>
      </c>
      <c r="E2638">
        <v>1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7.333333333333333</v>
      </c>
      <c r="M2638">
        <v>1</v>
      </c>
      <c r="N2638">
        <v>1</v>
      </c>
      <c r="O2638">
        <v>1</v>
      </c>
      <c r="P2638">
        <v>0</v>
      </c>
      <c r="Q2638">
        <v>3</v>
      </c>
      <c r="R2638">
        <v>9</v>
      </c>
      <c r="S2638">
        <v>0</v>
      </c>
      <c r="T2638">
        <v>0</v>
      </c>
      <c r="U2638">
        <v>0</v>
      </c>
    </row>
    <row r="2639" spans="1:21" x14ac:dyDescent="0.35">
      <c r="A2639" t="s">
        <v>385</v>
      </c>
      <c r="B2639">
        <v>44352</v>
      </c>
      <c r="C2639" t="s">
        <v>373</v>
      </c>
      <c r="D2639" t="s">
        <v>131</v>
      </c>
      <c r="E2639">
        <v>1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5</v>
      </c>
      <c r="M2639">
        <v>6</v>
      </c>
      <c r="N2639">
        <v>2</v>
      </c>
      <c r="O2639">
        <v>2</v>
      </c>
      <c r="P2639">
        <v>1</v>
      </c>
      <c r="Q2639">
        <v>1</v>
      </c>
      <c r="R2639">
        <v>9</v>
      </c>
      <c r="S2639">
        <v>0</v>
      </c>
      <c r="T2639">
        <v>0</v>
      </c>
      <c r="U2639">
        <v>0</v>
      </c>
    </row>
    <row r="2640" spans="1:21" x14ac:dyDescent="0.35">
      <c r="A2640" t="s">
        <v>385</v>
      </c>
      <c r="B2640">
        <v>44353</v>
      </c>
      <c r="C2640" t="s">
        <v>374</v>
      </c>
      <c r="D2640" t="s">
        <v>131</v>
      </c>
      <c r="E2640">
        <v>1</v>
      </c>
      <c r="F2640">
        <v>0</v>
      </c>
      <c r="G2640">
        <v>0</v>
      </c>
      <c r="H2640">
        <v>1</v>
      </c>
      <c r="I2640">
        <v>0</v>
      </c>
      <c r="J2640">
        <v>0</v>
      </c>
      <c r="K2640">
        <v>0</v>
      </c>
      <c r="L2640">
        <v>7</v>
      </c>
      <c r="M2640">
        <v>4</v>
      </c>
      <c r="N2640">
        <v>0</v>
      </c>
      <c r="O2640">
        <v>0</v>
      </c>
      <c r="P2640">
        <v>0</v>
      </c>
      <c r="Q2640">
        <v>0</v>
      </c>
      <c r="R2640">
        <v>13</v>
      </c>
      <c r="S2640">
        <v>0</v>
      </c>
      <c r="T2640">
        <v>0</v>
      </c>
      <c r="U2640">
        <v>0</v>
      </c>
    </row>
    <row r="2641" spans="1:21" x14ac:dyDescent="0.35">
      <c r="A2641" t="s">
        <v>385</v>
      </c>
      <c r="B2641">
        <v>44355</v>
      </c>
      <c r="C2641" t="s">
        <v>375</v>
      </c>
      <c r="D2641" t="s">
        <v>91</v>
      </c>
      <c r="E2641">
        <v>1</v>
      </c>
      <c r="F2641">
        <v>0</v>
      </c>
      <c r="G2641">
        <v>0</v>
      </c>
      <c r="H2641">
        <v>1</v>
      </c>
      <c r="I2641">
        <v>0</v>
      </c>
      <c r="J2641">
        <v>0</v>
      </c>
      <c r="K2641">
        <v>0</v>
      </c>
      <c r="L2641">
        <v>5.333333333333333</v>
      </c>
      <c r="M2641">
        <v>5</v>
      </c>
      <c r="N2641">
        <v>1</v>
      </c>
      <c r="O2641">
        <v>1</v>
      </c>
      <c r="P2641">
        <v>0</v>
      </c>
      <c r="Q2641">
        <v>3</v>
      </c>
      <c r="R2641">
        <v>4</v>
      </c>
      <c r="S2641">
        <v>0</v>
      </c>
      <c r="T2641">
        <v>0</v>
      </c>
      <c r="U2641">
        <v>1</v>
      </c>
    </row>
    <row r="2642" spans="1:21" x14ac:dyDescent="0.35">
      <c r="A2642" t="s">
        <v>385</v>
      </c>
      <c r="B2642" t="s">
        <v>0</v>
      </c>
      <c r="C2642" t="s">
        <v>1</v>
      </c>
      <c r="D2642" t="s">
        <v>2</v>
      </c>
      <c r="E2642" t="s">
        <v>3</v>
      </c>
      <c r="F2642" t="s">
        <v>4</v>
      </c>
      <c r="G2642" t="s">
        <v>5</v>
      </c>
      <c r="H2642" t="s">
        <v>6</v>
      </c>
      <c r="I2642" t="s">
        <v>7</v>
      </c>
      <c r="J2642" t="s">
        <v>8</v>
      </c>
      <c r="K2642" t="s">
        <v>9</v>
      </c>
      <c r="L2642" t="s">
        <v>10</v>
      </c>
      <c r="M2642" t="s">
        <v>11</v>
      </c>
      <c r="N2642" t="s">
        <v>12</v>
      </c>
      <c r="O2642" t="s">
        <v>13</v>
      </c>
      <c r="P2642" t="s">
        <v>14</v>
      </c>
      <c r="Q2642" t="s">
        <v>15</v>
      </c>
      <c r="R2642" t="s">
        <v>16</v>
      </c>
      <c r="S2642" t="s">
        <v>17</v>
      </c>
      <c r="T2642" t="s">
        <v>18</v>
      </c>
      <c r="U2642" t="s">
        <v>19</v>
      </c>
    </row>
    <row r="2643" spans="1:21" x14ac:dyDescent="0.35">
      <c r="A2643" t="s">
        <v>385</v>
      </c>
      <c r="B2643">
        <v>44356</v>
      </c>
      <c r="C2643" t="s">
        <v>376</v>
      </c>
      <c r="D2643" t="s">
        <v>91</v>
      </c>
      <c r="E2643">
        <v>1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3</v>
      </c>
      <c r="M2643">
        <v>5</v>
      </c>
      <c r="N2643">
        <v>5</v>
      </c>
      <c r="O2643">
        <v>4</v>
      </c>
      <c r="P2643">
        <v>0</v>
      </c>
      <c r="Q2643">
        <v>2</v>
      </c>
      <c r="R2643">
        <v>0</v>
      </c>
      <c r="S2643">
        <v>0</v>
      </c>
      <c r="T2643">
        <v>0</v>
      </c>
      <c r="U2643">
        <v>0</v>
      </c>
    </row>
    <row r="2644" spans="1:21" x14ac:dyDescent="0.35">
      <c r="A2644" t="s">
        <v>385</v>
      </c>
      <c r="B2644">
        <v>44357</v>
      </c>
      <c r="C2644" t="s">
        <v>377</v>
      </c>
      <c r="D2644" t="s">
        <v>91</v>
      </c>
      <c r="E2644">
        <v>1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4</v>
      </c>
      <c r="M2644">
        <v>2</v>
      </c>
      <c r="N2644">
        <v>1</v>
      </c>
      <c r="O2644">
        <v>1</v>
      </c>
      <c r="P2644">
        <v>1</v>
      </c>
      <c r="Q2644">
        <v>2</v>
      </c>
      <c r="R2644">
        <v>6</v>
      </c>
      <c r="S2644">
        <v>0</v>
      </c>
      <c r="T2644">
        <v>0</v>
      </c>
      <c r="U2644">
        <v>0</v>
      </c>
    </row>
    <row r="2645" spans="1:21" x14ac:dyDescent="0.35">
      <c r="A2645" t="s">
        <v>385</v>
      </c>
      <c r="B2645">
        <v>44358</v>
      </c>
      <c r="C2645" t="s">
        <v>373</v>
      </c>
      <c r="D2645" t="s">
        <v>113</v>
      </c>
      <c r="E2645">
        <v>1</v>
      </c>
      <c r="F2645">
        <v>0</v>
      </c>
      <c r="G2645">
        <v>0</v>
      </c>
      <c r="H2645">
        <v>1</v>
      </c>
      <c r="I2645">
        <v>0</v>
      </c>
      <c r="J2645">
        <v>0</v>
      </c>
      <c r="K2645">
        <v>0</v>
      </c>
      <c r="L2645">
        <v>7</v>
      </c>
      <c r="M2645">
        <v>4</v>
      </c>
      <c r="N2645">
        <v>2</v>
      </c>
      <c r="O2645">
        <v>2</v>
      </c>
      <c r="P2645">
        <v>2</v>
      </c>
      <c r="Q2645">
        <v>0</v>
      </c>
      <c r="R2645">
        <v>5</v>
      </c>
      <c r="S2645">
        <v>0</v>
      </c>
      <c r="T2645">
        <v>0</v>
      </c>
      <c r="U2645">
        <v>0</v>
      </c>
    </row>
    <row r="2646" spans="1:21" x14ac:dyDescent="0.35">
      <c r="A2646" t="s">
        <v>385</v>
      </c>
      <c r="B2646">
        <v>44359</v>
      </c>
      <c r="C2646" t="s">
        <v>374</v>
      </c>
      <c r="D2646" t="s">
        <v>113</v>
      </c>
      <c r="E2646">
        <v>1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4</v>
      </c>
      <c r="M2646">
        <v>9</v>
      </c>
      <c r="N2646">
        <v>4</v>
      </c>
      <c r="O2646">
        <v>3</v>
      </c>
      <c r="P2646">
        <v>0</v>
      </c>
      <c r="Q2646">
        <v>3</v>
      </c>
      <c r="R2646">
        <v>8</v>
      </c>
      <c r="S2646">
        <v>0</v>
      </c>
      <c r="T2646">
        <v>0</v>
      </c>
      <c r="U2646">
        <v>0</v>
      </c>
    </row>
    <row r="2647" spans="1:21" x14ac:dyDescent="0.35">
      <c r="A2647" t="s">
        <v>385</v>
      </c>
      <c r="B2647">
        <v>44360</v>
      </c>
      <c r="C2647" t="s">
        <v>375</v>
      </c>
      <c r="D2647" t="s">
        <v>113</v>
      </c>
      <c r="E2647">
        <v>1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5.666666666666667</v>
      </c>
      <c r="M2647">
        <v>7</v>
      </c>
      <c r="N2647">
        <v>2</v>
      </c>
      <c r="O2647">
        <v>2</v>
      </c>
      <c r="P2647">
        <v>1</v>
      </c>
      <c r="Q2647">
        <v>0</v>
      </c>
      <c r="R2647">
        <v>2</v>
      </c>
      <c r="S2647">
        <v>0</v>
      </c>
      <c r="T2647">
        <v>0</v>
      </c>
      <c r="U2647">
        <v>0</v>
      </c>
    </row>
    <row r="2648" spans="1:21" x14ac:dyDescent="0.35">
      <c r="A2648" t="s">
        <v>385</v>
      </c>
      <c r="B2648">
        <v>44361</v>
      </c>
      <c r="C2648" t="s">
        <v>379</v>
      </c>
      <c r="D2648" t="s">
        <v>87</v>
      </c>
      <c r="E2648">
        <v>1</v>
      </c>
      <c r="F2648">
        <v>0</v>
      </c>
      <c r="G2648">
        <v>0</v>
      </c>
      <c r="H2648">
        <v>0</v>
      </c>
      <c r="I2648">
        <v>1</v>
      </c>
      <c r="J2648">
        <v>0</v>
      </c>
      <c r="K2648">
        <v>0</v>
      </c>
      <c r="L2648">
        <v>5</v>
      </c>
      <c r="M2648">
        <v>5</v>
      </c>
      <c r="N2648">
        <v>4</v>
      </c>
      <c r="O2648">
        <v>4</v>
      </c>
      <c r="P2648">
        <v>0</v>
      </c>
      <c r="Q2648">
        <v>4</v>
      </c>
      <c r="R2648">
        <v>3</v>
      </c>
      <c r="S2648">
        <v>0</v>
      </c>
      <c r="T2648">
        <v>0</v>
      </c>
      <c r="U2648">
        <v>0</v>
      </c>
    </row>
    <row r="2649" spans="1:21" x14ac:dyDescent="0.35">
      <c r="A2649" t="s">
        <v>385</v>
      </c>
      <c r="B2649">
        <v>44362</v>
      </c>
      <c r="C2649" t="s">
        <v>376</v>
      </c>
      <c r="D2649" t="s">
        <v>87</v>
      </c>
      <c r="E2649">
        <v>1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7</v>
      </c>
      <c r="M2649">
        <v>1</v>
      </c>
      <c r="N2649">
        <v>0</v>
      </c>
      <c r="O2649">
        <v>0</v>
      </c>
      <c r="P2649">
        <v>0</v>
      </c>
      <c r="Q2649">
        <v>1</v>
      </c>
      <c r="R2649">
        <v>9</v>
      </c>
      <c r="S2649">
        <v>0</v>
      </c>
      <c r="T2649">
        <v>0</v>
      </c>
      <c r="U2649">
        <v>0</v>
      </c>
    </row>
    <row r="2650" spans="1:21" x14ac:dyDescent="0.35">
      <c r="A2650" t="s">
        <v>385</v>
      </c>
      <c r="B2650">
        <v>44363</v>
      </c>
      <c r="C2650" t="s">
        <v>377</v>
      </c>
      <c r="D2650" t="s">
        <v>87</v>
      </c>
      <c r="E2650">
        <v>1</v>
      </c>
      <c r="F2650">
        <v>0</v>
      </c>
      <c r="G2650">
        <v>0</v>
      </c>
      <c r="H2650">
        <v>0</v>
      </c>
      <c r="I2650">
        <v>1</v>
      </c>
      <c r="J2650">
        <v>0</v>
      </c>
      <c r="K2650">
        <v>0</v>
      </c>
      <c r="L2650">
        <v>7</v>
      </c>
      <c r="M2650">
        <v>5</v>
      </c>
      <c r="N2650">
        <v>2</v>
      </c>
      <c r="O2650">
        <v>2</v>
      </c>
      <c r="P2650">
        <v>0</v>
      </c>
      <c r="Q2650">
        <v>0</v>
      </c>
      <c r="R2650">
        <v>6</v>
      </c>
      <c r="S2650">
        <v>0</v>
      </c>
      <c r="T2650">
        <v>0</v>
      </c>
      <c r="U2650">
        <v>0</v>
      </c>
    </row>
    <row r="2651" spans="1:21" x14ac:dyDescent="0.35">
      <c r="A2651" t="s">
        <v>385</v>
      </c>
      <c r="B2651">
        <v>44364</v>
      </c>
      <c r="C2651" t="s">
        <v>373</v>
      </c>
      <c r="D2651" t="s">
        <v>86</v>
      </c>
      <c r="E2651">
        <v>1</v>
      </c>
      <c r="F2651">
        <v>0</v>
      </c>
      <c r="G2651">
        <v>0</v>
      </c>
      <c r="H2651">
        <v>0</v>
      </c>
      <c r="I2651">
        <v>1</v>
      </c>
      <c r="J2651">
        <v>0</v>
      </c>
      <c r="K2651">
        <v>0</v>
      </c>
      <c r="L2651">
        <v>5</v>
      </c>
      <c r="M2651">
        <v>5</v>
      </c>
      <c r="N2651">
        <v>5</v>
      </c>
      <c r="O2651">
        <v>5</v>
      </c>
      <c r="P2651">
        <v>2</v>
      </c>
      <c r="Q2651">
        <v>2</v>
      </c>
      <c r="R2651">
        <v>5</v>
      </c>
      <c r="S2651">
        <v>0</v>
      </c>
      <c r="T2651">
        <v>0</v>
      </c>
      <c r="U2651">
        <v>0</v>
      </c>
    </row>
    <row r="2652" spans="1:21" x14ac:dyDescent="0.35">
      <c r="A2652" t="s">
        <v>385</v>
      </c>
      <c r="B2652">
        <v>44365</v>
      </c>
      <c r="C2652" t="s">
        <v>374</v>
      </c>
      <c r="D2652" t="s">
        <v>86</v>
      </c>
      <c r="E2652">
        <v>1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5.333333333333333</v>
      </c>
      <c r="M2652">
        <v>8</v>
      </c>
      <c r="N2652">
        <v>4</v>
      </c>
      <c r="O2652">
        <v>4</v>
      </c>
      <c r="P2652">
        <v>0</v>
      </c>
      <c r="Q2652">
        <v>2</v>
      </c>
      <c r="R2652">
        <v>6</v>
      </c>
      <c r="S2652">
        <v>1</v>
      </c>
      <c r="T2652">
        <v>0</v>
      </c>
      <c r="U2652">
        <v>0</v>
      </c>
    </row>
    <row r="2653" spans="1:21" x14ac:dyDescent="0.35">
      <c r="A2653" t="s">
        <v>385</v>
      </c>
      <c r="B2653">
        <v>44366</v>
      </c>
      <c r="C2653" t="s">
        <v>375</v>
      </c>
      <c r="D2653" t="s">
        <v>86</v>
      </c>
      <c r="E2653">
        <v>1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6</v>
      </c>
      <c r="M2653">
        <v>9</v>
      </c>
      <c r="N2653">
        <v>5</v>
      </c>
      <c r="O2653">
        <v>5</v>
      </c>
      <c r="P2653">
        <v>0</v>
      </c>
      <c r="Q2653">
        <v>2</v>
      </c>
      <c r="R2653">
        <v>2</v>
      </c>
      <c r="S2653">
        <v>0</v>
      </c>
      <c r="T2653">
        <v>0</v>
      </c>
      <c r="U2653">
        <v>0</v>
      </c>
    </row>
    <row r="2654" spans="1:21" x14ac:dyDescent="0.35">
      <c r="A2654" t="s">
        <v>385</v>
      </c>
      <c r="B2654">
        <v>44367</v>
      </c>
      <c r="C2654" t="s">
        <v>379</v>
      </c>
      <c r="D2654" t="s">
        <v>86</v>
      </c>
      <c r="E2654">
        <v>1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5</v>
      </c>
      <c r="M2654">
        <v>5</v>
      </c>
      <c r="N2654">
        <v>3</v>
      </c>
      <c r="O2654">
        <v>3</v>
      </c>
      <c r="P2654">
        <v>2</v>
      </c>
      <c r="Q2654">
        <v>1</v>
      </c>
      <c r="R2654">
        <v>5</v>
      </c>
      <c r="S2654">
        <v>0</v>
      </c>
      <c r="T2654">
        <v>0</v>
      </c>
      <c r="U2654">
        <v>0</v>
      </c>
    </row>
    <row r="2655" spans="1:21" x14ac:dyDescent="0.35">
      <c r="A2655" t="s">
        <v>385</v>
      </c>
      <c r="B2655">
        <v>44368</v>
      </c>
      <c r="C2655" t="s">
        <v>376</v>
      </c>
      <c r="D2655" t="s">
        <v>48</v>
      </c>
      <c r="E2655">
        <v>1</v>
      </c>
      <c r="F2655">
        <v>0</v>
      </c>
      <c r="G2655">
        <v>0</v>
      </c>
      <c r="H2655">
        <v>0</v>
      </c>
      <c r="I2655">
        <v>1</v>
      </c>
      <c r="J2655">
        <v>0</v>
      </c>
      <c r="K2655">
        <v>0</v>
      </c>
      <c r="L2655">
        <v>1.3333333333333333</v>
      </c>
      <c r="M2655">
        <v>5</v>
      </c>
      <c r="N2655">
        <v>3</v>
      </c>
      <c r="O2655">
        <v>3</v>
      </c>
      <c r="P2655">
        <v>0</v>
      </c>
      <c r="Q2655">
        <v>0</v>
      </c>
      <c r="R2655">
        <v>1</v>
      </c>
      <c r="S2655">
        <v>0</v>
      </c>
      <c r="T2655">
        <v>0</v>
      </c>
      <c r="U2655">
        <v>0</v>
      </c>
    </row>
    <row r="2656" spans="1:21" x14ac:dyDescent="0.35">
      <c r="A2656" t="s">
        <v>385</v>
      </c>
      <c r="B2656">
        <v>44369</v>
      </c>
      <c r="C2656" t="s">
        <v>377</v>
      </c>
      <c r="D2656" t="s">
        <v>48</v>
      </c>
      <c r="E2656">
        <v>1</v>
      </c>
      <c r="F2656">
        <v>0</v>
      </c>
      <c r="G2656">
        <v>0</v>
      </c>
      <c r="H2656">
        <v>1</v>
      </c>
      <c r="I2656">
        <v>0</v>
      </c>
      <c r="J2656">
        <v>0</v>
      </c>
      <c r="K2656">
        <v>0</v>
      </c>
      <c r="L2656">
        <v>6</v>
      </c>
      <c r="M2656">
        <v>1</v>
      </c>
      <c r="N2656">
        <v>0</v>
      </c>
      <c r="O2656">
        <v>0</v>
      </c>
      <c r="P2656">
        <v>0</v>
      </c>
      <c r="Q2656">
        <v>4</v>
      </c>
      <c r="R2656">
        <v>10</v>
      </c>
      <c r="S2656">
        <v>0</v>
      </c>
      <c r="T2656">
        <v>0</v>
      </c>
      <c r="U2656">
        <v>1</v>
      </c>
    </row>
    <row r="2657" spans="1:21" x14ac:dyDescent="0.35">
      <c r="A2657" t="s">
        <v>385</v>
      </c>
      <c r="B2657">
        <v>44370</v>
      </c>
      <c r="C2657" t="s">
        <v>373</v>
      </c>
      <c r="D2657" t="s">
        <v>48</v>
      </c>
      <c r="E2657">
        <v>1</v>
      </c>
      <c r="F2657">
        <v>0</v>
      </c>
      <c r="G2657">
        <v>0</v>
      </c>
      <c r="H2657">
        <v>1</v>
      </c>
      <c r="I2657">
        <v>0</v>
      </c>
      <c r="J2657">
        <v>0</v>
      </c>
      <c r="K2657">
        <v>0</v>
      </c>
      <c r="L2657">
        <v>7</v>
      </c>
      <c r="M2657">
        <v>3</v>
      </c>
      <c r="N2657">
        <v>1</v>
      </c>
      <c r="O2657">
        <v>1</v>
      </c>
      <c r="P2657">
        <v>1</v>
      </c>
      <c r="Q2657">
        <v>2</v>
      </c>
      <c r="R2657">
        <v>9</v>
      </c>
      <c r="S2657">
        <v>0</v>
      </c>
      <c r="T2657">
        <v>0</v>
      </c>
      <c r="U2657">
        <v>0</v>
      </c>
    </row>
    <row r="2658" spans="1:21" x14ac:dyDescent="0.35">
      <c r="A2658" t="s">
        <v>385</v>
      </c>
      <c r="B2658">
        <v>44372</v>
      </c>
      <c r="C2658" t="s">
        <v>374</v>
      </c>
      <c r="D2658" t="s">
        <v>58</v>
      </c>
      <c r="E2658">
        <v>1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6</v>
      </c>
      <c r="M2658">
        <v>3</v>
      </c>
      <c r="N2658">
        <v>1</v>
      </c>
      <c r="O2658">
        <v>1</v>
      </c>
      <c r="P2658">
        <v>0</v>
      </c>
      <c r="Q2658">
        <v>2</v>
      </c>
      <c r="R2658">
        <v>7</v>
      </c>
      <c r="S2658">
        <v>0</v>
      </c>
      <c r="T2658">
        <v>0</v>
      </c>
      <c r="U2658">
        <v>1</v>
      </c>
    </row>
    <row r="2659" spans="1:21" x14ac:dyDescent="0.35">
      <c r="A2659" t="s">
        <v>385</v>
      </c>
      <c r="B2659">
        <v>44373</v>
      </c>
      <c r="C2659" t="s">
        <v>375</v>
      </c>
      <c r="D2659" t="s">
        <v>58</v>
      </c>
      <c r="E2659">
        <v>1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5</v>
      </c>
      <c r="M2659">
        <v>5</v>
      </c>
      <c r="N2659">
        <v>4</v>
      </c>
      <c r="O2659">
        <v>4</v>
      </c>
      <c r="P2659">
        <v>1</v>
      </c>
      <c r="Q2659">
        <v>4</v>
      </c>
      <c r="R2659">
        <v>4</v>
      </c>
      <c r="S2659">
        <v>1</v>
      </c>
      <c r="T2659">
        <v>0</v>
      </c>
      <c r="U2659">
        <v>1</v>
      </c>
    </row>
    <row r="2660" spans="1:21" x14ac:dyDescent="0.35">
      <c r="A2660" t="s">
        <v>385</v>
      </c>
      <c r="B2660">
        <v>44374</v>
      </c>
      <c r="C2660" t="s">
        <v>379</v>
      </c>
      <c r="D2660" t="s">
        <v>58</v>
      </c>
      <c r="E2660">
        <v>1</v>
      </c>
      <c r="F2660">
        <v>0</v>
      </c>
      <c r="G2660">
        <v>0</v>
      </c>
      <c r="H2660">
        <v>1</v>
      </c>
      <c r="I2660">
        <v>0</v>
      </c>
      <c r="J2660">
        <v>0</v>
      </c>
      <c r="K2660">
        <v>0</v>
      </c>
      <c r="L2660">
        <v>6</v>
      </c>
      <c r="M2660">
        <v>2</v>
      </c>
      <c r="N2660">
        <v>0</v>
      </c>
      <c r="O2660">
        <v>0</v>
      </c>
      <c r="P2660">
        <v>0</v>
      </c>
      <c r="Q2660">
        <v>2</v>
      </c>
      <c r="R2660">
        <v>6</v>
      </c>
      <c r="S2660">
        <v>0</v>
      </c>
      <c r="T2660">
        <v>0</v>
      </c>
      <c r="U2660">
        <v>0</v>
      </c>
    </row>
    <row r="2661" spans="1:21" x14ac:dyDescent="0.35">
      <c r="A2661" t="s">
        <v>385</v>
      </c>
      <c r="B2661">
        <v>44375</v>
      </c>
      <c r="C2661" t="s">
        <v>377</v>
      </c>
      <c r="D2661" t="s">
        <v>112</v>
      </c>
      <c r="E2661">
        <v>1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6</v>
      </c>
      <c r="M2661">
        <v>2</v>
      </c>
      <c r="N2661">
        <v>2</v>
      </c>
      <c r="O2661">
        <v>2</v>
      </c>
      <c r="P2661">
        <v>1</v>
      </c>
      <c r="Q2661">
        <v>4</v>
      </c>
      <c r="R2661">
        <v>8</v>
      </c>
      <c r="S2661">
        <v>0</v>
      </c>
      <c r="T2661">
        <v>0</v>
      </c>
      <c r="U2661">
        <v>0</v>
      </c>
    </row>
    <row r="2662" spans="1:21" x14ac:dyDescent="0.35">
      <c r="A2662" t="s">
        <v>385</v>
      </c>
      <c r="B2662">
        <v>44376</v>
      </c>
      <c r="C2662" t="s">
        <v>373</v>
      </c>
      <c r="D2662" t="s">
        <v>112</v>
      </c>
      <c r="E2662">
        <v>1</v>
      </c>
      <c r="F2662">
        <v>0</v>
      </c>
      <c r="G2662">
        <v>0</v>
      </c>
      <c r="H2662">
        <v>1</v>
      </c>
      <c r="I2662">
        <v>0</v>
      </c>
      <c r="J2662">
        <v>0</v>
      </c>
      <c r="K2662">
        <v>0</v>
      </c>
      <c r="L2662">
        <v>6</v>
      </c>
      <c r="M2662">
        <v>4</v>
      </c>
      <c r="N2662">
        <v>1</v>
      </c>
      <c r="O2662">
        <v>1</v>
      </c>
      <c r="P2662">
        <v>0</v>
      </c>
      <c r="Q2662">
        <v>3</v>
      </c>
      <c r="R2662">
        <v>8</v>
      </c>
      <c r="S2662">
        <v>1</v>
      </c>
      <c r="T2662">
        <v>0</v>
      </c>
      <c r="U2662">
        <v>0</v>
      </c>
    </row>
    <row r="2663" spans="1:21" x14ac:dyDescent="0.35">
      <c r="A2663" t="s">
        <v>385</v>
      </c>
      <c r="B2663" t="s">
        <v>0</v>
      </c>
      <c r="C2663" t="s">
        <v>1</v>
      </c>
      <c r="D2663" t="s">
        <v>2</v>
      </c>
      <c r="E2663" t="s">
        <v>3</v>
      </c>
      <c r="F2663" t="s">
        <v>4</v>
      </c>
      <c r="G2663" t="s">
        <v>5</v>
      </c>
      <c r="H2663" t="s">
        <v>6</v>
      </c>
      <c r="I2663" t="s">
        <v>7</v>
      </c>
      <c r="J2663" t="s">
        <v>8</v>
      </c>
      <c r="K2663" t="s">
        <v>9</v>
      </c>
      <c r="L2663" t="s">
        <v>10</v>
      </c>
      <c r="M2663" t="s">
        <v>11</v>
      </c>
      <c r="N2663" t="s">
        <v>12</v>
      </c>
      <c r="O2663" t="s">
        <v>13</v>
      </c>
      <c r="P2663" t="s">
        <v>14</v>
      </c>
      <c r="Q2663" t="s">
        <v>15</v>
      </c>
      <c r="R2663" t="s">
        <v>16</v>
      </c>
      <c r="S2663" t="s">
        <v>17</v>
      </c>
      <c r="T2663" t="s">
        <v>18</v>
      </c>
      <c r="U2663" t="s">
        <v>19</v>
      </c>
    </row>
    <row r="2664" spans="1:21" x14ac:dyDescent="0.35">
      <c r="A2664" t="s">
        <v>385</v>
      </c>
      <c r="B2664">
        <v>44377</v>
      </c>
      <c r="C2664" t="s">
        <v>382</v>
      </c>
      <c r="D2664" t="s">
        <v>112</v>
      </c>
      <c r="E2664">
        <v>1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0.66666666666666663</v>
      </c>
      <c r="M2664">
        <v>4</v>
      </c>
      <c r="N2664">
        <v>7</v>
      </c>
      <c r="O2664">
        <v>4</v>
      </c>
      <c r="P2664">
        <v>0</v>
      </c>
      <c r="Q2664">
        <v>3</v>
      </c>
      <c r="R2664">
        <v>0</v>
      </c>
      <c r="S2664">
        <v>0</v>
      </c>
      <c r="T2664">
        <v>0</v>
      </c>
      <c r="U2664">
        <v>1</v>
      </c>
    </row>
    <row r="2665" spans="1:21" x14ac:dyDescent="0.35">
      <c r="A2665" t="s">
        <v>385</v>
      </c>
      <c r="B2665">
        <v>44378</v>
      </c>
      <c r="C2665" t="s">
        <v>374</v>
      </c>
      <c r="D2665" t="s">
        <v>118</v>
      </c>
      <c r="E2665">
        <v>1</v>
      </c>
      <c r="F2665">
        <v>0</v>
      </c>
      <c r="G2665">
        <v>0</v>
      </c>
      <c r="H2665">
        <v>1</v>
      </c>
      <c r="I2665">
        <v>0</v>
      </c>
      <c r="J2665">
        <v>0</v>
      </c>
      <c r="K2665">
        <v>0</v>
      </c>
      <c r="L2665">
        <v>7.333333333333333</v>
      </c>
      <c r="M2665">
        <v>4</v>
      </c>
      <c r="N2665">
        <v>1</v>
      </c>
      <c r="O2665">
        <v>1</v>
      </c>
      <c r="P2665">
        <v>1</v>
      </c>
      <c r="Q2665">
        <v>1</v>
      </c>
      <c r="R2665">
        <v>5</v>
      </c>
      <c r="S2665">
        <v>0</v>
      </c>
      <c r="T2665">
        <v>0</v>
      </c>
      <c r="U2665">
        <v>0</v>
      </c>
    </row>
    <row r="2666" spans="1:21" x14ac:dyDescent="0.35">
      <c r="A2666" t="s">
        <v>385</v>
      </c>
      <c r="B2666">
        <v>44379</v>
      </c>
      <c r="C2666" t="s">
        <v>375</v>
      </c>
      <c r="D2666" t="s">
        <v>118</v>
      </c>
      <c r="E2666">
        <v>1</v>
      </c>
      <c r="F2666">
        <v>0</v>
      </c>
      <c r="G2666">
        <v>0</v>
      </c>
      <c r="H2666">
        <v>1</v>
      </c>
      <c r="I2666">
        <v>0</v>
      </c>
      <c r="J2666">
        <v>0</v>
      </c>
      <c r="K2666">
        <v>0</v>
      </c>
      <c r="L2666">
        <v>6.666666666666667</v>
      </c>
      <c r="M2666">
        <v>4</v>
      </c>
      <c r="N2666">
        <v>1</v>
      </c>
      <c r="O2666">
        <v>1</v>
      </c>
      <c r="P2666">
        <v>0</v>
      </c>
      <c r="Q2666">
        <v>2</v>
      </c>
      <c r="R2666">
        <v>5</v>
      </c>
      <c r="S2666">
        <v>0</v>
      </c>
      <c r="T2666">
        <v>0</v>
      </c>
      <c r="U2666">
        <v>0</v>
      </c>
    </row>
    <row r="2667" spans="1:21" x14ac:dyDescent="0.35">
      <c r="A2667" t="s">
        <v>385</v>
      </c>
      <c r="B2667">
        <v>44380</v>
      </c>
      <c r="C2667" t="s">
        <v>379</v>
      </c>
      <c r="D2667" t="s">
        <v>118</v>
      </c>
      <c r="E2667">
        <v>1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6.333333333333333</v>
      </c>
      <c r="M2667">
        <v>4</v>
      </c>
      <c r="N2667">
        <v>1</v>
      </c>
      <c r="O2667">
        <v>1</v>
      </c>
      <c r="P2667">
        <v>0</v>
      </c>
      <c r="Q2667">
        <v>4</v>
      </c>
      <c r="R2667">
        <v>4</v>
      </c>
      <c r="S2667">
        <v>0</v>
      </c>
      <c r="T2667">
        <v>0</v>
      </c>
      <c r="U2667">
        <v>0</v>
      </c>
    </row>
    <row r="2668" spans="1:21" x14ac:dyDescent="0.35">
      <c r="A2668" t="s">
        <v>385</v>
      </c>
      <c r="B2668">
        <v>44381</v>
      </c>
      <c r="C2668" t="s">
        <v>377</v>
      </c>
      <c r="D2668" t="s">
        <v>118</v>
      </c>
      <c r="E2668">
        <v>1</v>
      </c>
      <c r="F2668">
        <v>0</v>
      </c>
      <c r="G2668">
        <v>0</v>
      </c>
      <c r="H2668">
        <v>0</v>
      </c>
      <c r="I2668">
        <v>1</v>
      </c>
      <c r="J2668">
        <v>0</v>
      </c>
      <c r="K2668">
        <v>0</v>
      </c>
      <c r="L2668">
        <v>6</v>
      </c>
      <c r="M2668">
        <v>3</v>
      </c>
      <c r="N2668">
        <v>2</v>
      </c>
      <c r="O2668">
        <v>2</v>
      </c>
      <c r="P2668">
        <v>1</v>
      </c>
      <c r="Q2668">
        <v>5</v>
      </c>
      <c r="R2668">
        <v>7</v>
      </c>
      <c r="S2668">
        <v>0</v>
      </c>
      <c r="T2668">
        <v>0</v>
      </c>
      <c r="U2668">
        <v>0</v>
      </c>
    </row>
    <row r="2669" spans="1:21" x14ac:dyDescent="0.35">
      <c r="A2669" t="s">
        <v>385</v>
      </c>
      <c r="B2669">
        <v>44382</v>
      </c>
      <c r="C2669" t="s">
        <v>373</v>
      </c>
      <c r="D2669" t="s">
        <v>96</v>
      </c>
      <c r="E2669">
        <v>1</v>
      </c>
      <c r="F2669">
        <v>0</v>
      </c>
      <c r="G2669">
        <v>0</v>
      </c>
      <c r="H2669">
        <v>0</v>
      </c>
      <c r="I2669">
        <v>1</v>
      </c>
      <c r="J2669">
        <v>0</v>
      </c>
      <c r="K2669">
        <v>0</v>
      </c>
      <c r="L2669">
        <v>6.333333333333333</v>
      </c>
      <c r="M2669">
        <v>4</v>
      </c>
      <c r="N2669">
        <v>4</v>
      </c>
      <c r="O2669">
        <v>4</v>
      </c>
      <c r="P2669">
        <v>0</v>
      </c>
      <c r="Q2669">
        <v>1</v>
      </c>
      <c r="R2669">
        <v>6</v>
      </c>
      <c r="S2669">
        <v>0</v>
      </c>
      <c r="T2669">
        <v>0</v>
      </c>
      <c r="U2669">
        <v>0</v>
      </c>
    </row>
    <row r="2670" spans="1:21" x14ac:dyDescent="0.35">
      <c r="A2670" t="s">
        <v>385</v>
      </c>
      <c r="B2670" t="s">
        <v>258</v>
      </c>
      <c r="C2670" t="s">
        <v>374</v>
      </c>
      <c r="D2670" t="s">
        <v>96</v>
      </c>
      <c r="E2670">
        <v>1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5.666666666666667</v>
      </c>
      <c r="M2670">
        <v>6</v>
      </c>
      <c r="N2670">
        <v>1</v>
      </c>
      <c r="O2670">
        <v>1</v>
      </c>
      <c r="P2670">
        <v>0</v>
      </c>
      <c r="Q2670">
        <v>0</v>
      </c>
      <c r="R2670">
        <v>8</v>
      </c>
      <c r="S2670">
        <v>0</v>
      </c>
      <c r="T2670">
        <v>0</v>
      </c>
      <c r="U2670">
        <v>1</v>
      </c>
    </row>
    <row r="2671" spans="1:21" x14ac:dyDescent="0.35">
      <c r="A2671" t="s">
        <v>385</v>
      </c>
      <c r="B2671" t="s">
        <v>259</v>
      </c>
      <c r="C2671" t="s">
        <v>376</v>
      </c>
      <c r="D2671" t="s">
        <v>96</v>
      </c>
      <c r="E2671">
        <v>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4</v>
      </c>
      <c r="M2671">
        <v>3</v>
      </c>
      <c r="N2671">
        <v>0</v>
      </c>
      <c r="O2671">
        <v>0</v>
      </c>
      <c r="P2671">
        <v>0</v>
      </c>
      <c r="Q2671">
        <v>0</v>
      </c>
      <c r="R2671">
        <v>1</v>
      </c>
      <c r="S2671">
        <v>0</v>
      </c>
      <c r="T2671">
        <v>0</v>
      </c>
      <c r="U2671">
        <v>0</v>
      </c>
    </row>
    <row r="2672" spans="1:21" x14ac:dyDescent="0.35">
      <c r="A2672" t="s">
        <v>385</v>
      </c>
      <c r="B2672">
        <v>44385</v>
      </c>
      <c r="C2672" t="s">
        <v>375</v>
      </c>
      <c r="D2672" t="s">
        <v>87</v>
      </c>
      <c r="E2672">
        <v>1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4.333333333333333</v>
      </c>
      <c r="M2672">
        <v>5</v>
      </c>
      <c r="N2672">
        <v>3</v>
      </c>
      <c r="O2672">
        <v>0</v>
      </c>
      <c r="P2672">
        <v>0</v>
      </c>
      <c r="Q2672">
        <v>4</v>
      </c>
      <c r="R2672">
        <v>6</v>
      </c>
      <c r="S2672">
        <v>1</v>
      </c>
      <c r="T2672">
        <v>0</v>
      </c>
      <c r="U2672">
        <v>1</v>
      </c>
    </row>
    <row r="2673" spans="1:21" x14ac:dyDescent="0.35">
      <c r="A2673" t="s">
        <v>385</v>
      </c>
      <c r="B2673">
        <v>44386</v>
      </c>
      <c r="C2673" t="s">
        <v>379</v>
      </c>
      <c r="D2673" t="s">
        <v>87</v>
      </c>
      <c r="E2673">
        <v>1</v>
      </c>
      <c r="F2673">
        <v>0</v>
      </c>
      <c r="G2673">
        <v>0</v>
      </c>
      <c r="H2673">
        <v>0</v>
      </c>
      <c r="I2673">
        <v>1</v>
      </c>
      <c r="J2673">
        <v>0</v>
      </c>
      <c r="K2673">
        <v>0</v>
      </c>
      <c r="L2673">
        <v>6</v>
      </c>
      <c r="M2673">
        <v>5</v>
      </c>
      <c r="N2673">
        <v>1</v>
      </c>
      <c r="O2673">
        <v>1</v>
      </c>
      <c r="P2673">
        <v>0</v>
      </c>
      <c r="Q2673">
        <v>4</v>
      </c>
      <c r="R2673">
        <v>3</v>
      </c>
      <c r="S2673">
        <v>0</v>
      </c>
      <c r="T2673">
        <v>0</v>
      </c>
      <c r="U2673">
        <v>0</v>
      </c>
    </row>
    <row r="2674" spans="1:21" x14ac:dyDescent="0.35">
      <c r="A2674" t="s">
        <v>385</v>
      </c>
      <c r="B2674">
        <v>44387</v>
      </c>
      <c r="C2674" t="s">
        <v>377</v>
      </c>
      <c r="D2674" t="s">
        <v>87</v>
      </c>
      <c r="E2674">
        <v>1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5</v>
      </c>
      <c r="M2674">
        <v>2</v>
      </c>
      <c r="N2674">
        <v>3</v>
      </c>
      <c r="O2674">
        <v>3</v>
      </c>
      <c r="P2674">
        <v>1</v>
      </c>
      <c r="Q2674">
        <v>2</v>
      </c>
      <c r="R2674">
        <v>6</v>
      </c>
      <c r="S2674">
        <v>2</v>
      </c>
      <c r="T2674">
        <v>0</v>
      </c>
      <c r="U2674">
        <v>0</v>
      </c>
    </row>
    <row r="2675" spans="1:21" x14ac:dyDescent="0.35">
      <c r="A2675" t="s">
        <v>385</v>
      </c>
      <c r="B2675">
        <v>44388</v>
      </c>
      <c r="C2675" t="s">
        <v>373</v>
      </c>
      <c r="D2675" t="s">
        <v>87</v>
      </c>
      <c r="E2675">
        <v>1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6</v>
      </c>
      <c r="M2675">
        <v>9</v>
      </c>
      <c r="N2675">
        <v>1</v>
      </c>
      <c r="O2675">
        <v>1</v>
      </c>
      <c r="P2675">
        <v>0</v>
      </c>
      <c r="Q2675">
        <v>0</v>
      </c>
      <c r="R2675">
        <v>4</v>
      </c>
      <c r="S2675">
        <v>0</v>
      </c>
      <c r="T2675">
        <v>0</v>
      </c>
      <c r="U2675">
        <v>0</v>
      </c>
    </row>
    <row r="2676" spans="1:21" x14ac:dyDescent="0.35">
      <c r="A2676" t="s">
        <v>385</v>
      </c>
      <c r="B2676">
        <v>44393</v>
      </c>
      <c r="C2676" t="s">
        <v>375</v>
      </c>
      <c r="D2676" t="s">
        <v>91</v>
      </c>
      <c r="E2676">
        <v>1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4</v>
      </c>
      <c r="M2676">
        <v>4</v>
      </c>
      <c r="N2676">
        <v>4</v>
      </c>
      <c r="O2676">
        <v>4</v>
      </c>
      <c r="P2676">
        <v>0</v>
      </c>
      <c r="Q2676">
        <v>3</v>
      </c>
      <c r="R2676">
        <v>1</v>
      </c>
      <c r="S2676">
        <v>2</v>
      </c>
      <c r="T2676">
        <v>0</v>
      </c>
      <c r="U2676">
        <v>0</v>
      </c>
    </row>
    <row r="2677" spans="1:21" x14ac:dyDescent="0.35">
      <c r="A2677" t="s">
        <v>385</v>
      </c>
      <c r="B2677">
        <v>44394</v>
      </c>
      <c r="C2677" t="s">
        <v>373</v>
      </c>
      <c r="D2677" t="s">
        <v>91</v>
      </c>
      <c r="E2677">
        <v>1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5.666666666666667</v>
      </c>
      <c r="M2677">
        <v>2</v>
      </c>
      <c r="N2677">
        <v>2</v>
      </c>
      <c r="O2677">
        <v>1</v>
      </c>
      <c r="P2677">
        <v>0</v>
      </c>
      <c r="Q2677">
        <v>4</v>
      </c>
      <c r="R2677">
        <v>8</v>
      </c>
      <c r="S2677">
        <v>0</v>
      </c>
      <c r="T2677">
        <v>0</v>
      </c>
      <c r="U2677">
        <v>0</v>
      </c>
    </row>
    <row r="2678" spans="1:21" x14ac:dyDescent="0.35">
      <c r="A2678" t="s">
        <v>385</v>
      </c>
      <c r="B2678">
        <v>44395</v>
      </c>
      <c r="C2678" t="s">
        <v>374</v>
      </c>
      <c r="D2678" t="s">
        <v>91</v>
      </c>
      <c r="E2678">
        <v>1</v>
      </c>
      <c r="F2678">
        <v>0</v>
      </c>
      <c r="G2678">
        <v>0</v>
      </c>
      <c r="H2678">
        <v>1</v>
      </c>
      <c r="I2678">
        <v>0</v>
      </c>
      <c r="J2678">
        <v>0</v>
      </c>
      <c r="K2678">
        <v>0</v>
      </c>
      <c r="L2678">
        <v>8.3333333333333339</v>
      </c>
      <c r="M2678">
        <v>5</v>
      </c>
      <c r="N2678">
        <v>0</v>
      </c>
      <c r="O2678">
        <v>0</v>
      </c>
      <c r="P2678">
        <v>0</v>
      </c>
      <c r="Q2678">
        <v>1</v>
      </c>
      <c r="R2678">
        <v>12</v>
      </c>
      <c r="S2678">
        <v>0</v>
      </c>
      <c r="T2678">
        <v>0</v>
      </c>
      <c r="U2678">
        <v>0</v>
      </c>
    </row>
    <row r="2679" spans="1:21" x14ac:dyDescent="0.35">
      <c r="A2679" t="s">
        <v>385</v>
      </c>
      <c r="B2679">
        <v>44397</v>
      </c>
      <c r="C2679" t="s">
        <v>376</v>
      </c>
      <c r="D2679" t="s">
        <v>47</v>
      </c>
      <c r="E2679">
        <v>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5</v>
      </c>
      <c r="M2679">
        <v>3</v>
      </c>
      <c r="N2679">
        <v>2</v>
      </c>
      <c r="O2679">
        <v>2</v>
      </c>
      <c r="P2679">
        <v>1</v>
      </c>
      <c r="Q2679">
        <v>2</v>
      </c>
      <c r="R2679">
        <v>3</v>
      </c>
      <c r="S2679">
        <v>0</v>
      </c>
      <c r="T2679">
        <v>1</v>
      </c>
      <c r="U2679">
        <v>0</v>
      </c>
    </row>
    <row r="2680" spans="1:21" x14ac:dyDescent="0.35">
      <c r="A2680" t="s">
        <v>385</v>
      </c>
      <c r="B2680">
        <v>44398</v>
      </c>
      <c r="C2680" t="s">
        <v>379</v>
      </c>
      <c r="D2680" t="s">
        <v>47</v>
      </c>
      <c r="E2680">
        <v>1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5</v>
      </c>
      <c r="M2680">
        <v>4</v>
      </c>
      <c r="N2680">
        <v>2</v>
      </c>
      <c r="O2680">
        <v>2</v>
      </c>
      <c r="P2680">
        <v>0</v>
      </c>
      <c r="Q2680">
        <v>0</v>
      </c>
      <c r="R2680">
        <v>6</v>
      </c>
      <c r="S2680">
        <v>0</v>
      </c>
      <c r="T2680">
        <v>0</v>
      </c>
      <c r="U2680">
        <v>0</v>
      </c>
    </row>
    <row r="2681" spans="1:21" x14ac:dyDescent="0.35">
      <c r="A2681" t="s">
        <v>385</v>
      </c>
      <c r="B2681">
        <v>44400</v>
      </c>
      <c r="C2681" t="s">
        <v>377</v>
      </c>
      <c r="D2681" t="s">
        <v>21</v>
      </c>
      <c r="E2681">
        <v>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4</v>
      </c>
      <c r="M2681">
        <v>1</v>
      </c>
      <c r="N2681">
        <v>0</v>
      </c>
      <c r="O2681">
        <v>0</v>
      </c>
      <c r="P2681">
        <v>0</v>
      </c>
      <c r="Q2681">
        <v>2</v>
      </c>
      <c r="R2681">
        <v>5</v>
      </c>
      <c r="S2681">
        <v>0</v>
      </c>
      <c r="T2681">
        <v>0</v>
      </c>
      <c r="U2681">
        <v>0</v>
      </c>
    </row>
    <row r="2682" spans="1:21" x14ac:dyDescent="0.35">
      <c r="A2682" t="s">
        <v>385</v>
      </c>
      <c r="B2682">
        <v>44401</v>
      </c>
      <c r="C2682" t="s">
        <v>374</v>
      </c>
      <c r="D2682" t="s">
        <v>21</v>
      </c>
      <c r="E2682">
        <v>1</v>
      </c>
      <c r="F2682">
        <v>0</v>
      </c>
      <c r="G2682">
        <v>0</v>
      </c>
      <c r="H2682">
        <v>1</v>
      </c>
      <c r="I2682">
        <v>0</v>
      </c>
      <c r="J2682">
        <v>0</v>
      </c>
      <c r="K2682">
        <v>0</v>
      </c>
      <c r="L2682">
        <v>6</v>
      </c>
      <c r="M2682">
        <v>4</v>
      </c>
      <c r="N2682">
        <v>1</v>
      </c>
      <c r="O2682">
        <v>1</v>
      </c>
      <c r="P2682">
        <v>0</v>
      </c>
      <c r="Q2682">
        <v>2</v>
      </c>
      <c r="R2682">
        <v>6</v>
      </c>
      <c r="S2682">
        <v>0</v>
      </c>
      <c r="T2682">
        <v>0</v>
      </c>
      <c r="U2682">
        <v>0</v>
      </c>
    </row>
    <row r="2683" spans="1:21" x14ac:dyDescent="0.35">
      <c r="A2683" t="s">
        <v>385</v>
      </c>
      <c r="B2683">
        <v>44402</v>
      </c>
      <c r="C2683" t="s">
        <v>373</v>
      </c>
      <c r="D2683" t="s">
        <v>21</v>
      </c>
      <c r="E2683">
        <v>1</v>
      </c>
      <c r="F2683">
        <v>0</v>
      </c>
      <c r="G2683">
        <v>0</v>
      </c>
      <c r="H2683">
        <v>0</v>
      </c>
      <c r="I2683">
        <v>1</v>
      </c>
      <c r="J2683">
        <v>0</v>
      </c>
      <c r="K2683">
        <v>0</v>
      </c>
      <c r="L2683">
        <v>7</v>
      </c>
      <c r="M2683">
        <v>5</v>
      </c>
      <c r="N2683">
        <v>3</v>
      </c>
      <c r="O2683">
        <v>3</v>
      </c>
      <c r="P2683">
        <v>0</v>
      </c>
      <c r="Q2683">
        <v>2</v>
      </c>
      <c r="R2683">
        <v>9</v>
      </c>
      <c r="S2683">
        <v>0</v>
      </c>
      <c r="T2683">
        <v>0</v>
      </c>
      <c r="U2683">
        <v>0</v>
      </c>
    </row>
    <row r="2684" spans="1:21" x14ac:dyDescent="0.35">
      <c r="A2684" t="s">
        <v>385</v>
      </c>
      <c r="B2684" t="s">
        <v>0</v>
      </c>
      <c r="C2684" t="s">
        <v>1</v>
      </c>
      <c r="D2684" t="s">
        <v>2</v>
      </c>
      <c r="E2684" t="s">
        <v>3</v>
      </c>
      <c r="F2684" t="s">
        <v>4</v>
      </c>
      <c r="G2684" t="s">
        <v>5</v>
      </c>
      <c r="H2684" t="s">
        <v>6</v>
      </c>
      <c r="I2684" t="s">
        <v>7</v>
      </c>
      <c r="J2684" t="s">
        <v>8</v>
      </c>
      <c r="K2684" t="s">
        <v>9</v>
      </c>
      <c r="L2684" t="s">
        <v>10</v>
      </c>
      <c r="M2684" t="s">
        <v>11</v>
      </c>
      <c r="N2684" t="s">
        <v>12</v>
      </c>
      <c r="O2684" t="s">
        <v>13</v>
      </c>
      <c r="P2684" t="s">
        <v>14</v>
      </c>
      <c r="Q2684" t="s">
        <v>15</v>
      </c>
      <c r="R2684" t="s">
        <v>16</v>
      </c>
      <c r="S2684" t="s">
        <v>17</v>
      </c>
      <c r="T2684" t="s">
        <v>18</v>
      </c>
      <c r="U2684" t="s">
        <v>19</v>
      </c>
    </row>
    <row r="2685" spans="1:21" x14ac:dyDescent="0.35">
      <c r="A2685" t="s">
        <v>385</v>
      </c>
      <c r="B2685">
        <v>44404</v>
      </c>
      <c r="C2685" t="s">
        <v>376</v>
      </c>
      <c r="D2685" t="s">
        <v>118</v>
      </c>
      <c r="E2685">
        <v>1</v>
      </c>
      <c r="F2685">
        <v>0</v>
      </c>
      <c r="G2685">
        <v>0</v>
      </c>
      <c r="H2685">
        <v>1</v>
      </c>
      <c r="I2685">
        <v>0</v>
      </c>
      <c r="J2685">
        <v>0</v>
      </c>
      <c r="K2685">
        <v>0</v>
      </c>
      <c r="L2685">
        <v>6</v>
      </c>
      <c r="M2685">
        <v>3</v>
      </c>
      <c r="N2685">
        <v>0</v>
      </c>
      <c r="O2685">
        <v>0</v>
      </c>
      <c r="P2685">
        <v>0</v>
      </c>
      <c r="Q2685">
        <v>1</v>
      </c>
      <c r="R2685">
        <v>3</v>
      </c>
      <c r="S2685">
        <v>0</v>
      </c>
      <c r="T2685">
        <v>0</v>
      </c>
      <c r="U2685">
        <v>0</v>
      </c>
    </row>
    <row r="2686" spans="1:21" x14ac:dyDescent="0.35">
      <c r="A2686" t="s">
        <v>385</v>
      </c>
      <c r="B2686">
        <v>44405</v>
      </c>
      <c r="C2686" t="s">
        <v>375</v>
      </c>
      <c r="D2686" t="s">
        <v>118</v>
      </c>
      <c r="E2686">
        <v>1</v>
      </c>
      <c r="F2686">
        <v>0</v>
      </c>
      <c r="G2686">
        <v>0</v>
      </c>
      <c r="H2686">
        <v>1</v>
      </c>
      <c r="I2686">
        <v>0</v>
      </c>
      <c r="J2686">
        <v>0</v>
      </c>
      <c r="K2686">
        <v>0</v>
      </c>
      <c r="L2686">
        <v>5</v>
      </c>
      <c r="M2686">
        <v>2</v>
      </c>
      <c r="N2686">
        <v>0</v>
      </c>
      <c r="O2686">
        <v>0</v>
      </c>
      <c r="P2686">
        <v>0</v>
      </c>
      <c r="Q2686">
        <v>1</v>
      </c>
      <c r="R2686">
        <v>2</v>
      </c>
      <c r="S2686">
        <v>0</v>
      </c>
      <c r="T2686">
        <v>0</v>
      </c>
      <c r="U2686">
        <v>0</v>
      </c>
    </row>
    <row r="2687" spans="1:21" x14ac:dyDescent="0.35">
      <c r="A2687" t="s">
        <v>385</v>
      </c>
      <c r="B2687">
        <v>44406</v>
      </c>
      <c r="C2687" t="s">
        <v>377</v>
      </c>
      <c r="D2687" t="s">
        <v>118</v>
      </c>
      <c r="E2687">
        <v>1</v>
      </c>
      <c r="F2687">
        <v>0</v>
      </c>
      <c r="G2687">
        <v>0</v>
      </c>
      <c r="H2687">
        <v>1</v>
      </c>
      <c r="I2687">
        <v>0</v>
      </c>
      <c r="J2687">
        <v>0</v>
      </c>
      <c r="K2687">
        <v>0</v>
      </c>
      <c r="L2687">
        <v>6</v>
      </c>
      <c r="M2687">
        <v>2</v>
      </c>
      <c r="N2687">
        <v>0</v>
      </c>
      <c r="O2687">
        <v>0</v>
      </c>
      <c r="P2687">
        <v>0</v>
      </c>
      <c r="Q2687">
        <v>1</v>
      </c>
      <c r="R2687">
        <v>5</v>
      </c>
      <c r="S2687">
        <v>0</v>
      </c>
      <c r="T2687">
        <v>0</v>
      </c>
      <c r="U2687">
        <v>0</v>
      </c>
    </row>
    <row r="2688" spans="1:21" x14ac:dyDescent="0.35">
      <c r="A2688" t="s">
        <v>385</v>
      </c>
      <c r="B2688">
        <v>44407</v>
      </c>
      <c r="C2688" t="s">
        <v>374</v>
      </c>
      <c r="D2688" t="s">
        <v>92</v>
      </c>
      <c r="E2688">
        <v>1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4</v>
      </c>
      <c r="M2688">
        <v>9</v>
      </c>
      <c r="N2688">
        <v>5</v>
      </c>
      <c r="O2688">
        <v>5</v>
      </c>
      <c r="P2688">
        <v>1</v>
      </c>
      <c r="Q2688">
        <v>2</v>
      </c>
      <c r="R2688">
        <v>6</v>
      </c>
      <c r="S2688">
        <v>0</v>
      </c>
      <c r="T2688">
        <v>0</v>
      </c>
      <c r="U2688">
        <v>0</v>
      </c>
    </row>
    <row r="2689" spans="1:21" x14ac:dyDescent="0.35">
      <c r="A2689" t="s">
        <v>385</v>
      </c>
      <c r="B2689">
        <v>44408</v>
      </c>
      <c r="C2689" t="s">
        <v>373</v>
      </c>
      <c r="D2689" t="s">
        <v>92</v>
      </c>
      <c r="E2689">
        <v>1</v>
      </c>
      <c r="F2689">
        <v>0</v>
      </c>
      <c r="G2689">
        <v>0</v>
      </c>
      <c r="H2689">
        <v>0</v>
      </c>
      <c r="I2689">
        <v>1</v>
      </c>
      <c r="J2689">
        <v>0</v>
      </c>
      <c r="K2689">
        <v>0</v>
      </c>
      <c r="L2689">
        <v>5.333333333333333</v>
      </c>
      <c r="M2689">
        <v>8</v>
      </c>
      <c r="N2689">
        <v>3</v>
      </c>
      <c r="O2689">
        <v>3</v>
      </c>
      <c r="P2689">
        <v>1</v>
      </c>
      <c r="Q2689">
        <v>1</v>
      </c>
      <c r="R2689">
        <v>6</v>
      </c>
      <c r="S2689">
        <v>1</v>
      </c>
      <c r="T2689">
        <v>0</v>
      </c>
      <c r="U2689">
        <v>0</v>
      </c>
    </row>
    <row r="2690" spans="1:21" x14ac:dyDescent="0.35">
      <c r="A2690" t="s">
        <v>385</v>
      </c>
      <c r="B2690">
        <v>44409</v>
      </c>
      <c r="C2690" t="s">
        <v>376</v>
      </c>
      <c r="D2690" t="s">
        <v>92</v>
      </c>
      <c r="E2690">
        <v>1</v>
      </c>
      <c r="F2690">
        <v>0</v>
      </c>
      <c r="G2690">
        <v>0</v>
      </c>
      <c r="H2690">
        <v>1</v>
      </c>
      <c r="I2690">
        <v>0</v>
      </c>
      <c r="J2690">
        <v>0</v>
      </c>
      <c r="K2690">
        <v>0</v>
      </c>
      <c r="L2690">
        <v>5.666666666666667</v>
      </c>
      <c r="M2690">
        <v>3</v>
      </c>
      <c r="N2690">
        <v>1</v>
      </c>
      <c r="O2690">
        <v>1</v>
      </c>
      <c r="P2690">
        <v>0</v>
      </c>
      <c r="Q2690">
        <v>1</v>
      </c>
      <c r="R2690">
        <v>3</v>
      </c>
      <c r="S2690">
        <v>0</v>
      </c>
      <c r="T2690">
        <v>0</v>
      </c>
      <c r="U2690">
        <v>0</v>
      </c>
    </row>
    <row r="2691" spans="1:21" x14ac:dyDescent="0.35">
      <c r="A2691" t="s">
        <v>385</v>
      </c>
      <c r="B2691">
        <v>44410</v>
      </c>
      <c r="C2691" t="s">
        <v>379</v>
      </c>
      <c r="D2691" t="s">
        <v>113</v>
      </c>
      <c r="E2691">
        <v>1</v>
      </c>
      <c r="F2691">
        <v>0</v>
      </c>
      <c r="G2691">
        <v>0</v>
      </c>
      <c r="H2691">
        <v>1</v>
      </c>
      <c r="I2691">
        <v>0</v>
      </c>
      <c r="J2691">
        <v>0</v>
      </c>
      <c r="K2691">
        <v>0</v>
      </c>
      <c r="L2691">
        <v>5</v>
      </c>
      <c r="M2691">
        <v>3</v>
      </c>
      <c r="N2691">
        <v>0</v>
      </c>
      <c r="O2691">
        <v>0</v>
      </c>
      <c r="P2691">
        <v>0</v>
      </c>
      <c r="Q2691">
        <v>0</v>
      </c>
      <c r="R2691">
        <v>3</v>
      </c>
      <c r="S2691">
        <v>1</v>
      </c>
      <c r="T2691">
        <v>0</v>
      </c>
      <c r="U2691">
        <v>0</v>
      </c>
    </row>
    <row r="2692" spans="1:21" x14ac:dyDescent="0.35">
      <c r="A2692" t="s">
        <v>385</v>
      </c>
      <c r="B2692">
        <v>44411</v>
      </c>
      <c r="C2692" t="s">
        <v>375</v>
      </c>
      <c r="D2692" t="s">
        <v>113</v>
      </c>
      <c r="E2692">
        <v>1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6.333333333333333</v>
      </c>
      <c r="M2692">
        <v>0</v>
      </c>
      <c r="N2692">
        <v>1</v>
      </c>
      <c r="O2692">
        <v>1</v>
      </c>
      <c r="P2692">
        <v>0</v>
      </c>
      <c r="Q2692">
        <v>5</v>
      </c>
      <c r="R2692">
        <v>4</v>
      </c>
      <c r="S2692">
        <v>0</v>
      </c>
      <c r="T2692">
        <v>0</v>
      </c>
      <c r="U2692">
        <v>0</v>
      </c>
    </row>
    <row r="2693" spans="1:21" x14ac:dyDescent="0.35">
      <c r="A2693" t="s">
        <v>385</v>
      </c>
      <c r="B2693">
        <v>44412</v>
      </c>
      <c r="C2693" t="s">
        <v>377</v>
      </c>
      <c r="D2693" t="s">
        <v>113</v>
      </c>
      <c r="E2693">
        <v>1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6</v>
      </c>
      <c r="M2693">
        <v>6</v>
      </c>
      <c r="N2693">
        <v>2</v>
      </c>
      <c r="O2693">
        <v>2</v>
      </c>
      <c r="P2693">
        <v>0</v>
      </c>
      <c r="Q2693">
        <v>2</v>
      </c>
      <c r="R2693">
        <v>9</v>
      </c>
      <c r="S2693">
        <v>0</v>
      </c>
      <c r="T2693">
        <v>0</v>
      </c>
      <c r="U2693">
        <v>0</v>
      </c>
    </row>
    <row r="2694" spans="1:21" x14ac:dyDescent="0.35">
      <c r="A2694" t="s">
        <v>385</v>
      </c>
      <c r="B2694">
        <v>44414</v>
      </c>
      <c r="C2694" t="s">
        <v>374</v>
      </c>
      <c r="D2694" t="s">
        <v>50</v>
      </c>
      <c r="E2694">
        <v>1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7</v>
      </c>
      <c r="M2694">
        <v>4</v>
      </c>
      <c r="N2694">
        <v>1</v>
      </c>
      <c r="O2694">
        <v>1</v>
      </c>
      <c r="P2694">
        <v>1</v>
      </c>
      <c r="Q2694">
        <v>1</v>
      </c>
      <c r="R2694">
        <v>5</v>
      </c>
      <c r="S2694">
        <v>0</v>
      </c>
      <c r="T2694">
        <v>0</v>
      </c>
      <c r="U2694">
        <v>0</v>
      </c>
    </row>
    <row r="2695" spans="1:21" x14ac:dyDescent="0.35">
      <c r="A2695" t="s">
        <v>385</v>
      </c>
      <c r="B2695">
        <v>44415</v>
      </c>
      <c r="C2695" t="s">
        <v>373</v>
      </c>
      <c r="D2695" t="s">
        <v>50</v>
      </c>
      <c r="E2695">
        <v>1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6</v>
      </c>
      <c r="M2695">
        <v>6</v>
      </c>
      <c r="N2695">
        <v>1</v>
      </c>
      <c r="O2695">
        <v>1</v>
      </c>
      <c r="P2695">
        <v>1</v>
      </c>
      <c r="Q2695">
        <v>1</v>
      </c>
      <c r="R2695">
        <v>8</v>
      </c>
      <c r="S2695">
        <v>0</v>
      </c>
      <c r="T2695">
        <v>0</v>
      </c>
      <c r="U2695">
        <v>0</v>
      </c>
    </row>
    <row r="2696" spans="1:21" x14ac:dyDescent="0.35">
      <c r="A2696" t="s">
        <v>385</v>
      </c>
      <c r="B2696">
        <v>44416</v>
      </c>
      <c r="C2696" t="s">
        <v>376</v>
      </c>
      <c r="D2696" t="s">
        <v>50</v>
      </c>
      <c r="E2696">
        <v>1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5</v>
      </c>
      <c r="M2696">
        <v>5</v>
      </c>
      <c r="N2696">
        <v>1</v>
      </c>
      <c r="O2696">
        <v>1</v>
      </c>
      <c r="P2696">
        <v>1</v>
      </c>
      <c r="Q2696">
        <v>0</v>
      </c>
      <c r="R2696">
        <v>3</v>
      </c>
      <c r="S2696">
        <v>0</v>
      </c>
      <c r="T2696">
        <v>0</v>
      </c>
      <c r="U2696">
        <v>0</v>
      </c>
    </row>
    <row r="2697" spans="1:21" x14ac:dyDescent="0.35">
      <c r="A2697" t="s">
        <v>385</v>
      </c>
      <c r="B2697" t="s">
        <v>62</v>
      </c>
      <c r="C2697" t="s">
        <v>377</v>
      </c>
      <c r="D2697" t="s">
        <v>114</v>
      </c>
      <c r="E2697">
        <v>1</v>
      </c>
      <c r="F2697">
        <v>0</v>
      </c>
      <c r="G2697">
        <v>0</v>
      </c>
      <c r="H2697">
        <v>1</v>
      </c>
      <c r="I2697">
        <v>0</v>
      </c>
      <c r="J2697">
        <v>0</v>
      </c>
      <c r="K2697">
        <v>0</v>
      </c>
      <c r="L2697">
        <v>5.333333333333333</v>
      </c>
      <c r="M2697">
        <v>5</v>
      </c>
      <c r="N2697">
        <v>2</v>
      </c>
      <c r="O2697">
        <v>2</v>
      </c>
      <c r="P2697">
        <v>0</v>
      </c>
      <c r="Q2697">
        <v>2</v>
      </c>
      <c r="R2697">
        <v>8</v>
      </c>
      <c r="S2697">
        <v>1</v>
      </c>
      <c r="T2697">
        <v>0</v>
      </c>
      <c r="U2697">
        <v>0</v>
      </c>
    </row>
    <row r="2698" spans="1:21" x14ac:dyDescent="0.35">
      <c r="A2698" t="s">
        <v>385</v>
      </c>
      <c r="B2698" t="s">
        <v>63</v>
      </c>
      <c r="C2698" t="s">
        <v>382</v>
      </c>
      <c r="D2698" t="s">
        <v>114</v>
      </c>
      <c r="E2698">
        <v>1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2</v>
      </c>
      <c r="M2698">
        <v>2</v>
      </c>
      <c r="N2698">
        <v>0</v>
      </c>
      <c r="O2698">
        <v>0</v>
      </c>
      <c r="P2698">
        <v>0</v>
      </c>
      <c r="Q2698">
        <v>0</v>
      </c>
      <c r="R2698">
        <v>1</v>
      </c>
      <c r="S2698">
        <v>0</v>
      </c>
      <c r="T2698">
        <v>0</v>
      </c>
      <c r="U2698">
        <v>0</v>
      </c>
    </row>
    <row r="2699" spans="1:21" x14ac:dyDescent="0.35">
      <c r="A2699" t="s">
        <v>385</v>
      </c>
      <c r="B2699">
        <v>44419</v>
      </c>
      <c r="C2699" t="s">
        <v>374</v>
      </c>
      <c r="D2699" t="s">
        <v>114</v>
      </c>
      <c r="E2699">
        <v>1</v>
      </c>
      <c r="F2699">
        <v>0</v>
      </c>
      <c r="G2699">
        <v>0</v>
      </c>
      <c r="H2699">
        <v>1</v>
      </c>
      <c r="I2699">
        <v>0</v>
      </c>
      <c r="J2699">
        <v>0</v>
      </c>
      <c r="K2699">
        <v>0</v>
      </c>
      <c r="L2699">
        <v>8</v>
      </c>
      <c r="M2699">
        <v>4</v>
      </c>
      <c r="N2699">
        <v>0</v>
      </c>
      <c r="O2699">
        <v>0</v>
      </c>
      <c r="P2699">
        <v>0</v>
      </c>
      <c r="Q2699">
        <v>0</v>
      </c>
      <c r="R2699">
        <v>15</v>
      </c>
      <c r="S2699">
        <v>0</v>
      </c>
      <c r="T2699">
        <v>0</v>
      </c>
      <c r="U2699">
        <v>0</v>
      </c>
    </row>
    <row r="2700" spans="1:21" x14ac:dyDescent="0.35">
      <c r="A2700" t="s">
        <v>385</v>
      </c>
      <c r="B2700">
        <v>44420</v>
      </c>
      <c r="C2700" t="s">
        <v>373</v>
      </c>
      <c r="D2700" t="s">
        <v>114</v>
      </c>
      <c r="E2700">
        <v>1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3</v>
      </c>
      <c r="M2700">
        <v>2</v>
      </c>
      <c r="N2700">
        <v>1</v>
      </c>
      <c r="O2700">
        <v>0</v>
      </c>
      <c r="P2700">
        <v>0</v>
      </c>
      <c r="Q2700">
        <v>3</v>
      </c>
      <c r="R2700">
        <v>3</v>
      </c>
      <c r="S2700">
        <v>0</v>
      </c>
      <c r="T2700">
        <v>0</v>
      </c>
      <c r="U2700">
        <v>0</v>
      </c>
    </row>
    <row r="2701" spans="1:21" x14ac:dyDescent="0.35">
      <c r="A2701" t="s">
        <v>385</v>
      </c>
      <c r="B2701" t="s">
        <v>383</v>
      </c>
      <c r="C2701" t="s">
        <v>376</v>
      </c>
      <c r="D2701" t="s">
        <v>118</v>
      </c>
      <c r="E2701">
        <v>1</v>
      </c>
      <c r="F2701">
        <v>0</v>
      </c>
      <c r="G2701">
        <v>0</v>
      </c>
      <c r="H2701">
        <v>0</v>
      </c>
      <c r="I2701">
        <v>1</v>
      </c>
      <c r="J2701">
        <v>0</v>
      </c>
      <c r="K2701">
        <v>0</v>
      </c>
      <c r="L2701">
        <v>3.3333333333333335</v>
      </c>
      <c r="M2701">
        <v>8</v>
      </c>
      <c r="N2701">
        <v>6</v>
      </c>
      <c r="O2701">
        <v>6</v>
      </c>
      <c r="P2701">
        <v>0</v>
      </c>
      <c r="Q2701">
        <v>1</v>
      </c>
      <c r="R2701">
        <v>4</v>
      </c>
      <c r="S2701">
        <v>0</v>
      </c>
      <c r="T2701">
        <v>0</v>
      </c>
      <c r="U2701">
        <v>0</v>
      </c>
    </row>
    <row r="2702" spans="1:21" x14ac:dyDescent="0.35">
      <c r="A2702" t="s">
        <v>385</v>
      </c>
      <c r="B2702" t="s">
        <v>384</v>
      </c>
      <c r="C2702" t="s">
        <v>382</v>
      </c>
      <c r="D2702" t="s">
        <v>118</v>
      </c>
      <c r="E2702">
        <v>1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4</v>
      </c>
      <c r="M2702">
        <v>3</v>
      </c>
      <c r="N2702">
        <v>0</v>
      </c>
      <c r="O2702">
        <v>0</v>
      </c>
      <c r="P2702">
        <v>0</v>
      </c>
      <c r="Q2702">
        <v>0</v>
      </c>
      <c r="R2702">
        <v>4</v>
      </c>
      <c r="S2702">
        <v>0</v>
      </c>
      <c r="T2702">
        <v>0</v>
      </c>
      <c r="U2702">
        <v>0</v>
      </c>
    </row>
    <row r="2703" spans="1:21" x14ac:dyDescent="0.35">
      <c r="A2703" t="s">
        <v>385</v>
      </c>
      <c r="B2703">
        <v>44423</v>
      </c>
      <c r="C2703" t="s">
        <v>379</v>
      </c>
      <c r="D2703" t="s">
        <v>118</v>
      </c>
      <c r="E2703">
        <v>1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4</v>
      </c>
      <c r="M2703">
        <v>3</v>
      </c>
      <c r="N2703">
        <v>1</v>
      </c>
      <c r="O2703">
        <v>1</v>
      </c>
      <c r="P2703">
        <v>0</v>
      </c>
      <c r="Q2703">
        <v>0</v>
      </c>
      <c r="R2703">
        <v>6</v>
      </c>
      <c r="S2703">
        <v>0</v>
      </c>
      <c r="T2703">
        <v>0</v>
      </c>
      <c r="U2703">
        <v>0</v>
      </c>
    </row>
    <row r="2704" spans="1:21" x14ac:dyDescent="0.35">
      <c r="A2704" t="s">
        <v>385</v>
      </c>
      <c r="B2704">
        <v>44425</v>
      </c>
      <c r="C2704" t="s">
        <v>374</v>
      </c>
      <c r="D2704" t="s">
        <v>110</v>
      </c>
      <c r="E2704">
        <v>1</v>
      </c>
      <c r="F2704">
        <v>0</v>
      </c>
      <c r="G2704">
        <v>0</v>
      </c>
      <c r="H2704">
        <v>1</v>
      </c>
      <c r="I2704">
        <v>0</v>
      </c>
      <c r="J2704">
        <v>0</v>
      </c>
      <c r="K2704">
        <v>0</v>
      </c>
      <c r="L2704">
        <v>6</v>
      </c>
      <c r="M2704">
        <v>2</v>
      </c>
      <c r="N2704">
        <v>0</v>
      </c>
      <c r="O2704">
        <v>0</v>
      </c>
      <c r="P2704">
        <v>0</v>
      </c>
      <c r="Q2704">
        <v>2</v>
      </c>
      <c r="R2704">
        <v>3</v>
      </c>
      <c r="S2704">
        <v>0</v>
      </c>
      <c r="T2704">
        <v>0</v>
      </c>
      <c r="U2704">
        <v>1</v>
      </c>
    </row>
    <row r="2705" spans="1:21" x14ac:dyDescent="0.35">
      <c r="A2705" t="s">
        <v>385</v>
      </c>
      <c r="B2705" t="s">
        <v>0</v>
      </c>
      <c r="C2705" t="s">
        <v>1</v>
      </c>
      <c r="D2705" t="s">
        <v>2</v>
      </c>
      <c r="E2705" t="s">
        <v>3</v>
      </c>
      <c r="F2705" t="s">
        <v>4</v>
      </c>
      <c r="G2705" t="s">
        <v>5</v>
      </c>
      <c r="H2705" t="s">
        <v>6</v>
      </c>
      <c r="I2705" t="s">
        <v>7</v>
      </c>
      <c r="J2705" t="s">
        <v>8</v>
      </c>
      <c r="K2705" t="s">
        <v>9</v>
      </c>
      <c r="L2705" t="s">
        <v>10</v>
      </c>
      <c r="M2705" t="s">
        <v>11</v>
      </c>
      <c r="N2705" t="s">
        <v>12</v>
      </c>
      <c r="O2705" t="s">
        <v>13</v>
      </c>
      <c r="P2705" t="s">
        <v>14</v>
      </c>
      <c r="Q2705" t="s">
        <v>15</v>
      </c>
      <c r="R2705" t="s">
        <v>16</v>
      </c>
      <c r="S2705" t="s">
        <v>17</v>
      </c>
      <c r="T2705" t="s">
        <v>18</v>
      </c>
      <c r="U2705" t="s">
        <v>19</v>
      </c>
    </row>
    <row r="2706" spans="1:21" x14ac:dyDescent="0.35">
      <c r="A2706" t="s">
        <v>385</v>
      </c>
      <c r="B2706">
        <v>44426</v>
      </c>
      <c r="C2706" t="s">
        <v>377</v>
      </c>
      <c r="D2706" t="s">
        <v>110</v>
      </c>
      <c r="E2706">
        <v>1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2</v>
      </c>
      <c r="M2706">
        <v>5</v>
      </c>
      <c r="N2706">
        <v>3</v>
      </c>
      <c r="O2706">
        <v>3</v>
      </c>
      <c r="P2706">
        <v>0</v>
      </c>
      <c r="Q2706">
        <v>0</v>
      </c>
      <c r="R2706">
        <v>2</v>
      </c>
      <c r="S2706">
        <v>1</v>
      </c>
      <c r="T2706">
        <v>0</v>
      </c>
      <c r="U2706">
        <v>0</v>
      </c>
    </row>
    <row r="2707" spans="1:21" x14ac:dyDescent="0.35">
      <c r="A2707" t="s">
        <v>385</v>
      </c>
      <c r="B2707">
        <v>44427</v>
      </c>
      <c r="C2707" t="s">
        <v>373</v>
      </c>
      <c r="D2707" t="s">
        <v>110</v>
      </c>
      <c r="E2707">
        <v>1</v>
      </c>
      <c r="F2707">
        <v>0</v>
      </c>
      <c r="G2707">
        <v>0</v>
      </c>
      <c r="H2707">
        <v>0</v>
      </c>
      <c r="I2707">
        <v>1</v>
      </c>
      <c r="J2707">
        <v>0</v>
      </c>
      <c r="K2707">
        <v>0</v>
      </c>
      <c r="L2707">
        <v>5</v>
      </c>
      <c r="M2707">
        <v>8</v>
      </c>
      <c r="N2707">
        <v>6</v>
      </c>
      <c r="O2707">
        <v>6</v>
      </c>
      <c r="P2707">
        <v>2</v>
      </c>
      <c r="Q2707">
        <v>1</v>
      </c>
      <c r="R2707">
        <v>4</v>
      </c>
      <c r="S2707">
        <v>0</v>
      </c>
      <c r="T2707">
        <v>0</v>
      </c>
      <c r="U2707">
        <v>0</v>
      </c>
    </row>
    <row r="2708" spans="1:21" x14ac:dyDescent="0.35">
      <c r="A2708" t="s">
        <v>385</v>
      </c>
      <c r="B2708">
        <v>44428</v>
      </c>
      <c r="C2708" t="s">
        <v>376</v>
      </c>
      <c r="D2708" t="s">
        <v>99</v>
      </c>
      <c r="E2708">
        <v>1</v>
      </c>
      <c r="F2708">
        <v>0</v>
      </c>
      <c r="G2708">
        <v>0</v>
      </c>
      <c r="H2708">
        <v>0</v>
      </c>
      <c r="I2708">
        <v>1</v>
      </c>
      <c r="J2708">
        <v>0</v>
      </c>
      <c r="K2708">
        <v>0</v>
      </c>
      <c r="L2708">
        <v>5.333333333333333</v>
      </c>
      <c r="M2708">
        <v>5</v>
      </c>
      <c r="N2708">
        <v>3</v>
      </c>
      <c r="O2708">
        <v>3</v>
      </c>
      <c r="P2708">
        <v>0</v>
      </c>
      <c r="Q2708">
        <v>3</v>
      </c>
      <c r="R2708">
        <v>3</v>
      </c>
      <c r="S2708">
        <v>0</v>
      </c>
      <c r="T2708">
        <v>1</v>
      </c>
      <c r="U2708">
        <v>0</v>
      </c>
    </row>
    <row r="2709" spans="1:21" x14ac:dyDescent="0.35">
      <c r="A2709" t="s">
        <v>385</v>
      </c>
      <c r="B2709">
        <v>44429</v>
      </c>
      <c r="C2709" t="s">
        <v>379</v>
      </c>
      <c r="D2709" t="s">
        <v>99</v>
      </c>
      <c r="E2709">
        <v>1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4.333333333333333</v>
      </c>
      <c r="M2709">
        <v>5</v>
      </c>
      <c r="N2709">
        <v>3</v>
      </c>
      <c r="O2709">
        <v>3</v>
      </c>
      <c r="P2709">
        <v>0</v>
      </c>
      <c r="Q2709">
        <v>3</v>
      </c>
      <c r="R2709">
        <v>3</v>
      </c>
      <c r="S2709">
        <v>1</v>
      </c>
      <c r="T2709">
        <v>0</v>
      </c>
      <c r="U2709">
        <v>0</v>
      </c>
    </row>
    <row r="2710" spans="1:21" x14ac:dyDescent="0.35">
      <c r="A2710" t="s">
        <v>385</v>
      </c>
      <c r="B2710">
        <v>44430</v>
      </c>
      <c r="C2710" t="s">
        <v>375</v>
      </c>
      <c r="D2710" t="s">
        <v>99</v>
      </c>
      <c r="E2710">
        <v>1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3.3333333333333335</v>
      </c>
      <c r="M2710">
        <v>3</v>
      </c>
      <c r="N2710">
        <v>1</v>
      </c>
      <c r="O2710">
        <v>0</v>
      </c>
      <c r="P2710">
        <v>0</v>
      </c>
      <c r="Q2710">
        <v>2</v>
      </c>
      <c r="R2710">
        <v>2</v>
      </c>
      <c r="S2710">
        <v>1</v>
      </c>
      <c r="T2710">
        <v>0</v>
      </c>
      <c r="U2710">
        <v>0</v>
      </c>
    </row>
    <row r="2711" spans="1:21" x14ac:dyDescent="0.35">
      <c r="A2711" t="s">
        <v>385</v>
      </c>
      <c r="B2711">
        <v>44432</v>
      </c>
      <c r="C2711" t="s">
        <v>374</v>
      </c>
      <c r="D2711" t="s">
        <v>87</v>
      </c>
      <c r="E2711">
        <v>1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6</v>
      </c>
      <c r="M2711">
        <v>7</v>
      </c>
      <c r="N2711">
        <v>4</v>
      </c>
      <c r="O2711">
        <v>4</v>
      </c>
      <c r="P2711">
        <v>0</v>
      </c>
      <c r="Q2711">
        <v>3</v>
      </c>
      <c r="R2711">
        <v>5</v>
      </c>
      <c r="S2711">
        <v>0</v>
      </c>
      <c r="T2711">
        <v>0</v>
      </c>
      <c r="U2711">
        <v>0</v>
      </c>
    </row>
    <row r="2712" spans="1:21" x14ac:dyDescent="0.35">
      <c r="A2712" t="s">
        <v>385</v>
      </c>
      <c r="B2712">
        <v>44433</v>
      </c>
      <c r="C2712" t="s">
        <v>373</v>
      </c>
      <c r="D2712" t="s">
        <v>87</v>
      </c>
      <c r="E2712">
        <v>1</v>
      </c>
      <c r="F2712">
        <v>0</v>
      </c>
      <c r="G2712">
        <v>0</v>
      </c>
      <c r="H2712">
        <v>1</v>
      </c>
      <c r="I2712">
        <v>0</v>
      </c>
      <c r="J2712">
        <v>0</v>
      </c>
      <c r="K2712">
        <v>0</v>
      </c>
      <c r="L2712">
        <v>6</v>
      </c>
      <c r="M2712">
        <v>4</v>
      </c>
      <c r="N2712">
        <v>0</v>
      </c>
      <c r="O2712">
        <v>0</v>
      </c>
      <c r="P2712">
        <v>0</v>
      </c>
      <c r="Q2712">
        <v>0</v>
      </c>
      <c r="R2712">
        <v>10</v>
      </c>
      <c r="S2712">
        <v>1</v>
      </c>
      <c r="T2712">
        <v>0</v>
      </c>
      <c r="U2712">
        <v>0</v>
      </c>
    </row>
    <row r="2713" spans="1:21" x14ac:dyDescent="0.35">
      <c r="A2713" t="s">
        <v>385</v>
      </c>
      <c r="B2713">
        <v>44434</v>
      </c>
      <c r="C2713" t="s">
        <v>376</v>
      </c>
      <c r="D2713" t="s">
        <v>87</v>
      </c>
      <c r="E2713">
        <v>1</v>
      </c>
      <c r="F2713">
        <v>0</v>
      </c>
      <c r="G2713">
        <v>0</v>
      </c>
      <c r="H2713">
        <v>0</v>
      </c>
      <c r="I2713">
        <v>1</v>
      </c>
      <c r="J2713">
        <v>0</v>
      </c>
      <c r="K2713">
        <v>0</v>
      </c>
      <c r="L2713">
        <v>4</v>
      </c>
      <c r="M2713">
        <v>4</v>
      </c>
      <c r="N2713">
        <v>3</v>
      </c>
      <c r="O2713">
        <v>3</v>
      </c>
      <c r="P2713">
        <v>0</v>
      </c>
      <c r="Q2713">
        <v>2</v>
      </c>
      <c r="R2713">
        <v>3</v>
      </c>
      <c r="S2713">
        <v>0</v>
      </c>
      <c r="T2713">
        <v>0</v>
      </c>
      <c r="U2713">
        <v>0</v>
      </c>
    </row>
    <row r="2714" spans="1:21" x14ac:dyDescent="0.35">
      <c r="A2714" t="s">
        <v>385</v>
      </c>
      <c r="B2714">
        <v>44435</v>
      </c>
      <c r="C2714" t="s">
        <v>379</v>
      </c>
      <c r="D2714" t="s">
        <v>56</v>
      </c>
      <c r="E2714">
        <v>1</v>
      </c>
      <c r="F2714">
        <v>0</v>
      </c>
      <c r="G2714">
        <v>0</v>
      </c>
      <c r="H2714">
        <v>0</v>
      </c>
      <c r="I2714">
        <v>1</v>
      </c>
      <c r="J2714">
        <v>0</v>
      </c>
      <c r="K2714">
        <v>0</v>
      </c>
      <c r="L2714">
        <v>4.666666666666667</v>
      </c>
      <c r="M2714">
        <v>6</v>
      </c>
      <c r="N2714">
        <v>2</v>
      </c>
      <c r="O2714">
        <v>2</v>
      </c>
      <c r="P2714">
        <v>1</v>
      </c>
      <c r="Q2714">
        <v>2</v>
      </c>
      <c r="R2714">
        <v>6</v>
      </c>
      <c r="S2714">
        <v>0</v>
      </c>
      <c r="T2714">
        <v>0</v>
      </c>
      <c r="U2714">
        <v>0</v>
      </c>
    </row>
    <row r="2715" spans="1:21" x14ac:dyDescent="0.35">
      <c r="A2715" t="s">
        <v>385</v>
      </c>
      <c r="B2715">
        <v>44436</v>
      </c>
      <c r="C2715" t="s">
        <v>375</v>
      </c>
      <c r="D2715" t="s">
        <v>56</v>
      </c>
      <c r="E2715">
        <v>1</v>
      </c>
      <c r="F2715">
        <v>0</v>
      </c>
      <c r="G2715">
        <v>0</v>
      </c>
      <c r="H2715">
        <v>0</v>
      </c>
      <c r="I2715">
        <v>1</v>
      </c>
      <c r="J2715">
        <v>0</v>
      </c>
      <c r="K2715">
        <v>0</v>
      </c>
      <c r="L2715">
        <v>5</v>
      </c>
      <c r="M2715">
        <v>6</v>
      </c>
      <c r="N2715">
        <v>5</v>
      </c>
      <c r="O2715">
        <v>5</v>
      </c>
      <c r="P2715">
        <v>0</v>
      </c>
      <c r="Q2715">
        <v>3</v>
      </c>
      <c r="R2715">
        <v>4</v>
      </c>
      <c r="S2715">
        <v>2</v>
      </c>
      <c r="T2715">
        <v>0</v>
      </c>
      <c r="U2715">
        <v>0</v>
      </c>
    </row>
    <row r="2716" spans="1:21" x14ac:dyDescent="0.35">
      <c r="A2716" t="s">
        <v>385</v>
      </c>
      <c r="B2716">
        <v>44437</v>
      </c>
      <c r="C2716" t="s">
        <v>382</v>
      </c>
      <c r="D2716" t="s">
        <v>56</v>
      </c>
      <c r="E2716">
        <v>1</v>
      </c>
      <c r="F2716">
        <v>0</v>
      </c>
      <c r="G2716">
        <v>0</v>
      </c>
      <c r="H2716">
        <v>1</v>
      </c>
      <c r="I2716">
        <v>0</v>
      </c>
      <c r="J2716">
        <v>0</v>
      </c>
      <c r="K2716">
        <v>0</v>
      </c>
      <c r="L2716">
        <v>5</v>
      </c>
      <c r="M2716">
        <v>3</v>
      </c>
      <c r="N2716">
        <v>2</v>
      </c>
      <c r="O2716">
        <v>2</v>
      </c>
      <c r="P2716">
        <v>1</v>
      </c>
      <c r="Q2716">
        <v>1</v>
      </c>
      <c r="R2716">
        <v>4</v>
      </c>
      <c r="S2716">
        <v>0</v>
      </c>
      <c r="T2716">
        <v>0</v>
      </c>
      <c r="U2716">
        <v>0</v>
      </c>
    </row>
    <row r="2717" spans="1:21" x14ac:dyDescent="0.35">
      <c r="A2717" t="s">
        <v>385</v>
      </c>
      <c r="B2717">
        <v>44438</v>
      </c>
      <c r="C2717" t="s">
        <v>374</v>
      </c>
      <c r="D2717" t="s">
        <v>45</v>
      </c>
      <c r="E2717">
        <v>1</v>
      </c>
      <c r="F2717">
        <v>0</v>
      </c>
      <c r="G2717">
        <v>0</v>
      </c>
      <c r="H2717">
        <v>1</v>
      </c>
      <c r="I2717">
        <v>0</v>
      </c>
      <c r="J2717">
        <v>0</v>
      </c>
      <c r="K2717">
        <v>0</v>
      </c>
      <c r="L2717">
        <v>6</v>
      </c>
      <c r="M2717">
        <v>4</v>
      </c>
      <c r="N2717">
        <v>1</v>
      </c>
      <c r="O2717">
        <v>1</v>
      </c>
      <c r="P2717">
        <v>0</v>
      </c>
      <c r="Q2717">
        <v>0</v>
      </c>
      <c r="R2717">
        <v>9</v>
      </c>
      <c r="S2717">
        <v>0</v>
      </c>
      <c r="T2717">
        <v>0</v>
      </c>
      <c r="U2717">
        <v>0</v>
      </c>
    </row>
    <row r="2718" spans="1:21" x14ac:dyDescent="0.35">
      <c r="A2718" t="s">
        <v>385</v>
      </c>
      <c r="B2718">
        <v>44439</v>
      </c>
      <c r="C2718" t="s">
        <v>373</v>
      </c>
      <c r="D2718" t="s">
        <v>45</v>
      </c>
      <c r="E2718">
        <v>1</v>
      </c>
      <c r="F2718">
        <v>0</v>
      </c>
      <c r="G2718">
        <v>0</v>
      </c>
      <c r="H2718">
        <v>1</v>
      </c>
      <c r="I2718">
        <v>0</v>
      </c>
      <c r="J2718">
        <v>0</v>
      </c>
      <c r="K2718">
        <v>0</v>
      </c>
      <c r="L2718">
        <v>6</v>
      </c>
      <c r="M2718">
        <v>5</v>
      </c>
      <c r="N2718">
        <v>1</v>
      </c>
      <c r="O2718">
        <v>1</v>
      </c>
      <c r="P2718">
        <v>1</v>
      </c>
      <c r="Q2718">
        <v>3</v>
      </c>
      <c r="R2718">
        <v>8</v>
      </c>
      <c r="S2718">
        <v>0</v>
      </c>
      <c r="T2718">
        <v>0</v>
      </c>
      <c r="U2718">
        <v>0</v>
      </c>
    </row>
    <row r="2719" spans="1:21" x14ac:dyDescent="0.35">
      <c r="A2719" t="s">
        <v>385</v>
      </c>
      <c r="B2719">
        <v>44440</v>
      </c>
      <c r="C2719" t="s">
        <v>376</v>
      </c>
      <c r="D2719" t="s">
        <v>45</v>
      </c>
      <c r="E2719">
        <v>1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2</v>
      </c>
      <c r="M2719">
        <v>3</v>
      </c>
      <c r="N2719">
        <v>0</v>
      </c>
      <c r="O2719">
        <v>0</v>
      </c>
      <c r="P2719">
        <v>0</v>
      </c>
      <c r="Q2719">
        <v>1</v>
      </c>
      <c r="R2719">
        <v>2</v>
      </c>
      <c r="S2719">
        <v>0</v>
      </c>
      <c r="T2719">
        <v>0</v>
      </c>
      <c r="U2719">
        <v>0</v>
      </c>
    </row>
    <row r="2720" spans="1:21" x14ac:dyDescent="0.35">
      <c r="A2720" t="s">
        <v>385</v>
      </c>
      <c r="B2720">
        <v>44441</v>
      </c>
      <c r="C2720" t="s">
        <v>379</v>
      </c>
      <c r="D2720" t="s">
        <v>45</v>
      </c>
      <c r="E2720">
        <v>1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7</v>
      </c>
      <c r="M2720">
        <v>3</v>
      </c>
      <c r="N2720">
        <v>1</v>
      </c>
      <c r="O2720">
        <v>1</v>
      </c>
      <c r="P2720">
        <v>1</v>
      </c>
      <c r="Q2720">
        <v>1</v>
      </c>
      <c r="R2720">
        <v>4</v>
      </c>
      <c r="S2720">
        <v>0</v>
      </c>
      <c r="T2720">
        <v>0</v>
      </c>
      <c r="U2720">
        <v>1</v>
      </c>
    </row>
    <row r="2721" spans="1:21" x14ac:dyDescent="0.35">
      <c r="A2721" t="s">
        <v>385</v>
      </c>
      <c r="B2721">
        <v>44442</v>
      </c>
      <c r="C2721" t="s">
        <v>377</v>
      </c>
      <c r="D2721" t="s">
        <v>103</v>
      </c>
      <c r="E2721">
        <v>1</v>
      </c>
      <c r="F2721">
        <v>0</v>
      </c>
      <c r="G2721">
        <v>0</v>
      </c>
      <c r="H2721">
        <v>0</v>
      </c>
      <c r="I2721">
        <v>1</v>
      </c>
      <c r="J2721">
        <v>0</v>
      </c>
      <c r="K2721">
        <v>0</v>
      </c>
      <c r="L2721">
        <v>2</v>
      </c>
      <c r="M2721">
        <v>3</v>
      </c>
      <c r="N2721">
        <v>4</v>
      </c>
      <c r="O2721">
        <v>4</v>
      </c>
      <c r="P2721">
        <v>1</v>
      </c>
      <c r="Q2721">
        <v>2</v>
      </c>
      <c r="R2721">
        <v>4</v>
      </c>
      <c r="S2721">
        <v>1</v>
      </c>
      <c r="T2721">
        <v>0</v>
      </c>
      <c r="U2721">
        <v>0</v>
      </c>
    </row>
    <row r="2722" spans="1:21" x14ac:dyDescent="0.35">
      <c r="A2722" t="s">
        <v>385</v>
      </c>
      <c r="B2722">
        <v>44443</v>
      </c>
      <c r="C2722" t="s">
        <v>375</v>
      </c>
      <c r="D2722" t="s">
        <v>103</v>
      </c>
      <c r="E2722">
        <v>1</v>
      </c>
      <c r="F2722">
        <v>1</v>
      </c>
      <c r="G2722">
        <v>0</v>
      </c>
      <c r="H2722">
        <v>1</v>
      </c>
      <c r="I2722">
        <v>0</v>
      </c>
      <c r="J2722">
        <v>0</v>
      </c>
      <c r="K2722">
        <v>1</v>
      </c>
      <c r="L2722">
        <v>9</v>
      </c>
      <c r="M2722">
        <v>3</v>
      </c>
      <c r="N2722">
        <v>0</v>
      </c>
      <c r="O2722">
        <v>0</v>
      </c>
      <c r="P2722">
        <v>0</v>
      </c>
      <c r="Q2722">
        <v>0</v>
      </c>
      <c r="R2722">
        <v>7</v>
      </c>
      <c r="S2722">
        <v>0</v>
      </c>
      <c r="T2722">
        <v>0</v>
      </c>
      <c r="U2722">
        <v>0</v>
      </c>
    </row>
    <row r="2723" spans="1:21" x14ac:dyDescent="0.35">
      <c r="A2723" t="s">
        <v>385</v>
      </c>
      <c r="B2723">
        <v>44444</v>
      </c>
      <c r="C2723" t="s">
        <v>374</v>
      </c>
      <c r="D2723" t="s">
        <v>103</v>
      </c>
      <c r="E2723">
        <v>1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5</v>
      </c>
      <c r="M2723">
        <v>6</v>
      </c>
      <c r="N2723">
        <v>3</v>
      </c>
      <c r="O2723">
        <v>3</v>
      </c>
      <c r="P2723">
        <v>0</v>
      </c>
      <c r="Q2723">
        <v>2</v>
      </c>
      <c r="R2723">
        <v>7</v>
      </c>
      <c r="S2723">
        <v>0</v>
      </c>
      <c r="T2723">
        <v>0</v>
      </c>
      <c r="U2723">
        <v>0</v>
      </c>
    </row>
    <row r="2724" spans="1:21" x14ac:dyDescent="0.35">
      <c r="A2724" t="s">
        <v>385</v>
      </c>
      <c r="B2724">
        <v>44445</v>
      </c>
      <c r="C2724" t="s">
        <v>373</v>
      </c>
      <c r="D2724" t="s">
        <v>116</v>
      </c>
      <c r="E2724">
        <v>1</v>
      </c>
      <c r="F2724">
        <v>0</v>
      </c>
      <c r="G2724">
        <v>0</v>
      </c>
      <c r="H2724">
        <v>0</v>
      </c>
      <c r="I2724">
        <v>1</v>
      </c>
      <c r="J2724">
        <v>0</v>
      </c>
      <c r="K2724">
        <v>0</v>
      </c>
      <c r="L2724">
        <v>6</v>
      </c>
      <c r="M2724">
        <v>9</v>
      </c>
      <c r="N2724">
        <v>4</v>
      </c>
      <c r="O2724">
        <v>4</v>
      </c>
      <c r="P2724">
        <v>3</v>
      </c>
      <c r="Q2724">
        <v>1</v>
      </c>
      <c r="R2724">
        <v>6</v>
      </c>
      <c r="S2724">
        <v>0</v>
      </c>
      <c r="T2724">
        <v>0</v>
      </c>
      <c r="U2724">
        <v>0</v>
      </c>
    </row>
    <row r="2725" spans="1:21" x14ac:dyDescent="0.35">
      <c r="A2725" t="s">
        <v>385</v>
      </c>
      <c r="B2725">
        <v>44446</v>
      </c>
      <c r="C2725" t="s">
        <v>379</v>
      </c>
      <c r="D2725" t="s">
        <v>116</v>
      </c>
      <c r="E2725">
        <v>1</v>
      </c>
      <c r="F2725">
        <v>0</v>
      </c>
      <c r="G2725">
        <v>0</v>
      </c>
      <c r="H2725">
        <v>1</v>
      </c>
      <c r="I2725">
        <v>0</v>
      </c>
      <c r="J2725">
        <v>0</v>
      </c>
      <c r="K2725">
        <v>0</v>
      </c>
      <c r="L2725">
        <v>7</v>
      </c>
      <c r="M2725">
        <v>4</v>
      </c>
      <c r="N2725">
        <v>0</v>
      </c>
      <c r="O2725">
        <v>0</v>
      </c>
      <c r="P2725">
        <v>0</v>
      </c>
      <c r="Q2725">
        <v>1</v>
      </c>
      <c r="R2725">
        <v>5</v>
      </c>
      <c r="S2725">
        <v>0</v>
      </c>
      <c r="T2725">
        <v>0</v>
      </c>
      <c r="U2725">
        <v>0</v>
      </c>
    </row>
    <row r="2726" spans="1:21" x14ac:dyDescent="0.35">
      <c r="A2726" t="s">
        <v>385</v>
      </c>
      <c r="B2726" t="s">
        <v>0</v>
      </c>
      <c r="C2726" t="s">
        <v>1</v>
      </c>
      <c r="D2726" t="s">
        <v>2</v>
      </c>
      <c r="E2726" t="s">
        <v>3</v>
      </c>
      <c r="F2726" t="s">
        <v>4</v>
      </c>
      <c r="G2726" t="s">
        <v>5</v>
      </c>
      <c r="H2726" t="s">
        <v>6</v>
      </c>
      <c r="I2726" t="s">
        <v>7</v>
      </c>
      <c r="J2726" t="s">
        <v>8</v>
      </c>
      <c r="K2726" t="s">
        <v>9</v>
      </c>
      <c r="L2726" t="s">
        <v>10</v>
      </c>
      <c r="M2726" t="s">
        <v>11</v>
      </c>
      <c r="N2726" t="s">
        <v>12</v>
      </c>
      <c r="O2726" t="s">
        <v>13</v>
      </c>
      <c r="P2726" t="s">
        <v>14</v>
      </c>
      <c r="Q2726" t="s">
        <v>15</v>
      </c>
      <c r="R2726" t="s">
        <v>16</v>
      </c>
      <c r="S2726" t="s">
        <v>17</v>
      </c>
      <c r="T2726" t="s">
        <v>18</v>
      </c>
      <c r="U2726" t="s">
        <v>19</v>
      </c>
    </row>
    <row r="2727" spans="1:21" x14ac:dyDescent="0.35">
      <c r="A2727" t="s">
        <v>385</v>
      </c>
      <c r="B2727">
        <v>44447</v>
      </c>
      <c r="C2727" t="s">
        <v>377</v>
      </c>
      <c r="D2727" t="s">
        <v>116</v>
      </c>
      <c r="E2727">
        <v>1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3.6666666666666665</v>
      </c>
      <c r="M2727">
        <v>4</v>
      </c>
      <c r="N2727">
        <v>3</v>
      </c>
      <c r="O2727">
        <v>1</v>
      </c>
      <c r="P2727">
        <v>1</v>
      </c>
      <c r="Q2727">
        <v>1</v>
      </c>
      <c r="R2727">
        <v>4</v>
      </c>
      <c r="S2727">
        <v>0</v>
      </c>
      <c r="T2727">
        <v>0</v>
      </c>
      <c r="U2727">
        <v>0</v>
      </c>
    </row>
    <row r="2728" spans="1:21" x14ac:dyDescent="0.35">
      <c r="A2728" t="s">
        <v>385</v>
      </c>
      <c r="B2728">
        <v>44449</v>
      </c>
      <c r="C2728" t="s">
        <v>375</v>
      </c>
      <c r="D2728" t="s">
        <v>66</v>
      </c>
      <c r="E2728">
        <v>1</v>
      </c>
      <c r="F2728">
        <v>0</v>
      </c>
      <c r="G2728">
        <v>0</v>
      </c>
      <c r="H2728">
        <v>1</v>
      </c>
      <c r="I2728">
        <v>0</v>
      </c>
      <c r="J2728">
        <v>0</v>
      </c>
      <c r="K2728">
        <v>0</v>
      </c>
      <c r="L2728">
        <v>6</v>
      </c>
      <c r="M2728">
        <v>1</v>
      </c>
      <c r="N2728">
        <v>2</v>
      </c>
      <c r="O2728">
        <v>0</v>
      </c>
      <c r="P2728">
        <v>0</v>
      </c>
      <c r="Q2728">
        <v>5</v>
      </c>
      <c r="R2728">
        <v>5</v>
      </c>
      <c r="S2728">
        <v>0</v>
      </c>
      <c r="T2728">
        <v>0</v>
      </c>
      <c r="U2728">
        <v>0</v>
      </c>
    </row>
    <row r="2729" spans="1:21" x14ac:dyDescent="0.35">
      <c r="A2729" t="s">
        <v>385</v>
      </c>
      <c r="B2729">
        <v>44450</v>
      </c>
      <c r="C2729" t="s">
        <v>374</v>
      </c>
      <c r="D2729" t="s">
        <v>66</v>
      </c>
      <c r="E2729">
        <v>1</v>
      </c>
      <c r="F2729">
        <v>0</v>
      </c>
      <c r="G2729">
        <v>0</v>
      </c>
      <c r="H2729">
        <v>1</v>
      </c>
      <c r="I2729">
        <v>0</v>
      </c>
      <c r="J2729">
        <v>0</v>
      </c>
      <c r="K2729">
        <v>0</v>
      </c>
      <c r="L2729">
        <v>8</v>
      </c>
      <c r="M2729">
        <v>0</v>
      </c>
      <c r="N2729">
        <v>0</v>
      </c>
      <c r="O2729">
        <v>0</v>
      </c>
      <c r="P2729">
        <v>0</v>
      </c>
      <c r="Q2729">
        <v>1</v>
      </c>
      <c r="R2729">
        <v>14</v>
      </c>
      <c r="S2729">
        <v>0</v>
      </c>
      <c r="T2729">
        <v>0</v>
      </c>
      <c r="U2729">
        <v>0</v>
      </c>
    </row>
    <row r="2730" spans="1:21" x14ac:dyDescent="0.35">
      <c r="A2730" t="s">
        <v>385</v>
      </c>
      <c r="B2730">
        <v>44451</v>
      </c>
      <c r="C2730" t="s">
        <v>379</v>
      </c>
      <c r="D2730" t="s">
        <v>66</v>
      </c>
      <c r="E2730">
        <v>1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5.333333333333333</v>
      </c>
      <c r="M2730">
        <v>3</v>
      </c>
      <c r="N2730">
        <v>1</v>
      </c>
      <c r="O2730">
        <v>1</v>
      </c>
      <c r="P2730">
        <v>0</v>
      </c>
      <c r="Q2730">
        <v>1</v>
      </c>
      <c r="R2730">
        <v>8</v>
      </c>
      <c r="S2730">
        <v>0</v>
      </c>
      <c r="T2730">
        <v>0</v>
      </c>
      <c r="U2730">
        <v>0</v>
      </c>
    </row>
    <row r="2731" spans="1:21" x14ac:dyDescent="0.35">
      <c r="A2731" t="s">
        <v>385</v>
      </c>
      <c r="B2731">
        <v>44453</v>
      </c>
      <c r="C2731" t="s">
        <v>377</v>
      </c>
      <c r="D2731" t="s">
        <v>65</v>
      </c>
      <c r="E2731">
        <v>1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6</v>
      </c>
      <c r="M2731">
        <v>2</v>
      </c>
      <c r="N2731">
        <v>0</v>
      </c>
      <c r="O2731">
        <v>0</v>
      </c>
      <c r="P2731">
        <v>0</v>
      </c>
      <c r="Q2731">
        <v>0</v>
      </c>
      <c r="R2731">
        <v>9</v>
      </c>
      <c r="S2731">
        <v>2</v>
      </c>
      <c r="T2731">
        <v>0</v>
      </c>
      <c r="U2731">
        <v>0</v>
      </c>
    </row>
    <row r="2732" spans="1:21" x14ac:dyDescent="0.35">
      <c r="A2732" t="s">
        <v>385</v>
      </c>
      <c r="B2732">
        <v>44454</v>
      </c>
      <c r="C2732" t="s">
        <v>373</v>
      </c>
      <c r="D2732" t="s">
        <v>65</v>
      </c>
      <c r="E2732">
        <v>1</v>
      </c>
      <c r="F2732">
        <v>0</v>
      </c>
      <c r="G2732">
        <v>0</v>
      </c>
      <c r="H2732">
        <v>0</v>
      </c>
      <c r="I2732">
        <v>1</v>
      </c>
      <c r="J2732">
        <v>0</v>
      </c>
      <c r="K2732">
        <v>0</v>
      </c>
      <c r="L2732">
        <v>6</v>
      </c>
      <c r="M2732">
        <v>4</v>
      </c>
      <c r="N2732">
        <v>3</v>
      </c>
      <c r="O2732">
        <v>3</v>
      </c>
      <c r="P2732">
        <v>0</v>
      </c>
      <c r="Q2732">
        <v>1</v>
      </c>
      <c r="R2732">
        <v>7</v>
      </c>
      <c r="S2732">
        <v>0</v>
      </c>
      <c r="T2732">
        <v>0</v>
      </c>
      <c r="U2732">
        <v>0</v>
      </c>
    </row>
    <row r="2733" spans="1:21" x14ac:dyDescent="0.35">
      <c r="A2733" t="s">
        <v>385</v>
      </c>
      <c r="B2733">
        <v>44456</v>
      </c>
      <c r="C2733" t="s">
        <v>375</v>
      </c>
      <c r="D2733" t="s">
        <v>112</v>
      </c>
      <c r="E2733">
        <v>1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4</v>
      </c>
      <c r="M2733">
        <v>7</v>
      </c>
      <c r="N2733">
        <v>5</v>
      </c>
      <c r="O2733">
        <v>4</v>
      </c>
      <c r="P2733">
        <v>1</v>
      </c>
      <c r="Q2733">
        <v>2</v>
      </c>
      <c r="R2733">
        <v>3</v>
      </c>
      <c r="S2733">
        <v>0</v>
      </c>
      <c r="T2733">
        <v>0</v>
      </c>
      <c r="U2733">
        <v>2</v>
      </c>
    </row>
    <row r="2734" spans="1:21" x14ac:dyDescent="0.35">
      <c r="A2734" t="s">
        <v>385</v>
      </c>
      <c r="B2734">
        <v>44457</v>
      </c>
      <c r="C2734" t="s">
        <v>374</v>
      </c>
      <c r="D2734" t="s">
        <v>112</v>
      </c>
      <c r="E2734">
        <v>1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6</v>
      </c>
      <c r="M2734">
        <v>6</v>
      </c>
      <c r="N2734">
        <v>3</v>
      </c>
      <c r="O2734">
        <v>3</v>
      </c>
      <c r="P2734">
        <v>1</v>
      </c>
      <c r="Q2734">
        <v>3</v>
      </c>
      <c r="R2734">
        <v>11</v>
      </c>
      <c r="S2734">
        <v>1</v>
      </c>
      <c r="T2734">
        <v>0</v>
      </c>
      <c r="U2734">
        <v>0</v>
      </c>
    </row>
    <row r="2735" spans="1:21" x14ac:dyDescent="0.35">
      <c r="A2735" t="s">
        <v>385</v>
      </c>
      <c r="B2735">
        <v>44458</v>
      </c>
      <c r="C2735" t="s">
        <v>379</v>
      </c>
      <c r="D2735" t="s">
        <v>112</v>
      </c>
      <c r="E2735">
        <v>1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5.333333333333333</v>
      </c>
      <c r="M2735">
        <v>1</v>
      </c>
      <c r="N2735">
        <v>1</v>
      </c>
      <c r="O2735">
        <v>1</v>
      </c>
      <c r="P2735">
        <v>1</v>
      </c>
      <c r="Q2735">
        <v>3</v>
      </c>
      <c r="R2735">
        <v>6</v>
      </c>
      <c r="S2735">
        <v>0</v>
      </c>
      <c r="T2735">
        <v>0</v>
      </c>
      <c r="U2735">
        <v>0</v>
      </c>
    </row>
    <row r="2736" spans="1:21" x14ac:dyDescent="0.35">
      <c r="A2736" t="s">
        <v>385</v>
      </c>
      <c r="B2736">
        <v>44459</v>
      </c>
      <c r="C2736" t="s">
        <v>377</v>
      </c>
      <c r="D2736" t="s">
        <v>103</v>
      </c>
      <c r="E2736">
        <v>1</v>
      </c>
      <c r="F2736">
        <v>0</v>
      </c>
      <c r="G2736">
        <v>0</v>
      </c>
      <c r="H2736">
        <v>0</v>
      </c>
      <c r="I2736">
        <v>1</v>
      </c>
      <c r="J2736">
        <v>0</v>
      </c>
      <c r="K2736">
        <v>0</v>
      </c>
      <c r="L2736">
        <v>6</v>
      </c>
      <c r="M2736">
        <v>7</v>
      </c>
      <c r="N2736">
        <v>3</v>
      </c>
      <c r="O2736">
        <v>3</v>
      </c>
      <c r="P2736">
        <v>1</v>
      </c>
      <c r="Q2736">
        <v>1</v>
      </c>
      <c r="R2736">
        <v>9</v>
      </c>
      <c r="S2736">
        <v>0</v>
      </c>
      <c r="T2736">
        <v>0</v>
      </c>
      <c r="U2736">
        <v>0</v>
      </c>
    </row>
    <row r="2737" spans="1:21" x14ac:dyDescent="0.35">
      <c r="A2737" t="s">
        <v>385</v>
      </c>
      <c r="B2737">
        <v>44460</v>
      </c>
      <c r="C2737" t="s">
        <v>373</v>
      </c>
      <c r="D2737" t="s">
        <v>103</v>
      </c>
      <c r="E2737">
        <v>1</v>
      </c>
      <c r="F2737">
        <v>0</v>
      </c>
      <c r="G2737">
        <v>0</v>
      </c>
      <c r="H2737">
        <v>0</v>
      </c>
      <c r="I2737">
        <v>1</v>
      </c>
      <c r="J2737">
        <v>0</v>
      </c>
      <c r="K2737">
        <v>0</v>
      </c>
      <c r="L2737">
        <v>6</v>
      </c>
      <c r="M2737">
        <v>2</v>
      </c>
      <c r="N2737">
        <v>1</v>
      </c>
      <c r="O2737">
        <v>1</v>
      </c>
      <c r="P2737">
        <v>0</v>
      </c>
      <c r="Q2737">
        <v>1</v>
      </c>
      <c r="R2737">
        <v>10</v>
      </c>
      <c r="S2737">
        <v>0</v>
      </c>
      <c r="T2737">
        <v>0</v>
      </c>
      <c r="U2737">
        <v>0</v>
      </c>
    </row>
    <row r="2738" spans="1:21" x14ac:dyDescent="0.35">
      <c r="A2738" t="s">
        <v>385</v>
      </c>
      <c r="B2738">
        <v>44461</v>
      </c>
      <c r="C2738" t="s">
        <v>376</v>
      </c>
      <c r="D2738" t="s">
        <v>103</v>
      </c>
      <c r="E2738">
        <v>1</v>
      </c>
      <c r="F2738">
        <v>0</v>
      </c>
      <c r="G2738">
        <v>0</v>
      </c>
      <c r="H2738">
        <v>0</v>
      </c>
      <c r="I2738">
        <v>1</v>
      </c>
      <c r="J2738">
        <v>0</v>
      </c>
      <c r="K2738">
        <v>0</v>
      </c>
      <c r="L2738">
        <v>1.6666666666666665</v>
      </c>
      <c r="M2738">
        <v>6</v>
      </c>
      <c r="N2738">
        <v>6</v>
      </c>
      <c r="O2738">
        <v>2</v>
      </c>
      <c r="P2738">
        <v>1</v>
      </c>
      <c r="Q2738">
        <v>1</v>
      </c>
      <c r="R2738">
        <v>0</v>
      </c>
      <c r="S2738">
        <v>0</v>
      </c>
      <c r="T2738">
        <v>0</v>
      </c>
      <c r="U2738">
        <v>0</v>
      </c>
    </row>
    <row r="2739" spans="1:21" x14ac:dyDescent="0.35">
      <c r="A2739" t="s">
        <v>385</v>
      </c>
      <c r="B2739">
        <v>44462</v>
      </c>
      <c r="C2739" t="s">
        <v>375</v>
      </c>
      <c r="D2739" t="s">
        <v>103</v>
      </c>
      <c r="E2739">
        <v>1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6</v>
      </c>
      <c r="M2739">
        <v>5</v>
      </c>
      <c r="N2739">
        <v>1</v>
      </c>
      <c r="O2739">
        <v>1</v>
      </c>
      <c r="P2739">
        <v>0</v>
      </c>
      <c r="Q2739">
        <v>2</v>
      </c>
      <c r="R2739">
        <v>3</v>
      </c>
      <c r="S2739">
        <v>1</v>
      </c>
      <c r="T2739">
        <v>0</v>
      </c>
      <c r="U2739">
        <v>0</v>
      </c>
    </row>
    <row r="2740" spans="1:21" x14ac:dyDescent="0.35">
      <c r="A2740" t="s">
        <v>385</v>
      </c>
      <c r="B2740">
        <v>44463</v>
      </c>
      <c r="C2740" t="s">
        <v>379</v>
      </c>
      <c r="D2740" t="s">
        <v>104</v>
      </c>
      <c r="E2740">
        <v>1</v>
      </c>
      <c r="F2740">
        <v>0</v>
      </c>
      <c r="G2740">
        <v>0</v>
      </c>
      <c r="H2740">
        <v>1</v>
      </c>
      <c r="I2740">
        <v>0</v>
      </c>
      <c r="J2740">
        <v>0</v>
      </c>
      <c r="K2740">
        <v>0</v>
      </c>
      <c r="L2740">
        <v>6.666666666666667</v>
      </c>
      <c r="M2740">
        <v>3</v>
      </c>
      <c r="N2740">
        <v>1</v>
      </c>
      <c r="O2740">
        <v>1</v>
      </c>
      <c r="P2740">
        <v>0</v>
      </c>
      <c r="Q2740">
        <v>2</v>
      </c>
      <c r="R2740">
        <v>9</v>
      </c>
      <c r="S2740">
        <v>0</v>
      </c>
      <c r="T2740">
        <v>0</v>
      </c>
      <c r="U2740">
        <v>0</v>
      </c>
    </row>
    <row r="2741" spans="1:21" x14ac:dyDescent="0.35">
      <c r="A2741" t="s">
        <v>385</v>
      </c>
      <c r="B2741">
        <v>44464</v>
      </c>
      <c r="C2741" t="s">
        <v>374</v>
      </c>
      <c r="D2741" t="s">
        <v>104</v>
      </c>
      <c r="E2741">
        <v>1</v>
      </c>
      <c r="F2741">
        <v>0</v>
      </c>
      <c r="G2741">
        <v>0</v>
      </c>
      <c r="H2741">
        <v>1</v>
      </c>
      <c r="I2741">
        <v>0</v>
      </c>
      <c r="J2741">
        <v>0</v>
      </c>
      <c r="K2741">
        <v>0</v>
      </c>
      <c r="L2741">
        <v>7</v>
      </c>
      <c r="M2741">
        <v>5</v>
      </c>
      <c r="N2741">
        <v>1</v>
      </c>
      <c r="O2741">
        <v>1</v>
      </c>
      <c r="P2741">
        <v>0</v>
      </c>
      <c r="Q2741">
        <v>1</v>
      </c>
      <c r="R2741">
        <v>9</v>
      </c>
      <c r="S2741">
        <v>0</v>
      </c>
      <c r="T2741">
        <v>0</v>
      </c>
      <c r="U2741">
        <v>1</v>
      </c>
    </row>
    <row r="2742" spans="1:21" x14ac:dyDescent="0.35">
      <c r="A2742" t="s">
        <v>385</v>
      </c>
      <c r="B2742">
        <v>44465</v>
      </c>
      <c r="C2742" t="s">
        <v>377</v>
      </c>
      <c r="D2742" t="s">
        <v>104</v>
      </c>
      <c r="E2742">
        <v>1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5.333333333333333</v>
      </c>
      <c r="M2742">
        <v>5</v>
      </c>
      <c r="N2742">
        <v>4</v>
      </c>
      <c r="O2742">
        <v>4</v>
      </c>
      <c r="P2742">
        <v>1</v>
      </c>
      <c r="Q2742">
        <v>1</v>
      </c>
      <c r="R2742">
        <v>5</v>
      </c>
      <c r="S2742">
        <v>1</v>
      </c>
      <c r="T2742">
        <v>0</v>
      </c>
      <c r="U2742">
        <v>0</v>
      </c>
    </row>
    <row r="2743" spans="1:21" x14ac:dyDescent="0.35">
      <c r="A2743" t="s">
        <v>385</v>
      </c>
      <c r="B2743">
        <v>44467</v>
      </c>
      <c r="C2743" t="s">
        <v>373</v>
      </c>
      <c r="D2743" t="s">
        <v>110</v>
      </c>
      <c r="E2743">
        <v>1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4</v>
      </c>
      <c r="M2743">
        <v>7</v>
      </c>
      <c r="N2743">
        <v>2</v>
      </c>
      <c r="O2743">
        <v>2</v>
      </c>
      <c r="P2743">
        <v>1</v>
      </c>
      <c r="Q2743">
        <v>0</v>
      </c>
      <c r="R2743">
        <v>3</v>
      </c>
      <c r="S2743">
        <v>1</v>
      </c>
      <c r="T2743">
        <v>0</v>
      </c>
      <c r="U2743">
        <v>0</v>
      </c>
    </row>
    <row r="2744" spans="1:21" x14ac:dyDescent="0.35">
      <c r="A2744" t="s">
        <v>385</v>
      </c>
      <c r="B2744">
        <v>44468</v>
      </c>
      <c r="C2744" t="s">
        <v>375</v>
      </c>
      <c r="D2744" t="s">
        <v>110</v>
      </c>
      <c r="E2744">
        <v>1</v>
      </c>
      <c r="F2744">
        <v>0</v>
      </c>
      <c r="G2744">
        <v>0</v>
      </c>
      <c r="H2744">
        <v>1</v>
      </c>
      <c r="I2744">
        <v>0</v>
      </c>
      <c r="J2744">
        <v>0</v>
      </c>
      <c r="K2744">
        <v>0</v>
      </c>
      <c r="L2744">
        <v>5</v>
      </c>
      <c r="M2744">
        <v>3</v>
      </c>
      <c r="N2744">
        <v>0</v>
      </c>
      <c r="O2744">
        <v>0</v>
      </c>
      <c r="P2744">
        <v>0</v>
      </c>
      <c r="Q2744">
        <v>2</v>
      </c>
      <c r="R2744">
        <v>1</v>
      </c>
      <c r="S2744">
        <v>0</v>
      </c>
      <c r="T2744">
        <v>0</v>
      </c>
      <c r="U2744">
        <v>0</v>
      </c>
    </row>
    <row r="2745" spans="1:21" x14ac:dyDescent="0.35">
      <c r="A2745" t="s">
        <v>385</v>
      </c>
      <c r="B2745">
        <v>44469</v>
      </c>
      <c r="C2745" t="s">
        <v>376</v>
      </c>
      <c r="D2745" t="s">
        <v>110</v>
      </c>
      <c r="E2745">
        <v>1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5</v>
      </c>
      <c r="M2745">
        <v>3</v>
      </c>
      <c r="N2745">
        <v>2</v>
      </c>
      <c r="O2745">
        <v>2</v>
      </c>
      <c r="P2745">
        <v>1</v>
      </c>
      <c r="Q2745">
        <v>1</v>
      </c>
      <c r="R2745">
        <v>2</v>
      </c>
      <c r="S2745">
        <v>0</v>
      </c>
      <c r="T2745">
        <v>0</v>
      </c>
      <c r="U2745">
        <v>0</v>
      </c>
    </row>
    <row r="2746" spans="1:21" x14ac:dyDescent="0.35">
      <c r="A2746" t="s">
        <v>385</v>
      </c>
      <c r="B2746">
        <v>44470</v>
      </c>
      <c r="C2746" t="s">
        <v>379</v>
      </c>
      <c r="D2746" t="s">
        <v>61</v>
      </c>
      <c r="E2746">
        <v>1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5</v>
      </c>
      <c r="M2746">
        <v>6</v>
      </c>
      <c r="N2746">
        <v>5</v>
      </c>
      <c r="O2746">
        <v>5</v>
      </c>
      <c r="P2746">
        <v>2</v>
      </c>
      <c r="Q2746">
        <v>2</v>
      </c>
      <c r="R2746">
        <v>3</v>
      </c>
      <c r="S2746">
        <v>0</v>
      </c>
      <c r="T2746">
        <v>0</v>
      </c>
      <c r="U2746">
        <v>0</v>
      </c>
    </row>
    <row r="2747" spans="1:21" x14ac:dyDescent="0.35">
      <c r="A2747" t="s">
        <v>385</v>
      </c>
      <c r="B2747" t="s">
        <v>0</v>
      </c>
      <c r="C2747" t="s">
        <v>1</v>
      </c>
      <c r="D2747" t="s">
        <v>2</v>
      </c>
      <c r="E2747" t="s">
        <v>3</v>
      </c>
      <c r="F2747" t="s">
        <v>4</v>
      </c>
      <c r="G2747" t="s">
        <v>5</v>
      </c>
      <c r="H2747" t="s">
        <v>6</v>
      </c>
      <c r="I2747" t="s">
        <v>7</v>
      </c>
      <c r="J2747" t="s">
        <v>8</v>
      </c>
      <c r="K2747" t="s">
        <v>9</v>
      </c>
      <c r="L2747" t="s">
        <v>10</v>
      </c>
      <c r="M2747" t="s">
        <v>11</v>
      </c>
      <c r="N2747" t="s">
        <v>12</v>
      </c>
      <c r="O2747" t="s">
        <v>13</v>
      </c>
      <c r="P2747" t="s">
        <v>14</v>
      </c>
      <c r="Q2747" t="s">
        <v>15</v>
      </c>
      <c r="R2747" t="s">
        <v>16</v>
      </c>
      <c r="S2747" t="s">
        <v>17</v>
      </c>
      <c r="T2747" t="s">
        <v>18</v>
      </c>
      <c r="U2747" t="s">
        <v>19</v>
      </c>
    </row>
    <row r="2748" spans="1:21" x14ac:dyDescent="0.35">
      <c r="A2748" t="s">
        <v>385</v>
      </c>
      <c r="B2748">
        <v>44471</v>
      </c>
      <c r="C2748" t="s">
        <v>374</v>
      </c>
      <c r="D2748" t="s">
        <v>61</v>
      </c>
      <c r="E2748">
        <v>1</v>
      </c>
      <c r="F2748">
        <v>0</v>
      </c>
      <c r="G2748">
        <v>0</v>
      </c>
      <c r="H2748">
        <v>0</v>
      </c>
      <c r="I2748">
        <v>1</v>
      </c>
      <c r="J2748">
        <v>0</v>
      </c>
      <c r="K2748">
        <v>0</v>
      </c>
      <c r="L2748">
        <v>2</v>
      </c>
      <c r="M2748">
        <v>2</v>
      </c>
      <c r="N2748">
        <v>3</v>
      </c>
      <c r="O2748">
        <v>3</v>
      </c>
      <c r="P2748">
        <v>1</v>
      </c>
      <c r="Q2748">
        <v>1</v>
      </c>
      <c r="R2748">
        <v>4</v>
      </c>
      <c r="S2748">
        <v>0</v>
      </c>
      <c r="T2748">
        <v>0</v>
      </c>
      <c r="U2748">
        <v>0</v>
      </c>
    </row>
    <row r="2749" spans="1:21" x14ac:dyDescent="0.35">
      <c r="A2749" t="s">
        <v>385</v>
      </c>
      <c r="B2749">
        <v>44472</v>
      </c>
      <c r="C2749" t="s">
        <v>376</v>
      </c>
      <c r="D2749" t="s">
        <v>61</v>
      </c>
      <c r="E2749">
        <v>1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1</v>
      </c>
      <c r="M2749">
        <v>1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</row>
    <row r="2750" spans="1:21" x14ac:dyDescent="0.35">
      <c r="A2750" t="s">
        <v>385</v>
      </c>
      <c r="B2750" t="s">
        <v>77</v>
      </c>
      <c r="C2750" t="s">
        <v>78</v>
      </c>
      <c r="E2750">
        <v>162</v>
      </c>
      <c r="F2750">
        <v>2</v>
      </c>
      <c r="G2750">
        <v>0</v>
      </c>
      <c r="H2750">
        <v>51</v>
      </c>
      <c r="I2750">
        <v>43</v>
      </c>
      <c r="J2750">
        <v>0</v>
      </c>
      <c r="K2750">
        <v>1</v>
      </c>
      <c r="L2750">
        <v>847.66666666666663</v>
      </c>
      <c r="M2750">
        <v>661</v>
      </c>
      <c r="N2750">
        <v>327</v>
      </c>
      <c r="O2750">
        <v>295</v>
      </c>
      <c r="P2750">
        <v>77</v>
      </c>
      <c r="Q2750">
        <v>266</v>
      </c>
      <c r="R2750">
        <v>906</v>
      </c>
      <c r="S2750">
        <v>39</v>
      </c>
      <c r="T2750">
        <v>4</v>
      </c>
      <c r="U2750">
        <v>25</v>
      </c>
    </row>
    <row r="2751" spans="1:21" x14ac:dyDescent="0.35">
      <c r="A2751" t="s">
        <v>404</v>
      </c>
      <c r="B2751" t="s">
        <v>0</v>
      </c>
      <c r="C2751" t="s">
        <v>1</v>
      </c>
      <c r="D2751" t="s">
        <v>2</v>
      </c>
      <c r="E2751" t="s">
        <v>3</v>
      </c>
      <c r="F2751" t="s">
        <v>4</v>
      </c>
      <c r="G2751" t="s">
        <v>5</v>
      </c>
      <c r="H2751" t="s">
        <v>6</v>
      </c>
      <c r="I2751" t="s">
        <v>7</v>
      </c>
      <c r="J2751" t="s">
        <v>8</v>
      </c>
      <c r="K2751" t="s">
        <v>9</v>
      </c>
      <c r="L2751" t="s">
        <v>10</v>
      </c>
      <c r="M2751" t="s">
        <v>11</v>
      </c>
      <c r="N2751" t="s">
        <v>12</v>
      </c>
      <c r="O2751" t="s">
        <v>13</v>
      </c>
      <c r="P2751" t="s">
        <v>14</v>
      </c>
      <c r="Q2751" t="s">
        <v>15</v>
      </c>
      <c r="R2751" t="s">
        <v>16</v>
      </c>
      <c r="S2751" t="s">
        <v>17</v>
      </c>
      <c r="T2751" t="s">
        <v>18</v>
      </c>
      <c r="U2751" t="s">
        <v>19</v>
      </c>
    </row>
    <row r="2752" spans="1:21" x14ac:dyDescent="0.35">
      <c r="A2752" t="s">
        <v>404</v>
      </c>
      <c r="B2752">
        <v>44287</v>
      </c>
      <c r="C2752" t="s">
        <v>386</v>
      </c>
      <c r="D2752" t="s">
        <v>105</v>
      </c>
      <c r="E2752">
        <v>1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4.333333333333333</v>
      </c>
      <c r="M2752">
        <v>6</v>
      </c>
      <c r="N2752">
        <v>2</v>
      </c>
      <c r="O2752">
        <v>1</v>
      </c>
      <c r="P2752">
        <v>0</v>
      </c>
      <c r="Q2752">
        <v>2</v>
      </c>
      <c r="R2752">
        <v>5</v>
      </c>
      <c r="S2752">
        <v>1</v>
      </c>
      <c r="T2752">
        <v>0</v>
      </c>
      <c r="U2752">
        <v>0</v>
      </c>
    </row>
    <row r="2753" spans="1:21" x14ac:dyDescent="0.35">
      <c r="A2753" t="s">
        <v>404</v>
      </c>
      <c r="B2753">
        <v>44289</v>
      </c>
      <c r="C2753" t="s">
        <v>387</v>
      </c>
      <c r="D2753" t="s">
        <v>105</v>
      </c>
      <c r="E2753">
        <v>1</v>
      </c>
      <c r="F2753">
        <v>0</v>
      </c>
      <c r="G2753">
        <v>0</v>
      </c>
      <c r="H2753">
        <v>1</v>
      </c>
      <c r="I2753">
        <v>0</v>
      </c>
      <c r="J2753">
        <v>0</v>
      </c>
      <c r="K2753">
        <v>0</v>
      </c>
      <c r="L2753">
        <v>6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12</v>
      </c>
      <c r="S2753">
        <v>1</v>
      </c>
      <c r="T2753">
        <v>0</v>
      </c>
      <c r="U2753">
        <v>0</v>
      </c>
    </row>
    <row r="2754" spans="1:21" x14ac:dyDescent="0.35">
      <c r="A2754" t="s">
        <v>404</v>
      </c>
      <c r="B2754">
        <v>44290</v>
      </c>
      <c r="C2754" t="s">
        <v>388</v>
      </c>
      <c r="D2754" t="s">
        <v>105</v>
      </c>
      <c r="E2754">
        <v>1</v>
      </c>
      <c r="F2754">
        <v>0</v>
      </c>
      <c r="G2754">
        <v>0</v>
      </c>
      <c r="H2754">
        <v>1</v>
      </c>
      <c r="I2754">
        <v>0</v>
      </c>
      <c r="J2754">
        <v>0</v>
      </c>
      <c r="K2754">
        <v>0</v>
      </c>
      <c r="L2754">
        <v>5</v>
      </c>
      <c r="M2754">
        <v>4</v>
      </c>
      <c r="N2754">
        <v>1</v>
      </c>
      <c r="O2754">
        <v>0</v>
      </c>
      <c r="P2754">
        <v>0</v>
      </c>
      <c r="Q2754">
        <v>2</v>
      </c>
      <c r="R2754">
        <v>5</v>
      </c>
      <c r="S2754">
        <v>0</v>
      </c>
      <c r="T2754">
        <v>0</v>
      </c>
      <c r="U2754">
        <v>0</v>
      </c>
    </row>
    <row r="2755" spans="1:21" x14ac:dyDescent="0.35">
      <c r="A2755" t="s">
        <v>404</v>
      </c>
      <c r="B2755">
        <v>44291</v>
      </c>
      <c r="C2755" t="s">
        <v>389</v>
      </c>
      <c r="D2755" t="s">
        <v>65</v>
      </c>
      <c r="E2755">
        <v>1</v>
      </c>
      <c r="F2755">
        <v>0</v>
      </c>
      <c r="G2755">
        <v>0</v>
      </c>
      <c r="H2755">
        <v>1</v>
      </c>
      <c r="I2755">
        <v>0</v>
      </c>
      <c r="J2755">
        <v>0</v>
      </c>
      <c r="K2755">
        <v>0</v>
      </c>
      <c r="L2755">
        <v>6</v>
      </c>
      <c r="M2755">
        <v>3</v>
      </c>
      <c r="N2755">
        <v>1</v>
      </c>
      <c r="O2755">
        <v>1</v>
      </c>
      <c r="P2755">
        <v>1</v>
      </c>
      <c r="Q2755">
        <v>0</v>
      </c>
      <c r="R2755">
        <v>5</v>
      </c>
      <c r="S2755">
        <v>0</v>
      </c>
      <c r="T2755">
        <v>0</v>
      </c>
      <c r="U2755">
        <v>1</v>
      </c>
    </row>
    <row r="2756" spans="1:21" x14ac:dyDescent="0.35">
      <c r="A2756" t="s">
        <v>404</v>
      </c>
      <c r="B2756">
        <v>44292</v>
      </c>
      <c r="C2756" t="s">
        <v>390</v>
      </c>
      <c r="D2756" t="s">
        <v>65</v>
      </c>
      <c r="E2756">
        <v>1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4</v>
      </c>
      <c r="M2756">
        <v>3</v>
      </c>
      <c r="N2756">
        <v>1</v>
      </c>
      <c r="O2756">
        <v>1</v>
      </c>
      <c r="P2756">
        <v>0</v>
      </c>
      <c r="Q2756">
        <v>3</v>
      </c>
      <c r="R2756">
        <v>4</v>
      </c>
      <c r="S2756">
        <v>0</v>
      </c>
      <c r="T2756">
        <v>0</v>
      </c>
      <c r="U2756">
        <v>0</v>
      </c>
    </row>
    <row r="2757" spans="1:21" x14ac:dyDescent="0.35">
      <c r="A2757" t="s">
        <v>404</v>
      </c>
      <c r="B2757">
        <v>44293</v>
      </c>
      <c r="C2757" t="s">
        <v>386</v>
      </c>
      <c r="D2757" t="s">
        <v>65</v>
      </c>
      <c r="E2757">
        <v>1</v>
      </c>
      <c r="F2757">
        <v>0</v>
      </c>
      <c r="G2757">
        <v>0</v>
      </c>
      <c r="H2757">
        <v>1</v>
      </c>
      <c r="I2757">
        <v>0</v>
      </c>
      <c r="J2757">
        <v>0</v>
      </c>
      <c r="K2757">
        <v>0</v>
      </c>
      <c r="L2757">
        <v>6</v>
      </c>
      <c r="M2757">
        <v>7</v>
      </c>
      <c r="N2757">
        <v>2</v>
      </c>
      <c r="O2757">
        <v>2</v>
      </c>
      <c r="P2757">
        <v>1</v>
      </c>
      <c r="Q2757">
        <v>1</v>
      </c>
      <c r="R2757">
        <v>6</v>
      </c>
      <c r="S2757">
        <v>0</v>
      </c>
      <c r="T2757">
        <v>0</v>
      </c>
      <c r="U2757">
        <v>0</v>
      </c>
    </row>
    <row r="2758" spans="1:21" x14ac:dyDescent="0.35">
      <c r="A2758" t="s">
        <v>404</v>
      </c>
      <c r="B2758">
        <v>44294</v>
      </c>
      <c r="C2758" t="s">
        <v>387</v>
      </c>
      <c r="D2758" t="s">
        <v>46</v>
      </c>
      <c r="E2758">
        <v>1</v>
      </c>
      <c r="F2758">
        <v>0</v>
      </c>
      <c r="G2758">
        <v>0</v>
      </c>
      <c r="H2758">
        <v>1</v>
      </c>
      <c r="I2758">
        <v>0</v>
      </c>
      <c r="J2758">
        <v>0</v>
      </c>
      <c r="K2758">
        <v>0</v>
      </c>
      <c r="L2758">
        <v>5.666666666666667</v>
      </c>
      <c r="M2758">
        <v>5</v>
      </c>
      <c r="N2758">
        <v>2</v>
      </c>
      <c r="O2758">
        <v>2</v>
      </c>
      <c r="P2758">
        <v>1</v>
      </c>
      <c r="Q2758">
        <v>3</v>
      </c>
      <c r="R2758">
        <v>8</v>
      </c>
      <c r="S2758">
        <v>0</v>
      </c>
      <c r="T2758">
        <v>0</v>
      </c>
      <c r="U2758">
        <v>0</v>
      </c>
    </row>
    <row r="2759" spans="1:21" x14ac:dyDescent="0.35">
      <c r="A2759" t="s">
        <v>404</v>
      </c>
      <c r="B2759">
        <v>44296</v>
      </c>
      <c r="C2759" t="s">
        <v>388</v>
      </c>
      <c r="D2759" t="s">
        <v>46</v>
      </c>
      <c r="E2759">
        <v>1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6</v>
      </c>
      <c r="M2759">
        <v>4</v>
      </c>
      <c r="N2759">
        <v>2</v>
      </c>
      <c r="O2759">
        <v>2</v>
      </c>
      <c r="P2759">
        <v>2</v>
      </c>
      <c r="Q2759">
        <v>0</v>
      </c>
      <c r="R2759">
        <v>6</v>
      </c>
      <c r="S2759">
        <v>0</v>
      </c>
      <c r="T2759">
        <v>0</v>
      </c>
      <c r="U2759">
        <v>0</v>
      </c>
    </row>
    <row r="2760" spans="1:21" x14ac:dyDescent="0.35">
      <c r="A2760" t="s">
        <v>404</v>
      </c>
      <c r="B2760">
        <v>44297</v>
      </c>
      <c r="C2760" t="s">
        <v>389</v>
      </c>
      <c r="D2760" t="s">
        <v>46</v>
      </c>
      <c r="E2760">
        <v>1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5</v>
      </c>
      <c r="M2760">
        <v>7</v>
      </c>
      <c r="N2760">
        <v>4</v>
      </c>
      <c r="O2760">
        <v>4</v>
      </c>
      <c r="P2760">
        <v>2</v>
      </c>
      <c r="Q2760">
        <v>1</v>
      </c>
      <c r="R2760">
        <v>7</v>
      </c>
      <c r="S2760">
        <v>1</v>
      </c>
      <c r="T2760">
        <v>0</v>
      </c>
      <c r="U2760">
        <v>0</v>
      </c>
    </row>
    <row r="2761" spans="1:21" x14ac:dyDescent="0.35">
      <c r="A2761" t="s">
        <v>404</v>
      </c>
      <c r="B2761">
        <v>44299</v>
      </c>
      <c r="C2761" t="s">
        <v>390</v>
      </c>
      <c r="D2761" t="s">
        <v>55</v>
      </c>
      <c r="E2761">
        <v>1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4.666666666666667</v>
      </c>
      <c r="M2761">
        <v>4</v>
      </c>
      <c r="N2761">
        <v>2</v>
      </c>
      <c r="O2761">
        <v>2</v>
      </c>
      <c r="P2761">
        <v>1</v>
      </c>
      <c r="Q2761">
        <v>1</v>
      </c>
      <c r="R2761">
        <v>3</v>
      </c>
      <c r="S2761">
        <v>0</v>
      </c>
      <c r="T2761">
        <v>0</v>
      </c>
      <c r="U2761">
        <v>0</v>
      </c>
    </row>
    <row r="2762" spans="1:21" x14ac:dyDescent="0.35">
      <c r="A2762" t="s">
        <v>404</v>
      </c>
      <c r="B2762" t="s">
        <v>177</v>
      </c>
      <c r="C2762" t="s">
        <v>386</v>
      </c>
      <c r="D2762" t="s">
        <v>55</v>
      </c>
      <c r="E2762">
        <v>1</v>
      </c>
      <c r="F2762">
        <v>0</v>
      </c>
      <c r="G2762">
        <v>0</v>
      </c>
      <c r="H2762">
        <v>0</v>
      </c>
      <c r="I2762">
        <v>1</v>
      </c>
      <c r="J2762">
        <v>0</v>
      </c>
      <c r="K2762">
        <v>0</v>
      </c>
      <c r="L2762">
        <v>4.333333333333333</v>
      </c>
      <c r="M2762">
        <v>7</v>
      </c>
      <c r="N2762">
        <v>3</v>
      </c>
      <c r="O2762">
        <v>2</v>
      </c>
      <c r="P2762">
        <v>0</v>
      </c>
      <c r="Q2762">
        <v>2</v>
      </c>
      <c r="R2762">
        <v>5</v>
      </c>
      <c r="S2762">
        <v>0</v>
      </c>
      <c r="T2762">
        <v>0</v>
      </c>
      <c r="U2762">
        <v>1</v>
      </c>
    </row>
    <row r="2763" spans="1:21" x14ac:dyDescent="0.35">
      <c r="A2763" t="s">
        <v>404</v>
      </c>
      <c r="B2763" t="s">
        <v>178</v>
      </c>
      <c r="C2763" t="s">
        <v>387</v>
      </c>
      <c r="D2763" t="s">
        <v>55</v>
      </c>
      <c r="E2763">
        <v>1</v>
      </c>
      <c r="F2763">
        <v>0</v>
      </c>
      <c r="G2763">
        <v>0</v>
      </c>
      <c r="H2763">
        <v>0</v>
      </c>
      <c r="I2763">
        <v>1</v>
      </c>
      <c r="J2763">
        <v>0</v>
      </c>
      <c r="K2763">
        <v>0</v>
      </c>
      <c r="L2763">
        <v>4.333333333333333</v>
      </c>
      <c r="M2763">
        <v>4</v>
      </c>
      <c r="N2763">
        <v>4</v>
      </c>
      <c r="O2763">
        <v>4</v>
      </c>
      <c r="P2763">
        <v>0</v>
      </c>
      <c r="Q2763">
        <v>3</v>
      </c>
      <c r="R2763">
        <v>5</v>
      </c>
      <c r="S2763">
        <v>0</v>
      </c>
      <c r="T2763">
        <v>0</v>
      </c>
      <c r="U2763">
        <v>1</v>
      </c>
    </row>
    <row r="2764" spans="1:21" x14ac:dyDescent="0.35">
      <c r="A2764" t="s">
        <v>404</v>
      </c>
      <c r="B2764">
        <v>44301</v>
      </c>
      <c r="C2764" t="s">
        <v>388</v>
      </c>
      <c r="D2764" t="s">
        <v>55</v>
      </c>
      <c r="E2764">
        <v>1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7</v>
      </c>
      <c r="M2764">
        <v>2</v>
      </c>
      <c r="N2764">
        <v>0</v>
      </c>
      <c r="O2764">
        <v>0</v>
      </c>
      <c r="P2764">
        <v>0</v>
      </c>
      <c r="Q2764">
        <v>1</v>
      </c>
      <c r="R2764">
        <v>6</v>
      </c>
      <c r="S2764">
        <v>0</v>
      </c>
      <c r="T2764">
        <v>0</v>
      </c>
      <c r="U2764">
        <v>0</v>
      </c>
    </row>
    <row r="2765" spans="1:21" x14ac:dyDescent="0.35">
      <c r="A2765" t="s">
        <v>404</v>
      </c>
      <c r="B2765">
        <v>44302</v>
      </c>
      <c r="C2765" t="s">
        <v>391</v>
      </c>
      <c r="D2765" t="s">
        <v>163</v>
      </c>
      <c r="E2765">
        <v>1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4</v>
      </c>
      <c r="M2765">
        <v>3</v>
      </c>
      <c r="N2765">
        <v>2</v>
      </c>
      <c r="O2765">
        <v>2</v>
      </c>
      <c r="P2765">
        <v>0</v>
      </c>
      <c r="Q2765">
        <v>1</v>
      </c>
      <c r="R2765">
        <v>2</v>
      </c>
      <c r="S2765">
        <v>0</v>
      </c>
      <c r="T2765">
        <v>0</v>
      </c>
      <c r="U2765">
        <v>0</v>
      </c>
    </row>
    <row r="2766" spans="1:21" x14ac:dyDescent="0.35">
      <c r="A2766" t="s">
        <v>404</v>
      </c>
      <c r="B2766" t="s">
        <v>392</v>
      </c>
      <c r="C2766" t="s">
        <v>389</v>
      </c>
      <c r="D2766" t="s">
        <v>44</v>
      </c>
      <c r="E2766">
        <v>1</v>
      </c>
      <c r="F2766">
        <v>0</v>
      </c>
      <c r="G2766">
        <v>0</v>
      </c>
      <c r="H2766">
        <v>0</v>
      </c>
      <c r="I2766">
        <v>1</v>
      </c>
      <c r="J2766">
        <v>0</v>
      </c>
      <c r="K2766">
        <v>0</v>
      </c>
      <c r="L2766">
        <v>3.3333333333333335</v>
      </c>
      <c r="M2766">
        <v>4</v>
      </c>
      <c r="N2766">
        <v>5</v>
      </c>
      <c r="O2766">
        <v>5</v>
      </c>
      <c r="P2766">
        <v>2</v>
      </c>
      <c r="Q2766">
        <v>4</v>
      </c>
      <c r="R2766">
        <v>0</v>
      </c>
      <c r="S2766">
        <v>0</v>
      </c>
      <c r="T2766">
        <v>0</v>
      </c>
      <c r="U2766">
        <v>0</v>
      </c>
    </row>
    <row r="2767" spans="1:21" x14ac:dyDescent="0.35">
      <c r="A2767" t="s">
        <v>404</v>
      </c>
      <c r="B2767" t="s">
        <v>393</v>
      </c>
      <c r="C2767" t="s">
        <v>387</v>
      </c>
      <c r="D2767" t="s">
        <v>44</v>
      </c>
      <c r="E2767">
        <v>1</v>
      </c>
      <c r="F2767">
        <v>0</v>
      </c>
      <c r="G2767">
        <v>0</v>
      </c>
      <c r="H2767">
        <v>0</v>
      </c>
      <c r="I2767">
        <v>1</v>
      </c>
      <c r="J2767">
        <v>0</v>
      </c>
      <c r="K2767">
        <v>0</v>
      </c>
      <c r="L2767">
        <v>5</v>
      </c>
      <c r="M2767">
        <v>4</v>
      </c>
      <c r="N2767">
        <v>1</v>
      </c>
      <c r="O2767">
        <v>1</v>
      </c>
      <c r="P2767">
        <v>0</v>
      </c>
      <c r="Q2767">
        <v>1</v>
      </c>
      <c r="R2767">
        <v>5</v>
      </c>
      <c r="S2767">
        <v>1</v>
      </c>
      <c r="T2767">
        <v>0</v>
      </c>
      <c r="U2767">
        <v>0</v>
      </c>
    </row>
    <row r="2768" spans="1:21" x14ac:dyDescent="0.35">
      <c r="A2768" t="s">
        <v>404</v>
      </c>
      <c r="B2768">
        <v>44307</v>
      </c>
      <c r="C2768" t="s">
        <v>386</v>
      </c>
      <c r="D2768" t="s">
        <v>44</v>
      </c>
      <c r="E2768">
        <v>1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3</v>
      </c>
      <c r="M2768">
        <v>8</v>
      </c>
      <c r="N2768">
        <v>7</v>
      </c>
      <c r="O2768">
        <v>7</v>
      </c>
      <c r="P2768">
        <v>3</v>
      </c>
      <c r="Q2768">
        <v>0</v>
      </c>
      <c r="R2768">
        <v>1</v>
      </c>
      <c r="S2768">
        <v>1</v>
      </c>
      <c r="T2768">
        <v>0</v>
      </c>
      <c r="U2768">
        <v>1</v>
      </c>
    </row>
    <row r="2769" spans="1:21" x14ac:dyDescent="0.35">
      <c r="A2769" t="s">
        <v>404</v>
      </c>
      <c r="B2769">
        <v>44309</v>
      </c>
      <c r="C2769" t="s">
        <v>390</v>
      </c>
      <c r="D2769" t="s">
        <v>113</v>
      </c>
      <c r="E2769">
        <v>1</v>
      </c>
      <c r="F2769">
        <v>0</v>
      </c>
      <c r="G2769">
        <v>0</v>
      </c>
      <c r="H2769">
        <v>1</v>
      </c>
      <c r="I2769">
        <v>0</v>
      </c>
      <c r="J2769">
        <v>0</v>
      </c>
      <c r="K2769">
        <v>0</v>
      </c>
      <c r="L2769">
        <v>7.333333333333333</v>
      </c>
      <c r="M2769">
        <v>1</v>
      </c>
      <c r="N2769">
        <v>0</v>
      </c>
      <c r="O2769">
        <v>0</v>
      </c>
      <c r="P2769">
        <v>0</v>
      </c>
      <c r="Q2769">
        <v>2</v>
      </c>
      <c r="R2769">
        <v>3</v>
      </c>
      <c r="S2769">
        <v>0</v>
      </c>
      <c r="T2769">
        <v>0</v>
      </c>
      <c r="U2769">
        <v>0</v>
      </c>
    </row>
    <row r="2770" spans="1:21" x14ac:dyDescent="0.35">
      <c r="A2770" t="s">
        <v>404</v>
      </c>
      <c r="B2770">
        <v>44310</v>
      </c>
      <c r="C2770" t="s">
        <v>388</v>
      </c>
      <c r="D2770" t="s">
        <v>113</v>
      </c>
      <c r="E2770">
        <v>1</v>
      </c>
      <c r="F2770">
        <v>0</v>
      </c>
      <c r="G2770">
        <v>0</v>
      </c>
      <c r="H2770">
        <v>0</v>
      </c>
      <c r="I2770">
        <v>1</v>
      </c>
      <c r="J2770">
        <v>0</v>
      </c>
      <c r="K2770">
        <v>0</v>
      </c>
      <c r="L2770">
        <v>4.333333333333333</v>
      </c>
      <c r="M2770">
        <v>6</v>
      </c>
      <c r="N2770">
        <v>5</v>
      </c>
      <c r="O2770">
        <v>4</v>
      </c>
      <c r="P2770">
        <v>2</v>
      </c>
      <c r="Q2770">
        <v>1</v>
      </c>
      <c r="R2770">
        <v>5</v>
      </c>
      <c r="S2770">
        <v>0</v>
      </c>
      <c r="T2770">
        <v>0</v>
      </c>
      <c r="U2770">
        <v>0</v>
      </c>
    </row>
    <row r="2771" spans="1:21" x14ac:dyDescent="0.35">
      <c r="A2771" t="s">
        <v>404</v>
      </c>
      <c r="B2771">
        <v>44311</v>
      </c>
      <c r="C2771" t="s">
        <v>389</v>
      </c>
      <c r="D2771" t="s">
        <v>113</v>
      </c>
      <c r="E2771">
        <v>1</v>
      </c>
      <c r="F2771">
        <v>0</v>
      </c>
      <c r="G2771">
        <v>0</v>
      </c>
      <c r="H2771">
        <v>0</v>
      </c>
      <c r="I2771">
        <v>1</v>
      </c>
      <c r="J2771">
        <v>0</v>
      </c>
      <c r="K2771">
        <v>0</v>
      </c>
      <c r="L2771">
        <v>5.333333333333333</v>
      </c>
      <c r="M2771">
        <v>6</v>
      </c>
      <c r="N2771">
        <v>2</v>
      </c>
      <c r="O2771">
        <v>2</v>
      </c>
      <c r="P2771">
        <v>0</v>
      </c>
      <c r="Q2771">
        <v>1</v>
      </c>
      <c r="R2771">
        <v>2</v>
      </c>
      <c r="S2771">
        <v>0</v>
      </c>
      <c r="T2771">
        <v>0</v>
      </c>
      <c r="U2771">
        <v>0</v>
      </c>
    </row>
    <row r="2772" spans="1:21" x14ac:dyDescent="0.35">
      <c r="A2772" t="s">
        <v>404</v>
      </c>
      <c r="B2772" t="s">
        <v>0</v>
      </c>
      <c r="C2772" t="s">
        <v>1</v>
      </c>
      <c r="D2772" t="s">
        <v>2</v>
      </c>
      <c r="E2772" t="s">
        <v>3</v>
      </c>
      <c r="F2772" t="s">
        <v>4</v>
      </c>
      <c r="G2772" t="s">
        <v>5</v>
      </c>
      <c r="H2772" t="s">
        <v>6</v>
      </c>
      <c r="I2772" t="s">
        <v>7</v>
      </c>
      <c r="J2772" t="s">
        <v>8</v>
      </c>
      <c r="K2772" t="s">
        <v>9</v>
      </c>
      <c r="L2772" t="s">
        <v>10</v>
      </c>
      <c r="M2772" t="s">
        <v>11</v>
      </c>
      <c r="N2772" t="s">
        <v>12</v>
      </c>
      <c r="O2772" t="s">
        <v>13</v>
      </c>
      <c r="P2772" t="s">
        <v>14</v>
      </c>
      <c r="Q2772" t="s">
        <v>15</v>
      </c>
      <c r="R2772" t="s">
        <v>16</v>
      </c>
      <c r="S2772" t="s">
        <v>17</v>
      </c>
      <c r="T2772" t="s">
        <v>18</v>
      </c>
      <c r="U2772" t="s">
        <v>19</v>
      </c>
    </row>
    <row r="2773" spans="1:21" x14ac:dyDescent="0.35">
      <c r="A2773" t="s">
        <v>404</v>
      </c>
      <c r="B2773">
        <v>44312</v>
      </c>
      <c r="C2773" t="s">
        <v>387</v>
      </c>
      <c r="D2773" t="s">
        <v>66</v>
      </c>
      <c r="E2773">
        <v>1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5.666666666666667</v>
      </c>
      <c r="M2773">
        <v>5</v>
      </c>
      <c r="N2773">
        <v>2</v>
      </c>
      <c r="O2773">
        <v>2</v>
      </c>
      <c r="P2773">
        <v>0</v>
      </c>
      <c r="Q2773">
        <v>1</v>
      </c>
      <c r="R2773">
        <v>3</v>
      </c>
      <c r="S2773">
        <v>0</v>
      </c>
      <c r="T2773">
        <v>0</v>
      </c>
      <c r="U2773">
        <v>0</v>
      </c>
    </row>
    <row r="2774" spans="1:21" x14ac:dyDescent="0.35">
      <c r="A2774" t="s">
        <v>404</v>
      </c>
      <c r="B2774">
        <v>44313</v>
      </c>
      <c r="C2774" t="s">
        <v>386</v>
      </c>
      <c r="D2774" t="s">
        <v>66</v>
      </c>
      <c r="E2774">
        <v>1</v>
      </c>
      <c r="F2774">
        <v>0</v>
      </c>
      <c r="G2774">
        <v>0</v>
      </c>
      <c r="H2774">
        <v>0</v>
      </c>
      <c r="I2774">
        <v>1</v>
      </c>
      <c r="J2774">
        <v>0</v>
      </c>
      <c r="K2774">
        <v>0</v>
      </c>
      <c r="L2774">
        <v>5.666666666666667</v>
      </c>
      <c r="M2774">
        <v>7</v>
      </c>
      <c r="N2774">
        <v>5</v>
      </c>
      <c r="O2774">
        <v>4</v>
      </c>
      <c r="P2774">
        <v>3</v>
      </c>
      <c r="Q2774">
        <v>0</v>
      </c>
      <c r="R2774">
        <v>3</v>
      </c>
      <c r="S2774">
        <v>0</v>
      </c>
      <c r="T2774">
        <v>0</v>
      </c>
      <c r="U2774">
        <v>0</v>
      </c>
    </row>
    <row r="2775" spans="1:21" x14ac:dyDescent="0.35">
      <c r="A2775" t="s">
        <v>404</v>
      </c>
      <c r="B2775">
        <v>44314</v>
      </c>
      <c r="C2775" t="s">
        <v>390</v>
      </c>
      <c r="D2775" t="s">
        <v>66</v>
      </c>
      <c r="E2775">
        <v>1</v>
      </c>
      <c r="F2775">
        <v>0</v>
      </c>
      <c r="G2775">
        <v>0</v>
      </c>
      <c r="H2775">
        <v>1</v>
      </c>
      <c r="I2775">
        <v>0</v>
      </c>
      <c r="J2775">
        <v>0</v>
      </c>
      <c r="K2775">
        <v>0</v>
      </c>
      <c r="L2775">
        <v>7</v>
      </c>
      <c r="M2775">
        <v>4</v>
      </c>
      <c r="N2775">
        <v>2</v>
      </c>
      <c r="O2775">
        <v>2</v>
      </c>
      <c r="P2775">
        <v>1</v>
      </c>
      <c r="Q2775">
        <v>1</v>
      </c>
      <c r="R2775">
        <v>3</v>
      </c>
      <c r="S2775">
        <v>0</v>
      </c>
      <c r="T2775">
        <v>0</v>
      </c>
      <c r="U2775">
        <v>0</v>
      </c>
    </row>
    <row r="2776" spans="1:21" x14ac:dyDescent="0.35">
      <c r="A2776" t="s">
        <v>404</v>
      </c>
      <c r="B2776">
        <v>44316</v>
      </c>
      <c r="C2776" t="s">
        <v>388</v>
      </c>
      <c r="D2776" t="s">
        <v>47</v>
      </c>
      <c r="E2776">
        <v>1</v>
      </c>
      <c r="F2776">
        <v>0</v>
      </c>
      <c r="G2776">
        <v>0</v>
      </c>
      <c r="H2776">
        <v>1</v>
      </c>
      <c r="I2776">
        <v>0</v>
      </c>
      <c r="J2776">
        <v>0</v>
      </c>
      <c r="K2776">
        <v>0</v>
      </c>
      <c r="L2776">
        <v>5</v>
      </c>
      <c r="M2776">
        <v>3</v>
      </c>
      <c r="N2776">
        <v>1</v>
      </c>
      <c r="O2776">
        <v>1</v>
      </c>
      <c r="P2776">
        <v>1</v>
      </c>
      <c r="Q2776">
        <v>2</v>
      </c>
      <c r="R2776">
        <v>5</v>
      </c>
      <c r="S2776">
        <v>0</v>
      </c>
      <c r="T2776">
        <v>0</v>
      </c>
      <c r="U2776">
        <v>0</v>
      </c>
    </row>
    <row r="2777" spans="1:21" x14ac:dyDescent="0.35">
      <c r="A2777" t="s">
        <v>404</v>
      </c>
      <c r="B2777">
        <v>44317</v>
      </c>
      <c r="C2777" t="s">
        <v>389</v>
      </c>
      <c r="D2777" t="s">
        <v>47</v>
      </c>
      <c r="E2777">
        <v>1</v>
      </c>
      <c r="F2777">
        <v>0</v>
      </c>
      <c r="G2777">
        <v>0</v>
      </c>
      <c r="H2777">
        <v>0</v>
      </c>
      <c r="I2777">
        <v>1</v>
      </c>
      <c r="J2777">
        <v>0</v>
      </c>
      <c r="K2777">
        <v>0</v>
      </c>
      <c r="L2777">
        <v>3.3333333333333335</v>
      </c>
      <c r="M2777">
        <v>8</v>
      </c>
      <c r="N2777">
        <v>9</v>
      </c>
      <c r="O2777">
        <v>8</v>
      </c>
      <c r="P2777">
        <v>2</v>
      </c>
      <c r="Q2777">
        <v>2</v>
      </c>
      <c r="R2777">
        <v>0</v>
      </c>
      <c r="S2777">
        <v>0</v>
      </c>
      <c r="T2777">
        <v>0</v>
      </c>
      <c r="U2777">
        <v>0</v>
      </c>
    </row>
    <row r="2778" spans="1:21" x14ac:dyDescent="0.35">
      <c r="A2778" t="s">
        <v>404</v>
      </c>
      <c r="B2778">
        <v>44318</v>
      </c>
      <c r="C2778" t="s">
        <v>387</v>
      </c>
      <c r="D2778" t="s">
        <v>47</v>
      </c>
      <c r="E2778">
        <v>1</v>
      </c>
      <c r="F2778">
        <v>0</v>
      </c>
      <c r="G2778">
        <v>0</v>
      </c>
      <c r="H2778">
        <v>1</v>
      </c>
      <c r="I2778">
        <v>0</v>
      </c>
      <c r="J2778">
        <v>0</v>
      </c>
      <c r="K2778">
        <v>0</v>
      </c>
      <c r="L2778">
        <v>6</v>
      </c>
      <c r="M2778">
        <v>6</v>
      </c>
      <c r="N2778">
        <v>4</v>
      </c>
      <c r="O2778">
        <v>4</v>
      </c>
      <c r="P2778">
        <v>1</v>
      </c>
      <c r="Q2778">
        <v>1</v>
      </c>
      <c r="R2778">
        <v>9</v>
      </c>
      <c r="S2778">
        <v>0</v>
      </c>
      <c r="T2778">
        <v>0</v>
      </c>
      <c r="U2778">
        <v>0</v>
      </c>
    </row>
    <row r="2779" spans="1:21" x14ac:dyDescent="0.35">
      <c r="A2779" t="s">
        <v>404</v>
      </c>
      <c r="B2779">
        <v>44319</v>
      </c>
      <c r="C2779" t="s">
        <v>386</v>
      </c>
      <c r="D2779" t="s">
        <v>31</v>
      </c>
      <c r="E2779">
        <v>1</v>
      </c>
      <c r="F2779">
        <v>0</v>
      </c>
      <c r="G2779">
        <v>0</v>
      </c>
      <c r="H2779">
        <v>1</v>
      </c>
      <c r="I2779">
        <v>0</v>
      </c>
      <c r="J2779">
        <v>0</v>
      </c>
      <c r="K2779">
        <v>0</v>
      </c>
      <c r="L2779">
        <v>5.333333333333333</v>
      </c>
      <c r="M2779">
        <v>2</v>
      </c>
      <c r="N2779">
        <v>0</v>
      </c>
      <c r="O2779">
        <v>0</v>
      </c>
      <c r="P2779">
        <v>0</v>
      </c>
      <c r="Q2779">
        <v>2</v>
      </c>
      <c r="R2779">
        <v>8</v>
      </c>
      <c r="S2779">
        <v>0</v>
      </c>
      <c r="T2779">
        <v>0</v>
      </c>
      <c r="U2779">
        <v>0</v>
      </c>
    </row>
    <row r="2780" spans="1:21" x14ac:dyDescent="0.35">
      <c r="A2780" t="s">
        <v>404</v>
      </c>
      <c r="B2780">
        <v>44320</v>
      </c>
      <c r="C2780" t="s">
        <v>390</v>
      </c>
      <c r="D2780" t="s">
        <v>31</v>
      </c>
      <c r="E2780">
        <v>1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5.333333333333333</v>
      </c>
      <c r="M2780">
        <v>4</v>
      </c>
      <c r="N2780">
        <v>1</v>
      </c>
      <c r="O2780">
        <v>1</v>
      </c>
      <c r="P2780">
        <v>0</v>
      </c>
      <c r="Q2780">
        <v>1</v>
      </c>
      <c r="R2780">
        <v>3</v>
      </c>
      <c r="S2780">
        <v>1</v>
      </c>
      <c r="T2780">
        <v>0</v>
      </c>
      <c r="U2780">
        <v>0</v>
      </c>
    </row>
    <row r="2781" spans="1:21" x14ac:dyDescent="0.35">
      <c r="A2781" t="s">
        <v>404</v>
      </c>
      <c r="B2781">
        <v>44321</v>
      </c>
      <c r="C2781" t="s">
        <v>391</v>
      </c>
      <c r="D2781" t="s">
        <v>31</v>
      </c>
      <c r="E2781">
        <v>1</v>
      </c>
      <c r="F2781">
        <v>0</v>
      </c>
      <c r="G2781">
        <v>0</v>
      </c>
      <c r="H2781">
        <v>0</v>
      </c>
      <c r="I2781">
        <v>1</v>
      </c>
      <c r="J2781">
        <v>0</v>
      </c>
      <c r="K2781">
        <v>0</v>
      </c>
      <c r="L2781">
        <v>5</v>
      </c>
      <c r="M2781">
        <v>5</v>
      </c>
      <c r="N2781">
        <v>3</v>
      </c>
      <c r="O2781">
        <v>3</v>
      </c>
      <c r="P2781">
        <v>0</v>
      </c>
      <c r="Q2781">
        <v>1</v>
      </c>
      <c r="R2781">
        <v>2</v>
      </c>
      <c r="S2781">
        <v>0</v>
      </c>
      <c r="T2781">
        <v>0</v>
      </c>
      <c r="U2781">
        <v>1</v>
      </c>
    </row>
    <row r="2782" spans="1:21" x14ac:dyDescent="0.35">
      <c r="A2782" t="s">
        <v>404</v>
      </c>
      <c r="B2782">
        <v>44322</v>
      </c>
      <c r="C2782" t="s">
        <v>388</v>
      </c>
      <c r="D2782" t="s">
        <v>31</v>
      </c>
      <c r="E2782">
        <v>1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6</v>
      </c>
      <c r="M2782">
        <v>6</v>
      </c>
      <c r="N2782">
        <v>2</v>
      </c>
      <c r="O2782">
        <v>2</v>
      </c>
      <c r="P2782">
        <v>1</v>
      </c>
      <c r="Q2782">
        <v>1</v>
      </c>
      <c r="R2782">
        <v>5</v>
      </c>
      <c r="S2782">
        <v>0</v>
      </c>
      <c r="T2782">
        <v>0</v>
      </c>
      <c r="U2782">
        <v>0</v>
      </c>
    </row>
    <row r="2783" spans="1:21" x14ac:dyDescent="0.35">
      <c r="A2783" t="s">
        <v>404</v>
      </c>
      <c r="B2783">
        <v>44323</v>
      </c>
      <c r="C2783" t="s">
        <v>389</v>
      </c>
      <c r="D2783" t="s">
        <v>65</v>
      </c>
      <c r="E2783">
        <v>1</v>
      </c>
      <c r="F2783">
        <v>0</v>
      </c>
      <c r="G2783">
        <v>0</v>
      </c>
      <c r="H2783">
        <v>1</v>
      </c>
      <c r="I2783">
        <v>0</v>
      </c>
      <c r="J2783">
        <v>0</v>
      </c>
      <c r="K2783">
        <v>0</v>
      </c>
      <c r="L2783">
        <v>5</v>
      </c>
      <c r="M2783">
        <v>4</v>
      </c>
      <c r="N2783">
        <v>0</v>
      </c>
      <c r="O2783">
        <v>0</v>
      </c>
      <c r="P2783">
        <v>0</v>
      </c>
      <c r="Q2783">
        <v>2</v>
      </c>
      <c r="R2783">
        <v>5</v>
      </c>
      <c r="S2783">
        <v>0</v>
      </c>
      <c r="T2783">
        <v>0</v>
      </c>
      <c r="U2783">
        <v>0</v>
      </c>
    </row>
    <row r="2784" spans="1:21" x14ac:dyDescent="0.35">
      <c r="A2784" t="s">
        <v>404</v>
      </c>
      <c r="B2784">
        <v>44324</v>
      </c>
      <c r="C2784" t="s">
        <v>387</v>
      </c>
      <c r="D2784" t="s">
        <v>65</v>
      </c>
      <c r="E2784">
        <v>1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6</v>
      </c>
      <c r="M2784">
        <v>6</v>
      </c>
      <c r="N2784">
        <v>2</v>
      </c>
      <c r="O2784">
        <v>2</v>
      </c>
      <c r="P2784">
        <v>1</v>
      </c>
      <c r="Q2784">
        <v>5</v>
      </c>
      <c r="R2784">
        <v>1</v>
      </c>
      <c r="S2784">
        <v>1</v>
      </c>
      <c r="T2784">
        <v>0</v>
      </c>
      <c r="U2784">
        <v>0</v>
      </c>
    </row>
    <row r="2785" spans="1:21" x14ac:dyDescent="0.35">
      <c r="A2785" t="s">
        <v>404</v>
      </c>
      <c r="B2785">
        <v>44327</v>
      </c>
      <c r="C2785" t="s">
        <v>386</v>
      </c>
      <c r="D2785" t="s">
        <v>75</v>
      </c>
      <c r="E2785">
        <v>1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5</v>
      </c>
      <c r="M2785">
        <v>4</v>
      </c>
      <c r="N2785">
        <v>3</v>
      </c>
      <c r="O2785">
        <v>3</v>
      </c>
      <c r="P2785">
        <v>1</v>
      </c>
      <c r="Q2785">
        <v>2</v>
      </c>
      <c r="R2785">
        <v>3</v>
      </c>
      <c r="S2785">
        <v>0</v>
      </c>
      <c r="T2785">
        <v>0</v>
      </c>
      <c r="U2785">
        <v>0</v>
      </c>
    </row>
    <row r="2786" spans="1:21" x14ac:dyDescent="0.35">
      <c r="A2786" t="s">
        <v>404</v>
      </c>
      <c r="B2786">
        <v>44328</v>
      </c>
      <c r="C2786" t="s">
        <v>390</v>
      </c>
      <c r="D2786" t="s">
        <v>75</v>
      </c>
      <c r="E2786">
        <v>1</v>
      </c>
      <c r="F2786">
        <v>0</v>
      </c>
      <c r="G2786">
        <v>0</v>
      </c>
      <c r="H2786">
        <v>0</v>
      </c>
      <c r="I2786">
        <v>1</v>
      </c>
      <c r="J2786">
        <v>0</v>
      </c>
      <c r="K2786">
        <v>0</v>
      </c>
      <c r="L2786">
        <v>3.3333333333333335</v>
      </c>
      <c r="M2786">
        <v>9</v>
      </c>
      <c r="N2786">
        <v>9</v>
      </c>
      <c r="O2786">
        <v>9</v>
      </c>
      <c r="P2786">
        <v>1</v>
      </c>
      <c r="Q2786">
        <v>2</v>
      </c>
      <c r="R2786">
        <v>3</v>
      </c>
      <c r="S2786">
        <v>0</v>
      </c>
      <c r="T2786">
        <v>0</v>
      </c>
      <c r="U2786">
        <v>1</v>
      </c>
    </row>
    <row r="2787" spans="1:21" x14ac:dyDescent="0.35">
      <c r="A2787" t="s">
        <v>404</v>
      </c>
      <c r="B2787">
        <v>44329</v>
      </c>
      <c r="C2787" t="s">
        <v>388</v>
      </c>
      <c r="D2787" t="s">
        <v>75</v>
      </c>
      <c r="E2787">
        <v>1</v>
      </c>
      <c r="F2787">
        <v>0</v>
      </c>
      <c r="G2787">
        <v>0</v>
      </c>
      <c r="H2787">
        <v>0</v>
      </c>
      <c r="I2787">
        <v>1</v>
      </c>
      <c r="J2787">
        <v>0</v>
      </c>
      <c r="K2787">
        <v>0</v>
      </c>
      <c r="L2787">
        <v>5.333333333333333</v>
      </c>
      <c r="M2787">
        <v>4</v>
      </c>
      <c r="N2787">
        <v>3</v>
      </c>
      <c r="O2787">
        <v>3</v>
      </c>
      <c r="P2787">
        <v>2</v>
      </c>
      <c r="Q2787">
        <v>3</v>
      </c>
      <c r="R2787">
        <v>7</v>
      </c>
      <c r="S2787">
        <v>0</v>
      </c>
      <c r="T2787">
        <v>0</v>
      </c>
      <c r="U2787">
        <v>0</v>
      </c>
    </row>
    <row r="2788" spans="1:21" x14ac:dyDescent="0.35">
      <c r="A2788" t="s">
        <v>404</v>
      </c>
      <c r="B2788">
        <v>44330</v>
      </c>
      <c r="C2788" t="s">
        <v>389</v>
      </c>
      <c r="D2788" t="s">
        <v>43</v>
      </c>
      <c r="E2788">
        <v>1</v>
      </c>
      <c r="F2788">
        <v>0</v>
      </c>
      <c r="G2788">
        <v>0</v>
      </c>
      <c r="H2788">
        <v>0</v>
      </c>
      <c r="I2788">
        <v>1</v>
      </c>
      <c r="J2788">
        <v>0</v>
      </c>
      <c r="K2788">
        <v>0</v>
      </c>
      <c r="L2788">
        <v>6</v>
      </c>
      <c r="M2788">
        <v>5</v>
      </c>
      <c r="N2788">
        <v>5</v>
      </c>
      <c r="O2788">
        <v>5</v>
      </c>
      <c r="P2788">
        <v>3</v>
      </c>
      <c r="Q2788">
        <v>2</v>
      </c>
      <c r="R2788">
        <v>4</v>
      </c>
      <c r="S2788">
        <v>0</v>
      </c>
      <c r="T2788">
        <v>0</v>
      </c>
      <c r="U2788">
        <v>0</v>
      </c>
    </row>
    <row r="2789" spans="1:21" x14ac:dyDescent="0.35">
      <c r="A2789" t="s">
        <v>404</v>
      </c>
      <c r="B2789">
        <v>44331</v>
      </c>
      <c r="C2789" t="s">
        <v>387</v>
      </c>
      <c r="D2789" t="s">
        <v>43</v>
      </c>
      <c r="E2789">
        <v>1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7</v>
      </c>
      <c r="M2789">
        <v>8</v>
      </c>
      <c r="N2789">
        <v>4</v>
      </c>
      <c r="O2789">
        <v>4</v>
      </c>
      <c r="P2789">
        <v>2</v>
      </c>
      <c r="Q2789">
        <v>0</v>
      </c>
      <c r="R2789">
        <v>6</v>
      </c>
      <c r="S2789">
        <v>0</v>
      </c>
      <c r="T2789">
        <v>0</v>
      </c>
      <c r="U2789">
        <v>0</v>
      </c>
    </row>
    <row r="2790" spans="1:21" x14ac:dyDescent="0.35">
      <c r="A2790" t="s">
        <v>404</v>
      </c>
      <c r="B2790">
        <v>44332</v>
      </c>
      <c r="C2790" t="s">
        <v>386</v>
      </c>
      <c r="D2790" t="s">
        <v>43</v>
      </c>
      <c r="E2790">
        <v>1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4</v>
      </c>
      <c r="M2790">
        <v>8</v>
      </c>
      <c r="N2790">
        <v>5</v>
      </c>
      <c r="O2790">
        <v>3</v>
      </c>
      <c r="P2790">
        <v>0</v>
      </c>
      <c r="Q2790">
        <v>1</v>
      </c>
      <c r="R2790">
        <v>2</v>
      </c>
      <c r="S2790">
        <v>0</v>
      </c>
      <c r="T2790">
        <v>0</v>
      </c>
      <c r="U2790">
        <v>0</v>
      </c>
    </row>
    <row r="2791" spans="1:21" x14ac:dyDescent="0.35">
      <c r="A2791" t="s">
        <v>404</v>
      </c>
      <c r="B2791">
        <v>44333</v>
      </c>
      <c r="C2791" t="s">
        <v>390</v>
      </c>
      <c r="D2791" t="s">
        <v>21</v>
      </c>
      <c r="E2791">
        <v>1</v>
      </c>
      <c r="F2791">
        <v>0</v>
      </c>
      <c r="G2791">
        <v>0</v>
      </c>
      <c r="H2791">
        <v>0</v>
      </c>
      <c r="I2791">
        <v>1</v>
      </c>
      <c r="J2791">
        <v>0</v>
      </c>
      <c r="K2791">
        <v>0</v>
      </c>
      <c r="L2791">
        <v>3.6666666666666665</v>
      </c>
      <c r="M2791">
        <v>7</v>
      </c>
      <c r="N2791">
        <v>6</v>
      </c>
      <c r="O2791">
        <v>6</v>
      </c>
      <c r="P2791">
        <v>1</v>
      </c>
      <c r="Q2791">
        <v>3</v>
      </c>
      <c r="R2791">
        <v>1</v>
      </c>
      <c r="S2791">
        <v>0</v>
      </c>
      <c r="T2791">
        <v>0</v>
      </c>
      <c r="U2791">
        <v>0</v>
      </c>
    </row>
    <row r="2792" spans="1:21" x14ac:dyDescent="0.35">
      <c r="A2792" t="s">
        <v>404</v>
      </c>
      <c r="B2792">
        <v>44334</v>
      </c>
      <c r="C2792" t="s">
        <v>394</v>
      </c>
      <c r="D2792" t="s">
        <v>21</v>
      </c>
      <c r="E2792">
        <v>1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4</v>
      </c>
      <c r="M2792">
        <v>5</v>
      </c>
      <c r="N2792">
        <v>4</v>
      </c>
      <c r="O2792">
        <v>4</v>
      </c>
      <c r="P2792">
        <v>2</v>
      </c>
      <c r="Q2792">
        <v>1</v>
      </c>
      <c r="R2792">
        <v>4</v>
      </c>
      <c r="S2792">
        <v>1</v>
      </c>
      <c r="T2792">
        <v>0</v>
      </c>
      <c r="U2792">
        <v>0</v>
      </c>
    </row>
    <row r="2793" spans="1:21" x14ac:dyDescent="0.35">
      <c r="A2793" t="s">
        <v>404</v>
      </c>
      <c r="B2793" t="s">
        <v>0</v>
      </c>
      <c r="C2793" t="s">
        <v>1</v>
      </c>
      <c r="D2793" t="s">
        <v>2</v>
      </c>
      <c r="E2793" t="s">
        <v>3</v>
      </c>
      <c r="F2793" t="s">
        <v>4</v>
      </c>
      <c r="G2793" t="s">
        <v>5</v>
      </c>
      <c r="H2793" t="s">
        <v>6</v>
      </c>
      <c r="I2793" t="s">
        <v>7</v>
      </c>
      <c r="J2793" t="s">
        <v>8</v>
      </c>
      <c r="K2793" t="s">
        <v>9</v>
      </c>
      <c r="L2793" t="s">
        <v>10</v>
      </c>
      <c r="M2793" t="s">
        <v>11</v>
      </c>
      <c r="N2793" t="s">
        <v>12</v>
      </c>
      <c r="O2793" t="s">
        <v>13</v>
      </c>
      <c r="P2793" t="s">
        <v>14</v>
      </c>
      <c r="Q2793" t="s">
        <v>15</v>
      </c>
      <c r="R2793" t="s">
        <v>16</v>
      </c>
      <c r="S2793" t="s">
        <v>17</v>
      </c>
      <c r="T2793" t="s">
        <v>18</v>
      </c>
      <c r="U2793" t="s">
        <v>19</v>
      </c>
    </row>
    <row r="2794" spans="1:21" x14ac:dyDescent="0.35">
      <c r="A2794" t="s">
        <v>404</v>
      </c>
      <c r="B2794">
        <v>44335</v>
      </c>
      <c r="C2794" t="s">
        <v>389</v>
      </c>
      <c r="D2794" t="s">
        <v>21</v>
      </c>
      <c r="E2794">
        <v>1</v>
      </c>
      <c r="F2794">
        <v>0</v>
      </c>
      <c r="G2794">
        <v>0</v>
      </c>
      <c r="H2794">
        <v>0</v>
      </c>
      <c r="I2794">
        <v>1</v>
      </c>
      <c r="J2794">
        <v>0</v>
      </c>
      <c r="K2794">
        <v>0</v>
      </c>
      <c r="L2794">
        <v>6</v>
      </c>
      <c r="M2794">
        <v>5</v>
      </c>
      <c r="N2794">
        <v>2</v>
      </c>
      <c r="O2794">
        <v>2</v>
      </c>
      <c r="P2794">
        <v>0</v>
      </c>
      <c r="Q2794">
        <v>4</v>
      </c>
      <c r="R2794">
        <v>2</v>
      </c>
      <c r="S2794">
        <v>1</v>
      </c>
      <c r="T2794">
        <v>0</v>
      </c>
      <c r="U2794">
        <v>0</v>
      </c>
    </row>
    <row r="2795" spans="1:21" x14ac:dyDescent="0.35">
      <c r="A2795" t="s">
        <v>404</v>
      </c>
      <c r="B2795" t="s">
        <v>41</v>
      </c>
      <c r="C2795" t="s">
        <v>391</v>
      </c>
      <c r="D2795" t="s">
        <v>163</v>
      </c>
      <c r="E2795">
        <v>1</v>
      </c>
      <c r="F2795">
        <v>0</v>
      </c>
      <c r="G2795">
        <v>0</v>
      </c>
      <c r="H2795">
        <v>0</v>
      </c>
      <c r="I2795">
        <v>1</v>
      </c>
      <c r="J2795">
        <v>0</v>
      </c>
      <c r="K2795">
        <v>0</v>
      </c>
      <c r="L2795">
        <v>4</v>
      </c>
      <c r="M2795">
        <v>5</v>
      </c>
      <c r="N2795">
        <v>4</v>
      </c>
      <c r="O2795">
        <v>1</v>
      </c>
      <c r="P2795">
        <v>1</v>
      </c>
      <c r="Q2795">
        <v>2</v>
      </c>
      <c r="R2795">
        <v>0</v>
      </c>
      <c r="S2795">
        <v>0</v>
      </c>
      <c r="T2795">
        <v>0</v>
      </c>
      <c r="U2795">
        <v>0</v>
      </c>
    </row>
    <row r="2796" spans="1:21" x14ac:dyDescent="0.35">
      <c r="A2796" t="s">
        <v>404</v>
      </c>
      <c r="B2796" t="s">
        <v>42</v>
      </c>
      <c r="C2796" t="s">
        <v>387</v>
      </c>
      <c r="D2796" t="s">
        <v>163</v>
      </c>
      <c r="E2796">
        <v>1</v>
      </c>
      <c r="F2796">
        <v>0</v>
      </c>
      <c r="G2796">
        <v>0</v>
      </c>
      <c r="H2796">
        <v>1</v>
      </c>
      <c r="I2796">
        <v>0</v>
      </c>
      <c r="J2796">
        <v>0</v>
      </c>
      <c r="K2796">
        <v>0</v>
      </c>
      <c r="L2796">
        <v>5</v>
      </c>
      <c r="M2796">
        <v>3</v>
      </c>
      <c r="N2796">
        <v>3</v>
      </c>
      <c r="O2796">
        <v>3</v>
      </c>
      <c r="P2796">
        <v>1</v>
      </c>
      <c r="Q2796">
        <v>1</v>
      </c>
      <c r="R2796">
        <v>7</v>
      </c>
      <c r="S2796">
        <v>0</v>
      </c>
      <c r="T2796">
        <v>0</v>
      </c>
      <c r="U2796">
        <v>0</v>
      </c>
    </row>
    <row r="2797" spans="1:21" x14ac:dyDescent="0.35">
      <c r="A2797" t="s">
        <v>404</v>
      </c>
      <c r="B2797">
        <v>44337</v>
      </c>
      <c r="C2797" t="s">
        <v>395</v>
      </c>
      <c r="D2797" t="s">
        <v>66</v>
      </c>
      <c r="E2797">
        <v>1</v>
      </c>
      <c r="F2797">
        <v>0</v>
      </c>
      <c r="G2797">
        <v>0</v>
      </c>
      <c r="H2797">
        <v>1</v>
      </c>
      <c r="I2797">
        <v>0</v>
      </c>
      <c r="J2797">
        <v>0</v>
      </c>
      <c r="K2797">
        <v>0</v>
      </c>
      <c r="L2797">
        <v>6</v>
      </c>
      <c r="M2797">
        <v>3</v>
      </c>
      <c r="N2797">
        <v>0</v>
      </c>
      <c r="O2797">
        <v>0</v>
      </c>
      <c r="P2797">
        <v>0</v>
      </c>
      <c r="Q2797">
        <v>2</v>
      </c>
      <c r="R2797">
        <v>5</v>
      </c>
      <c r="S2797">
        <v>0</v>
      </c>
      <c r="T2797">
        <v>0</v>
      </c>
      <c r="U2797">
        <v>0</v>
      </c>
    </row>
    <row r="2798" spans="1:21" x14ac:dyDescent="0.35">
      <c r="A2798" t="s">
        <v>404</v>
      </c>
      <c r="B2798">
        <v>44338</v>
      </c>
      <c r="C2798" t="s">
        <v>386</v>
      </c>
      <c r="D2798" t="s">
        <v>66</v>
      </c>
      <c r="E2798">
        <v>1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5</v>
      </c>
      <c r="M2798">
        <v>3</v>
      </c>
      <c r="N2798">
        <v>3</v>
      </c>
      <c r="O2798">
        <v>3</v>
      </c>
      <c r="P2798">
        <v>1</v>
      </c>
      <c r="Q2798">
        <v>1</v>
      </c>
      <c r="R2798">
        <v>6</v>
      </c>
      <c r="S2798">
        <v>1</v>
      </c>
      <c r="T2798">
        <v>0</v>
      </c>
      <c r="U2798">
        <v>0</v>
      </c>
    </row>
    <row r="2799" spans="1:21" x14ac:dyDescent="0.35">
      <c r="A2799" t="s">
        <v>404</v>
      </c>
      <c r="B2799">
        <v>44339</v>
      </c>
      <c r="C2799" t="s">
        <v>390</v>
      </c>
      <c r="D2799" t="s">
        <v>66</v>
      </c>
      <c r="E2799">
        <v>1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6</v>
      </c>
      <c r="M2799">
        <v>8</v>
      </c>
      <c r="N2799">
        <v>4</v>
      </c>
      <c r="O2799">
        <v>4</v>
      </c>
      <c r="P2799">
        <v>0</v>
      </c>
      <c r="Q2799">
        <v>1</v>
      </c>
      <c r="R2799">
        <v>10</v>
      </c>
      <c r="S2799">
        <v>0</v>
      </c>
      <c r="T2799">
        <v>0</v>
      </c>
      <c r="U2799">
        <v>0</v>
      </c>
    </row>
    <row r="2800" spans="1:21" x14ac:dyDescent="0.35">
      <c r="A2800" t="s">
        <v>404</v>
      </c>
      <c r="B2800">
        <v>44340</v>
      </c>
      <c r="C2800" t="s">
        <v>389</v>
      </c>
      <c r="D2800" t="s">
        <v>53</v>
      </c>
      <c r="E2800">
        <v>1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6</v>
      </c>
      <c r="M2800">
        <v>5</v>
      </c>
      <c r="N2800">
        <v>1</v>
      </c>
      <c r="O2800">
        <v>1</v>
      </c>
      <c r="P2800">
        <v>0</v>
      </c>
      <c r="Q2800">
        <v>2</v>
      </c>
      <c r="R2800">
        <v>3</v>
      </c>
      <c r="S2800">
        <v>0</v>
      </c>
      <c r="T2800">
        <v>0</v>
      </c>
      <c r="U2800">
        <v>0</v>
      </c>
    </row>
    <row r="2801" spans="1:21" x14ac:dyDescent="0.35">
      <c r="A2801" t="s">
        <v>404</v>
      </c>
      <c r="B2801">
        <v>44341</v>
      </c>
      <c r="C2801" t="s">
        <v>387</v>
      </c>
      <c r="D2801" t="s">
        <v>53</v>
      </c>
      <c r="E2801">
        <v>1</v>
      </c>
      <c r="F2801">
        <v>0</v>
      </c>
      <c r="G2801">
        <v>0</v>
      </c>
      <c r="H2801">
        <v>1</v>
      </c>
      <c r="I2801">
        <v>0</v>
      </c>
      <c r="J2801">
        <v>0</v>
      </c>
      <c r="K2801">
        <v>0</v>
      </c>
      <c r="L2801">
        <v>5.666666666666667</v>
      </c>
      <c r="M2801">
        <v>7</v>
      </c>
      <c r="N2801">
        <v>3</v>
      </c>
      <c r="O2801">
        <v>1</v>
      </c>
      <c r="P2801">
        <v>0</v>
      </c>
      <c r="Q2801">
        <v>2</v>
      </c>
      <c r="R2801">
        <v>7</v>
      </c>
      <c r="S2801">
        <v>1</v>
      </c>
      <c r="T2801">
        <v>0</v>
      </c>
      <c r="U2801">
        <v>0</v>
      </c>
    </row>
    <row r="2802" spans="1:21" x14ac:dyDescent="0.35">
      <c r="A2802" t="s">
        <v>404</v>
      </c>
      <c r="B2802">
        <v>44342</v>
      </c>
      <c r="C2802" t="s">
        <v>388</v>
      </c>
      <c r="D2802" t="s">
        <v>53</v>
      </c>
      <c r="E2802">
        <v>1</v>
      </c>
      <c r="F2802">
        <v>0</v>
      </c>
      <c r="G2802">
        <v>0</v>
      </c>
      <c r="H2802">
        <v>1</v>
      </c>
      <c r="I2802">
        <v>0</v>
      </c>
      <c r="J2802">
        <v>0</v>
      </c>
      <c r="K2802">
        <v>0</v>
      </c>
      <c r="L2802">
        <v>6</v>
      </c>
      <c r="M2802">
        <v>3</v>
      </c>
      <c r="N2802">
        <v>1</v>
      </c>
      <c r="O2802">
        <v>1</v>
      </c>
      <c r="P2802">
        <v>1</v>
      </c>
      <c r="Q2802">
        <v>2</v>
      </c>
      <c r="R2802">
        <v>8</v>
      </c>
      <c r="S2802">
        <v>0</v>
      </c>
      <c r="T2802">
        <v>0</v>
      </c>
      <c r="U2802">
        <v>0</v>
      </c>
    </row>
    <row r="2803" spans="1:21" x14ac:dyDescent="0.35">
      <c r="A2803" t="s">
        <v>404</v>
      </c>
      <c r="B2803">
        <v>44344</v>
      </c>
      <c r="C2803" t="s">
        <v>395</v>
      </c>
      <c r="D2803" t="s">
        <v>47</v>
      </c>
      <c r="E2803">
        <v>1</v>
      </c>
      <c r="F2803">
        <v>0</v>
      </c>
      <c r="G2803">
        <v>0</v>
      </c>
      <c r="H2803">
        <v>0</v>
      </c>
      <c r="I2803">
        <v>1</v>
      </c>
      <c r="J2803">
        <v>0</v>
      </c>
      <c r="K2803">
        <v>0</v>
      </c>
      <c r="L2803">
        <v>6</v>
      </c>
      <c r="M2803">
        <v>9</v>
      </c>
      <c r="N2803">
        <v>6</v>
      </c>
      <c r="O2803">
        <v>6</v>
      </c>
      <c r="P2803">
        <v>0</v>
      </c>
      <c r="Q2803">
        <v>1</v>
      </c>
      <c r="R2803">
        <v>3</v>
      </c>
      <c r="S2803">
        <v>0</v>
      </c>
      <c r="T2803">
        <v>0</v>
      </c>
      <c r="U2803">
        <v>0</v>
      </c>
    </row>
    <row r="2804" spans="1:21" x14ac:dyDescent="0.35">
      <c r="A2804" t="s">
        <v>404</v>
      </c>
      <c r="B2804">
        <v>44345</v>
      </c>
      <c r="C2804" t="s">
        <v>390</v>
      </c>
      <c r="D2804" t="s">
        <v>47</v>
      </c>
      <c r="E2804">
        <v>1</v>
      </c>
      <c r="F2804">
        <v>0</v>
      </c>
      <c r="G2804">
        <v>0</v>
      </c>
      <c r="H2804">
        <v>1</v>
      </c>
      <c r="I2804">
        <v>0</v>
      </c>
      <c r="J2804">
        <v>0</v>
      </c>
      <c r="K2804">
        <v>0</v>
      </c>
      <c r="L2804">
        <v>5</v>
      </c>
      <c r="M2804">
        <v>3</v>
      </c>
      <c r="N2804">
        <v>2</v>
      </c>
      <c r="O2804">
        <v>2</v>
      </c>
      <c r="P2804">
        <v>1</v>
      </c>
      <c r="Q2804">
        <v>2</v>
      </c>
      <c r="R2804">
        <v>5</v>
      </c>
      <c r="S2804">
        <v>0</v>
      </c>
      <c r="T2804">
        <v>0</v>
      </c>
      <c r="U2804">
        <v>0</v>
      </c>
    </row>
    <row r="2805" spans="1:21" x14ac:dyDescent="0.35">
      <c r="A2805" t="s">
        <v>404</v>
      </c>
      <c r="B2805">
        <v>44346</v>
      </c>
      <c r="C2805" t="s">
        <v>389</v>
      </c>
      <c r="D2805" t="s">
        <v>47</v>
      </c>
      <c r="E2805">
        <v>1</v>
      </c>
      <c r="F2805">
        <v>0</v>
      </c>
      <c r="G2805">
        <v>0</v>
      </c>
      <c r="H2805">
        <v>0</v>
      </c>
      <c r="I2805">
        <v>1</v>
      </c>
      <c r="J2805">
        <v>0</v>
      </c>
      <c r="K2805">
        <v>0</v>
      </c>
      <c r="L2805">
        <v>4.333333333333333</v>
      </c>
      <c r="M2805">
        <v>6</v>
      </c>
      <c r="N2805">
        <v>5</v>
      </c>
      <c r="O2805">
        <v>5</v>
      </c>
      <c r="P2805">
        <v>0</v>
      </c>
      <c r="Q2805">
        <v>1</v>
      </c>
      <c r="R2805">
        <v>5</v>
      </c>
      <c r="S2805">
        <v>0</v>
      </c>
      <c r="T2805">
        <v>0</v>
      </c>
      <c r="U2805">
        <v>0</v>
      </c>
    </row>
    <row r="2806" spans="1:21" x14ac:dyDescent="0.35">
      <c r="A2806" t="s">
        <v>404</v>
      </c>
      <c r="B2806">
        <v>44347</v>
      </c>
      <c r="C2806" t="s">
        <v>387</v>
      </c>
      <c r="D2806" t="s">
        <v>67</v>
      </c>
      <c r="E2806">
        <v>1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8</v>
      </c>
      <c r="M2806">
        <v>5</v>
      </c>
      <c r="N2806">
        <v>1</v>
      </c>
      <c r="O2806">
        <v>1</v>
      </c>
      <c r="P2806">
        <v>1</v>
      </c>
      <c r="Q2806">
        <v>0</v>
      </c>
      <c r="R2806">
        <v>6</v>
      </c>
      <c r="S2806">
        <v>0</v>
      </c>
      <c r="T2806">
        <v>0</v>
      </c>
      <c r="U2806">
        <v>0</v>
      </c>
    </row>
    <row r="2807" spans="1:21" x14ac:dyDescent="0.35">
      <c r="A2807" t="s">
        <v>404</v>
      </c>
      <c r="B2807">
        <v>44348</v>
      </c>
      <c r="C2807" t="s">
        <v>388</v>
      </c>
      <c r="D2807" t="s">
        <v>67</v>
      </c>
      <c r="E2807">
        <v>1</v>
      </c>
      <c r="F2807">
        <v>0</v>
      </c>
      <c r="G2807">
        <v>0</v>
      </c>
      <c r="H2807">
        <v>0</v>
      </c>
      <c r="I2807">
        <v>1</v>
      </c>
      <c r="J2807">
        <v>0</v>
      </c>
      <c r="K2807">
        <v>0</v>
      </c>
      <c r="L2807">
        <v>3</v>
      </c>
      <c r="M2807">
        <v>7</v>
      </c>
      <c r="N2807">
        <v>5</v>
      </c>
      <c r="O2807">
        <v>5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0</v>
      </c>
    </row>
    <row r="2808" spans="1:21" x14ac:dyDescent="0.35">
      <c r="A2808" t="s">
        <v>404</v>
      </c>
      <c r="B2808">
        <v>44349</v>
      </c>
      <c r="C2808" t="s">
        <v>395</v>
      </c>
      <c r="D2808" t="s">
        <v>67</v>
      </c>
      <c r="E2808">
        <v>1</v>
      </c>
      <c r="F2808">
        <v>0</v>
      </c>
      <c r="G2808">
        <v>0</v>
      </c>
      <c r="H2808">
        <v>0</v>
      </c>
      <c r="I2808">
        <v>1</v>
      </c>
      <c r="J2808">
        <v>0</v>
      </c>
      <c r="K2808">
        <v>0</v>
      </c>
      <c r="L2808">
        <v>5.666666666666667</v>
      </c>
      <c r="M2808">
        <v>8</v>
      </c>
      <c r="N2808">
        <v>3</v>
      </c>
      <c r="O2808">
        <v>3</v>
      </c>
      <c r="P2808">
        <v>1</v>
      </c>
      <c r="Q2808">
        <v>2</v>
      </c>
      <c r="R2808">
        <v>3</v>
      </c>
      <c r="S2808">
        <v>1</v>
      </c>
      <c r="T2808">
        <v>0</v>
      </c>
      <c r="U2808">
        <v>0</v>
      </c>
    </row>
    <row r="2809" spans="1:21" x14ac:dyDescent="0.35">
      <c r="A2809" t="s">
        <v>404</v>
      </c>
      <c r="B2809">
        <v>44350</v>
      </c>
      <c r="C2809" t="s">
        <v>390</v>
      </c>
      <c r="D2809" t="s">
        <v>29</v>
      </c>
      <c r="E2809">
        <v>1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5</v>
      </c>
      <c r="M2809">
        <v>9</v>
      </c>
      <c r="N2809">
        <v>5</v>
      </c>
      <c r="O2809">
        <v>5</v>
      </c>
      <c r="P2809">
        <v>3</v>
      </c>
      <c r="Q2809">
        <v>0</v>
      </c>
      <c r="R2809">
        <v>2</v>
      </c>
      <c r="S2809">
        <v>1</v>
      </c>
      <c r="T2809">
        <v>0</v>
      </c>
      <c r="U2809">
        <v>0</v>
      </c>
    </row>
    <row r="2810" spans="1:21" x14ac:dyDescent="0.35">
      <c r="A2810" t="s">
        <v>404</v>
      </c>
      <c r="B2810">
        <v>44351</v>
      </c>
      <c r="C2810" t="s">
        <v>389</v>
      </c>
      <c r="D2810" t="s">
        <v>29</v>
      </c>
      <c r="E2810">
        <v>1</v>
      </c>
      <c r="F2810">
        <v>0</v>
      </c>
      <c r="G2810">
        <v>0</v>
      </c>
      <c r="H2810">
        <v>0</v>
      </c>
      <c r="I2810">
        <v>1</v>
      </c>
      <c r="J2810">
        <v>0</v>
      </c>
      <c r="K2810">
        <v>0</v>
      </c>
      <c r="L2810">
        <v>0.33333333333333331</v>
      </c>
      <c r="M2810">
        <v>6</v>
      </c>
      <c r="N2810">
        <v>9</v>
      </c>
      <c r="O2810">
        <v>8</v>
      </c>
      <c r="P2810">
        <v>1</v>
      </c>
      <c r="Q2810">
        <v>2</v>
      </c>
      <c r="R2810">
        <v>1</v>
      </c>
      <c r="S2810">
        <v>0</v>
      </c>
      <c r="T2810">
        <v>0</v>
      </c>
      <c r="U2810">
        <v>0</v>
      </c>
    </row>
    <row r="2811" spans="1:21" x14ac:dyDescent="0.35">
      <c r="A2811" t="s">
        <v>404</v>
      </c>
      <c r="B2811">
        <v>44352</v>
      </c>
      <c r="C2811" t="s">
        <v>387</v>
      </c>
      <c r="D2811" t="s">
        <v>29</v>
      </c>
      <c r="E2811">
        <v>1</v>
      </c>
      <c r="F2811">
        <v>0</v>
      </c>
      <c r="G2811">
        <v>0</v>
      </c>
      <c r="H2811">
        <v>1</v>
      </c>
      <c r="I2811">
        <v>0</v>
      </c>
      <c r="J2811">
        <v>0</v>
      </c>
      <c r="K2811">
        <v>0</v>
      </c>
      <c r="L2811">
        <v>6</v>
      </c>
      <c r="M2811">
        <v>6</v>
      </c>
      <c r="N2811">
        <v>4</v>
      </c>
      <c r="O2811">
        <v>4</v>
      </c>
      <c r="P2811">
        <v>1</v>
      </c>
      <c r="Q2811">
        <v>2</v>
      </c>
      <c r="R2811">
        <v>4</v>
      </c>
      <c r="S2811">
        <v>0</v>
      </c>
      <c r="T2811">
        <v>0</v>
      </c>
      <c r="U2811">
        <v>0</v>
      </c>
    </row>
    <row r="2812" spans="1:21" x14ac:dyDescent="0.35">
      <c r="A2812" t="s">
        <v>404</v>
      </c>
      <c r="B2812">
        <v>44353</v>
      </c>
      <c r="C2812" t="s">
        <v>394</v>
      </c>
      <c r="D2812" t="s">
        <v>29</v>
      </c>
      <c r="E2812">
        <v>1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4</v>
      </c>
      <c r="M2812">
        <v>5</v>
      </c>
      <c r="N2812">
        <v>1</v>
      </c>
      <c r="O2812">
        <v>1</v>
      </c>
      <c r="P2812">
        <v>0</v>
      </c>
      <c r="Q2812">
        <v>0</v>
      </c>
      <c r="R2812">
        <v>4</v>
      </c>
      <c r="S2812">
        <v>0</v>
      </c>
      <c r="T2812">
        <v>0</v>
      </c>
      <c r="U2812">
        <v>0</v>
      </c>
    </row>
    <row r="2813" spans="1:21" x14ac:dyDescent="0.35">
      <c r="A2813" t="s">
        <v>404</v>
      </c>
      <c r="B2813">
        <v>44355</v>
      </c>
      <c r="C2813" t="s">
        <v>388</v>
      </c>
      <c r="D2813" t="s">
        <v>71</v>
      </c>
      <c r="E2813">
        <v>1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4.333333333333333</v>
      </c>
      <c r="M2813">
        <v>4</v>
      </c>
      <c r="N2813">
        <v>2</v>
      </c>
      <c r="O2813">
        <v>2</v>
      </c>
      <c r="P2813">
        <v>0</v>
      </c>
      <c r="Q2813">
        <v>2</v>
      </c>
      <c r="R2813">
        <v>2</v>
      </c>
      <c r="S2813">
        <v>0</v>
      </c>
      <c r="T2813">
        <v>0</v>
      </c>
      <c r="U2813">
        <v>0</v>
      </c>
    </row>
    <row r="2814" spans="1:21" x14ac:dyDescent="0.35">
      <c r="A2814" t="s">
        <v>404</v>
      </c>
      <c r="B2814" t="s">
        <v>0</v>
      </c>
      <c r="C2814" t="s">
        <v>1</v>
      </c>
      <c r="D2814" t="s">
        <v>2</v>
      </c>
      <c r="E2814" t="s">
        <v>3</v>
      </c>
      <c r="F2814" t="s">
        <v>4</v>
      </c>
      <c r="G2814" t="s">
        <v>5</v>
      </c>
      <c r="H2814" t="s">
        <v>6</v>
      </c>
      <c r="I2814" t="s">
        <v>7</v>
      </c>
      <c r="J2814" t="s">
        <v>8</v>
      </c>
      <c r="K2814" t="s">
        <v>9</v>
      </c>
      <c r="L2814" t="s">
        <v>10</v>
      </c>
      <c r="M2814" t="s">
        <v>11</v>
      </c>
      <c r="N2814" t="s">
        <v>12</v>
      </c>
      <c r="O2814" t="s">
        <v>13</v>
      </c>
      <c r="P2814" t="s">
        <v>14</v>
      </c>
      <c r="Q2814" t="s">
        <v>15</v>
      </c>
      <c r="R2814" t="s">
        <v>16</v>
      </c>
      <c r="S2814" t="s">
        <v>17</v>
      </c>
      <c r="T2814" t="s">
        <v>18</v>
      </c>
      <c r="U2814" t="s">
        <v>19</v>
      </c>
    </row>
    <row r="2815" spans="1:21" x14ac:dyDescent="0.35">
      <c r="A2815" t="s">
        <v>404</v>
      </c>
      <c r="B2815">
        <v>44356</v>
      </c>
      <c r="C2815" t="s">
        <v>395</v>
      </c>
      <c r="D2815" t="s">
        <v>71</v>
      </c>
      <c r="E2815">
        <v>1</v>
      </c>
      <c r="F2815">
        <v>0</v>
      </c>
      <c r="G2815">
        <v>0</v>
      </c>
      <c r="H2815">
        <v>0</v>
      </c>
      <c r="I2815">
        <v>1</v>
      </c>
      <c r="J2815">
        <v>0</v>
      </c>
      <c r="K2815">
        <v>0</v>
      </c>
      <c r="L2815">
        <v>4.666666666666667</v>
      </c>
      <c r="M2815">
        <v>11</v>
      </c>
      <c r="N2815">
        <v>8</v>
      </c>
      <c r="O2815">
        <v>8</v>
      </c>
      <c r="P2815">
        <v>4</v>
      </c>
      <c r="Q2815">
        <v>3</v>
      </c>
      <c r="R2815">
        <v>0</v>
      </c>
      <c r="S2815">
        <v>0</v>
      </c>
      <c r="T2815">
        <v>0</v>
      </c>
      <c r="U2815">
        <v>0</v>
      </c>
    </row>
    <row r="2816" spans="1:21" x14ac:dyDescent="0.35">
      <c r="A2816" t="s">
        <v>404</v>
      </c>
      <c r="B2816">
        <v>44357</v>
      </c>
      <c r="C2816" t="s">
        <v>390</v>
      </c>
      <c r="D2816" t="s">
        <v>71</v>
      </c>
      <c r="E2816">
        <v>1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5</v>
      </c>
      <c r="M2816">
        <v>8</v>
      </c>
      <c r="N2816">
        <v>4</v>
      </c>
      <c r="O2816">
        <v>4</v>
      </c>
      <c r="P2816">
        <v>2</v>
      </c>
      <c r="Q2816">
        <v>1</v>
      </c>
      <c r="R2816">
        <v>2</v>
      </c>
      <c r="S2816">
        <v>0</v>
      </c>
      <c r="T2816">
        <v>0</v>
      </c>
      <c r="U2816">
        <v>0</v>
      </c>
    </row>
    <row r="2817" spans="1:21" x14ac:dyDescent="0.35">
      <c r="A2817" t="s">
        <v>404</v>
      </c>
      <c r="B2817">
        <v>44358</v>
      </c>
      <c r="C2817" t="s">
        <v>394</v>
      </c>
      <c r="D2817" t="s">
        <v>26</v>
      </c>
      <c r="E2817">
        <v>1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5</v>
      </c>
      <c r="M2817">
        <v>7</v>
      </c>
      <c r="N2817">
        <v>2</v>
      </c>
      <c r="O2817">
        <v>2</v>
      </c>
      <c r="P2817">
        <v>1</v>
      </c>
      <c r="Q2817">
        <v>1</v>
      </c>
      <c r="R2817">
        <v>7</v>
      </c>
      <c r="S2817">
        <v>0</v>
      </c>
      <c r="T2817">
        <v>0</v>
      </c>
      <c r="U2817">
        <v>0</v>
      </c>
    </row>
    <row r="2818" spans="1:21" x14ac:dyDescent="0.35">
      <c r="A2818" t="s">
        <v>404</v>
      </c>
      <c r="B2818">
        <v>44359</v>
      </c>
      <c r="C2818" t="s">
        <v>387</v>
      </c>
      <c r="D2818" t="s">
        <v>26</v>
      </c>
      <c r="E2818">
        <v>1</v>
      </c>
      <c r="F2818">
        <v>0</v>
      </c>
      <c r="G2818">
        <v>0</v>
      </c>
      <c r="H2818">
        <v>1</v>
      </c>
      <c r="I2818">
        <v>0</v>
      </c>
      <c r="J2818">
        <v>0</v>
      </c>
      <c r="K2818">
        <v>0</v>
      </c>
      <c r="L2818">
        <v>7</v>
      </c>
      <c r="M2818">
        <v>5</v>
      </c>
      <c r="N2818">
        <v>2</v>
      </c>
      <c r="O2818">
        <v>2</v>
      </c>
      <c r="P2818">
        <v>2</v>
      </c>
      <c r="Q2818">
        <v>1</v>
      </c>
      <c r="R2818">
        <v>8</v>
      </c>
      <c r="S2818">
        <v>0</v>
      </c>
      <c r="T2818">
        <v>0</v>
      </c>
      <c r="U2818">
        <v>0</v>
      </c>
    </row>
    <row r="2819" spans="1:21" x14ac:dyDescent="0.35">
      <c r="A2819" t="s">
        <v>404</v>
      </c>
      <c r="B2819">
        <v>44360</v>
      </c>
      <c r="C2819" t="s">
        <v>388</v>
      </c>
      <c r="D2819" t="s">
        <v>26</v>
      </c>
      <c r="E2819">
        <v>1</v>
      </c>
      <c r="F2819">
        <v>0</v>
      </c>
      <c r="G2819">
        <v>0</v>
      </c>
      <c r="H2819">
        <v>0</v>
      </c>
      <c r="I2819">
        <v>1</v>
      </c>
      <c r="J2819">
        <v>0</v>
      </c>
      <c r="K2819">
        <v>0</v>
      </c>
      <c r="L2819">
        <v>4</v>
      </c>
      <c r="M2819">
        <v>6</v>
      </c>
      <c r="N2819">
        <v>3</v>
      </c>
      <c r="O2819">
        <v>3</v>
      </c>
      <c r="P2819">
        <v>1</v>
      </c>
      <c r="Q2819">
        <v>1</v>
      </c>
      <c r="R2819">
        <v>1</v>
      </c>
      <c r="S2819">
        <v>0</v>
      </c>
      <c r="T2819">
        <v>0</v>
      </c>
      <c r="U2819">
        <v>0</v>
      </c>
    </row>
    <row r="2820" spans="1:21" x14ac:dyDescent="0.35">
      <c r="A2820" t="s">
        <v>404</v>
      </c>
      <c r="B2820">
        <v>44361</v>
      </c>
      <c r="C2820" t="s">
        <v>386</v>
      </c>
      <c r="D2820" t="s">
        <v>34</v>
      </c>
      <c r="E2820">
        <v>1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4</v>
      </c>
      <c r="M2820">
        <v>3</v>
      </c>
      <c r="N2820">
        <v>1</v>
      </c>
      <c r="O2820">
        <v>1</v>
      </c>
      <c r="P2820">
        <v>0</v>
      </c>
      <c r="Q2820">
        <v>3</v>
      </c>
      <c r="R2820">
        <v>7</v>
      </c>
      <c r="S2820">
        <v>0</v>
      </c>
      <c r="T2820">
        <v>0</v>
      </c>
      <c r="U2820">
        <v>0</v>
      </c>
    </row>
    <row r="2821" spans="1:21" x14ac:dyDescent="0.35">
      <c r="A2821" t="s">
        <v>404</v>
      </c>
      <c r="B2821">
        <v>44362</v>
      </c>
      <c r="C2821" t="s">
        <v>390</v>
      </c>
      <c r="D2821" t="s">
        <v>34</v>
      </c>
      <c r="E2821">
        <v>1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0</v>
      </c>
      <c r="L2821">
        <v>4</v>
      </c>
      <c r="M2821">
        <v>9</v>
      </c>
      <c r="N2821">
        <v>6</v>
      </c>
      <c r="O2821">
        <v>5</v>
      </c>
      <c r="P2821">
        <v>1</v>
      </c>
      <c r="Q2821">
        <v>1</v>
      </c>
      <c r="R2821">
        <v>5</v>
      </c>
      <c r="S2821">
        <v>1</v>
      </c>
      <c r="T2821">
        <v>0</v>
      </c>
      <c r="U2821">
        <v>0</v>
      </c>
    </row>
    <row r="2822" spans="1:21" x14ac:dyDescent="0.35">
      <c r="A2822" t="s">
        <v>404</v>
      </c>
      <c r="B2822">
        <v>44363</v>
      </c>
      <c r="C2822" t="s">
        <v>394</v>
      </c>
      <c r="D2822" t="s">
        <v>34</v>
      </c>
      <c r="E2822">
        <v>1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4</v>
      </c>
      <c r="M2822">
        <v>1</v>
      </c>
      <c r="N2822">
        <v>0</v>
      </c>
      <c r="O2822">
        <v>0</v>
      </c>
      <c r="P2822">
        <v>0</v>
      </c>
      <c r="Q2822">
        <v>0</v>
      </c>
      <c r="R2822">
        <v>6</v>
      </c>
      <c r="S2822">
        <v>0</v>
      </c>
      <c r="T2822">
        <v>0</v>
      </c>
      <c r="U2822">
        <v>0</v>
      </c>
    </row>
    <row r="2823" spans="1:21" x14ac:dyDescent="0.35">
      <c r="A2823" t="s">
        <v>404</v>
      </c>
      <c r="B2823">
        <v>44365</v>
      </c>
      <c r="C2823" t="s">
        <v>387</v>
      </c>
      <c r="D2823" t="s">
        <v>33</v>
      </c>
      <c r="E2823">
        <v>1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6</v>
      </c>
      <c r="M2823">
        <v>6</v>
      </c>
      <c r="N2823">
        <v>3</v>
      </c>
      <c r="O2823">
        <v>3</v>
      </c>
      <c r="P2823">
        <v>0</v>
      </c>
      <c r="Q2823">
        <v>1</v>
      </c>
      <c r="R2823">
        <v>6</v>
      </c>
      <c r="S2823">
        <v>1</v>
      </c>
      <c r="T2823">
        <v>0</v>
      </c>
      <c r="U2823">
        <v>0</v>
      </c>
    </row>
    <row r="2824" spans="1:21" x14ac:dyDescent="0.35">
      <c r="A2824" t="s">
        <v>404</v>
      </c>
      <c r="B2824">
        <v>44366</v>
      </c>
      <c r="C2824" t="s">
        <v>395</v>
      </c>
      <c r="D2824" t="s">
        <v>33</v>
      </c>
      <c r="E2824">
        <v>1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5</v>
      </c>
      <c r="M2824">
        <v>4</v>
      </c>
      <c r="N2824">
        <v>2</v>
      </c>
      <c r="O2824">
        <v>2</v>
      </c>
      <c r="P2824">
        <v>1</v>
      </c>
      <c r="Q2824">
        <v>1</v>
      </c>
      <c r="R2824">
        <v>1</v>
      </c>
      <c r="S2824">
        <v>0</v>
      </c>
      <c r="T2824">
        <v>0</v>
      </c>
      <c r="U2824">
        <v>1</v>
      </c>
    </row>
    <row r="2825" spans="1:21" x14ac:dyDescent="0.35">
      <c r="A2825" t="s">
        <v>404</v>
      </c>
      <c r="B2825">
        <v>44367</v>
      </c>
      <c r="C2825" t="s">
        <v>386</v>
      </c>
      <c r="D2825" t="s">
        <v>33</v>
      </c>
      <c r="E2825">
        <v>1</v>
      </c>
      <c r="F2825">
        <v>0</v>
      </c>
      <c r="G2825">
        <v>0</v>
      </c>
      <c r="H2825">
        <v>1</v>
      </c>
      <c r="I2825">
        <v>0</v>
      </c>
      <c r="J2825">
        <v>0</v>
      </c>
      <c r="K2825">
        <v>0</v>
      </c>
      <c r="L2825">
        <v>5.333333333333333</v>
      </c>
      <c r="M2825">
        <v>5</v>
      </c>
      <c r="N2825">
        <v>2</v>
      </c>
      <c r="O2825">
        <v>2</v>
      </c>
      <c r="P2825">
        <v>2</v>
      </c>
      <c r="Q2825">
        <v>1</v>
      </c>
      <c r="R2825">
        <v>4</v>
      </c>
      <c r="S2825">
        <v>0</v>
      </c>
      <c r="T2825">
        <v>0</v>
      </c>
      <c r="U2825">
        <v>0</v>
      </c>
    </row>
    <row r="2826" spans="1:21" x14ac:dyDescent="0.35">
      <c r="A2826" t="s">
        <v>404</v>
      </c>
      <c r="B2826">
        <v>44368</v>
      </c>
      <c r="C2826" t="s">
        <v>390</v>
      </c>
      <c r="D2826" t="s">
        <v>87</v>
      </c>
      <c r="E2826">
        <v>1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4.666666666666667</v>
      </c>
      <c r="M2826">
        <v>5</v>
      </c>
      <c r="N2826">
        <v>3</v>
      </c>
      <c r="O2826">
        <v>3</v>
      </c>
      <c r="P2826">
        <v>2</v>
      </c>
      <c r="Q2826">
        <v>5</v>
      </c>
      <c r="R2826">
        <v>4</v>
      </c>
      <c r="S2826">
        <v>0</v>
      </c>
      <c r="T2826">
        <v>0</v>
      </c>
      <c r="U2826">
        <v>1</v>
      </c>
    </row>
    <row r="2827" spans="1:21" x14ac:dyDescent="0.35">
      <c r="A2827" t="s">
        <v>404</v>
      </c>
      <c r="B2827">
        <v>44369</v>
      </c>
      <c r="C2827" t="s">
        <v>394</v>
      </c>
      <c r="D2827" t="s">
        <v>87</v>
      </c>
      <c r="E2827">
        <v>1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4.333333333333333</v>
      </c>
      <c r="M2827">
        <v>6</v>
      </c>
      <c r="N2827">
        <v>4</v>
      </c>
      <c r="O2827">
        <v>4</v>
      </c>
      <c r="P2827">
        <v>1</v>
      </c>
      <c r="Q2827">
        <v>2</v>
      </c>
      <c r="R2827">
        <v>2</v>
      </c>
      <c r="S2827">
        <v>0</v>
      </c>
      <c r="T2827">
        <v>0</v>
      </c>
      <c r="U2827">
        <v>0</v>
      </c>
    </row>
    <row r="2828" spans="1:21" x14ac:dyDescent="0.35">
      <c r="A2828" t="s">
        <v>404</v>
      </c>
      <c r="B2828">
        <v>44371</v>
      </c>
      <c r="C2828" t="s">
        <v>387</v>
      </c>
      <c r="D2828" t="s">
        <v>40</v>
      </c>
      <c r="E2828">
        <v>1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6.333333333333333</v>
      </c>
      <c r="M2828">
        <v>4</v>
      </c>
      <c r="N2828">
        <v>1</v>
      </c>
      <c r="O2828">
        <v>1</v>
      </c>
      <c r="P2828">
        <v>0</v>
      </c>
      <c r="Q2828">
        <v>2</v>
      </c>
      <c r="R2828">
        <v>9</v>
      </c>
      <c r="S2828">
        <v>0</v>
      </c>
      <c r="T2828">
        <v>0</v>
      </c>
      <c r="U2828">
        <v>0</v>
      </c>
    </row>
    <row r="2829" spans="1:21" x14ac:dyDescent="0.35">
      <c r="A2829" t="s">
        <v>404</v>
      </c>
      <c r="B2829">
        <v>44372</v>
      </c>
      <c r="C2829" t="s">
        <v>396</v>
      </c>
      <c r="D2829" t="s">
        <v>40</v>
      </c>
      <c r="E2829">
        <v>1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1.6666666666666665</v>
      </c>
      <c r="M2829">
        <v>2</v>
      </c>
      <c r="N2829">
        <v>3</v>
      </c>
      <c r="O2829">
        <v>1</v>
      </c>
      <c r="P2829">
        <v>2</v>
      </c>
      <c r="Q2829">
        <v>0</v>
      </c>
      <c r="R2829">
        <v>2</v>
      </c>
      <c r="S2829">
        <v>0</v>
      </c>
      <c r="T2829">
        <v>0</v>
      </c>
      <c r="U2829">
        <v>0</v>
      </c>
    </row>
    <row r="2830" spans="1:21" x14ac:dyDescent="0.35">
      <c r="A2830" t="s">
        <v>404</v>
      </c>
      <c r="B2830">
        <v>44374</v>
      </c>
      <c r="C2830" t="s">
        <v>390</v>
      </c>
      <c r="D2830" t="s">
        <v>40</v>
      </c>
      <c r="E2830">
        <v>1</v>
      </c>
      <c r="F2830">
        <v>0</v>
      </c>
      <c r="G2830">
        <v>0</v>
      </c>
      <c r="H2830">
        <v>1</v>
      </c>
      <c r="I2830">
        <v>0</v>
      </c>
      <c r="J2830">
        <v>0</v>
      </c>
      <c r="K2830">
        <v>0</v>
      </c>
      <c r="L2830">
        <v>6</v>
      </c>
      <c r="M2830">
        <v>6</v>
      </c>
      <c r="N2830">
        <v>2</v>
      </c>
      <c r="O2830">
        <v>2</v>
      </c>
      <c r="P2830">
        <v>1</v>
      </c>
      <c r="Q2830">
        <v>0</v>
      </c>
      <c r="R2830">
        <v>7</v>
      </c>
      <c r="S2830">
        <v>0</v>
      </c>
      <c r="T2830">
        <v>0</v>
      </c>
      <c r="U2830">
        <v>0</v>
      </c>
    </row>
    <row r="2831" spans="1:21" x14ac:dyDescent="0.35">
      <c r="A2831" t="s">
        <v>404</v>
      </c>
      <c r="B2831">
        <v>44376</v>
      </c>
      <c r="C2831" t="s">
        <v>386</v>
      </c>
      <c r="D2831" t="s">
        <v>75</v>
      </c>
      <c r="E2831">
        <v>1</v>
      </c>
      <c r="F2831">
        <v>0</v>
      </c>
      <c r="G2831">
        <v>0</v>
      </c>
      <c r="H2831">
        <v>0</v>
      </c>
      <c r="I2831">
        <v>1</v>
      </c>
      <c r="J2831">
        <v>0</v>
      </c>
      <c r="K2831">
        <v>0</v>
      </c>
      <c r="L2831">
        <v>4.666666666666667</v>
      </c>
      <c r="M2831">
        <v>8</v>
      </c>
      <c r="N2831">
        <v>7</v>
      </c>
      <c r="O2831">
        <v>7</v>
      </c>
      <c r="P2831">
        <v>0</v>
      </c>
      <c r="Q2831">
        <v>5</v>
      </c>
      <c r="R2831">
        <v>4</v>
      </c>
      <c r="S2831">
        <v>0</v>
      </c>
      <c r="T2831">
        <v>0</v>
      </c>
      <c r="U2831">
        <v>0</v>
      </c>
    </row>
    <row r="2832" spans="1:21" x14ac:dyDescent="0.35">
      <c r="A2832" t="s">
        <v>404</v>
      </c>
      <c r="B2832">
        <v>44377</v>
      </c>
      <c r="C2832" t="s">
        <v>394</v>
      </c>
      <c r="D2832" t="s">
        <v>75</v>
      </c>
      <c r="E2832">
        <v>1</v>
      </c>
      <c r="F2832">
        <v>0</v>
      </c>
      <c r="G2832">
        <v>0</v>
      </c>
      <c r="H2832">
        <v>0</v>
      </c>
      <c r="I2832">
        <v>1</v>
      </c>
      <c r="J2832">
        <v>0</v>
      </c>
      <c r="K2832">
        <v>0</v>
      </c>
      <c r="L2832">
        <v>3.3333333333333335</v>
      </c>
      <c r="M2832">
        <v>4</v>
      </c>
      <c r="N2832">
        <v>5</v>
      </c>
      <c r="O2832">
        <v>5</v>
      </c>
      <c r="P2832">
        <v>3</v>
      </c>
      <c r="Q2832">
        <v>2</v>
      </c>
      <c r="R2832">
        <v>3</v>
      </c>
      <c r="S2832">
        <v>0</v>
      </c>
      <c r="T2832">
        <v>0</v>
      </c>
      <c r="U2832">
        <v>0</v>
      </c>
    </row>
    <row r="2833" spans="1:21" x14ac:dyDescent="0.35">
      <c r="A2833" t="s">
        <v>404</v>
      </c>
      <c r="B2833">
        <v>44378</v>
      </c>
      <c r="C2833" t="s">
        <v>387</v>
      </c>
      <c r="D2833" t="s">
        <v>75</v>
      </c>
      <c r="E2833">
        <v>1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5</v>
      </c>
      <c r="M2833">
        <v>10</v>
      </c>
      <c r="N2833">
        <v>4</v>
      </c>
      <c r="O2833">
        <v>3</v>
      </c>
      <c r="P2833">
        <v>1</v>
      </c>
      <c r="Q2833">
        <v>1</v>
      </c>
      <c r="R2833">
        <v>0</v>
      </c>
      <c r="S2833">
        <v>1</v>
      </c>
      <c r="T2833">
        <v>0</v>
      </c>
      <c r="U2833">
        <v>0</v>
      </c>
    </row>
    <row r="2834" spans="1:21" x14ac:dyDescent="0.35">
      <c r="A2834" t="s">
        <v>404</v>
      </c>
      <c r="B2834">
        <v>44379</v>
      </c>
      <c r="C2834" t="s">
        <v>390</v>
      </c>
      <c r="D2834" t="s">
        <v>29</v>
      </c>
      <c r="E2834">
        <v>1</v>
      </c>
      <c r="F2834">
        <v>0</v>
      </c>
      <c r="G2834">
        <v>0</v>
      </c>
      <c r="H2834">
        <v>0</v>
      </c>
      <c r="I2834">
        <v>1</v>
      </c>
      <c r="J2834">
        <v>0</v>
      </c>
      <c r="K2834">
        <v>0</v>
      </c>
      <c r="L2834">
        <v>4.333333333333333</v>
      </c>
      <c r="M2834">
        <v>9</v>
      </c>
      <c r="N2834">
        <v>6</v>
      </c>
      <c r="O2834">
        <v>5</v>
      </c>
      <c r="P2834">
        <v>2</v>
      </c>
      <c r="Q2834">
        <v>1</v>
      </c>
      <c r="R2834">
        <v>4</v>
      </c>
      <c r="S2834">
        <v>0</v>
      </c>
      <c r="T2834">
        <v>0</v>
      </c>
      <c r="U2834">
        <v>0</v>
      </c>
    </row>
    <row r="2835" spans="1:21" x14ac:dyDescent="0.35">
      <c r="A2835" t="s">
        <v>404</v>
      </c>
      <c r="B2835" t="s">
        <v>0</v>
      </c>
      <c r="C2835" t="s">
        <v>1</v>
      </c>
      <c r="D2835" t="s">
        <v>2</v>
      </c>
      <c r="E2835" t="s">
        <v>3</v>
      </c>
      <c r="F2835" t="s">
        <v>4</v>
      </c>
      <c r="G2835" t="s">
        <v>5</v>
      </c>
      <c r="H2835" t="s">
        <v>6</v>
      </c>
      <c r="I2835" t="s">
        <v>7</v>
      </c>
      <c r="J2835" t="s">
        <v>8</v>
      </c>
      <c r="K2835" t="s">
        <v>9</v>
      </c>
      <c r="L2835" t="s">
        <v>10</v>
      </c>
      <c r="M2835" t="s">
        <v>11</v>
      </c>
      <c r="N2835" t="s">
        <v>12</v>
      </c>
      <c r="O2835" t="s">
        <v>13</v>
      </c>
      <c r="P2835" t="s">
        <v>14</v>
      </c>
      <c r="Q2835" t="s">
        <v>15</v>
      </c>
      <c r="R2835" t="s">
        <v>16</v>
      </c>
      <c r="S2835" t="s">
        <v>17</v>
      </c>
      <c r="T2835" t="s">
        <v>18</v>
      </c>
      <c r="U2835" t="s">
        <v>19</v>
      </c>
    </row>
    <row r="2836" spans="1:21" x14ac:dyDescent="0.35">
      <c r="A2836" t="s">
        <v>404</v>
      </c>
      <c r="B2836">
        <v>44380</v>
      </c>
      <c r="C2836" t="s">
        <v>397</v>
      </c>
      <c r="D2836" t="s">
        <v>29</v>
      </c>
      <c r="E2836">
        <v>1</v>
      </c>
      <c r="F2836">
        <v>0</v>
      </c>
      <c r="G2836">
        <v>0</v>
      </c>
      <c r="H2836">
        <v>0</v>
      </c>
      <c r="I2836">
        <v>1</v>
      </c>
      <c r="J2836">
        <v>0</v>
      </c>
      <c r="K2836">
        <v>0</v>
      </c>
      <c r="L2836">
        <v>5</v>
      </c>
      <c r="M2836">
        <v>8</v>
      </c>
      <c r="N2836">
        <v>6</v>
      </c>
      <c r="O2836">
        <v>6</v>
      </c>
      <c r="P2836">
        <v>1</v>
      </c>
      <c r="Q2836">
        <v>3</v>
      </c>
      <c r="R2836">
        <v>3</v>
      </c>
      <c r="S2836">
        <v>0</v>
      </c>
      <c r="T2836">
        <v>0</v>
      </c>
      <c r="U2836">
        <v>0</v>
      </c>
    </row>
    <row r="2837" spans="1:21" x14ac:dyDescent="0.35">
      <c r="A2837" t="s">
        <v>404</v>
      </c>
      <c r="B2837">
        <v>44381</v>
      </c>
      <c r="C2837" t="s">
        <v>386</v>
      </c>
      <c r="D2837" t="s">
        <v>29</v>
      </c>
      <c r="E2837">
        <v>1</v>
      </c>
      <c r="F2837">
        <v>0</v>
      </c>
      <c r="G2837">
        <v>0</v>
      </c>
      <c r="H2837">
        <v>1</v>
      </c>
      <c r="I2837">
        <v>0</v>
      </c>
      <c r="J2837">
        <v>0</v>
      </c>
      <c r="K2837">
        <v>0</v>
      </c>
      <c r="L2837">
        <v>6</v>
      </c>
      <c r="M2837">
        <v>2</v>
      </c>
      <c r="N2837">
        <v>0</v>
      </c>
      <c r="O2837">
        <v>0</v>
      </c>
      <c r="P2837">
        <v>0</v>
      </c>
      <c r="Q2837">
        <v>1</v>
      </c>
      <c r="R2837">
        <v>10</v>
      </c>
      <c r="S2837">
        <v>0</v>
      </c>
      <c r="T2837">
        <v>0</v>
      </c>
      <c r="U2837">
        <v>0</v>
      </c>
    </row>
    <row r="2838" spans="1:21" x14ac:dyDescent="0.35">
      <c r="A2838" t="s">
        <v>404</v>
      </c>
      <c r="B2838">
        <v>44382</v>
      </c>
      <c r="C2838" t="s">
        <v>394</v>
      </c>
      <c r="D2838" t="s">
        <v>21</v>
      </c>
      <c r="E2838">
        <v>1</v>
      </c>
      <c r="F2838">
        <v>0</v>
      </c>
      <c r="G2838">
        <v>0</v>
      </c>
      <c r="H2838">
        <v>1</v>
      </c>
      <c r="I2838">
        <v>0</v>
      </c>
      <c r="J2838">
        <v>0</v>
      </c>
      <c r="K2838">
        <v>0</v>
      </c>
      <c r="L2838">
        <v>5</v>
      </c>
      <c r="M2838">
        <v>2</v>
      </c>
      <c r="N2838">
        <v>0</v>
      </c>
      <c r="O2838">
        <v>0</v>
      </c>
      <c r="P2838">
        <v>0</v>
      </c>
      <c r="Q2838">
        <v>3</v>
      </c>
      <c r="R2838">
        <v>7</v>
      </c>
      <c r="S2838">
        <v>0</v>
      </c>
      <c r="T2838">
        <v>0</v>
      </c>
      <c r="U2838">
        <v>0</v>
      </c>
    </row>
    <row r="2839" spans="1:21" x14ac:dyDescent="0.35">
      <c r="A2839" t="s">
        <v>404</v>
      </c>
      <c r="B2839">
        <v>44383</v>
      </c>
      <c r="C2839" t="s">
        <v>387</v>
      </c>
      <c r="D2839" t="s">
        <v>21</v>
      </c>
      <c r="E2839">
        <v>1</v>
      </c>
      <c r="F2839">
        <v>0</v>
      </c>
      <c r="G2839">
        <v>0</v>
      </c>
      <c r="H2839">
        <v>0</v>
      </c>
      <c r="I2839">
        <v>1</v>
      </c>
      <c r="J2839">
        <v>0</v>
      </c>
      <c r="K2839">
        <v>0</v>
      </c>
      <c r="L2839">
        <v>7</v>
      </c>
      <c r="M2839">
        <v>1</v>
      </c>
      <c r="N2839">
        <v>2</v>
      </c>
      <c r="O2839">
        <v>1</v>
      </c>
      <c r="P2839">
        <v>0</v>
      </c>
      <c r="Q2839">
        <v>3</v>
      </c>
      <c r="R2839">
        <v>10</v>
      </c>
      <c r="S2839">
        <v>0</v>
      </c>
      <c r="T2839">
        <v>0</v>
      </c>
      <c r="U2839">
        <v>0</v>
      </c>
    </row>
    <row r="2840" spans="1:21" x14ac:dyDescent="0.35">
      <c r="A2840" t="s">
        <v>404</v>
      </c>
      <c r="B2840">
        <v>44384</v>
      </c>
      <c r="C2840" t="s">
        <v>388</v>
      </c>
      <c r="D2840" t="s">
        <v>21</v>
      </c>
      <c r="E2840">
        <v>1</v>
      </c>
      <c r="F2840">
        <v>0</v>
      </c>
      <c r="G2840">
        <v>0</v>
      </c>
      <c r="H2840">
        <v>0</v>
      </c>
      <c r="I2840">
        <v>1</v>
      </c>
      <c r="J2840">
        <v>0</v>
      </c>
      <c r="K2840">
        <v>0</v>
      </c>
      <c r="L2840">
        <v>5.333333333333333</v>
      </c>
      <c r="M2840">
        <v>12</v>
      </c>
      <c r="N2840">
        <v>5</v>
      </c>
      <c r="O2840">
        <v>5</v>
      </c>
      <c r="P2840">
        <v>1</v>
      </c>
      <c r="Q2840">
        <v>0</v>
      </c>
      <c r="R2840">
        <v>4</v>
      </c>
      <c r="S2840">
        <v>0</v>
      </c>
      <c r="T2840">
        <v>0</v>
      </c>
      <c r="U2840">
        <v>0</v>
      </c>
    </row>
    <row r="2841" spans="1:21" x14ac:dyDescent="0.35">
      <c r="A2841" t="s">
        <v>404</v>
      </c>
      <c r="B2841">
        <v>44385</v>
      </c>
      <c r="C2841" t="s">
        <v>390</v>
      </c>
      <c r="D2841" t="s">
        <v>49</v>
      </c>
      <c r="E2841">
        <v>1</v>
      </c>
      <c r="F2841">
        <v>0</v>
      </c>
      <c r="G2841">
        <v>0</v>
      </c>
      <c r="H2841">
        <v>1</v>
      </c>
      <c r="I2841">
        <v>0</v>
      </c>
      <c r="J2841">
        <v>0</v>
      </c>
      <c r="K2841">
        <v>0</v>
      </c>
      <c r="L2841">
        <v>7</v>
      </c>
      <c r="M2841">
        <v>8</v>
      </c>
      <c r="N2841">
        <v>3</v>
      </c>
      <c r="O2841">
        <v>3</v>
      </c>
      <c r="P2841">
        <v>1</v>
      </c>
      <c r="Q2841">
        <v>1</v>
      </c>
      <c r="R2841">
        <v>8</v>
      </c>
      <c r="S2841">
        <v>0</v>
      </c>
      <c r="T2841">
        <v>0</v>
      </c>
      <c r="U2841">
        <v>0</v>
      </c>
    </row>
    <row r="2842" spans="1:21" x14ac:dyDescent="0.35">
      <c r="A2842" t="s">
        <v>404</v>
      </c>
      <c r="B2842">
        <v>44386</v>
      </c>
      <c r="C2842" t="s">
        <v>386</v>
      </c>
      <c r="D2842" t="s">
        <v>49</v>
      </c>
      <c r="E2842">
        <v>1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5</v>
      </c>
      <c r="M2842">
        <v>2</v>
      </c>
      <c r="N2842">
        <v>0</v>
      </c>
      <c r="O2842">
        <v>0</v>
      </c>
      <c r="P2842">
        <v>0</v>
      </c>
      <c r="Q2842">
        <v>2</v>
      </c>
      <c r="R2842">
        <v>7</v>
      </c>
      <c r="S2842">
        <v>0</v>
      </c>
      <c r="T2842">
        <v>0</v>
      </c>
      <c r="U2842">
        <v>0</v>
      </c>
    </row>
    <row r="2843" spans="1:21" x14ac:dyDescent="0.35">
      <c r="A2843" t="s">
        <v>404</v>
      </c>
      <c r="B2843">
        <v>44387</v>
      </c>
      <c r="C2843" t="s">
        <v>394</v>
      </c>
      <c r="D2843" t="s">
        <v>49</v>
      </c>
      <c r="E2843">
        <v>1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3.3333333333333335</v>
      </c>
      <c r="M2843">
        <v>4</v>
      </c>
      <c r="N2843">
        <v>4</v>
      </c>
      <c r="O2843">
        <v>4</v>
      </c>
      <c r="P2843">
        <v>2</v>
      </c>
      <c r="Q2843">
        <v>2</v>
      </c>
      <c r="R2843">
        <v>4</v>
      </c>
      <c r="S2843">
        <v>0</v>
      </c>
      <c r="T2843">
        <v>0</v>
      </c>
      <c r="U2843">
        <v>0</v>
      </c>
    </row>
    <row r="2844" spans="1:21" x14ac:dyDescent="0.35">
      <c r="A2844" t="s">
        <v>404</v>
      </c>
      <c r="B2844">
        <v>44388</v>
      </c>
      <c r="C2844" t="s">
        <v>387</v>
      </c>
      <c r="D2844" t="s">
        <v>49</v>
      </c>
      <c r="E2844">
        <v>1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7</v>
      </c>
      <c r="M2844">
        <v>3</v>
      </c>
      <c r="N2844">
        <v>4</v>
      </c>
      <c r="O2844">
        <v>4</v>
      </c>
      <c r="P2844">
        <v>0</v>
      </c>
      <c r="Q2844">
        <v>4</v>
      </c>
      <c r="R2844">
        <v>8</v>
      </c>
      <c r="S2844">
        <v>0</v>
      </c>
      <c r="T2844">
        <v>0</v>
      </c>
      <c r="U2844">
        <v>0</v>
      </c>
    </row>
    <row r="2845" spans="1:21" x14ac:dyDescent="0.35">
      <c r="A2845" t="s">
        <v>404</v>
      </c>
      <c r="B2845" t="s">
        <v>301</v>
      </c>
      <c r="C2845" t="s">
        <v>398</v>
      </c>
      <c r="D2845" t="s">
        <v>65</v>
      </c>
      <c r="E2845">
        <v>1</v>
      </c>
      <c r="F2845">
        <v>0</v>
      </c>
      <c r="G2845">
        <v>0</v>
      </c>
      <c r="H2845">
        <v>0</v>
      </c>
      <c r="I2845">
        <v>1</v>
      </c>
      <c r="J2845">
        <v>0</v>
      </c>
      <c r="K2845">
        <v>0</v>
      </c>
      <c r="L2845">
        <v>4.666666666666667</v>
      </c>
      <c r="M2845">
        <v>4</v>
      </c>
      <c r="N2845">
        <v>1</v>
      </c>
      <c r="O2845">
        <v>1</v>
      </c>
      <c r="P2845">
        <v>1</v>
      </c>
      <c r="Q2845">
        <v>1</v>
      </c>
      <c r="R2845">
        <v>1</v>
      </c>
      <c r="S2845">
        <v>0</v>
      </c>
      <c r="T2845">
        <v>0</v>
      </c>
      <c r="U2845">
        <v>0</v>
      </c>
    </row>
    <row r="2846" spans="1:21" x14ac:dyDescent="0.35">
      <c r="A2846" t="s">
        <v>404</v>
      </c>
      <c r="B2846" t="s">
        <v>302</v>
      </c>
      <c r="C2846" t="s">
        <v>386</v>
      </c>
      <c r="D2846" t="s">
        <v>65</v>
      </c>
      <c r="E2846">
        <v>1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5</v>
      </c>
      <c r="M2846">
        <v>3</v>
      </c>
      <c r="N2846">
        <v>3</v>
      </c>
      <c r="O2846">
        <v>3</v>
      </c>
      <c r="P2846">
        <v>0</v>
      </c>
      <c r="Q2846">
        <v>1</v>
      </c>
      <c r="R2846">
        <v>8</v>
      </c>
      <c r="S2846">
        <v>1</v>
      </c>
      <c r="T2846">
        <v>0</v>
      </c>
      <c r="U2846">
        <v>0</v>
      </c>
    </row>
    <row r="2847" spans="1:21" x14ac:dyDescent="0.35">
      <c r="A2847" t="s">
        <v>404</v>
      </c>
      <c r="B2847">
        <v>44395</v>
      </c>
      <c r="C2847" t="s">
        <v>390</v>
      </c>
      <c r="D2847" t="s">
        <v>65</v>
      </c>
      <c r="E2847">
        <v>1</v>
      </c>
      <c r="F2847">
        <v>0</v>
      </c>
      <c r="G2847">
        <v>0</v>
      </c>
      <c r="H2847">
        <v>0</v>
      </c>
      <c r="I2847">
        <v>1</v>
      </c>
      <c r="J2847">
        <v>0</v>
      </c>
      <c r="K2847">
        <v>0</v>
      </c>
      <c r="L2847">
        <v>7</v>
      </c>
      <c r="M2847">
        <v>11</v>
      </c>
      <c r="N2847">
        <v>7</v>
      </c>
      <c r="O2847">
        <v>7</v>
      </c>
      <c r="P2847">
        <v>2</v>
      </c>
      <c r="Q2847">
        <v>1</v>
      </c>
      <c r="R2847">
        <v>4</v>
      </c>
      <c r="S2847">
        <v>0</v>
      </c>
      <c r="T2847">
        <v>0</v>
      </c>
      <c r="U2847">
        <v>0</v>
      </c>
    </row>
    <row r="2848" spans="1:21" x14ac:dyDescent="0.35">
      <c r="A2848" t="s">
        <v>404</v>
      </c>
      <c r="B2848" t="s">
        <v>225</v>
      </c>
      <c r="C2848" t="s">
        <v>397</v>
      </c>
      <c r="D2848" t="s">
        <v>75</v>
      </c>
      <c r="E2848">
        <v>1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4</v>
      </c>
      <c r="M2848">
        <v>1</v>
      </c>
      <c r="N2848">
        <v>1</v>
      </c>
      <c r="O2848">
        <v>1</v>
      </c>
      <c r="P2848">
        <v>1</v>
      </c>
      <c r="Q2848">
        <v>1</v>
      </c>
      <c r="R2848">
        <v>6</v>
      </c>
      <c r="S2848">
        <v>0</v>
      </c>
      <c r="T2848">
        <v>0</v>
      </c>
      <c r="U2848">
        <v>0</v>
      </c>
    </row>
    <row r="2849" spans="1:21" x14ac:dyDescent="0.35">
      <c r="A2849" t="s">
        <v>404</v>
      </c>
      <c r="B2849" t="s">
        <v>226</v>
      </c>
      <c r="C2849" t="s">
        <v>387</v>
      </c>
      <c r="D2849" t="s">
        <v>75</v>
      </c>
      <c r="E2849">
        <v>1</v>
      </c>
      <c r="F2849">
        <v>1</v>
      </c>
      <c r="G2849">
        <v>0</v>
      </c>
      <c r="H2849">
        <v>0</v>
      </c>
      <c r="I2849">
        <v>1</v>
      </c>
      <c r="J2849">
        <v>0</v>
      </c>
      <c r="K2849">
        <v>0</v>
      </c>
      <c r="L2849">
        <v>6</v>
      </c>
      <c r="M2849">
        <v>4</v>
      </c>
      <c r="N2849">
        <v>5</v>
      </c>
      <c r="O2849">
        <v>5</v>
      </c>
      <c r="P2849">
        <v>3</v>
      </c>
      <c r="Q2849">
        <v>1</v>
      </c>
      <c r="R2849">
        <v>8</v>
      </c>
      <c r="S2849">
        <v>1</v>
      </c>
      <c r="T2849">
        <v>0</v>
      </c>
      <c r="U2849">
        <v>2</v>
      </c>
    </row>
    <row r="2850" spans="1:21" x14ac:dyDescent="0.35">
      <c r="A2850" t="s">
        <v>404</v>
      </c>
      <c r="B2850">
        <v>44397</v>
      </c>
      <c r="C2850" t="s">
        <v>394</v>
      </c>
      <c r="D2850" t="s">
        <v>75</v>
      </c>
      <c r="E2850">
        <v>1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5</v>
      </c>
      <c r="M2850">
        <v>5</v>
      </c>
      <c r="N2850">
        <v>4</v>
      </c>
      <c r="O2850">
        <v>3</v>
      </c>
      <c r="P2850">
        <v>1</v>
      </c>
      <c r="Q2850">
        <v>1</v>
      </c>
      <c r="R2850">
        <v>4</v>
      </c>
      <c r="S2850">
        <v>0</v>
      </c>
      <c r="T2850">
        <v>0</v>
      </c>
      <c r="U2850">
        <v>0</v>
      </c>
    </row>
    <row r="2851" spans="1:21" x14ac:dyDescent="0.35">
      <c r="A2851" t="s">
        <v>404</v>
      </c>
      <c r="B2851">
        <v>44398</v>
      </c>
      <c r="C2851" t="s">
        <v>388</v>
      </c>
      <c r="D2851" t="s">
        <v>75</v>
      </c>
      <c r="E2851">
        <v>1</v>
      </c>
      <c r="F2851">
        <v>0</v>
      </c>
      <c r="G2851">
        <v>0</v>
      </c>
      <c r="H2851">
        <v>1</v>
      </c>
      <c r="I2851">
        <v>0</v>
      </c>
      <c r="J2851">
        <v>0</v>
      </c>
      <c r="K2851">
        <v>0</v>
      </c>
      <c r="L2851">
        <v>5</v>
      </c>
      <c r="M2851">
        <v>4</v>
      </c>
      <c r="N2851">
        <v>1</v>
      </c>
      <c r="O2851">
        <v>1</v>
      </c>
      <c r="P2851">
        <v>0</v>
      </c>
      <c r="Q2851">
        <v>1</v>
      </c>
      <c r="R2851">
        <v>3</v>
      </c>
      <c r="S2851">
        <v>0</v>
      </c>
      <c r="T2851">
        <v>0</v>
      </c>
      <c r="U2851">
        <v>0</v>
      </c>
    </row>
    <row r="2852" spans="1:21" x14ac:dyDescent="0.35">
      <c r="A2852" t="s">
        <v>404</v>
      </c>
      <c r="B2852">
        <v>44399</v>
      </c>
      <c r="C2852" t="s">
        <v>386</v>
      </c>
      <c r="D2852" t="s">
        <v>106</v>
      </c>
      <c r="E2852">
        <v>1</v>
      </c>
      <c r="F2852">
        <v>0</v>
      </c>
      <c r="G2852">
        <v>0</v>
      </c>
      <c r="H2852">
        <v>0</v>
      </c>
      <c r="I2852">
        <v>1</v>
      </c>
      <c r="J2852">
        <v>0</v>
      </c>
      <c r="K2852">
        <v>0</v>
      </c>
      <c r="L2852">
        <v>7</v>
      </c>
      <c r="M2852">
        <v>7</v>
      </c>
      <c r="N2852">
        <v>3</v>
      </c>
      <c r="O2852">
        <v>3</v>
      </c>
      <c r="P2852">
        <v>1</v>
      </c>
      <c r="Q2852">
        <v>0</v>
      </c>
      <c r="R2852">
        <v>6</v>
      </c>
      <c r="S2852">
        <v>0</v>
      </c>
      <c r="T2852">
        <v>0</v>
      </c>
      <c r="U2852">
        <v>0</v>
      </c>
    </row>
    <row r="2853" spans="1:21" x14ac:dyDescent="0.35">
      <c r="A2853" t="s">
        <v>404</v>
      </c>
      <c r="B2853">
        <v>44400</v>
      </c>
      <c r="C2853" t="s">
        <v>390</v>
      </c>
      <c r="D2853" t="s">
        <v>106</v>
      </c>
      <c r="E2853">
        <v>1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6</v>
      </c>
      <c r="M2853">
        <v>7</v>
      </c>
      <c r="N2853">
        <v>4</v>
      </c>
      <c r="O2853">
        <v>4</v>
      </c>
      <c r="P2853">
        <v>2</v>
      </c>
      <c r="Q2853">
        <v>1</v>
      </c>
      <c r="R2853">
        <v>4</v>
      </c>
      <c r="S2853">
        <v>0</v>
      </c>
      <c r="T2853">
        <v>0</v>
      </c>
      <c r="U2853">
        <v>1</v>
      </c>
    </row>
    <row r="2854" spans="1:21" x14ac:dyDescent="0.35">
      <c r="A2854" t="s">
        <v>404</v>
      </c>
      <c r="B2854">
        <v>44401</v>
      </c>
      <c r="C2854" t="s">
        <v>387</v>
      </c>
      <c r="D2854" t="s">
        <v>106</v>
      </c>
      <c r="E2854">
        <v>1</v>
      </c>
      <c r="F2854">
        <v>0</v>
      </c>
      <c r="G2854">
        <v>0</v>
      </c>
      <c r="H2854">
        <v>0</v>
      </c>
      <c r="I2854">
        <v>1</v>
      </c>
      <c r="J2854">
        <v>0</v>
      </c>
      <c r="K2854">
        <v>0</v>
      </c>
      <c r="L2854">
        <v>7</v>
      </c>
      <c r="M2854">
        <v>3</v>
      </c>
      <c r="N2854">
        <v>2</v>
      </c>
      <c r="O2854">
        <v>0</v>
      </c>
      <c r="P2854">
        <v>0</v>
      </c>
      <c r="Q2854">
        <v>0</v>
      </c>
      <c r="R2854">
        <v>4</v>
      </c>
      <c r="S2854">
        <v>1</v>
      </c>
      <c r="T2854">
        <v>0</v>
      </c>
      <c r="U2854">
        <v>0</v>
      </c>
    </row>
    <row r="2855" spans="1:21" x14ac:dyDescent="0.35">
      <c r="A2855" t="s">
        <v>404</v>
      </c>
      <c r="B2855">
        <v>44402</v>
      </c>
      <c r="C2855" t="s">
        <v>394</v>
      </c>
      <c r="D2855" t="s">
        <v>106</v>
      </c>
      <c r="E2855">
        <v>1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5.333333333333333</v>
      </c>
      <c r="M2855">
        <v>3</v>
      </c>
      <c r="N2855">
        <v>2</v>
      </c>
      <c r="O2855">
        <v>2</v>
      </c>
      <c r="P2855">
        <v>1</v>
      </c>
      <c r="Q2855">
        <v>1</v>
      </c>
      <c r="R2855">
        <v>4</v>
      </c>
      <c r="S2855">
        <v>0</v>
      </c>
      <c r="T2855">
        <v>0</v>
      </c>
      <c r="U2855">
        <v>0</v>
      </c>
    </row>
    <row r="2856" spans="1:21" x14ac:dyDescent="0.35">
      <c r="A2856" t="s">
        <v>404</v>
      </c>
      <c r="B2856" t="s">
        <v>0</v>
      </c>
      <c r="C2856" t="s">
        <v>1</v>
      </c>
      <c r="D2856" t="s">
        <v>2</v>
      </c>
      <c r="E2856" t="s">
        <v>3</v>
      </c>
      <c r="F2856" t="s">
        <v>4</v>
      </c>
      <c r="G2856" t="s">
        <v>5</v>
      </c>
      <c r="H2856" t="s">
        <v>6</v>
      </c>
      <c r="I2856" t="s">
        <v>7</v>
      </c>
      <c r="J2856" t="s">
        <v>8</v>
      </c>
      <c r="K2856" t="s">
        <v>9</v>
      </c>
      <c r="L2856" t="s">
        <v>10</v>
      </c>
      <c r="M2856" t="s">
        <v>11</v>
      </c>
      <c r="N2856" t="s">
        <v>12</v>
      </c>
      <c r="O2856" t="s">
        <v>13</v>
      </c>
      <c r="P2856" t="s">
        <v>14</v>
      </c>
      <c r="Q2856" t="s">
        <v>15</v>
      </c>
      <c r="R2856" t="s">
        <v>16</v>
      </c>
      <c r="S2856" t="s">
        <v>17</v>
      </c>
      <c r="T2856" t="s">
        <v>18</v>
      </c>
      <c r="U2856" t="s">
        <v>19</v>
      </c>
    </row>
    <row r="2857" spans="1:21" x14ac:dyDescent="0.35">
      <c r="A2857" t="s">
        <v>404</v>
      </c>
      <c r="B2857">
        <v>44403</v>
      </c>
      <c r="C2857" t="s">
        <v>388</v>
      </c>
      <c r="D2857" t="s">
        <v>49</v>
      </c>
      <c r="E2857">
        <v>1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6</v>
      </c>
      <c r="M2857">
        <v>5</v>
      </c>
      <c r="N2857">
        <v>2</v>
      </c>
      <c r="O2857">
        <v>2</v>
      </c>
      <c r="P2857">
        <v>1</v>
      </c>
      <c r="Q2857">
        <v>0</v>
      </c>
      <c r="R2857">
        <v>6</v>
      </c>
      <c r="S2857">
        <v>0</v>
      </c>
      <c r="T2857">
        <v>0</v>
      </c>
      <c r="U2857">
        <v>0</v>
      </c>
    </row>
    <row r="2858" spans="1:21" x14ac:dyDescent="0.35">
      <c r="A2858" t="s">
        <v>404</v>
      </c>
      <c r="B2858">
        <v>44404</v>
      </c>
      <c r="C2858" t="s">
        <v>386</v>
      </c>
      <c r="D2858" t="s">
        <v>49</v>
      </c>
      <c r="E2858">
        <v>1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6.333333333333333</v>
      </c>
      <c r="M2858">
        <v>4</v>
      </c>
      <c r="N2858">
        <v>1</v>
      </c>
      <c r="O2858">
        <v>1</v>
      </c>
      <c r="P2858">
        <v>1</v>
      </c>
      <c r="Q2858">
        <v>2</v>
      </c>
      <c r="R2858">
        <v>5</v>
      </c>
      <c r="S2858">
        <v>0</v>
      </c>
      <c r="T2858">
        <v>0</v>
      </c>
      <c r="U2858">
        <v>0</v>
      </c>
    </row>
    <row r="2859" spans="1:21" x14ac:dyDescent="0.35">
      <c r="A2859" t="s">
        <v>404</v>
      </c>
      <c r="B2859">
        <v>44405</v>
      </c>
      <c r="C2859" t="s">
        <v>390</v>
      </c>
      <c r="D2859" t="s">
        <v>49</v>
      </c>
      <c r="E2859">
        <v>1</v>
      </c>
      <c r="F2859">
        <v>0</v>
      </c>
      <c r="G2859">
        <v>0</v>
      </c>
      <c r="H2859">
        <v>0</v>
      </c>
      <c r="I2859">
        <v>1</v>
      </c>
      <c r="J2859">
        <v>0</v>
      </c>
      <c r="K2859">
        <v>0</v>
      </c>
      <c r="L2859">
        <v>3</v>
      </c>
      <c r="M2859">
        <v>10</v>
      </c>
      <c r="N2859">
        <v>9</v>
      </c>
      <c r="O2859">
        <v>9</v>
      </c>
      <c r="P2859">
        <v>0</v>
      </c>
      <c r="Q2859">
        <v>4</v>
      </c>
      <c r="R2859">
        <v>2</v>
      </c>
      <c r="S2859">
        <v>0</v>
      </c>
      <c r="T2859">
        <v>0</v>
      </c>
      <c r="U2859">
        <v>0</v>
      </c>
    </row>
    <row r="2860" spans="1:21" x14ac:dyDescent="0.35">
      <c r="A2860" t="s">
        <v>404</v>
      </c>
      <c r="B2860">
        <v>44407</v>
      </c>
      <c r="C2860" t="s">
        <v>397</v>
      </c>
      <c r="D2860" t="s">
        <v>110</v>
      </c>
      <c r="E2860">
        <v>1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5</v>
      </c>
      <c r="M2860">
        <v>2</v>
      </c>
      <c r="N2860">
        <v>1</v>
      </c>
      <c r="O2860">
        <v>1</v>
      </c>
      <c r="P2860">
        <v>0</v>
      </c>
      <c r="Q2860">
        <v>2</v>
      </c>
      <c r="R2860">
        <v>2</v>
      </c>
      <c r="S2860">
        <v>0</v>
      </c>
      <c r="T2860">
        <v>0</v>
      </c>
      <c r="U2860">
        <v>0</v>
      </c>
    </row>
    <row r="2861" spans="1:21" x14ac:dyDescent="0.35">
      <c r="A2861" t="s">
        <v>404</v>
      </c>
      <c r="B2861">
        <v>44408</v>
      </c>
      <c r="C2861" t="s">
        <v>394</v>
      </c>
      <c r="D2861" t="s">
        <v>110</v>
      </c>
      <c r="E2861">
        <v>1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4</v>
      </c>
      <c r="M2861">
        <v>4</v>
      </c>
      <c r="N2861">
        <v>1</v>
      </c>
      <c r="O2861">
        <v>1</v>
      </c>
      <c r="P2861">
        <v>0</v>
      </c>
      <c r="Q2861">
        <v>1</v>
      </c>
      <c r="R2861">
        <v>6</v>
      </c>
      <c r="S2861">
        <v>0</v>
      </c>
      <c r="T2861">
        <v>0</v>
      </c>
      <c r="U2861">
        <v>0</v>
      </c>
    </row>
    <row r="2862" spans="1:21" x14ac:dyDescent="0.35">
      <c r="A2862" t="s">
        <v>404</v>
      </c>
      <c r="B2862">
        <v>44409</v>
      </c>
      <c r="C2862" t="s">
        <v>388</v>
      </c>
      <c r="D2862" t="s">
        <v>110</v>
      </c>
      <c r="E2862">
        <v>1</v>
      </c>
      <c r="F2862">
        <v>0</v>
      </c>
      <c r="G2862">
        <v>0</v>
      </c>
      <c r="H2862">
        <v>0</v>
      </c>
      <c r="I2862">
        <v>1</v>
      </c>
      <c r="J2862">
        <v>0</v>
      </c>
      <c r="K2862">
        <v>0</v>
      </c>
      <c r="L2862">
        <v>4</v>
      </c>
      <c r="M2862">
        <v>5</v>
      </c>
      <c r="N2862">
        <v>3</v>
      </c>
      <c r="O2862">
        <v>2</v>
      </c>
      <c r="P2862">
        <v>0</v>
      </c>
      <c r="Q2862">
        <v>1</v>
      </c>
      <c r="R2862">
        <v>3</v>
      </c>
      <c r="S2862">
        <v>0</v>
      </c>
      <c r="T2862">
        <v>0</v>
      </c>
      <c r="U2862">
        <v>0</v>
      </c>
    </row>
    <row r="2863" spans="1:21" x14ac:dyDescent="0.35">
      <c r="A2863" t="s">
        <v>404</v>
      </c>
      <c r="B2863">
        <v>44411</v>
      </c>
      <c r="C2863" t="s">
        <v>386</v>
      </c>
      <c r="D2863" t="s">
        <v>91</v>
      </c>
      <c r="E2863">
        <v>1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5</v>
      </c>
      <c r="M2863">
        <v>7</v>
      </c>
      <c r="N2863">
        <v>5</v>
      </c>
      <c r="O2863">
        <v>5</v>
      </c>
      <c r="P2863">
        <v>3</v>
      </c>
      <c r="Q2863">
        <v>1</v>
      </c>
      <c r="R2863">
        <v>9</v>
      </c>
      <c r="S2863">
        <v>0</v>
      </c>
      <c r="T2863">
        <v>0</v>
      </c>
      <c r="U2863">
        <v>0</v>
      </c>
    </row>
    <row r="2864" spans="1:21" x14ac:dyDescent="0.35">
      <c r="A2864" t="s">
        <v>404</v>
      </c>
      <c r="B2864">
        <v>44412</v>
      </c>
      <c r="C2864" t="s">
        <v>398</v>
      </c>
      <c r="D2864" t="s">
        <v>91</v>
      </c>
      <c r="E2864">
        <v>1</v>
      </c>
      <c r="F2864">
        <v>0</v>
      </c>
      <c r="G2864">
        <v>0</v>
      </c>
      <c r="H2864">
        <v>0</v>
      </c>
      <c r="I2864">
        <v>1</v>
      </c>
      <c r="J2864">
        <v>0</v>
      </c>
      <c r="K2864">
        <v>0</v>
      </c>
      <c r="L2864">
        <v>4</v>
      </c>
      <c r="M2864">
        <v>7</v>
      </c>
      <c r="N2864">
        <v>5</v>
      </c>
      <c r="O2864">
        <v>5</v>
      </c>
      <c r="P2864">
        <v>0</v>
      </c>
      <c r="Q2864">
        <v>2</v>
      </c>
      <c r="R2864">
        <v>2</v>
      </c>
      <c r="S2864">
        <v>0</v>
      </c>
      <c r="T2864">
        <v>0</v>
      </c>
      <c r="U2864">
        <v>0</v>
      </c>
    </row>
    <row r="2865" spans="1:21" x14ac:dyDescent="0.35">
      <c r="A2865" t="s">
        <v>404</v>
      </c>
      <c r="B2865">
        <v>44413</v>
      </c>
      <c r="C2865" t="s">
        <v>397</v>
      </c>
      <c r="D2865" t="s">
        <v>32</v>
      </c>
      <c r="E2865">
        <v>1</v>
      </c>
      <c r="F2865">
        <v>0</v>
      </c>
      <c r="G2865">
        <v>0</v>
      </c>
      <c r="H2865">
        <v>1</v>
      </c>
      <c r="I2865">
        <v>0</v>
      </c>
      <c r="J2865">
        <v>0</v>
      </c>
      <c r="K2865">
        <v>0</v>
      </c>
      <c r="L2865">
        <v>5.333333333333333</v>
      </c>
      <c r="M2865">
        <v>3</v>
      </c>
      <c r="N2865">
        <v>1</v>
      </c>
      <c r="O2865">
        <v>1</v>
      </c>
      <c r="P2865">
        <v>1</v>
      </c>
      <c r="Q2865">
        <v>1</v>
      </c>
      <c r="R2865">
        <v>0</v>
      </c>
      <c r="S2865">
        <v>0</v>
      </c>
      <c r="T2865">
        <v>0</v>
      </c>
      <c r="U2865">
        <v>1</v>
      </c>
    </row>
    <row r="2866" spans="1:21" x14ac:dyDescent="0.35">
      <c r="A2866" t="s">
        <v>404</v>
      </c>
      <c r="B2866">
        <v>44414</v>
      </c>
      <c r="C2866" t="s">
        <v>394</v>
      </c>
      <c r="D2866" t="s">
        <v>32</v>
      </c>
      <c r="E2866">
        <v>1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5</v>
      </c>
      <c r="M2866">
        <v>7</v>
      </c>
      <c r="N2866">
        <v>3</v>
      </c>
      <c r="O2866">
        <v>3</v>
      </c>
      <c r="P2866">
        <v>2</v>
      </c>
      <c r="Q2866">
        <v>1</v>
      </c>
      <c r="R2866">
        <v>5</v>
      </c>
      <c r="S2866">
        <v>0</v>
      </c>
      <c r="T2866">
        <v>0</v>
      </c>
      <c r="U2866">
        <v>0</v>
      </c>
    </row>
    <row r="2867" spans="1:21" x14ac:dyDescent="0.35">
      <c r="A2867" t="s">
        <v>404</v>
      </c>
      <c r="B2867">
        <v>44415</v>
      </c>
      <c r="C2867" t="s">
        <v>388</v>
      </c>
      <c r="D2867" t="s">
        <v>32</v>
      </c>
      <c r="E2867">
        <v>1</v>
      </c>
      <c r="F2867">
        <v>0</v>
      </c>
      <c r="G2867">
        <v>0</v>
      </c>
      <c r="H2867">
        <v>0</v>
      </c>
      <c r="I2867">
        <v>1</v>
      </c>
      <c r="J2867">
        <v>0</v>
      </c>
      <c r="K2867">
        <v>0</v>
      </c>
      <c r="L2867">
        <v>6</v>
      </c>
      <c r="M2867">
        <v>7</v>
      </c>
      <c r="N2867">
        <v>2</v>
      </c>
      <c r="O2867">
        <v>2</v>
      </c>
      <c r="P2867">
        <v>1</v>
      </c>
      <c r="Q2867">
        <v>0</v>
      </c>
      <c r="R2867">
        <v>3</v>
      </c>
      <c r="S2867">
        <v>0</v>
      </c>
      <c r="T2867">
        <v>0</v>
      </c>
      <c r="U2867">
        <v>0</v>
      </c>
    </row>
    <row r="2868" spans="1:21" x14ac:dyDescent="0.35">
      <c r="A2868" t="s">
        <v>404</v>
      </c>
      <c r="B2868">
        <v>44416</v>
      </c>
      <c r="C2868" t="s">
        <v>386</v>
      </c>
      <c r="D2868" t="s">
        <v>32</v>
      </c>
      <c r="E2868">
        <v>1</v>
      </c>
      <c r="F2868">
        <v>0</v>
      </c>
      <c r="G2868">
        <v>0</v>
      </c>
      <c r="H2868">
        <v>1</v>
      </c>
      <c r="I2868">
        <v>0</v>
      </c>
      <c r="J2868">
        <v>0</v>
      </c>
      <c r="K2868">
        <v>0</v>
      </c>
      <c r="L2868">
        <v>5</v>
      </c>
      <c r="M2868">
        <v>6</v>
      </c>
      <c r="N2868">
        <v>3</v>
      </c>
      <c r="O2868">
        <v>3</v>
      </c>
      <c r="P2868">
        <v>0</v>
      </c>
      <c r="Q2868">
        <v>3</v>
      </c>
      <c r="R2868">
        <v>5</v>
      </c>
      <c r="S2868">
        <v>0</v>
      </c>
      <c r="T2868">
        <v>0</v>
      </c>
      <c r="U2868">
        <v>0</v>
      </c>
    </row>
    <row r="2869" spans="1:21" x14ac:dyDescent="0.35">
      <c r="A2869" t="s">
        <v>404</v>
      </c>
      <c r="B2869">
        <v>44417</v>
      </c>
      <c r="C2869" t="s">
        <v>399</v>
      </c>
      <c r="D2869" t="s">
        <v>21</v>
      </c>
      <c r="E2869">
        <v>1</v>
      </c>
      <c r="F2869">
        <v>0</v>
      </c>
      <c r="G2869">
        <v>0</v>
      </c>
      <c r="H2869">
        <v>0</v>
      </c>
      <c r="I2869">
        <v>1</v>
      </c>
      <c r="J2869">
        <v>0</v>
      </c>
      <c r="K2869">
        <v>0</v>
      </c>
      <c r="L2869">
        <v>2</v>
      </c>
      <c r="M2869">
        <v>5</v>
      </c>
      <c r="N2869">
        <v>7</v>
      </c>
      <c r="O2869">
        <v>6</v>
      </c>
      <c r="P2869">
        <v>3</v>
      </c>
      <c r="Q2869">
        <v>3</v>
      </c>
      <c r="R2869">
        <v>2</v>
      </c>
      <c r="S2869">
        <v>0</v>
      </c>
      <c r="T2869">
        <v>0</v>
      </c>
      <c r="U2869">
        <v>0</v>
      </c>
    </row>
    <row r="2870" spans="1:21" x14ac:dyDescent="0.35">
      <c r="A2870" t="s">
        <v>404</v>
      </c>
      <c r="B2870">
        <v>44418</v>
      </c>
      <c r="C2870" t="s">
        <v>397</v>
      </c>
      <c r="D2870" t="s">
        <v>21</v>
      </c>
      <c r="E2870">
        <v>1</v>
      </c>
      <c r="F2870">
        <v>0</v>
      </c>
      <c r="G2870">
        <v>0</v>
      </c>
      <c r="H2870">
        <v>1</v>
      </c>
      <c r="I2870">
        <v>0</v>
      </c>
      <c r="J2870">
        <v>0</v>
      </c>
      <c r="K2870">
        <v>0</v>
      </c>
      <c r="L2870">
        <v>6</v>
      </c>
      <c r="M2870">
        <v>5</v>
      </c>
      <c r="N2870">
        <v>3</v>
      </c>
      <c r="O2870">
        <v>3</v>
      </c>
      <c r="P2870">
        <v>2</v>
      </c>
      <c r="Q2870">
        <v>1</v>
      </c>
      <c r="R2870">
        <v>10</v>
      </c>
      <c r="S2870">
        <v>0</v>
      </c>
      <c r="T2870">
        <v>0</v>
      </c>
      <c r="U2870">
        <v>0</v>
      </c>
    </row>
    <row r="2871" spans="1:21" x14ac:dyDescent="0.35">
      <c r="A2871" t="s">
        <v>404</v>
      </c>
      <c r="B2871">
        <v>44419</v>
      </c>
      <c r="C2871" t="s">
        <v>394</v>
      </c>
      <c r="D2871" t="s">
        <v>21</v>
      </c>
      <c r="E2871">
        <v>1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5.333333333333333</v>
      </c>
      <c r="M2871">
        <v>6</v>
      </c>
      <c r="N2871">
        <v>0</v>
      </c>
      <c r="O2871">
        <v>0</v>
      </c>
      <c r="P2871">
        <v>0</v>
      </c>
      <c r="Q2871">
        <v>1</v>
      </c>
      <c r="R2871">
        <v>6</v>
      </c>
      <c r="S2871">
        <v>0</v>
      </c>
      <c r="T2871">
        <v>0</v>
      </c>
      <c r="U2871">
        <v>0</v>
      </c>
    </row>
    <row r="2872" spans="1:21" x14ac:dyDescent="0.35">
      <c r="A2872" t="s">
        <v>404</v>
      </c>
      <c r="B2872">
        <v>44421</v>
      </c>
      <c r="C2872" t="s">
        <v>388</v>
      </c>
      <c r="D2872" t="s">
        <v>35</v>
      </c>
      <c r="E2872">
        <v>1</v>
      </c>
      <c r="F2872">
        <v>0</v>
      </c>
      <c r="G2872">
        <v>0</v>
      </c>
      <c r="H2872">
        <v>0</v>
      </c>
      <c r="I2872">
        <v>1</v>
      </c>
      <c r="J2872">
        <v>0</v>
      </c>
      <c r="K2872">
        <v>0</v>
      </c>
      <c r="L2872">
        <v>2.6666666666666665</v>
      </c>
      <c r="M2872">
        <v>6</v>
      </c>
      <c r="N2872">
        <v>4</v>
      </c>
      <c r="O2872">
        <v>4</v>
      </c>
      <c r="P2872">
        <v>2</v>
      </c>
      <c r="Q2872">
        <v>0</v>
      </c>
      <c r="R2872">
        <v>3</v>
      </c>
      <c r="S2872">
        <v>0</v>
      </c>
      <c r="T2872">
        <v>0</v>
      </c>
      <c r="U2872">
        <v>1</v>
      </c>
    </row>
    <row r="2873" spans="1:21" x14ac:dyDescent="0.35">
      <c r="A2873" t="s">
        <v>404</v>
      </c>
      <c r="B2873">
        <v>44422</v>
      </c>
      <c r="C2873" t="s">
        <v>386</v>
      </c>
      <c r="D2873" t="s">
        <v>35</v>
      </c>
      <c r="E2873">
        <v>1</v>
      </c>
      <c r="F2873">
        <v>0</v>
      </c>
      <c r="G2873">
        <v>0</v>
      </c>
      <c r="H2873">
        <v>1</v>
      </c>
      <c r="I2873">
        <v>0</v>
      </c>
      <c r="J2873">
        <v>0</v>
      </c>
      <c r="K2873">
        <v>0</v>
      </c>
      <c r="L2873">
        <v>6</v>
      </c>
      <c r="M2873">
        <v>3</v>
      </c>
      <c r="N2873">
        <v>0</v>
      </c>
      <c r="O2873">
        <v>0</v>
      </c>
      <c r="P2873">
        <v>0</v>
      </c>
      <c r="Q2873">
        <v>1</v>
      </c>
      <c r="R2873">
        <v>4</v>
      </c>
      <c r="S2873">
        <v>1</v>
      </c>
      <c r="T2873">
        <v>0</v>
      </c>
      <c r="U2873">
        <v>0</v>
      </c>
    </row>
    <row r="2874" spans="1:21" x14ac:dyDescent="0.35">
      <c r="A2874" t="s">
        <v>404</v>
      </c>
      <c r="B2874">
        <v>44423</v>
      </c>
      <c r="C2874" t="s">
        <v>398</v>
      </c>
      <c r="D2874" t="s">
        <v>35</v>
      </c>
      <c r="E2874">
        <v>1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5</v>
      </c>
      <c r="M2874">
        <v>3</v>
      </c>
      <c r="N2874">
        <v>1</v>
      </c>
      <c r="O2874">
        <v>1</v>
      </c>
      <c r="P2874">
        <v>1</v>
      </c>
      <c r="Q2874">
        <v>0</v>
      </c>
      <c r="R2874">
        <v>3</v>
      </c>
      <c r="S2874">
        <v>0</v>
      </c>
      <c r="T2874">
        <v>0</v>
      </c>
      <c r="U2874">
        <v>0</v>
      </c>
    </row>
    <row r="2875" spans="1:21" x14ac:dyDescent="0.35">
      <c r="A2875" t="s">
        <v>404</v>
      </c>
      <c r="B2875">
        <v>44424</v>
      </c>
      <c r="C2875" t="s">
        <v>397</v>
      </c>
      <c r="D2875" t="s">
        <v>40</v>
      </c>
      <c r="E2875">
        <v>1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6</v>
      </c>
      <c r="M2875">
        <v>7</v>
      </c>
      <c r="N2875">
        <v>4</v>
      </c>
      <c r="O2875">
        <v>2</v>
      </c>
      <c r="P2875">
        <v>1</v>
      </c>
      <c r="Q2875">
        <v>2</v>
      </c>
      <c r="R2875">
        <v>3</v>
      </c>
      <c r="S2875">
        <v>1</v>
      </c>
      <c r="T2875">
        <v>0</v>
      </c>
      <c r="U2875">
        <v>1</v>
      </c>
    </row>
    <row r="2876" spans="1:21" x14ac:dyDescent="0.35">
      <c r="A2876" t="s">
        <v>404</v>
      </c>
      <c r="B2876">
        <v>44425</v>
      </c>
      <c r="C2876" t="s">
        <v>394</v>
      </c>
      <c r="D2876" t="s">
        <v>40</v>
      </c>
      <c r="E2876">
        <v>1</v>
      </c>
      <c r="F2876">
        <v>0</v>
      </c>
      <c r="G2876">
        <v>0</v>
      </c>
      <c r="H2876">
        <v>0</v>
      </c>
      <c r="I2876">
        <v>1</v>
      </c>
      <c r="J2876">
        <v>0</v>
      </c>
      <c r="K2876">
        <v>0</v>
      </c>
      <c r="L2876">
        <v>6</v>
      </c>
      <c r="M2876">
        <v>5</v>
      </c>
      <c r="N2876">
        <v>3</v>
      </c>
      <c r="O2876">
        <v>2</v>
      </c>
      <c r="P2876">
        <v>1</v>
      </c>
      <c r="Q2876">
        <v>0</v>
      </c>
      <c r="R2876">
        <v>3</v>
      </c>
      <c r="S2876">
        <v>0</v>
      </c>
      <c r="T2876">
        <v>0</v>
      </c>
      <c r="U2876">
        <v>0</v>
      </c>
    </row>
    <row r="2877" spans="1:21" x14ac:dyDescent="0.35">
      <c r="A2877" t="s">
        <v>404</v>
      </c>
      <c r="B2877" t="s">
        <v>0</v>
      </c>
      <c r="C2877" t="s">
        <v>1</v>
      </c>
      <c r="D2877" t="s">
        <v>2</v>
      </c>
      <c r="E2877" t="s">
        <v>3</v>
      </c>
      <c r="F2877" t="s">
        <v>4</v>
      </c>
      <c r="G2877" t="s">
        <v>5</v>
      </c>
      <c r="H2877" t="s">
        <v>6</v>
      </c>
      <c r="I2877" t="s">
        <v>7</v>
      </c>
      <c r="J2877" t="s">
        <v>8</v>
      </c>
      <c r="K2877" t="s">
        <v>9</v>
      </c>
      <c r="L2877" t="s">
        <v>10</v>
      </c>
      <c r="M2877" t="s">
        <v>11</v>
      </c>
      <c r="N2877" t="s">
        <v>12</v>
      </c>
      <c r="O2877" t="s">
        <v>13</v>
      </c>
      <c r="P2877" t="s">
        <v>14</v>
      </c>
      <c r="Q2877" t="s">
        <v>15</v>
      </c>
      <c r="R2877" t="s">
        <v>16</v>
      </c>
      <c r="S2877" t="s">
        <v>17</v>
      </c>
      <c r="T2877" t="s">
        <v>18</v>
      </c>
      <c r="U2877" t="s">
        <v>19</v>
      </c>
    </row>
    <row r="2878" spans="1:21" x14ac:dyDescent="0.35">
      <c r="A2878" t="s">
        <v>404</v>
      </c>
      <c r="B2878">
        <v>44426</v>
      </c>
      <c r="C2878" t="s">
        <v>391</v>
      </c>
      <c r="D2878" t="s">
        <v>40</v>
      </c>
      <c r="E2878">
        <v>1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1.3333333333333333</v>
      </c>
      <c r="M2878">
        <v>1</v>
      </c>
      <c r="N2878">
        <v>2</v>
      </c>
      <c r="O2878">
        <v>2</v>
      </c>
      <c r="P2878">
        <v>1</v>
      </c>
      <c r="Q2878">
        <v>3</v>
      </c>
      <c r="R2878">
        <v>1</v>
      </c>
      <c r="S2878">
        <v>0</v>
      </c>
      <c r="T2878">
        <v>0</v>
      </c>
      <c r="U2878">
        <v>0</v>
      </c>
    </row>
    <row r="2879" spans="1:21" x14ac:dyDescent="0.35">
      <c r="A2879" t="s">
        <v>404</v>
      </c>
      <c r="B2879">
        <v>44427</v>
      </c>
      <c r="C2879" t="s">
        <v>400</v>
      </c>
      <c r="D2879" t="s">
        <v>52</v>
      </c>
      <c r="E2879">
        <v>1</v>
      </c>
      <c r="F2879">
        <v>0</v>
      </c>
      <c r="G2879">
        <v>0</v>
      </c>
      <c r="H2879">
        <v>0</v>
      </c>
      <c r="I2879">
        <v>1</v>
      </c>
      <c r="J2879">
        <v>0</v>
      </c>
      <c r="K2879">
        <v>0</v>
      </c>
      <c r="L2879">
        <v>3.3333333333333335</v>
      </c>
      <c r="M2879">
        <v>3</v>
      </c>
      <c r="N2879">
        <v>4</v>
      </c>
      <c r="O2879">
        <v>4</v>
      </c>
      <c r="P2879">
        <v>0</v>
      </c>
      <c r="Q2879">
        <v>1</v>
      </c>
      <c r="R2879">
        <v>4</v>
      </c>
      <c r="S2879">
        <v>0</v>
      </c>
      <c r="T2879">
        <v>0</v>
      </c>
      <c r="U2879">
        <v>0</v>
      </c>
    </row>
    <row r="2880" spans="1:21" x14ac:dyDescent="0.35">
      <c r="A2880" t="s">
        <v>404</v>
      </c>
      <c r="B2880">
        <v>44428</v>
      </c>
      <c r="C2880" t="s">
        <v>398</v>
      </c>
      <c r="D2880" t="s">
        <v>52</v>
      </c>
      <c r="E2880">
        <v>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5</v>
      </c>
      <c r="M2880">
        <v>8</v>
      </c>
      <c r="N2880">
        <v>7</v>
      </c>
      <c r="O2880">
        <v>7</v>
      </c>
      <c r="P2880">
        <v>1</v>
      </c>
      <c r="Q2880">
        <v>5</v>
      </c>
      <c r="R2880">
        <v>2</v>
      </c>
      <c r="S2880">
        <v>2</v>
      </c>
      <c r="T2880">
        <v>0</v>
      </c>
      <c r="U2880">
        <v>0</v>
      </c>
    </row>
    <row r="2881" spans="1:21" x14ac:dyDescent="0.35">
      <c r="A2881" t="s">
        <v>404</v>
      </c>
      <c r="B2881">
        <v>44429</v>
      </c>
      <c r="C2881" t="s">
        <v>386</v>
      </c>
      <c r="D2881" t="s">
        <v>52</v>
      </c>
      <c r="E2881">
        <v>1</v>
      </c>
      <c r="F2881">
        <v>0</v>
      </c>
      <c r="G2881">
        <v>0</v>
      </c>
      <c r="H2881">
        <v>0</v>
      </c>
      <c r="I2881">
        <v>1</v>
      </c>
      <c r="J2881">
        <v>0</v>
      </c>
      <c r="K2881">
        <v>0</v>
      </c>
      <c r="L2881">
        <v>4.333333333333333</v>
      </c>
      <c r="M2881">
        <v>4</v>
      </c>
      <c r="N2881">
        <v>5</v>
      </c>
      <c r="O2881">
        <v>5</v>
      </c>
      <c r="P2881">
        <v>0</v>
      </c>
      <c r="Q2881">
        <v>1</v>
      </c>
      <c r="R2881">
        <v>5</v>
      </c>
      <c r="S2881">
        <v>2</v>
      </c>
      <c r="T2881">
        <v>0</v>
      </c>
      <c r="U2881">
        <v>1</v>
      </c>
    </row>
    <row r="2882" spans="1:21" x14ac:dyDescent="0.35">
      <c r="A2882" t="s">
        <v>404</v>
      </c>
      <c r="B2882">
        <v>44432</v>
      </c>
      <c r="C2882" t="s">
        <v>397</v>
      </c>
      <c r="D2882" t="s">
        <v>38</v>
      </c>
      <c r="E2882">
        <v>1</v>
      </c>
      <c r="F2882">
        <v>0</v>
      </c>
      <c r="G2882">
        <v>0</v>
      </c>
      <c r="H2882">
        <v>0</v>
      </c>
      <c r="I2882">
        <v>1</v>
      </c>
      <c r="J2882">
        <v>0</v>
      </c>
      <c r="K2882">
        <v>0</v>
      </c>
      <c r="L2882">
        <v>4.666666666666667</v>
      </c>
      <c r="M2882">
        <v>7</v>
      </c>
      <c r="N2882">
        <v>9</v>
      </c>
      <c r="O2882">
        <v>9</v>
      </c>
      <c r="P2882">
        <v>3</v>
      </c>
      <c r="Q2882">
        <v>4</v>
      </c>
      <c r="R2882">
        <v>4</v>
      </c>
      <c r="S2882">
        <v>0</v>
      </c>
      <c r="T2882">
        <v>0</v>
      </c>
      <c r="U2882">
        <v>1</v>
      </c>
    </row>
    <row r="2883" spans="1:21" x14ac:dyDescent="0.35">
      <c r="A2883" t="s">
        <v>404</v>
      </c>
      <c r="B2883">
        <v>44433</v>
      </c>
      <c r="C2883" t="s">
        <v>394</v>
      </c>
      <c r="D2883" t="s">
        <v>38</v>
      </c>
      <c r="E2883">
        <v>1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5</v>
      </c>
      <c r="M2883">
        <v>4</v>
      </c>
      <c r="N2883">
        <v>0</v>
      </c>
      <c r="O2883">
        <v>0</v>
      </c>
      <c r="P2883">
        <v>0</v>
      </c>
      <c r="Q2883">
        <v>1</v>
      </c>
      <c r="R2883">
        <v>7</v>
      </c>
      <c r="S2883">
        <v>0</v>
      </c>
      <c r="T2883">
        <v>0</v>
      </c>
      <c r="U2883">
        <v>0</v>
      </c>
    </row>
    <row r="2884" spans="1:21" x14ac:dyDescent="0.35">
      <c r="A2884" t="s">
        <v>404</v>
      </c>
      <c r="B2884">
        <v>44434</v>
      </c>
      <c r="C2884" t="s">
        <v>400</v>
      </c>
      <c r="D2884" t="s">
        <v>38</v>
      </c>
      <c r="E2884">
        <v>1</v>
      </c>
      <c r="F2884">
        <v>0</v>
      </c>
      <c r="G2884">
        <v>0</v>
      </c>
      <c r="H2884">
        <v>0</v>
      </c>
      <c r="I2884">
        <v>1</v>
      </c>
      <c r="J2884">
        <v>0</v>
      </c>
      <c r="K2884">
        <v>0</v>
      </c>
      <c r="L2884">
        <v>4</v>
      </c>
      <c r="M2884">
        <v>3</v>
      </c>
      <c r="N2884">
        <v>4</v>
      </c>
      <c r="O2884">
        <v>4</v>
      </c>
      <c r="P2884">
        <v>1</v>
      </c>
      <c r="Q2884">
        <v>3</v>
      </c>
      <c r="R2884">
        <v>3</v>
      </c>
      <c r="S2884">
        <v>0</v>
      </c>
      <c r="T2884">
        <v>0</v>
      </c>
      <c r="U2884">
        <v>0</v>
      </c>
    </row>
    <row r="2885" spans="1:21" x14ac:dyDescent="0.35">
      <c r="A2885" t="s">
        <v>404</v>
      </c>
      <c r="B2885">
        <v>44435</v>
      </c>
      <c r="C2885" t="s">
        <v>401</v>
      </c>
      <c r="D2885" t="s">
        <v>108</v>
      </c>
      <c r="E2885">
        <v>1</v>
      </c>
      <c r="F2885">
        <v>0</v>
      </c>
      <c r="G2885">
        <v>0</v>
      </c>
      <c r="H2885">
        <v>1</v>
      </c>
      <c r="I2885">
        <v>0</v>
      </c>
      <c r="J2885">
        <v>0</v>
      </c>
      <c r="K2885">
        <v>0</v>
      </c>
      <c r="L2885">
        <v>5.333333333333333</v>
      </c>
      <c r="M2885">
        <v>3</v>
      </c>
      <c r="N2885">
        <v>0</v>
      </c>
      <c r="O2885">
        <v>0</v>
      </c>
      <c r="P2885">
        <v>0</v>
      </c>
      <c r="Q2885">
        <v>1</v>
      </c>
      <c r="R2885">
        <v>2</v>
      </c>
      <c r="S2885">
        <v>1</v>
      </c>
      <c r="T2885">
        <v>0</v>
      </c>
      <c r="U2885">
        <v>0</v>
      </c>
    </row>
    <row r="2886" spans="1:21" x14ac:dyDescent="0.35">
      <c r="A2886" t="s">
        <v>404</v>
      </c>
      <c r="B2886">
        <v>44436</v>
      </c>
      <c r="C2886" t="s">
        <v>398</v>
      </c>
      <c r="D2886" t="s">
        <v>108</v>
      </c>
      <c r="E2886">
        <v>1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4</v>
      </c>
      <c r="M2886">
        <v>4</v>
      </c>
      <c r="N2886">
        <v>4</v>
      </c>
      <c r="O2886">
        <v>3</v>
      </c>
      <c r="P2886">
        <v>0</v>
      </c>
      <c r="Q2886">
        <v>1</v>
      </c>
      <c r="R2886">
        <v>2</v>
      </c>
      <c r="S2886">
        <v>0</v>
      </c>
      <c r="T2886">
        <v>0</v>
      </c>
      <c r="U2886">
        <v>0</v>
      </c>
    </row>
    <row r="2887" spans="1:21" x14ac:dyDescent="0.35">
      <c r="A2887" t="s">
        <v>404</v>
      </c>
      <c r="B2887">
        <v>44437</v>
      </c>
      <c r="C2887" t="s">
        <v>397</v>
      </c>
      <c r="D2887" t="s">
        <v>108</v>
      </c>
      <c r="E2887">
        <v>1</v>
      </c>
      <c r="F2887">
        <v>0</v>
      </c>
      <c r="G2887">
        <v>0</v>
      </c>
      <c r="H2887">
        <v>0</v>
      </c>
      <c r="I2887">
        <v>1</v>
      </c>
      <c r="J2887">
        <v>0</v>
      </c>
      <c r="K2887">
        <v>0</v>
      </c>
      <c r="L2887">
        <v>5</v>
      </c>
      <c r="M2887">
        <v>6</v>
      </c>
      <c r="N2887">
        <v>6</v>
      </c>
      <c r="O2887">
        <v>6</v>
      </c>
      <c r="P2887">
        <v>2</v>
      </c>
      <c r="Q2887">
        <v>3</v>
      </c>
      <c r="R2887">
        <v>5</v>
      </c>
      <c r="S2887">
        <v>1</v>
      </c>
      <c r="T2887">
        <v>0</v>
      </c>
      <c r="U2887">
        <v>0</v>
      </c>
    </row>
    <row r="2888" spans="1:21" x14ac:dyDescent="0.35">
      <c r="A2888" t="s">
        <v>404</v>
      </c>
      <c r="B2888">
        <v>44438</v>
      </c>
      <c r="C2888" t="s">
        <v>394</v>
      </c>
      <c r="D2888" t="s">
        <v>65</v>
      </c>
      <c r="E2888">
        <v>1</v>
      </c>
      <c r="F2888">
        <v>0</v>
      </c>
      <c r="G2888">
        <v>0</v>
      </c>
      <c r="H2888">
        <v>1</v>
      </c>
      <c r="I2888">
        <v>0</v>
      </c>
      <c r="J2888">
        <v>0</v>
      </c>
      <c r="K2888">
        <v>0</v>
      </c>
      <c r="L2888">
        <v>6</v>
      </c>
      <c r="M2888">
        <v>5</v>
      </c>
      <c r="N2888">
        <v>2</v>
      </c>
      <c r="O2888">
        <v>2</v>
      </c>
      <c r="P2888">
        <v>1</v>
      </c>
      <c r="Q2888">
        <v>0</v>
      </c>
      <c r="R2888">
        <v>5</v>
      </c>
      <c r="S2888">
        <v>0</v>
      </c>
      <c r="T2888">
        <v>0</v>
      </c>
      <c r="U2888">
        <v>1</v>
      </c>
    </row>
    <row r="2889" spans="1:21" x14ac:dyDescent="0.35">
      <c r="A2889" t="s">
        <v>404</v>
      </c>
      <c r="B2889">
        <v>44439</v>
      </c>
      <c r="C2889" t="s">
        <v>400</v>
      </c>
      <c r="D2889" t="s">
        <v>112</v>
      </c>
      <c r="E2889">
        <v>1</v>
      </c>
      <c r="F2889">
        <v>0</v>
      </c>
      <c r="G2889">
        <v>0</v>
      </c>
      <c r="H2889">
        <v>0</v>
      </c>
      <c r="I2889">
        <v>1</v>
      </c>
      <c r="J2889">
        <v>0</v>
      </c>
      <c r="K2889">
        <v>0</v>
      </c>
      <c r="L2889">
        <v>5</v>
      </c>
      <c r="M2889">
        <v>3</v>
      </c>
      <c r="N2889">
        <v>2</v>
      </c>
      <c r="O2889">
        <v>2</v>
      </c>
      <c r="P2889">
        <v>1</v>
      </c>
      <c r="Q2889">
        <v>0</v>
      </c>
      <c r="R2889">
        <v>5</v>
      </c>
      <c r="S2889">
        <v>0</v>
      </c>
      <c r="T2889">
        <v>0</v>
      </c>
      <c r="U2889">
        <v>1</v>
      </c>
    </row>
    <row r="2890" spans="1:21" x14ac:dyDescent="0.35">
      <c r="A2890" t="s">
        <v>404</v>
      </c>
      <c r="B2890">
        <v>44440</v>
      </c>
      <c r="C2890" t="s">
        <v>402</v>
      </c>
      <c r="D2890" t="s">
        <v>112</v>
      </c>
      <c r="E2890">
        <v>1</v>
      </c>
      <c r="F2890">
        <v>0</v>
      </c>
      <c r="G2890">
        <v>0</v>
      </c>
      <c r="H2890">
        <v>0</v>
      </c>
      <c r="I2890">
        <v>1</v>
      </c>
      <c r="J2890">
        <v>0</v>
      </c>
      <c r="K2890">
        <v>0</v>
      </c>
      <c r="L2890">
        <v>5</v>
      </c>
      <c r="M2890">
        <v>3</v>
      </c>
      <c r="N2890">
        <v>3</v>
      </c>
      <c r="O2890">
        <v>3</v>
      </c>
      <c r="P2890">
        <v>1</v>
      </c>
      <c r="Q2890">
        <v>1</v>
      </c>
      <c r="R2890">
        <v>5</v>
      </c>
      <c r="S2890">
        <v>0</v>
      </c>
      <c r="T2890">
        <v>0</v>
      </c>
      <c r="U2890">
        <v>0</v>
      </c>
    </row>
    <row r="2891" spans="1:21" x14ac:dyDescent="0.35">
      <c r="A2891" t="s">
        <v>404</v>
      </c>
      <c r="B2891">
        <v>44442</v>
      </c>
      <c r="C2891" t="s">
        <v>395</v>
      </c>
      <c r="D2891" t="s">
        <v>51</v>
      </c>
      <c r="E2891">
        <v>1</v>
      </c>
      <c r="F2891">
        <v>0</v>
      </c>
      <c r="G2891">
        <v>0</v>
      </c>
      <c r="H2891">
        <v>0</v>
      </c>
      <c r="I2891">
        <v>1</v>
      </c>
      <c r="J2891">
        <v>0</v>
      </c>
      <c r="K2891">
        <v>0</v>
      </c>
      <c r="L2891">
        <v>7</v>
      </c>
      <c r="M2891">
        <v>6</v>
      </c>
      <c r="N2891">
        <v>5</v>
      </c>
      <c r="O2891">
        <v>5</v>
      </c>
      <c r="P2891">
        <v>0</v>
      </c>
      <c r="Q2891">
        <v>0</v>
      </c>
      <c r="R2891">
        <v>2</v>
      </c>
      <c r="S2891">
        <v>0</v>
      </c>
      <c r="T2891">
        <v>0</v>
      </c>
      <c r="U2891">
        <v>1</v>
      </c>
    </row>
    <row r="2892" spans="1:21" x14ac:dyDescent="0.35">
      <c r="A2892" t="s">
        <v>404</v>
      </c>
      <c r="B2892">
        <v>44443</v>
      </c>
      <c r="C2892" t="s">
        <v>401</v>
      </c>
      <c r="D2892" t="s">
        <v>51</v>
      </c>
      <c r="E2892">
        <v>1</v>
      </c>
      <c r="F2892">
        <v>0</v>
      </c>
      <c r="G2892">
        <v>0</v>
      </c>
      <c r="H2892">
        <v>0</v>
      </c>
      <c r="I2892">
        <v>1</v>
      </c>
      <c r="J2892">
        <v>0</v>
      </c>
      <c r="K2892">
        <v>0</v>
      </c>
      <c r="L2892">
        <v>3</v>
      </c>
      <c r="M2892">
        <v>10</v>
      </c>
      <c r="N2892">
        <v>9</v>
      </c>
      <c r="O2892">
        <v>9</v>
      </c>
      <c r="P2892">
        <v>4</v>
      </c>
      <c r="Q2892">
        <v>1</v>
      </c>
      <c r="R2892">
        <v>2</v>
      </c>
      <c r="S2892">
        <v>0</v>
      </c>
      <c r="T2892">
        <v>1</v>
      </c>
      <c r="U2892">
        <v>0</v>
      </c>
    </row>
    <row r="2893" spans="1:21" x14ac:dyDescent="0.35">
      <c r="A2893" t="s">
        <v>404</v>
      </c>
      <c r="B2893">
        <v>44444</v>
      </c>
      <c r="C2893" t="s">
        <v>397</v>
      </c>
      <c r="D2893" t="s">
        <v>51</v>
      </c>
      <c r="E2893">
        <v>1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4.666666666666667</v>
      </c>
      <c r="M2893">
        <v>6</v>
      </c>
      <c r="N2893">
        <v>4</v>
      </c>
      <c r="O2893">
        <v>4</v>
      </c>
      <c r="P2893">
        <v>1</v>
      </c>
      <c r="Q2893">
        <v>1</v>
      </c>
      <c r="R2893">
        <v>3</v>
      </c>
      <c r="S2893">
        <v>0</v>
      </c>
      <c r="T2893">
        <v>0</v>
      </c>
      <c r="U2893">
        <v>1</v>
      </c>
    </row>
    <row r="2894" spans="1:21" x14ac:dyDescent="0.35">
      <c r="A2894" t="s">
        <v>404</v>
      </c>
      <c r="B2894">
        <v>44445</v>
      </c>
      <c r="C2894" t="s">
        <v>394</v>
      </c>
      <c r="D2894" t="s">
        <v>66</v>
      </c>
      <c r="E2894">
        <v>1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4</v>
      </c>
      <c r="M2894">
        <v>6</v>
      </c>
      <c r="N2894">
        <v>2</v>
      </c>
      <c r="O2894">
        <v>2</v>
      </c>
      <c r="P2894">
        <v>1</v>
      </c>
      <c r="Q2894">
        <v>0</v>
      </c>
      <c r="R2894">
        <v>4</v>
      </c>
      <c r="S2894">
        <v>0</v>
      </c>
      <c r="T2894">
        <v>0</v>
      </c>
      <c r="U2894">
        <v>0</v>
      </c>
    </row>
    <row r="2895" spans="1:21" x14ac:dyDescent="0.35">
      <c r="A2895" t="s">
        <v>404</v>
      </c>
      <c r="B2895">
        <v>44446</v>
      </c>
      <c r="C2895" t="s">
        <v>400</v>
      </c>
      <c r="D2895" t="s">
        <v>66</v>
      </c>
      <c r="E2895">
        <v>1</v>
      </c>
      <c r="F2895">
        <v>0</v>
      </c>
      <c r="G2895">
        <v>0</v>
      </c>
      <c r="H2895">
        <v>1</v>
      </c>
      <c r="I2895">
        <v>0</v>
      </c>
      <c r="J2895">
        <v>0</v>
      </c>
      <c r="K2895">
        <v>0</v>
      </c>
      <c r="L2895">
        <v>5</v>
      </c>
      <c r="M2895">
        <v>3</v>
      </c>
      <c r="N2895">
        <v>0</v>
      </c>
      <c r="O2895">
        <v>0</v>
      </c>
      <c r="P2895">
        <v>0</v>
      </c>
      <c r="Q2895">
        <v>4</v>
      </c>
      <c r="R2895">
        <v>7</v>
      </c>
      <c r="S2895">
        <v>0</v>
      </c>
      <c r="T2895">
        <v>0</v>
      </c>
      <c r="U2895">
        <v>0</v>
      </c>
    </row>
    <row r="2896" spans="1:21" x14ac:dyDescent="0.35">
      <c r="A2896" t="s">
        <v>404</v>
      </c>
      <c r="B2896">
        <v>44447</v>
      </c>
      <c r="C2896" t="s">
        <v>402</v>
      </c>
      <c r="D2896" t="s">
        <v>66</v>
      </c>
      <c r="E2896">
        <v>1</v>
      </c>
      <c r="F2896">
        <v>0</v>
      </c>
      <c r="G2896">
        <v>0</v>
      </c>
      <c r="H2896">
        <v>1</v>
      </c>
      <c r="I2896">
        <v>0</v>
      </c>
      <c r="J2896">
        <v>0</v>
      </c>
      <c r="K2896">
        <v>0</v>
      </c>
      <c r="L2896">
        <v>7</v>
      </c>
      <c r="M2896">
        <v>1</v>
      </c>
      <c r="N2896">
        <v>0</v>
      </c>
      <c r="O2896">
        <v>0</v>
      </c>
      <c r="P2896">
        <v>0</v>
      </c>
      <c r="Q2896">
        <v>0</v>
      </c>
      <c r="R2896">
        <v>4</v>
      </c>
      <c r="S2896">
        <v>0</v>
      </c>
      <c r="T2896">
        <v>0</v>
      </c>
      <c r="U2896">
        <v>0</v>
      </c>
    </row>
    <row r="2897" spans="1:21" x14ac:dyDescent="0.35">
      <c r="A2897" t="s">
        <v>404</v>
      </c>
      <c r="B2897">
        <v>44448</v>
      </c>
      <c r="C2897" t="s">
        <v>401</v>
      </c>
      <c r="D2897" t="s">
        <v>66</v>
      </c>
      <c r="E2897">
        <v>1</v>
      </c>
      <c r="F2897">
        <v>0</v>
      </c>
      <c r="G2897">
        <v>0</v>
      </c>
      <c r="H2897">
        <v>0</v>
      </c>
      <c r="I2897">
        <v>1</v>
      </c>
      <c r="J2897">
        <v>0</v>
      </c>
      <c r="K2897">
        <v>0</v>
      </c>
      <c r="L2897">
        <v>4</v>
      </c>
      <c r="M2897">
        <v>6</v>
      </c>
      <c r="N2897">
        <v>3</v>
      </c>
      <c r="O2897">
        <v>3</v>
      </c>
      <c r="P2897">
        <v>2</v>
      </c>
      <c r="Q2897">
        <v>4</v>
      </c>
      <c r="R2897">
        <v>2</v>
      </c>
      <c r="S2897">
        <v>0</v>
      </c>
      <c r="T2897">
        <v>0</v>
      </c>
      <c r="U2897">
        <v>0</v>
      </c>
    </row>
    <row r="2898" spans="1:21" x14ac:dyDescent="0.35">
      <c r="A2898" t="s">
        <v>404</v>
      </c>
      <c r="B2898" t="s">
        <v>0</v>
      </c>
      <c r="C2898" t="s">
        <v>1</v>
      </c>
      <c r="D2898" t="s">
        <v>2</v>
      </c>
      <c r="E2898" t="s">
        <v>3</v>
      </c>
      <c r="F2898" t="s">
        <v>4</v>
      </c>
      <c r="G2898" t="s">
        <v>5</v>
      </c>
      <c r="H2898" t="s">
        <v>6</v>
      </c>
      <c r="I2898" t="s">
        <v>7</v>
      </c>
      <c r="J2898" t="s">
        <v>8</v>
      </c>
      <c r="K2898" t="s">
        <v>9</v>
      </c>
      <c r="L2898" t="s">
        <v>10</v>
      </c>
      <c r="M2898" t="s">
        <v>11</v>
      </c>
      <c r="N2898" t="s">
        <v>12</v>
      </c>
      <c r="O2898" t="s">
        <v>13</v>
      </c>
      <c r="P2898" t="s">
        <v>14</v>
      </c>
      <c r="Q2898" t="s">
        <v>15</v>
      </c>
      <c r="R2898" t="s">
        <v>16</v>
      </c>
      <c r="S2898" t="s">
        <v>17</v>
      </c>
      <c r="T2898" t="s">
        <v>18</v>
      </c>
      <c r="U2898" t="s">
        <v>19</v>
      </c>
    </row>
    <row r="2899" spans="1:21" x14ac:dyDescent="0.35">
      <c r="A2899" t="s">
        <v>404</v>
      </c>
      <c r="B2899">
        <v>44449</v>
      </c>
      <c r="C2899" t="s">
        <v>397</v>
      </c>
      <c r="D2899" t="s">
        <v>47</v>
      </c>
      <c r="E2899">
        <v>1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6</v>
      </c>
      <c r="M2899">
        <v>5</v>
      </c>
      <c r="N2899">
        <v>4</v>
      </c>
      <c r="O2899">
        <v>4</v>
      </c>
      <c r="P2899">
        <v>1</v>
      </c>
      <c r="Q2899">
        <v>1</v>
      </c>
      <c r="R2899">
        <v>4</v>
      </c>
      <c r="S2899">
        <v>0</v>
      </c>
      <c r="T2899">
        <v>0</v>
      </c>
      <c r="U2899">
        <v>0</v>
      </c>
    </row>
    <row r="2900" spans="1:21" x14ac:dyDescent="0.35">
      <c r="A2900" t="s">
        <v>404</v>
      </c>
      <c r="B2900">
        <v>44450</v>
      </c>
      <c r="C2900" t="s">
        <v>388</v>
      </c>
      <c r="D2900" t="s">
        <v>47</v>
      </c>
      <c r="E2900">
        <v>1</v>
      </c>
      <c r="F2900">
        <v>0</v>
      </c>
      <c r="G2900">
        <v>0</v>
      </c>
      <c r="H2900">
        <v>1</v>
      </c>
      <c r="I2900">
        <v>0</v>
      </c>
      <c r="J2900">
        <v>0</v>
      </c>
      <c r="K2900">
        <v>0</v>
      </c>
      <c r="L2900">
        <v>5</v>
      </c>
      <c r="M2900">
        <v>5</v>
      </c>
      <c r="N2900">
        <v>1</v>
      </c>
      <c r="O2900">
        <v>1</v>
      </c>
      <c r="P2900">
        <v>0</v>
      </c>
      <c r="Q2900">
        <v>0</v>
      </c>
      <c r="R2900">
        <v>3</v>
      </c>
      <c r="S2900">
        <v>1</v>
      </c>
      <c r="T2900">
        <v>0</v>
      </c>
      <c r="U2900">
        <v>0</v>
      </c>
    </row>
    <row r="2901" spans="1:21" x14ac:dyDescent="0.35">
      <c r="A2901" t="s">
        <v>404</v>
      </c>
      <c r="B2901">
        <v>44451</v>
      </c>
      <c r="C2901" t="s">
        <v>394</v>
      </c>
      <c r="D2901" t="s">
        <v>47</v>
      </c>
      <c r="E2901">
        <v>1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4.333333333333333</v>
      </c>
      <c r="M2901">
        <v>5</v>
      </c>
      <c r="N2901">
        <v>3</v>
      </c>
      <c r="O2901">
        <v>3</v>
      </c>
      <c r="P2901">
        <v>1</v>
      </c>
      <c r="Q2901">
        <v>0</v>
      </c>
      <c r="R2901">
        <v>6</v>
      </c>
      <c r="S2901">
        <v>0</v>
      </c>
      <c r="T2901">
        <v>0</v>
      </c>
      <c r="U2901">
        <v>0</v>
      </c>
    </row>
    <row r="2902" spans="1:21" x14ac:dyDescent="0.35">
      <c r="A2902" t="s">
        <v>404</v>
      </c>
      <c r="B2902">
        <v>44452</v>
      </c>
      <c r="C2902" t="s">
        <v>400</v>
      </c>
      <c r="D2902" t="s">
        <v>52</v>
      </c>
      <c r="E2902">
        <v>1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0.66666666666666663</v>
      </c>
      <c r="M2902">
        <v>0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0</v>
      </c>
      <c r="T2902">
        <v>0</v>
      </c>
      <c r="U2902">
        <v>0</v>
      </c>
    </row>
    <row r="2903" spans="1:21" x14ac:dyDescent="0.35">
      <c r="A2903" t="s">
        <v>404</v>
      </c>
      <c r="B2903" t="s">
        <v>260</v>
      </c>
      <c r="C2903" t="s">
        <v>402</v>
      </c>
      <c r="D2903" t="s">
        <v>40</v>
      </c>
      <c r="E2903">
        <v>1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5</v>
      </c>
      <c r="M2903">
        <v>3</v>
      </c>
      <c r="N2903">
        <v>1</v>
      </c>
      <c r="O2903">
        <v>1</v>
      </c>
      <c r="P2903">
        <v>1</v>
      </c>
      <c r="Q2903">
        <v>1</v>
      </c>
      <c r="R2903">
        <v>5</v>
      </c>
      <c r="S2903">
        <v>0</v>
      </c>
      <c r="T2903">
        <v>0</v>
      </c>
      <c r="U2903">
        <v>0</v>
      </c>
    </row>
    <row r="2904" spans="1:21" x14ac:dyDescent="0.35">
      <c r="A2904" t="s">
        <v>404</v>
      </c>
      <c r="B2904" t="s">
        <v>261</v>
      </c>
      <c r="C2904" t="s">
        <v>398</v>
      </c>
      <c r="D2904" t="s">
        <v>40</v>
      </c>
      <c r="E2904">
        <v>1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4</v>
      </c>
      <c r="M2904">
        <v>4</v>
      </c>
      <c r="N2904">
        <v>3</v>
      </c>
      <c r="O2904">
        <v>3</v>
      </c>
      <c r="P2904">
        <v>0</v>
      </c>
      <c r="Q2904">
        <v>1</v>
      </c>
      <c r="R2904">
        <v>2</v>
      </c>
      <c r="S2904">
        <v>0</v>
      </c>
      <c r="T2904">
        <v>0</v>
      </c>
      <c r="U2904">
        <v>0</v>
      </c>
    </row>
    <row r="2905" spans="1:21" x14ac:dyDescent="0.35">
      <c r="A2905" t="s">
        <v>404</v>
      </c>
      <c r="B2905">
        <v>44454</v>
      </c>
      <c r="C2905" t="s">
        <v>397</v>
      </c>
      <c r="D2905" t="s">
        <v>40</v>
      </c>
      <c r="E2905">
        <v>1</v>
      </c>
      <c r="F2905">
        <v>0</v>
      </c>
      <c r="G2905">
        <v>0</v>
      </c>
      <c r="H2905">
        <v>0</v>
      </c>
      <c r="I2905">
        <v>1</v>
      </c>
      <c r="J2905">
        <v>0</v>
      </c>
      <c r="K2905">
        <v>0</v>
      </c>
      <c r="L2905">
        <v>4.666666666666667</v>
      </c>
      <c r="M2905">
        <v>7</v>
      </c>
      <c r="N2905">
        <v>5</v>
      </c>
      <c r="O2905">
        <v>3</v>
      </c>
      <c r="P2905">
        <v>1</v>
      </c>
      <c r="Q2905">
        <v>1</v>
      </c>
      <c r="R2905">
        <v>3</v>
      </c>
      <c r="S2905">
        <v>0</v>
      </c>
      <c r="T2905">
        <v>0</v>
      </c>
      <c r="U2905">
        <v>0</v>
      </c>
    </row>
    <row r="2906" spans="1:21" x14ac:dyDescent="0.35">
      <c r="A2906" t="s">
        <v>404</v>
      </c>
      <c r="B2906">
        <v>44456</v>
      </c>
      <c r="C2906" t="s">
        <v>388</v>
      </c>
      <c r="D2906" t="s">
        <v>28</v>
      </c>
      <c r="E2906">
        <v>1</v>
      </c>
      <c r="F2906">
        <v>0</v>
      </c>
      <c r="G2906">
        <v>0</v>
      </c>
      <c r="H2906">
        <v>1</v>
      </c>
      <c r="I2906">
        <v>0</v>
      </c>
      <c r="J2906">
        <v>0</v>
      </c>
      <c r="K2906">
        <v>0</v>
      </c>
      <c r="L2906">
        <v>5.666666666666667</v>
      </c>
      <c r="M2906">
        <v>3</v>
      </c>
      <c r="N2906">
        <v>3</v>
      </c>
      <c r="O2906">
        <v>1</v>
      </c>
      <c r="P2906">
        <v>1</v>
      </c>
      <c r="Q2906">
        <v>2</v>
      </c>
      <c r="R2906">
        <v>2</v>
      </c>
      <c r="S2906">
        <v>0</v>
      </c>
      <c r="T2906">
        <v>0</v>
      </c>
      <c r="U2906">
        <v>0</v>
      </c>
    </row>
    <row r="2907" spans="1:21" x14ac:dyDescent="0.35">
      <c r="A2907" t="s">
        <v>404</v>
      </c>
      <c r="B2907">
        <v>44457</v>
      </c>
      <c r="C2907" t="s">
        <v>394</v>
      </c>
      <c r="D2907" t="s">
        <v>28</v>
      </c>
      <c r="E2907">
        <v>1</v>
      </c>
      <c r="F2907">
        <v>0</v>
      </c>
      <c r="G2907">
        <v>0</v>
      </c>
      <c r="H2907">
        <v>0</v>
      </c>
      <c r="I2907">
        <v>1</v>
      </c>
      <c r="J2907">
        <v>0</v>
      </c>
      <c r="K2907">
        <v>0</v>
      </c>
      <c r="L2907">
        <v>4</v>
      </c>
      <c r="M2907">
        <v>4</v>
      </c>
      <c r="N2907">
        <v>4</v>
      </c>
      <c r="O2907">
        <v>4</v>
      </c>
      <c r="P2907">
        <v>2</v>
      </c>
      <c r="Q2907">
        <v>2</v>
      </c>
      <c r="R2907">
        <v>3</v>
      </c>
      <c r="S2907">
        <v>0</v>
      </c>
      <c r="T2907">
        <v>0</v>
      </c>
      <c r="U2907">
        <v>0</v>
      </c>
    </row>
    <row r="2908" spans="1:21" x14ac:dyDescent="0.35">
      <c r="A2908" t="s">
        <v>404</v>
      </c>
      <c r="B2908">
        <v>44458</v>
      </c>
      <c r="C2908" t="s">
        <v>403</v>
      </c>
      <c r="D2908" t="s">
        <v>28</v>
      </c>
      <c r="E2908">
        <v>1</v>
      </c>
      <c r="F2908">
        <v>0</v>
      </c>
      <c r="G2908">
        <v>0</v>
      </c>
      <c r="H2908">
        <v>0</v>
      </c>
      <c r="I2908">
        <v>1</v>
      </c>
      <c r="J2908">
        <v>0</v>
      </c>
      <c r="K2908">
        <v>0</v>
      </c>
      <c r="L2908">
        <v>1</v>
      </c>
      <c r="M2908">
        <v>7</v>
      </c>
      <c r="N2908">
        <v>5</v>
      </c>
      <c r="O2908">
        <v>5</v>
      </c>
      <c r="P2908">
        <v>1</v>
      </c>
      <c r="Q2908">
        <v>0</v>
      </c>
      <c r="R2908">
        <v>1</v>
      </c>
      <c r="S2908">
        <v>0</v>
      </c>
      <c r="T2908">
        <v>0</v>
      </c>
      <c r="U2908">
        <v>0</v>
      </c>
    </row>
    <row r="2909" spans="1:21" x14ac:dyDescent="0.35">
      <c r="A2909" t="s">
        <v>404</v>
      </c>
      <c r="B2909">
        <v>44460</v>
      </c>
      <c r="C2909" t="s">
        <v>397</v>
      </c>
      <c r="D2909" t="s">
        <v>114</v>
      </c>
      <c r="E2909">
        <v>1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3</v>
      </c>
      <c r="M2909">
        <v>4</v>
      </c>
      <c r="N2909">
        <v>3</v>
      </c>
      <c r="O2909">
        <v>3</v>
      </c>
      <c r="P2909">
        <v>2</v>
      </c>
      <c r="Q2909">
        <v>2</v>
      </c>
      <c r="R2909">
        <v>6</v>
      </c>
      <c r="S2909">
        <v>3</v>
      </c>
      <c r="T2909">
        <v>0</v>
      </c>
      <c r="U2909">
        <v>0</v>
      </c>
    </row>
    <row r="2910" spans="1:21" x14ac:dyDescent="0.35">
      <c r="A2910" t="s">
        <v>404</v>
      </c>
      <c r="B2910">
        <v>44461</v>
      </c>
      <c r="C2910" t="s">
        <v>402</v>
      </c>
      <c r="D2910" t="s">
        <v>114</v>
      </c>
      <c r="E2910">
        <v>1</v>
      </c>
      <c r="F2910">
        <v>0</v>
      </c>
      <c r="G2910">
        <v>0</v>
      </c>
      <c r="H2910">
        <v>1</v>
      </c>
      <c r="I2910">
        <v>0</v>
      </c>
      <c r="J2910">
        <v>0</v>
      </c>
      <c r="K2910">
        <v>0</v>
      </c>
      <c r="L2910">
        <v>5</v>
      </c>
      <c r="M2910">
        <v>3</v>
      </c>
      <c r="N2910">
        <v>2</v>
      </c>
      <c r="O2910">
        <v>2</v>
      </c>
      <c r="P2910">
        <v>0</v>
      </c>
      <c r="Q2910">
        <v>1</v>
      </c>
      <c r="R2910">
        <v>11</v>
      </c>
      <c r="S2910">
        <v>0</v>
      </c>
      <c r="T2910">
        <v>0</v>
      </c>
      <c r="U2910">
        <v>0</v>
      </c>
    </row>
    <row r="2911" spans="1:21" x14ac:dyDescent="0.35">
      <c r="A2911" t="s">
        <v>404</v>
      </c>
      <c r="B2911">
        <v>44462</v>
      </c>
      <c r="C2911" t="s">
        <v>388</v>
      </c>
      <c r="D2911" t="s">
        <v>64</v>
      </c>
      <c r="E2911">
        <v>1</v>
      </c>
      <c r="F2911">
        <v>0</v>
      </c>
      <c r="G2911">
        <v>0</v>
      </c>
      <c r="H2911">
        <v>1</v>
      </c>
      <c r="I2911">
        <v>0</v>
      </c>
      <c r="J2911">
        <v>0</v>
      </c>
      <c r="K2911">
        <v>0</v>
      </c>
      <c r="L2911">
        <v>5</v>
      </c>
      <c r="M2911">
        <v>8</v>
      </c>
      <c r="N2911">
        <v>2</v>
      </c>
      <c r="O2911">
        <v>2</v>
      </c>
      <c r="P2911">
        <v>1</v>
      </c>
      <c r="Q2911">
        <v>1</v>
      </c>
      <c r="R2911">
        <v>2</v>
      </c>
      <c r="S2911">
        <v>0</v>
      </c>
      <c r="T2911">
        <v>0</v>
      </c>
      <c r="U2911">
        <v>0</v>
      </c>
    </row>
    <row r="2912" spans="1:21" x14ac:dyDescent="0.35">
      <c r="A2912" t="s">
        <v>404</v>
      </c>
      <c r="B2912">
        <v>44463</v>
      </c>
      <c r="C2912" t="s">
        <v>394</v>
      </c>
      <c r="D2912" t="s">
        <v>64</v>
      </c>
      <c r="E2912">
        <v>1</v>
      </c>
      <c r="F2912">
        <v>0</v>
      </c>
      <c r="G2912">
        <v>0</v>
      </c>
      <c r="H2912">
        <v>1</v>
      </c>
      <c r="I2912">
        <v>0</v>
      </c>
      <c r="J2912">
        <v>0</v>
      </c>
      <c r="K2912">
        <v>0</v>
      </c>
      <c r="L2912">
        <v>5.333333333333333</v>
      </c>
      <c r="M2912">
        <v>4</v>
      </c>
      <c r="N2912">
        <v>1</v>
      </c>
      <c r="O2912">
        <v>1</v>
      </c>
      <c r="P2912">
        <v>1</v>
      </c>
      <c r="Q2912">
        <v>0</v>
      </c>
      <c r="R2912">
        <v>6</v>
      </c>
      <c r="S2912">
        <v>0</v>
      </c>
      <c r="T2912">
        <v>0</v>
      </c>
      <c r="U2912">
        <v>0</v>
      </c>
    </row>
    <row r="2913" spans="1:21" x14ac:dyDescent="0.35">
      <c r="A2913" t="s">
        <v>404</v>
      </c>
      <c r="B2913">
        <v>44464</v>
      </c>
      <c r="C2913" t="s">
        <v>400</v>
      </c>
      <c r="D2913" t="s">
        <v>64</v>
      </c>
      <c r="E2913">
        <v>1</v>
      </c>
      <c r="F2913">
        <v>0</v>
      </c>
      <c r="G2913">
        <v>0</v>
      </c>
      <c r="H2913">
        <v>0</v>
      </c>
      <c r="I2913">
        <v>1</v>
      </c>
      <c r="J2913">
        <v>0</v>
      </c>
      <c r="K2913">
        <v>0</v>
      </c>
      <c r="L2913">
        <v>3</v>
      </c>
      <c r="M2913">
        <v>3</v>
      </c>
      <c r="N2913">
        <v>2</v>
      </c>
      <c r="O2913">
        <v>1</v>
      </c>
      <c r="P2913">
        <v>1</v>
      </c>
      <c r="Q2913">
        <v>2</v>
      </c>
      <c r="R2913">
        <v>1</v>
      </c>
      <c r="S2913">
        <v>0</v>
      </c>
      <c r="T2913">
        <v>0</v>
      </c>
      <c r="U2913">
        <v>0</v>
      </c>
    </row>
    <row r="2914" spans="1:21" x14ac:dyDescent="0.35">
      <c r="A2914" t="s">
        <v>404</v>
      </c>
      <c r="B2914">
        <v>44465</v>
      </c>
      <c r="C2914" t="s">
        <v>397</v>
      </c>
      <c r="D2914" t="s">
        <v>64</v>
      </c>
      <c r="E2914">
        <v>1</v>
      </c>
      <c r="F2914">
        <v>0</v>
      </c>
      <c r="G2914">
        <v>0</v>
      </c>
      <c r="H2914">
        <v>0</v>
      </c>
      <c r="I2914">
        <v>1</v>
      </c>
      <c r="J2914">
        <v>0</v>
      </c>
      <c r="K2914">
        <v>0</v>
      </c>
      <c r="L2914">
        <v>5</v>
      </c>
      <c r="M2914">
        <v>6</v>
      </c>
      <c r="N2914">
        <v>4</v>
      </c>
      <c r="O2914">
        <v>4</v>
      </c>
      <c r="P2914">
        <v>2</v>
      </c>
      <c r="Q2914">
        <v>0</v>
      </c>
      <c r="R2914">
        <v>2</v>
      </c>
      <c r="S2914">
        <v>0</v>
      </c>
      <c r="T2914">
        <v>0</v>
      </c>
      <c r="U2914">
        <v>0</v>
      </c>
    </row>
    <row r="2915" spans="1:21" x14ac:dyDescent="0.35">
      <c r="A2915" t="s">
        <v>404</v>
      </c>
      <c r="B2915">
        <v>44467</v>
      </c>
      <c r="C2915" t="s">
        <v>398</v>
      </c>
      <c r="D2915" t="s">
        <v>49</v>
      </c>
      <c r="E2915">
        <v>1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4</v>
      </c>
      <c r="M2915">
        <v>3</v>
      </c>
      <c r="N2915">
        <v>0</v>
      </c>
      <c r="O2915">
        <v>0</v>
      </c>
      <c r="P2915">
        <v>0</v>
      </c>
      <c r="Q2915">
        <v>3</v>
      </c>
      <c r="R2915">
        <v>2</v>
      </c>
      <c r="S2915">
        <v>1</v>
      </c>
      <c r="T2915">
        <v>0</v>
      </c>
      <c r="U2915">
        <v>0</v>
      </c>
    </row>
    <row r="2916" spans="1:21" x14ac:dyDescent="0.35">
      <c r="A2916" t="s">
        <v>404</v>
      </c>
      <c r="B2916">
        <v>44468</v>
      </c>
      <c r="C2916" t="s">
        <v>388</v>
      </c>
      <c r="D2916" t="s">
        <v>49</v>
      </c>
      <c r="E2916">
        <v>1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5.666666666666667</v>
      </c>
      <c r="M2916">
        <v>8</v>
      </c>
      <c r="N2916">
        <v>1</v>
      </c>
      <c r="O2916">
        <v>1</v>
      </c>
      <c r="P2916">
        <v>0</v>
      </c>
      <c r="Q2916">
        <v>0</v>
      </c>
      <c r="R2916">
        <v>5</v>
      </c>
      <c r="S2916">
        <v>1</v>
      </c>
      <c r="T2916">
        <v>0</v>
      </c>
      <c r="U2916">
        <v>0</v>
      </c>
    </row>
    <row r="2917" spans="1:21" x14ac:dyDescent="0.35">
      <c r="A2917" t="s">
        <v>404</v>
      </c>
      <c r="B2917">
        <v>44469</v>
      </c>
      <c r="C2917" t="s">
        <v>402</v>
      </c>
      <c r="D2917" t="s">
        <v>49</v>
      </c>
      <c r="E2917">
        <v>1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4.666666666666667</v>
      </c>
      <c r="M2917">
        <v>6</v>
      </c>
      <c r="N2917">
        <v>6</v>
      </c>
      <c r="O2917">
        <v>6</v>
      </c>
      <c r="P2917">
        <v>2</v>
      </c>
      <c r="Q2917">
        <v>2</v>
      </c>
      <c r="R2917">
        <v>5</v>
      </c>
      <c r="S2917">
        <v>0</v>
      </c>
      <c r="T2917">
        <v>0</v>
      </c>
      <c r="U2917">
        <v>1</v>
      </c>
    </row>
    <row r="2918" spans="1:21" x14ac:dyDescent="0.35">
      <c r="A2918" t="s">
        <v>404</v>
      </c>
      <c r="B2918">
        <v>44470</v>
      </c>
      <c r="C2918" t="s">
        <v>400</v>
      </c>
      <c r="D2918" t="s">
        <v>29</v>
      </c>
      <c r="E2918">
        <v>1</v>
      </c>
      <c r="F2918">
        <v>0</v>
      </c>
      <c r="G2918">
        <v>0</v>
      </c>
      <c r="H2918">
        <v>0</v>
      </c>
      <c r="I2918">
        <v>1</v>
      </c>
      <c r="J2918">
        <v>0</v>
      </c>
      <c r="K2918">
        <v>0</v>
      </c>
      <c r="L2918">
        <v>4</v>
      </c>
      <c r="M2918">
        <v>8</v>
      </c>
      <c r="N2918">
        <v>6</v>
      </c>
      <c r="O2918">
        <v>6</v>
      </c>
      <c r="P2918">
        <v>0</v>
      </c>
      <c r="Q2918">
        <v>2</v>
      </c>
      <c r="R2918">
        <v>3</v>
      </c>
      <c r="S2918">
        <v>1</v>
      </c>
      <c r="T2918">
        <v>0</v>
      </c>
      <c r="U2918">
        <v>1</v>
      </c>
    </row>
    <row r="2919" spans="1:21" x14ac:dyDescent="0.35">
      <c r="A2919" t="s">
        <v>404</v>
      </c>
      <c r="B2919" t="s">
        <v>0</v>
      </c>
      <c r="C2919" t="s">
        <v>1</v>
      </c>
      <c r="D2919" t="s">
        <v>2</v>
      </c>
      <c r="E2919" t="s">
        <v>3</v>
      </c>
      <c r="F2919" t="s">
        <v>4</v>
      </c>
      <c r="G2919" t="s">
        <v>5</v>
      </c>
      <c r="H2919" t="s">
        <v>6</v>
      </c>
      <c r="I2919" t="s">
        <v>7</v>
      </c>
      <c r="J2919" t="s">
        <v>8</v>
      </c>
      <c r="K2919" t="s">
        <v>9</v>
      </c>
      <c r="L2919" t="s">
        <v>10</v>
      </c>
      <c r="M2919" t="s">
        <v>11</v>
      </c>
      <c r="N2919" t="s">
        <v>12</v>
      </c>
      <c r="O2919" t="s">
        <v>13</v>
      </c>
      <c r="P2919" t="s">
        <v>14</v>
      </c>
      <c r="Q2919" t="s">
        <v>15</v>
      </c>
      <c r="R2919" t="s">
        <v>16</v>
      </c>
      <c r="S2919" t="s">
        <v>17</v>
      </c>
      <c r="T2919" t="s">
        <v>18</v>
      </c>
      <c r="U2919" t="s">
        <v>19</v>
      </c>
    </row>
    <row r="2920" spans="1:21" x14ac:dyDescent="0.35">
      <c r="A2920" t="s">
        <v>404</v>
      </c>
      <c r="B2920">
        <v>44471</v>
      </c>
      <c r="C2920" t="s">
        <v>397</v>
      </c>
      <c r="D2920" t="s">
        <v>29</v>
      </c>
      <c r="E2920">
        <v>1</v>
      </c>
      <c r="F2920">
        <v>0</v>
      </c>
      <c r="G2920">
        <v>0</v>
      </c>
      <c r="H2920">
        <v>1</v>
      </c>
      <c r="I2920">
        <v>0</v>
      </c>
      <c r="J2920">
        <v>0</v>
      </c>
      <c r="K2920">
        <v>0</v>
      </c>
      <c r="L2920">
        <v>5</v>
      </c>
      <c r="M2920">
        <v>1</v>
      </c>
      <c r="N2920">
        <v>0</v>
      </c>
      <c r="O2920">
        <v>0</v>
      </c>
      <c r="P2920">
        <v>0</v>
      </c>
      <c r="Q2920">
        <v>2</v>
      </c>
      <c r="R2920">
        <v>3</v>
      </c>
      <c r="S2920">
        <v>0</v>
      </c>
      <c r="T2920">
        <v>0</v>
      </c>
      <c r="U2920">
        <v>0</v>
      </c>
    </row>
    <row r="2921" spans="1:21" x14ac:dyDescent="0.35">
      <c r="A2921" t="s">
        <v>404</v>
      </c>
      <c r="B2921">
        <v>44472</v>
      </c>
      <c r="C2921" t="s">
        <v>398</v>
      </c>
      <c r="D2921" t="s">
        <v>29</v>
      </c>
      <c r="E2921">
        <v>1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2.6666666666666665</v>
      </c>
      <c r="M2921">
        <v>7</v>
      </c>
      <c r="N2921">
        <v>3</v>
      </c>
      <c r="O2921">
        <v>2</v>
      </c>
      <c r="P2921">
        <v>0</v>
      </c>
      <c r="Q2921">
        <v>1</v>
      </c>
      <c r="R2921">
        <v>3</v>
      </c>
      <c r="S2921">
        <v>1</v>
      </c>
      <c r="T2921">
        <v>0</v>
      </c>
      <c r="U2921">
        <v>0</v>
      </c>
    </row>
    <row r="2922" spans="1:21" x14ac:dyDescent="0.35">
      <c r="A2922" t="s">
        <v>404</v>
      </c>
      <c r="B2922" t="s">
        <v>77</v>
      </c>
      <c r="C2922" t="s">
        <v>78</v>
      </c>
      <c r="E2922">
        <v>162</v>
      </c>
      <c r="F2922">
        <v>1</v>
      </c>
      <c r="G2922">
        <v>0</v>
      </c>
      <c r="H2922">
        <v>39</v>
      </c>
      <c r="I2922">
        <v>58</v>
      </c>
      <c r="J2922">
        <v>0</v>
      </c>
      <c r="K2922">
        <v>0</v>
      </c>
      <c r="L2922">
        <v>795.66666666666663</v>
      </c>
      <c r="M2922">
        <v>824</v>
      </c>
      <c r="N2922">
        <v>493</v>
      </c>
      <c r="O2922">
        <v>458</v>
      </c>
      <c r="P2922">
        <v>147</v>
      </c>
      <c r="Q2922">
        <v>236</v>
      </c>
      <c r="R2922">
        <v>685</v>
      </c>
      <c r="S2922">
        <v>35</v>
      </c>
      <c r="T2922">
        <v>1</v>
      </c>
      <c r="U2922">
        <v>22</v>
      </c>
    </row>
    <row r="2923" spans="1:21" x14ac:dyDescent="0.35">
      <c r="A2923" t="s">
        <v>426</v>
      </c>
      <c r="B2923" t="s">
        <v>0</v>
      </c>
      <c r="C2923" t="s">
        <v>1</v>
      </c>
      <c r="D2923" t="s">
        <v>2</v>
      </c>
      <c r="E2923" t="s">
        <v>3</v>
      </c>
      <c r="F2923" t="s">
        <v>4</v>
      </c>
      <c r="G2923" t="s">
        <v>5</v>
      </c>
      <c r="H2923" t="s">
        <v>6</v>
      </c>
      <c r="I2923" t="s">
        <v>7</v>
      </c>
      <c r="J2923" t="s">
        <v>8</v>
      </c>
      <c r="K2923" t="s">
        <v>9</v>
      </c>
      <c r="L2923" t="s">
        <v>10</v>
      </c>
      <c r="M2923" t="s">
        <v>11</v>
      </c>
      <c r="N2923" t="s">
        <v>12</v>
      </c>
      <c r="O2923" t="s">
        <v>13</v>
      </c>
      <c r="P2923" t="s">
        <v>14</v>
      </c>
      <c r="Q2923" t="s">
        <v>15</v>
      </c>
      <c r="R2923" t="s">
        <v>16</v>
      </c>
      <c r="S2923" t="s">
        <v>17</v>
      </c>
      <c r="T2923" t="s">
        <v>18</v>
      </c>
      <c r="U2923" t="s">
        <v>19</v>
      </c>
    </row>
    <row r="2924" spans="1:21" x14ac:dyDescent="0.35">
      <c r="A2924" t="s">
        <v>426</v>
      </c>
      <c r="B2924">
        <v>44292</v>
      </c>
      <c r="C2924" t="s">
        <v>368</v>
      </c>
      <c r="D2924" t="s">
        <v>120</v>
      </c>
      <c r="E2924">
        <v>1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6</v>
      </c>
      <c r="M2924">
        <v>5</v>
      </c>
      <c r="N2924">
        <v>4</v>
      </c>
      <c r="O2924">
        <v>4</v>
      </c>
      <c r="P2924">
        <v>4</v>
      </c>
      <c r="Q2924">
        <v>0</v>
      </c>
      <c r="R2924">
        <v>9</v>
      </c>
      <c r="S2924">
        <v>0</v>
      </c>
      <c r="T2924">
        <v>0</v>
      </c>
      <c r="U2924">
        <v>0</v>
      </c>
    </row>
    <row r="2925" spans="1:21" x14ac:dyDescent="0.35">
      <c r="A2925" t="s">
        <v>426</v>
      </c>
      <c r="B2925" t="s">
        <v>126</v>
      </c>
      <c r="C2925" t="s">
        <v>405</v>
      </c>
      <c r="D2925" t="s">
        <v>120</v>
      </c>
      <c r="E2925">
        <v>1</v>
      </c>
      <c r="F2925">
        <v>0</v>
      </c>
      <c r="G2925">
        <v>0</v>
      </c>
      <c r="H2925">
        <v>0</v>
      </c>
      <c r="I2925">
        <v>1</v>
      </c>
      <c r="J2925">
        <v>0</v>
      </c>
      <c r="K2925">
        <v>0</v>
      </c>
      <c r="L2925">
        <v>1.6666666666666665</v>
      </c>
      <c r="M2925">
        <v>6</v>
      </c>
      <c r="N2925">
        <v>6</v>
      </c>
      <c r="O2925">
        <v>5</v>
      </c>
      <c r="P2925">
        <v>0</v>
      </c>
      <c r="Q2925">
        <v>3</v>
      </c>
      <c r="R2925">
        <v>1</v>
      </c>
      <c r="S2925">
        <v>0</v>
      </c>
      <c r="T2925">
        <v>0</v>
      </c>
      <c r="U2925">
        <v>0</v>
      </c>
    </row>
    <row r="2926" spans="1:21" x14ac:dyDescent="0.35">
      <c r="A2926" t="s">
        <v>426</v>
      </c>
      <c r="B2926" t="s">
        <v>127</v>
      </c>
      <c r="C2926" t="s">
        <v>406</v>
      </c>
      <c r="D2926" t="s">
        <v>120</v>
      </c>
      <c r="E2926">
        <v>1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6</v>
      </c>
      <c r="M2926">
        <v>1</v>
      </c>
      <c r="N2926">
        <v>0</v>
      </c>
      <c r="O2926">
        <v>0</v>
      </c>
      <c r="P2926">
        <v>0</v>
      </c>
      <c r="Q2926">
        <v>2</v>
      </c>
      <c r="R2926">
        <v>8</v>
      </c>
      <c r="S2926">
        <v>0</v>
      </c>
      <c r="T2926">
        <v>0</v>
      </c>
      <c r="U2926">
        <v>0</v>
      </c>
    </row>
    <row r="2927" spans="1:21" x14ac:dyDescent="0.35">
      <c r="A2927" t="s">
        <v>426</v>
      </c>
      <c r="B2927">
        <v>44295</v>
      </c>
      <c r="C2927" t="s">
        <v>407</v>
      </c>
      <c r="D2927" t="s">
        <v>61</v>
      </c>
      <c r="E2927">
        <v>1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5</v>
      </c>
      <c r="M2927">
        <v>2</v>
      </c>
      <c r="N2927">
        <v>0</v>
      </c>
      <c r="O2927">
        <v>0</v>
      </c>
      <c r="P2927">
        <v>0</v>
      </c>
      <c r="Q2927">
        <v>2</v>
      </c>
      <c r="R2927">
        <v>4</v>
      </c>
      <c r="S2927">
        <v>0</v>
      </c>
      <c r="T2927">
        <v>0</v>
      </c>
      <c r="U2927">
        <v>0</v>
      </c>
    </row>
    <row r="2928" spans="1:21" x14ac:dyDescent="0.35">
      <c r="A2928" t="s">
        <v>426</v>
      </c>
      <c r="B2928">
        <v>44296</v>
      </c>
      <c r="C2928" t="s">
        <v>408</v>
      </c>
      <c r="D2928" t="s">
        <v>61</v>
      </c>
      <c r="E2928">
        <v>1</v>
      </c>
      <c r="F2928">
        <v>0</v>
      </c>
      <c r="G2928">
        <v>0</v>
      </c>
      <c r="H2928">
        <v>0</v>
      </c>
      <c r="I2928">
        <v>1</v>
      </c>
      <c r="J2928">
        <v>0</v>
      </c>
      <c r="K2928">
        <v>0</v>
      </c>
      <c r="L2928">
        <v>4.333333333333333</v>
      </c>
      <c r="M2928">
        <v>6</v>
      </c>
      <c r="N2928">
        <v>6</v>
      </c>
      <c r="O2928">
        <v>6</v>
      </c>
      <c r="P2928">
        <v>1</v>
      </c>
      <c r="Q2928">
        <v>3</v>
      </c>
      <c r="R2928">
        <v>5</v>
      </c>
      <c r="S2928">
        <v>0</v>
      </c>
      <c r="T2928">
        <v>0</v>
      </c>
      <c r="U2928">
        <v>0</v>
      </c>
    </row>
    <row r="2929" spans="1:21" x14ac:dyDescent="0.35">
      <c r="A2929" t="s">
        <v>426</v>
      </c>
      <c r="B2929">
        <v>44297</v>
      </c>
      <c r="C2929" t="s">
        <v>368</v>
      </c>
      <c r="D2929" t="s">
        <v>61</v>
      </c>
      <c r="E2929">
        <v>1</v>
      </c>
      <c r="F2929">
        <v>0</v>
      </c>
      <c r="G2929">
        <v>0</v>
      </c>
      <c r="H2929">
        <v>0</v>
      </c>
      <c r="I2929">
        <v>1</v>
      </c>
      <c r="J2929">
        <v>0</v>
      </c>
      <c r="K2929">
        <v>0</v>
      </c>
      <c r="L2929">
        <v>6</v>
      </c>
      <c r="M2929">
        <v>3</v>
      </c>
      <c r="N2929">
        <v>1</v>
      </c>
      <c r="O2929">
        <v>1</v>
      </c>
      <c r="P2929">
        <v>0</v>
      </c>
      <c r="Q2929">
        <v>1</v>
      </c>
      <c r="R2929">
        <v>5</v>
      </c>
      <c r="S2929">
        <v>0</v>
      </c>
      <c r="T2929">
        <v>0</v>
      </c>
      <c r="U2929">
        <v>0</v>
      </c>
    </row>
    <row r="2930" spans="1:21" x14ac:dyDescent="0.35">
      <c r="A2930" t="s">
        <v>426</v>
      </c>
      <c r="B2930">
        <v>44298</v>
      </c>
      <c r="C2930" t="s">
        <v>405</v>
      </c>
      <c r="D2930" t="s">
        <v>110</v>
      </c>
      <c r="E2930">
        <v>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4.666666666666667</v>
      </c>
      <c r="M2930">
        <v>2</v>
      </c>
      <c r="N2930">
        <v>1</v>
      </c>
      <c r="O2930">
        <v>1</v>
      </c>
      <c r="P2930">
        <v>0</v>
      </c>
      <c r="Q2930">
        <v>2</v>
      </c>
      <c r="R2930">
        <v>5</v>
      </c>
      <c r="S2930">
        <v>0</v>
      </c>
      <c r="T2930">
        <v>0</v>
      </c>
      <c r="U2930">
        <v>0</v>
      </c>
    </row>
    <row r="2931" spans="1:21" x14ac:dyDescent="0.35">
      <c r="A2931" t="s">
        <v>426</v>
      </c>
      <c r="B2931">
        <v>44299</v>
      </c>
      <c r="C2931" t="s">
        <v>406</v>
      </c>
      <c r="D2931" t="s">
        <v>110</v>
      </c>
      <c r="E2931">
        <v>1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0</v>
      </c>
      <c r="L2931">
        <v>4</v>
      </c>
      <c r="M2931">
        <v>8</v>
      </c>
      <c r="N2931">
        <v>8</v>
      </c>
      <c r="O2931">
        <v>7</v>
      </c>
      <c r="P2931">
        <v>3</v>
      </c>
      <c r="Q2931">
        <v>5</v>
      </c>
      <c r="R2931">
        <v>3</v>
      </c>
      <c r="S2931">
        <v>0</v>
      </c>
      <c r="T2931">
        <v>0</v>
      </c>
      <c r="U2931">
        <v>0</v>
      </c>
    </row>
    <row r="2932" spans="1:21" x14ac:dyDescent="0.35">
      <c r="A2932" t="s">
        <v>426</v>
      </c>
      <c r="B2932">
        <v>44300</v>
      </c>
      <c r="C2932" t="s">
        <v>407</v>
      </c>
      <c r="D2932" t="s">
        <v>110</v>
      </c>
      <c r="E2932">
        <v>1</v>
      </c>
      <c r="F2932">
        <v>0</v>
      </c>
      <c r="G2932">
        <v>0</v>
      </c>
      <c r="H2932">
        <v>1</v>
      </c>
      <c r="I2932">
        <v>0</v>
      </c>
      <c r="J2932">
        <v>0</v>
      </c>
      <c r="K2932">
        <v>0</v>
      </c>
      <c r="L2932">
        <v>6</v>
      </c>
      <c r="M2932">
        <v>4</v>
      </c>
      <c r="N2932">
        <v>0</v>
      </c>
      <c r="O2932">
        <v>0</v>
      </c>
      <c r="P2932">
        <v>0</v>
      </c>
      <c r="Q2932">
        <v>1</v>
      </c>
      <c r="R2932">
        <v>5</v>
      </c>
      <c r="S2932">
        <v>0</v>
      </c>
      <c r="T2932">
        <v>0</v>
      </c>
      <c r="U2932">
        <v>0</v>
      </c>
    </row>
    <row r="2933" spans="1:21" x14ac:dyDescent="0.35">
      <c r="A2933" t="s">
        <v>426</v>
      </c>
      <c r="B2933">
        <v>44301</v>
      </c>
      <c r="C2933" t="s">
        <v>408</v>
      </c>
      <c r="D2933" t="s">
        <v>131</v>
      </c>
      <c r="E2933">
        <v>1</v>
      </c>
      <c r="F2933">
        <v>0</v>
      </c>
      <c r="G2933">
        <v>0</v>
      </c>
      <c r="H2933">
        <v>0</v>
      </c>
      <c r="I2933">
        <v>1</v>
      </c>
      <c r="J2933">
        <v>0</v>
      </c>
      <c r="K2933">
        <v>0</v>
      </c>
      <c r="L2933">
        <v>2</v>
      </c>
      <c r="M2933">
        <v>6</v>
      </c>
      <c r="N2933">
        <v>10</v>
      </c>
      <c r="O2933">
        <v>9</v>
      </c>
      <c r="P2933">
        <v>3</v>
      </c>
      <c r="Q2933">
        <v>4</v>
      </c>
      <c r="R2933">
        <v>1</v>
      </c>
      <c r="S2933">
        <v>2</v>
      </c>
      <c r="T2933">
        <v>0</v>
      </c>
      <c r="U2933">
        <v>0</v>
      </c>
    </row>
    <row r="2934" spans="1:21" x14ac:dyDescent="0.35">
      <c r="A2934" t="s">
        <v>426</v>
      </c>
      <c r="B2934">
        <v>44302</v>
      </c>
      <c r="C2934" t="s">
        <v>368</v>
      </c>
      <c r="D2934" t="s">
        <v>131</v>
      </c>
      <c r="E2934">
        <v>1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7</v>
      </c>
      <c r="M2934">
        <v>2</v>
      </c>
      <c r="N2934">
        <v>0</v>
      </c>
      <c r="O2934">
        <v>0</v>
      </c>
      <c r="P2934">
        <v>0</v>
      </c>
      <c r="Q2934">
        <v>2</v>
      </c>
      <c r="R2934">
        <v>10</v>
      </c>
      <c r="S2934">
        <v>0</v>
      </c>
      <c r="T2934">
        <v>0</v>
      </c>
      <c r="U2934">
        <v>0</v>
      </c>
    </row>
    <row r="2935" spans="1:21" x14ac:dyDescent="0.35">
      <c r="A2935" t="s">
        <v>426</v>
      </c>
      <c r="B2935">
        <v>44303</v>
      </c>
      <c r="C2935" t="s">
        <v>405</v>
      </c>
      <c r="D2935" t="s">
        <v>131</v>
      </c>
      <c r="E2935">
        <v>1</v>
      </c>
      <c r="F2935">
        <v>0</v>
      </c>
      <c r="G2935">
        <v>0</v>
      </c>
      <c r="H2935">
        <v>1</v>
      </c>
      <c r="I2935">
        <v>0</v>
      </c>
      <c r="J2935">
        <v>0</v>
      </c>
      <c r="K2935">
        <v>0</v>
      </c>
      <c r="L2935">
        <v>5</v>
      </c>
      <c r="M2935">
        <v>4</v>
      </c>
      <c r="N2935">
        <v>1</v>
      </c>
      <c r="O2935">
        <v>1</v>
      </c>
      <c r="P2935">
        <v>1</v>
      </c>
      <c r="Q2935">
        <v>1</v>
      </c>
      <c r="R2935">
        <v>9</v>
      </c>
      <c r="S2935">
        <v>0</v>
      </c>
      <c r="T2935">
        <v>0</v>
      </c>
      <c r="U2935">
        <v>0</v>
      </c>
    </row>
    <row r="2936" spans="1:21" x14ac:dyDescent="0.35">
      <c r="A2936" t="s">
        <v>426</v>
      </c>
      <c r="B2936">
        <v>44304</v>
      </c>
      <c r="C2936" t="s">
        <v>409</v>
      </c>
      <c r="D2936" t="s">
        <v>131</v>
      </c>
      <c r="E2936">
        <v>1</v>
      </c>
      <c r="F2936">
        <v>0</v>
      </c>
      <c r="G2936">
        <v>0</v>
      </c>
      <c r="H2936">
        <v>0</v>
      </c>
      <c r="I2936">
        <v>1</v>
      </c>
      <c r="J2936">
        <v>0</v>
      </c>
      <c r="K2936">
        <v>0</v>
      </c>
      <c r="L2936">
        <v>4.333333333333333</v>
      </c>
      <c r="M2936">
        <v>5</v>
      </c>
      <c r="N2936">
        <v>2</v>
      </c>
      <c r="O2936">
        <v>2</v>
      </c>
      <c r="P2936">
        <v>2</v>
      </c>
      <c r="Q2936">
        <v>1</v>
      </c>
      <c r="R2936">
        <v>3</v>
      </c>
      <c r="S2936">
        <v>0</v>
      </c>
      <c r="T2936">
        <v>0</v>
      </c>
      <c r="U2936">
        <v>0</v>
      </c>
    </row>
    <row r="2937" spans="1:21" x14ac:dyDescent="0.35">
      <c r="A2937" t="s">
        <v>426</v>
      </c>
      <c r="B2937">
        <v>44305</v>
      </c>
      <c r="C2937" t="s">
        <v>407</v>
      </c>
      <c r="D2937" t="s">
        <v>103</v>
      </c>
      <c r="E2937">
        <v>1</v>
      </c>
      <c r="F2937">
        <v>0</v>
      </c>
      <c r="G2937">
        <v>0</v>
      </c>
      <c r="H2937">
        <v>0</v>
      </c>
      <c r="I2937">
        <v>1</v>
      </c>
      <c r="J2937">
        <v>0</v>
      </c>
      <c r="K2937">
        <v>0</v>
      </c>
      <c r="L2937">
        <v>4.333333333333333</v>
      </c>
      <c r="M2937">
        <v>8</v>
      </c>
      <c r="N2937">
        <v>10</v>
      </c>
      <c r="O2937">
        <v>10</v>
      </c>
      <c r="P2937">
        <v>4</v>
      </c>
      <c r="Q2937">
        <v>3</v>
      </c>
      <c r="R2937">
        <v>5</v>
      </c>
      <c r="S2937">
        <v>1</v>
      </c>
      <c r="T2937">
        <v>0</v>
      </c>
      <c r="U2937">
        <v>0</v>
      </c>
    </row>
    <row r="2938" spans="1:21" x14ac:dyDescent="0.35">
      <c r="A2938" t="s">
        <v>426</v>
      </c>
      <c r="B2938">
        <v>44306</v>
      </c>
      <c r="C2938" t="s">
        <v>408</v>
      </c>
      <c r="D2938" t="s">
        <v>103</v>
      </c>
      <c r="E2938">
        <v>1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6</v>
      </c>
      <c r="M2938">
        <v>4</v>
      </c>
      <c r="N2938">
        <v>0</v>
      </c>
      <c r="O2938">
        <v>0</v>
      </c>
      <c r="P2938">
        <v>0</v>
      </c>
      <c r="Q2938">
        <v>0</v>
      </c>
      <c r="R2938">
        <v>5</v>
      </c>
      <c r="S2938">
        <v>0</v>
      </c>
      <c r="T2938">
        <v>0</v>
      </c>
      <c r="U2938">
        <v>0</v>
      </c>
    </row>
    <row r="2939" spans="1:21" x14ac:dyDescent="0.35">
      <c r="A2939" t="s">
        <v>426</v>
      </c>
      <c r="B2939">
        <v>44307</v>
      </c>
      <c r="C2939" t="s">
        <v>368</v>
      </c>
      <c r="D2939" t="s">
        <v>103</v>
      </c>
      <c r="E2939">
        <v>1</v>
      </c>
      <c r="F2939">
        <v>0</v>
      </c>
      <c r="G2939">
        <v>0</v>
      </c>
      <c r="H2939">
        <v>1</v>
      </c>
      <c r="I2939">
        <v>0</v>
      </c>
      <c r="J2939">
        <v>0</v>
      </c>
      <c r="K2939">
        <v>0</v>
      </c>
      <c r="L2939">
        <v>6</v>
      </c>
      <c r="M2939">
        <v>4</v>
      </c>
      <c r="N2939">
        <v>0</v>
      </c>
      <c r="O2939">
        <v>0</v>
      </c>
      <c r="P2939">
        <v>0</v>
      </c>
      <c r="Q2939">
        <v>1</v>
      </c>
      <c r="R2939">
        <v>9</v>
      </c>
      <c r="S2939">
        <v>1</v>
      </c>
      <c r="T2939">
        <v>0</v>
      </c>
      <c r="U2939">
        <v>0</v>
      </c>
    </row>
    <row r="2940" spans="1:21" x14ac:dyDescent="0.35">
      <c r="A2940" t="s">
        <v>426</v>
      </c>
      <c r="B2940">
        <v>44309</v>
      </c>
      <c r="C2940" t="s">
        <v>405</v>
      </c>
      <c r="D2940" t="s">
        <v>96</v>
      </c>
      <c r="E2940">
        <v>1</v>
      </c>
      <c r="F2940">
        <v>0</v>
      </c>
      <c r="G2940">
        <v>0</v>
      </c>
      <c r="H2940">
        <v>0</v>
      </c>
      <c r="I2940">
        <v>1</v>
      </c>
      <c r="J2940">
        <v>0</v>
      </c>
      <c r="K2940">
        <v>0</v>
      </c>
      <c r="L2940">
        <v>5</v>
      </c>
      <c r="M2940">
        <v>4</v>
      </c>
      <c r="N2940">
        <v>3</v>
      </c>
      <c r="O2940">
        <v>3</v>
      </c>
      <c r="P2940">
        <v>0</v>
      </c>
      <c r="Q2940">
        <v>2</v>
      </c>
      <c r="R2940">
        <v>3</v>
      </c>
      <c r="S2940">
        <v>1</v>
      </c>
      <c r="T2940">
        <v>0</v>
      </c>
      <c r="U2940">
        <v>0</v>
      </c>
    </row>
    <row r="2941" spans="1:21" x14ac:dyDescent="0.35">
      <c r="A2941" t="s">
        <v>426</v>
      </c>
      <c r="B2941">
        <v>44310</v>
      </c>
      <c r="C2941" t="s">
        <v>407</v>
      </c>
      <c r="D2941" t="s">
        <v>96</v>
      </c>
      <c r="E2941">
        <v>1</v>
      </c>
      <c r="F2941">
        <v>0</v>
      </c>
      <c r="G2941">
        <v>0</v>
      </c>
      <c r="H2941">
        <v>1</v>
      </c>
      <c r="I2941">
        <v>0</v>
      </c>
      <c r="J2941">
        <v>0</v>
      </c>
      <c r="K2941">
        <v>0</v>
      </c>
      <c r="L2941">
        <v>6</v>
      </c>
      <c r="M2941">
        <v>5</v>
      </c>
      <c r="N2941">
        <v>1</v>
      </c>
      <c r="O2941">
        <v>1</v>
      </c>
      <c r="P2941">
        <v>1</v>
      </c>
      <c r="Q2941">
        <v>1</v>
      </c>
      <c r="R2941">
        <v>4</v>
      </c>
      <c r="S2941">
        <v>1</v>
      </c>
      <c r="T2941">
        <v>0</v>
      </c>
      <c r="U2941">
        <v>0</v>
      </c>
    </row>
    <row r="2942" spans="1:21" x14ac:dyDescent="0.35">
      <c r="A2942" t="s">
        <v>426</v>
      </c>
      <c r="B2942">
        <v>44311</v>
      </c>
      <c r="C2942" t="s">
        <v>408</v>
      </c>
      <c r="D2942" t="s">
        <v>96</v>
      </c>
      <c r="E2942">
        <v>1</v>
      </c>
      <c r="F2942">
        <v>0</v>
      </c>
      <c r="G2942">
        <v>0</v>
      </c>
      <c r="H2942">
        <v>0</v>
      </c>
      <c r="I2942">
        <v>1</v>
      </c>
      <c r="J2942">
        <v>0</v>
      </c>
      <c r="K2942">
        <v>0</v>
      </c>
      <c r="L2942">
        <v>4</v>
      </c>
      <c r="M2942">
        <v>7</v>
      </c>
      <c r="N2942">
        <v>4</v>
      </c>
      <c r="O2942">
        <v>4</v>
      </c>
      <c r="P2942">
        <v>2</v>
      </c>
      <c r="Q2942">
        <v>3</v>
      </c>
      <c r="R2942">
        <v>3</v>
      </c>
      <c r="S2942">
        <v>0</v>
      </c>
      <c r="T2942">
        <v>0</v>
      </c>
      <c r="U2942">
        <v>0</v>
      </c>
    </row>
    <row r="2943" spans="1:21" x14ac:dyDescent="0.35">
      <c r="A2943" t="s">
        <v>426</v>
      </c>
      <c r="B2943">
        <v>44313</v>
      </c>
      <c r="C2943" t="s">
        <v>368</v>
      </c>
      <c r="D2943" t="s">
        <v>28</v>
      </c>
      <c r="E2943">
        <v>1</v>
      </c>
      <c r="F2943">
        <v>0</v>
      </c>
      <c r="G2943">
        <v>0</v>
      </c>
      <c r="H2943">
        <v>0</v>
      </c>
      <c r="I2943">
        <v>1</v>
      </c>
      <c r="J2943">
        <v>0</v>
      </c>
      <c r="K2943">
        <v>0</v>
      </c>
      <c r="L2943">
        <v>5</v>
      </c>
      <c r="M2943">
        <v>8</v>
      </c>
      <c r="N2943">
        <v>7</v>
      </c>
      <c r="O2943">
        <v>5</v>
      </c>
      <c r="P2943">
        <v>2</v>
      </c>
      <c r="Q2943">
        <v>2</v>
      </c>
      <c r="R2943">
        <v>5</v>
      </c>
      <c r="S2943">
        <v>0</v>
      </c>
      <c r="T2943">
        <v>0</v>
      </c>
      <c r="U2943">
        <v>0</v>
      </c>
    </row>
    <row r="2944" spans="1:21" x14ac:dyDescent="0.35">
      <c r="A2944" t="s">
        <v>426</v>
      </c>
      <c r="B2944" t="s">
        <v>0</v>
      </c>
      <c r="C2944" t="s">
        <v>1</v>
      </c>
      <c r="D2944" t="s">
        <v>2</v>
      </c>
      <c r="E2944" t="s">
        <v>3</v>
      </c>
      <c r="F2944" t="s">
        <v>4</v>
      </c>
      <c r="G2944" t="s">
        <v>5</v>
      </c>
      <c r="H2944" t="s">
        <v>6</v>
      </c>
      <c r="I2944" t="s">
        <v>7</v>
      </c>
      <c r="J2944" t="s">
        <v>8</v>
      </c>
      <c r="K2944" t="s">
        <v>9</v>
      </c>
      <c r="L2944" t="s">
        <v>10</v>
      </c>
      <c r="M2944" t="s">
        <v>11</v>
      </c>
      <c r="N2944" t="s">
        <v>12</v>
      </c>
      <c r="O2944" t="s">
        <v>13</v>
      </c>
      <c r="P2944" t="s">
        <v>14</v>
      </c>
      <c r="Q2944" t="s">
        <v>15</v>
      </c>
      <c r="R2944" t="s">
        <v>16</v>
      </c>
      <c r="S2944" t="s">
        <v>17</v>
      </c>
      <c r="T2944" t="s">
        <v>18</v>
      </c>
      <c r="U2944" t="s">
        <v>19</v>
      </c>
    </row>
    <row r="2945" spans="1:21" x14ac:dyDescent="0.35">
      <c r="A2945" t="s">
        <v>426</v>
      </c>
      <c r="B2945">
        <v>44314</v>
      </c>
      <c r="C2945" t="s">
        <v>405</v>
      </c>
      <c r="D2945" t="s">
        <v>28</v>
      </c>
      <c r="E2945">
        <v>1</v>
      </c>
      <c r="F2945">
        <v>0</v>
      </c>
      <c r="G2945">
        <v>0</v>
      </c>
      <c r="H2945">
        <v>1</v>
      </c>
      <c r="I2945">
        <v>0</v>
      </c>
      <c r="J2945">
        <v>0</v>
      </c>
      <c r="K2945">
        <v>0</v>
      </c>
      <c r="L2945">
        <v>6</v>
      </c>
      <c r="M2945">
        <v>2</v>
      </c>
      <c r="N2945">
        <v>1</v>
      </c>
      <c r="O2945">
        <v>1</v>
      </c>
      <c r="P2945">
        <v>1</v>
      </c>
      <c r="Q2945">
        <v>3</v>
      </c>
      <c r="R2945">
        <v>7</v>
      </c>
      <c r="S2945">
        <v>0</v>
      </c>
      <c r="T2945">
        <v>0</v>
      </c>
      <c r="U2945">
        <v>0</v>
      </c>
    </row>
    <row r="2946" spans="1:21" x14ac:dyDescent="0.35">
      <c r="A2946" t="s">
        <v>426</v>
      </c>
      <c r="B2946">
        <v>44316</v>
      </c>
      <c r="C2946" t="s">
        <v>410</v>
      </c>
      <c r="D2946" t="s">
        <v>97</v>
      </c>
      <c r="E2946">
        <v>1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5</v>
      </c>
      <c r="M2946">
        <v>5</v>
      </c>
      <c r="N2946">
        <v>0</v>
      </c>
      <c r="O2946">
        <v>0</v>
      </c>
      <c r="P2946">
        <v>0</v>
      </c>
      <c r="Q2946">
        <v>2</v>
      </c>
      <c r="R2946">
        <v>1</v>
      </c>
      <c r="S2946">
        <v>0</v>
      </c>
      <c r="T2946">
        <v>0</v>
      </c>
      <c r="U2946">
        <v>0</v>
      </c>
    </row>
    <row r="2947" spans="1:21" x14ac:dyDescent="0.35">
      <c r="A2947" t="s">
        <v>426</v>
      </c>
      <c r="B2947">
        <v>44317</v>
      </c>
      <c r="C2947" t="s">
        <v>408</v>
      </c>
      <c r="D2947" t="s">
        <v>97</v>
      </c>
      <c r="E2947">
        <v>1</v>
      </c>
      <c r="F2947">
        <v>0</v>
      </c>
      <c r="G2947">
        <v>0</v>
      </c>
      <c r="H2947">
        <v>1</v>
      </c>
      <c r="I2947">
        <v>0</v>
      </c>
      <c r="J2947">
        <v>0</v>
      </c>
      <c r="K2947">
        <v>0</v>
      </c>
      <c r="L2947">
        <v>7</v>
      </c>
      <c r="M2947">
        <v>4</v>
      </c>
      <c r="N2947">
        <v>2</v>
      </c>
      <c r="O2947">
        <v>2</v>
      </c>
      <c r="P2947">
        <v>1</v>
      </c>
      <c r="Q2947">
        <v>4</v>
      </c>
      <c r="R2947">
        <v>4</v>
      </c>
      <c r="S2947">
        <v>0</v>
      </c>
      <c r="T2947">
        <v>0</v>
      </c>
      <c r="U2947">
        <v>0</v>
      </c>
    </row>
    <row r="2948" spans="1:21" x14ac:dyDescent="0.35">
      <c r="A2948" t="s">
        <v>426</v>
      </c>
      <c r="B2948">
        <v>44318</v>
      </c>
      <c r="C2948" t="s">
        <v>368</v>
      </c>
      <c r="D2948" t="s">
        <v>97</v>
      </c>
      <c r="E2948">
        <v>1</v>
      </c>
      <c r="F2948">
        <v>1</v>
      </c>
      <c r="G2948">
        <v>0</v>
      </c>
      <c r="H2948">
        <v>1</v>
      </c>
      <c r="I2948">
        <v>0</v>
      </c>
      <c r="J2948">
        <v>0</v>
      </c>
      <c r="K2948">
        <v>0</v>
      </c>
      <c r="L2948">
        <v>9</v>
      </c>
      <c r="M2948">
        <v>5</v>
      </c>
      <c r="N2948">
        <v>1</v>
      </c>
      <c r="O2948">
        <v>1</v>
      </c>
      <c r="P2948">
        <v>1</v>
      </c>
      <c r="Q2948">
        <v>0</v>
      </c>
      <c r="R2948">
        <v>9</v>
      </c>
      <c r="S2948">
        <v>1</v>
      </c>
      <c r="T2948">
        <v>0</v>
      </c>
      <c r="U2948">
        <v>0</v>
      </c>
    </row>
    <row r="2949" spans="1:21" x14ac:dyDescent="0.35">
      <c r="A2949" t="s">
        <v>426</v>
      </c>
      <c r="B2949">
        <v>44320</v>
      </c>
      <c r="C2949" t="s">
        <v>407</v>
      </c>
      <c r="D2949" t="s">
        <v>120</v>
      </c>
      <c r="E2949">
        <v>1</v>
      </c>
      <c r="F2949">
        <v>0</v>
      </c>
      <c r="G2949">
        <v>0</v>
      </c>
      <c r="H2949">
        <v>0</v>
      </c>
      <c r="I2949">
        <v>1</v>
      </c>
      <c r="J2949">
        <v>0</v>
      </c>
      <c r="K2949">
        <v>0</v>
      </c>
      <c r="L2949">
        <v>5.333333333333333</v>
      </c>
      <c r="M2949">
        <v>5</v>
      </c>
      <c r="N2949">
        <v>2</v>
      </c>
      <c r="O2949">
        <v>2</v>
      </c>
      <c r="P2949">
        <v>1</v>
      </c>
      <c r="Q2949">
        <v>2</v>
      </c>
      <c r="R2949">
        <v>3</v>
      </c>
      <c r="S2949">
        <v>0</v>
      </c>
      <c r="T2949">
        <v>0</v>
      </c>
      <c r="U2949">
        <v>0</v>
      </c>
    </row>
    <row r="2950" spans="1:21" x14ac:dyDescent="0.35">
      <c r="A2950" t="s">
        <v>426</v>
      </c>
      <c r="B2950">
        <v>44321</v>
      </c>
      <c r="C2950" t="s">
        <v>405</v>
      </c>
      <c r="D2950" t="s">
        <v>120</v>
      </c>
      <c r="E2950">
        <v>1</v>
      </c>
      <c r="F2950">
        <v>0</v>
      </c>
      <c r="G2950">
        <v>0</v>
      </c>
      <c r="H2950">
        <v>0</v>
      </c>
      <c r="I2950">
        <v>1</v>
      </c>
      <c r="J2950">
        <v>0</v>
      </c>
      <c r="K2950">
        <v>0</v>
      </c>
      <c r="L2950">
        <v>5</v>
      </c>
      <c r="M2950">
        <v>5</v>
      </c>
      <c r="N2950">
        <v>5</v>
      </c>
      <c r="O2950">
        <v>5</v>
      </c>
      <c r="P2950">
        <v>2</v>
      </c>
      <c r="Q2950">
        <v>2</v>
      </c>
      <c r="R2950">
        <v>3</v>
      </c>
      <c r="S2950">
        <v>0</v>
      </c>
      <c r="T2950">
        <v>0</v>
      </c>
      <c r="U2950">
        <v>0</v>
      </c>
    </row>
    <row r="2951" spans="1:21" x14ac:dyDescent="0.35">
      <c r="A2951" t="s">
        <v>426</v>
      </c>
      <c r="B2951">
        <v>44322</v>
      </c>
      <c r="C2951" t="s">
        <v>410</v>
      </c>
      <c r="D2951" t="s">
        <v>120</v>
      </c>
      <c r="E2951">
        <v>1</v>
      </c>
      <c r="F2951">
        <v>0</v>
      </c>
      <c r="G2951">
        <v>0</v>
      </c>
      <c r="H2951">
        <v>0</v>
      </c>
      <c r="I2951">
        <v>1</v>
      </c>
      <c r="J2951">
        <v>0</v>
      </c>
      <c r="K2951">
        <v>0</v>
      </c>
      <c r="L2951">
        <v>5</v>
      </c>
      <c r="M2951">
        <v>4</v>
      </c>
      <c r="N2951">
        <v>3</v>
      </c>
      <c r="O2951">
        <v>3</v>
      </c>
      <c r="P2951">
        <v>0</v>
      </c>
      <c r="Q2951">
        <v>2</v>
      </c>
      <c r="R2951">
        <v>5</v>
      </c>
      <c r="S2951">
        <v>0</v>
      </c>
      <c r="T2951">
        <v>0</v>
      </c>
      <c r="U2951">
        <v>0</v>
      </c>
    </row>
    <row r="2952" spans="1:21" x14ac:dyDescent="0.35">
      <c r="A2952" t="s">
        <v>426</v>
      </c>
      <c r="B2952">
        <v>44323</v>
      </c>
      <c r="C2952" t="s">
        <v>408</v>
      </c>
      <c r="D2952" t="s">
        <v>52</v>
      </c>
      <c r="E2952">
        <v>1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6</v>
      </c>
      <c r="M2952">
        <v>4</v>
      </c>
      <c r="N2952">
        <v>3</v>
      </c>
      <c r="O2952">
        <v>3</v>
      </c>
      <c r="P2952">
        <v>3</v>
      </c>
      <c r="Q2952">
        <v>0</v>
      </c>
      <c r="R2952">
        <v>2</v>
      </c>
      <c r="S2952">
        <v>0</v>
      </c>
      <c r="T2952">
        <v>0</v>
      </c>
      <c r="U2952">
        <v>0</v>
      </c>
    </row>
    <row r="2953" spans="1:21" x14ac:dyDescent="0.35">
      <c r="A2953" t="s">
        <v>426</v>
      </c>
      <c r="B2953">
        <v>44324</v>
      </c>
      <c r="C2953" t="s">
        <v>368</v>
      </c>
      <c r="D2953" t="s">
        <v>52</v>
      </c>
      <c r="E2953">
        <v>1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7.333333333333333</v>
      </c>
      <c r="M2953">
        <v>2</v>
      </c>
      <c r="N2953">
        <v>1</v>
      </c>
      <c r="O2953">
        <v>1</v>
      </c>
      <c r="P2953">
        <v>1</v>
      </c>
      <c r="Q2953">
        <v>1</v>
      </c>
      <c r="R2953">
        <v>14</v>
      </c>
      <c r="S2953">
        <v>0</v>
      </c>
      <c r="T2953">
        <v>0</v>
      </c>
      <c r="U2953">
        <v>0</v>
      </c>
    </row>
    <row r="2954" spans="1:21" x14ac:dyDescent="0.35">
      <c r="A2954" t="s">
        <v>426</v>
      </c>
      <c r="B2954">
        <v>44325</v>
      </c>
      <c r="C2954" t="s">
        <v>407</v>
      </c>
      <c r="D2954" t="s">
        <v>52</v>
      </c>
      <c r="E2954">
        <v>1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5</v>
      </c>
      <c r="M2954">
        <v>3</v>
      </c>
      <c r="N2954">
        <v>2</v>
      </c>
      <c r="O2954">
        <v>2</v>
      </c>
      <c r="P2954">
        <v>1</v>
      </c>
      <c r="Q2954">
        <v>5</v>
      </c>
      <c r="R2954">
        <v>7</v>
      </c>
      <c r="S2954">
        <v>0</v>
      </c>
      <c r="T2954">
        <v>0</v>
      </c>
      <c r="U2954">
        <v>0</v>
      </c>
    </row>
    <row r="2955" spans="1:21" x14ac:dyDescent="0.35">
      <c r="A2955" t="s">
        <v>426</v>
      </c>
      <c r="B2955">
        <v>44327</v>
      </c>
      <c r="C2955" t="s">
        <v>405</v>
      </c>
      <c r="D2955" t="s">
        <v>116</v>
      </c>
      <c r="E2955">
        <v>1</v>
      </c>
      <c r="F2955">
        <v>0</v>
      </c>
      <c r="G2955">
        <v>0</v>
      </c>
      <c r="H2955">
        <v>0</v>
      </c>
      <c r="I2955">
        <v>1</v>
      </c>
      <c r="J2955">
        <v>0</v>
      </c>
      <c r="K2955">
        <v>0</v>
      </c>
      <c r="L2955">
        <v>5</v>
      </c>
      <c r="M2955">
        <v>5</v>
      </c>
      <c r="N2955">
        <v>3</v>
      </c>
      <c r="O2955">
        <v>3</v>
      </c>
      <c r="P2955">
        <v>1</v>
      </c>
      <c r="Q2955">
        <v>3</v>
      </c>
      <c r="R2955">
        <v>4</v>
      </c>
      <c r="S2955">
        <v>0</v>
      </c>
      <c r="T2955">
        <v>0</v>
      </c>
      <c r="U2955">
        <v>0</v>
      </c>
    </row>
    <row r="2956" spans="1:21" x14ac:dyDescent="0.35">
      <c r="A2956" t="s">
        <v>426</v>
      </c>
      <c r="B2956">
        <v>44328</v>
      </c>
      <c r="C2956" t="s">
        <v>410</v>
      </c>
      <c r="D2956" t="s">
        <v>116</v>
      </c>
      <c r="E2956">
        <v>1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6</v>
      </c>
      <c r="M2956">
        <v>6</v>
      </c>
      <c r="N2956">
        <v>1</v>
      </c>
      <c r="O2956">
        <v>1</v>
      </c>
      <c r="P2956">
        <v>0</v>
      </c>
      <c r="Q2956">
        <v>3</v>
      </c>
      <c r="R2956">
        <v>4</v>
      </c>
      <c r="S2956">
        <v>0</v>
      </c>
      <c r="T2956">
        <v>0</v>
      </c>
      <c r="U2956">
        <v>0</v>
      </c>
    </row>
    <row r="2957" spans="1:21" x14ac:dyDescent="0.35">
      <c r="A2957" t="s">
        <v>426</v>
      </c>
      <c r="B2957">
        <v>44329</v>
      </c>
      <c r="C2957" t="s">
        <v>408</v>
      </c>
      <c r="D2957" t="s">
        <v>116</v>
      </c>
      <c r="E2957">
        <v>1</v>
      </c>
      <c r="F2957">
        <v>0</v>
      </c>
      <c r="G2957">
        <v>0</v>
      </c>
      <c r="H2957">
        <v>1</v>
      </c>
      <c r="I2957">
        <v>0</v>
      </c>
      <c r="J2957">
        <v>0</v>
      </c>
      <c r="K2957">
        <v>0</v>
      </c>
      <c r="L2957">
        <v>7</v>
      </c>
      <c r="M2957">
        <v>5</v>
      </c>
      <c r="N2957">
        <v>1</v>
      </c>
      <c r="O2957">
        <v>1</v>
      </c>
      <c r="P2957">
        <v>0</v>
      </c>
      <c r="Q2957">
        <v>0</v>
      </c>
      <c r="R2957">
        <v>9</v>
      </c>
      <c r="S2957">
        <v>0</v>
      </c>
      <c r="T2957">
        <v>0</v>
      </c>
      <c r="U2957">
        <v>0</v>
      </c>
    </row>
    <row r="2958" spans="1:21" x14ac:dyDescent="0.35">
      <c r="A2958" t="s">
        <v>426</v>
      </c>
      <c r="B2958">
        <v>44330</v>
      </c>
      <c r="C2958" t="s">
        <v>368</v>
      </c>
      <c r="D2958" t="s">
        <v>48</v>
      </c>
      <c r="E2958">
        <v>1</v>
      </c>
      <c r="F2958">
        <v>0</v>
      </c>
      <c r="G2958">
        <v>0</v>
      </c>
      <c r="H2958">
        <v>1</v>
      </c>
      <c r="I2958">
        <v>0</v>
      </c>
      <c r="J2958">
        <v>0</v>
      </c>
      <c r="K2958">
        <v>0</v>
      </c>
      <c r="L2958">
        <v>5</v>
      </c>
      <c r="M2958">
        <v>2</v>
      </c>
      <c r="N2958">
        <v>0</v>
      </c>
      <c r="O2958">
        <v>0</v>
      </c>
      <c r="P2958">
        <v>0</v>
      </c>
      <c r="Q2958">
        <v>1</v>
      </c>
      <c r="R2958">
        <v>7</v>
      </c>
      <c r="S2958">
        <v>0</v>
      </c>
      <c r="T2958">
        <v>0</v>
      </c>
      <c r="U2958">
        <v>0</v>
      </c>
    </row>
    <row r="2959" spans="1:21" x14ac:dyDescent="0.35">
      <c r="A2959" t="s">
        <v>426</v>
      </c>
      <c r="B2959">
        <v>44331</v>
      </c>
      <c r="C2959" t="s">
        <v>407</v>
      </c>
      <c r="D2959" t="s">
        <v>48</v>
      </c>
      <c r="E2959">
        <v>1</v>
      </c>
      <c r="F2959">
        <v>0</v>
      </c>
      <c r="G2959">
        <v>0</v>
      </c>
      <c r="H2959">
        <v>0</v>
      </c>
      <c r="I2959">
        <v>1</v>
      </c>
      <c r="J2959">
        <v>0</v>
      </c>
      <c r="K2959">
        <v>0</v>
      </c>
      <c r="L2959">
        <v>4</v>
      </c>
      <c r="M2959">
        <v>8</v>
      </c>
      <c r="N2959">
        <v>8</v>
      </c>
      <c r="O2959">
        <v>8</v>
      </c>
      <c r="P2959">
        <v>1</v>
      </c>
      <c r="Q2959">
        <v>3</v>
      </c>
      <c r="R2959">
        <v>5</v>
      </c>
      <c r="S2959">
        <v>1</v>
      </c>
      <c r="T2959">
        <v>0</v>
      </c>
      <c r="U2959">
        <v>0</v>
      </c>
    </row>
    <row r="2960" spans="1:21" x14ac:dyDescent="0.35">
      <c r="A2960" t="s">
        <v>426</v>
      </c>
      <c r="B2960">
        <v>44332</v>
      </c>
      <c r="C2960" t="s">
        <v>405</v>
      </c>
      <c r="D2960" t="s">
        <v>48</v>
      </c>
      <c r="E2960">
        <v>1</v>
      </c>
      <c r="F2960">
        <v>0</v>
      </c>
      <c r="G2960">
        <v>0</v>
      </c>
      <c r="H2960">
        <v>1</v>
      </c>
      <c r="I2960">
        <v>0</v>
      </c>
      <c r="J2960">
        <v>0</v>
      </c>
      <c r="K2960">
        <v>0</v>
      </c>
      <c r="L2960">
        <v>7</v>
      </c>
      <c r="M2960">
        <v>3</v>
      </c>
      <c r="N2960">
        <v>0</v>
      </c>
      <c r="O2960">
        <v>0</v>
      </c>
      <c r="P2960">
        <v>0</v>
      </c>
      <c r="Q2960">
        <v>2</v>
      </c>
      <c r="R2960">
        <v>4</v>
      </c>
      <c r="S2960">
        <v>0</v>
      </c>
      <c r="T2960">
        <v>0</v>
      </c>
      <c r="U2960">
        <v>0</v>
      </c>
    </row>
    <row r="2961" spans="1:21" x14ac:dyDescent="0.35">
      <c r="A2961" t="s">
        <v>426</v>
      </c>
      <c r="B2961">
        <v>44333</v>
      </c>
      <c r="C2961" t="s">
        <v>410</v>
      </c>
      <c r="D2961" t="s">
        <v>114</v>
      </c>
      <c r="E2961">
        <v>1</v>
      </c>
      <c r="F2961">
        <v>0</v>
      </c>
      <c r="G2961">
        <v>0</v>
      </c>
      <c r="H2961">
        <v>0</v>
      </c>
      <c r="I2961">
        <v>1</v>
      </c>
      <c r="J2961">
        <v>0</v>
      </c>
      <c r="K2961">
        <v>0</v>
      </c>
      <c r="L2961">
        <v>5.333333333333333</v>
      </c>
      <c r="M2961">
        <v>8</v>
      </c>
      <c r="N2961">
        <v>5</v>
      </c>
      <c r="O2961">
        <v>5</v>
      </c>
      <c r="P2961">
        <v>3</v>
      </c>
      <c r="Q2961">
        <v>0</v>
      </c>
      <c r="R2961">
        <v>4</v>
      </c>
      <c r="S2961">
        <v>0</v>
      </c>
      <c r="T2961">
        <v>0</v>
      </c>
      <c r="U2961">
        <v>0</v>
      </c>
    </row>
    <row r="2962" spans="1:21" x14ac:dyDescent="0.35">
      <c r="A2962" t="s">
        <v>426</v>
      </c>
      <c r="B2962">
        <v>44334</v>
      </c>
      <c r="C2962" t="s">
        <v>408</v>
      </c>
      <c r="D2962" t="s">
        <v>114</v>
      </c>
      <c r="E2962">
        <v>1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5</v>
      </c>
      <c r="M2962">
        <v>8</v>
      </c>
      <c r="N2962">
        <v>3</v>
      </c>
      <c r="O2962">
        <v>3</v>
      </c>
      <c r="P2962">
        <v>0</v>
      </c>
      <c r="Q2962">
        <v>2</v>
      </c>
      <c r="R2962">
        <v>4</v>
      </c>
      <c r="S2962">
        <v>0</v>
      </c>
      <c r="T2962">
        <v>0</v>
      </c>
      <c r="U2962">
        <v>0</v>
      </c>
    </row>
    <row r="2963" spans="1:21" x14ac:dyDescent="0.35">
      <c r="A2963" t="s">
        <v>426</v>
      </c>
      <c r="B2963">
        <v>44335</v>
      </c>
      <c r="C2963" t="s">
        <v>368</v>
      </c>
      <c r="D2963" t="s">
        <v>114</v>
      </c>
      <c r="E2963">
        <v>1</v>
      </c>
      <c r="F2963">
        <v>0</v>
      </c>
      <c r="G2963">
        <v>0</v>
      </c>
      <c r="H2963">
        <v>1</v>
      </c>
      <c r="I2963">
        <v>0</v>
      </c>
      <c r="J2963">
        <v>0</v>
      </c>
      <c r="K2963">
        <v>0</v>
      </c>
      <c r="L2963">
        <v>5</v>
      </c>
      <c r="M2963">
        <v>5</v>
      </c>
      <c r="N2963">
        <v>2</v>
      </c>
      <c r="O2963">
        <v>2</v>
      </c>
      <c r="P2963">
        <v>0</v>
      </c>
      <c r="Q2963">
        <v>4</v>
      </c>
      <c r="R2963">
        <v>8</v>
      </c>
      <c r="S2963">
        <v>0</v>
      </c>
      <c r="T2963">
        <v>0</v>
      </c>
      <c r="U2963">
        <v>0</v>
      </c>
    </row>
    <row r="2964" spans="1:21" x14ac:dyDescent="0.35">
      <c r="A2964" t="s">
        <v>426</v>
      </c>
      <c r="B2964">
        <v>44336</v>
      </c>
      <c r="C2964" t="s">
        <v>407</v>
      </c>
      <c r="D2964" t="s">
        <v>114</v>
      </c>
      <c r="E2964">
        <v>1</v>
      </c>
      <c r="F2964">
        <v>0</v>
      </c>
      <c r="G2964">
        <v>0</v>
      </c>
      <c r="H2964">
        <v>0</v>
      </c>
      <c r="I2964">
        <v>1</v>
      </c>
      <c r="J2964">
        <v>0</v>
      </c>
      <c r="K2964">
        <v>0</v>
      </c>
      <c r="L2964">
        <v>3.6666666666666665</v>
      </c>
      <c r="M2964">
        <v>5</v>
      </c>
      <c r="N2964">
        <v>4</v>
      </c>
      <c r="O2964">
        <v>2</v>
      </c>
      <c r="P2964">
        <v>1</v>
      </c>
      <c r="Q2964">
        <v>1</v>
      </c>
      <c r="R2964">
        <v>3</v>
      </c>
      <c r="S2964">
        <v>1</v>
      </c>
      <c r="T2964">
        <v>0</v>
      </c>
      <c r="U2964">
        <v>0</v>
      </c>
    </row>
    <row r="2965" spans="1:21" x14ac:dyDescent="0.35">
      <c r="A2965" t="s">
        <v>426</v>
      </c>
      <c r="B2965" t="s">
        <v>0</v>
      </c>
      <c r="C2965" t="s">
        <v>1</v>
      </c>
      <c r="D2965" t="s">
        <v>2</v>
      </c>
      <c r="E2965" t="s">
        <v>3</v>
      </c>
      <c r="F2965" t="s">
        <v>4</v>
      </c>
      <c r="G2965" t="s">
        <v>5</v>
      </c>
      <c r="H2965" t="s">
        <v>6</v>
      </c>
      <c r="I2965" t="s">
        <v>7</v>
      </c>
      <c r="J2965" t="s">
        <v>8</v>
      </c>
      <c r="K2965" t="s">
        <v>9</v>
      </c>
      <c r="L2965" t="s">
        <v>10</v>
      </c>
      <c r="M2965" t="s">
        <v>11</v>
      </c>
      <c r="N2965" t="s">
        <v>12</v>
      </c>
      <c r="O2965" t="s">
        <v>13</v>
      </c>
      <c r="P2965" t="s">
        <v>14</v>
      </c>
      <c r="Q2965" t="s">
        <v>15</v>
      </c>
      <c r="R2965" t="s">
        <v>16</v>
      </c>
      <c r="S2965" t="s">
        <v>17</v>
      </c>
      <c r="T2965" t="s">
        <v>18</v>
      </c>
      <c r="U2965" t="s">
        <v>19</v>
      </c>
    </row>
    <row r="2966" spans="1:21" x14ac:dyDescent="0.35">
      <c r="A2966" t="s">
        <v>426</v>
      </c>
      <c r="B2966">
        <v>44337</v>
      </c>
      <c r="C2966" t="s">
        <v>406</v>
      </c>
      <c r="D2966" t="s">
        <v>53</v>
      </c>
      <c r="E2966">
        <v>1</v>
      </c>
      <c r="F2966">
        <v>0</v>
      </c>
      <c r="G2966">
        <v>0</v>
      </c>
      <c r="H2966">
        <v>1</v>
      </c>
      <c r="I2966">
        <v>0</v>
      </c>
      <c r="J2966">
        <v>0</v>
      </c>
      <c r="K2966">
        <v>0</v>
      </c>
      <c r="L2966">
        <v>5.333333333333333</v>
      </c>
      <c r="M2966">
        <v>1</v>
      </c>
      <c r="N2966">
        <v>0</v>
      </c>
      <c r="O2966">
        <v>0</v>
      </c>
      <c r="P2966">
        <v>0</v>
      </c>
      <c r="Q2966">
        <v>4</v>
      </c>
      <c r="R2966">
        <v>4</v>
      </c>
      <c r="S2966">
        <v>0</v>
      </c>
      <c r="T2966">
        <v>0</v>
      </c>
      <c r="U2966">
        <v>0</v>
      </c>
    </row>
    <row r="2967" spans="1:21" x14ac:dyDescent="0.35">
      <c r="A2967" t="s">
        <v>426</v>
      </c>
      <c r="B2967">
        <v>44338</v>
      </c>
      <c r="C2967" t="s">
        <v>410</v>
      </c>
      <c r="D2967" t="s">
        <v>53</v>
      </c>
      <c r="E2967">
        <v>1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4</v>
      </c>
      <c r="M2967">
        <v>5</v>
      </c>
      <c r="N2967">
        <v>6</v>
      </c>
      <c r="O2967">
        <v>6</v>
      </c>
      <c r="P2967">
        <v>1</v>
      </c>
      <c r="Q2967">
        <v>3</v>
      </c>
      <c r="R2967">
        <v>4</v>
      </c>
      <c r="S2967">
        <v>0</v>
      </c>
      <c r="T2967">
        <v>0</v>
      </c>
      <c r="U2967">
        <v>0</v>
      </c>
    </row>
    <row r="2968" spans="1:21" x14ac:dyDescent="0.35">
      <c r="A2968" t="s">
        <v>426</v>
      </c>
      <c r="B2968">
        <v>44339</v>
      </c>
      <c r="C2968" t="s">
        <v>408</v>
      </c>
      <c r="D2968" t="s">
        <v>53</v>
      </c>
      <c r="E2968">
        <v>1</v>
      </c>
      <c r="F2968">
        <v>0</v>
      </c>
      <c r="G2968">
        <v>0</v>
      </c>
      <c r="H2968">
        <v>1</v>
      </c>
      <c r="I2968">
        <v>0</v>
      </c>
      <c r="J2968">
        <v>0</v>
      </c>
      <c r="K2968">
        <v>0</v>
      </c>
      <c r="L2968">
        <v>5.666666666666667</v>
      </c>
      <c r="M2968">
        <v>11</v>
      </c>
      <c r="N2968">
        <v>4</v>
      </c>
      <c r="O2968">
        <v>4</v>
      </c>
      <c r="P2968">
        <v>0</v>
      </c>
      <c r="Q2968">
        <v>2</v>
      </c>
      <c r="R2968">
        <v>3</v>
      </c>
      <c r="S2968">
        <v>0</v>
      </c>
      <c r="T2968">
        <v>0</v>
      </c>
      <c r="U2968">
        <v>0</v>
      </c>
    </row>
    <row r="2969" spans="1:21" x14ac:dyDescent="0.35">
      <c r="A2969" t="s">
        <v>426</v>
      </c>
      <c r="B2969">
        <v>44341</v>
      </c>
      <c r="C2969" t="s">
        <v>368</v>
      </c>
      <c r="D2969" t="s">
        <v>87</v>
      </c>
      <c r="E2969">
        <v>1</v>
      </c>
      <c r="F2969">
        <v>0</v>
      </c>
      <c r="G2969">
        <v>0</v>
      </c>
      <c r="H2969">
        <v>0</v>
      </c>
      <c r="I2969">
        <v>1</v>
      </c>
      <c r="J2969">
        <v>0</v>
      </c>
      <c r="K2969">
        <v>0</v>
      </c>
      <c r="L2969">
        <v>7</v>
      </c>
      <c r="M2969">
        <v>5</v>
      </c>
      <c r="N2969">
        <v>2</v>
      </c>
      <c r="O2969">
        <v>2</v>
      </c>
      <c r="P2969">
        <v>2</v>
      </c>
      <c r="Q2969">
        <v>1</v>
      </c>
      <c r="R2969">
        <v>9</v>
      </c>
      <c r="S2969">
        <v>1</v>
      </c>
      <c r="T2969">
        <v>0</v>
      </c>
      <c r="U2969">
        <v>0</v>
      </c>
    </row>
    <row r="2970" spans="1:21" x14ac:dyDescent="0.35">
      <c r="A2970" t="s">
        <v>426</v>
      </c>
      <c r="B2970">
        <v>44342</v>
      </c>
      <c r="C2970" t="s">
        <v>407</v>
      </c>
      <c r="D2970" t="s">
        <v>87</v>
      </c>
      <c r="E2970">
        <v>1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4</v>
      </c>
      <c r="M2970">
        <v>3</v>
      </c>
      <c r="N2970">
        <v>0</v>
      </c>
      <c r="O2970">
        <v>0</v>
      </c>
      <c r="P2970">
        <v>0</v>
      </c>
      <c r="Q2970">
        <v>1</v>
      </c>
      <c r="R2970">
        <v>4</v>
      </c>
      <c r="S2970">
        <v>0</v>
      </c>
      <c r="T2970">
        <v>0</v>
      </c>
      <c r="U2970">
        <v>0</v>
      </c>
    </row>
    <row r="2971" spans="1:21" x14ac:dyDescent="0.35">
      <c r="A2971" t="s">
        <v>426</v>
      </c>
      <c r="B2971">
        <v>44343</v>
      </c>
      <c r="C2971" t="s">
        <v>406</v>
      </c>
      <c r="D2971" t="s">
        <v>87</v>
      </c>
      <c r="E2971">
        <v>1</v>
      </c>
      <c r="F2971">
        <v>0</v>
      </c>
      <c r="G2971">
        <v>0</v>
      </c>
      <c r="H2971">
        <v>0</v>
      </c>
      <c r="I2971">
        <v>1</v>
      </c>
      <c r="J2971">
        <v>0</v>
      </c>
      <c r="K2971">
        <v>0</v>
      </c>
      <c r="L2971">
        <v>5</v>
      </c>
      <c r="M2971">
        <v>5</v>
      </c>
      <c r="N2971">
        <v>3</v>
      </c>
      <c r="O2971">
        <v>3</v>
      </c>
      <c r="P2971">
        <v>1</v>
      </c>
      <c r="Q2971">
        <v>1</v>
      </c>
      <c r="R2971">
        <v>5</v>
      </c>
      <c r="S2971">
        <v>1</v>
      </c>
      <c r="T2971">
        <v>0</v>
      </c>
      <c r="U2971">
        <v>0</v>
      </c>
    </row>
    <row r="2972" spans="1:21" x14ac:dyDescent="0.35">
      <c r="A2972" t="s">
        <v>426</v>
      </c>
      <c r="B2972" t="s">
        <v>158</v>
      </c>
      <c r="C2972" t="s">
        <v>408</v>
      </c>
      <c r="D2972" t="s">
        <v>108</v>
      </c>
      <c r="E2972">
        <v>1</v>
      </c>
      <c r="F2972">
        <v>0</v>
      </c>
      <c r="G2972">
        <v>0</v>
      </c>
      <c r="H2972">
        <v>0</v>
      </c>
      <c r="I2972">
        <v>1</v>
      </c>
      <c r="J2972">
        <v>0</v>
      </c>
      <c r="K2972">
        <v>0</v>
      </c>
      <c r="L2972">
        <v>5</v>
      </c>
      <c r="M2972">
        <v>4</v>
      </c>
      <c r="N2972">
        <v>4</v>
      </c>
      <c r="O2972">
        <v>4</v>
      </c>
      <c r="P2972">
        <v>1</v>
      </c>
      <c r="Q2972">
        <v>2</v>
      </c>
      <c r="R2972">
        <v>5</v>
      </c>
      <c r="S2972">
        <v>0</v>
      </c>
      <c r="T2972">
        <v>0</v>
      </c>
      <c r="U2972">
        <v>0</v>
      </c>
    </row>
    <row r="2973" spans="1:21" x14ac:dyDescent="0.35">
      <c r="A2973" t="s">
        <v>426</v>
      </c>
      <c r="B2973" t="s">
        <v>159</v>
      </c>
      <c r="C2973" t="s">
        <v>410</v>
      </c>
      <c r="D2973" t="s">
        <v>108</v>
      </c>
      <c r="E2973">
        <v>1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4</v>
      </c>
      <c r="M2973">
        <v>5</v>
      </c>
      <c r="N2973">
        <v>1</v>
      </c>
      <c r="O2973">
        <v>1</v>
      </c>
      <c r="P2973">
        <v>0</v>
      </c>
      <c r="Q2973">
        <v>0</v>
      </c>
      <c r="R2973">
        <v>4</v>
      </c>
      <c r="S2973">
        <v>0</v>
      </c>
      <c r="T2973">
        <v>0</v>
      </c>
      <c r="U2973">
        <v>0</v>
      </c>
    </row>
    <row r="2974" spans="1:21" x14ac:dyDescent="0.35">
      <c r="A2974" t="s">
        <v>426</v>
      </c>
      <c r="B2974">
        <v>44346</v>
      </c>
      <c r="C2974" t="s">
        <v>368</v>
      </c>
      <c r="D2974" t="s">
        <v>108</v>
      </c>
      <c r="E2974">
        <v>1</v>
      </c>
      <c r="F2974">
        <v>0</v>
      </c>
      <c r="G2974">
        <v>0</v>
      </c>
      <c r="H2974">
        <v>0</v>
      </c>
      <c r="I2974">
        <v>1</v>
      </c>
      <c r="J2974">
        <v>0</v>
      </c>
      <c r="K2974">
        <v>0</v>
      </c>
      <c r="L2974">
        <v>6</v>
      </c>
      <c r="M2974">
        <v>2</v>
      </c>
      <c r="N2974">
        <v>2</v>
      </c>
      <c r="O2974">
        <v>2</v>
      </c>
      <c r="P2974">
        <v>1</v>
      </c>
      <c r="Q2974">
        <v>1</v>
      </c>
      <c r="R2974">
        <v>10</v>
      </c>
      <c r="S2974">
        <v>0</v>
      </c>
      <c r="T2974">
        <v>0</v>
      </c>
      <c r="U2974">
        <v>0</v>
      </c>
    </row>
    <row r="2975" spans="1:21" x14ac:dyDescent="0.35">
      <c r="A2975" t="s">
        <v>426</v>
      </c>
      <c r="B2975">
        <v>44347</v>
      </c>
      <c r="C2975" t="s">
        <v>407</v>
      </c>
      <c r="D2975" t="s">
        <v>92</v>
      </c>
      <c r="E2975">
        <v>1</v>
      </c>
      <c r="F2975">
        <v>0</v>
      </c>
      <c r="G2975">
        <v>0</v>
      </c>
      <c r="H2975">
        <v>0</v>
      </c>
      <c r="I2975">
        <v>1</v>
      </c>
      <c r="J2975">
        <v>0</v>
      </c>
      <c r="K2975">
        <v>0</v>
      </c>
      <c r="L2975">
        <v>5</v>
      </c>
      <c r="M2975">
        <v>3</v>
      </c>
      <c r="N2975">
        <v>4</v>
      </c>
      <c r="O2975">
        <v>4</v>
      </c>
      <c r="P2975">
        <v>1</v>
      </c>
      <c r="Q2975">
        <v>3</v>
      </c>
      <c r="R2975">
        <v>7</v>
      </c>
      <c r="S2975">
        <v>0</v>
      </c>
      <c r="T2975">
        <v>0</v>
      </c>
      <c r="U2975">
        <v>0</v>
      </c>
    </row>
    <row r="2976" spans="1:21" x14ac:dyDescent="0.35">
      <c r="A2976" t="s">
        <v>426</v>
      </c>
      <c r="B2976">
        <v>44348</v>
      </c>
      <c r="C2976" t="s">
        <v>406</v>
      </c>
      <c r="D2976" t="s">
        <v>92</v>
      </c>
      <c r="E2976">
        <v>1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1.3333333333333333</v>
      </c>
      <c r="M2976">
        <v>1</v>
      </c>
      <c r="N2976">
        <v>1</v>
      </c>
      <c r="O2976">
        <v>1</v>
      </c>
      <c r="P2976">
        <v>0</v>
      </c>
      <c r="Q2976">
        <v>2</v>
      </c>
      <c r="R2976">
        <v>1</v>
      </c>
      <c r="S2976">
        <v>0</v>
      </c>
      <c r="T2976">
        <v>0</v>
      </c>
      <c r="U2976">
        <v>0</v>
      </c>
    </row>
    <row r="2977" spans="1:21" x14ac:dyDescent="0.35">
      <c r="A2977" t="s">
        <v>426</v>
      </c>
      <c r="B2977">
        <v>44349</v>
      </c>
      <c r="C2977" t="s">
        <v>410</v>
      </c>
      <c r="D2977" t="s">
        <v>92</v>
      </c>
      <c r="E2977">
        <v>1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5.666666666666667</v>
      </c>
      <c r="M2977">
        <v>5</v>
      </c>
      <c r="N2977">
        <v>1</v>
      </c>
      <c r="O2977">
        <v>1</v>
      </c>
      <c r="P2977">
        <v>1</v>
      </c>
      <c r="Q2977">
        <v>2</v>
      </c>
      <c r="R2977">
        <v>3</v>
      </c>
      <c r="S2977">
        <v>0</v>
      </c>
      <c r="T2977">
        <v>0</v>
      </c>
      <c r="U2977">
        <v>0</v>
      </c>
    </row>
    <row r="2978" spans="1:21" x14ac:dyDescent="0.35">
      <c r="A2978" t="s">
        <v>426</v>
      </c>
      <c r="B2978">
        <v>44350</v>
      </c>
      <c r="C2978" t="s">
        <v>408</v>
      </c>
      <c r="D2978" t="s">
        <v>92</v>
      </c>
      <c r="E2978">
        <v>1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5.333333333333333</v>
      </c>
      <c r="M2978">
        <v>6</v>
      </c>
      <c r="N2978">
        <v>4</v>
      </c>
      <c r="O2978">
        <v>4</v>
      </c>
      <c r="P2978">
        <v>1</v>
      </c>
      <c r="Q2978">
        <v>2</v>
      </c>
      <c r="R2978">
        <v>4</v>
      </c>
      <c r="S2978">
        <v>0</v>
      </c>
      <c r="T2978">
        <v>0</v>
      </c>
      <c r="U2978">
        <v>0</v>
      </c>
    </row>
    <row r="2979" spans="1:21" x14ac:dyDescent="0.35">
      <c r="A2979" t="s">
        <v>426</v>
      </c>
      <c r="B2979">
        <v>44351</v>
      </c>
      <c r="C2979" t="s">
        <v>368</v>
      </c>
      <c r="D2979" t="s">
        <v>119</v>
      </c>
      <c r="E2979">
        <v>1</v>
      </c>
      <c r="F2979">
        <v>0</v>
      </c>
      <c r="G2979">
        <v>0</v>
      </c>
      <c r="H2979">
        <v>1</v>
      </c>
      <c r="I2979">
        <v>0</v>
      </c>
      <c r="J2979">
        <v>0</v>
      </c>
      <c r="K2979">
        <v>0</v>
      </c>
      <c r="L2979">
        <v>7.666666666666667</v>
      </c>
      <c r="M2979">
        <v>5</v>
      </c>
      <c r="N2979">
        <v>1</v>
      </c>
      <c r="O2979">
        <v>1</v>
      </c>
      <c r="P2979">
        <v>0</v>
      </c>
      <c r="Q2979">
        <v>1</v>
      </c>
      <c r="R2979">
        <v>9</v>
      </c>
      <c r="S2979">
        <v>1</v>
      </c>
      <c r="T2979">
        <v>0</v>
      </c>
      <c r="U2979">
        <v>0</v>
      </c>
    </row>
    <row r="2980" spans="1:21" x14ac:dyDescent="0.35">
      <c r="A2980" t="s">
        <v>426</v>
      </c>
      <c r="B2980">
        <v>44352</v>
      </c>
      <c r="C2980" t="s">
        <v>407</v>
      </c>
      <c r="D2980" t="s">
        <v>119</v>
      </c>
      <c r="E2980">
        <v>1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6</v>
      </c>
      <c r="M2980">
        <v>3</v>
      </c>
      <c r="N2980">
        <v>4</v>
      </c>
      <c r="O2980">
        <v>0</v>
      </c>
      <c r="P2980">
        <v>1</v>
      </c>
      <c r="Q2980">
        <v>2</v>
      </c>
      <c r="R2980">
        <v>4</v>
      </c>
      <c r="S2980">
        <v>1</v>
      </c>
      <c r="T2980">
        <v>0</v>
      </c>
      <c r="U2980">
        <v>0</v>
      </c>
    </row>
    <row r="2981" spans="1:21" x14ac:dyDescent="0.35">
      <c r="A2981" t="s">
        <v>426</v>
      </c>
      <c r="B2981">
        <v>44353</v>
      </c>
      <c r="C2981" t="s">
        <v>411</v>
      </c>
      <c r="D2981" t="s">
        <v>119</v>
      </c>
      <c r="E2981">
        <v>1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2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2</v>
      </c>
      <c r="S2981">
        <v>0</v>
      </c>
      <c r="T2981">
        <v>0</v>
      </c>
      <c r="U2981">
        <v>0</v>
      </c>
    </row>
    <row r="2982" spans="1:21" x14ac:dyDescent="0.35">
      <c r="A2982" t="s">
        <v>426</v>
      </c>
      <c r="B2982">
        <v>44355</v>
      </c>
      <c r="C2982" t="s">
        <v>410</v>
      </c>
      <c r="D2982" t="s">
        <v>51</v>
      </c>
      <c r="E2982">
        <v>1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3.6666666666666665</v>
      </c>
      <c r="M2982">
        <v>4</v>
      </c>
      <c r="N2982">
        <v>1</v>
      </c>
      <c r="O2982">
        <v>1</v>
      </c>
      <c r="P2982">
        <v>1</v>
      </c>
      <c r="Q2982">
        <v>4</v>
      </c>
      <c r="R2982">
        <v>2</v>
      </c>
      <c r="S2982">
        <v>0</v>
      </c>
      <c r="T2982">
        <v>0</v>
      </c>
      <c r="U2982">
        <v>0</v>
      </c>
    </row>
    <row r="2983" spans="1:21" x14ac:dyDescent="0.35">
      <c r="A2983" t="s">
        <v>426</v>
      </c>
      <c r="B2983">
        <v>44356</v>
      </c>
      <c r="C2983" t="s">
        <v>408</v>
      </c>
      <c r="D2983" t="s">
        <v>51</v>
      </c>
      <c r="E2983">
        <v>1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5</v>
      </c>
      <c r="M2983">
        <v>3</v>
      </c>
      <c r="N2983">
        <v>3</v>
      </c>
      <c r="O2983">
        <v>3</v>
      </c>
      <c r="P2983">
        <v>0</v>
      </c>
      <c r="Q2983">
        <v>4</v>
      </c>
      <c r="R2983">
        <v>3</v>
      </c>
      <c r="S2983">
        <v>0</v>
      </c>
      <c r="T2983">
        <v>0</v>
      </c>
      <c r="U2983">
        <v>0</v>
      </c>
    </row>
    <row r="2984" spans="1:21" x14ac:dyDescent="0.35">
      <c r="A2984" t="s">
        <v>426</v>
      </c>
      <c r="B2984">
        <v>44358</v>
      </c>
      <c r="C2984" t="s">
        <v>368</v>
      </c>
      <c r="D2984" t="s">
        <v>50</v>
      </c>
      <c r="E2984">
        <v>1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0.33333333333333331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</row>
    <row r="2985" spans="1:21" x14ac:dyDescent="0.35">
      <c r="A2985" t="s">
        <v>426</v>
      </c>
      <c r="B2985" t="s">
        <v>412</v>
      </c>
      <c r="C2985" t="s">
        <v>405</v>
      </c>
      <c r="D2985" t="s">
        <v>50</v>
      </c>
      <c r="E2985">
        <v>1</v>
      </c>
      <c r="F2985">
        <v>0</v>
      </c>
      <c r="G2985">
        <v>0</v>
      </c>
      <c r="H2985">
        <v>1</v>
      </c>
      <c r="I2985">
        <v>0</v>
      </c>
      <c r="J2985">
        <v>0</v>
      </c>
      <c r="K2985">
        <v>0</v>
      </c>
      <c r="L2985">
        <v>5</v>
      </c>
      <c r="M2985">
        <v>4</v>
      </c>
      <c r="N2985">
        <v>0</v>
      </c>
      <c r="O2985">
        <v>0</v>
      </c>
      <c r="P2985">
        <v>0</v>
      </c>
      <c r="Q2985">
        <v>0</v>
      </c>
      <c r="R2985">
        <v>7</v>
      </c>
      <c r="S2985">
        <v>0</v>
      </c>
      <c r="T2985">
        <v>0</v>
      </c>
      <c r="U2985">
        <v>0</v>
      </c>
    </row>
    <row r="2986" spans="1:21" x14ac:dyDescent="0.35">
      <c r="A2986" t="s">
        <v>426</v>
      </c>
      <c r="B2986" t="s">
        <v>0</v>
      </c>
      <c r="C2986" t="s">
        <v>1</v>
      </c>
      <c r="D2986" t="s">
        <v>2</v>
      </c>
      <c r="E2986" t="s">
        <v>3</v>
      </c>
      <c r="F2986" t="s">
        <v>4</v>
      </c>
      <c r="G2986" t="s">
        <v>5</v>
      </c>
      <c r="H2986" t="s">
        <v>6</v>
      </c>
      <c r="I2986" t="s">
        <v>7</v>
      </c>
      <c r="J2986" t="s">
        <v>8</v>
      </c>
      <c r="K2986" t="s">
        <v>9</v>
      </c>
      <c r="L2986" t="s">
        <v>10</v>
      </c>
      <c r="M2986" t="s">
        <v>11</v>
      </c>
      <c r="N2986" t="s">
        <v>12</v>
      </c>
      <c r="O2986" t="s">
        <v>13</v>
      </c>
      <c r="P2986" t="s">
        <v>14</v>
      </c>
      <c r="Q2986" t="s">
        <v>15</v>
      </c>
      <c r="R2986" t="s">
        <v>16</v>
      </c>
      <c r="S2986" t="s">
        <v>17</v>
      </c>
      <c r="T2986" t="s">
        <v>18</v>
      </c>
      <c r="U2986" t="s">
        <v>19</v>
      </c>
    </row>
    <row r="2987" spans="1:21" x14ac:dyDescent="0.35">
      <c r="A2987" t="s">
        <v>426</v>
      </c>
      <c r="B2987" t="s">
        <v>413</v>
      </c>
      <c r="C2987" t="s">
        <v>414</v>
      </c>
      <c r="D2987" t="s">
        <v>50</v>
      </c>
      <c r="E2987">
        <v>1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4</v>
      </c>
      <c r="M2987">
        <v>1</v>
      </c>
      <c r="N2987">
        <v>0</v>
      </c>
      <c r="O2987">
        <v>0</v>
      </c>
      <c r="P2987">
        <v>0</v>
      </c>
      <c r="Q2987">
        <v>3</v>
      </c>
      <c r="R2987">
        <v>2</v>
      </c>
      <c r="S2987">
        <v>0</v>
      </c>
      <c r="T2987">
        <v>0</v>
      </c>
      <c r="U2987">
        <v>1</v>
      </c>
    </row>
    <row r="2988" spans="1:21" x14ac:dyDescent="0.35">
      <c r="A2988" t="s">
        <v>426</v>
      </c>
      <c r="B2988">
        <v>44360</v>
      </c>
      <c r="C2988" t="s">
        <v>407</v>
      </c>
      <c r="D2988" t="s">
        <v>50</v>
      </c>
      <c r="E2988">
        <v>1</v>
      </c>
      <c r="F2988">
        <v>0</v>
      </c>
      <c r="G2988">
        <v>0</v>
      </c>
      <c r="H2988">
        <v>1</v>
      </c>
      <c r="I2988">
        <v>0</v>
      </c>
      <c r="J2988">
        <v>0</v>
      </c>
      <c r="K2988">
        <v>0</v>
      </c>
      <c r="L2988">
        <v>8</v>
      </c>
      <c r="M2988">
        <v>5</v>
      </c>
      <c r="N2988">
        <v>0</v>
      </c>
      <c r="O2988">
        <v>0</v>
      </c>
      <c r="P2988">
        <v>0</v>
      </c>
      <c r="Q2988">
        <v>0</v>
      </c>
      <c r="R2988">
        <v>9</v>
      </c>
      <c r="S2988">
        <v>0</v>
      </c>
      <c r="T2988">
        <v>0</v>
      </c>
      <c r="U2988">
        <v>0</v>
      </c>
    </row>
    <row r="2989" spans="1:21" x14ac:dyDescent="0.35">
      <c r="A2989" t="s">
        <v>426</v>
      </c>
      <c r="B2989">
        <v>44361</v>
      </c>
      <c r="C2989" t="s">
        <v>410</v>
      </c>
      <c r="D2989" t="s">
        <v>113</v>
      </c>
      <c r="E2989">
        <v>1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5.333333333333333</v>
      </c>
      <c r="M2989">
        <v>6</v>
      </c>
      <c r="N2989">
        <v>2</v>
      </c>
      <c r="O2989">
        <v>2</v>
      </c>
      <c r="P2989">
        <v>1</v>
      </c>
      <c r="Q2989">
        <v>1</v>
      </c>
      <c r="R2989">
        <v>2</v>
      </c>
      <c r="S2989">
        <v>0</v>
      </c>
      <c r="T2989">
        <v>0</v>
      </c>
      <c r="U2989">
        <v>0</v>
      </c>
    </row>
    <row r="2990" spans="1:21" x14ac:dyDescent="0.35">
      <c r="A2990" t="s">
        <v>426</v>
      </c>
      <c r="B2990">
        <v>44362</v>
      </c>
      <c r="C2990" t="s">
        <v>408</v>
      </c>
      <c r="D2990" t="s">
        <v>113</v>
      </c>
      <c r="E2990">
        <v>1</v>
      </c>
      <c r="F2990">
        <v>0</v>
      </c>
      <c r="G2990">
        <v>0</v>
      </c>
      <c r="H2990">
        <v>1</v>
      </c>
      <c r="I2990">
        <v>0</v>
      </c>
      <c r="J2990">
        <v>0</v>
      </c>
      <c r="K2990">
        <v>0</v>
      </c>
      <c r="L2990">
        <v>8.3333333333333339</v>
      </c>
      <c r="M2990">
        <v>8</v>
      </c>
      <c r="N2990">
        <v>1</v>
      </c>
      <c r="O2990">
        <v>1</v>
      </c>
      <c r="P2990">
        <v>0</v>
      </c>
      <c r="Q2990">
        <v>1</v>
      </c>
      <c r="R2990">
        <v>7</v>
      </c>
      <c r="S2990">
        <v>0</v>
      </c>
      <c r="T2990">
        <v>0</v>
      </c>
      <c r="U2990">
        <v>0</v>
      </c>
    </row>
    <row r="2991" spans="1:21" x14ac:dyDescent="0.35">
      <c r="A2991" t="s">
        <v>426</v>
      </c>
      <c r="B2991">
        <v>44363</v>
      </c>
      <c r="C2991" t="s">
        <v>409</v>
      </c>
      <c r="D2991" t="s">
        <v>113</v>
      </c>
      <c r="E2991">
        <v>1</v>
      </c>
      <c r="F2991">
        <v>0</v>
      </c>
      <c r="G2991">
        <v>0</v>
      </c>
      <c r="H2991">
        <v>1</v>
      </c>
      <c r="I2991">
        <v>0</v>
      </c>
      <c r="J2991">
        <v>0</v>
      </c>
      <c r="K2991">
        <v>0</v>
      </c>
      <c r="L2991">
        <v>5</v>
      </c>
      <c r="M2991">
        <v>3</v>
      </c>
      <c r="N2991">
        <v>0</v>
      </c>
      <c r="O2991">
        <v>0</v>
      </c>
      <c r="P2991">
        <v>0</v>
      </c>
      <c r="Q2991">
        <v>0</v>
      </c>
      <c r="R2991">
        <v>2</v>
      </c>
      <c r="S2991">
        <v>0</v>
      </c>
      <c r="T2991">
        <v>0</v>
      </c>
      <c r="U2991">
        <v>0</v>
      </c>
    </row>
    <row r="2992" spans="1:21" x14ac:dyDescent="0.35">
      <c r="A2992" t="s">
        <v>426</v>
      </c>
      <c r="B2992">
        <v>44365</v>
      </c>
      <c r="C2992" t="s">
        <v>405</v>
      </c>
      <c r="D2992" t="s">
        <v>104</v>
      </c>
      <c r="E2992">
        <v>1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7</v>
      </c>
      <c r="M2992">
        <v>2</v>
      </c>
      <c r="N2992">
        <v>0</v>
      </c>
      <c r="O2992">
        <v>0</v>
      </c>
      <c r="P2992">
        <v>0</v>
      </c>
      <c r="Q2992">
        <v>4</v>
      </c>
      <c r="R2992">
        <v>6</v>
      </c>
      <c r="S2992">
        <v>0</v>
      </c>
      <c r="T2992">
        <v>0</v>
      </c>
      <c r="U2992">
        <v>0</v>
      </c>
    </row>
    <row r="2993" spans="1:21" x14ac:dyDescent="0.35">
      <c r="A2993" t="s">
        <v>426</v>
      </c>
      <c r="B2993" t="s">
        <v>415</v>
      </c>
      <c r="C2993" t="s">
        <v>407</v>
      </c>
      <c r="D2993" t="s">
        <v>104</v>
      </c>
      <c r="E2993">
        <v>1</v>
      </c>
      <c r="F2993">
        <v>0</v>
      </c>
      <c r="G2993">
        <v>0</v>
      </c>
      <c r="H2993">
        <v>0</v>
      </c>
      <c r="I2993">
        <v>1</v>
      </c>
      <c r="J2993">
        <v>0</v>
      </c>
      <c r="K2993">
        <v>0</v>
      </c>
      <c r="L2993">
        <v>5</v>
      </c>
      <c r="M2993">
        <v>6</v>
      </c>
      <c r="N2993">
        <v>5</v>
      </c>
      <c r="O2993">
        <v>5</v>
      </c>
      <c r="P2993">
        <v>2</v>
      </c>
      <c r="Q2993">
        <v>0</v>
      </c>
      <c r="R2993">
        <v>5</v>
      </c>
      <c r="S2993">
        <v>1</v>
      </c>
      <c r="T2993">
        <v>0</v>
      </c>
      <c r="U2993">
        <v>0</v>
      </c>
    </row>
    <row r="2994" spans="1:21" x14ac:dyDescent="0.35">
      <c r="A2994" t="s">
        <v>426</v>
      </c>
      <c r="B2994" t="s">
        <v>416</v>
      </c>
      <c r="C2994" t="s">
        <v>410</v>
      </c>
      <c r="D2994" t="s">
        <v>104</v>
      </c>
      <c r="E2994">
        <v>1</v>
      </c>
      <c r="F2994">
        <v>0</v>
      </c>
      <c r="G2994">
        <v>0</v>
      </c>
      <c r="H2994">
        <v>1</v>
      </c>
      <c r="I2994">
        <v>0</v>
      </c>
      <c r="J2994">
        <v>0</v>
      </c>
      <c r="K2994">
        <v>0</v>
      </c>
      <c r="L2994">
        <v>6</v>
      </c>
      <c r="M2994">
        <v>7</v>
      </c>
      <c r="N2994">
        <v>2</v>
      </c>
      <c r="O2994">
        <v>2</v>
      </c>
      <c r="P2994">
        <v>1</v>
      </c>
      <c r="Q2994">
        <v>0</v>
      </c>
      <c r="R2994">
        <v>6</v>
      </c>
      <c r="S2994">
        <v>0</v>
      </c>
      <c r="T2994">
        <v>0</v>
      </c>
      <c r="U2994">
        <v>0</v>
      </c>
    </row>
    <row r="2995" spans="1:21" x14ac:dyDescent="0.35">
      <c r="A2995" t="s">
        <v>426</v>
      </c>
      <c r="B2995">
        <v>44367</v>
      </c>
      <c r="C2995" t="s">
        <v>408</v>
      </c>
      <c r="D2995" t="s">
        <v>104</v>
      </c>
      <c r="E2995">
        <v>1</v>
      </c>
      <c r="F2995">
        <v>0</v>
      </c>
      <c r="G2995">
        <v>0</v>
      </c>
      <c r="H2995">
        <v>1</v>
      </c>
      <c r="I2995">
        <v>0</v>
      </c>
      <c r="J2995">
        <v>0</v>
      </c>
      <c r="K2995">
        <v>0</v>
      </c>
      <c r="L2995">
        <v>6</v>
      </c>
      <c r="M2995">
        <v>4</v>
      </c>
      <c r="N2995">
        <v>2</v>
      </c>
      <c r="O2995">
        <v>2</v>
      </c>
      <c r="P2995">
        <v>2</v>
      </c>
      <c r="Q2995">
        <v>1</v>
      </c>
      <c r="R2995">
        <v>7</v>
      </c>
      <c r="S2995">
        <v>0</v>
      </c>
      <c r="T2995">
        <v>0</v>
      </c>
      <c r="U2995">
        <v>0</v>
      </c>
    </row>
    <row r="2996" spans="1:21" x14ac:dyDescent="0.35">
      <c r="A2996" t="s">
        <v>426</v>
      </c>
      <c r="B2996">
        <v>44369</v>
      </c>
      <c r="C2996" t="s">
        <v>368</v>
      </c>
      <c r="D2996" t="s">
        <v>119</v>
      </c>
      <c r="E2996">
        <v>1</v>
      </c>
      <c r="F2996">
        <v>0</v>
      </c>
      <c r="G2996">
        <v>0</v>
      </c>
      <c r="H2996">
        <v>1</v>
      </c>
      <c r="I2996">
        <v>0</v>
      </c>
      <c r="J2996">
        <v>0</v>
      </c>
      <c r="K2996">
        <v>0</v>
      </c>
      <c r="L2996">
        <v>5</v>
      </c>
      <c r="M2996">
        <v>2</v>
      </c>
      <c r="N2996">
        <v>1</v>
      </c>
      <c r="O2996">
        <v>1</v>
      </c>
      <c r="P2996">
        <v>1</v>
      </c>
      <c r="Q2996">
        <v>3</v>
      </c>
      <c r="R2996">
        <v>8</v>
      </c>
      <c r="S2996">
        <v>0</v>
      </c>
      <c r="T2996">
        <v>0</v>
      </c>
      <c r="U2996">
        <v>0</v>
      </c>
    </row>
    <row r="2997" spans="1:21" x14ac:dyDescent="0.35">
      <c r="A2997" t="s">
        <v>426</v>
      </c>
      <c r="B2997">
        <v>44370</v>
      </c>
      <c r="C2997" t="s">
        <v>405</v>
      </c>
      <c r="D2997" t="s">
        <v>119</v>
      </c>
      <c r="E2997">
        <v>1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4</v>
      </c>
      <c r="M2997">
        <v>6</v>
      </c>
      <c r="N2997">
        <v>5</v>
      </c>
      <c r="O2997">
        <v>5</v>
      </c>
      <c r="P2997">
        <v>2</v>
      </c>
      <c r="Q2997">
        <v>3</v>
      </c>
      <c r="R2997">
        <v>1</v>
      </c>
      <c r="S2997">
        <v>0</v>
      </c>
      <c r="T2997">
        <v>0</v>
      </c>
      <c r="U2997">
        <v>0</v>
      </c>
    </row>
    <row r="2998" spans="1:21" x14ac:dyDescent="0.35">
      <c r="A2998" t="s">
        <v>426</v>
      </c>
      <c r="B2998">
        <v>44371</v>
      </c>
      <c r="C2998" t="s">
        <v>407</v>
      </c>
      <c r="D2998" t="s">
        <v>95</v>
      </c>
      <c r="E2998">
        <v>1</v>
      </c>
      <c r="F2998">
        <v>0</v>
      </c>
      <c r="G2998">
        <v>0</v>
      </c>
      <c r="H2998">
        <v>1</v>
      </c>
      <c r="I2998">
        <v>0</v>
      </c>
      <c r="J2998">
        <v>0</v>
      </c>
      <c r="K2998">
        <v>0</v>
      </c>
      <c r="L2998">
        <v>7</v>
      </c>
      <c r="M2998">
        <v>4</v>
      </c>
      <c r="N2998">
        <v>0</v>
      </c>
      <c r="O2998">
        <v>0</v>
      </c>
      <c r="P2998">
        <v>0</v>
      </c>
      <c r="Q2998">
        <v>2</v>
      </c>
      <c r="R2998">
        <v>8</v>
      </c>
      <c r="S2998">
        <v>0</v>
      </c>
      <c r="T2998">
        <v>0</v>
      </c>
      <c r="U2998">
        <v>0</v>
      </c>
    </row>
    <row r="2999" spans="1:21" x14ac:dyDescent="0.35">
      <c r="A2999" t="s">
        <v>426</v>
      </c>
      <c r="B2999">
        <v>44372</v>
      </c>
      <c r="C2999" t="s">
        <v>410</v>
      </c>
      <c r="D2999" t="s">
        <v>95</v>
      </c>
      <c r="E2999">
        <v>1</v>
      </c>
      <c r="F2999">
        <v>0</v>
      </c>
      <c r="G2999">
        <v>0</v>
      </c>
      <c r="H2999">
        <v>0</v>
      </c>
      <c r="I2999">
        <v>1</v>
      </c>
      <c r="J2999">
        <v>0</v>
      </c>
      <c r="K2999">
        <v>0</v>
      </c>
      <c r="L2999">
        <v>2.3333333333333335</v>
      </c>
      <c r="M2999">
        <v>5</v>
      </c>
      <c r="N2999">
        <v>7</v>
      </c>
      <c r="O2999">
        <v>7</v>
      </c>
      <c r="P2999">
        <v>1</v>
      </c>
      <c r="Q2999">
        <v>3</v>
      </c>
      <c r="R2999">
        <v>1</v>
      </c>
      <c r="S2999">
        <v>0</v>
      </c>
      <c r="T2999">
        <v>0</v>
      </c>
      <c r="U2999">
        <v>0</v>
      </c>
    </row>
    <row r="3000" spans="1:21" x14ac:dyDescent="0.35">
      <c r="A3000" t="s">
        <v>426</v>
      </c>
      <c r="B3000">
        <v>44373</v>
      </c>
      <c r="C3000" t="s">
        <v>408</v>
      </c>
      <c r="D3000" t="s">
        <v>95</v>
      </c>
      <c r="E3000">
        <v>1</v>
      </c>
      <c r="F3000">
        <v>0</v>
      </c>
      <c r="G3000">
        <v>0</v>
      </c>
      <c r="H3000">
        <v>0</v>
      </c>
      <c r="I3000">
        <v>1</v>
      </c>
      <c r="J3000">
        <v>0</v>
      </c>
      <c r="K3000">
        <v>0</v>
      </c>
      <c r="L3000">
        <v>6</v>
      </c>
      <c r="M3000">
        <v>5</v>
      </c>
      <c r="N3000">
        <v>3</v>
      </c>
      <c r="O3000">
        <v>3</v>
      </c>
      <c r="P3000">
        <v>1</v>
      </c>
      <c r="Q3000">
        <v>0</v>
      </c>
      <c r="R3000">
        <v>6</v>
      </c>
      <c r="S3000">
        <v>0</v>
      </c>
      <c r="T3000">
        <v>0</v>
      </c>
      <c r="U3000">
        <v>0</v>
      </c>
    </row>
    <row r="3001" spans="1:21" x14ac:dyDescent="0.35">
      <c r="A3001" t="s">
        <v>426</v>
      </c>
      <c r="B3001">
        <v>44374</v>
      </c>
      <c r="C3001" t="s">
        <v>368</v>
      </c>
      <c r="D3001" t="s">
        <v>95</v>
      </c>
      <c r="E3001">
        <v>1</v>
      </c>
      <c r="F3001">
        <v>0</v>
      </c>
      <c r="G3001">
        <v>0</v>
      </c>
      <c r="H3001">
        <v>1</v>
      </c>
      <c r="I3001">
        <v>0</v>
      </c>
      <c r="J3001">
        <v>0</v>
      </c>
      <c r="K3001">
        <v>0</v>
      </c>
      <c r="L3001">
        <v>6</v>
      </c>
      <c r="M3001">
        <v>5</v>
      </c>
      <c r="N3001">
        <v>1</v>
      </c>
      <c r="O3001">
        <v>1</v>
      </c>
      <c r="P3001">
        <v>0</v>
      </c>
      <c r="Q3001">
        <v>2</v>
      </c>
      <c r="R3001">
        <v>7</v>
      </c>
      <c r="S3001">
        <v>1</v>
      </c>
      <c r="T3001">
        <v>0</v>
      </c>
      <c r="U3001">
        <v>0</v>
      </c>
    </row>
    <row r="3002" spans="1:21" x14ac:dyDescent="0.35">
      <c r="A3002" t="s">
        <v>426</v>
      </c>
      <c r="B3002">
        <v>44375</v>
      </c>
      <c r="C3002" t="s">
        <v>409</v>
      </c>
      <c r="D3002" t="s">
        <v>104</v>
      </c>
      <c r="E3002">
        <v>1</v>
      </c>
      <c r="F3002">
        <v>0</v>
      </c>
      <c r="G3002">
        <v>0</v>
      </c>
      <c r="H3002">
        <v>1</v>
      </c>
      <c r="I3002">
        <v>0</v>
      </c>
      <c r="J3002">
        <v>0</v>
      </c>
      <c r="K3002">
        <v>0</v>
      </c>
      <c r="L3002">
        <v>5</v>
      </c>
      <c r="M3002">
        <v>5</v>
      </c>
      <c r="N3002">
        <v>0</v>
      </c>
      <c r="O3002">
        <v>0</v>
      </c>
      <c r="P3002">
        <v>0</v>
      </c>
      <c r="Q3002">
        <v>0</v>
      </c>
      <c r="R3002">
        <v>3</v>
      </c>
      <c r="S3002">
        <v>0</v>
      </c>
      <c r="T3002">
        <v>0</v>
      </c>
      <c r="U3002">
        <v>0</v>
      </c>
    </row>
    <row r="3003" spans="1:21" x14ac:dyDescent="0.35">
      <c r="A3003" t="s">
        <v>426</v>
      </c>
      <c r="B3003">
        <v>44376</v>
      </c>
      <c r="C3003" t="s">
        <v>407</v>
      </c>
      <c r="D3003" t="s">
        <v>35</v>
      </c>
      <c r="E3003">
        <v>1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6.333333333333333</v>
      </c>
      <c r="M3003">
        <v>6</v>
      </c>
      <c r="N3003">
        <v>2</v>
      </c>
      <c r="O3003">
        <v>2</v>
      </c>
      <c r="P3003">
        <v>1</v>
      </c>
      <c r="Q3003">
        <v>2</v>
      </c>
      <c r="R3003">
        <v>7</v>
      </c>
      <c r="S3003">
        <v>0</v>
      </c>
      <c r="T3003">
        <v>0</v>
      </c>
      <c r="U3003">
        <v>0</v>
      </c>
    </row>
    <row r="3004" spans="1:21" x14ac:dyDescent="0.35">
      <c r="A3004" t="s">
        <v>426</v>
      </c>
      <c r="B3004">
        <v>44377</v>
      </c>
      <c r="C3004" t="s">
        <v>410</v>
      </c>
      <c r="D3004" t="s">
        <v>35</v>
      </c>
      <c r="E3004">
        <v>1</v>
      </c>
      <c r="F3004">
        <v>0</v>
      </c>
      <c r="G3004">
        <v>0</v>
      </c>
      <c r="H3004">
        <v>1</v>
      </c>
      <c r="I3004">
        <v>0</v>
      </c>
      <c r="J3004">
        <v>0</v>
      </c>
      <c r="K3004">
        <v>0</v>
      </c>
      <c r="L3004">
        <v>5</v>
      </c>
      <c r="M3004">
        <v>7</v>
      </c>
      <c r="N3004">
        <v>5</v>
      </c>
      <c r="O3004">
        <v>5</v>
      </c>
      <c r="P3004">
        <v>2</v>
      </c>
      <c r="Q3004">
        <v>2</v>
      </c>
      <c r="R3004">
        <v>3</v>
      </c>
      <c r="S3004">
        <v>0</v>
      </c>
      <c r="T3004">
        <v>0</v>
      </c>
      <c r="U3004">
        <v>0</v>
      </c>
    </row>
    <row r="3005" spans="1:21" x14ac:dyDescent="0.35">
      <c r="A3005" t="s">
        <v>426</v>
      </c>
      <c r="B3005">
        <v>44378</v>
      </c>
      <c r="C3005" t="s">
        <v>408</v>
      </c>
      <c r="D3005" t="s">
        <v>36</v>
      </c>
      <c r="E3005">
        <v>1</v>
      </c>
      <c r="F3005">
        <v>0</v>
      </c>
      <c r="G3005">
        <v>0</v>
      </c>
      <c r="H3005">
        <v>0</v>
      </c>
      <c r="I3005">
        <v>1</v>
      </c>
      <c r="J3005">
        <v>0</v>
      </c>
      <c r="K3005">
        <v>0</v>
      </c>
      <c r="L3005">
        <v>4.666666666666667</v>
      </c>
      <c r="M3005">
        <v>8</v>
      </c>
      <c r="N3005">
        <v>6</v>
      </c>
      <c r="O3005">
        <v>5</v>
      </c>
      <c r="P3005">
        <v>2</v>
      </c>
      <c r="Q3005">
        <v>1</v>
      </c>
      <c r="R3005">
        <v>2</v>
      </c>
      <c r="S3005">
        <v>0</v>
      </c>
      <c r="T3005">
        <v>0</v>
      </c>
      <c r="U3005">
        <v>0</v>
      </c>
    </row>
    <row r="3006" spans="1:21" x14ac:dyDescent="0.35">
      <c r="A3006" t="s">
        <v>426</v>
      </c>
      <c r="B3006">
        <v>44379</v>
      </c>
      <c r="C3006" t="s">
        <v>368</v>
      </c>
      <c r="D3006" t="s">
        <v>36</v>
      </c>
      <c r="E3006">
        <v>1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6</v>
      </c>
      <c r="M3006">
        <v>4</v>
      </c>
      <c r="N3006">
        <v>1</v>
      </c>
      <c r="O3006">
        <v>1</v>
      </c>
      <c r="P3006">
        <v>1</v>
      </c>
      <c r="Q3006">
        <v>1</v>
      </c>
      <c r="R3006">
        <v>8</v>
      </c>
      <c r="S3006">
        <v>0</v>
      </c>
      <c r="T3006">
        <v>0</v>
      </c>
      <c r="U3006">
        <v>0</v>
      </c>
    </row>
    <row r="3007" spans="1:21" x14ac:dyDescent="0.35">
      <c r="A3007" t="s">
        <v>426</v>
      </c>
      <c r="B3007" t="s">
        <v>0</v>
      </c>
      <c r="C3007" t="s">
        <v>1</v>
      </c>
      <c r="D3007" t="s">
        <v>2</v>
      </c>
      <c r="E3007" t="s">
        <v>3</v>
      </c>
      <c r="F3007" t="s">
        <v>4</v>
      </c>
      <c r="G3007" t="s">
        <v>5</v>
      </c>
      <c r="H3007" t="s">
        <v>6</v>
      </c>
      <c r="I3007" t="s">
        <v>7</v>
      </c>
      <c r="J3007" t="s">
        <v>8</v>
      </c>
      <c r="K3007" t="s">
        <v>9</v>
      </c>
      <c r="L3007" t="s">
        <v>10</v>
      </c>
      <c r="M3007" t="s">
        <v>11</v>
      </c>
      <c r="N3007" t="s">
        <v>12</v>
      </c>
      <c r="O3007" t="s">
        <v>13</v>
      </c>
      <c r="P3007" t="s">
        <v>14</v>
      </c>
      <c r="Q3007" t="s">
        <v>15</v>
      </c>
      <c r="R3007" t="s">
        <v>16</v>
      </c>
      <c r="S3007" t="s">
        <v>17</v>
      </c>
      <c r="T3007" t="s">
        <v>18</v>
      </c>
      <c r="U3007" t="s">
        <v>19</v>
      </c>
    </row>
    <row r="3008" spans="1:21" x14ac:dyDescent="0.35">
      <c r="A3008" t="s">
        <v>426</v>
      </c>
      <c r="B3008">
        <v>44380</v>
      </c>
      <c r="C3008" t="s">
        <v>409</v>
      </c>
      <c r="D3008" t="s">
        <v>36</v>
      </c>
      <c r="E3008">
        <v>1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4.333333333333333</v>
      </c>
      <c r="M3008">
        <v>3</v>
      </c>
      <c r="N3008">
        <v>3</v>
      </c>
      <c r="O3008">
        <v>3</v>
      </c>
      <c r="P3008">
        <v>0</v>
      </c>
      <c r="Q3008">
        <v>3</v>
      </c>
      <c r="R3008">
        <v>2</v>
      </c>
      <c r="S3008">
        <v>0</v>
      </c>
      <c r="T3008">
        <v>0</v>
      </c>
      <c r="U3008">
        <v>0</v>
      </c>
    </row>
    <row r="3009" spans="1:21" x14ac:dyDescent="0.35">
      <c r="A3009" t="s">
        <v>426</v>
      </c>
      <c r="B3009">
        <v>44381</v>
      </c>
      <c r="C3009" t="s">
        <v>407</v>
      </c>
      <c r="D3009" t="s">
        <v>36</v>
      </c>
      <c r="E3009">
        <v>1</v>
      </c>
      <c r="F3009">
        <v>0</v>
      </c>
      <c r="G3009">
        <v>0</v>
      </c>
      <c r="H3009">
        <v>0</v>
      </c>
      <c r="I3009">
        <v>1</v>
      </c>
      <c r="J3009">
        <v>0</v>
      </c>
      <c r="K3009">
        <v>0</v>
      </c>
      <c r="L3009">
        <v>6.666666666666667</v>
      </c>
      <c r="M3009">
        <v>7</v>
      </c>
      <c r="N3009">
        <v>3</v>
      </c>
      <c r="O3009">
        <v>3</v>
      </c>
      <c r="P3009">
        <v>1</v>
      </c>
      <c r="Q3009">
        <v>0</v>
      </c>
      <c r="R3009">
        <v>11</v>
      </c>
      <c r="S3009">
        <v>1</v>
      </c>
      <c r="T3009">
        <v>0</v>
      </c>
      <c r="U3009">
        <v>0</v>
      </c>
    </row>
    <row r="3010" spans="1:21" x14ac:dyDescent="0.35">
      <c r="A3010" t="s">
        <v>426</v>
      </c>
      <c r="B3010">
        <v>44382</v>
      </c>
      <c r="C3010" t="s">
        <v>410</v>
      </c>
      <c r="D3010" t="s">
        <v>74</v>
      </c>
      <c r="E3010">
        <v>1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3.3333333333333335</v>
      </c>
      <c r="M3010">
        <v>6</v>
      </c>
      <c r="N3010">
        <v>5</v>
      </c>
      <c r="O3010">
        <v>2</v>
      </c>
      <c r="P3010">
        <v>1</v>
      </c>
      <c r="Q3010">
        <v>4</v>
      </c>
      <c r="R3010">
        <v>2</v>
      </c>
      <c r="S3010">
        <v>1</v>
      </c>
      <c r="T3010">
        <v>0</v>
      </c>
      <c r="U3010">
        <v>0</v>
      </c>
    </row>
    <row r="3011" spans="1:21" x14ac:dyDescent="0.35">
      <c r="A3011" t="s">
        <v>426</v>
      </c>
      <c r="B3011">
        <v>44383</v>
      </c>
      <c r="C3011" t="s">
        <v>405</v>
      </c>
      <c r="D3011" t="s">
        <v>74</v>
      </c>
      <c r="E3011">
        <v>1</v>
      </c>
      <c r="F3011">
        <v>0</v>
      </c>
      <c r="G3011">
        <v>0</v>
      </c>
      <c r="H3011">
        <v>0</v>
      </c>
      <c r="I3011">
        <v>1</v>
      </c>
      <c r="J3011">
        <v>0</v>
      </c>
      <c r="K3011">
        <v>0</v>
      </c>
      <c r="L3011">
        <v>4.333333333333333</v>
      </c>
      <c r="M3011">
        <v>8</v>
      </c>
      <c r="N3011">
        <v>6</v>
      </c>
      <c r="O3011">
        <v>6</v>
      </c>
      <c r="P3011">
        <v>1</v>
      </c>
      <c r="Q3011">
        <v>1</v>
      </c>
      <c r="R3011">
        <v>2</v>
      </c>
      <c r="S3011">
        <v>0</v>
      </c>
      <c r="T3011">
        <v>0</v>
      </c>
      <c r="U3011">
        <v>0</v>
      </c>
    </row>
    <row r="3012" spans="1:21" x14ac:dyDescent="0.35">
      <c r="A3012" t="s">
        <v>426</v>
      </c>
      <c r="B3012">
        <v>44384</v>
      </c>
      <c r="C3012" t="s">
        <v>408</v>
      </c>
      <c r="D3012" t="s">
        <v>74</v>
      </c>
      <c r="E3012">
        <v>1</v>
      </c>
      <c r="F3012">
        <v>0</v>
      </c>
      <c r="G3012">
        <v>0</v>
      </c>
      <c r="H3012">
        <v>1</v>
      </c>
      <c r="I3012">
        <v>0</v>
      </c>
      <c r="J3012">
        <v>0</v>
      </c>
      <c r="K3012">
        <v>0</v>
      </c>
      <c r="L3012">
        <v>6</v>
      </c>
      <c r="M3012">
        <v>7</v>
      </c>
      <c r="N3012">
        <v>2</v>
      </c>
      <c r="O3012">
        <v>2</v>
      </c>
      <c r="P3012">
        <v>1</v>
      </c>
      <c r="Q3012">
        <v>2</v>
      </c>
      <c r="R3012">
        <v>3</v>
      </c>
      <c r="S3012">
        <v>1</v>
      </c>
      <c r="T3012">
        <v>0</v>
      </c>
      <c r="U3012">
        <v>0</v>
      </c>
    </row>
    <row r="3013" spans="1:21" x14ac:dyDescent="0.35">
      <c r="A3013" t="s">
        <v>426</v>
      </c>
      <c r="B3013">
        <v>44385</v>
      </c>
      <c r="C3013" t="s">
        <v>368</v>
      </c>
      <c r="D3013" t="s">
        <v>74</v>
      </c>
      <c r="E3013">
        <v>1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3.6666666666666665</v>
      </c>
      <c r="M3013">
        <v>5</v>
      </c>
      <c r="N3013">
        <v>7</v>
      </c>
      <c r="O3013">
        <v>7</v>
      </c>
      <c r="P3013">
        <v>2</v>
      </c>
      <c r="Q3013">
        <v>1</v>
      </c>
      <c r="R3013">
        <v>7</v>
      </c>
      <c r="S3013">
        <v>2</v>
      </c>
      <c r="T3013">
        <v>0</v>
      </c>
      <c r="U3013">
        <v>0</v>
      </c>
    </row>
    <row r="3014" spans="1:21" x14ac:dyDescent="0.35">
      <c r="A3014" t="s">
        <v>426</v>
      </c>
      <c r="B3014">
        <v>44386</v>
      </c>
      <c r="C3014" t="s">
        <v>409</v>
      </c>
      <c r="D3014" t="s">
        <v>45</v>
      </c>
      <c r="E3014">
        <v>1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3.6666666666666665</v>
      </c>
      <c r="M3014">
        <v>6</v>
      </c>
      <c r="N3014">
        <v>3</v>
      </c>
      <c r="O3014">
        <v>3</v>
      </c>
      <c r="P3014">
        <v>1</v>
      </c>
      <c r="Q3014">
        <v>1</v>
      </c>
      <c r="R3014">
        <v>1</v>
      </c>
      <c r="S3014">
        <v>0</v>
      </c>
      <c r="T3014">
        <v>0</v>
      </c>
      <c r="U3014">
        <v>0</v>
      </c>
    </row>
    <row r="3015" spans="1:21" x14ac:dyDescent="0.35">
      <c r="A3015" t="s">
        <v>426</v>
      </c>
      <c r="B3015">
        <v>44387</v>
      </c>
      <c r="C3015" t="s">
        <v>410</v>
      </c>
      <c r="D3015" t="s">
        <v>45</v>
      </c>
      <c r="E3015">
        <v>1</v>
      </c>
      <c r="F3015">
        <v>0</v>
      </c>
      <c r="G3015">
        <v>0</v>
      </c>
      <c r="H3015">
        <v>0</v>
      </c>
      <c r="I3015">
        <v>1</v>
      </c>
      <c r="J3015">
        <v>0</v>
      </c>
      <c r="K3015">
        <v>0</v>
      </c>
      <c r="L3015">
        <v>2.6666666666666665</v>
      </c>
      <c r="M3015">
        <v>9</v>
      </c>
      <c r="N3015">
        <v>8</v>
      </c>
      <c r="O3015">
        <v>3</v>
      </c>
      <c r="P3015">
        <v>0</v>
      </c>
      <c r="Q3015">
        <v>2</v>
      </c>
      <c r="R3015">
        <v>1</v>
      </c>
      <c r="S3015">
        <v>0</v>
      </c>
      <c r="T3015">
        <v>0</v>
      </c>
      <c r="U3015">
        <v>0</v>
      </c>
    </row>
    <row r="3016" spans="1:21" x14ac:dyDescent="0.35">
      <c r="A3016" t="s">
        <v>426</v>
      </c>
      <c r="B3016">
        <v>44388</v>
      </c>
      <c r="C3016" t="s">
        <v>405</v>
      </c>
      <c r="D3016" t="s">
        <v>45</v>
      </c>
      <c r="E3016">
        <v>1</v>
      </c>
      <c r="F3016">
        <v>0</v>
      </c>
      <c r="G3016">
        <v>0</v>
      </c>
      <c r="H3016">
        <v>0</v>
      </c>
      <c r="I3016">
        <v>1</v>
      </c>
      <c r="J3016">
        <v>0</v>
      </c>
      <c r="K3016">
        <v>0</v>
      </c>
      <c r="L3016">
        <v>5</v>
      </c>
      <c r="M3016">
        <v>8</v>
      </c>
      <c r="N3016">
        <v>3</v>
      </c>
      <c r="O3016">
        <v>3</v>
      </c>
      <c r="P3016">
        <v>1</v>
      </c>
      <c r="Q3016">
        <v>3</v>
      </c>
      <c r="R3016">
        <v>7</v>
      </c>
      <c r="S3016">
        <v>0</v>
      </c>
      <c r="T3016">
        <v>0</v>
      </c>
      <c r="U3016">
        <v>0</v>
      </c>
    </row>
    <row r="3017" spans="1:21" x14ac:dyDescent="0.35">
      <c r="A3017" t="s">
        <v>426</v>
      </c>
      <c r="B3017">
        <v>44393</v>
      </c>
      <c r="C3017" t="s">
        <v>405</v>
      </c>
      <c r="D3017" t="s">
        <v>69</v>
      </c>
      <c r="E3017">
        <v>1</v>
      </c>
      <c r="F3017">
        <v>0</v>
      </c>
      <c r="G3017">
        <v>0</v>
      </c>
      <c r="H3017">
        <v>0</v>
      </c>
      <c r="I3017">
        <v>1</v>
      </c>
      <c r="J3017">
        <v>0</v>
      </c>
      <c r="K3017">
        <v>0</v>
      </c>
      <c r="L3017">
        <v>1.3333333333333333</v>
      </c>
      <c r="M3017">
        <v>3</v>
      </c>
      <c r="N3017">
        <v>6</v>
      </c>
      <c r="O3017">
        <v>6</v>
      </c>
      <c r="P3017">
        <v>0</v>
      </c>
      <c r="Q3017">
        <v>4</v>
      </c>
      <c r="R3017">
        <v>1</v>
      </c>
      <c r="S3017">
        <v>0</v>
      </c>
      <c r="T3017">
        <v>0</v>
      </c>
      <c r="U3017">
        <v>0</v>
      </c>
    </row>
    <row r="3018" spans="1:21" x14ac:dyDescent="0.35">
      <c r="A3018" t="s">
        <v>426</v>
      </c>
      <c r="B3018">
        <v>44394</v>
      </c>
      <c r="C3018" t="s">
        <v>408</v>
      </c>
      <c r="D3018" t="s">
        <v>69</v>
      </c>
      <c r="E3018">
        <v>1</v>
      </c>
      <c r="F3018">
        <v>0</v>
      </c>
      <c r="G3018">
        <v>0</v>
      </c>
      <c r="H3018">
        <v>0</v>
      </c>
      <c r="I3018">
        <v>1</v>
      </c>
      <c r="J3018">
        <v>0</v>
      </c>
      <c r="K3018">
        <v>0</v>
      </c>
      <c r="L3018">
        <v>5.333333333333333</v>
      </c>
      <c r="M3018">
        <v>10</v>
      </c>
      <c r="N3018">
        <v>6</v>
      </c>
      <c r="O3018">
        <v>6</v>
      </c>
      <c r="P3018">
        <v>0</v>
      </c>
      <c r="Q3018">
        <v>4</v>
      </c>
      <c r="R3018">
        <v>3</v>
      </c>
      <c r="S3018">
        <v>0</v>
      </c>
      <c r="T3018">
        <v>0</v>
      </c>
      <c r="U3018">
        <v>0</v>
      </c>
    </row>
    <row r="3019" spans="1:21" x14ac:dyDescent="0.35">
      <c r="A3019" t="s">
        <v>426</v>
      </c>
      <c r="B3019">
        <v>44395</v>
      </c>
      <c r="C3019" t="s">
        <v>368</v>
      </c>
      <c r="D3019" t="s">
        <v>69</v>
      </c>
      <c r="E3019">
        <v>1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7</v>
      </c>
      <c r="M3019">
        <v>4</v>
      </c>
      <c r="N3019">
        <v>4</v>
      </c>
      <c r="O3019">
        <v>4</v>
      </c>
      <c r="P3019">
        <v>2</v>
      </c>
      <c r="Q3019">
        <v>3</v>
      </c>
      <c r="R3019">
        <v>8</v>
      </c>
      <c r="S3019">
        <v>0</v>
      </c>
      <c r="T3019">
        <v>0</v>
      </c>
      <c r="U3019">
        <v>0</v>
      </c>
    </row>
    <row r="3020" spans="1:21" x14ac:dyDescent="0.35">
      <c r="A3020" t="s">
        <v>426</v>
      </c>
      <c r="B3020">
        <v>44396</v>
      </c>
      <c r="C3020" t="s">
        <v>410</v>
      </c>
      <c r="D3020" t="s">
        <v>97</v>
      </c>
      <c r="E3020">
        <v>1</v>
      </c>
      <c r="F3020">
        <v>0</v>
      </c>
      <c r="G3020">
        <v>0</v>
      </c>
      <c r="H3020">
        <v>1</v>
      </c>
      <c r="I3020">
        <v>0</v>
      </c>
      <c r="J3020">
        <v>0</v>
      </c>
      <c r="K3020">
        <v>0</v>
      </c>
      <c r="L3020">
        <v>7</v>
      </c>
      <c r="M3020">
        <v>6</v>
      </c>
      <c r="N3020">
        <v>0</v>
      </c>
      <c r="O3020">
        <v>0</v>
      </c>
      <c r="P3020">
        <v>0</v>
      </c>
      <c r="Q3020">
        <v>0</v>
      </c>
      <c r="R3020">
        <v>7</v>
      </c>
      <c r="S3020">
        <v>0</v>
      </c>
      <c r="T3020">
        <v>0</v>
      </c>
      <c r="U3020">
        <v>0</v>
      </c>
    </row>
    <row r="3021" spans="1:21" x14ac:dyDescent="0.35">
      <c r="A3021" t="s">
        <v>426</v>
      </c>
      <c r="B3021">
        <v>44397</v>
      </c>
      <c r="C3021" t="s">
        <v>409</v>
      </c>
      <c r="D3021" t="s">
        <v>97</v>
      </c>
      <c r="E3021">
        <v>1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5</v>
      </c>
      <c r="M3021">
        <v>4</v>
      </c>
      <c r="N3021">
        <v>0</v>
      </c>
      <c r="O3021">
        <v>0</v>
      </c>
      <c r="P3021">
        <v>0</v>
      </c>
      <c r="Q3021">
        <v>0</v>
      </c>
      <c r="R3021">
        <v>3</v>
      </c>
      <c r="S3021">
        <v>0</v>
      </c>
      <c r="T3021">
        <v>0</v>
      </c>
      <c r="U3021">
        <v>0</v>
      </c>
    </row>
    <row r="3022" spans="1:21" x14ac:dyDescent="0.35">
      <c r="A3022" t="s">
        <v>426</v>
      </c>
      <c r="B3022">
        <v>44398</v>
      </c>
      <c r="C3022" t="s">
        <v>405</v>
      </c>
      <c r="D3022" t="s">
        <v>97</v>
      </c>
      <c r="E3022">
        <v>1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6</v>
      </c>
      <c r="M3022">
        <v>4</v>
      </c>
      <c r="N3022">
        <v>1</v>
      </c>
      <c r="O3022">
        <v>0</v>
      </c>
      <c r="P3022">
        <v>0</v>
      </c>
      <c r="Q3022">
        <v>1</v>
      </c>
      <c r="R3022">
        <v>4</v>
      </c>
      <c r="S3022">
        <v>0</v>
      </c>
      <c r="T3022">
        <v>0</v>
      </c>
      <c r="U3022">
        <v>0</v>
      </c>
    </row>
    <row r="3023" spans="1:21" x14ac:dyDescent="0.35">
      <c r="A3023" t="s">
        <v>426</v>
      </c>
      <c r="B3023">
        <v>44400</v>
      </c>
      <c r="C3023" t="s">
        <v>408</v>
      </c>
      <c r="D3023" t="s">
        <v>67</v>
      </c>
      <c r="E3023">
        <v>1</v>
      </c>
      <c r="F3023">
        <v>0</v>
      </c>
      <c r="G3023">
        <v>0</v>
      </c>
      <c r="H3023">
        <v>0</v>
      </c>
      <c r="I3023">
        <v>1</v>
      </c>
      <c r="J3023">
        <v>0</v>
      </c>
      <c r="K3023">
        <v>0</v>
      </c>
      <c r="L3023">
        <v>5.333333333333333</v>
      </c>
      <c r="M3023">
        <v>5</v>
      </c>
      <c r="N3023">
        <v>5</v>
      </c>
      <c r="O3023">
        <v>4</v>
      </c>
      <c r="P3023">
        <v>1</v>
      </c>
      <c r="Q3023">
        <v>1</v>
      </c>
      <c r="R3023">
        <v>4</v>
      </c>
      <c r="S3023">
        <v>0</v>
      </c>
      <c r="T3023">
        <v>0</v>
      </c>
      <c r="U3023">
        <v>0</v>
      </c>
    </row>
    <row r="3024" spans="1:21" x14ac:dyDescent="0.35">
      <c r="A3024" t="s">
        <v>426</v>
      </c>
      <c r="B3024">
        <v>44401</v>
      </c>
      <c r="C3024" t="s">
        <v>410</v>
      </c>
      <c r="D3024" t="s">
        <v>67</v>
      </c>
      <c r="E3024">
        <v>1</v>
      </c>
      <c r="F3024">
        <v>0</v>
      </c>
      <c r="G3024">
        <v>0</v>
      </c>
      <c r="H3024">
        <v>0</v>
      </c>
      <c r="I3024">
        <v>1</v>
      </c>
      <c r="J3024">
        <v>0</v>
      </c>
      <c r="K3024">
        <v>0</v>
      </c>
      <c r="L3024">
        <v>5</v>
      </c>
      <c r="M3024">
        <v>3</v>
      </c>
      <c r="N3024">
        <v>3</v>
      </c>
      <c r="O3024">
        <v>3</v>
      </c>
      <c r="P3024">
        <v>2</v>
      </c>
      <c r="Q3024">
        <v>1</v>
      </c>
      <c r="R3024">
        <v>2</v>
      </c>
      <c r="S3024">
        <v>0</v>
      </c>
      <c r="T3024">
        <v>0</v>
      </c>
      <c r="U3024">
        <v>0</v>
      </c>
    </row>
    <row r="3025" spans="1:21" x14ac:dyDescent="0.35">
      <c r="A3025" t="s">
        <v>426</v>
      </c>
      <c r="B3025">
        <v>44402</v>
      </c>
      <c r="C3025" t="s">
        <v>409</v>
      </c>
      <c r="D3025" t="s">
        <v>67</v>
      </c>
      <c r="E3025">
        <v>1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5</v>
      </c>
      <c r="M3025">
        <v>5</v>
      </c>
      <c r="N3025">
        <v>3</v>
      </c>
      <c r="O3025">
        <v>3</v>
      </c>
      <c r="P3025">
        <v>3</v>
      </c>
      <c r="Q3025">
        <v>1</v>
      </c>
      <c r="R3025">
        <v>6</v>
      </c>
      <c r="S3025">
        <v>0</v>
      </c>
      <c r="T3025">
        <v>0</v>
      </c>
      <c r="U3025">
        <v>0</v>
      </c>
    </row>
    <row r="3026" spans="1:21" x14ac:dyDescent="0.35">
      <c r="A3026" t="s">
        <v>426</v>
      </c>
      <c r="B3026">
        <v>44403</v>
      </c>
      <c r="C3026" t="s">
        <v>407</v>
      </c>
      <c r="D3026" t="s">
        <v>119</v>
      </c>
      <c r="E3026">
        <v>1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5</v>
      </c>
      <c r="M3026">
        <v>3</v>
      </c>
      <c r="N3026">
        <v>0</v>
      </c>
      <c r="O3026">
        <v>0</v>
      </c>
      <c r="P3026">
        <v>0</v>
      </c>
      <c r="Q3026">
        <v>2</v>
      </c>
      <c r="R3026">
        <v>4</v>
      </c>
      <c r="S3026">
        <v>1</v>
      </c>
      <c r="T3026">
        <v>0</v>
      </c>
      <c r="U3026">
        <v>0</v>
      </c>
    </row>
    <row r="3027" spans="1:21" x14ac:dyDescent="0.35">
      <c r="A3027" t="s">
        <v>426</v>
      </c>
      <c r="B3027">
        <v>44404</v>
      </c>
      <c r="C3027" t="s">
        <v>405</v>
      </c>
      <c r="D3027" t="s">
        <v>119</v>
      </c>
      <c r="E3027">
        <v>1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4.666666666666667</v>
      </c>
      <c r="M3027">
        <v>8</v>
      </c>
      <c r="N3027">
        <v>4</v>
      </c>
      <c r="O3027">
        <v>4</v>
      </c>
      <c r="P3027">
        <v>2</v>
      </c>
      <c r="Q3027">
        <v>1</v>
      </c>
      <c r="R3027">
        <v>4</v>
      </c>
      <c r="S3027">
        <v>0</v>
      </c>
      <c r="T3027">
        <v>0</v>
      </c>
      <c r="U3027">
        <v>0</v>
      </c>
    </row>
    <row r="3028" spans="1:21" x14ac:dyDescent="0.35">
      <c r="A3028" t="s">
        <v>426</v>
      </c>
      <c r="B3028" t="s">
        <v>0</v>
      </c>
      <c r="C3028" t="s">
        <v>1</v>
      </c>
      <c r="D3028" t="s">
        <v>2</v>
      </c>
      <c r="E3028" t="s">
        <v>3</v>
      </c>
      <c r="F3028" t="s">
        <v>4</v>
      </c>
      <c r="G3028" t="s">
        <v>5</v>
      </c>
      <c r="H3028" t="s">
        <v>6</v>
      </c>
      <c r="I3028" t="s">
        <v>7</v>
      </c>
      <c r="J3028" t="s">
        <v>8</v>
      </c>
      <c r="K3028" t="s">
        <v>9</v>
      </c>
      <c r="L3028" t="s">
        <v>10</v>
      </c>
      <c r="M3028" t="s">
        <v>11</v>
      </c>
      <c r="N3028" t="s">
        <v>12</v>
      </c>
      <c r="O3028" t="s">
        <v>13</v>
      </c>
      <c r="P3028" t="s">
        <v>14</v>
      </c>
      <c r="Q3028" t="s">
        <v>15</v>
      </c>
      <c r="R3028" t="s">
        <v>16</v>
      </c>
      <c r="S3028" t="s">
        <v>17</v>
      </c>
      <c r="T3028" t="s">
        <v>18</v>
      </c>
      <c r="U3028" t="s">
        <v>19</v>
      </c>
    </row>
    <row r="3029" spans="1:21" x14ac:dyDescent="0.35">
      <c r="A3029" t="s">
        <v>426</v>
      </c>
      <c r="B3029" t="s">
        <v>417</v>
      </c>
      <c r="C3029" t="s">
        <v>368</v>
      </c>
      <c r="D3029" t="s">
        <v>119</v>
      </c>
      <c r="E3029">
        <v>1</v>
      </c>
      <c r="F3029">
        <v>0</v>
      </c>
      <c r="G3029">
        <v>0</v>
      </c>
      <c r="H3029">
        <v>1</v>
      </c>
      <c r="I3029">
        <v>0</v>
      </c>
      <c r="J3029">
        <v>0</v>
      </c>
      <c r="K3029">
        <v>0</v>
      </c>
      <c r="L3029">
        <v>6</v>
      </c>
      <c r="M3029">
        <v>3</v>
      </c>
      <c r="N3029">
        <v>1</v>
      </c>
      <c r="O3029">
        <v>1</v>
      </c>
      <c r="P3029">
        <v>1</v>
      </c>
      <c r="Q3029">
        <v>3</v>
      </c>
      <c r="R3029">
        <v>5</v>
      </c>
      <c r="S3029">
        <v>1</v>
      </c>
      <c r="T3029">
        <v>0</v>
      </c>
      <c r="U3029">
        <v>0</v>
      </c>
    </row>
    <row r="3030" spans="1:21" x14ac:dyDescent="0.35">
      <c r="A3030" t="s">
        <v>426</v>
      </c>
      <c r="B3030" t="s">
        <v>418</v>
      </c>
      <c r="C3030" t="s">
        <v>408</v>
      </c>
      <c r="D3030" t="s">
        <v>119</v>
      </c>
      <c r="E3030">
        <v>1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5</v>
      </c>
      <c r="M3030">
        <v>8</v>
      </c>
      <c r="N3030">
        <v>4</v>
      </c>
      <c r="O3030">
        <v>4</v>
      </c>
      <c r="P3030">
        <v>3</v>
      </c>
      <c r="Q3030">
        <v>1</v>
      </c>
      <c r="R3030">
        <v>2</v>
      </c>
      <c r="S3030">
        <v>0</v>
      </c>
      <c r="T3030">
        <v>0</v>
      </c>
      <c r="U3030">
        <v>0</v>
      </c>
    </row>
    <row r="3031" spans="1:21" x14ac:dyDescent="0.35">
      <c r="A3031" t="s">
        <v>426</v>
      </c>
      <c r="B3031">
        <v>44407</v>
      </c>
      <c r="C3031" t="s">
        <v>409</v>
      </c>
      <c r="D3031" t="s">
        <v>112</v>
      </c>
      <c r="E3031">
        <v>1</v>
      </c>
      <c r="F3031">
        <v>0</v>
      </c>
      <c r="G3031">
        <v>0</v>
      </c>
      <c r="H3031">
        <v>1</v>
      </c>
      <c r="I3031">
        <v>0</v>
      </c>
      <c r="J3031">
        <v>0</v>
      </c>
      <c r="K3031">
        <v>0</v>
      </c>
      <c r="L3031">
        <v>5.333333333333333</v>
      </c>
      <c r="M3031">
        <v>4</v>
      </c>
      <c r="N3031">
        <v>1</v>
      </c>
      <c r="O3031">
        <v>1</v>
      </c>
      <c r="P3031">
        <v>0</v>
      </c>
      <c r="Q3031">
        <v>1</v>
      </c>
      <c r="R3031">
        <v>6</v>
      </c>
      <c r="S3031">
        <v>0</v>
      </c>
      <c r="T3031">
        <v>0</v>
      </c>
      <c r="U3031">
        <v>1</v>
      </c>
    </row>
    <row r="3032" spans="1:21" x14ac:dyDescent="0.35">
      <c r="A3032" t="s">
        <v>426</v>
      </c>
      <c r="B3032">
        <v>44408</v>
      </c>
      <c r="C3032" t="s">
        <v>407</v>
      </c>
      <c r="D3032" t="s">
        <v>112</v>
      </c>
      <c r="E3032">
        <v>1</v>
      </c>
      <c r="F3032">
        <v>0</v>
      </c>
      <c r="G3032">
        <v>0</v>
      </c>
      <c r="H3032">
        <v>0</v>
      </c>
      <c r="I3032">
        <v>1</v>
      </c>
      <c r="J3032">
        <v>0</v>
      </c>
      <c r="K3032">
        <v>0</v>
      </c>
      <c r="L3032">
        <v>4.333333333333333</v>
      </c>
      <c r="M3032">
        <v>7</v>
      </c>
      <c r="N3032">
        <v>5</v>
      </c>
      <c r="O3032">
        <v>4</v>
      </c>
      <c r="P3032">
        <v>1</v>
      </c>
      <c r="Q3032">
        <v>1</v>
      </c>
      <c r="R3032">
        <v>5</v>
      </c>
      <c r="S3032">
        <v>0</v>
      </c>
      <c r="T3032">
        <v>0</v>
      </c>
      <c r="U3032">
        <v>0</v>
      </c>
    </row>
    <row r="3033" spans="1:21" x14ac:dyDescent="0.35">
      <c r="A3033" t="s">
        <v>426</v>
      </c>
      <c r="B3033">
        <v>44409</v>
      </c>
      <c r="C3033" t="s">
        <v>405</v>
      </c>
      <c r="D3033" t="s">
        <v>112</v>
      </c>
      <c r="E3033">
        <v>1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6</v>
      </c>
      <c r="M3033">
        <v>4</v>
      </c>
      <c r="N3033">
        <v>3</v>
      </c>
      <c r="O3033">
        <v>3</v>
      </c>
      <c r="P3033">
        <v>2</v>
      </c>
      <c r="Q3033">
        <v>1</v>
      </c>
      <c r="R3033">
        <v>8</v>
      </c>
      <c r="S3033">
        <v>0</v>
      </c>
      <c r="T3033">
        <v>0</v>
      </c>
      <c r="U3033">
        <v>0</v>
      </c>
    </row>
    <row r="3034" spans="1:21" x14ac:dyDescent="0.35">
      <c r="A3034" t="s">
        <v>426</v>
      </c>
      <c r="B3034">
        <v>44410</v>
      </c>
      <c r="C3034" t="s">
        <v>366</v>
      </c>
      <c r="D3034" t="s">
        <v>116</v>
      </c>
      <c r="E3034">
        <v>1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5</v>
      </c>
      <c r="M3034">
        <v>4</v>
      </c>
      <c r="N3034">
        <v>1</v>
      </c>
      <c r="O3034">
        <v>1</v>
      </c>
      <c r="P3034">
        <v>1</v>
      </c>
      <c r="Q3034">
        <v>2</v>
      </c>
      <c r="R3034">
        <v>2</v>
      </c>
      <c r="S3034">
        <v>0</v>
      </c>
      <c r="T3034">
        <v>0</v>
      </c>
      <c r="U3034">
        <v>0</v>
      </c>
    </row>
    <row r="3035" spans="1:21" x14ac:dyDescent="0.35">
      <c r="A3035" t="s">
        <v>426</v>
      </c>
      <c r="B3035">
        <v>44411</v>
      </c>
      <c r="C3035" t="s">
        <v>408</v>
      </c>
      <c r="D3035" t="s">
        <v>116</v>
      </c>
      <c r="E3035">
        <v>1</v>
      </c>
      <c r="F3035">
        <v>0</v>
      </c>
      <c r="G3035">
        <v>0</v>
      </c>
      <c r="H3035">
        <v>0</v>
      </c>
      <c r="I3035">
        <v>1</v>
      </c>
      <c r="J3035">
        <v>0</v>
      </c>
      <c r="K3035">
        <v>0</v>
      </c>
      <c r="L3035">
        <v>7</v>
      </c>
      <c r="M3035">
        <v>6</v>
      </c>
      <c r="N3035">
        <v>4</v>
      </c>
      <c r="O3035">
        <v>4</v>
      </c>
      <c r="P3035">
        <v>3</v>
      </c>
      <c r="Q3035">
        <v>1</v>
      </c>
      <c r="R3035">
        <v>8</v>
      </c>
      <c r="S3035">
        <v>0</v>
      </c>
      <c r="T3035">
        <v>0</v>
      </c>
      <c r="U3035">
        <v>0</v>
      </c>
    </row>
    <row r="3036" spans="1:21" x14ac:dyDescent="0.35">
      <c r="A3036" t="s">
        <v>426</v>
      </c>
      <c r="B3036">
        <v>44412</v>
      </c>
      <c r="C3036" t="s">
        <v>409</v>
      </c>
      <c r="D3036" t="s">
        <v>116</v>
      </c>
      <c r="E3036">
        <v>1</v>
      </c>
      <c r="F3036">
        <v>0</v>
      </c>
      <c r="G3036">
        <v>0</v>
      </c>
      <c r="H3036">
        <v>0</v>
      </c>
      <c r="I3036">
        <v>1</v>
      </c>
      <c r="J3036">
        <v>0</v>
      </c>
      <c r="K3036">
        <v>0</v>
      </c>
      <c r="L3036">
        <v>5</v>
      </c>
      <c r="M3036">
        <v>8</v>
      </c>
      <c r="N3036">
        <v>6</v>
      </c>
      <c r="O3036">
        <v>6</v>
      </c>
      <c r="P3036">
        <v>1</v>
      </c>
      <c r="Q3036">
        <v>1</v>
      </c>
      <c r="R3036">
        <v>3</v>
      </c>
      <c r="S3036">
        <v>1</v>
      </c>
      <c r="T3036">
        <v>0</v>
      </c>
      <c r="U3036">
        <v>0</v>
      </c>
    </row>
    <row r="3037" spans="1:21" x14ac:dyDescent="0.35">
      <c r="A3037" t="s">
        <v>426</v>
      </c>
      <c r="B3037">
        <v>44413</v>
      </c>
      <c r="C3037" t="s">
        <v>407</v>
      </c>
      <c r="D3037" t="s">
        <v>116</v>
      </c>
      <c r="E3037">
        <v>1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6.333333333333333</v>
      </c>
      <c r="M3037">
        <v>5</v>
      </c>
      <c r="N3037">
        <v>3</v>
      </c>
      <c r="O3037">
        <v>3</v>
      </c>
      <c r="P3037">
        <v>1</v>
      </c>
      <c r="Q3037">
        <v>2</v>
      </c>
      <c r="R3037">
        <v>7</v>
      </c>
      <c r="S3037">
        <v>0</v>
      </c>
      <c r="T3037">
        <v>0</v>
      </c>
      <c r="U3037">
        <v>0</v>
      </c>
    </row>
    <row r="3038" spans="1:21" x14ac:dyDescent="0.35">
      <c r="A3038" t="s">
        <v>426</v>
      </c>
      <c r="B3038">
        <v>44414</v>
      </c>
      <c r="C3038" t="s">
        <v>405</v>
      </c>
      <c r="D3038" t="s">
        <v>92</v>
      </c>
      <c r="E3038">
        <v>1</v>
      </c>
      <c r="F3038">
        <v>0</v>
      </c>
      <c r="G3038">
        <v>0</v>
      </c>
      <c r="H3038">
        <v>0</v>
      </c>
      <c r="I3038">
        <v>1</v>
      </c>
      <c r="J3038">
        <v>0</v>
      </c>
      <c r="K3038">
        <v>0</v>
      </c>
      <c r="L3038">
        <v>4.666666666666667</v>
      </c>
      <c r="M3038">
        <v>8</v>
      </c>
      <c r="N3038">
        <v>5</v>
      </c>
      <c r="O3038">
        <v>4</v>
      </c>
      <c r="P3038">
        <v>0</v>
      </c>
      <c r="Q3038">
        <v>1</v>
      </c>
      <c r="R3038">
        <v>3</v>
      </c>
      <c r="S3038">
        <v>0</v>
      </c>
      <c r="T3038">
        <v>0</v>
      </c>
      <c r="U3038">
        <v>0</v>
      </c>
    </row>
    <row r="3039" spans="1:21" x14ac:dyDescent="0.35">
      <c r="A3039" t="s">
        <v>426</v>
      </c>
      <c r="B3039">
        <v>44415</v>
      </c>
      <c r="C3039" t="s">
        <v>366</v>
      </c>
      <c r="D3039" t="s">
        <v>92</v>
      </c>
      <c r="E3039">
        <v>1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5</v>
      </c>
      <c r="M3039">
        <v>4</v>
      </c>
      <c r="N3039">
        <v>2</v>
      </c>
      <c r="O3039">
        <v>1</v>
      </c>
      <c r="P3039">
        <v>1</v>
      </c>
      <c r="Q3039">
        <v>2</v>
      </c>
      <c r="R3039">
        <v>10</v>
      </c>
      <c r="S3039">
        <v>0</v>
      </c>
      <c r="T3039">
        <v>0</v>
      </c>
      <c r="U3039">
        <v>1</v>
      </c>
    </row>
    <row r="3040" spans="1:21" x14ac:dyDescent="0.35">
      <c r="A3040" t="s">
        <v>426</v>
      </c>
      <c r="B3040">
        <v>44416</v>
      </c>
      <c r="C3040" t="s">
        <v>408</v>
      </c>
      <c r="D3040" t="s">
        <v>92</v>
      </c>
      <c r="E3040">
        <v>1</v>
      </c>
      <c r="F3040">
        <v>0</v>
      </c>
      <c r="G3040">
        <v>0</v>
      </c>
      <c r="H3040">
        <v>0</v>
      </c>
      <c r="I3040">
        <v>1</v>
      </c>
      <c r="J3040">
        <v>0</v>
      </c>
      <c r="K3040">
        <v>0</v>
      </c>
      <c r="L3040">
        <v>6</v>
      </c>
      <c r="M3040">
        <v>5</v>
      </c>
      <c r="N3040">
        <v>5</v>
      </c>
      <c r="O3040">
        <v>5</v>
      </c>
      <c r="P3040">
        <v>2</v>
      </c>
      <c r="Q3040">
        <v>1</v>
      </c>
      <c r="R3040">
        <v>5</v>
      </c>
      <c r="S3040">
        <v>0</v>
      </c>
      <c r="T3040">
        <v>0</v>
      </c>
      <c r="U3040">
        <v>0</v>
      </c>
    </row>
    <row r="3041" spans="1:21" x14ac:dyDescent="0.35">
      <c r="A3041" t="s">
        <v>426</v>
      </c>
      <c r="B3041">
        <v>44418</v>
      </c>
      <c r="C3041" t="s">
        <v>409</v>
      </c>
      <c r="D3041" t="s">
        <v>96</v>
      </c>
      <c r="E3041">
        <v>1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2</v>
      </c>
      <c r="N3041">
        <v>1</v>
      </c>
      <c r="O3041">
        <v>1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</row>
    <row r="3042" spans="1:21" x14ac:dyDescent="0.35">
      <c r="A3042" t="s">
        <v>426</v>
      </c>
      <c r="B3042" t="s">
        <v>419</v>
      </c>
      <c r="C3042" t="s">
        <v>420</v>
      </c>
      <c r="D3042" t="s">
        <v>96</v>
      </c>
      <c r="E3042">
        <v>1</v>
      </c>
      <c r="F3042">
        <v>0</v>
      </c>
      <c r="G3042">
        <v>0</v>
      </c>
      <c r="H3042">
        <v>0</v>
      </c>
      <c r="I3042">
        <v>1</v>
      </c>
      <c r="J3042">
        <v>0</v>
      </c>
      <c r="K3042">
        <v>0</v>
      </c>
      <c r="L3042">
        <v>3</v>
      </c>
      <c r="M3042">
        <v>8</v>
      </c>
      <c r="N3042">
        <v>4</v>
      </c>
      <c r="O3042">
        <v>4</v>
      </c>
      <c r="P3042">
        <v>1</v>
      </c>
      <c r="Q3042">
        <v>0</v>
      </c>
      <c r="R3042">
        <v>2</v>
      </c>
      <c r="S3042">
        <v>0</v>
      </c>
      <c r="T3042">
        <v>0</v>
      </c>
      <c r="U3042">
        <v>0</v>
      </c>
    </row>
    <row r="3043" spans="1:21" x14ac:dyDescent="0.35">
      <c r="A3043" t="s">
        <v>426</v>
      </c>
      <c r="B3043" t="s">
        <v>421</v>
      </c>
      <c r="C3043" t="s">
        <v>405</v>
      </c>
      <c r="D3043" t="s">
        <v>96</v>
      </c>
      <c r="E3043">
        <v>1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4</v>
      </c>
      <c r="M3043">
        <v>6</v>
      </c>
      <c r="N3043">
        <v>2</v>
      </c>
      <c r="O3043">
        <v>2</v>
      </c>
      <c r="P3043">
        <v>0</v>
      </c>
      <c r="Q3043">
        <v>1</v>
      </c>
      <c r="R3043">
        <v>4</v>
      </c>
      <c r="S3043">
        <v>0</v>
      </c>
      <c r="T3043">
        <v>0</v>
      </c>
      <c r="U3043">
        <v>0</v>
      </c>
    </row>
    <row r="3044" spans="1:21" x14ac:dyDescent="0.35">
      <c r="A3044" t="s">
        <v>426</v>
      </c>
      <c r="B3044">
        <v>44421</v>
      </c>
      <c r="C3044" t="s">
        <v>366</v>
      </c>
      <c r="D3044" t="s">
        <v>120</v>
      </c>
      <c r="E3044">
        <v>1</v>
      </c>
      <c r="F3044">
        <v>0</v>
      </c>
      <c r="G3044">
        <v>0</v>
      </c>
      <c r="H3044">
        <v>0</v>
      </c>
      <c r="I3044">
        <v>1</v>
      </c>
      <c r="J3044">
        <v>0</v>
      </c>
      <c r="K3044">
        <v>0</v>
      </c>
      <c r="L3044">
        <v>6</v>
      </c>
      <c r="M3044">
        <v>5</v>
      </c>
      <c r="N3044">
        <v>3</v>
      </c>
      <c r="O3044">
        <v>3</v>
      </c>
      <c r="P3044">
        <v>3</v>
      </c>
      <c r="Q3044">
        <v>0</v>
      </c>
      <c r="R3044">
        <v>6</v>
      </c>
      <c r="S3044">
        <v>0</v>
      </c>
      <c r="T3044">
        <v>0</v>
      </c>
      <c r="U3044">
        <v>0</v>
      </c>
    </row>
    <row r="3045" spans="1:21" x14ac:dyDescent="0.35">
      <c r="A3045" t="s">
        <v>426</v>
      </c>
      <c r="B3045">
        <v>44422</v>
      </c>
      <c r="C3045" t="s">
        <v>408</v>
      </c>
      <c r="D3045" t="s">
        <v>120</v>
      </c>
      <c r="E3045">
        <v>1</v>
      </c>
      <c r="F3045">
        <v>0</v>
      </c>
      <c r="G3045">
        <v>0</v>
      </c>
      <c r="H3045">
        <v>0</v>
      </c>
      <c r="I3045">
        <v>1</v>
      </c>
      <c r="J3045">
        <v>0</v>
      </c>
      <c r="K3045">
        <v>0</v>
      </c>
      <c r="L3045">
        <v>4.666666666666667</v>
      </c>
      <c r="M3045">
        <v>7</v>
      </c>
      <c r="N3045">
        <v>6</v>
      </c>
      <c r="O3045">
        <v>6</v>
      </c>
      <c r="P3045">
        <v>1</v>
      </c>
      <c r="Q3045">
        <v>2</v>
      </c>
      <c r="R3045">
        <v>5</v>
      </c>
      <c r="S3045">
        <v>0</v>
      </c>
      <c r="T3045">
        <v>0</v>
      </c>
      <c r="U3045">
        <v>0</v>
      </c>
    </row>
    <row r="3046" spans="1:21" x14ac:dyDescent="0.35">
      <c r="A3046" t="s">
        <v>426</v>
      </c>
      <c r="B3046">
        <v>44423</v>
      </c>
      <c r="C3046" t="s">
        <v>409</v>
      </c>
      <c r="D3046" t="s">
        <v>120</v>
      </c>
      <c r="E3046">
        <v>1</v>
      </c>
      <c r="F3046">
        <v>0</v>
      </c>
      <c r="G3046">
        <v>0</v>
      </c>
      <c r="H3046">
        <v>0</v>
      </c>
      <c r="I3046">
        <v>1</v>
      </c>
      <c r="J3046">
        <v>0</v>
      </c>
      <c r="K3046">
        <v>0</v>
      </c>
      <c r="L3046">
        <v>4</v>
      </c>
      <c r="M3046">
        <v>8</v>
      </c>
      <c r="N3046">
        <v>5</v>
      </c>
      <c r="O3046">
        <v>5</v>
      </c>
      <c r="P3046">
        <v>3</v>
      </c>
      <c r="Q3046">
        <v>2</v>
      </c>
      <c r="R3046">
        <v>3</v>
      </c>
      <c r="S3046">
        <v>0</v>
      </c>
      <c r="T3046">
        <v>0</v>
      </c>
      <c r="U3046">
        <v>0</v>
      </c>
    </row>
    <row r="3047" spans="1:21" x14ac:dyDescent="0.35">
      <c r="A3047" t="s">
        <v>426</v>
      </c>
      <c r="B3047">
        <v>44425</v>
      </c>
      <c r="C3047" t="s">
        <v>405</v>
      </c>
      <c r="D3047" t="s">
        <v>64</v>
      </c>
      <c r="E3047">
        <v>1</v>
      </c>
      <c r="F3047">
        <v>0</v>
      </c>
      <c r="G3047">
        <v>0</v>
      </c>
      <c r="H3047">
        <v>1</v>
      </c>
      <c r="I3047">
        <v>0</v>
      </c>
      <c r="J3047">
        <v>0</v>
      </c>
      <c r="K3047">
        <v>0</v>
      </c>
      <c r="L3047">
        <v>5</v>
      </c>
      <c r="M3047">
        <v>5</v>
      </c>
      <c r="N3047">
        <v>3</v>
      </c>
      <c r="O3047">
        <v>3</v>
      </c>
      <c r="P3047">
        <v>1</v>
      </c>
      <c r="Q3047">
        <v>3</v>
      </c>
      <c r="R3047">
        <v>4</v>
      </c>
      <c r="S3047">
        <v>0</v>
      </c>
      <c r="T3047">
        <v>0</v>
      </c>
      <c r="U3047">
        <v>0</v>
      </c>
    </row>
    <row r="3048" spans="1:21" x14ac:dyDescent="0.35">
      <c r="A3048" t="s">
        <v>426</v>
      </c>
      <c r="B3048">
        <v>44426</v>
      </c>
      <c r="C3048" t="s">
        <v>366</v>
      </c>
      <c r="D3048" t="s">
        <v>64</v>
      </c>
      <c r="E3048">
        <v>1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6</v>
      </c>
      <c r="M3048">
        <v>5</v>
      </c>
      <c r="N3048">
        <v>2</v>
      </c>
      <c r="O3048">
        <v>2</v>
      </c>
      <c r="P3048">
        <v>2</v>
      </c>
      <c r="Q3048">
        <v>1</v>
      </c>
      <c r="R3048">
        <v>4</v>
      </c>
      <c r="S3048">
        <v>1</v>
      </c>
      <c r="T3048">
        <v>0</v>
      </c>
      <c r="U3048">
        <v>0</v>
      </c>
    </row>
    <row r="3049" spans="1:21" x14ac:dyDescent="0.35">
      <c r="A3049" t="s">
        <v>426</v>
      </c>
      <c r="B3049" t="s">
        <v>0</v>
      </c>
      <c r="C3049" t="s">
        <v>1</v>
      </c>
      <c r="D3049" t="s">
        <v>2</v>
      </c>
      <c r="E3049" t="s">
        <v>3</v>
      </c>
      <c r="F3049" t="s">
        <v>4</v>
      </c>
      <c r="G3049" t="s">
        <v>5</v>
      </c>
      <c r="H3049" t="s">
        <v>6</v>
      </c>
      <c r="I3049" t="s">
        <v>7</v>
      </c>
      <c r="J3049" t="s">
        <v>8</v>
      </c>
      <c r="K3049" t="s">
        <v>9</v>
      </c>
      <c r="L3049" t="s">
        <v>10</v>
      </c>
      <c r="M3049" t="s">
        <v>11</v>
      </c>
      <c r="N3049" t="s">
        <v>12</v>
      </c>
      <c r="O3049" t="s">
        <v>13</v>
      </c>
      <c r="P3049" t="s">
        <v>14</v>
      </c>
      <c r="Q3049" t="s">
        <v>15</v>
      </c>
      <c r="R3049" t="s">
        <v>16</v>
      </c>
      <c r="S3049" t="s">
        <v>17</v>
      </c>
      <c r="T3049" t="s">
        <v>18</v>
      </c>
      <c r="U3049" t="s">
        <v>19</v>
      </c>
    </row>
    <row r="3050" spans="1:21" x14ac:dyDescent="0.35">
      <c r="A3050" t="s">
        <v>426</v>
      </c>
      <c r="B3050">
        <v>44428</v>
      </c>
      <c r="C3050" t="s">
        <v>408</v>
      </c>
      <c r="D3050" t="s">
        <v>105</v>
      </c>
      <c r="E3050">
        <v>1</v>
      </c>
      <c r="F3050">
        <v>0</v>
      </c>
      <c r="G3050">
        <v>0</v>
      </c>
      <c r="H3050">
        <v>1</v>
      </c>
      <c r="I3050">
        <v>0</v>
      </c>
      <c r="J3050">
        <v>0</v>
      </c>
      <c r="K3050">
        <v>0</v>
      </c>
      <c r="L3050">
        <v>6.333333333333333</v>
      </c>
      <c r="M3050">
        <v>3</v>
      </c>
      <c r="N3050">
        <v>1</v>
      </c>
      <c r="O3050">
        <v>1</v>
      </c>
      <c r="P3050">
        <v>1</v>
      </c>
      <c r="Q3050">
        <v>0</v>
      </c>
      <c r="R3050">
        <v>7</v>
      </c>
      <c r="S3050">
        <v>0</v>
      </c>
      <c r="T3050">
        <v>0</v>
      </c>
      <c r="U3050">
        <v>0</v>
      </c>
    </row>
    <row r="3051" spans="1:21" x14ac:dyDescent="0.35">
      <c r="A3051" t="s">
        <v>426</v>
      </c>
      <c r="B3051">
        <v>44429</v>
      </c>
      <c r="C3051" t="s">
        <v>409</v>
      </c>
      <c r="D3051" t="s">
        <v>105</v>
      </c>
      <c r="E3051">
        <v>1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4.333333333333333</v>
      </c>
      <c r="M3051">
        <v>5</v>
      </c>
      <c r="N3051">
        <v>3</v>
      </c>
      <c r="O3051">
        <v>3</v>
      </c>
      <c r="P3051">
        <v>1</v>
      </c>
      <c r="Q3051">
        <v>1</v>
      </c>
      <c r="R3051">
        <v>6</v>
      </c>
      <c r="S3051">
        <v>0</v>
      </c>
      <c r="T3051">
        <v>0</v>
      </c>
      <c r="U3051">
        <v>0</v>
      </c>
    </row>
    <row r="3052" spans="1:21" x14ac:dyDescent="0.35">
      <c r="A3052" t="s">
        <v>426</v>
      </c>
      <c r="B3052">
        <v>44430</v>
      </c>
      <c r="C3052" t="s">
        <v>420</v>
      </c>
      <c r="D3052" t="s">
        <v>105</v>
      </c>
      <c r="E3052">
        <v>1</v>
      </c>
      <c r="F3052">
        <v>0</v>
      </c>
      <c r="G3052">
        <v>0</v>
      </c>
      <c r="H3052">
        <v>0</v>
      </c>
      <c r="I3052">
        <v>1</v>
      </c>
      <c r="J3052">
        <v>0</v>
      </c>
      <c r="K3052">
        <v>0</v>
      </c>
      <c r="L3052">
        <v>4</v>
      </c>
      <c r="M3052">
        <v>6</v>
      </c>
      <c r="N3052">
        <v>3</v>
      </c>
      <c r="O3052">
        <v>3</v>
      </c>
      <c r="P3052">
        <v>1</v>
      </c>
      <c r="Q3052">
        <v>3</v>
      </c>
      <c r="R3052">
        <v>5</v>
      </c>
      <c r="S3052">
        <v>0</v>
      </c>
      <c r="T3052">
        <v>0</v>
      </c>
      <c r="U3052">
        <v>0</v>
      </c>
    </row>
    <row r="3053" spans="1:21" x14ac:dyDescent="0.35">
      <c r="A3053" t="s">
        <v>426</v>
      </c>
      <c r="B3053">
        <v>44432</v>
      </c>
      <c r="C3053" t="s">
        <v>405</v>
      </c>
      <c r="D3053" t="s">
        <v>95</v>
      </c>
      <c r="E3053">
        <v>1</v>
      </c>
      <c r="F3053">
        <v>0</v>
      </c>
      <c r="G3053">
        <v>0</v>
      </c>
      <c r="H3053">
        <v>1</v>
      </c>
      <c r="I3053">
        <v>0</v>
      </c>
      <c r="J3053">
        <v>0</v>
      </c>
      <c r="K3053">
        <v>0</v>
      </c>
      <c r="L3053">
        <v>6.333333333333333</v>
      </c>
      <c r="M3053">
        <v>6</v>
      </c>
      <c r="N3053">
        <v>1</v>
      </c>
      <c r="O3053">
        <v>1</v>
      </c>
      <c r="P3053">
        <v>0</v>
      </c>
      <c r="Q3053">
        <v>1</v>
      </c>
      <c r="R3053">
        <v>10</v>
      </c>
      <c r="S3053">
        <v>0</v>
      </c>
      <c r="T3053">
        <v>0</v>
      </c>
      <c r="U3053">
        <v>1</v>
      </c>
    </row>
    <row r="3054" spans="1:21" x14ac:dyDescent="0.35">
      <c r="A3054" t="s">
        <v>426</v>
      </c>
      <c r="B3054">
        <v>44433</v>
      </c>
      <c r="C3054" t="s">
        <v>366</v>
      </c>
      <c r="D3054" t="s">
        <v>95</v>
      </c>
      <c r="E3054">
        <v>1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6</v>
      </c>
      <c r="M3054">
        <v>5</v>
      </c>
      <c r="N3054">
        <v>2</v>
      </c>
      <c r="O3054">
        <v>2</v>
      </c>
      <c r="P3054">
        <v>1</v>
      </c>
      <c r="Q3054">
        <v>3</v>
      </c>
      <c r="R3054">
        <v>7</v>
      </c>
      <c r="S3054">
        <v>0</v>
      </c>
      <c r="T3054">
        <v>0</v>
      </c>
      <c r="U3054">
        <v>2</v>
      </c>
    </row>
    <row r="3055" spans="1:21" x14ac:dyDescent="0.35">
      <c r="A3055" t="s">
        <v>426</v>
      </c>
      <c r="B3055">
        <v>44434</v>
      </c>
      <c r="C3055" t="s">
        <v>408</v>
      </c>
      <c r="D3055" t="s">
        <v>95</v>
      </c>
      <c r="E3055">
        <v>1</v>
      </c>
      <c r="F3055">
        <v>0</v>
      </c>
      <c r="G3055">
        <v>0</v>
      </c>
      <c r="H3055">
        <v>0</v>
      </c>
      <c r="I3055">
        <v>1</v>
      </c>
      <c r="J3055">
        <v>0</v>
      </c>
      <c r="K3055">
        <v>0</v>
      </c>
      <c r="L3055">
        <v>3</v>
      </c>
      <c r="M3055">
        <v>4</v>
      </c>
      <c r="N3055">
        <v>6</v>
      </c>
      <c r="O3055">
        <v>6</v>
      </c>
      <c r="P3055">
        <v>2</v>
      </c>
      <c r="Q3055">
        <v>2</v>
      </c>
      <c r="R3055">
        <v>3</v>
      </c>
      <c r="S3055">
        <v>0</v>
      </c>
      <c r="T3055">
        <v>0</v>
      </c>
      <c r="U3055">
        <v>0</v>
      </c>
    </row>
    <row r="3056" spans="1:21" x14ac:dyDescent="0.35">
      <c r="A3056" t="s">
        <v>426</v>
      </c>
      <c r="B3056">
        <v>44435</v>
      </c>
      <c r="C3056" t="s">
        <v>409</v>
      </c>
      <c r="D3056" t="s">
        <v>96</v>
      </c>
      <c r="E3056">
        <v>1</v>
      </c>
      <c r="F3056">
        <v>0</v>
      </c>
      <c r="G3056">
        <v>0</v>
      </c>
      <c r="H3056">
        <v>1</v>
      </c>
      <c r="I3056">
        <v>0</v>
      </c>
      <c r="J3056">
        <v>0</v>
      </c>
      <c r="K3056">
        <v>0</v>
      </c>
      <c r="L3056">
        <v>5</v>
      </c>
      <c r="M3056">
        <v>3</v>
      </c>
      <c r="N3056">
        <v>1</v>
      </c>
      <c r="O3056">
        <v>1</v>
      </c>
      <c r="P3056">
        <v>1</v>
      </c>
      <c r="Q3056">
        <v>0</v>
      </c>
      <c r="R3056">
        <v>7</v>
      </c>
      <c r="S3056">
        <v>0</v>
      </c>
      <c r="T3056">
        <v>0</v>
      </c>
      <c r="U3056">
        <v>0</v>
      </c>
    </row>
    <row r="3057" spans="1:21" x14ac:dyDescent="0.35">
      <c r="A3057" t="s">
        <v>426</v>
      </c>
      <c r="B3057">
        <v>44436</v>
      </c>
      <c r="C3057" t="s">
        <v>420</v>
      </c>
      <c r="D3057" t="s">
        <v>96</v>
      </c>
      <c r="E3057">
        <v>1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5.333333333333333</v>
      </c>
      <c r="M3057">
        <v>6</v>
      </c>
      <c r="N3057">
        <v>2</v>
      </c>
      <c r="O3057">
        <v>2</v>
      </c>
      <c r="P3057">
        <v>2</v>
      </c>
      <c r="Q3057">
        <v>0</v>
      </c>
      <c r="R3057">
        <v>6</v>
      </c>
      <c r="S3057">
        <v>0</v>
      </c>
      <c r="T3057">
        <v>0</v>
      </c>
      <c r="U3057">
        <v>0</v>
      </c>
    </row>
    <row r="3058" spans="1:21" x14ac:dyDescent="0.35">
      <c r="A3058" t="s">
        <v>426</v>
      </c>
      <c r="B3058">
        <v>44437</v>
      </c>
      <c r="C3058" t="s">
        <v>405</v>
      </c>
      <c r="D3058" t="s">
        <v>96</v>
      </c>
      <c r="E3058">
        <v>1</v>
      </c>
      <c r="F3058">
        <v>0</v>
      </c>
      <c r="G3058">
        <v>0</v>
      </c>
      <c r="H3058">
        <v>0</v>
      </c>
      <c r="I3058">
        <v>1</v>
      </c>
      <c r="J3058">
        <v>0</v>
      </c>
      <c r="K3058">
        <v>0</v>
      </c>
      <c r="L3058">
        <v>5.333333333333333</v>
      </c>
      <c r="M3058">
        <v>8</v>
      </c>
      <c r="N3058">
        <v>6</v>
      </c>
      <c r="O3058">
        <v>5</v>
      </c>
      <c r="P3058">
        <v>1</v>
      </c>
      <c r="Q3058">
        <v>1</v>
      </c>
      <c r="R3058">
        <v>6</v>
      </c>
      <c r="S3058">
        <v>2</v>
      </c>
      <c r="T3058">
        <v>1</v>
      </c>
      <c r="U3058">
        <v>0</v>
      </c>
    </row>
    <row r="3059" spans="1:21" x14ac:dyDescent="0.35">
      <c r="A3059" t="s">
        <v>426</v>
      </c>
      <c r="B3059">
        <v>44438</v>
      </c>
      <c r="C3059" t="s">
        <v>366</v>
      </c>
      <c r="D3059" t="s">
        <v>116</v>
      </c>
      <c r="E3059">
        <v>1</v>
      </c>
      <c r="F3059">
        <v>0</v>
      </c>
      <c r="G3059">
        <v>0</v>
      </c>
      <c r="H3059">
        <v>0</v>
      </c>
      <c r="I3059">
        <v>1</v>
      </c>
      <c r="J3059">
        <v>0</v>
      </c>
      <c r="K3059">
        <v>0</v>
      </c>
      <c r="L3059">
        <v>4</v>
      </c>
      <c r="M3059">
        <v>7</v>
      </c>
      <c r="N3059">
        <v>6</v>
      </c>
      <c r="O3059">
        <v>6</v>
      </c>
      <c r="P3059">
        <v>1</v>
      </c>
      <c r="Q3059">
        <v>3</v>
      </c>
      <c r="R3059">
        <v>4</v>
      </c>
      <c r="S3059">
        <v>0</v>
      </c>
      <c r="T3059">
        <v>0</v>
      </c>
      <c r="U3059">
        <v>0</v>
      </c>
    </row>
    <row r="3060" spans="1:21" x14ac:dyDescent="0.35">
      <c r="A3060" t="s">
        <v>426</v>
      </c>
      <c r="B3060">
        <v>44439</v>
      </c>
      <c r="C3060" t="s">
        <v>408</v>
      </c>
      <c r="D3060" t="s">
        <v>116</v>
      </c>
      <c r="E3060">
        <v>1</v>
      </c>
      <c r="F3060">
        <v>0</v>
      </c>
      <c r="G3060">
        <v>0</v>
      </c>
      <c r="H3060">
        <v>0</v>
      </c>
      <c r="I3060">
        <v>1</v>
      </c>
      <c r="J3060">
        <v>0</v>
      </c>
      <c r="K3060">
        <v>0</v>
      </c>
      <c r="L3060">
        <v>5</v>
      </c>
      <c r="M3060">
        <v>9</v>
      </c>
      <c r="N3060">
        <v>6</v>
      </c>
      <c r="O3060">
        <v>6</v>
      </c>
      <c r="P3060">
        <v>2</v>
      </c>
      <c r="Q3060">
        <v>4</v>
      </c>
      <c r="R3060">
        <v>4</v>
      </c>
      <c r="S3060">
        <v>0</v>
      </c>
      <c r="T3060">
        <v>0</v>
      </c>
      <c r="U3060">
        <v>0</v>
      </c>
    </row>
    <row r="3061" spans="1:21" x14ac:dyDescent="0.35">
      <c r="A3061" t="s">
        <v>426</v>
      </c>
      <c r="B3061">
        <v>44441</v>
      </c>
      <c r="C3061" t="s">
        <v>409</v>
      </c>
      <c r="D3061" t="s">
        <v>116</v>
      </c>
      <c r="E3061">
        <v>1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5.333333333333333</v>
      </c>
      <c r="M3061">
        <v>4</v>
      </c>
      <c r="N3061">
        <v>2</v>
      </c>
      <c r="O3061">
        <v>2</v>
      </c>
      <c r="P3061">
        <v>0</v>
      </c>
      <c r="Q3061">
        <v>1</v>
      </c>
      <c r="R3061">
        <v>5</v>
      </c>
      <c r="S3061">
        <v>0</v>
      </c>
      <c r="T3061">
        <v>0</v>
      </c>
      <c r="U3061">
        <v>0</v>
      </c>
    </row>
    <row r="3062" spans="1:21" x14ac:dyDescent="0.35">
      <c r="A3062" t="s">
        <v>426</v>
      </c>
      <c r="B3062">
        <v>44442</v>
      </c>
      <c r="C3062" t="s">
        <v>420</v>
      </c>
      <c r="D3062" t="s">
        <v>104</v>
      </c>
      <c r="E3062">
        <v>1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5</v>
      </c>
      <c r="M3062">
        <v>5</v>
      </c>
      <c r="N3062">
        <v>2</v>
      </c>
      <c r="O3062">
        <v>2</v>
      </c>
      <c r="P3062">
        <v>0</v>
      </c>
      <c r="Q3062">
        <v>1</v>
      </c>
      <c r="R3062">
        <v>3</v>
      </c>
      <c r="S3062">
        <v>1</v>
      </c>
      <c r="T3062">
        <v>0</v>
      </c>
      <c r="U3062">
        <v>0</v>
      </c>
    </row>
    <row r="3063" spans="1:21" x14ac:dyDescent="0.35">
      <c r="A3063" t="s">
        <v>426</v>
      </c>
      <c r="B3063" t="s">
        <v>422</v>
      </c>
      <c r="C3063" t="s">
        <v>405</v>
      </c>
      <c r="D3063" t="s">
        <v>104</v>
      </c>
      <c r="E3063">
        <v>1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3</v>
      </c>
      <c r="M3063">
        <v>9</v>
      </c>
      <c r="N3063">
        <v>7</v>
      </c>
      <c r="O3063">
        <v>4</v>
      </c>
      <c r="P3063">
        <v>1</v>
      </c>
      <c r="Q3063">
        <v>1</v>
      </c>
      <c r="R3063">
        <v>2</v>
      </c>
      <c r="S3063">
        <v>0</v>
      </c>
      <c r="T3063">
        <v>0</v>
      </c>
      <c r="U3063">
        <v>0</v>
      </c>
    </row>
    <row r="3064" spans="1:21" x14ac:dyDescent="0.35">
      <c r="A3064" t="s">
        <v>426</v>
      </c>
      <c r="B3064" t="s">
        <v>423</v>
      </c>
      <c r="C3064" t="s">
        <v>424</v>
      </c>
      <c r="D3064" t="s">
        <v>104</v>
      </c>
      <c r="E3064">
        <v>1</v>
      </c>
      <c r="F3064">
        <v>0</v>
      </c>
      <c r="G3064">
        <v>0</v>
      </c>
      <c r="H3064">
        <v>1</v>
      </c>
      <c r="I3064">
        <v>0</v>
      </c>
      <c r="J3064">
        <v>0</v>
      </c>
      <c r="K3064">
        <v>0</v>
      </c>
      <c r="L3064">
        <v>5.666666666666667</v>
      </c>
      <c r="M3064">
        <v>4</v>
      </c>
      <c r="N3064">
        <v>3</v>
      </c>
      <c r="O3064">
        <v>3</v>
      </c>
      <c r="P3064">
        <v>1</v>
      </c>
      <c r="Q3064">
        <v>3</v>
      </c>
      <c r="R3064">
        <v>5</v>
      </c>
      <c r="S3064">
        <v>0</v>
      </c>
      <c r="T3064">
        <v>0</v>
      </c>
      <c r="U3064">
        <v>0</v>
      </c>
    </row>
    <row r="3065" spans="1:21" x14ac:dyDescent="0.35">
      <c r="A3065" t="s">
        <v>426</v>
      </c>
      <c r="B3065">
        <v>44444</v>
      </c>
      <c r="C3065" t="s">
        <v>366</v>
      </c>
      <c r="D3065" t="s">
        <v>104</v>
      </c>
      <c r="E3065">
        <v>1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3</v>
      </c>
      <c r="M3065">
        <v>7</v>
      </c>
      <c r="N3065">
        <v>6</v>
      </c>
      <c r="O3065">
        <v>6</v>
      </c>
      <c r="P3065">
        <v>2</v>
      </c>
      <c r="Q3065">
        <v>1</v>
      </c>
      <c r="R3065">
        <v>2</v>
      </c>
      <c r="S3065">
        <v>0</v>
      </c>
      <c r="T3065">
        <v>0</v>
      </c>
      <c r="U3065">
        <v>0</v>
      </c>
    </row>
    <row r="3066" spans="1:21" x14ac:dyDescent="0.35">
      <c r="A3066" t="s">
        <v>426</v>
      </c>
      <c r="B3066">
        <v>44445</v>
      </c>
      <c r="C3066" t="s">
        <v>408</v>
      </c>
      <c r="D3066" t="s">
        <v>104</v>
      </c>
      <c r="E3066">
        <v>1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7</v>
      </c>
      <c r="M3066">
        <v>11</v>
      </c>
      <c r="N3066">
        <v>3</v>
      </c>
      <c r="O3066">
        <v>3</v>
      </c>
      <c r="P3066">
        <v>1</v>
      </c>
      <c r="Q3066">
        <v>1</v>
      </c>
      <c r="R3066">
        <v>4</v>
      </c>
      <c r="S3066">
        <v>0</v>
      </c>
      <c r="T3066">
        <v>0</v>
      </c>
      <c r="U3066">
        <v>0</v>
      </c>
    </row>
    <row r="3067" spans="1:21" x14ac:dyDescent="0.35">
      <c r="A3067" t="s">
        <v>426</v>
      </c>
      <c r="B3067">
        <v>44446</v>
      </c>
      <c r="C3067" t="s">
        <v>409</v>
      </c>
      <c r="D3067" t="s">
        <v>92</v>
      </c>
      <c r="E3067">
        <v>1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5</v>
      </c>
      <c r="M3067">
        <v>7</v>
      </c>
      <c r="N3067">
        <v>5</v>
      </c>
      <c r="O3067">
        <v>5</v>
      </c>
      <c r="P3067">
        <v>1</v>
      </c>
      <c r="Q3067">
        <v>2</v>
      </c>
      <c r="R3067">
        <v>7</v>
      </c>
      <c r="S3067">
        <v>0</v>
      </c>
      <c r="T3067">
        <v>0</v>
      </c>
      <c r="U3067">
        <v>0</v>
      </c>
    </row>
    <row r="3068" spans="1:21" x14ac:dyDescent="0.35">
      <c r="A3068" t="s">
        <v>426</v>
      </c>
      <c r="B3068">
        <v>44447</v>
      </c>
      <c r="C3068" t="s">
        <v>420</v>
      </c>
      <c r="D3068" t="s">
        <v>92</v>
      </c>
      <c r="E3068">
        <v>1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0.33333333333333331</v>
      </c>
      <c r="M3068">
        <v>1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1</v>
      </c>
      <c r="T3068">
        <v>0</v>
      </c>
      <c r="U3068">
        <v>0</v>
      </c>
    </row>
    <row r="3069" spans="1:21" x14ac:dyDescent="0.35">
      <c r="A3069" t="s">
        <v>426</v>
      </c>
      <c r="B3069">
        <v>44448</v>
      </c>
      <c r="C3069" t="s">
        <v>405</v>
      </c>
      <c r="D3069" t="s">
        <v>92</v>
      </c>
      <c r="E3069">
        <v>1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6</v>
      </c>
      <c r="M3069">
        <v>5</v>
      </c>
      <c r="N3069">
        <v>4</v>
      </c>
      <c r="O3069">
        <v>4</v>
      </c>
      <c r="P3069">
        <v>3</v>
      </c>
      <c r="Q3069">
        <v>0</v>
      </c>
      <c r="R3069">
        <v>7</v>
      </c>
      <c r="S3069">
        <v>0</v>
      </c>
      <c r="T3069">
        <v>0</v>
      </c>
      <c r="U3069">
        <v>0</v>
      </c>
    </row>
    <row r="3070" spans="1:21" x14ac:dyDescent="0.35">
      <c r="A3070" t="s">
        <v>426</v>
      </c>
      <c r="B3070" t="s">
        <v>0</v>
      </c>
      <c r="C3070" t="s">
        <v>1</v>
      </c>
      <c r="D3070" t="s">
        <v>2</v>
      </c>
      <c r="E3070" t="s">
        <v>3</v>
      </c>
      <c r="F3070" t="s">
        <v>4</v>
      </c>
      <c r="G3070" t="s">
        <v>5</v>
      </c>
      <c r="H3070" t="s">
        <v>6</v>
      </c>
      <c r="I3070" t="s">
        <v>7</v>
      </c>
      <c r="J3070" t="s">
        <v>8</v>
      </c>
      <c r="K3070" t="s">
        <v>9</v>
      </c>
      <c r="L3070" t="s">
        <v>10</v>
      </c>
      <c r="M3070" t="s">
        <v>11</v>
      </c>
      <c r="N3070" t="s">
        <v>12</v>
      </c>
      <c r="O3070" t="s">
        <v>13</v>
      </c>
      <c r="P3070" t="s">
        <v>14</v>
      </c>
      <c r="Q3070" t="s">
        <v>15</v>
      </c>
      <c r="R3070" t="s">
        <v>16</v>
      </c>
      <c r="S3070" t="s">
        <v>17</v>
      </c>
      <c r="T3070" t="s">
        <v>18</v>
      </c>
      <c r="U3070" t="s">
        <v>19</v>
      </c>
    </row>
    <row r="3071" spans="1:21" x14ac:dyDescent="0.35">
      <c r="A3071" t="s">
        <v>426</v>
      </c>
      <c r="B3071">
        <v>44449</v>
      </c>
      <c r="C3071" t="s">
        <v>424</v>
      </c>
      <c r="D3071" t="s">
        <v>118</v>
      </c>
      <c r="E3071">
        <v>1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6.666666666666667</v>
      </c>
      <c r="M3071">
        <v>8</v>
      </c>
      <c r="N3071">
        <v>2</v>
      </c>
      <c r="O3071">
        <v>2</v>
      </c>
      <c r="P3071">
        <v>1</v>
      </c>
      <c r="Q3071">
        <v>1</v>
      </c>
      <c r="R3071">
        <v>1</v>
      </c>
      <c r="S3071">
        <v>0</v>
      </c>
      <c r="T3071">
        <v>0</v>
      </c>
      <c r="U3071">
        <v>0</v>
      </c>
    </row>
    <row r="3072" spans="1:21" x14ac:dyDescent="0.35">
      <c r="A3072" t="s">
        <v>426</v>
      </c>
      <c r="B3072">
        <v>44450</v>
      </c>
      <c r="C3072" t="s">
        <v>366</v>
      </c>
      <c r="D3072" t="s">
        <v>118</v>
      </c>
      <c r="E3072">
        <v>1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5</v>
      </c>
      <c r="M3072">
        <v>3</v>
      </c>
      <c r="N3072">
        <v>5</v>
      </c>
      <c r="O3072">
        <v>5</v>
      </c>
      <c r="P3072">
        <v>2</v>
      </c>
      <c r="Q3072">
        <v>6</v>
      </c>
      <c r="R3072">
        <v>4</v>
      </c>
      <c r="S3072">
        <v>0</v>
      </c>
      <c r="T3072">
        <v>0</v>
      </c>
      <c r="U3072">
        <v>0</v>
      </c>
    </row>
    <row r="3073" spans="1:21" x14ac:dyDescent="0.35">
      <c r="A3073" t="s">
        <v>426</v>
      </c>
      <c r="B3073">
        <v>44451</v>
      </c>
      <c r="C3073" t="s">
        <v>408</v>
      </c>
      <c r="D3073" t="s">
        <v>118</v>
      </c>
      <c r="E3073">
        <v>1</v>
      </c>
      <c r="F3073">
        <v>0</v>
      </c>
      <c r="G3073">
        <v>0</v>
      </c>
      <c r="H3073">
        <v>1</v>
      </c>
      <c r="I3073">
        <v>0</v>
      </c>
      <c r="J3073">
        <v>0</v>
      </c>
      <c r="K3073">
        <v>0</v>
      </c>
      <c r="L3073">
        <v>7</v>
      </c>
      <c r="M3073">
        <v>4</v>
      </c>
      <c r="N3073">
        <v>2</v>
      </c>
      <c r="O3073">
        <v>2</v>
      </c>
      <c r="P3073">
        <v>0</v>
      </c>
      <c r="Q3073">
        <v>2</v>
      </c>
      <c r="R3073">
        <v>4</v>
      </c>
      <c r="S3073">
        <v>0</v>
      </c>
      <c r="T3073">
        <v>0</v>
      </c>
      <c r="U3073">
        <v>0</v>
      </c>
    </row>
    <row r="3074" spans="1:21" x14ac:dyDescent="0.35">
      <c r="A3074" t="s">
        <v>426</v>
      </c>
      <c r="B3074">
        <v>44452</v>
      </c>
      <c r="C3074" t="s">
        <v>409</v>
      </c>
      <c r="D3074" t="s">
        <v>97</v>
      </c>
      <c r="E3074">
        <v>1</v>
      </c>
      <c r="F3074">
        <v>0</v>
      </c>
      <c r="G3074">
        <v>0</v>
      </c>
      <c r="H3074">
        <v>0</v>
      </c>
      <c r="I3074">
        <v>1</v>
      </c>
      <c r="J3074">
        <v>0</v>
      </c>
      <c r="K3074">
        <v>0</v>
      </c>
      <c r="L3074">
        <v>6</v>
      </c>
      <c r="M3074">
        <v>6</v>
      </c>
      <c r="N3074">
        <v>1</v>
      </c>
      <c r="O3074">
        <v>1</v>
      </c>
      <c r="P3074">
        <v>0</v>
      </c>
      <c r="Q3074">
        <v>3</v>
      </c>
      <c r="R3074">
        <v>6</v>
      </c>
      <c r="S3074">
        <v>0</v>
      </c>
      <c r="T3074">
        <v>0</v>
      </c>
      <c r="U3074">
        <v>0</v>
      </c>
    </row>
    <row r="3075" spans="1:21" x14ac:dyDescent="0.35">
      <c r="A3075" t="s">
        <v>426</v>
      </c>
      <c r="B3075">
        <v>44453</v>
      </c>
      <c r="C3075" t="s">
        <v>405</v>
      </c>
      <c r="D3075" t="s">
        <v>97</v>
      </c>
      <c r="E3075">
        <v>1</v>
      </c>
      <c r="F3075">
        <v>0</v>
      </c>
      <c r="G3075">
        <v>0</v>
      </c>
      <c r="H3075">
        <v>1</v>
      </c>
      <c r="I3075">
        <v>0</v>
      </c>
      <c r="J3075">
        <v>0</v>
      </c>
      <c r="K3075">
        <v>0</v>
      </c>
      <c r="L3075">
        <v>5</v>
      </c>
      <c r="M3075">
        <v>3</v>
      </c>
      <c r="N3075">
        <v>1</v>
      </c>
      <c r="O3075">
        <v>1</v>
      </c>
      <c r="P3075">
        <v>1</v>
      </c>
      <c r="Q3075">
        <v>0</v>
      </c>
      <c r="R3075">
        <v>8</v>
      </c>
      <c r="S3075">
        <v>0</v>
      </c>
      <c r="T3075">
        <v>0</v>
      </c>
      <c r="U3075">
        <v>0</v>
      </c>
    </row>
    <row r="3076" spans="1:21" x14ac:dyDescent="0.35">
      <c r="A3076" t="s">
        <v>426</v>
      </c>
      <c r="B3076">
        <v>44454</v>
      </c>
      <c r="C3076" t="s">
        <v>424</v>
      </c>
      <c r="D3076" t="s">
        <v>97</v>
      </c>
      <c r="E3076">
        <v>1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5</v>
      </c>
      <c r="M3076">
        <v>1</v>
      </c>
      <c r="N3076">
        <v>0</v>
      </c>
      <c r="O3076">
        <v>0</v>
      </c>
      <c r="P3076">
        <v>0</v>
      </c>
      <c r="Q3076">
        <v>1</v>
      </c>
      <c r="R3076">
        <v>6</v>
      </c>
      <c r="S3076">
        <v>2</v>
      </c>
      <c r="T3076">
        <v>0</v>
      </c>
      <c r="U3076">
        <v>0</v>
      </c>
    </row>
    <row r="3077" spans="1:21" x14ac:dyDescent="0.35">
      <c r="A3077" t="s">
        <v>426</v>
      </c>
      <c r="B3077">
        <v>44456</v>
      </c>
      <c r="C3077" t="s">
        <v>366</v>
      </c>
      <c r="D3077" t="s">
        <v>58</v>
      </c>
      <c r="E3077">
        <v>1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5.333333333333333</v>
      </c>
      <c r="M3077">
        <v>3</v>
      </c>
      <c r="N3077">
        <v>5</v>
      </c>
      <c r="O3077">
        <v>5</v>
      </c>
      <c r="P3077">
        <v>1</v>
      </c>
      <c r="Q3077">
        <v>4</v>
      </c>
      <c r="R3077">
        <v>5</v>
      </c>
      <c r="S3077">
        <v>0</v>
      </c>
      <c r="T3077">
        <v>0</v>
      </c>
      <c r="U3077">
        <v>1</v>
      </c>
    </row>
    <row r="3078" spans="1:21" x14ac:dyDescent="0.35">
      <c r="A3078" t="s">
        <v>426</v>
      </c>
      <c r="B3078">
        <v>44457</v>
      </c>
      <c r="C3078" t="s">
        <v>408</v>
      </c>
      <c r="D3078" t="s">
        <v>58</v>
      </c>
      <c r="E3078">
        <v>1</v>
      </c>
      <c r="F3078">
        <v>0</v>
      </c>
      <c r="G3078">
        <v>0</v>
      </c>
      <c r="H3078">
        <v>0</v>
      </c>
      <c r="I3078">
        <v>1</v>
      </c>
      <c r="J3078">
        <v>0</v>
      </c>
      <c r="K3078">
        <v>0</v>
      </c>
      <c r="L3078">
        <v>4</v>
      </c>
      <c r="M3078">
        <v>10</v>
      </c>
      <c r="N3078">
        <v>6</v>
      </c>
      <c r="O3078">
        <v>6</v>
      </c>
      <c r="P3078">
        <v>2</v>
      </c>
      <c r="Q3078">
        <v>3</v>
      </c>
      <c r="R3078">
        <v>5</v>
      </c>
      <c r="S3078">
        <v>0</v>
      </c>
      <c r="T3078">
        <v>0</v>
      </c>
      <c r="U3078">
        <v>0</v>
      </c>
    </row>
    <row r="3079" spans="1:21" x14ac:dyDescent="0.35">
      <c r="A3079" t="s">
        <v>426</v>
      </c>
      <c r="B3079">
        <v>44458</v>
      </c>
      <c r="C3079" t="s">
        <v>409</v>
      </c>
      <c r="D3079" t="s">
        <v>58</v>
      </c>
      <c r="E3079">
        <v>1</v>
      </c>
      <c r="F3079">
        <v>0</v>
      </c>
      <c r="G3079">
        <v>0</v>
      </c>
      <c r="H3079">
        <v>1</v>
      </c>
      <c r="I3079">
        <v>0</v>
      </c>
      <c r="J3079">
        <v>0</v>
      </c>
      <c r="K3079">
        <v>0</v>
      </c>
      <c r="L3079">
        <v>5.666666666666667</v>
      </c>
      <c r="M3079">
        <v>3</v>
      </c>
      <c r="N3079">
        <v>0</v>
      </c>
      <c r="O3079">
        <v>0</v>
      </c>
      <c r="P3079">
        <v>0</v>
      </c>
      <c r="Q3079">
        <v>3</v>
      </c>
      <c r="R3079">
        <v>7</v>
      </c>
      <c r="S3079">
        <v>0</v>
      </c>
      <c r="T3079">
        <v>0</v>
      </c>
      <c r="U3079">
        <v>0</v>
      </c>
    </row>
    <row r="3080" spans="1:21" x14ac:dyDescent="0.35">
      <c r="A3080" t="s">
        <v>426</v>
      </c>
      <c r="B3080">
        <v>44459</v>
      </c>
      <c r="C3080" t="s">
        <v>405</v>
      </c>
      <c r="D3080" t="s">
        <v>95</v>
      </c>
      <c r="E3080">
        <v>1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5</v>
      </c>
      <c r="M3080">
        <v>4</v>
      </c>
      <c r="N3080">
        <v>4</v>
      </c>
      <c r="O3080">
        <v>2</v>
      </c>
      <c r="P3080">
        <v>3</v>
      </c>
      <c r="Q3080">
        <v>0</v>
      </c>
      <c r="R3080">
        <v>5</v>
      </c>
      <c r="S3080">
        <v>0</v>
      </c>
      <c r="T3080">
        <v>0</v>
      </c>
      <c r="U3080">
        <v>0</v>
      </c>
    </row>
    <row r="3081" spans="1:21" x14ac:dyDescent="0.35">
      <c r="A3081" t="s">
        <v>426</v>
      </c>
      <c r="B3081">
        <v>44460</v>
      </c>
      <c r="C3081" t="s">
        <v>424</v>
      </c>
      <c r="D3081" t="s">
        <v>95</v>
      </c>
      <c r="E3081">
        <v>1</v>
      </c>
      <c r="F3081">
        <v>0</v>
      </c>
      <c r="G3081">
        <v>0</v>
      </c>
      <c r="H3081">
        <v>1</v>
      </c>
      <c r="I3081">
        <v>0</v>
      </c>
      <c r="J3081">
        <v>0</v>
      </c>
      <c r="K3081">
        <v>0</v>
      </c>
      <c r="L3081">
        <v>7.666666666666667</v>
      </c>
      <c r="M3081">
        <v>5</v>
      </c>
      <c r="N3081">
        <v>1</v>
      </c>
      <c r="O3081">
        <v>1</v>
      </c>
      <c r="P3081">
        <v>1</v>
      </c>
      <c r="Q3081">
        <v>2</v>
      </c>
      <c r="R3081">
        <v>4</v>
      </c>
      <c r="S3081">
        <v>0</v>
      </c>
      <c r="T3081">
        <v>0</v>
      </c>
      <c r="U3081">
        <v>0</v>
      </c>
    </row>
    <row r="3082" spans="1:21" x14ac:dyDescent="0.35">
      <c r="A3082" t="s">
        <v>426</v>
      </c>
      <c r="B3082">
        <v>44461</v>
      </c>
      <c r="C3082" t="s">
        <v>366</v>
      </c>
      <c r="D3082" t="s">
        <v>95</v>
      </c>
      <c r="E3082">
        <v>1</v>
      </c>
      <c r="F3082">
        <v>0</v>
      </c>
      <c r="G3082">
        <v>0</v>
      </c>
      <c r="H3082">
        <v>1</v>
      </c>
      <c r="I3082">
        <v>0</v>
      </c>
      <c r="J3082">
        <v>0</v>
      </c>
      <c r="K3082">
        <v>0</v>
      </c>
      <c r="L3082">
        <v>6</v>
      </c>
      <c r="M3082">
        <v>6</v>
      </c>
      <c r="N3082">
        <v>2</v>
      </c>
      <c r="O3082">
        <v>2</v>
      </c>
      <c r="P3082">
        <v>0</v>
      </c>
      <c r="Q3082">
        <v>1</v>
      </c>
      <c r="R3082">
        <v>8</v>
      </c>
      <c r="S3082">
        <v>0</v>
      </c>
      <c r="T3082">
        <v>0</v>
      </c>
      <c r="U3082">
        <v>0</v>
      </c>
    </row>
    <row r="3083" spans="1:21" x14ac:dyDescent="0.35">
      <c r="A3083" t="s">
        <v>426</v>
      </c>
      <c r="B3083">
        <v>44462</v>
      </c>
      <c r="C3083" t="s">
        <v>408</v>
      </c>
      <c r="D3083" t="s">
        <v>91</v>
      </c>
      <c r="E3083">
        <v>1</v>
      </c>
      <c r="F3083">
        <v>0</v>
      </c>
      <c r="G3083">
        <v>0</v>
      </c>
      <c r="H3083">
        <v>1</v>
      </c>
      <c r="I3083">
        <v>0</v>
      </c>
      <c r="J3083">
        <v>0</v>
      </c>
      <c r="K3083">
        <v>0</v>
      </c>
      <c r="L3083">
        <v>6.666666666666667</v>
      </c>
      <c r="M3083">
        <v>4</v>
      </c>
      <c r="N3083">
        <v>0</v>
      </c>
      <c r="O3083">
        <v>0</v>
      </c>
      <c r="P3083">
        <v>0</v>
      </c>
      <c r="Q3083">
        <v>4</v>
      </c>
      <c r="R3083">
        <v>7</v>
      </c>
      <c r="S3083">
        <v>0</v>
      </c>
      <c r="T3083">
        <v>0</v>
      </c>
      <c r="U3083">
        <v>0</v>
      </c>
    </row>
    <row r="3084" spans="1:21" x14ac:dyDescent="0.35">
      <c r="A3084" t="s">
        <v>426</v>
      </c>
      <c r="B3084">
        <v>44463</v>
      </c>
      <c r="C3084" t="s">
        <v>409</v>
      </c>
      <c r="D3084" t="s">
        <v>91</v>
      </c>
      <c r="E3084">
        <v>1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5</v>
      </c>
      <c r="M3084">
        <v>5</v>
      </c>
      <c r="N3084">
        <v>3</v>
      </c>
      <c r="O3084">
        <v>3</v>
      </c>
      <c r="P3084">
        <v>2</v>
      </c>
      <c r="Q3084">
        <v>0</v>
      </c>
      <c r="R3084">
        <v>2</v>
      </c>
      <c r="S3084">
        <v>0</v>
      </c>
      <c r="T3084">
        <v>0</v>
      </c>
      <c r="U3084">
        <v>0</v>
      </c>
    </row>
    <row r="3085" spans="1:21" x14ac:dyDescent="0.35">
      <c r="A3085" t="s">
        <v>426</v>
      </c>
      <c r="B3085">
        <v>44464</v>
      </c>
      <c r="C3085" t="s">
        <v>405</v>
      </c>
      <c r="D3085" t="s">
        <v>91</v>
      </c>
      <c r="E3085">
        <v>1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4.666666666666667</v>
      </c>
      <c r="M3085">
        <v>7</v>
      </c>
      <c r="N3085">
        <v>5</v>
      </c>
      <c r="O3085">
        <v>5</v>
      </c>
      <c r="P3085">
        <v>0</v>
      </c>
      <c r="Q3085">
        <v>3</v>
      </c>
      <c r="R3085">
        <v>1</v>
      </c>
      <c r="S3085">
        <v>1</v>
      </c>
      <c r="T3085">
        <v>0</v>
      </c>
      <c r="U3085">
        <v>0</v>
      </c>
    </row>
    <row r="3086" spans="1:21" x14ac:dyDescent="0.35">
      <c r="A3086" t="s">
        <v>426</v>
      </c>
      <c r="B3086">
        <v>44465</v>
      </c>
      <c r="C3086" t="s">
        <v>424</v>
      </c>
      <c r="D3086" t="s">
        <v>91</v>
      </c>
      <c r="E3086">
        <v>1</v>
      </c>
      <c r="F3086">
        <v>0</v>
      </c>
      <c r="G3086">
        <v>0</v>
      </c>
      <c r="H3086">
        <v>0</v>
      </c>
      <c r="I3086">
        <v>1</v>
      </c>
      <c r="J3086">
        <v>0</v>
      </c>
      <c r="K3086">
        <v>0</v>
      </c>
      <c r="L3086">
        <v>4.666666666666667</v>
      </c>
      <c r="M3086">
        <v>7</v>
      </c>
      <c r="N3086">
        <v>3</v>
      </c>
      <c r="O3086">
        <v>3</v>
      </c>
      <c r="P3086">
        <v>2</v>
      </c>
      <c r="Q3086">
        <v>4</v>
      </c>
      <c r="R3086">
        <v>3</v>
      </c>
      <c r="S3086">
        <v>0</v>
      </c>
      <c r="T3086">
        <v>0</v>
      </c>
      <c r="U3086">
        <v>0</v>
      </c>
    </row>
    <row r="3087" spans="1:21" x14ac:dyDescent="0.35">
      <c r="A3087" t="s">
        <v>426</v>
      </c>
      <c r="B3087">
        <v>44466</v>
      </c>
      <c r="C3087" t="s">
        <v>366</v>
      </c>
      <c r="D3087" t="s">
        <v>86</v>
      </c>
      <c r="E3087">
        <v>1</v>
      </c>
      <c r="F3087">
        <v>0</v>
      </c>
      <c r="G3087">
        <v>0</v>
      </c>
      <c r="H3087">
        <v>1</v>
      </c>
      <c r="I3087">
        <v>0</v>
      </c>
      <c r="J3087">
        <v>0</v>
      </c>
      <c r="K3087">
        <v>0</v>
      </c>
      <c r="L3087">
        <v>5.333333333333333</v>
      </c>
      <c r="M3087">
        <v>4</v>
      </c>
      <c r="N3087">
        <v>3</v>
      </c>
      <c r="O3087">
        <v>3</v>
      </c>
      <c r="P3087">
        <v>0</v>
      </c>
      <c r="Q3087">
        <v>3</v>
      </c>
      <c r="R3087">
        <v>4</v>
      </c>
      <c r="S3087">
        <v>1</v>
      </c>
      <c r="T3087">
        <v>0</v>
      </c>
      <c r="U3087">
        <v>1</v>
      </c>
    </row>
    <row r="3088" spans="1:21" x14ac:dyDescent="0.35">
      <c r="A3088" t="s">
        <v>426</v>
      </c>
      <c r="B3088">
        <v>44467</v>
      </c>
      <c r="C3088" t="s">
        <v>408</v>
      </c>
      <c r="D3088" t="s">
        <v>86</v>
      </c>
      <c r="E3088">
        <v>1</v>
      </c>
      <c r="F3088">
        <v>0</v>
      </c>
      <c r="G3088">
        <v>0</v>
      </c>
      <c r="H3088">
        <v>0</v>
      </c>
      <c r="I3088">
        <v>1</v>
      </c>
      <c r="J3088">
        <v>0</v>
      </c>
      <c r="K3088">
        <v>0</v>
      </c>
      <c r="L3088">
        <v>6</v>
      </c>
      <c r="M3088">
        <v>6</v>
      </c>
      <c r="N3088">
        <v>2</v>
      </c>
      <c r="O3088">
        <v>2</v>
      </c>
      <c r="P3088">
        <v>1</v>
      </c>
      <c r="Q3088">
        <v>3</v>
      </c>
      <c r="R3088">
        <v>9</v>
      </c>
      <c r="S3088">
        <v>0</v>
      </c>
      <c r="T3088">
        <v>0</v>
      </c>
      <c r="U3088">
        <v>0</v>
      </c>
    </row>
    <row r="3089" spans="1:21" x14ac:dyDescent="0.35">
      <c r="A3089" t="s">
        <v>426</v>
      </c>
      <c r="B3089">
        <v>44468</v>
      </c>
      <c r="C3089" t="s">
        <v>409</v>
      </c>
      <c r="D3089" t="s">
        <v>86</v>
      </c>
      <c r="E3089">
        <v>1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2</v>
      </c>
      <c r="M3089">
        <v>4</v>
      </c>
      <c r="N3089">
        <v>4</v>
      </c>
      <c r="O3089">
        <v>4</v>
      </c>
      <c r="P3089">
        <v>1</v>
      </c>
      <c r="Q3089">
        <v>1</v>
      </c>
      <c r="R3089">
        <v>0</v>
      </c>
      <c r="S3089">
        <v>0</v>
      </c>
      <c r="T3089">
        <v>0</v>
      </c>
      <c r="U3089">
        <v>0</v>
      </c>
    </row>
    <row r="3090" spans="1:21" x14ac:dyDescent="0.35">
      <c r="A3090" t="s">
        <v>426</v>
      </c>
      <c r="B3090">
        <v>44470</v>
      </c>
      <c r="C3090" t="s">
        <v>424</v>
      </c>
      <c r="D3090" t="s">
        <v>55</v>
      </c>
      <c r="E3090">
        <v>1</v>
      </c>
      <c r="F3090">
        <v>0</v>
      </c>
      <c r="G3090">
        <v>0</v>
      </c>
      <c r="H3090">
        <v>0</v>
      </c>
      <c r="I3090">
        <v>1</v>
      </c>
      <c r="J3090">
        <v>0</v>
      </c>
      <c r="K3090">
        <v>0</v>
      </c>
      <c r="L3090">
        <v>6</v>
      </c>
      <c r="M3090">
        <v>7</v>
      </c>
      <c r="N3090">
        <v>4</v>
      </c>
      <c r="O3090">
        <v>4</v>
      </c>
      <c r="P3090">
        <v>2</v>
      </c>
      <c r="Q3090">
        <v>3</v>
      </c>
      <c r="R3090">
        <v>3</v>
      </c>
      <c r="S3090">
        <v>0</v>
      </c>
      <c r="T3090">
        <v>0</v>
      </c>
      <c r="U3090">
        <v>0</v>
      </c>
    </row>
    <row r="3091" spans="1:21" x14ac:dyDescent="0.35">
      <c r="A3091" t="s">
        <v>426</v>
      </c>
      <c r="B3091" t="s">
        <v>0</v>
      </c>
      <c r="C3091" t="s">
        <v>1</v>
      </c>
      <c r="D3091" t="s">
        <v>2</v>
      </c>
      <c r="E3091" t="s">
        <v>3</v>
      </c>
      <c r="F3091" t="s">
        <v>4</v>
      </c>
      <c r="G3091" t="s">
        <v>5</v>
      </c>
      <c r="H3091" t="s">
        <v>6</v>
      </c>
      <c r="I3091" t="s">
        <v>7</v>
      </c>
      <c r="J3091" t="s">
        <v>8</v>
      </c>
      <c r="K3091" t="s">
        <v>9</v>
      </c>
      <c r="L3091" t="s">
        <v>10</v>
      </c>
      <c r="M3091" t="s">
        <v>11</v>
      </c>
      <c r="N3091" t="s">
        <v>12</v>
      </c>
      <c r="O3091" t="s">
        <v>13</v>
      </c>
      <c r="P3091" t="s">
        <v>14</v>
      </c>
      <c r="Q3091" t="s">
        <v>15</v>
      </c>
      <c r="R3091" t="s">
        <v>16</v>
      </c>
      <c r="S3091" t="s">
        <v>17</v>
      </c>
      <c r="T3091" t="s">
        <v>18</v>
      </c>
      <c r="U3091" t="s">
        <v>19</v>
      </c>
    </row>
    <row r="3092" spans="1:21" x14ac:dyDescent="0.35">
      <c r="A3092" t="s">
        <v>426</v>
      </c>
      <c r="B3092">
        <v>44471</v>
      </c>
      <c r="C3092" t="s">
        <v>366</v>
      </c>
      <c r="D3092" t="s">
        <v>55</v>
      </c>
      <c r="E3092">
        <v>1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6</v>
      </c>
      <c r="M3092">
        <v>3</v>
      </c>
      <c r="N3092">
        <v>1</v>
      </c>
      <c r="O3092">
        <v>1</v>
      </c>
      <c r="P3092">
        <v>1</v>
      </c>
      <c r="Q3092">
        <v>2</v>
      </c>
      <c r="R3092">
        <v>7</v>
      </c>
      <c r="S3092">
        <v>0</v>
      </c>
      <c r="T3092">
        <v>0</v>
      </c>
      <c r="U3092">
        <v>1</v>
      </c>
    </row>
    <row r="3093" spans="1:21" x14ac:dyDescent="0.35">
      <c r="A3093" t="s">
        <v>426</v>
      </c>
      <c r="B3093">
        <v>44472</v>
      </c>
      <c r="C3093" t="s">
        <v>425</v>
      </c>
      <c r="D3093" t="s">
        <v>55</v>
      </c>
      <c r="E3093">
        <v>1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5.333333333333333</v>
      </c>
      <c r="M3093">
        <v>6</v>
      </c>
      <c r="N3093">
        <v>2</v>
      </c>
      <c r="O3093">
        <v>2</v>
      </c>
      <c r="P3093">
        <v>1</v>
      </c>
      <c r="Q3093">
        <v>3</v>
      </c>
      <c r="R3093">
        <v>9</v>
      </c>
      <c r="S3093">
        <v>1</v>
      </c>
      <c r="T3093">
        <v>0</v>
      </c>
      <c r="U3093">
        <v>1</v>
      </c>
    </row>
    <row r="3094" spans="1:21" x14ac:dyDescent="0.35">
      <c r="A3094" t="s">
        <v>426</v>
      </c>
      <c r="B3094" t="s">
        <v>77</v>
      </c>
      <c r="C3094" t="s">
        <v>78</v>
      </c>
      <c r="E3094">
        <v>162</v>
      </c>
      <c r="F3094">
        <v>1</v>
      </c>
      <c r="G3094">
        <v>0</v>
      </c>
      <c r="H3094">
        <v>42</v>
      </c>
      <c r="I3094">
        <v>55</v>
      </c>
      <c r="J3094">
        <v>0</v>
      </c>
      <c r="K3094">
        <v>0</v>
      </c>
      <c r="L3094">
        <v>827.66666666666663</v>
      </c>
      <c r="M3094">
        <v>812</v>
      </c>
      <c r="N3094">
        <v>458</v>
      </c>
      <c r="O3094">
        <v>427</v>
      </c>
      <c r="P3094">
        <v>156</v>
      </c>
      <c r="Q3094">
        <v>284</v>
      </c>
      <c r="R3094">
        <v>781</v>
      </c>
      <c r="S3094">
        <v>33</v>
      </c>
      <c r="T3094">
        <v>1</v>
      </c>
      <c r="U3094">
        <v>10</v>
      </c>
    </row>
    <row r="3095" spans="1:21" x14ac:dyDescent="0.35">
      <c r="A3095" t="s">
        <v>452</v>
      </c>
      <c r="B3095" t="s">
        <v>0</v>
      </c>
      <c r="C3095" t="s">
        <v>1</v>
      </c>
      <c r="D3095" t="s">
        <v>2</v>
      </c>
      <c r="E3095" t="s">
        <v>3</v>
      </c>
      <c r="F3095" t="s">
        <v>4</v>
      </c>
      <c r="G3095" t="s">
        <v>5</v>
      </c>
      <c r="H3095" t="s">
        <v>6</v>
      </c>
      <c r="I3095" t="s">
        <v>7</v>
      </c>
      <c r="J3095" t="s">
        <v>8</v>
      </c>
      <c r="K3095" t="s">
        <v>9</v>
      </c>
      <c r="L3095" t="s">
        <v>10</v>
      </c>
      <c r="M3095" t="s">
        <v>11</v>
      </c>
      <c r="N3095" t="s">
        <v>12</v>
      </c>
      <c r="O3095" t="s">
        <v>13</v>
      </c>
      <c r="P3095" t="s">
        <v>14</v>
      </c>
      <c r="Q3095" t="s">
        <v>15</v>
      </c>
      <c r="R3095" t="s">
        <v>16</v>
      </c>
      <c r="S3095" t="s">
        <v>17</v>
      </c>
      <c r="T3095" t="s">
        <v>18</v>
      </c>
      <c r="U3095" t="s">
        <v>19</v>
      </c>
    </row>
    <row r="3096" spans="1:21" x14ac:dyDescent="0.35">
      <c r="A3096" t="s">
        <v>452</v>
      </c>
      <c r="B3096">
        <v>44291</v>
      </c>
      <c r="C3096" t="s">
        <v>427</v>
      </c>
      <c r="D3096" t="s">
        <v>119</v>
      </c>
      <c r="E3096">
        <v>1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6</v>
      </c>
      <c r="M3096">
        <v>3</v>
      </c>
      <c r="N3096">
        <v>0</v>
      </c>
      <c r="O3096">
        <v>0</v>
      </c>
      <c r="P3096">
        <v>0</v>
      </c>
      <c r="Q3096">
        <v>2</v>
      </c>
      <c r="R3096">
        <v>7</v>
      </c>
      <c r="S3096">
        <v>0</v>
      </c>
      <c r="T3096">
        <v>0</v>
      </c>
      <c r="U3096">
        <v>0</v>
      </c>
    </row>
    <row r="3097" spans="1:21" x14ac:dyDescent="0.35">
      <c r="A3097" t="s">
        <v>452</v>
      </c>
      <c r="B3097">
        <v>44292</v>
      </c>
      <c r="C3097" t="s">
        <v>428</v>
      </c>
      <c r="D3097" t="s">
        <v>119</v>
      </c>
      <c r="E3097">
        <v>1</v>
      </c>
      <c r="F3097">
        <v>0</v>
      </c>
      <c r="G3097">
        <v>0</v>
      </c>
      <c r="H3097">
        <v>1</v>
      </c>
      <c r="I3097">
        <v>0</v>
      </c>
      <c r="J3097">
        <v>0</v>
      </c>
      <c r="K3097">
        <v>0</v>
      </c>
      <c r="L3097">
        <v>6</v>
      </c>
      <c r="M3097">
        <v>3</v>
      </c>
      <c r="N3097">
        <v>1</v>
      </c>
      <c r="O3097">
        <v>1</v>
      </c>
      <c r="P3097">
        <v>1</v>
      </c>
      <c r="Q3097">
        <v>2</v>
      </c>
      <c r="R3097">
        <v>3</v>
      </c>
      <c r="S3097">
        <v>1</v>
      </c>
      <c r="T3097">
        <v>0</v>
      </c>
      <c r="U3097">
        <v>1</v>
      </c>
    </row>
    <row r="3098" spans="1:21" x14ac:dyDescent="0.35">
      <c r="A3098" t="s">
        <v>452</v>
      </c>
      <c r="B3098">
        <v>44293</v>
      </c>
      <c r="C3098" t="s">
        <v>429</v>
      </c>
      <c r="D3098" t="s">
        <v>119</v>
      </c>
      <c r="E3098">
        <v>1</v>
      </c>
      <c r="F3098">
        <v>0</v>
      </c>
      <c r="G3098">
        <v>0</v>
      </c>
      <c r="H3098">
        <v>0</v>
      </c>
      <c r="I3098">
        <v>1</v>
      </c>
      <c r="J3098">
        <v>0</v>
      </c>
      <c r="K3098">
        <v>0</v>
      </c>
      <c r="L3098">
        <v>4</v>
      </c>
      <c r="M3098">
        <v>7</v>
      </c>
      <c r="N3098">
        <v>6</v>
      </c>
      <c r="O3098">
        <v>6</v>
      </c>
      <c r="P3098">
        <v>2</v>
      </c>
      <c r="Q3098">
        <v>2</v>
      </c>
      <c r="R3098">
        <v>5</v>
      </c>
      <c r="S3098">
        <v>1</v>
      </c>
      <c r="T3098">
        <v>0</v>
      </c>
      <c r="U3098">
        <v>0</v>
      </c>
    </row>
    <row r="3099" spans="1:21" x14ac:dyDescent="0.35">
      <c r="A3099" t="s">
        <v>452</v>
      </c>
      <c r="B3099">
        <v>44294</v>
      </c>
      <c r="C3099" t="s">
        <v>430</v>
      </c>
      <c r="D3099" t="s">
        <v>97</v>
      </c>
      <c r="E3099">
        <v>1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6</v>
      </c>
      <c r="M3099">
        <v>4</v>
      </c>
      <c r="N3099">
        <v>2</v>
      </c>
      <c r="O3099">
        <v>2</v>
      </c>
      <c r="P3099">
        <v>0</v>
      </c>
      <c r="Q3099">
        <v>2</v>
      </c>
      <c r="R3099">
        <v>4</v>
      </c>
      <c r="S3099">
        <v>0</v>
      </c>
      <c r="T3099">
        <v>0</v>
      </c>
      <c r="U3099">
        <v>0</v>
      </c>
    </row>
    <row r="3100" spans="1:21" x14ac:dyDescent="0.35">
      <c r="A3100" t="s">
        <v>452</v>
      </c>
      <c r="B3100">
        <v>44296</v>
      </c>
      <c r="C3100" t="s">
        <v>427</v>
      </c>
      <c r="D3100" t="s">
        <v>97</v>
      </c>
      <c r="E3100">
        <v>1</v>
      </c>
      <c r="F3100">
        <v>0</v>
      </c>
      <c r="G3100">
        <v>0</v>
      </c>
      <c r="H3100">
        <v>0</v>
      </c>
      <c r="I3100">
        <v>1</v>
      </c>
      <c r="J3100">
        <v>0</v>
      </c>
      <c r="K3100">
        <v>0</v>
      </c>
      <c r="L3100">
        <v>8</v>
      </c>
      <c r="M3100">
        <v>5</v>
      </c>
      <c r="N3100">
        <v>1</v>
      </c>
      <c r="O3100">
        <v>1</v>
      </c>
      <c r="P3100">
        <v>1</v>
      </c>
      <c r="Q3100">
        <v>0</v>
      </c>
      <c r="R3100">
        <v>14</v>
      </c>
      <c r="S3100">
        <v>0</v>
      </c>
      <c r="T3100">
        <v>0</v>
      </c>
      <c r="U3100">
        <v>0</v>
      </c>
    </row>
    <row r="3101" spans="1:21" x14ac:dyDescent="0.35">
      <c r="A3101" t="s">
        <v>452</v>
      </c>
      <c r="B3101">
        <v>44297</v>
      </c>
      <c r="C3101" t="s">
        <v>428</v>
      </c>
      <c r="D3101" t="s">
        <v>97</v>
      </c>
      <c r="E3101">
        <v>1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0.33333333333333331</v>
      </c>
      <c r="M3101">
        <v>1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</row>
    <row r="3102" spans="1:21" x14ac:dyDescent="0.35">
      <c r="A3102" t="s">
        <v>452</v>
      </c>
      <c r="B3102" t="s">
        <v>151</v>
      </c>
      <c r="C3102" t="s">
        <v>430</v>
      </c>
      <c r="D3102" t="s">
        <v>116</v>
      </c>
      <c r="E3102">
        <v>1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4.333333333333333</v>
      </c>
      <c r="M3102">
        <v>3</v>
      </c>
      <c r="N3102">
        <v>1</v>
      </c>
      <c r="O3102">
        <v>1</v>
      </c>
      <c r="P3102">
        <v>0</v>
      </c>
      <c r="Q3102">
        <v>3</v>
      </c>
      <c r="R3102">
        <v>8</v>
      </c>
      <c r="S3102">
        <v>0</v>
      </c>
      <c r="T3102">
        <v>0</v>
      </c>
      <c r="U3102">
        <v>0</v>
      </c>
    </row>
    <row r="3103" spans="1:21" x14ac:dyDescent="0.35">
      <c r="A3103" t="s">
        <v>452</v>
      </c>
      <c r="B3103" t="s">
        <v>152</v>
      </c>
      <c r="C3103" t="s">
        <v>428</v>
      </c>
      <c r="D3103" t="s">
        <v>116</v>
      </c>
      <c r="E3103">
        <v>1</v>
      </c>
      <c r="F3103">
        <v>0</v>
      </c>
      <c r="G3103">
        <v>0</v>
      </c>
      <c r="H3103">
        <v>1</v>
      </c>
      <c r="I3103">
        <v>0</v>
      </c>
      <c r="J3103">
        <v>0</v>
      </c>
      <c r="K3103">
        <v>0</v>
      </c>
      <c r="L3103">
        <v>6</v>
      </c>
      <c r="M3103">
        <v>4</v>
      </c>
      <c r="N3103">
        <v>0</v>
      </c>
      <c r="O3103">
        <v>0</v>
      </c>
      <c r="P3103">
        <v>0</v>
      </c>
      <c r="Q3103">
        <v>0</v>
      </c>
      <c r="R3103">
        <v>3</v>
      </c>
      <c r="S3103">
        <v>0</v>
      </c>
      <c r="T3103">
        <v>0</v>
      </c>
      <c r="U3103">
        <v>0</v>
      </c>
    </row>
    <row r="3104" spans="1:21" x14ac:dyDescent="0.35">
      <c r="A3104" t="s">
        <v>452</v>
      </c>
      <c r="B3104">
        <v>44300</v>
      </c>
      <c r="C3104" t="s">
        <v>429</v>
      </c>
      <c r="D3104" t="s">
        <v>116</v>
      </c>
      <c r="E3104">
        <v>1</v>
      </c>
      <c r="F3104">
        <v>0</v>
      </c>
      <c r="G3104">
        <v>0</v>
      </c>
      <c r="H3104">
        <v>1</v>
      </c>
      <c r="I3104">
        <v>0</v>
      </c>
      <c r="J3104">
        <v>0</v>
      </c>
      <c r="K3104">
        <v>0</v>
      </c>
      <c r="L3104">
        <v>6</v>
      </c>
      <c r="M3104">
        <v>3</v>
      </c>
      <c r="N3104">
        <v>1</v>
      </c>
      <c r="O3104">
        <v>1</v>
      </c>
      <c r="P3104">
        <v>1</v>
      </c>
      <c r="Q3104">
        <v>0</v>
      </c>
      <c r="R3104">
        <v>10</v>
      </c>
      <c r="S3104">
        <v>0</v>
      </c>
      <c r="T3104">
        <v>0</v>
      </c>
      <c r="U3104">
        <v>0</v>
      </c>
    </row>
    <row r="3105" spans="1:21" x14ac:dyDescent="0.35">
      <c r="A3105" t="s">
        <v>452</v>
      </c>
      <c r="B3105" t="s">
        <v>271</v>
      </c>
      <c r="C3105" t="s">
        <v>427</v>
      </c>
      <c r="D3105" t="s">
        <v>86</v>
      </c>
      <c r="E3105">
        <v>1</v>
      </c>
      <c r="F3105">
        <v>0</v>
      </c>
      <c r="G3105">
        <v>0</v>
      </c>
      <c r="H3105">
        <v>1</v>
      </c>
      <c r="I3105">
        <v>0</v>
      </c>
      <c r="J3105">
        <v>0</v>
      </c>
      <c r="K3105">
        <v>0</v>
      </c>
      <c r="L3105">
        <v>6</v>
      </c>
      <c r="M3105">
        <v>3</v>
      </c>
      <c r="N3105">
        <v>3</v>
      </c>
      <c r="O3105">
        <v>0</v>
      </c>
      <c r="P3105">
        <v>1</v>
      </c>
      <c r="Q3105">
        <v>1</v>
      </c>
      <c r="R3105">
        <v>14</v>
      </c>
      <c r="S3105">
        <v>0</v>
      </c>
      <c r="T3105">
        <v>0</v>
      </c>
      <c r="U3105">
        <v>0</v>
      </c>
    </row>
    <row r="3106" spans="1:21" x14ac:dyDescent="0.35">
      <c r="A3106" t="s">
        <v>452</v>
      </c>
      <c r="B3106" t="s">
        <v>272</v>
      </c>
      <c r="C3106" t="s">
        <v>431</v>
      </c>
      <c r="D3106" t="s">
        <v>86</v>
      </c>
      <c r="E3106">
        <v>1</v>
      </c>
      <c r="F3106">
        <v>0</v>
      </c>
      <c r="G3106">
        <v>0</v>
      </c>
      <c r="H3106">
        <v>0</v>
      </c>
      <c r="I3106">
        <v>1</v>
      </c>
      <c r="J3106">
        <v>0</v>
      </c>
      <c r="K3106">
        <v>0</v>
      </c>
      <c r="L3106">
        <v>3</v>
      </c>
      <c r="M3106">
        <v>4</v>
      </c>
      <c r="N3106">
        <v>3</v>
      </c>
      <c r="O3106">
        <v>3</v>
      </c>
      <c r="P3106">
        <v>0</v>
      </c>
      <c r="Q3106">
        <v>0</v>
      </c>
      <c r="R3106">
        <v>3</v>
      </c>
      <c r="S3106">
        <v>1</v>
      </c>
      <c r="T3106">
        <v>0</v>
      </c>
      <c r="U3106">
        <v>0</v>
      </c>
    </row>
    <row r="3107" spans="1:21" x14ac:dyDescent="0.35">
      <c r="A3107" t="s">
        <v>452</v>
      </c>
      <c r="B3107">
        <v>44304</v>
      </c>
      <c r="C3107" t="s">
        <v>428</v>
      </c>
      <c r="D3107" t="s">
        <v>86</v>
      </c>
      <c r="E3107">
        <v>1</v>
      </c>
      <c r="F3107">
        <v>0</v>
      </c>
      <c r="G3107">
        <v>0</v>
      </c>
      <c r="H3107">
        <v>1</v>
      </c>
      <c r="I3107">
        <v>0</v>
      </c>
      <c r="J3107">
        <v>0</v>
      </c>
      <c r="K3107">
        <v>0</v>
      </c>
      <c r="L3107">
        <v>8</v>
      </c>
      <c r="M3107">
        <v>3</v>
      </c>
      <c r="N3107">
        <v>1</v>
      </c>
      <c r="O3107">
        <v>1</v>
      </c>
      <c r="P3107">
        <v>0</v>
      </c>
      <c r="Q3107">
        <v>1</v>
      </c>
      <c r="R3107">
        <v>5</v>
      </c>
      <c r="S3107">
        <v>0</v>
      </c>
      <c r="T3107">
        <v>0</v>
      </c>
      <c r="U3107">
        <v>0</v>
      </c>
    </row>
    <row r="3108" spans="1:21" x14ac:dyDescent="0.35">
      <c r="A3108" t="s">
        <v>452</v>
      </c>
      <c r="B3108">
        <v>44306</v>
      </c>
      <c r="C3108" t="s">
        <v>430</v>
      </c>
      <c r="D3108" t="s">
        <v>114</v>
      </c>
      <c r="E3108">
        <v>1</v>
      </c>
      <c r="F3108">
        <v>0</v>
      </c>
      <c r="G3108">
        <v>0</v>
      </c>
      <c r="H3108">
        <v>0</v>
      </c>
      <c r="I3108">
        <v>1</v>
      </c>
      <c r="J3108">
        <v>0</v>
      </c>
      <c r="K3108">
        <v>0</v>
      </c>
      <c r="L3108">
        <v>3.6666666666666665</v>
      </c>
      <c r="M3108">
        <v>2</v>
      </c>
      <c r="N3108">
        <v>3</v>
      </c>
      <c r="O3108">
        <v>2</v>
      </c>
      <c r="P3108">
        <v>0</v>
      </c>
      <c r="Q3108">
        <v>6</v>
      </c>
      <c r="R3108">
        <v>7</v>
      </c>
      <c r="S3108">
        <v>0</v>
      </c>
      <c r="T3108">
        <v>0</v>
      </c>
      <c r="U3108">
        <v>0</v>
      </c>
    </row>
    <row r="3109" spans="1:21" x14ac:dyDescent="0.35">
      <c r="A3109" t="s">
        <v>452</v>
      </c>
      <c r="B3109">
        <v>44307</v>
      </c>
      <c r="C3109" t="s">
        <v>429</v>
      </c>
      <c r="D3109" t="s">
        <v>114</v>
      </c>
      <c r="E3109">
        <v>1</v>
      </c>
      <c r="F3109">
        <v>0</v>
      </c>
      <c r="G3109">
        <v>0</v>
      </c>
      <c r="H3109">
        <v>0</v>
      </c>
      <c r="I3109">
        <v>1</v>
      </c>
      <c r="J3109">
        <v>0</v>
      </c>
      <c r="K3109">
        <v>0</v>
      </c>
      <c r="L3109">
        <v>3.3333333333333335</v>
      </c>
      <c r="M3109">
        <v>4</v>
      </c>
      <c r="N3109">
        <v>6</v>
      </c>
      <c r="O3109">
        <v>3</v>
      </c>
      <c r="P3109">
        <v>0</v>
      </c>
      <c r="Q3109">
        <v>2</v>
      </c>
      <c r="R3109">
        <v>3</v>
      </c>
      <c r="S3109">
        <v>0</v>
      </c>
      <c r="T3109">
        <v>0</v>
      </c>
      <c r="U3109">
        <v>0</v>
      </c>
    </row>
    <row r="3110" spans="1:21" x14ac:dyDescent="0.35">
      <c r="A3110" t="s">
        <v>452</v>
      </c>
      <c r="B3110">
        <v>44308</v>
      </c>
      <c r="C3110" t="s">
        <v>431</v>
      </c>
      <c r="D3110" t="s">
        <v>114</v>
      </c>
      <c r="E3110">
        <v>1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3</v>
      </c>
      <c r="M3110">
        <v>2</v>
      </c>
      <c r="N3110">
        <v>3</v>
      </c>
      <c r="O3110">
        <v>3</v>
      </c>
      <c r="P3110">
        <v>0</v>
      </c>
      <c r="Q3110">
        <v>2</v>
      </c>
      <c r="R3110">
        <v>5</v>
      </c>
      <c r="S3110">
        <v>0</v>
      </c>
      <c r="T3110">
        <v>0</v>
      </c>
      <c r="U3110">
        <v>0</v>
      </c>
    </row>
    <row r="3111" spans="1:21" x14ac:dyDescent="0.35">
      <c r="A3111" t="s">
        <v>452</v>
      </c>
      <c r="B3111">
        <v>44309</v>
      </c>
      <c r="C3111" t="s">
        <v>427</v>
      </c>
      <c r="D3111" t="s">
        <v>99</v>
      </c>
      <c r="E3111">
        <v>1</v>
      </c>
      <c r="F3111">
        <v>1</v>
      </c>
      <c r="G3111">
        <v>0</v>
      </c>
      <c r="H3111">
        <v>1</v>
      </c>
      <c r="I3111">
        <v>0</v>
      </c>
      <c r="J3111">
        <v>0</v>
      </c>
      <c r="K3111">
        <v>1</v>
      </c>
      <c r="L3111">
        <v>9</v>
      </c>
      <c r="M3111">
        <v>2</v>
      </c>
      <c r="N3111">
        <v>0</v>
      </c>
      <c r="O3111">
        <v>0</v>
      </c>
      <c r="P3111">
        <v>0</v>
      </c>
      <c r="Q3111">
        <v>0</v>
      </c>
      <c r="R3111">
        <v>15</v>
      </c>
      <c r="S3111">
        <v>0</v>
      </c>
      <c r="T3111">
        <v>0</v>
      </c>
      <c r="U3111">
        <v>0</v>
      </c>
    </row>
    <row r="3112" spans="1:21" x14ac:dyDescent="0.35">
      <c r="A3112" t="s">
        <v>452</v>
      </c>
      <c r="B3112">
        <v>44310</v>
      </c>
      <c r="C3112" t="s">
        <v>428</v>
      </c>
      <c r="D3112" t="s">
        <v>99</v>
      </c>
      <c r="E3112">
        <v>1</v>
      </c>
      <c r="F3112">
        <v>0</v>
      </c>
      <c r="G3112">
        <v>0</v>
      </c>
      <c r="H3112">
        <v>0</v>
      </c>
      <c r="I3112">
        <v>1</v>
      </c>
      <c r="J3112">
        <v>0</v>
      </c>
      <c r="K3112">
        <v>0</v>
      </c>
      <c r="L3112">
        <v>4</v>
      </c>
      <c r="M3112">
        <v>8</v>
      </c>
      <c r="N3112">
        <v>5</v>
      </c>
      <c r="O3112">
        <v>4</v>
      </c>
      <c r="P3112">
        <v>0</v>
      </c>
      <c r="Q3112">
        <v>2</v>
      </c>
      <c r="R3112">
        <v>4</v>
      </c>
      <c r="S3112">
        <v>0</v>
      </c>
      <c r="T3112">
        <v>0</v>
      </c>
      <c r="U3112">
        <v>0</v>
      </c>
    </row>
    <row r="3113" spans="1:21" x14ac:dyDescent="0.35">
      <c r="A3113" t="s">
        <v>452</v>
      </c>
      <c r="B3113">
        <v>44311</v>
      </c>
      <c r="C3113" t="s">
        <v>430</v>
      </c>
      <c r="D3113" t="s">
        <v>99</v>
      </c>
      <c r="E3113">
        <v>1</v>
      </c>
      <c r="F3113">
        <v>0</v>
      </c>
      <c r="G3113">
        <v>0</v>
      </c>
      <c r="H3113">
        <v>1</v>
      </c>
      <c r="I3113">
        <v>0</v>
      </c>
      <c r="J3113">
        <v>0</v>
      </c>
      <c r="K3113">
        <v>0</v>
      </c>
      <c r="L3113">
        <v>7</v>
      </c>
      <c r="M3113">
        <v>3</v>
      </c>
      <c r="N3113">
        <v>0</v>
      </c>
      <c r="O3113">
        <v>0</v>
      </c>
      <c r="P3113">
        <v>0</v>
      </c>
      <c r="Q3113">
        <v>3</v>
      </c>
      <c r="R3113">
        <v>4</v>
      </c>
      <c r="S3113">
        <v>1</v>
      </c>
      <c r="T3113">
        <v>0</v>
      </c>
      <c r="U3113">
        <v>1</v>
      </c>
    </row>
    <row r="3114" spans="1:21" x14ac:dyDescent="0.35">
      <c r="A3114" t="s">
        <v>452</v>
      </c>
      <c r="B3114">
        <v>44313</v>
      </c>
      <c r="C3114" t="s">
        <v>429</v>
      </c>
      <c r="D3114" t="s">
        <v>55</v>
      </c>
      <c r="E3114">
        <v>1</v>
      </c>
      <c r="F3114">
        <v>0</v>
      </c>
      <c r="G3114">
        <v>0</v>
      </c>
      <c r="H3114">
        <v>0</v>
      </c>
      <c r="I3114">
        <v>1</v>
      </c>
      <c r="J3114">
        <v>0</v>
      </c>
      <c r="K3114">
        <v>0</v>
      </c>
      <c r="L3114">
        <v>6</v>
      </c>
      <c r="M3114">
        <v>4</v>
      </c>
      <c r="N3114">
        <v>2</v>
      </c>
      <c r="O3114">
        <v>2</v>
      </c>
      <c r="P3114">
        <v>1</v>
      </c>
      <c r="Q3114">
        <v>2</v>
      </c>
      <c r="R3114">
        <v>3</v>
      </c>
      <c r="S3114">
        <v>0</v>
      </c>
      <c r="T3114">
        <v>0</v>
      </c>
      <c r="U3114">
        <v>0</v>
      </c>
    </row>
    <row r="3115" spans="1:21" x14ac:dyDescent="0.35">
      <c r="A3115" t="s">
        <v>452</v>
      </c>
      <c r="B3115">
        <v>44314</v>
      </c>
      <c r="C3115" t="s">
        <v>427</v>
      </c>
      <c r="D3115" t="s">
        <v>55</v>
      </c>
      <c r="E3115">
        <v>1</v>
      </c>
      <c r="F3115">
        <v>0</v>
      </c>
      <c r="G3115">
        <v>0</v>
      </c>
      <c r="H3115">
        <v>0</v>
      </c>
      <c r="I3115">
        <v>1</v>
      </c>
      <c r="J3115">
        <v>0</v>
      </c>
      <c r="K3115">
        <v>0</v>
      </c>
      <c r="L3115">
        <v>6</v>
      </c>
      <c r="M3115">
        <v>3</v>
      </c>
      <c r="N3115">
        <v>1</v>
      </c>
      <c r="O3115">
        <v>1</v>
      </c>
      <c r="P3115">
        <v>0</v>
      </c>
      <c r="Q3115">
        <v>1</v>
      </c>
      <c r="R3115">
        <v>9</v>
      </c>
      <c r="S3115">
        <v>0</v>
      </c>
      <c r="T3115">
        <v>0</v>
      </c>
      <c r="U3115">
        <v>0</v>
      </c>
    </row>
    <row r="3116" spans="1:21" x14ac:dyDescent="0.35">
      <c r="A3116" t="s">
        <v>452</v>
      </c>
      <c r="B3116" t="s">
        <v>0</v>
      </c>
      <c r="C3116" t="s">
        <v>1</v>
      </c>
      <c r="D3116" t="s">
        <v>2</v>
      </c>
      <c r="E3116" t="s">
        <v>3</v>
      </c>
      <c r="F3116" t="s">
        <v>4</v>
      </c>
      <c r="G3116" t="s">
        <v>5</v>
      </c>
      <c r="H3116" t="s">
        <v>6</v>
      </c>
      <c r="I3116" t="s">
        <v>7</v>
      </c>
      <c r="J3116" t="s">
        <v>8</v>
      </c>
      <c r="K3116" t="s">
        <v>9</v>
      </c>
      <c r="L3116" t="s">
        <v>10</v>
      </c>
      <c r="M3116" t="s">
        <v>11</v>
      </c>
      <c r="N3116" t="s">
        <v>12</v>
      </c>
      <c r="O3116" t="s">
        <v>13</v>
      </c>
      <c r="P3116" t="s">
        <v>14</v>
      </c>
      <c r="Q3116" t="s">
        <v>15</v>
      </c>
      <c r="R3116" t="s">
        <v>16</v>
      </c>
      <c r="S3116" t="s">
        <v>17</v>
      </c>
      <c r="T3116" t="s">
        <v>18</v>
      </c>
      <c r="U3116" t="s">
        <v>19</v>
      </c>
    </row>
    <row r="3117" spans="1:21" x14ac:dyDescent="0.35">
      <c r="A3117" t="s">
        <v>452</v>
      </c>
      <c r="B3117">
        <v>44316</v>
      </c>
      <c r="C3117" t="s">
        <v>428</v>
      </c>
      <c r="D3117" t="s">
        <v>119</v>
      </c>
      <c r="E3117">
        <v>1</v>
      </c>
      <c r="F3117">
        <v>0</v>
      </c>
      <c r="G3117">
        <v>0</v>
      </c>
      <c r="H3117">
        <v>0</v>
      </c>
      <c r="I3117">
        <v>1</v>
      </c>
      <c r="J3117">
        <v>0</v>
      </c>
      <c r="K3117">
        <v>0</v>
      </c>
      <c r="L3117">
        <v>5</v>
      </c>
      <c r="M3117">
        <v>3</v>
      </c>
      <c r="N3117">
        <v>2</v>
      </c>
      <c r="O3117">
        <v>0</v>
      </c>
      <c r="P3117">
        <v>0</v>
      </c>
      <c r="Q3117">
        <v>1</v>
      </c>
      <c r="R3117">
        <v>8</v>
      </c>
      <c r="S3117">
        <v>0</v>
      </c>
      <c r="T3117">
        <v>0</v>
      </c>
      <c r="U3117">
        <v>0</v>
      </c>
    </row>
    <row r="3118" spans="1:21" x14ac:dyDescent="0.35">
      <c r="A3118" t="s">
        <v>452</v>
      </c>
      <c r="B3118">
        <v>44317</v>
      </c>
      <c r="C3118" t="s">
        <v>430</v>
      </c>
      <c r="D3118" t="s">
        <v>119</v>
      </c>
      <c r="E3118">
        <v>1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6</v>
      </c>
      <c r="M3118">
        <v>7</v>
      </c>
      <c r="N3118">
        <v>4</v>
      </c>
      <c r="O3118">
        <v>4</v>
      </c>
      <c r="P3118">
        <v>1</v>
      </c>
      <c r="Q3118">
        <v>1</v>
      </c>
      <c r="R3118">
        <v>4</v>
      </c>
      <c r="S3118">
        <v>0</v>
      </c>
      <c r="T3118">
        <v>0</v>
      </c>
      <c r="U3118">
        <v>0</v>
      </c>
    </row>
    <row r="3119" spans="1:21" x14ac:dyDescent="0.35">
      <c r="A3119" t="s">
        <v>452</v>
      </c>
      <c r="B3119">
        <v>44318</v>
      </c>
      <c r="C3119" t="s">
        <v>429</v>
      </c>
      <c r="D3119" t="s">
        <v>119</v>
      </c>
      <c r="E3119">
        <v>1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5</v>
      </c>
      <c r="M3119">
        <v>4</v>
      </c>
      <c r="N3119">
        <v>1</v>
      </c>
      <c r="O3119">
        <v>1</v>
      </c>
      <c r="P3119">
        <v>1</v>
      </c>
      <c r="Q3119">
        <v>2</v>
      </c>
      <c r="R3119">
        <v>8</v>
      </c>
      <c r="S3119">
        <v>0</v>
      </c>
      <c r="T3119">
        <v>0</v>
      </c>
      <c r="U3119">
        <v>0</v>
      </c>
    </row>
    <row r="3120" spans="1:21" x14ac:dyDescent="0.35">
      <c r="A3120" t="s">
        <v>452</v>
      </c>
      <c r="B3120">
        <v>44319</v>
      </c>
      <c r="C3120" t="s">
        <v>431</v>
      </c>
      <c r="D3120" t="s">
        <v>110</v>
      </c>
      <c r="E3120">
        <v>1</v>
      </c>
      <c r="F3120">
        <v>0</v>
      </c>
      <c r="G3120">
        <v>0</v>
      </c>
      <c r="H3120">
        <v>0</v>
      </c>
      <c r="I3120">
        <v>1</v>
      </c>
      <c r="J3120">
        <v>0</v>
      </c>
      <c r="K3120">
        <v>0</v>
      </c>
      <c r="L3120">
        <v>2.6666666666666665</v>
      </c>
      <c r="M3120">
        <v>7</v>
      </c>
      <c r="N3120">
        <v>6</v>
      </c>
      <c r="O3120">
        <v>6</v>
      </c>
      <c r="P3120">
        <v>2</v>
      </c>
      <c r="Q3120">
        <v>1</v>
      </c>
      <c r="R3120">
        <v>1</v>
      </c>
      <c r="S3120">
        <v>0</v>
      </c>
      <c r="T3120">
        <v>0</v>
      </c>
      <c r="U3120">
        <v>0</v>
      </c>
    </row>
    <row r="3121" spans="1:21" x14ac:dyDescent="0.35">
      <c r="A3121" t="s">
        <v>452</v>
      </c>
      <c r="B3121" t="s">
        <v>432</v>
      </c>
      <c r="C3121" t="s">
        <v>428</v>
      </c>
      <c r="D3121" t="s">
        <v>110</v>
      </c>
      <c r="E3121">
        <v>1</v>
      </c>
      <c r="F3121">
        <v>0</v>
      </c>
      <c r="G3121">
        <v>0</v>
      </c>
      <c r="H3121">
        <v>0</v>
      </c>
      <c r="I3121">
        <v>1</v>
      </c>
      <c r="J3121">
        <v>0</v>
      </c>
      <c r="K3121">
        <v>0</v>
      </c>
      <c r="L3121">
        <v>5</v>
      </c>
      <c r="M3121">
        <v>7</v>
      </c>
      <c r="N3121">
        <v>4</v>
      </c>
      <c r="O3121">
        <v>2</v>
      </c>
      <c r="P3121">
        <v>2</v>
      </c>
      <c r="Q3121">
        <v>1</v>
      </c>
      <c r="R3121">
        <v>6</v>
      </c>
      <c r="S3121">
        <v>0</v>
      </c>
      <c r="T3121">
        <v>0</v>
      </c>
      <c r="U3121">
        <v>1</v>
      </c>
    </row>
    <row r="3122" spans="1:21" x14ac:dyDescent="0.35">
      <c r="A3122" t="s">
        <v>452</v>
      </c>
      <c r="B3122" t="s">
        <v>433</v>
      </c>
      <c r="C3122" t="s">
        <v>434</v>
      </c>
      <c r="D3122" t="s">
        <v>110</v>
      </c>
      <c r="E3122">
        <v>1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1</v>
      </c>
      <c r="M3122">
        <v>1</v>
      </c>
      <c r="N3122">
        <v>0</v>
      </c>
      <c r="O3122">
        <v>0</v>
      </c>
      <c r="P3122">
        <v>0</v>
      </c>
      <c r="Q3122">
        <v>1</v>
      </c>
      <c r="R3122">
        <v>1</v>
      </c>
      <c r="S3122">
        <v>0</v>
      </c>
      <c r="T3122">
        <v>0</v>
      </c>
      <c r="U3122">
        <v>0</v>
      </c>
    </row>
    <row r="3123" spans="1:21" x14ac:dyDescent="0.35">
      <c r="A3123" t="s">
        <v>452</v>
      </c>
      <c r="B3123">
        <v>44322</v>
      </c>
      <c r="C3123" t="s">
        <v>430</v>
      </c>
      <c r="D3123" t="s">
        <v>110</v>
      </c>
      <c r="E3123">
        <v>1</v>
      </c>
      <c r="F3123">
        <v>0</v>
      </c>
      <c r="G3123">
        <v>0</v>
      </c>
      <c r="H3123">
        <v>1</v>
      </c>
      <c r="I3123">
        <v>0</v>
      </c>
      <c r="J3123">
        <v>0</v>
      </c>
      <c r="K3123">
        <v>0</v>
      </c>
      <c r="L3123">
        <v>7</v>
      </c>
      <c r="M3123">
        <v>1</v>
      </c>
      <c r="N3123">
        <v>1</v>
      </c>
      <c r="O3123">
        <v>0</v>
      </c>
      <c r="P3123">
        <v>0</v>
      </c>
      <c r="Q3123">
        <v>0</v>
      </c>
      <c r="R3123">
        <v>8</v>
      </c>
      <c r="S3123">
        <v>0</v>
      </c>
      <c r="T3123">
        <v>0</v>
      </c>
      <c r="U3123">
        <v>0</v>
      </c>
    </row>
    <row r="3124" spans="1:21" x14ac:dyDescent="0.35">
      <c r="A3124" t="s">
        <v>452</v>
      </c>
      <c r="B3124">
        <v>44323</v>
      </c>
      <c r="C3124" t="s">
        <v>429</v>
      </c>
      <c r="D3124" t="s">
        <v>131</v>
      </c>
      <c r="E3124">
        <v>1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1.6666666666666665</v>
      </c>
      <c r="M3124">
        <v>3</v>
      </c>
      <c r="N3124">
        <v>3</v>
      </c>
      <c r="O3124">
        <v>3</v>
      </c>
      <c r="P3124">
        <v>0</v>
      </c>
      <c r="Q3124">
        <v>3</v>
      </c>
      <c r="R3124">
        <v>3</v>
      </c>
      <c r="S3124">
        <v>1</v>
      </c>
      <c r="T3124">
        <v>0</v>
      </c>
      <c r="U3124">
        <v>0</v>
      </c>
    </row>
    <row r="3125" spans="1:21" x14ac:dyDescent="0.35">
      <c r="A3125" t="s">
        <v>452</v>
      </c>
      <c r="B3125">
        <v>44324</v>
      </c>
      <c r="C3125" t="s">
        <v>435</v>
      </c>
      <c r="D3125" t="s">
        <v>131</v>
      </c>
      <c r="E3125">
        <v>1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2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1</v>
      </c>
      <c r="S3125">
        <v>0</v>
      </c>
      <c r="T3125">
        <v>0</v>
      </c>
      <c r="U3125">
        <v>0</v>
      </c>
    </row>
    <row r="3126" spans="1:21" x14ac:dyDescent="0.35">
      <c r="A3126" t="s">
        <v>452</v>
      </c>
      <c r="B3126">
        <v>44325</v>
      </c>
      <c r="C3126" t="s">
        <v>427</v>
      </c>
      <c r="D3126" t="s">
        <v>131</v>
      </c>
      <c r="E3126">
        <v>1</v>
      </c>
      <c r="F3126">
        <v>0</v>
      </c>
      <c r="G3126">
        <v>0</v>
      </c>
      <c r="H3126">
        <v>1</v>
      </c>
      <c r="I3126">
        <v>0</v>
      </c>
      <c r="J3126">
        <v>0</v>
      </c>
      <c r="K3126">
        <v>0</v>
      </c>
      <c r="L3126">
        <v>5</v>
      </c>
      <c r="M3126">
        <v>1</v>
      </c>
      <c r="N3126">
        <v>1</v>
      </c>
      <c r="O3126">
        <v>1</v>
      </c>
      <c r="P3126">
        <v>0</v>
      </c>
      <c r="Q3126">
        <v>3</v>
      </c>
      <c r="R3126">
        <v>6</v>
      </c>
      <c r="S3126">
        <v>0</v>
      </c>
      <c r="T3126">
        <v>0</v>
      </c>
      <c r="U3126">
        <v>0</v>
      </c>
    </row>
    <row r="3127" spans="1:21" x14ac:dyDescent="0.35">
      <c r="A3127" t="s">
        <v>452</v>
      </c>
      <c r="B3127">
        <v>44327</v>
      </c>
      <c r="C3127" t="s">
        <v>428</v>
      </c>
      <c r="D3127" t="s">
        <v>53</v>
      </c>
      <c r="E3127">
        <v>1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6.333333333333333</v>
      </c>
      <c r="M3127">
        <v>5</v>
      </c>
      <c r="N3127">
        <v>1</v>
      </c>
      <c r="O3127">
        <v>1</v>
      </c>
      <c r="P3127">
        <v>0</v>
      </c>
      <c r="Q3127">
        <v>2</v>
      </c>
      <c r="R3127">
        <v>5</v>
      </c>
      <c r="S3127">
        <v>0</v>
      </c>
      <c r="T3127">
        <v>0</v>
      </c>
      <c r="U3127">
        <v>0</v>
      </c>
    </row>
    <row r="3128" spans="1:21" x14ac:dyDescent="0.35">
      <c r="A3128" t="s">
        <v>452</v>
      </c>
      <c r="B3128">
        <v>44328</v>
      </c>
      <c r="C3128" t="s">
        <v>430</v>
      </c>
      <c r="D3128" t="s">
        <v>53</v>
      </c>
      <c r="E3128">
        <v>1</v>
      </c>
      <c r="F3128">
        <v>0</v>
      </c>
      <c r="G3128">
        <v>0</v>
      </c>
      <c r="H3128">
        <v>1</v>
      </c>
      <c r="I3128">
        <v>0</v>
      </c>
      <c r="J3128">
        <v>0</v>
      </c>
      <c r="K3128">
        <v>0</v>
      </c>
      <c r="L3128">
        <v>7</v>
      </c>
      <c r="M3128">
        <v>4</v>
      </c>
      <c r="N3128">
        <v>1</v>
      </c>
      <c r="O3128">
        <v>1</v>
      </c>
      <c r="P3128">
        <v>0</v>
      </c>
      <c r="Q3128">
        <v>3</v>
      </c>
      <c r="R3128">
        <v>4</v>
      </c>
      <c r="S3128">
        <v>0</v>
      </c>
      <c r="T3128">
        <v>0</v>
      </c>
      <c r="U3128">
        <v>0</v>
      </c>
    </row>
    <row r="3129" spans="1:21" x14ac:dyDescent="0.35">
      <c r="A3129" t="s">
        <v>452</v>
      </c>
      <c r="B3129">
        <v>44330</v>
      </c>
      <c r="C3129" t="s">
        <v>429</v>
      </c>
      <c r="D3129" t="s">
        <v>51</v>
      </c>
      <c r="E3129">
        <v>1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7.333333333333333</v>
      </c>
      <c r="M3129">
        <v>4</v>
      </c>
      <c r="N3129">
        <v>2</v>
      </c>
      <c r="O3129">
        <v>2</v>
      </c>
      <c r="P3129">
        <v>1</v>
      </c>
      <c r="Q3129">
        <v>2</v>
      </c>
      <c r="R3129">
        <v>9</v>
      </c>
      <c r="S3129">
        <v>0</v>
      </c>
      <c r="T3129">
        <v>0</v>
      </c>
      <c r="U3129">
        <v>0</v>
      </c>
    </row>
    <row r="3130" spans="1:21" x14ac:dyDescent="0.35">
      <c r="A3130" t="s">
        <v>452</v>
      </c>
      <c r="B3130">
        <v>44331</v>
      </c>
      <c r="C3130" t="s">
        <v>436</v>
      </c>
      <c r="D3130" t="s">
        <v>51</v>
      </c>
      <c r="E3130">
        <v>1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2</v>
      </c>
      <c r="M3130">
        <v>2</v>
      </c>
      <c r="N3130">
        <v>1</v>
      </c>
      <c r="O3130">
        <v>0</v>
      </c>
      <c r="P3130">
        <v>0</v>
      </c>
      <c r="Q3130">
        <v>0</v>
      </c>
      <c r="R3130">
        <v>3</v>
      </c>
      <c r="S3130">
        <v>0</v>
      </c>
      <c r="T3130">
        <v>0</v>
      </c>
      <c r="U3130">
        <v>0</v>
      </c>
    </row>
    <row r="3131" spans="1:21" x14ac:dyDescent="0.35">
      <c r="A3131" t="s">
        <v>452</v>
      </c>
      <c r="B3131">
        <v>44332</v>
      </c>
      <c r="C3131" t="s">
        <v>428</v>
      </c>
      <c r="D3131" t="s">
        <v>51</v>
      </c>
      <c r="E3131">
        <v>1</v>
      </c>
      <c r="F3131">
        <v>0</v>
      </c>
      <c r="G3131">
        <v>0</v>
      </c>
      <c r="H3131">
        <v>0</v>
      </c>
      <c r="I3131">
        <v>1</v>
      </c>
      <c r="J3131">
        <v>0</v>
      </c>
      <c r="K3131">
        <v>0</v>
      </c>
      <c r="L3131">
        <v>6</v>
      </c>
      <c r="M3131">
        <v>6</v>
      </c>
      <c r="N3131">
        <v>5</v>
      </c>
      <c r="O3131">
        <v>5</v>
      </c>
      <c r="P3131">
        <v>3</v>
      </c>
      <c r="Q3131">
        <v>1</v>
      </c>
      <c r="R3131">
        <v>1</v>
      </c>
      <c r="S3131">
        <v>1</v>
      </c>
      <c r="T3131">
        <v>0</v>
      </c>
      <c r="U3131">
        <v>0</v>
      </c>
    </row>
    <row r="3132" spans="1:21" x14ac:dyDescent="0.35">
      <c r="A3132" t="s">
        <v>452</v>
      </c>
      <c r="B3132">
        <v>44333</v>
      </c>
      <c r="C3132" t="s">
        <v>430</v>
      </c>
      <c r="D3132" t="s">
        <v>92</v>
      </c>
      <c r="E3132">
        <v>1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3</v>
      </c>
      <c r="M3132">
        <v>1</v>
      </c>
      <c r="N3132">
        <v>0</v>
      </c>
      <c r="O3132">
        <v>0</v>
      </c>
      <c r="P3132">
        <v>0</v>
      </c>
      <c r="Q3132">
        <v>0</v>
      </c>
      <c r="R3132">
        <v>2</v>
      </c>
      <c r="S3132">
        <v>0</v>
      </c>
      <c r="T3132">
        <v>0</v>
      </c>
      <c r="U3132">
        <v>0</v>
      </c>
    </row>
    <row r="3133" spans="1:21" x14ac:dyDescent="0.35">
      <c r="A3133" t="s">
        <v>452</v>
      </c>
      <c r="B3133">
        <v>44334</v>
      </c>
      <c r="C3133" t="s">
        <v>434</v>
      </c>
      <c r="D3133" t="s">
        <v>92</v>
      </c>
      <c r="E3133">
        <v>1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1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1</v>
      </c>
      <c r="S3133">
        <v>0</v>
      </c>
      <c r="T3133">
        <v>0</v>
      </c>
      <c r="U3133">
        <v>0</v>
      </c>
    </row>
    <row r="3134" spans="1:21" x14ac:dyDescent="0.35">
      <c r="A3134" t="s">
        <v>452</v>
      </c>
      <c r="B3134">
        <v>44335</v>
      </c>
      <c r="C3134" t="s">
        <v>429</v>
      </c>
      <c r="D3134" t="s">
        <v>92</v>
      </c>
      <c r="E3134">
        <v>1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4.666666666666667</v>
      </c>
      <c r="M3134">
        <v>5</v>
      </c>
      <c r="N3134">
        <v>3</v>
      </c>
      <c r="O3134">
        <v>3</v>
      </c>
      <c r="P3134">
        <v>0</v>
      </c>
      <c r="Q3134">
        <v>1</v>
      </c>
      <c r="R3134">
        <v>5</v>
      </c>
      <c r="S3134">
        <v>1</v>
      </c>
      <c r="T3134">
        <v>0</v>
      </c>
      <c r="U3134">
        <v>1</v>
      </c>
    </row>
    <row r="3135" spans="1:21" x14ac:dyDescent="0.35">
      <c r="A3135" t="s">
        <v>452</v>
      </c>
      <c r="B3135">
        <v>44337</v>
      </c>
      <c r="C3135" t="s">
        <v>428</v>
      </c>
      <c r="D3135" t="s">
        <v>95</v>
      </c>
      <c r="E3135">
        <v>1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6</v>
      </c>
      <c r="M3135">
        <v>6</v>
      </c>
      <c r="N3135">
        <v>2</v>
      </c>
      <c r="O3135">
        <v>2</v>
      </c>
      <c r="P3135">
        <v>0</v>
      </c>
      <c r="Q3135">
        <v>1</v>
      </c>
      <c r="R3135">
        <v>8</v>
      </c>
      <c r="S3135">
        <v>0</v>
      </c>
      <c r="T3135">
        <v>0</v>
      </c>
      <c r="U3135">
        <v>0</v>
      </c>
    </row>
    <row r="3136" spans="1:21" x14ac:dyDescent="0.35">
      <c r="A3136" t="s">
        <v>452</v>
      </c>
      <c r="B3136">
        <v>44338</v>
      </c>
      <c r="C3136" t="s">
        <v>431</v>
      </c>
      <c r="D3136" t="s">
        <v>95</v>
      </c>
      <c r="E3136">
        <v>1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4</v>
      </c>
      <c r="M3136">
        <v>1</v>
      </c>
      <c r="N3136">
        <v>0</v>
      </c>
      <c r="O3136">
        <v>0</v>
      </c>
      <c r="P3136">
        <v>0</v>
      </c>
      <c r="Q3136">
        <v>0</v>
      </c>
      <c r="R3136">
        <v>8</v>
      </c>
      <c r="S3136">
        <v>0</v>
      </c>
      <c r="T3136">
        <v>0</v>
      </c>
      <c r="U3136">
        <v>0</v>
      </c>
    </row>
    <row r="3137" spans="1:21" x14ac:dyDescent="0.35">
      <c r="A3137" t="s">
        <v>452</v>
      </c>
      <c r="B3137" t="s">
        <v>0</v>
      </c>
      <c r="C3137" t="s">
        <v>1</v>
      </c>
      <c r="D3137" t="s">
        <v>2</v>
      </c>
      <c r="E3137" t="s">
        <v>3</v>
      </c>
      <c r="F3137" t="s">
        <v>4</v>
      </c>
      <c r="G3137" t="s">
        <v>5</v>
      </c>
      <c r="H3137" t="s">
        <v>6</v>
      </c>
      <c r="I3137" t="s">
        <v>7</v>
      </c>
      <c r="J3137" t="s">
        <v>8</v>
      </c>
      <c r="K3137" t="s">
        <v>9</v>
      </c>
      <c r="L3137" t="s">
        <v>10</v>
      </c>
      <c r="M3137" t="s">
        <v>11</v>
      </c>
      <c r="N3137" t="s">
        <v>12</v>
      </c>
      <c r="O3137" t="s">
        <v>13</v>
      </c>
      <c r="P3137" t="s">
        <v>14</v>
      </c>
      <c r="Q3137" t="s">
        <v>15</v>
      </c>
      <c r="R3137" t="s">
        <v>16</v>
      </c>
      <c r="S3137" t="s">
        <v>17</v>
      </c>
      <c r="T3137" t="s">
        <v>18</v>
      </c>
      <c r="U3137" t="s">
        <v>19</v>
      </c>
    </row>
    <row r="3138" spans="1:21" x14ac:dyDescent="0.35">
      <c r="A3138" t="s">
        <v>452</v>
      </c>
      <c r="B3138">
        <v>44339</v>
      </c>
      <c r="C3138" t="s">
        <v>437</v>
      </c>
      <c r="D3138" t="s">
        <v>95</v>
      </c>
      <c r="E3138">
        <v>1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4</v>
      </c>
      <c r="M3138">
        <v>6</v>
      </c>
      <c r="N3138">
        <v>5</v>
      </c>
      <c r="O3138">
        <v>2</v>
      </c>
      <c r="P3138">
        <v>0</v>
      </c>
      <c r="Q3138">
        <v>2</v>
      </c>
      <c r="R3138">
        <v>2</v>
      </c>
      <c r="S3138">
        <v>1</v>
      </c>
      <c r="T3138">
        <v>0</v>
      </c>
      <c r="U3138">
        <v>0</v>
      </c>
    </row>
    <row r="3139" spans="1:21" x14ac:dyDescent="0.35">
      <c r="A3139" t="s">
        <v>452</v>
      </c>
      <c r="B3139">
        <v>44340</v>
      </c>
      <c r="C3139" t="s">
        <v>429</v>
      </c>
      <c r="D3139" t="s">
        <v>58</v>
      </c>
      <c r="E3139">
        <v>1</v>
      </c>
      <c r="F3139">
        <v>0</v>
      </c>
      <c r="G3139">
        <v>0</v>
      </c>
      <c r="H3139">
        <v>0</v>
      </c>
      <c r="I3139">
        <v>1</v>
      </c>
      <c r="J3139">
        <v>0</v>
      </c>
      <c r="K3139">
        <v>0</v>
      </c>
      <c r="L3139">
        <v>6</v>
      </c>
      <c r="M3139">
        <v>5</v>
      </c>
      <c r="N3139">
        <v>3</v>
      </c>
      <c r="O3139">
        <v>3</v>
      </c>
      <c r="P3139">
        <v>2</v>
      </c>
      <c r="Q3139">
        <v>3</v>
      </c>
      <c r="R3139">
        <v>3</v>
      </c>
      <c r="S3139">
        <v>0</v>
      </c>
      <c r="T3139">
        <v>0</v>
      </c>
      <c r="U3139">
        <v>0</v>
      </c>
    </row>
    <row r="3140" spans="1:21" x14ac:dyDescent="0.35">
      <c r="A3140" t="s">
        <v>452</v>
      </c>
      <c r="B3140">
        <v>44341</v>
      </c>
      <c r="C3140" t="s">
        <v>427</v>
      </c>
      <c r="D3140" t="s">
        <v>58</v>
      </c>
      <c r="E3140">
        <v>1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5</v>
      </c>
      <c r="M3140">
        <v>3</v>
      </c>
      <c r="N3140">
        <v>1</v>
      </c>
      <c r="O3140">
        <v>1</v>
      </c>
      <c r="P3140">
        <v>1</v>
      </c>
      <c r="Q3140">
        <v>0</v>
      </c>
      <c r="R3140">
        <v>9</v>
      </c>
      <c r="S3140">
        <v>0</v>
      </c>
      <c r="T3140">
        <v>0</v>
      </c>
      <c r="U3140">
        <v>0</v>
      </c>
    </row>
    <row r="3141" spans="1:21" x14ac:dyDescent="0.35">
      <c r="A3141" t="s">
        <v>452</v>
      </c>
      <c r="B3141" t="s">
        <v>278</v>
      </c>
      <c r="C3141" t="s">
        <v>428</v>
      </c>
      <c r="D3141" t="s">
        <v>58</v>
      </c>
      <c r="E3141">
        <v>1</v>
      </c>
      <c r="F3141">
        <v>0</v>
      </c>
      <c r="G3141">
        <v>0</v>
      </c>
      <c r="H3141">
        <v>1</v>
      </c>
      <c r="I3141">
        <v>0</v>
      </c>
      <c r="J3141">
        <v>0</v>
      </c>
      <c r="K3141">
        <v>0</v>
      </c>
      <c r="L3141">
        <v>6</v>
      </c>
      <c r="M3141">
        <v>3</v>
      </c>
      <c r="N3141">
        <v>0</v>
      </c>
      <c r="O3141">
        <v>0</v>
      </c>
      <c r="P3141">
        <v>0</v>
      </c>
      <c r="Q3141">
        <v>2</v>
      </c>
      <c r="R3141">
        <v>3</v>
      </c>
      <c r="S3141">
        <v>0</v>
      </c>
      <c r="T3141">
        <v>0</v>
      </c>
      <c r="U3141">
        <v>1</v>
      </c>
    </row>
    <row r="3142" spans="1:21" x14ac:dyDescent="0.35">
      <c r="A3142" t="s">
        <v>452</v>
      </c>
      <c r="B3142" t="s">
        <v>279</v>
      </c>
      <c r="C3142" t="s">
        <v>431</v>
      </c>
      <c r="D3142" t="s">
        <v>58</v>
      </c>
      <c r="E3142">
        <v>1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3.6666666666666665</v>
      </c>
      <c r="M3142">
        <v>2</v>
      </c>
      <c r="N3142">
        <v>1</v>
      </c>
      <c r="O3142">
        <v>1</v>
      </c>
      <c r="P3142">
        <v>0</v>
      </c>
      <c r="Q3142">
        <v>3</v>
      </c>
      <c r="R3142">
        <v>2</v>
      </c>
      <c r="S3142">
        <v>0</v>
      </c>
      <c r="T3142">
        <v>0</v>
      </c>
      <c r="U3142">
        <v>1</v>
      </c>
    </row>
    <row r="3143" spans="1:21" x14ac:dyDescent="0.35">
      <c r="A3143" t="s">
        <v>452</v>
      </c>
      <c r="B3143">
        <v>44345</v>
      </c>
      <c r="C3143" t="s">
        <v>430</v>
      </c>
      <c r="D3143" t="s">
        <v>120</v>
      </c>
      <c r="E3143">
        <v>1</v>
      </c>
      <c r="F3143">
        <v>0</v>
      </c>
      <c r="G3143">
        <v>0</v>
      </c>
      <c r="H3143">
        <v>1</v>
      </c>
      <c r="I3143">
        <v>0</v>
      </c>
      <c r="J3143">
        <v>0</v>
      </c>
      <c r="K3143">
        <v>0</v>
      </c>
      <c r="L3143">
        <v>5</v>
      </c>
      <c r="M3143">
        <v>2</v>
      </c>
      <c r="N3143">
        <v>0</v>
      </c>
      <c r="O3143">
        <v>0</v>
      </c>
      <c r="P3143">
        <v>0</v>
      </c>
      <c r="Q3143">
        <v>1</v>
      </c>
      <c r="R3143">
        <v>8</v>
      </c>
      <c r="S3143">
        <v>0</v>
      </c>
      <c r="T3143">
        <v>0</v>
      </c>
      <c r="U3143">
        <v>0</v>
      </c>
    </row>
    <row r="3144" spans="1:21" x14ac:dyDescent="0.35">
      <c r="A3144" t="s">
        <v>452</v>
      </c>
      <c r="B3144">
        <v>44347</v>
      </c>
      <c r="C3144" t="s">
        <v>427</v>
      </c>
      <c r="D3144" t="s">
        <v>48</v>
      </c>
      <c r="E3144">
        <v>1</v>
      </c>
      <c r="F3144">
        <v>0</v>
      </c>
      <c r="G3144">
        <v>0</v>
      </c>
      <c r="H3144">
        <v>1</v>
      </c>
      <c r="I3144">
        <v>0</v>
      </c>
      <c r="J3144">
        <v>0</v>
      </c>
      <c r="K3144">
        <v>0</v>
      </c>
      <c r="L3144">
        <v>6</v>
      </c>
      <c r="M3144">
        <v>2</v>
      </c>
      <c r="N3144">
        <v>0</v>
      </c>
      <c r="O3144">
        <v>0</v>
      </c>
      <c r="P3144">
        <v>0</v>
      </c>
      <c r="Q3144">
        <v>0</v>
      </c>
      <c r="R3144">
        <v>8</v>
      </c>
      <c r="S3144">
        <v>0</v>
      </c>
      <c r="T3144">
        <v>0</v>
      </c>
      <c r="U3144">
        <v>0</v>
      </c>
    </row>
    <row r="3145" spans="1:21" x14ac:dyDescent="0.35">
      <c r="A3145" t="s">
        <v>452</v>
      </c>
      <c r="B3145">
        <v>44348</v>
      </c>
      <c r="C3145" t="s">
        <v>428</v>
      </c>
      <c r="D3145" t="s">
        <v>48</v>
      </c>
      <c r="E3145">
        <v>1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6</v>
      </c>
      <c r="M3145">
        <v>7</v>
      </c>
      <c r="N3145">
        <v>3</v>
      </c>
      <c r="O3145">
        <v>3</v>
      </c>
      <c r="P3145">
        <v>1</v>
      </c>
      <c r="Q3145">
        <v>0</v>
      </c>
      <c r="R3145">
        <v>6</v>
      </c>
      <c r="S3145">
        <v>0</v>
      </c>
      <c r="T3145">
        <v>0</v>
      </c>
      <c r="U3145">
        <v>1</v>
      </c>
    </row>
    <row r="3146" spans="1:21" x14ac:dyDescent="0.35">
      <c r="A3146" t="s">
        <v>452</v>
      </c>
      <c r="B3146">
        <v>44349</v>
      </c>
      <c r="C3146" t="s">
        <v>429</v>
      </c>
      <c r="D3146" t="s">
        <v>48</v>
      </c>
      <c r="E3146">
        <v>1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0.33333333333333331</v>
      </c>
      <c r="M3146">
        <v>3</v>
      </c>
      <c r="N3146">
        <v>5</v>
      </c>
      <c r="O3146">
        <v>5</v>
      </c>
      <c r="P3146">
        <v>1</v>
      </c>
      <c r="Q3146">
        <v>3</v>
      </c>
      <c r="R3146">
        <v>0</v>
      </c>
      <c r="S3146">
        <v>0</v>
      </c>
      <c r="T3146">
        <v>0</v>
      </c>
      <c r="U3146">
        <v>0</v>
      </c>
    </row>
    <row r="3147" spans="1:21" x14ac:dyDescent="0.35">
      <c r="A3147" t="s">
        <v>452</v>
      </c>
      <c r="B3147">
        <v>44350</v>
      </c>
      <c r="C3147" t="s">
        <v>430</v>
      </c>
      <c r="D3147" t="s">
        <v>74</v>
      </c>
      <c r="E3147">
        <v>1</v>
      </c>
      <c r="F3147">
        <v>0</v>
      </c>
      <c r="G3147">
        <v>0</v>
      </c>
      <c r="H3147">
        <v>0</v>
      </c>
      <c r="I3147">
        <v>1</v>
      </c>
      <c r="J3147">
        <v>0</v>
      </c>
      <c r="K3147">
        <v>0</v>
      </c>
      <c r="L3147">
        <v>5</v>
      </c>
      <c r="M3147">
        <v>7</v>
      </c>
      <c r="N3147">
        <v>4</v>
      </c>
      <c r="O3147">
        <v>3</v>
      </c>
      <c r="P3147">
        <v>1</v>
      </c>
      <c r="Q3147">
        <v>4</v>
      </c>
      <c r="R3147">
        <v>2</v>
      </c>
      <c r="S3147">
        <v>0</v>
      </c>
      <c r="T3147">
        <v>0</v>
      </c>
      <c r="U3147">
        <v>1</v>
      </c>
    </row>
    <row r="3148" spans="1:21" x14ac:dyDescent="0.35">
      <c r="A3148" t="s">
        <v>452</v>
      </c>
      <c r="B3148">
        <v>44351</v>
      </c>
      <c r="C3148" t="s">
        <v>431</v>
      </c>
      <c r="D3148" t="s">
        <v>74</v>
      </c>
      <c r="E3148">
        <v>1</v>
      </c>
      <c r="F3148">
        <v>0</v>
      </c>
      <c r="G3148">
        <v>0</v>
      </c>
      <c r="H3148">
        <v>0</v>
      </c>
      <c r="I3148">
        <v>1</v>
      </c>
      <c r="J3148">
        <v>0</v>
      </c>
      <c r="K3148">
        <v>0</v>
      </c>
      <c r="L3148">
        <v>4.666666666666667</v>
      </c>
      <c r="M3148">
        <v>4</v>
      </c>
      <c r="N3148">
        <v>1</v>
      </c>
      <c r="O3148">
        <v>1</v>
      </c>
      <c r="P3148">
        <v>1</v>
      </c>
      <c r="Q3148">
        <v>0</v>
      </c>
      <c r="R3148">
        <v>3</v>
      </c>
      <c r="S3148">
        <v>0</v>
      </c>
      <c r="T3148">
        <v>0</v>
      </c>
      <c r="U3148">
        <v>0</v>
      </c>
    </row>
    <row r="3149" spans="1:21" x14ac:dyDescent="0.35">
      <c r="A3149" t="s">
        <v>452</v>
      </c>
      <c r="B3149">
        <v>44352</v>
      </c>
      <c r="C3149" t="s">
        <v>427</v>
      </c>
      <c r="D3149" t="s">
        <v>74</v>
      </c>
      <c r="E3149">
        <v>1</v>
      </c>
      <c r="F3149">
        <v>0</v>
      </c>
      <c r="G3149">
        <v>0</v>
      </c>
      <c r="H3149">
        <v>1</v>
      </c>
      <c r="I3149">
        <v>0</v>
      </c>
      <c r="J3149">
        <v>0</v>
      </c>
      <c r="K3149">
        <v>0</v>
      </c>
      <c r="L3149">
        <v>7</v>
      </c>
      <c r="M3149">
        <v>3</v>
      </c>
      <c r="N3149">
        <v>0</v>
      </c>
      <c r="O3149">
        <v>0</v>
      </c>
      <c r="P3149">
        <v>0</v>
      </c>
      <c r="Q3149">
        <v>1</v>
      </c>
      <c r="R3149">
        <v>11</v>
      </c>
      <c r="S3149">
        <v>0</v>
      </c>
      <c r="T3149">
        <v>0</v>
      </c>
      <c r="U3149">
        <v>0</v>
      </c>
    </row>
    <row r="3150" spans="1:21" x14ac:dyDescent="0.35">
      <c r="A3150" t="s">
        <v>452</v>
      </c>
      <c r="B3150">
        <v>44353</v>
      </c>
      <c r="C3150" t="s">
        <v>428</v>
      </c>
      <c r="D3150" t="s">
        <v>74</v>
      </c>
      <c r="E3150">
        <v>1</v>
      </c>
      <c r="F3150">
        <v>0</v>
      </c>
      <c r="G3150">
        <v>0</v>
      </c>
      <c r="H3150">
        <v>1</v>
      </c>
      <c r="I3150">
        <v>0</v>
      </c>
      <c r="J3150">
        <v>0</v>
      </c>
      <c r="K3150">
        <v>0</v>
      </c>
      <c r="L3150">
        <v>6.666666666666667</v>
      </c>
      <c r="M3150">
        <v>4</v>
      </c>
      <c r="N3150">
        <v>1</v>
      </c>
      <c r="O3150">
        <v>0</v>
      </c>
      <c r="P3150">
        <v>0</v>
      </c>
      <c r="Q3150">
        <v>4</v>
      </c>
      <c r="R3150">
        <v>7</v>
      </c>
      <c r="S3150">
        <v>0</v>
      </c>
      <c r="T3150">
        <v>0</v>
      </c>
      <c r="U3150">
        <v>0</v>
      </c>
    </row>
    <row r="3151" spans="1:21" x14ac:dyDescent="0.35">
      <c r="A3151" t="s">
        <v>452</v>
      </c>
      <c r="B3151">
        <v>44355</v>
      </c>
      <c r="C3151" t="s">
        <v>429</v>
      </c>
      <c r="D3151" t="s">
        <v>67</v>
      </c>
      <c r="E3151">
        <v>1</v>
      </c>
      <c r="F3151">
        <v>0</v>
      </c>
      <c r="G3151">
        <v>0</v>
      </c>
      <c r="H3151">
        <v>0</v>
      </c>
      <c r="I3151">
        <v>1</v>
      </c>
      <c r="J3151">
        <v>0</v>
      </c>
      <c r="K3151">
        <v>0</v>
      </c>
      <c r="L3151">
        <v>2.6666666666666665</v>
      </c>
      <c r="M3151">
        <v>8</v>
      </c>
      <c r="N3151">
        <v>4</v>
      </c>
      <c r="O3151">
        <v>4</v>
      </c>
      <c r="P3151">
        <v>0</v>
      </c>
      <c r="Q3151">
        <v>1</v>
      </c>
      <c r="R3151">
        <v>4</v>
      </c>
      <c r="S3151">
        <v>0</v>
      </c>
      <c r="T3151">
        <v>0</v>
      </c>
      <c r="U3151">
        <v>1</v>
      </c>
    </row>
    <row r="3152" spans="1:21" x14ac:dyDescent="0.35">
      <c r="A3152" t="s">
        <v>452</v>
      </c>
      <c r="B3152">
        <v>44356</v>
      </c>
      <c r="C3152" t="s">
        <v>430</v>
      </c>
      <c r="D3152" t="s">
        <v>67</v>
      </c>
      <c r="E3152">
        <v>1</v>
      </c>
      <c r="F3152">
        <v>0</v>
      </c>
      <c r="G3152">
        <v>0</v>
      </c>
      <c r="H3152">
        <v>1</v>
      </c>
      <c r="I3152">
        <v>0</v>
      </c>
      <c r="J3152">
        <v>0</v>
      </c>
      <c r="K3152">
        <v>0</v>
      </c>
      <c r="L3152">
        <v>7</v>
      </c>
      <c r="M3152">
        <v>5</v>
      </c>
      <c r="N3152">
        <v>1</v>
      </c>
      <c r="O3152">
        <v>1</v>
      </c>
      <c r="P3152">
        <v>0</v>
      </c>
      <c r="Q3152">
        <v>1</v>
      </c>
      <c r="R3152">
        <v>9</v>
      </c>
      <c r="S3152">
        <v>0</v>
      </c>
      <c r="T3152">
        <v>0</v>
      </c>
      <c r="U3152">
        <v>0</v>
      </c>
    </row>
    <row r="3153" spans="1:21" x14ac:dyDescent="0.35">
      <c r="A3153" t="s">
        <v>452</v>
      </c>
      <c r="B3153">
        <v>44358</v>
      </c>
      <c r="C3153" t="s">
        <v>427</v>
      </c>
      <c r="D3153" t="s">
        <v>69</v>
      </c>
      <c r="E3153">
        <v>1</v>
      </c>
      <c r="F3153">
        <v>0</v>
      </c>
      <c r="G3153">
        <v>0</v>
      </c>
      <c r="H3153">
        <v>1</v>
      </c>
      <c r="I3153">
        <v>0</v>
      </c>
      <c r="J3153">
        <v>0</v>
      </c>
      <c r="K3153">
        <v>0</v>
      </c>
      <c r="L3153">
        <v>6</v>
      </c>
      <c r="M3153">
        <v>1</v>
      </c>
      <c r="N3153">
        <v>0</v>
      </c>
      <c r="O3153">
        <v>0</v>
      </c>
      <c r="P3153">
        <v>0</v>
      </c>
      <c r="Q3153">
        <v>0</v>
      </c>
      <c r="R3153">
        <v>10</v>
      </c>
      <c r="S3153">
        <v>0</v>
      </c>
      <c r="T3153">
        <v>0</v>
      </c>
      <c r="U3153">
        <v>0</v>
      </c>
    </row>
    <row r="3154" spans="1:21" x14ac:dyDescent="0.35">
      <c r="A3154" t="s">
        <v>452</v>
      </c>
      <c r="B3154">
        <v>44359</v>
      </c>
      <c r="C3154" t="s">
        <v>428</v>
      </c>
      <c r="D3154" t="s">
        <v>69</v>
      </c>
      <c r="E3154">
        <v>1</v>
      </c>
      <c r="F3154">
        <v>0</v>
      </c>
      <c r="G3154">
        <v>0</v>
      </c>
      <c r="H3154">
        <v>1</v>
      </c>
      <c r="I3154">
        <v>0</v>
      </c>
      <c r="J3154">
        <v>0</v>
      </c>
      <c r="K3154">
        <v>0</v>
      </c>
      <c r="L3154">
        <v>6.333333333333333</v>
      </c>
      <c r="M3154">
        <v>6</v>
      </c>
      <c r="N3154">
        <v>1</v>
      </c>
      <c r="O3154">
        <v>1</v>
      </c>
      <c r="P3154">
        <v>1</v>
      </c>
      <c r="Q3154">
        <v>1</v>
      </c>
      <c r="R3154">
        <v>8</v>
      </c>
      <c r="S3154">
        <v>0</v>
      </c>
      <c r="T3154">
        <v>0</v>
      </c>
      <c r="U3154">
        <v>0</v>
      </c>
    </row>
    <row r="3155" spans="1:21" x14ac:dyDescent="0.35">
      <c r="A3155" t="s">
        <v>452</v>
      </c>
      <c r="B3155">
        <v>44360</v>
      </c>
      <c r="C3155" t="s">
        <v>431</v>
      </c>
      <c r="D3155" t="s">
        <v>69</v>
      </c>
      <c r="E3155">
        <v>1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5</v>
      </c>
      <c r="M3155">
        <v>4</v>
      </c>
      <c r="N3155">
        <v>1</v>
      </c>
      <c r="O3155">
        <v>1</v>
      </c>
      <c r="P3155">
        <v>1</v>
      </c>
      <c r="Q3155">
        <v>1</v>
      </c>
      <c r="R3155">
        <v>6</v>
      </c>
      <c r="S3155">
        <v>0</v>
      </c>
      <c r="T3155">
        <v>0</v>
      </c>
      <c r="U3155">
        <v>0</v>
      </c>
    </row>
    <row r="3156" spans="1:21" x14ac:dyDescent="0.35">
      <c r="A3156" t="s">
        <v>452</v>
      </c>
      <c r="B3156">
        <v>44361</v>
      </c>
      <c r="C3156" t="s">
        <v>429</v>
      </c>
      <c r="D3156" t="s">
        <v>112</v>
      </c>
      <c r="E3156">
        <v>1</v>
      </c>
      <c r="F3156">
        <v>0</v>
      </c>
      <c r="G3156">
        <v>0</v>
      </c>
      <c r="H3156">
        <v>1</v>
      </c>
      <c r="I3156">
        <v>0</v>
      </c>
      <c r="J3156">
        <v>0</v>
      </c>
      <c r="K3156">
        <v>0</v>
      </c>
      <c r="L3156">
        <v>6</v>
      </c>
      <c r="M3156">
        <v>1</v>
      </c>
      <c r="N3156">
        <v>0</v>
      </c>
      <c r="O3156">
        <v>0</v>
      </c>
      <c r="P3156">
        <v>0</v>
      </c>
      <c r="Q3156">
        <v>2</v>
      </c>
      <c r="R3156">
        <v>3</v>
      </c>
      <c r="S3156">
        <v>0</v>
      </c>
      <c r="T3156">
        <v>0</v>
      </c>
      <c r="U3156">
        <v>0</v>
      </c>
    </row>
    <row r="3157" spans="1:21" x14ac:dyDescent="0.35">
      <c r="A3157" t="s">
        <v>452</v>
      </c>
      <c r="B3157">
        <v>44362</v>
      </c>
      <c r="C3157" t="s">
        <v>430</v>
      </c>
      <c r="D3157" t="s">
        <v>112</v>
      </c>
      <c r="E3157">
        <v>1</v>
      </c>
      <c r="F3157">
        <v>0</v>
      </c>
      <c r="G3157">
        <v>0</v>
      </c>
      <c r="H3157">
        <v>1</v>
      </c>
      <c r="I3157">
        <v>0</v>
      </c>
      <c r="J3157">
        <v>0</v>
      </c>
      <c r="K3157">
        <v>0</v>
      </c>
      <c r="L3157">
        <v>7</v>
      </c>
      <c r="M3157">
        <v>5</v>
      </c>
      <c r="N3157">
        <v>2</v>
      </c>
      <c r="O3157">
        <v>2</v>
      </c>
      <c r="P3157">
        <v>1</v>
      </c>
      <c r="Q3157">
        <v>0</v>
      </c>
      <c r="R3157">
        <v>12</v>
      </c>
      <c r="S3157">
        <v>1</v>
      </c>
      <c r="T3157">
        <v>0</v>
      </c>
      <c r="U3157">
        <v>0</v>
      </c>
    </row>
    <row r="3158" spans="1:21" x14ac:dyDescent="0.35">
      <c r="A3158" t="s">
        <v>452</v>
      </c>
      <c r="B3158" t="s">
        <v>0</v>
      </c>
      <c r="C3158" t="s">
        <v>1</v>
      </c>
      <c r="D3158" t="s">
        <v>2</v>
      </c>
      <c r="E3158" t="s">
        <v>3</v>
      </c>
      <c r="F3158" t="s">
        <v>4</v>
      </c>
      <c r="G3158" t="s">
        <v>5</v>
      </c>
      <c r="H3158" t="s">
        <v>6</v>
      </c>
      <c r="I3158" t="s">
        <v>7</v>
      </c>
      <c r="J3158" t="s">
        <v>8</v>
      </c>
      <c r="K3158" t="s">
        <v>9</v>
      </c>
      <c r="L3158" t="s">
        <v>10</v>
      </c>
      <c r="M3158" t="s">
        <v>11</v>
      </c>
      <c r="N3158" t="s">
        <v>12</v>
      </c>
      <c r="O3158" t="s">
        <v>13</v>
      </c>
      <c r="P3158" t="s">
        <v>14</v>
      </c>
      <c r="Q3158" t="s">
        <v>15</v>
      </c>
      <c r="R3158" t="s">
        <v>16</v>
      </c>
      <c r="S3158" t="s">
        <v>17</v>
      </c>
      <c r="T3158" t="s">
        <v>18</v>
      </c>
      <c r="U3158" t="s">
        <v>19</v>
      </c>
    </row>
    <row r="3159" spans="1:21" x14ac:dyDescent="0.35">
      <c r="A3159" t="s">
        <v>452</v>
      </c>
      <c r="B3159">
        <v>44363</v>
      </c>
      <c r="C3159" t="s">
        <v>427</v>
      </c>
      <c r="D3159" t="s">
        <v>112</v>
      </c>
      <c r="E3159">
        <v>1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3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8</v>
      </c>
      <c r="S3159">
        <v>0</v>
      </c>
      <c r="T3159">
        <v>0</v>
      </c>
      <c r="U3159">
        <v>0</v>
      </c>
    </row>
    <row r="3160" spans="1:21" x14ac:dyDescent="0.35">
      <c r="A3160" t="s">
        <v>452</v>
      </c>
      <c r="B3160">
        <v>44364</v>
      </c>
      <c r="C3160" t="s">
        <v>428</v>
      </c>
      <c r="D3160" t="s">
        <v>112</v>
      </c>
      <c r="E3160">
        <v>1</v>
      </c>
      <c r="F3160">
        <v>0</v>
      </c>
      <c r="G3160">
        <v>0</v>
      </c>
      <c r="H3160">
        <v>0</v>
      </c>
      <c r="I3160">
        <v>1</v>
      </c>
      <c r="J3160">
        <v>0</v>
      </c>
      <c r="K3160">
        <v>0</v>
      </c>
      <c r="L3160">
        <v>7</v>
      </c>
      <c r="M3160">
        <v>4</v>
      </c>
      <c r="N3160">
        <v>2</v>
      </c>
      <c r="O3160">
        <v>2</v>
      </c>
      <c r="P3160">
        <v>1</v>
      </c>
      <c r="Q3160">
        <v>1</v>
      </c>
      <c r="R3160">
        <v>8</v>
      </c>
      <c r="S3160">
        <v>0</v>
      </c>
      <c r="T3160">
        <v>0</v>
      </c>
      <c r="U3160">
        <v>1</v>
      </c>
    </row>
    <row r="3161" spans="1:21" x14ac:dyDescent="0.35">
      <c r="A3161" t="s">
        <v>452</v>
      </c>
      <c r="B3161">
        <v>44365</v>
      </c>
      <c r="C3161" t="s">
        <v>431</v>
      </c>
      <c r="D3161" t="s">
        <v>90</v>
      </c>
      <c r="E3161">
        <v>1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5.333333333333333</v>
      </c>
      <c r="M3161">
        <v>4</v>
      </c>
      <c r="N3161">
        <v>0</v>
      </c>
      <c r="O3161">
        <v>0</v>
      </c>
      <c r="P3161">
        <v>0</v>
      </c>
      <c r="Q3161">
        <v>2</v>
      </c>
      <c r="R3161">
        <v>5</v>
      </c>
      <c r="S3161">
        <v>0</v>
      </c>
      <c r="T3161">
        <v>0</v>
      </c>
      <c r="U3161">
        <v>0</v>
      </c>
    </row>
    <row r="3162" spans="1:21" x14ac:dyDescent="0.35">
      <c r="A3162" t="s">
        <v>452</v>
      </c>
      <c r="B3162" t="s">
        <v>415</v>
      </c>
      <c r="C3162" t="s">
        <v>429</v>
      </c>
      <c r="D3162" t="s">
        <v>90</v>
      </c>
      <c r="E3162">
        <v>1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4.666666666666667</v>
      </c>
      <c r="M3162">
        <v>2</v>
      </c>
      <c r="N3162">
        <v>1</v>
      </c>
      <c r="O3162">
        <v>1</v>
      </c>
      <c r="P3162">
        <v>0</v>
      </c>
      <c r="Q3162">
        <v>3</v>
      </c>
      <c r="R3162">
        <v>6</v>
      </c>
      <c r="S3162">
        <v>1</v>
      </c>
      <c r="T3162">
        <v>0</v>
      </c>
      <c r="U3162">
        <v>2</v>
      </c>
    </row>
    <row r="3163" spans="1:21" x14ac:dyDescent="0.35">
      <c r="A3163" t="s">
        <v>452</v>
      </c>
      <c r="B3163" t="s">
        <v>416</v>
      </c>
      <c r="C3163" t="s">
        <v>438</v>
      </c>
      <c r="D3163" t="s">
        <v>90</v>
      </c>
      <c r="E3163">
        <v>1</v>
      </c>
      <c r="F3163">
        <v>0</v>
      </c>
      <c r="G3163">
        <v>0</v>
      </c>
      <c r="H3163">
        <v>0</v>
      </c>
      <c r="I3163">
        <v>1</v>
      </c>
      <c r="J3163">
        <v>0</v>
      </c>
      <c r="K3163">
        <v>0</v>
      </c>
      <c r="L3163">
        <v>2</v>
      </c>
      <c r="M3163">
        <v>3</v>
      </c>
      <c r="N3163">
        <v>1</v>
      </c>
      <c r="O3163">
        <v>1</v>
      </c>
      <c r="P3163">
        <v>1</v>
      </c>
      <c r="Q3163">
        <v>0</v>
      </c>
      <c r="R3163">
        <v>0</v>
      </c>
      <c r="S3163">
        <v>0</v>
      </c>
      <c r="T3163">
        <v>0</v>
      </c>
      <c r="U3163">
        <v>0</v>
      </c>
    </row>
    <row r="3164" spans="1:21" x14ac:dyDescent="0.35">
      <c r="A3164" t="s">
        <v>452</v>
      </c>
      <c r="B3164">
        <v>44367</v>
      </c>
      <c r="C3164" t="s">
        <v>430</v>
      </c>
      <c r="D3164" t="s">
        <v>90</v>
      </c>
      <c r="E3164">
        <v>1</v>
      </c>
      <c r="F3164">
        <v>0</v>
      </c>
      <c r="G3164">
        <v>0</v>
      </c>
      <c r="H3164">
        <v>0</v>
      </c>
      <c r="I3164">
        <v>1</v>
      </c>
      <c r="J3164">
        <v>0</v>
      </c>
      <c r="K3164">
        <v>0</v>
      </c>
      <c r="L3164">
        <v>6.333333333333333</v>
      </c>
      <c r="M3164">
        <v>10</v>
      </c>
      <c r="N3164">
        <v>4</v>
      </c>
      <c r="O3164">
        <v>4</v>
      </c>
      <c r="P3164">
        <v>2</v>
      </c>
      <c r="Q3164">
        <v>0</v>
      </c>
      <c r="R3164">
        <v>5</v>
      </c>
      <c r="S3164">
        <v>0</v>
      </c>
      <c r="T3164">
        <v>0</v>
      </c>
      <c r="U3164">
        <v>1</v>
      </c>
    </row>
    <row r="3165" spans="1:21" x14ac:dyDescent="0.35">
      <c r="A3165" t="s">
        <v>452</v>
      </c>
      <c r="B3165" t="s">
        <v>135</v>
      </c>
      <c r="C3165" t="s">
        <v>427</v>
      </c>
      <c r="D3165" t="s">
        <v>120</v>
      </c>
      <c r="E3165">
        <v>1</v>
      </c>
      <c r="F3165">
        <v>0</v>
      </c>
      <c r="G3165">
        <v>0</v>
      </c>
      <c r="H3165">
        <v>1</v>
      </c>
      <c r="I3165">
        <v>0</v>
      </c>
      <c r="J3165">
        <v>0</v>
      </c>
      <c r="K3165">
        <v>0</v>
      </c>
      <c r="L3165">
        <v>5</v>
      </c>
      <c r="M3165">
        <v>1</v>
      </c>
      <c r="N3165">
        <v>0</v>
      </c>
      <c r="O3165">
        <v>0</v>
      </c>
      <c r="P3165">
        <v>0</v>
      </c>
      <c r="Q3165">
        <v>2</v>
      </c>
      <c r="R3165">
        <v>6</v>
      </c>
      <c r="S3165">
        <v>0</v>
      </c>
      <c r="T3165">
        <v>0</v>
      </c>
      <c r="U3165">
        <v>0</v>
      </c>
    </row>
    <row r="3166" spans="1:21" x14ac:dyDescent="0.35">
      <c r="A3166" t="s">
        <v>452</v>
      </c>
      <c r="B3166" t="s">
        <v>137</v>
      </c>
      <c r="C3166" t="s">
        <v>439</v>
      </c>
      <c r="D3166" t="s">
        <v>120</v>
      </c>
      <c r="E3166">
        <v>1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4</v>
      </c>
      <c r="M3166">
        <v>3</v>
      </c>
      <c r="N3166">
        <v>0</v>
      </c>
      <c r="O3166">
        <v>0</v>
      </c>
      <c r="P3166">
        <v>0</v>
      </c>
      <c r="Q3166">
        <v>3</v>
      </c>
      <c r="R3166">
        <v>3</v>
      </c>
      <c r="S3166">
        <v>0</v>
      </c>
      <c r="T3166">
        <v>0</v>
      </c>
      <c r="U3166">
        <v>0</v>
      </c>
    </row>
    <row r="3167" spans="1:21" x14ac:dyDescent="0.35">
      <c r="A3167" t="s">
        <v>452</v>
      </c>
      <c r="B3167">
        <v>44369</v>
      </c>
      <c r="C3167" t="s">
        <v>428</v>
      </c>
      <c r="D3167" t="s">
        <v>120</v>
      </c>
      <c r="E3167">
        <v>1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0</v>
      </c>
      <c r="P3167">
        <v>0</v>
      </c>
      <c r="Q3167">
        <v>2</v>
      </c>
      <c r="R3167">
        <v>0</v>
      </c>
      <c r="S3167">
        <v>0</v>
      </c>
      <c r="T3167">
        <v>0</v>
      </c>
      <c r="U3167">
        <v>0</v>
      </c>
    </row>
    <row r="3168" spans="1:21" x14ac:dyDescent="0.35">
      <c r="A3168" t="s">
        <v>452</v>
      </c>
      <c r="B3168">
        <v>44370</v>
      </c>
      <c r="C3168" t="s">
        <v>440</v>
      </c>
      <c r="D3168" t="s">
        <v>120</v>
      </c>
      <c r="E3168">
        <v>1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4.333333333333333</v>
      </c>
      <c r="M3168">
        <v>3</v>
      </c>
      <c r="N3168">
        <v>2</v>
      </c>
      <c r="O3168">
        <v>2</v>
      </c>
      <c r="P3168">
        <v>1</v>
      </c>
      <c r="Q3168">
        <v>2</v>
      </c>
      <c r="R3168">
        <v>4</v>
      </c>
      <c r="S3168">
        <v>0</v>
      </c>
      <c r="T3168">
        <v>0</v>
      </c>
      <c r="U3168">
        <v>0</v>
      </c>
    </row>
    <row r="3169" spans="1:21" x14ac:dyDescent="0.35">
      <c r="A3169" t="s">
        <v>452</v>
      </c>
      <c r="B3169" t="s">
        <v>441</v>
      </c>
      <c r="C3169" t="s">
        <v>430</v>
      </c>
      <c r="D3169" t="s">
        <v>116</v>
      </c>
      <c r="E3169">
        <v>1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5</v>
      </c>
      <c r="M3169">
        <v>3</v>
      </c>
      <c r="N3169">
        <v>1</v>
      </c>
      <c r="O3169">
        <v>1</v>
      </c>
      <c r="P3169">
        <v>0</v>
      </c>
      <c r="Q3169">
        <v>1</v>
      </c>
      <c r="R3169">
        <v>5</v>
      </c>
      <c r="S3169">
        <v>0</v>
      </c>
      <c r="T3169">
        <v>0</v>
      </c>
      <c r="U3169">
        <v>0</v>
      </c>
    </row>
    <row r="3170" spans="1:21" x14ac:dyDescent="0.35">
      <c r="A3170" t="s">
        <v>452</v>
      </c>
      <c r="B3170" t="s">
        <v>442</v>
      </c>
      <c r="C3170" t="s">
        <v>429</v>
      </c>
      <c r="D3170" t="s">
        <v>116</v>
      </c>
      <c r="E3170">
        <v>1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6</v>
      </c>
      <c r="M3170">
        <v>3</v>
      </c>
      <c r="N3170">
        <v>1</v>
      </c>
      <c r="O3170">
        <v>1</v>
      </c>
      <c r="P3170">
        <v>1</v>
      </c>
      <c r="Q3170">
        <v>2</v>
      </c>
      <c r="R3170">
        <v>5</v>
      </c>
      <c r="S3170">
        <v>1</v>
      </c>
      <c r="T3170">
        <v>0</v>
      </c>
      <c r="U3170">
        <v>0</v>
      </c>
    </row>
    <row r="3171" spans="1:21" x14ac:dyDescent="0.35">
      <c r="A3171" t="s">
        <v>452</v>
      </c>
      <c r="B3171">
        <v>44373</v>
      </c>
      <c r="C3171" t="s">
        <v>427</v>
      </c>
      <c r="D3171" t="s">
        <v>116</v>
      </c>
      <c r="E3171">
        <v>1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6</v>
      </c>
      <c r="M3171">
        <v>4</v>
      </c>
      <c r="N3171">
        <v>2</v>
      </c>
      <c r="O3171">
        <v>2</v>
      </c>
      <c r="P3171">
        <v>0</v>
      </c>
      <c r="Q3171">
        <v>1</v>
      </c>
      <c r="R3171">
        <v>5</v>
      </c>
      <c r="S3171">
        <v>1</v>
      </c>
      <c r="T3171">
        <v>0</v>
      </c>
      <c r="U3171">
        <v>0</v>
      </c>
    </row>
    <row r="3172" spans="1:21" x14ac:dyDescent="0.35">
      <c r="A3172" t="s">
        <v>452</v>
      </c>
      <c r="B3172">
        <v>44374</v>
      </c>
      <c r="C3172" t="s">
        <v>428</v>
      </c>
      <c r="D3172" t="s">
        <v>116</v>
      </c>
      <c r="E3172">
        <v>1</v>
      </c>
      <c r="F3172">
        <v>0</v>
      </c>
      <c r="G3172">
        <v>0</v>
      </c>
      <c r="H3172">
        <v>0</v>
      </c>
      <c r="I3172">
        <v>1</v>
      </c>
      <c r="J3172">
        <v>0</v>
      </c>
      <c r="K3172">
        <v>0</v>
      </c>
      <c r="L3172">
        <v>3</v>
      </c>
      <c r="M3172">
        <v>5</v>
      </c>
      <c r="N3172">
        <v>4</v>
      </c>
      <c r="O3172">
        <v>2</v>
      </c>
      <c r="P3172">
        <v>0</v>
      </c>
      <c r="Q3172">
        <v>3</v>
      </c>
      <c r="R3172">
        <v>3</v>
      </c>
      <c r="S3172">
        <v>0</v>
      </c>
      <c r="T3172">
        <v>0</v>
      </c>
      <c r="U3172">
        <v>0</v>
      </c>
    </row>
    <row r="3173" spans="1:21" x14ac:dyDescent="0.35">
      <c r="A3173" t="s">
        <v>452</v>
      </c>
      <c r="B3173">
        <v>44375</v>
      </c>
      <c r="C3173" t="s">
        <v>439</v>
      </c>
      <c r="D3173" t="s">
        <v>90</v>
      </c>
      <c r="E3173">
        <v>1</v>
      </c>
      <c r="F3173">
        <v>0</v>
      </c>
      <c r="G3173">
        <v>0</v>
      </c>
      <c r="H3173">
        <v>0</v>
      </c>
      <c r="I3173">
        <v>1</v>
      </c>
      <c r="J3173">
        <v>0</v>
      </c>
      <c r="K3173">
        <v>0</v>
      </c>
      <c r="L3173">
        <v>6</v>
      </c>
      <c r="M3173">
        <v>8</v>
      </c>
      <c r="N3173">
        <v>5</v>
      </c>
      <c r="O3173">
        <v>5</v>
      </c>
      <c r="P3173">
        <v>4</v>
      </c>
      <c r="Q3173">
        <v>1</v>
      </c>
      <c r="R3173">
        <v>3</v>
      </c>
      <c r="S3173">
        <v>0</v>
      </c>
      <c r="T3173">
        <v>0</v>
      </c>
      <c r="U3173">
        <v>0</v>
      </c>
    </row>
    <row r="3174" spans="1:21" x14ac:dyDescent="0.35">
      <c r="A3174" t="s">
        <v>452</v>
      </c>
      <c r="B3174">
        <v>44376</v>
      </c>
      <c r="C3174" t="s">
        <v>440</v>
      </c>
      <c r="D3174" t="s">
        <v>92</v>
      </c>
      <c r="E3174">
        <v>1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5</v>
      </c>
      <c r="M3174">
        <v>5</v>
      </c>
      <c r="N3174">
        <v>3</v>
      </c>
      <c r="O3174">
        <v>3</v>
      </c>
      <c r="P3174">
        <v>1</v>
      </c>
      <c r="Q3174">
        <v>2</v>
      </c>
      <c r="R3174">
        <v>8</v>
      </c>
      <c r="S3174">
        <v>0</v>
      </c>
      <c r="T3174">
        <v>0</v>
      </c>
      <c r="U3174">
        <v>0</v>
      </c>
    </row>
    <row r="3175" spans="1:21" x14ac:dyDescent="0.35">
      <c r="A3175" t="s">
        <v>452</v>
      </c>
      <c r="B3175">
        <v>44377</v>
      </c>
      <c r="C3175" t="s">
        <v>429</v>
      </c>
      <c r="D3175" t="s">
        <v>92</v>
      </c>
      <c r="E3175">
        <v>1</v>
      </c>
      <c r="F3175">
        <v>0</v>
      </c>
      <c r="G3175">
        <v>0</v>
      </c>
      <c r="H3175">
        <v>0</v>
      </c>
      <c r="I3175">
        <v>1</v>
      </c>
      <c r="J3175">
        <v>0</v>
      </c>
      <c r="K3175">
        <v>0</v>
      </c>
      <c r="L3175">
        <v>3</v>
      </c>
      <c r="M3175">
        <v>8</v>
      </c>
      <c r="N3175">
        <v>6</v>
      </c>
      <c r="O3175">
        <v>6</v>
      </c>
      <c r="P3175">
        <v>1</v>
      </c>
      <c r="Q3175">
        <v>1</v>
      </c>
      <c r="R3175">
        <v>2</v>
      </c>
      <c r="S3175">
        <v>0</v>
      </c>
      <c r="T3175">
        <v>0</v>
      </c>
      <c r="U3175">
        <v>2</v>
      </c>
    </row>
    <row r="3176" spans="1:21" x14ac:dyDescent="0.35">
      <c r="A3176" t="s">
        <v>452</v>
      </c>
      <c r="B3176">
        <v>44378</v>
      </c>
      <c r="C3176" t="s">
        <v>427</v>
      </c>
      <c r="D3176" t="s">
        <v>92</v>
      </c>
      <c r="E3176">
        <v>1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7</v>
      </c>
      <c r="M3176">
        <v>5</v>
      </c>
      <c r="N3176">
        <v>3</v>
      </c>
      <c r="O3176">
        <v>3</v>
      </c>
      <c r="P3176">
        <v>1</v>
      </c>
      <c r="Q3176">
        <v>0</v>
      </c>
      <c r="R3176">
        <v>14</v>
      </c>
      <c r="S3176">
        <v>0</v>
      </c>
      <c r="T3176">
        <v>0</v>
      </c>
      <c r="U3176">
        <v>0</v>
      </c>
    </row>
    <row r="3177" spans="1:21" x14ac:dyDescent="0.35">
      <c r="A3177" t="s">
        <v>452</v>
      </c>
      <c r="B3177">
        <v>44380</v>
      </c>
      <c r="C3177" t="s">
        <v>430</v>
      </c>
      <c r="D3177" t="s">
        <v>52</v>
      </c>
      <c r="E3177">
        <v>1</v>
      </c>
      <c r="F3177">
        <v>0</v>
      </c>
      <c r="G3177">
        <v>0</v>
      </c>
      <c r="H3177">
        <v>1</v>
      </c>
      <c r="I3177">
        <v>0</v>
      </c>
      <c r="J3177">
        <v>0</v>
      </c>
      <c r="K3177">
        <v>0</v>
      </c>
      <c r="L3177">
        <v>5.666666666666667</v>
      </c>
      <c r="M3177">
        <v>2</v>
      </c>
      <c r="N3177">
        <v>2</v>
      </c>
      <c r="O3177">
        <v>2</v>
      </c>
      <c r="P3177">
        <v>1</v>
      </c>
      <c r="Q3177">
        <v>2</v>
      </c>
      <c r="R3177">
        <v>5</v>
      </c>
      <c r="S3177">
        <v>0</v>
      </c>
      <c r="T3177">
        <v>0</v>
      </c>
      <c r="U3177">
        <v>0</v>
      </c>
    </row>
    <row r="3178" spans="1:21" x14ac:dyDescent="0.35">
      <c r="A3178" t="s">
        <v>452</v>
      </c>
      <c r="B3178" t="s">
        <v>443</v>
      </c>
      <c r="C3178" t="s">
        <v>428</v>
      </c>
      <c r="D3178" t="s">
        <v>52</v>
      </c>
      <c r="E3178">
        <v>1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5</v>
      </c>
      <c r="M3178">
        <v>6</v>
      </c>
      <c r="N3178">
        <v>5</v>
      </c>
      <c r="O3178">
        <v>3</v>
      </c>
      <c r="P3178">
        <v>0</v>
      </c>
      <c r="Q3178">
        <v>1</v>
      </c>
      <c r="R3178">
        <v>0</v>
      </c>
      <c r="S3178">
        <v>1</v>
      </c>
      <c r="T3178">
        <v>0</v>
      </c>
      <c r="U3178">
        <v>1</v>
      </c>
    </row>
    <row r="3179" spans="1:21" x14ac:dyDescent="0.35">
      <c r="A3179" t="s">
        <v>452</v>
      </c>
      <c r="B3179" t="s">
        <v>0</v>
      </c>
      <c r="C3179" t="s">
        <v>1</v>
      </c>
      <c r="D3179" t="s">
        <v>2</v>
      </c>
      <c r="E3179" t="s">
        <v>3</v>
      </c>
      <c r="F3179" t="s">
        <v>4</v>
      </c>
      <c r="G3179" t="s">
        <v>5</v>
      </c>
      <c r="H3179" t="s">
        <v>6</v>
      </c>
      <c r="I3179" t="s">
        <v>7</v>
      </c>
      <c r="J3179" t="s">
        <v>8</v>
      </c>
      <c r="K3179" t="s">
        <v>9</v>
      </c>
      <c r="L3179" t="s">
        <v>10</v>
      </c>
      <c r="M3179" t="s">
        <v>11</v>
      </c>
      <c r="N3179" t="s">
        <v>12</v>
      </c>
      <c r="O3179" t="s">
        <v>13</v>
      </c>
      <c r="P3179" t="s">
        <v>14</v>
      </c>
      <c r="Q3179" t="s">
        <v>15</v>
      </c>
      <c r="R3179" t="s">
        <v>16</v>
      </c>
      <c r="S3179" t="s">
        <v>17</v>
      </c>
      <c r="T3179" t="s">
        <v>18</v>
      </c>
      <c r="U3179" t="s">
        <v>19</v>
      </c>
    </row>
    <row r="3180" spans="1:21" x14ac:dyDescent="0.35">
      <c r="A3180" t="s">
        <v>452</v>
      </c>
      <c r="B3180" t="s">
        <v>444</v>
      </c>
      <c r="C3180" t="s">
        <v>445</v>
      </c>
      <c r="D3180" t="s">
        <v>52</v>
      </c>
      <c r="E3180">
        <v>1</v>
      </c>
      <c r="F3180">
        <v>0</v>
      </c>
      <c r="G3180">
        <v>0</v>
      </c>
      <c r="H3180">
        <v>0</v>
      </c>
      <c r="I3180">
        <v>1</v>
      </c>
      <c r="J3180">
        <v>0</v>
      </c>
      <c r="K3180">
        <v>0</v>
      </c>
      <c r="L3180">
        <v>4</v>
      </c>
      <c r="M3180">
        <v>4</v>
      </c>
      <c r="N3180">
        <v>3</v>
      </c>
      <c r="O3180">
        <v>3</v>
      </c>
      <c r="P3180">
        <v>1</v>
      </c>
      <c r="Q3180">
        <v>1</v>
      </c>
      <c r="R3180">
        <v>4</v>
      </c>
      <c r="S3180">
        <v>0</v>
      </c>
      <c r="T3180">
        <v>0</v>
      </c>
      <c r="U3180">
        <v>0</v>
      </c>
    </row>
    <row r="3181" spans="1:21" x14ac:dyDescent="0.35">
      <c r="A3181" t="s">
        <v>452</v>
      </c>
      <c r="B3181">
        <v>44382</v>
      </c>
      <c r="C3181" t="s">
        <v>440</v>
      </c>
      <c r="D3181" t="s">
        <v>108</v>
      </c>
      <c r="E3181">
        <v>1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5</v>
      </c>
      <c r="M3181">
        <v>2</v>
      </c>
      <c r="N3181">
        <v>1</v>
      </c>
      <c r="O3181">
        <v>1</v>
      </c>
      <c r="P3181">
        <v>1</v>
      </c>
      <c r="Q3181">
        <v>2</v>
      </c>
      <c r="R3181">
        <v>7</v>
      </c>
      <c r="S3181">
        <v>1</v>
      </c>
      <c r="T3181">
        <v>0</v>
      </c>
      <c r="U3181">
        <v>0</v>
      </c>
    </row>
    <row r="3182" spans="1:21" x14ac:dyDescent="0.35">
      <c r="A3182" t="s">
        <v>452</v>
      </c>
      <c r="B3182" t="s">
        <v>258</v>
      </c>
      <c r="C3182" t="s">
        <v>427</v>
      </c>
      <c r="D3182" t="s">
        <v>108</v>
      </c>
      <c r="E3182">
        <v>1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7</v>
      </c>
      <c r="M3182">
        <v>4</v>
      </c>
      <c r="N3182">
        <v>2</v>
      </c>
      <c r="O3182">
        <v>2</v>
      </c>
      <c r="P3182">
        <v>2</v>
      </c>
      <c r="Q3182">
        <v>0</v>
      </c>
      <c r="R3182">
        <v>10</v>
      </c>
      <c r="S3182">
        <v>0</v>
      </c>
      <c r="T3182">
        <v>0</v>
      </c>
      <c r="U3182">
        <v>0</v>
      </c>
    </row>
    <row r="3183" spans="1:21" x14ac:dyDescent="0.35">
      <c r="A3183" t="s">
        <v>452</v>
      </c>
      <c r="B3183" t="s">
        <v>259</v>
      </c>
      <c r="C3183" t="s">
        <v>202</v>
      </c>
      <c r="D3183" t="s">
        <v>108</v>
      </c>
      <c r="E3183">
        <v>1</v>
      </c>
      <c r="F3183">
        <v>0</v>
      </c>
      <c r="G3183">
        <v>0</v>
      </c>
      <c r="H3183">
        <v>0</v>
      </c>
      <c r="I3183">
        <v>1</v>
      </c>
      <c r="J3183">
        <v>0</v>
      </c>
      <c r="K3183">
        <v>0</v>
      </c>
      <c r="L3183">
        <v>4</v>
      </c>
      <c r="M3183">
        <v>4</v>
      </c>
      <c r="N3183">
        <v>2</v>
      </c>
      <c r="O3183">
        <v>2</v>
      </c>
      <c r="P3183">
        <v>1</v>
      </c>
      <c r="Q3183">
        <v>2</v>
      </c>
      <c r="R3183">
        <v>5</v>
      </c>
      <c r="S3183">
        <v>0</v>
      </c>
      <c r="T3183">
        <v>0</v>
      </c>
      <c r="U3183">
        <v>0</v>
      </c>
    </row>
    <row r="3184" spans="1:21" x14ac:dyDescent="0.35">
      <c r="A3184" t="s">
        <v>452</v>
      </c>
      <c r="B3184">
        <v>44386</v>
      </c>
      <c r="C3184" t="s">
        <v>430</v>
      </c>
      <c r="D3184" t="s">
        <v>113</v>
      </c>
      <c r="E3184">
        <v>1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5</v>
      </c>
      <c r="M3184">
        <v>4</v>
      </c>
      <c r="N3184">
        <v>2</v>
      </c>
      <c r="O3184">
        <v>2</v>
      </c>
      <c r="P3184">
        <v>0</v>
      </c>
      <c r="Q3184">
        <v>3</v>
      </c>
      <c r="R3184">
        <v>2</v>
      </c>
      <c r="S3184">
        <v>1</v>
      </c>
      <c r="T3184">
        <v>0</v>
      </c>
      <c r="U3184">
        <v>0</v>
      </c>
    </row>
    <row r="3185" spans="1:21" x14ac:dyDescent="0.35">
      <c r="A3185" t="s">
        <v>452</v>
      </c>
      <c r="B3185" t="s">
        <v>446</v>
      </c>
      <c r="C3185" t="s">
        <v>428</v>
      </c>
      <c r="D3185" t="s">
        <v>113</v>
      </c>
      <c r="E3185">
        <v>1</v>
      </c>
      <c r="F3185">
        <v>0</v>
      </c>
      <c r="G3185">
        <v>0</v>
      </c>
      <c r="H3185">
        <v>0</v>
      </c>
      <c r="I3185">
        <v>1</v>
      </c>
      <c r="J3185">
        <v>0</v>
      </c>
      <c r="K3185">
        <v>0</v>
      </c>
      <c r="L3185">
        <v>5</v>
      </c>
      <c r="M3185">
        <v>5</v>
      </c>
      <c r="N3185">
        <v>3</v>
      </c>
      <c r="O3185">
        <v>3</v>
      </c>
      <c r="P3185">
        <v>1</v>
      </c>
      <c r="Q3185">
        <v>0</v>
      </c>
      <c r="R3185">
        <v>5</v>
      </c>
      <c r="S3185">
        <v>0</v>
      </c>
      <c r="T3185">
        <v>0</v>
      </c>
      <c r="U3185">
        <v>0</v>
      </c>
    </row>
    <row r="3186" spans="1:21" x14ac:dyDescent="0.35">
      <c r="A3186" t="s">
        <v>452</v>
      </c>
      <c r="B3186" t="s">
        <v>447</v>
      </c>
      <c r="C3186" t="s">
        <v>440</v>
      </c>
      <c r="D3186" t="s">
        <v>113</v>
      </c>
      <c r="E3186">
        <v>1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3.6666666666666665</v>
      </c>
      <c r="M3186">
        <v>4</v>
      </c>
      <c r="N3186">
        <v>1</v>
      </c>
      <c r="O3186">
        <v>1</v>
      </c>
      <c r="P3186">
        <v>0</v>
      </c>
      <c r="Q3186">
        <v>3</v>
      </c>
      <c r="R3186">
        <v>7</v>
      </c>
      <c r="S3186">
        <v>0</v>
      </c>
      <c r="T3186">
        <v>0</v>
      </c>
      <c r="U3186">
        <v>0</v>
      </c>
    </row>
    <row r="3187" spans="1:21" x14ac:dyDescent="0.35">
      <c r="A3187" t="s">
        <v>452</v>
      </c>
      <c r="B3187">
        <v>44388</v>
      </c>
      <c r="C3187" t="s">
        <v>448</v>
      </c>
      <c r="D3187" t="s">
        <v>113</v>
      </c>
      <c r="E3187">
        <v>1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2</v>
      </c>
      <c r="M3187">
        <v>2</v>
      </c>
      <c r="N3187">
        <v>0</v>
      </c>
      <c r="O3187">
        <v>0</v>
      </c>
      <c r="P3187">
        <v>0</v>
      </c>
      <c r="Q3187">
        <v>0</v>
      </c>
      <c r="R3187">
        <v>2</v>
      </c>
      <c r="S3187">
        <v>0</v>
      </c>
      <c r="T3187">
        <v>0</v>
      </c>
      <c r="U3187">
        <v>0</v>
      </c>
    </row>
    <row r="3188" spans="1:21" x14ac:dyDescent="0.35">
      <c r="A3188" t="s">
        <v>452</v>
      </c>
      <c r="B3188">
        <v>44393</v>
      </c>
      <c r="C3188" t="s">
        <v>428</v>
      </c>
      <c r="D3188" t="s">
        <v>118</v>
      </c>
      <c r="E3188">
        <v>1</v>
      </c>
      <c r="F3188">
        <v>0</v>
      </c>
      <c r="G3188">
        <v>0</v>
      </c>
      <c r="H3188">
        <v>0</v>
      </c>
      <c r="I3188">
        <v>1</v>
      </c>
      <c r="J3188">
        <v>0</v>
      </c>
      <c r="K3188">
        <v>0</v>
      </c>
      <c r="L3188">
        <v>5</v>
      </c>
      <c r="M3188">
        <v>8</v>
      </c>
      <c r="N3188">
        <v>2</v>
      </c>
      <c r="O3188">
        <v>2</v>
      </c>
      <c r="P3188">
        <v>0</v>
      </c>
      <c r="Q3188">
        <v>0</v>
      </c>
      <c r="R3188">
        <v>3</v>
      </c>
      <c r="S3188">
        <v>1</v>
      </c>
      <c r="T3188">
        <v>0</v>
      </c>
      <c r="U3188">
        <v>0</v>
      </c>
    </row>
    <row r="3189" spans="1:21" x14ac:dyDescent="0.35">
      <c r="A3189" t="s">
        <v>452</v>
      </c>
      <c r="B3189">
        <v>44394</v>
      </c>
      <c r="C3189" t="s">
        <v>440</v>
      </c>
      <c r="D3189" t="s">
        <v>118</v>
      </c>
      <c r="E3189">
        <v>1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6</v>
      </c>
      <c r="M3189">
        <v>7</v>
      </c>
      <c r="N3189">
        <v>0</v>
      </c>
      <c r="O3189">
        <v>0</v>
      </c>
      <c r="P3189">
        <v>0</v>
      </c>
      <c r="Q3189">
        <v>0</v>
      </c>
      <c r="R3189">
        <v>2</v>
      </c>
      <c r="S3189">
        <v>0</v>
      </c>
      <c r="T3189">
        <v>0</v>
      </c>
      <c r="U3189">
        <v>0</v>
      </c>
    </row>
    <row r="3190" spans="1:21" x14ac:dyDescent="0.35">
      <c r="A3190" t="s">
        <v>452</v>
      </c>
      <c r="B3190">
        <v>44395</v>
      </c>
      <c r="C3190" t="s">
        <v>430</v>
      </c>
      <c r="D3190" t="s">
        <v>118</v>
      </c>
      <c r="E3190">
        <v>1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0.33333333333333331</v>
      </c>
      <c r="M3190">
        <v>4</v>
      </c>
      <c r="N3190">
        <v>6</v>
      </c>
      <c r="O3190">
        <v>5</v>
      </c>
      <c r="P3190">
        <v>0</v>
      </c>
      <c r="Q3190">
        <v>4</v>
      </c>
      <c r="R3190">
        <v>0</v>
      </c>
      <c r="S3190">
        <v>0</v>
      </c>
      <c r="T3190">
        <v>0</v>
      </c>
      <c r="U3190">
        <v>0</v>
      </c>
    </row>
    <row r="3191" spans="1:21" x14ac:dyDescent="0.35">
      <c r="A3191" t="s">
        <v>452</v>
      </c>
      <c r="B3191">
        <v>44396</v>
      </c>
      <c r="C3191" t="s">
        <v>439</v>
      </c>
      <c r="D3191" t="s">
        <v>91</v>
      </c>
      <c r="E3191">
        <v>1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3.6666666666666665</v>
      </c>
      <c r="M3191">
        <v>6</v>
      </c>
      <c r="N3191">
        <v>7</v>
      </c>
      <c r="O3191">
        <v>2</v>
      </c>
      <c r="P3191">
        <v>0</v>
      </c>
      <c r="Q3191">
        <v>1</v>
      </c>
      <c r="R3191">
        <v>3</v>
      </c>
      <c r="S3191">
        <v>2</v>
      </c>
      <c r="T3191">
        <v>0</v>
      </c>
      <c r="U3191">
        <v>0</v>
      </c>
    </row>
    <row r="3192" spans="1:21" x14ac:dyDescent="0.35">
      <c r="A3192" t="s">
        <v>452</v>
      </c>
      <c r="B3192">
        <v>44397</v>
      </c>
      <c r="C3192" t="s">
        <v>202</v>
      </c>
      <c r="D3192" t="s">
        <v>91</v>
      </c>
      <c r="E3192">
        <v>1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1</v>
      </c>
      <c r="M3192">
        <v>2</v>
      </c>
      <c r="N3192">
        <v>1</v>
      </c>
      <c r="O3192">
        <v>1</v>
      </c>
      <c r="P3192">
        <v>1</v>
      </c>
      <c r="Q3192">
        <v>1</v>
      </c>
      <c r="R3192">
        <v>1</v>
      </c>
      <c r="S3192">
        <v>0</v>
      </c>
      <c r="T3192">
        <v>0</v>
      </c>
      <c r="U3192">
        <v>0</v>
      </c>
    </row>
    <row r="3193" spans="1:21" x14ac:dyDescent="0.35">
      <c r="A3193" t="s">
        <v>452</v>
      </c>
      <c r="B3193">
        <v>44398</v>
      </c>
      <c r="C3193" t="s">
        <v>428</v>
      </c>
      <c r="D3193" t="s">
        <v>91</v>
      </c>
      <c r="E3193">
        <v>1</v>
      </c>
      <c r="F3193">
        <v>0</v>
      </c>
      <c r="G3193">
        <v>0</v>
      </c>
      <c r="H3193">
        <v>1</v>
      </c>
      <c r="I3193">
        <v>0</v>
      </c>
      <c r="J3193">
        <v>0</v>
      </c>
      <c r="K3193">
        <v>0</v>
      </c>
      <c r="L3193">
        <v>8</v>
      </c>
      <c r="M3193">
        <v>1</v>
      </c>
      <c r="N3193">
        <v>0</v>
      </c>
      <c r="O3193">
        <v>0</v>
      </c>
      <c r="P3193">
        <v>0</v>
      </c>
      <c r="Q3193">
        <v>1</v>
      </c>
      <c r="R3193">
        <v>7</v>
      </c>
      <c r="S3193">
        <v>1</v>
      </c>
      <c r="T3193">
        <v>0</v>
      </c>
      <c r="U3193">
        <v>0</v>
      </c>
    </row>
    <row r="3194" spans="1:21" x14ac:dyDescent="0.35">
      <c r="A3194" t="s">
        <v>452</v>
      </c>
      <c r="B3194">
        <v>44400</v>
      </c>
      <c r="C3194" t="s">
        <v>440</v>
      </c>
      <c r="D3194" t="s">
        <v>64</v>
      </c>
      <c r="E3194">
        <v>1</v>
      </c>
      <c r="F3194">
        <v>0</v>
      </c>
      <c r="G3194">
        <v>0</v>
      </c>
      <c r="H3194">
        <v>1</v>
      </c>
      <c r="I3194">
        <v>0</v>
      </c>
      <c r="J3194">
        <v>0</v>
      </c>
      <c r="K3194">
        <v>0</v>
      </c>
      <c r="L3194">
        <v>6</v>
      </c>
      <c r="M3194">
        <v>2</v>
      </c>
      <c r="N3194">
        <v>0</v>
      </c>
      <c r="O3194">
        <v>0</v>
      </c>
      <c r="P3194">
        <v>0</v>
      </c>
      <c r="Q3194">
        <v>1</v>
      </c>
      <c r="R3194">
        <v>5</v>
      </c>
      <c r="S3194">
        <v>0</v>
      </c>
      <c r="T3194">
        <v>0</v>
      </c>
      <c r="U3194">
        <v>0</v>
      </c>
    </row>
    <row r="3195" spans="1:21" x14ac:dyDescent="0.35">
      <c r="A3195" t="s">
        <v>452</v>
      </c>
      <c r="B3195">
        <v>44401</v>
      </c>
      <c r="C3195" t="s">
        <v>430</v>
      </c>
      <c r="D3195" t="s">
        <v>64</v>
      </c>
      <c r="E3195">
        <v>1</v>
      </c>
      <c r="F3195">
        <v>0</v>
      </c>
      <c r="G3195">
        <v>0</v>
      </c>
      <c r="H3195">
        <v>0</v>
      </c>
      <c r="I3195">
        <v>1</v>
      </c>
      <c r="J3195">
        <v>0</v>
      </c>
      <c r="K3195">
        <v>0</v>
      </c>
      <c r="L3195">
        <v>4</v>
      </c>
      <c r="M3195">
        <v>8</v>
      </c>
      <c r="N3195">
        <v>6</v>
      </c>
      <c r="O3195">
        <v>6</v>
      </c>
      <c r="P3195">
        <v>3</v>
      </c>
      <c r="Q3195">
        <v>2</v>
      </c>
      <c r="R3195">
        <v>1</v>
      </c>
      <c r="S3195">
        <v>0</v>
      </c>
      <c r="T3195">
        <v>0</v>
      </c>
      <c r="U3195">
        <v>0</v>
      </c>
    </row>
    <row r="3196" spans="1:21" x14ac:dyDescent="0.35">
      <c r="A3196" t="s">
        <v>452</v>
      </c>
      <c r="B3196">
        <v>44402</v>
      </c>
      <c r="C3196" t="s">
        <v>449</v>
      </c>
      <c r="D3196" t="s">
        <v>64</v>
      </c>
      <c r="E3196">
        <v>1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5</v>
      </c>
      <c r="M3196">
        <v>5</v>
      </c>
      <c r="N3196">
        <v>3</v>
      </c>
      <c r="O3196">
        <v>3</v>
      </c>
      <c r="P3196">
        <v>0</v>
      </c>
      <c r="Q3196">
        <v>2</v>
      </c>
      <c r="R3196">
        <v>1</v>
      </c>
      <c r="S3196">
        <v>1</v>
      </c>
      <c r="T3196">
        <v>0</v>
      </c>
      <c r="U3196">
        <v>0</v>
      </c>
    </row>
    <row r="3197" spans="1:21" x14ac:dyDescent="0.35">
      <c r="A3197" t="s">
        <v>452</v>
      </c>
      <c r="B3197" t="s">
        <v>142</v>
      </c>
      <c r="C3197" t="s">
        <v>428</v>
      </c>
      <c r="D3197" t="s">
        <v>120</v>
      </c>
      <c r="E3197">
        <v>1</v>
      </c>
      <c r="F3197">
        <v>0</v>
      </c>
      <c r="G3197">
        <v>0</v>
      </c>
      <c r="H3197">
        <v>0</v>
      </c>
      <c r="I3197">
        <v>1</v>
      </c>
      <c r="J3197">
        <v>0</v>
      </c>
      <c r="K3197">
        <v>0</v>
      </c>
      <c r="L3197">
        <v>5</v>
      </c>
      <c r="M3197">
        <v>8</v>
      </c>
      <c r="N3197">
        <v>2</v>
      </c>
      <c r="O3197">
        <v>2</v>
      </c>
      <c r="P3197">
        <v>0</v>
      </c>
      <c r="Q3197">
        <v>1</v>
      </c>
      <c r="R3197">
        <v>4</v>
      </c>
      <c r="S3197">
        <v>0</v>
      </c>
      <c r="T3197">
        <v>0</v>
      </c>
      <c r="U3197">
        <v>0</v>
      </c>
    </row>
    <row r="3198" spans="1:21" x14ac:dyDescent="0.35">
      <c r="A3198" t="s">
        <v>452</v>
      </c>
      <c r="B3198" t="s">
        <v>143</v>
      </c>
      <c r="C3198" t="s">
        <v>448</v>
      </c>
      <c r="D3198" t="s">
        <v>120</v>
      </c>
      <c r="E3198">
        <v>1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1</v>
      </c>
      <c r="S3198">
        <v>0</v>
      </c>
      <c r="T3198">
        <v>0</v>
      </c>
      <c r="U3198">
        <v>0</v>
      </c>
    </row>
    <row r="3199" spans="1:21" x14ac:dyDescent="0.35">
      <c r="A3199" t="s">
        <v>452</v>
      </c>
      <c r="B3199">
        <v>44404</v>
      </c>
      <c r="C3199" t="s">
        <v>439</v>
      </c>
      <c r="D3199" t="s">
        <v>120</v>
      </c>
      <c r="E3199">
        <v>1</v>
      </c>
      <c r="F3199">
        <v>0</v>
      </c>
      <c r="G3199">
        <v>0</v>
      </c>
      <c r="H3199">
        <v>0</v>
      </c>
      <c r="I3199">
        <v>1</v>
      </c>
      <c r="J3199">
        <v>0</v>
      </c>
      <c r="K3199">
        <v>0</v>
      </c>
      <c r="L3199">
        <v>3.3333333333333335</v>
      </c>
      <c r="M3199">
        <v>7</v>
      </c>
      <c r="N3199">
        <v>10</v>
      </c>
      <c r="O3199">
        <v>10</v>
      </c>
      <c r="P3199">
        <v>3</v>
      </c>
      <c r="Q3199">
        <v>5</v>
      </c>
      <c r="R3199">
        <v>4</v>
      </c>
      <c r="S3199">
        <v>1</v>
      </c>
      <c r="T3199">
        <v>0</v>
      </c>
      <c r="U3199">
        <v>0</v>
      </c>
    </row>
    <row r="3200" spans="1:21" x14ac:dyDescent="0.35">
      <c r="A3200" t="s">
        <v>452</v>
      </c>
      <c r="B3200" t="s">
        <v>0</v>
      </c>
      <c r="C3200" t="s">
        <v>1</v>
      </c>
      <c r="D3200" t="s">
        <v>2</v>
      </c>
      <c r="E3200" t="s">
        <v>3</v>
      </c>
      <c r="F3200" t="s">
        <v>4</v>
      </c>
      <c r="G3200" t="s">
        <v>5</v>
      </c>
      <c r="H3200" t="s">
        <v>6</v>
      </c>
      <c r="I3200" t="s">
        <v>7</v>
      </c>
      <c r="J3200" t="s">
        <v>8</v>
      </c>
      <c r="K3200" t="s">
        <v>9</v>
      </c>
      <c r="L3200" t="s">
        <v>10</v>
      </c>
      <c r="M3200" t="s">
        <v>11</v>
      </c>
      <c r="N3200" t="s">
        <v>12</v>
      </c>
      <c r="O3200" t="s">
        <v>13</v>
      </c>
      <c r="P3200" t="s">
        <v>14</v>
      </c>
      <c r="Q3200" t="s">
        <v>15</v>
      </c>
      <c r="R3200" t="s">
        <v>16</v>
      </c>
      <c r="S3200" t="s">
        <v>17</v>
      </c>
      <c r="T3200" t="s">
        <v>18</v>
      </c>
      <c r="U3200" t="s">
        <v>19</v>
      </c>
    </row>
    <row r="3201" spans="1:21" x14ac:dyDescent="0.35">
      <c r="A3201" t="s">
        <v>452</v>
      </c>
      <c r="B3201">
        <v>44405</v>
      </c>
      <c r="C3201" t="s">
        <v>440</v>
      </c>
      <c r="D3201" t="s">
        <v>120</v>
      </c>
      <c r="E3201">
        <v>1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5.333333333333333</v>
      </c>
      <c r="M3201">
        <v>5</v>
      </c>
      <c r="N3201">
        <v>1</v>
      </c>
      <c r="O3201">
        <v>1</v>
      </c>
      <c r="P3201">
        <v>1</v>
      </c>
      <c r="Q3201">
        <v>1</v>
      </c>
      <c r="R3201">
        <v>6</v>
      </c>
      <c r="S3201">
        <v>0</v>
      </c>
      <c r="T3201">
        <v>0</v>
      </c>
      <c r="U3201">
        <v>0</v>
      </c>
    </row>
    <row r="3202" spans="1:21" x14ac:dyDescent="0.35">
      <c r="A3202" t="s">
        <v>452</v>
      </c>
      <c r="B3202">
        <v>44406</v>
      </c>
      <c r="C3202" t="s">
        <v>430</v>
      </c>
      <c r="D3202" t="s">
        <v>120</v>
      </c>
      <c r="E3202">
        <v>1</v>
      </c>
      <c r="F3202">
        <v>0</v>
      </c>
      <c r="G3202">
        <v>0</v>
      </c>
      <c r="H3202">
        <v>0</v>
      </c>
      <c r="I3202">
        <v>1</v>
      </c>
      <c r="J3202">
        <v>0</v>
      </c>
      <c r="K3202">
        <v>0</v>
      </c>
      <c r="L3202">
        <v>5</v>
      </c>
      <c r="M3202">
        <v>6</v>
      </c>
      <c r="N3202">
        <v>5</v>
      </c>
      <c r="O3202">
        <v>5</v>
      </c>
      <c r="P3202">
        <v>2</v>
      </c>
      <c r="Q3202">
        <v>2</v>
      </c>
      <c r="R3202">
        <v>7</v>
      </c>
      <c r="S3202">
        <v>0</v>
      </c>
      <c r="T3202">
        <v>0</v>
      </c>
      <c r="U3202">
        <v>0</v>
      </c>
    </row>
    <row r="3203" spans="1:21" x14ac:dyDescent="0.35">
      <c r="A3203" t="s">
        <v>452</v>
      </c>
      <c r="B3203">
        <v>44407</v>
      </c>
      <c r="C3203" t="s">
        <v>450</v>
      </c>
      <c r="D3203" t="s">
        <v>87</v>
      </c>
      <c r="E3203">
        <v>1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4</v>
      </c>
      <c r="M3203">
        <v>3</v>
      </c>
      <c r="N3203">
        <v>1</v>
      </c>
      <c r="O3203">
        <v>1</v>
      </c>
      <c r="P3203">
        <v>1</v>
      </c>
      <c r="Q3203">
        <v>1</v>
      </c>
      <c r="R3203">
        <v>4</v>
      </c>
      <c r="S3203">
        <v>0</v>
      </c>
      <c r="T3203">
        <v>0</v>
      </c>
      <c r="U3203">
        <v>0</v>
      </c>
    </row>
    <row r="3204" spans="1:21" x14ac:dyDescent="0.35">
      <c r="A3204" t="s">
        <v>452</v>
      </c>
      <c r="B3204">
        <v>44408</v>
      </c>
      <c r="C3204" t="s">
        <v>449</v>
      </c>
      <c r="D3204" t="s">
        <v>87</v>
      </c>
      <c r="E3204">
        <v>1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5</v>
      </c>
      <c r="M3204">
        <v>5</v>
      </c>
      <c r="N3204">
        <v>4</v>
      </c>
      <c r="O3204">
        <v>4</v>
      </c>
      <c r="P3204">
        <v>2</v>
      </c>
      <c r="Q3204">
        <v>1</v>
      </c>
      <c r="R3204">
        <v>4</v>
      </c>
      <c r="S3204">
        <v>2</v>
      </c>
      <c r="T3204">
        <v>0</v>
      </c>
      <c r="U3204">
        <v>0</v>
      </c>
    </row>
    <row r="3205" spans="1:21" x14ac:dyDescent="0.35">
      <c r="A3205" t="s">
        <v>452</v>
      </c>
      <c r="B3205">
        <v>44409</v>
      </c>
      <c r="C3205" t="s">
        <v>428</v>
      </c>
      <c r="D3205" t="s">
        <v>87</v>
      </c>
      <c r="E3205">
        <v>1</v>
      </c>
      <c r="F3205">
        <v>0</v>
      </c>
      <c r="G3205">
        <v>0</v>
      </c>
      <c r="H3205">
        <v>0</v>
      </c>
      <c r="I3205">
        <v>1</v>
      </c>
      <c r="J3205">
        <v>0</v>
      </c>
      <c r="K3205">
        <v>0</v>
      </c>
      <c r="L3205">
        <v>5.666666666666667</v>
      </c>
      <c r="M3205">
        <v>8</v>
      </c>
      <c r="N3205">
        <v>4</v>
      </c>
      <c r="O3205">
        <v>4</v>
      </c>
      <c r="P3205">
        <v>1</v>
      </c>
      <c r="Q3205">
        <v>1</v>
      </c>
      <c r="R3205">
        <v>4</v>
      </c>
      <c r="S3205">
        <v>0</v>
      </c>
      <c r="T3205">
        <v>0</v>
      </c>
      <c r="U3205">
        <v>1</v>
      </c>
    </row>
    <row r="3206" spans="1:21" x14ac:dyDescent="0.35">
      <c r="A3206" t="s">
        <v>452</v>
      </c>
      <c r="B3206">
        <v>44410</v>
      </c>
      <c r="C3206" t="s">
        <v>440</v>
      </c>
      <c r="D3206" t="s">
        <v>95</v>
      </c>
      <c r="E3206">
        <v>1</v>
      </c>
      <c r="F3206">
        <v>0</v>
      </c>
      <c r="G3206">
        <v>0</v>
      </c>
      <c r="H3206">
        <v>0</v>
      </c>
      <c r="I3206">
        <v>1</v>
      </c>
      <c r="J3206">
        <v>0</v>
      </c>
      <c r="K3206">
        <v>0</v>
      </c>
      <c r="L3206">
        <v>5</v>
      </c>
      <c r="M3206">
        <v>6</v>
      </c>
      <c r="N3206">
        <v>5</v>
      </c>
      <c r="O3206">
        <v>4</v>
      </c>
      <c r="P3206">
        <v>1</v>
      </c>
      <c r="Q3206">
        <v>0</v>
      </c>
      <c r="R3206">
        <v>4</v>
      </c>
      <c r="S3206">
        <v>0</v>
      </c>
      <c r="T3206">
        <v>0</v>
      </c>
      <c r="U3206">
        <v>0</v>
      </c>
    </row>
    <row r="3207" spans="1:21" x14ac:dyDescent="0.35">
      <c r="A3207" t="s">
        <v>452</v>
      </c>
      <c r="B3207">
        <v>44411</v>
      </c>
      <c r="C3207" t="s">
        <v>430</v>
      </c>
      <c r="D3207" t="s">
        <v>95</v>
      </c>
      <c r="E3207">
        <v>1</v>
      </c>
      <c r="F3207">
        <v>0</v>
      </c>
      <c r="G3207">
        <v>0</v>
      </c>
      <c r="H3207">
        <v>0</v>
      </c>
      <c r="I3207">
        <v>1</v>
      </c>
      <c r="J3207">
        <v>0</v>
      </c>
      <c r="K3207">
        <v>0</v>
      </c>
      <c r="L3207">
        <v>5.666666666666667</v>
      </c>
      <c r="M3207">
        <v>8</v>
      </c>
      <c r="N3207">
        <v>4</v>
      </c>
      <c r="O3207">
        <v>4</v>
      </c>
      <c r="P3207">
        <v>2</v>
      </c>
      <c r="Q3207">
        <v>2</v>
      </c>
      <c r="R3207">
        <v>4</v>
      </c>
      <c r="S3207">
        <v>0</v>
      </c>
      <c r="T3207">
        <v>0</v>
      </c>
      <c r="U3207">
        <v>0</v>
      </c>
    </row>
    <row r="3208" spans="1:21" x14ac:dyDescent="0.35">
      <c r="A3208" t="s">
        <v>452</v>
      </c>
      <c r="B3208">
        <v>44412</v>
      </c>
      <c r="C3208" t="s">
        <v>450</v>
      </c>
      <c r="D3208" t="s">
        <v>95</v>
      </c>
      <c r="E3208">
        <v>1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4.333333333333333</v>
      </c>
      <c r="M3208">
        <v>5</v>
      </c>
      <c r="N3208">
        <v>2</v>
      </c>
      <c r="O3208">
        <v>2</v>
      </c>
      <c r="P3208">
        <v>0</v>
      </c>
      <c r="Q3208">
        <v>0</v>
      </c>
      <c r="R3208">
        <v>5</v>
      </c>
      <c r="S3208">
        <v>0</v>
      </c>
      <c r="T3208">
        <v>0</v>
      </c>
      <c r="U3208">
        <v>0</v>
      </c>
    </row>
    <row r="3209" spans="1:21" x14ac:dyDescent="0.35">
      <c r="A3209" t="s">
        <v>452</v>
      </c>
      <c r="B3209">
        <v>44413</v>
      </c>
      <c r="C3209" t="s">
        <v>449</v>
      </c>
      <c r="D3209" t="s">
        <v>95</v>
      </c>
      <c r="E3209">
        <v>1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5</v>
      </c>
      <c r="M3209">
        <v>3</v>
      </c>
      <c r="N3209">
        <v>1</v>
      </c>
      <c r="O3209">
        <v>0</v>
      </c>
      <c r="P3209">
        <v>0</v>
      </c>
      <c r="Q3209">
        <v>1</v>
      </c>
      <c r="R3209">
        <v>3</v>
      </c>
      <c r="S3209">
        <v>1</v>
      </c>
      <c r="T3209">
        <v>0</v>
      </c>
      <c r="U3209">
        <v>0</v>
      </c>
    </row>
    <row r="3210" spans="1:21" x14ac:dyDescent="0.35">
      <c r="A3210" t="s">
        <v>452</v>
      </c>
      <c r="B3210">
        <v>44414</v>
      </c>
      <c r="C3210" t="s">
        <v>428</v>
      </c>
      <c r="D3210" t="s">
        <v>119</v>
      </c>
      <c r="E3210">
        <v>1</v>
      </c>
      <c r="F3210">
        <v>0</v>
      </c>
      <c r="G3210">
        <v>0</v>
      </c>
      <c r="H3210">
        <v>0</v>
      </c>
      <c r="I3210">
        <v>1</v>
      </c>
      <c r="J3210">
        <v>0</v>
      </c>
      <c r="K3210">
        <v>0</v>
      </c>
      <c r="L3210">
        <v>5</v>
      </c>
      <c r="M3210">
        <v>5</v>
      </c>
      <c r="N3210">
        <v>2</v>
      </c>
      <c r="O3210">
        <v>2</v>
      </c>
      <c r="P3210">
        <v>1</v>
      </c>
      <c r="Q3210">
        <v>1</v>
      </c>
      <c r="R3210">
        <v>5</v>
      </c>
      <c r="S3210">
        <v>0</v>
      </c>
      <c r="T3210">
        <v>0</v>
      </c>
      <c r="U3210">
        <v>0</v>
      </c>
    </row>
    <row r="3211" spans="1:21" x14ac:dyDescent="0.35">
      <c r="A3211" t="s">
        <v>452</v>
      </c>
      <c r="B3211">
        <v>44415</v>
      </c>
      <c r="C3211" t="s">
        <v>440</v>
      </c>
      <c r="D3211" t="s">
        <v>119</v>
      </c>
      <c r="E3211">
        <v>1</v>
      </c>
      <c r="F3211">
        <v>0</v>
      </c>
      <c r="G3211">
        <v>0</v>
      </c>
      <c r="H3211">
        <v>0</v>
      </c>
      <c r="I3211">
        <v>1</v>
      </c>
      <c r="J3211">
        <v>0</v>
      </c>
      <c r="K3211">
        <v>0</v>
      </c>
      <c r="L3211">
        <v>4.666666666666667</v>
      </c>
      <c r="M3211">
        <v>5</v>
      </c>
      <c r="N3211">
        <v>4</v>
      </c>
      <c r="O3211">
        <v>4</v>
      </c>
      <c r="P3211">
        <v>2</v>
      </c>
      <c r="Q3211">
        <v>1</v>
      </c>
      <c r="R3211">
        <v>5</v>
      </c>
      <c r="S3211">
        <v>0</v>
      </c>
      <c r="T3211">
        <v>0</v>
      </c>
      <c r="U3211">
        <v>0</v>
      </c>
    </row>
    <row r="3212" spans="1:21" x14ac:dyDescent="0.35">
      <c r="A3212" t="s">
        <v>452</v>
      </c>
      <c r="B3212">
        <v>44416</v>
      </c>
      <c r="C3212" t="s">
        <v>430</v>
      </c>
      <c r="D3212" t="s">
        <v>119</v>
      </c>
      <c r="E3212">
        <v>1</v>
      </c>
      <c r="F3212">
        <v>0</v>
      </c>
      <c r="G3212">
        <v>0</v>
      </c>
      <c r="H3212">
        <v>0</v>
      </c>
      <c r="I3212">
        <v>1</v>
      </c>
      <c r="J3212">
        <v>0</v>
      </c>
      <c r="K3212">
        <v>0</v>
      </c>
      <c r="L3212">
        <v>6</v>
      </c>
      <c r="M3212">
        <v>4</v>
      </c>
      <c r="N3212">
        <v>3</v>
      </c>
      <c r="O3212">
        <v>3</v>
      </c>
      <c r="P3212">
        <v>3</v>
      </c>
      <c r="Q3212">
        <v>1</v>
      </c>
      <c r="R3212">
        <v>1</v>
      </c>
      <c r="S3212">
        <v>0</v>
      </c>
      <c r="T3212">
        <v>0</v>
      </c>
      <c r="U3212">
        <v>0</v>
      </c>
    </row>
    <row r="3213" spans="1:21" x14ac:dyDescent="0.35">
      <c r="A3213" t="s">
        <v>452</v>
      </c>
      <c r="B3213">
        <v>44418</v>
      </c>
      <c r="C3213" t="s">
        <v>450</v>
      </c>
      <c r="D3213" t="s">
        <v>99</v>
      </c>
      <c r="E3213">
        <v>1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1</v>
      </c>
      <c r="M3213">
        <v>4</v>
      </c>
      <c r="N3213">
        <v>4</v>
      </c>
      <c r="O3213">
        <v>4</v>
      </c>
      <c r="P3213">
        <v>1</v>
      </c>
      <c r="Q3213">
        <v>1</v>
      </c>
      <c r="R3213">
        <v>0</v>
      </c>
      <c r="S3213">
        <v>0</v>
      </c>
      <c r="T3213">
        <v>0</v>
      </c>
      <c r="U3213">
        <v>0</v>
      </c>
    </row>
    <row r="3214" spans="1:21" x14ac:dyDescent="0.35">
      <c r="A3214" t="s">
        <v>452</v>
      </c>
      <c r="B3214" t="s">
        <v>419</v>
      </c>
      <c r="C3214" t="s">
        <v>428</v>
      </c>
      <c r="D3214" t="s">
        <v>99</v>
      </c>
      <c r="E3214">
        <v>1</v>
      </c>
      <c r="F3214">
        <v>0</v>
      </c>
      <c r="G3214">
        <v>0</v>
      </c>
      <c r="H3214">
        <v>1</v>
      </c>
      <c r="I3214">
        <v>0</v>
      </c>
      <c r="J3214">
        <v>0</v>
      </c>
      <c r="K3214">
        <v>0</v>
      </c>
      <c r="L3214">
        <v>5.333333333333333</v>
      </c>
      <c r="M3214">
        <v>3</v>
      </c>
      <c r="N3214">
        <v>1</v>
      </c>
      <c r="O3214">
        <v>1</v>
      </c>
      <c r="P3214">
        <v>0</v>
      </c>
      <c r="Q3214">
        <v>2</v>
      </c>
      <c r="R3214">
        <v>8</v>
      </c>
      <c r="S3214">
        <v>0</v>
      </c>
      <c r="T3214">
        <v>0</v>
      </c>
      <c r="U3214">
        <v>0</v>
      </c>
    </row>
    <row r="3215" spans="1:21" x14ac:dyDescent="0.35">
      <c r="A3215" t="s">
        <v>452</v>
      </c>
      <c r="B3215" t="s">
        <v>421</v>
      </c>
      <c r="C3215" t="s">
        <v>195</v>
      </c>
      <c r="D3215" t="s">
        <v>99</v>
      </c>
      <c r="E3215">
        <v>1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4.333333333333333</v>
      </c>
      <c r="M3215">
        <v>3</v>
      </c>
      <c r="N3215">
        <v>1</v>
      </c>
      <c r="O3215">
        <v>1</v>
      </c>
      <c r="P3215">
        <v>0</v>
      </c>
      <c r="Q3215">
        <v>2</v>
      </c>
      <c r="R3215">
        <v>2</v>
      </c>
      <c r="S3215">
        <v>0</v>
      </c>
      <c r="T3215">
        <v>0</v>
      </c>
      <c r="U3215">
        <v>0</v>
      </c>
    </row>
    <row r="3216" spans="1:21" x14ac:dyDescent="0.35">
      <c r="A3216" t="s">
        <v>452</v>
      </c>
      <c r="B3216">
        <v>44421</v>
      </c>
      <c r="C3216" t="s">
        <v>440</v>
      </c>
      <c r="D3216" t="s">
        <v>36</v>
      </c>
      <c r="E3216">
        <v>1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5</v>
      </c>
      <c r="M3216">
        <v>6</v>
      </c>
      <c r="N3216">
        <v>3</v>
      </c>
      <c r="O3216">
        <v>3</v>
      </c>
      <c r="P3216">
        <v>0</v>
      </c>
      <c r="Q3216">
        <v>1</v>
      </c>
      <c r="R3216">
        <v>6</v>
      </c>
      <c r="S3216">
        <v>1</v>
      </c>
      <c r="T3216">
        <v>0</v>
      </c>
      <c r="U3216">
        <v>0</v>
      </c>
    </row>
    <row r="3217" spans="1:21" x14ac:dyDescent="0.35">
      <c r="A3217" t="s">
        <v>452</v>
      </c>
      <c r="B3217">
        <v>44422</v>
      </c>
      <c r="C3217" t="s">
        <v>430</v>
      </c>
      <c r="D3217" t="s">
        <v>36</v>
      </c>
      <c r="E3217">
        <v>1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6.666666666666667</v>
      </c>
      <c r="M3217">
        <v>2</v>
      </c>
      <c r="N3217">
        <v>1</v>
      </c>
      <c r="O3217">
        <v>1</v>
      </c>
      <c r="P3217">
        <v>1</v>
      </c>
      <c r="Q3217">
        <v>3</v>
      </c>
      <c r="R3217">
        <v>8</v>
      </c>
      <c r="S3217">
        <v>0</v>
      </c>
      <c r="T3217">
        <v>0</v>
      </c>
      <c r="U3217">
        <v>1</v>
      </c>
    </row>
    <row r="3218" spans="1:21" x14ac:dyDescent="0.35">
      <c r="A3218" t="s">
        <v>452</v>
      </c>
      <c r="B3218">
        <v>44423</v>
      </c>
      <c r="C3218" t="s">
        <v>450</v>
      </c>
      <c r="D3218" t="s">
        <v>36</v>
      </c>
      <c r="E3218">
        <v>1</v>
      </c>
      <c r="F3218">
        <v>0</v>
      </c>
      <c r="G3218">
        <v>0</v>
      </c>
      <c r="H3218">
        <v>0</v>
      </c>
      <c r="I3218">
        <v>1</v>
      </c>
      <c r="J3218">
        <v>0</v>
      </c>
      <c r="K3218">
        <v>0</v>
      </c>
      <c r="L3218">
        <v>2</v>
      </c>
      <c r="M3218">
        <v>6</v>
      </c>
      <c r="N3218">
        <v>6</v>
      </c>
      <c r="O3218">
        <v>6</v>
      </c>
      <c r="P3218">
        <v>3</v>
      </c>
      <c r="Q3218">
        <v>1</v>
      </c>
      <c r="R3218">
        <v>3</v>
      </c>
      <c r="S3218">
        <v>0</v>
      </c>
      <c r="T3218">
        <v>0</v>
      </c>
      <c r="U3218">
        <v>0</v>
      </c>
    </row>
    <row r="3219" spans="1:21" x14ac:dyDescent="0.35">
      <c r="A3219" t="s">
        <v>452</v>
      </c>
      <c r="B3219">
        <v>44424</v>
      </c>
      <c r="C3219" t="s">
        <v>449</v>
      </c>
      <c r="D3219" t="s">
        <v>45</v>
      </c>
      <c r="E3219">
        <v>1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3.6666666666666665</v>
      </c>
      <c r="M3219">
        <v>6</v>
      </c>
      <c r="N3219">
        <v>2</v>
      </c>
      <c r="O3219">
        <v>2</v>
      </c>
      <c r="P3219">
        <v>0</v>
      </c>
      <c r="Q3219">
        <v>0</v>
      </c>
      <c r="R3219">
        <v>2</v>
      </c>
      <c r="S3219">
        <v>0</v>
      </c>
      <c r="T3219">
        <v>0</v>
      </c>
      <c r="U3219">
        <v>0</v>
      </c>
    </row>
    <row r="3220" spans="1:21" x14ac:dyDescent="0.35">
      <c r="A3220" t="s">
        <v>452</v>
      </c>
      <c r="B3220">
        <v>44425</v>
      </c>
      <c r="C3220" t="s">
        <v>428</v>
      </c>
      <c r="D3220" t="s">
        <v>45</v>
      </c>
      <c r="E3220">
        <v>1</v>
      </c>
      <c r="F3220">
        <v>0</v>
      </c>
      <c r="G3220">
        <v>0</v>
      </c>
      <c r="H3220">
        <v>0</v>
      </c>
      <c r="I3220">
        <v>1</v>
      </c>
      <c r="J3220">
        <v>0</v>
      </c>
      <c r="K3220">
        <v>0</v>
      </c>
      <c r="L3220">
        <v>7</v>
      </c>
      <c r="M3220">
        <v>5</v>
      </c>
      <c r="N3220">
        <v>3</v>
      </c>
      <c r="O3220">
        <v>3</v>
      </c>
      <c r="P3220">
        <v>2</v>
      </c>
      <c r="Q3220">
        <v>2</v>
      </c>
      <c r="R3220">
        <v>9</v>
      </c>
      <c r="S3220">
        <v>0</v>
      </c>
      <c r="T3220">
        <v>0</v>
      </c>
      <c r="U3220">
        <v>0</v>
      </c>
    </row>
    <row r="3221" spans="1:21" x14ac:dyDescent="0.35">
      <c r="A3221" t="s">
        <v>452</v>
      </c>
      <c r="B3221" t="s">
        <v>0</v>
      </c>
      <c r="C3221" t="s">
        <v>1</v>
      </c>
      <c r="D3221" t="s">
        <v>2</v>
      </c>
      <c r="E3221" t="s">
        <v>3</v>
      </c>
      <c r="F3221" t="s">
        <v>4</v>
      </c>
      <c r="G3221" t="s">
        <v>5</v>
      </c>
      <c r="H3221" t="s">
        <v>6</v>
      </c>
      <c r="I3221" t="s">
        <v>7</v>
      </c>
      <c r="J3221" t="s">
        <v>8</v>
      </c>
      <c r="K3221" t="s">
        <v>9</v>
      </c>
      <c r="L3221" t="s">
        <v>10</v>
      </c>
      <c r="M3221" t="s">
        <v>11</v>
      </c>
      <c r="N3221" t="s">
        <v>12</v>
      </c>
      <c r="O3221" t="s">
        <v>13</v>
      </c>
      <c r="P3221" t="s">
        <v>14</v>
      </c>
      <c r="Q3221" t="s">
        <v>15</v>
      </c>
      <c r="R3221" t="s">
        <v>16</v>
      </c>
      <c r="S3221" t="s">
        <v>17</v>
      </c>
      <c r="T3221" t="s">
        <v>18</v>
      </c>
      <c r="U3221" t="s">
        <v>19</v>
      </c>
    </row>
    <row r="3222" spans="1:21" x14ac:dyDescent="0.35">
      <c r="A3222" t="s">
        <v>452</v>
      </c>
      <c r="B3222">
        <v>44426</v>
      </c>
      <c r="C3222" t="s">
        <v>440</v>
      </c>
      <c r="D3222" t="s">
        <v>45</v>
      </c>
      <c r="E3222">
        <v>1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6</v>
      </c>
      <c r="M3222">
        <v>5</v>
      </c>
      <c r="N3222">
        <v>1</v>
      </c>
      <c r="O3222">
        <v>1</v>
      </c>
      <c r="P3222">
        <v>0</v>
      </c>
      <c r="Q3222">
        <v>2</v>
      </c>
      <c r="R3222">
        <v>6</v>
      </c>
      <c r="S3222">
        <v>0</v>
      </c>
      <c r="T3222">
        <v>0</v>
      </c>
      <c r="U3222">
        <v>1</v>
      </c>
    </row>
    <row r="3223" spans="1:21" x14ac:dyDescent="0.35">
      <c r="A3223" t="s">
        <v>452</v>
      </c>
      <c r="B3223">
        <v>44427</v>
      </c>
      <c r="C3223" t="s">
        <v>430</v>
      </c>
      <c r="D3223" t="s">
        <v>61</v>
      </c>
      <c r="E3223">
        <v>1</v>
      </c>
      <c r="F3223">
        <v>0</v>
      </c>
      <c r="G3223">
        <v>0</v>
      </c>
      <c r="H3223">
        <v>0</v>
      </c>
      <c r="I3223">
        <v>1</v>
      </c>
      <c r="J3223">
        <v>0</v>
      </c>
      <c r="K3223">
        <v>0</v>
      </c>
      <c r="L3223">
        <v>6</v>
      </c>
      <c r="M3223">
        <v>6</v>
      </c>
      <c r="N3223">
        <v>4</v>
      </c>
      <c r="O3223">
        <v>4</v>
      </c>
      <c r="P3223">
        <v>0</v>
      </c>
      <c r="Q3223">
        <v>1</v>
      </c>
      <c r="R3223">
        <v>4</v>
      </c>
      <c r="S3223">
        <v>0</v>
      </c>
      <c r="T3223">
        <v>0</v>
      </c>
      <c r="U3223">
        <v>0</v>
      </c>
    </row>
    <row r="3224" spans="1:21" x14ac:dyDescent="0.35">
      <c r="A3224" t="s">
        <v>452</v>
      </c>
      <c r="B3224">
        <v>44428</v>
      </c>
      <c r="C3224" t="s">
        <v>450</v>
      </c>
      <c r="D3224" t="s">
        <v>61</v>
      </c>
      <c r="E3224">
        <v>1</v>
      </c>
      <c r="F3224">
        <v>0</v>
      </c>
      <c r="G3224">
        <v>0</v>
      </c>
      <c r="H3224">
        <v>0</v>
      </c>
      <c r="I3224">
        <v>1</v>
      </c>
      <c r="J3224">
        <v>0</v>
      </c>
      <c r="K3224">
        <v>0</v>
      </c>
      <c r="L3224">
        <v>5</v>
      </c>
      <c r="M3224">
        <v>5</v>
      </c>
      <c r="N3224">
        <v>3</v>
      </c>
      <c r="O3224">
        <v>3</v>
      </c>
      <c r="P3224">
        <v>0</v>
      </c>
      <c r="Q3224">
        <v>1</v>
      </c>
      <c r="R3224">
        <v>6</v>
      </c>
      <c r="S3224">
        <v>0</v>
      </c>
      <c r="T3224">
        <v>0</v>
      </c>
      <c r="U3224">
        <v>0</v>
      </c>
    </row>
    <row r="3225" spans="1:21" x14ac:dyDescent="0.35">
      <c r="A3225" t="s">
        <v>452</v>
      </c>
      <c r="B3225">
        <v>44429</v>
      </c>
      <c r="C3225" t="s">
        <v>449</v>
      </c>
      <c r="D3225" t="s">
        <v>61</v>
      </c>
      <c r="E3225">
        <v>1</v>
      </c>
      <c r="F3225">
        <v>0</v>
      </c>
      <c r="G3225">
        <v>0</v>
      </c>
      <c r="H3225">
        <v>0</v>
      </c>
      <c r="I3225">
        <v>1</v>
      </c>
      <c r="J3225">
        <v>0</v>
      </c>
      <c r="K3225">
        <v>0</v>
      </c>
      <c r="L3225">
        <v>5</v>
      </c>
      <c r="M3225">
        <v>6</v>
      </c>
      <c r="N3225">
        <v>3</v>
      </c>
      <c r="O3225">
        <v>3</v>
      </c>
      <c r="P3225">
        <v>3</v>
      </c>
      <c r="Q3225">
        <v>0</v>
      </c>
      <c r="R3225">
        <v>2</v>
      </c>
      <c r="S3225">
        <v>0</v>
      </c>
      <c r="T3225">
        <v>0</v>
      </c>
      <c r="U3225">
        <v>0</v>
      </c>
    </row>
    <row r="3226" spans="1:21" x14ac:dyDescent="0.35">
      <c r="A3226" t="s">
        <v>452</v>
      </c>
      <c r="B3226">
        <v>44430</v>
      </c>
      <c r="C3226" t="s">
        <v>428</v>
      </c>
      <c r="D3226" t="s">
        <v>61</v>
      </c>
      <c r="E3226">
        <v>1</v>
      </c>
      <c r="F3226">
        <v>0</v>
      </c>
      <c r="G3226">
        <v>0</v>
      </c>
      <c r="H3226">
        <v>1</v>
      </c>
      <c r="I3226">
        <v>0</v>
      </c>
      <c r="J3226">
        <v>0</v>
      </c>
      <c r="K3226">
        <v>0</v>
      </c>
      <c r="L3226">
        <v>6</v>
      </c>
      <c r="M3226">
        <v>4</v>
      </c>
      <c r="N3226">
        <v>2</v>
      </c>
      <c r="O3226">
        <v>2</v>
      </c>
      <c r="P3226">
        <v>0</v>
      </c>
      <c r="Q3226">
        <v>2</v>
      </c>
      <c r="R3226">
        <v>6</v>
      </c>
      <c r="S3226">
        <v>0</v>
      </c>
      <c r="T3226">
        <v>0</v>
      </c>
      <c r="U3226">
        <v>0</v>
      </c>
    </row>
    <row r="3227" spans="1:21" x14ac:dyDescent="0.35">
      <c r="A3227" t="s">
        <v>452</v>
      </c>
      <c r="B3227">
        <v>44432</v>
      </c>
      <c r="C3227" t="s">
        <v>440</v>
      </c>
      <c r="D3227" t="s">
        <v>50</v>
      </c>
      <c r="E3227">
        <v>1</v>
      </c>
      <c r="F3227">
        <v>0</v>
      </c>
      <c r="G3227">
        <v>0</v>
      </c>
      <c r="H3227">
        <v>0</v>
      </c>
      <c r="I3227">
        <v>1</v>
      </c>
      <c r="J3227">
        <v>0</v>
      </c>
      <c r="K3227">
        <v>0</v>
      </c>
      <c r="L3227">
        <v>3.6666666666666665</v>
      </c>
      <c r="M3227">
        <v>11</v>
      </c>
      <c r="N3227">
        <v>7</v>
      </c>
      <c r="O3227">
        <v>7</v>
      </c>
      <c r="P3227">
        <v>4</v>
      </c>
      <c r="Q3227">
        <v>0</v>
      </c>
      <c r="R3227">
        <v>5</v>
      </c>
      <c r="S3227">
        <v>0</v>
      </c>
      <c r="T3227">
        <v>0</v>
      </c>
      <c r="U3227">
        <v>0</v>
      </c>
    </row>
    <row r="3228" spans="1:21" x14ac:dyDescent="0.35">
      <c r="A3228" t="s">
        <v>452</v>
      </c>
      <c r="B3228">
        <v>44433</v>
      </c>
      <c r="C3228" t="s">
        <v>430</v>
      </c>
      <c r="D3228" t="s">
        <v>50</v>
      </c>
      <c r="E3228">
        <v>1</v>
      </c>
      <c r="F3228">
        <v>0</v>
      </c>
      <c r="G3228">
        <v>0</v>
      </c>
      <c r="H3228">
        <v>0</v>
      </c>
      <c r="I3228">
        <v>1</v>
      </c>
      <c r="J3228">
        <v>0</v>
      </c>
      <c r="K3228">
        <v>0</v>
      </c>
      <c r="L3228">
        <v>6</v>
      </c>
      <c r="M3228">
        <v>2</v>
      </c>
      <c r="N3228">
        <v>3</v>
      </c>
      <c r="O3228">
        <v>2</v>
      </c>
      <c r="P3228">
        <v>1</v>
      </c>
      <c r="Q3228">
        <v>1</v>
      </c>
      <c r="R3228">
        <v>3</v>
      </c>
      <c r="S3228">
        <v>0</v>
      </c>
      <c r="T3228">
        <v>0</v>
      </c>
      <c r="U3228">
        <v>0</v>
      </c>
    </row>
    <row r="3229" spans="1:21" x14ac:dyDescent="0.35">
      <c r="A3229" t="s">
        <v>452</v>
      </c>
      <c r="B3229">
        <v>44434</v>
      </c>
      <c r="C3229" t="s">
        <v>450</v>
      </c>
      <c r="D3229" t="s">
        <v>50</v>
      </c>
      <c r="E3229">
        <v>1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7</v>
      </c>
      <c r="M3229">
        <v>3</v>
      </c>
      <c r="N3229">
        <v>2</v>
      </c>
      <c r="O3229">
        <v>2</v>
      </c>
      <c r="P3229">
        <v>1</v>
      </c>
      <c r="Q3229">
        <v>0</v>
      </c>
      <c r="R3229">
        <v>5</v>
      </c>
      <c r="S3229">
        <v>0</v>
      </c>
      <c r="T3229">
        <v>0</v>
      </c>
      <c r="U3229">
        <v>0</v>
      </c>
    </row>
    <row r="3230" spans="1:21" x14ac:dyDescent="0.35">
      <c r="A3230" t="s">
        <v>452</v>
      </c>
      <c r="B3230">
        <v>44435</v>
      </c>
      <c r="C3230" t="s">
        <v>449</v>
      </c>
      <c r="D3230" t="s">
        <v>99</v>
      </c>
      <c r="E3230">
        <v>1</v>
      </c>
      <c r="F3230">
        <v>0</v>
      </c>
      <c r="G3230">
        <v>0</v>
      </c>
      <c r="H3230">
        <v>0</v>
      </c>
      <c r="I3230">
        <v>1</v>
      </c>
      <c r="J3230">
        <v>0</v>
      </c>
      <c r="K3230">
        <v>0</v>
      </c>
      <c r="L3230">
        <v>5</v>
      </c>
      <c r="M3230">
        <v>5</v>
      </c>
      <c r="N3230">
        <v>2</v>
      </c>
      <c r="O3230">
        <v>2</v>
      </c>
      <c r="P3230">
        <v>0</v>
      </c>
      <c r="Q3230">
        <v>0</v>
      </c>
      <c r="R3230">
        <v>8</v>
      </c>
      <c r="S3230">
        <v>1</v>
      </c>
      <c r="T3230">
        <v>0</v>
      </c>
      <c r="U3230">
        <v>0</v>
      </c>
    </row>
    <row r="3231" spans="1:21" x14ac:dyDescent="0.35">
      <c r="A3231" t="s">
        <v>452</v>
      </c>
      <c r="B3231">
        <v>44436</v>
      </c>
      <c r="C3231" t="s">
        <v>428</v>
      </c>
      <c r="D3231" t="s">
        <v>99</v>
      </c>
      <c r="E3231">
        <v>1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6</v>
      </c>
      <c r="M3231">
        <v>7</v>
      </c>
      <c r="N3231">
        <v>2</v>
      </c>
      <c r="O3231">
        <v>2</v>
      </c>
      <c r="P3231">
        <v>0</v>
      </c>
      <c r="Q3231">
        <v>1</v>
      </c>
      <c r="R3231">
        <v>5</v>
      </c>
      <c r="S3231">
        <v>0</v>
      </c>
      <c r="T3231">
        <v>0</v>
      </c>
      <c r="U3231">
        <v>0</v>
      </c>
    </row>
    <row r="3232" spans="1:21" x14ac:dyDescent="0.35">
      <c r="A3232" t="s">
        <v>452</v>
      </c>
      <c r="B3232">
        <v>44437</v>
      </c>
      <c r="C3232" t="s">
        <v>440</v>
      </c>
      <c r="D3232" t="s">
        <v>99</v>
      </c>
      <c r="E3232">
        <v>1</v>
      </c>
      <c r="F3232">
        <v>0</v>
      </c>
      <c r="G3232">
        <v>0</v>
      </c>
      <c r="H3232">
        <v>1</v>
      </c>
      <c r="I3232">
        <v>0</v>
      </c>
      <c r="J3232">
        <v>0</v>
      </c>
      <c r="K3232">
        <v>0</v>
      </c>
      <c r="L3232">
        <v>5</v>
      </c>
      <c r="M3232">
        <v>1</v>
      </c>
      <c r="N3232">
        <v>2</v>
      </c>
      <c r="O3232">
        <v>2</v>
      </c>
      <c r="P3232">
        <v>1</v>
      </c>
      <c r="Q3232">
        <v>3</v>
      </c>
      <c r="R3232">
        <v>5</v>
      </c>
      <c r="S3232">
        <v>0</v>
      </c>
      <c r="T3232">
        <v>0</v>
      </c>
      <c r="U3232">
        <v>0</v>
      </c>
    </row>
    <row r="3233" spans="1:21" x14ac:dyDescent="0.35">
      <c r="A3233" t="s">
        <v>452</v>
      </c>
      <c r="B3233">
        <v>44439</v>
      </c>
      <c r="C3233" t="s">
        <v>195</v>
      </c>
      <c r="D3233" t="s">
        <v>97</v>
      </c>
      <c r="E3233">
        <v>1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4.333333333333333</v>
      </c>
      <c r="M3233">
        <v>4</v>
      </c>
      <c r="N3233">
        <v>1</v>
      </c>
      <c r="O3233">
        <v>0</v>
      </c>
      <c r="P3233">
        <v>0</v>
      </c>
      <c r="Q3233">
        <v>0</v>
      </c>
      <c r="R3233">
        <v>4</v>
      </c>
      <c r="S3233">
        <v>0</v>
      </c>
      <c r="T3233">
        <v>0</v>
      </c>
      <c r="U3233">
        <v>0</v>
      </c>
    </row>
    <row r="3234" spans="1:21" x14ac:dyDescent="0.35">
      <c r="A3234" t="s">
        <v>452</v>
      </c>
      <c r="B3234">
        <v>44441</v>
      </c>
      <c r="C3234" t="s">
        <v>450</v>
      </c>
      <c r="D3234" t="s">
        <v>97</v>
      </c>
      <c r="E3234">
        <v>1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5.333333333333333</v>
      </c>
      <c r="M3234">
        <v>4</v>
      </c>
      <c r="N3234">
        <v>3</v>
      </c>
      <c r="O3234">
        <v>3</v>
      </c>
      <c r="P3234">
        <v>1</v>
      </c>
      <c r="Q3234">
        <v>1</v>
      </c>
      <c r="R3234">
        <v>5</v>
      </c>
      <c r="S3234">
        <v>0</v>
      </c>
      <c r="T3234">
        <v>0</v>
      </c>
      <c r="U3234">
        <v>1</v>
      </c>
    </row>
    <row r="3235" spans="1:21" x14ac:dyDescent="0.35">
      <c r="A3235" t="s">
        <v>452</v>
      </c>
      <c r="B3235">
        <v>44442</v>
      </c>
      <c r="C3235" t="s">
        <v>449</v>
      </c>
      <c r="D3235" t="s">
        <v>90</v>
      </c>
      <c r="E3235">
        <v>1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6</v>
      </c>
      <c r="M3235">
        <v>3</v>
      </c>
      <c r="N3235">
        <v>0</v>
      </c>
      <c r="O3235">
        <v>0</v>
      </c>
      <c r="P3235">
        <v>0</v>
      </c>
      <c r="Q3235">
        <v>2</v>
      </c>
      <c r="R3235">
        <v>4</v>
      </c>
      <c r="S3235">
        <v>1</v>
      </c>
      <c r="T3235">
        <v>0</v>
      </c>
      <c r="U3235">
        <v>0</v>
      </c>
    </row>
    <row r="3236" spans="1:21" x14ac:dyDescent="0.35">
      <c r="A3236" t="s">
        <v>452</v>
      </c>
      <c r="B3236" t="s">
        <v>422</v>
      </c>
      <c r="C3236" t="s">
        <v>428</v>
      </c>
      <c r="D3236" t="s">
        <v>90</v>
      </c>
      <c r="E3236">
        <v>1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5</v>
      </c>
      <c r="M3236">
        <v>6</v>
      </c>
      <c r="N3236">
        <v>3</v>
      </c>
      <c r="O3236">
        <v>3</v>
      </c>
      <c r="P3236">
        <v>0</v>
      </c>
      <c r="Q3236">
        <v>3</v>
      </c>
      <c r="R3236">
        <v>2</v>
      </c>
      <c r="S3236">
        <v>0</v>
      </c>
      <c r="T3236">
        <v>0</v>
      </c>
      <c r="U3236">
        <v>0</v>
      </c>
    </row>
    <row r="3237" spans="1:21" x14ac:dyDescent="0.35">
      <c r="A3237" t="s">
        <v>452</v>
      </c>
      <c r="B3237" t="s">
        <v>423</v>
      </c>
      <c r="C3237" t="s">
        <v>440</v>
      </c>
      <c r="D3237" t="s">
        <v>90</v>
      </c>
      <c r="E3237">
        <v>1</v>
      </c>
      <c r="F3237">
        <v>1</v>
      </c>
      <c r="G3237">
        <v>0</v>
      </c>
      <c r="H3237">
        <v>0</v>
      </c>
      <c r="I3237">
        <v>1</v>
      </c>
      <c r="J3237">
        <v>0</v>
      </c>
      <c r="K3237">
        <v>0</v>
      </c>
      <c r="L3237">
        <v>6</v>
      </c>
      <c r="M3237">
        <v>7</v>
      </c>
      <c r="N3237">
        <v>4</v>
      </c>
      <c r="O3237">
        <v>4</v>
      </c>
      <c r="P3237">
        <v>2</v>
      </c>
      <c r="Q3237">
        <v>1</v>
      </c>
      <c r="R3237">
        <v>8</v>
      </c>
      <c r="S3237">
        <v>0</v>
      </c>
      <c r="T3237">
        <v>0</v>
      </c>
      <c r="U3237">
        <v>0</v>
      </c>
    </row>
    <row r="3238" spans="1:21" x14ac:dyDescent="0.35">
      <c r="A3238" t="s">
        <v>452</v>
      </c>
      <c r="B3238">
        <v>44444</v>
      </c>
      <c r="C3238" t="s">
        <v>430</v>
      </c>
      <c r="D3238" t="s">
        <v>90</v>
      </c>
      <c r="E3238">
        <v>1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4.333333333333333</v>
      </c>
      <c r="M3238">
        <v>6</v>
      </c>
      <c r="N3238">
        <v>6</v>
      </c>
      <c r="O3238">
        <v>6</v>
      </c>
      <c r="P3238">
        <v>2</v>
      </c>
      <c r="Q3238">
        <v>3</v>
      </c>
      <c r="R3238">
        <v>6</v>
      </c>
      <c r="S3238">
        <v>0</v>
      </c>
      <c r="T3238">
        <v>0</v>
      </c>
      <c r="U3238">
        <v>1</v>
      </c>
    </row>
    <row r="3239" spans="1:21" x14ac:dyDescent="0.35">
      <c r="A3239" t="s">
        <v>452</v>
      </c>
      <c r="B3239">
        <v>44445</v>
      </c>
      <c r="C3239" t="s">
        <v>195</v>
      </c>
      <c r="D3239" t="s">
        <v>90</v>
      </c>
      <c r="E3239">
        <v>1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5</v>
      </c>
      <c r="M3239">
        <v>10</v>
      </c>
      <c r="N3239">
        <v>2</v>
      </c>
      <c r="O3239">
        <v>2</v>
      </c>
      <c r="P3239">
        <v>0</v>
      </c>
      <c r="Q3239">
        <v>2</v>
      </c>
      <c r="R3239">
        <v>3</v>
      </c>
      <c r="S3239">
        <v>0</v>
      </c>
      <c r="T3239">
        <v>0</v>
      </c>
      <c r="U3239">
        <v>0</v>
      </c>
    </row>
    <row r="3240" spans="1:21" x14ac:dyDescent="0.35">
      <c r="A3240" t="s">
        <v>452</v>
      </c>
      <c r="B3240">
        <v>44446</v>
      </c>
      <c r="C3240" t="s">
        <v>450</v>
      </c>
      <c r="D3240" t="s">
        <v>95</v>
      </c>
      <c r="E3240">
        <v>1</v>
      </c>
      <c r="F3240">
        <v>0</v>
      </c>
      <c r="G3240">
        <v>0</v>
      </c>
      <c r="H3240">
        <v>1</v>
      </c>
      <c r="I3240">
        <v>0</v>
      </c>
      <c r="J3240">
        <v>0</v>
      </c>
      <c r="K3240">
        <v>0</v>
      </c>
      <c r="L3240">
        <v>5</v>
      </c>
      <c r="M3240">
        <v>7</v>
      </c>
      <c r="N3240">
        <v>4</v>
      </c>
      <c r="O3240">
        <v>1</v>
      </c>
      <c r="P3240">
        <v>0</v>
      </c>
      <c r="Q3240">
        <v>1</v>
      </c>
      <c r="R3240">
        <v>4</v>
      </c>
      <c r="S3240">
        <v>0</v>
      </c>
      <c r="T3240">
        <v>0</v>
      </c>
      <c r="U3240">
        <v>0</v>
      </c>
    </row>
    <row r="3241" spans="1:21" x14ac:dyDescent="0.35">
      <c r="A3241" t="s">
        <v>452</v>
      </c>
      <c r="B3241">
        <v>44447</v>
      </c>
      <c r="C3241" t="s">
        <v>449</v>
      </c>
      <c r="D3241" t="s">
        <v>95</v>
      </c>
      <c r="E3241">
        <v>1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6</v>
      </c>
      <c r="M3241">
        <v>5</v>
      </c>
      <c r="N3241">
        <v>1</v>
      </c>
      <c r="O3241">
        <v>1</v>
      </c>
      <c r="P3241">
        <v>0</v>
      </c>
      <c r="Q3241">
        <v>0</v>
      </c>
      <c r="R3241">
        <v>8</v>
      </c>
      <c r="S3241">
        <v>1</v>
      </c>
      <c r="T3241">
        <v>0</v>
      </c>
      <c r="U3241">
        <v>0</v>
      </c>
    </row>
    <row r="3242" spans="1:21" x14ac:dyDescent="0.35">
      <c r="A3242" t="s">
        <v>452</v>
      </c>
      <c r="B3242" t="s">
        <v>0</v>
      </c>
      <c r="C3242" t="s">
        <v>1</v>
      </c>
      <c r="D3242" t="s">
        <v>2</v>
      </c>
      <c r="E3242" t="s">
        <v>3</v>
      </c>
      <c r="F3242" t="s">
        <v>4</v>
      </c>
      <c r="G3242" t="s">
        <v>5</v>
      </c>
      <c r="H3242" t="s">
        <v>6</v>
      </c>
      <c r="I3242" t="s">
        <v>7</v>
      </c>
      <c r="J3242" t="s">
        <v>8</v>
      </c>
      <c r="K3242" t="s">
        <v>9</v>
      </c>
      <c r="L3242" t="s">
        <v>10</v>
      </c>
      <c r="M3242" t="s">
        <v>11</v>
      </c>
      <c r="N3242" t="s">
        <v>12</v>
      </c>
      <c r="O3242" t="s">
        <v>13</v>
      </c>
      <c r="P3242" t="s">
        <v>14</v>
      </c>
      <c r="Q3242" t="s">
        <v>15</v>
      </c>
      <c r="R3242" t="s">
        <v>16</v>
      </c>
      <c r="S3242" t="s">
        <v>17</v>
      </c>
      <c r="T3242" t="s">
        <v>18</v>
      </c>
      <c r="U3242" t="s">
        <v>19</v>
      </c>
    </row>
    <row r="3243" spans="1:21" x14ac:dyDescent="0.35">
      <c r="A3243" t="s">
        <v>452</v>
      </c>
      <c r="B3243">
        <v>44448</v>
      </c>
      <c r="C3243" t="s">
        <v>428</v>
      </c>
      <c r="D3243" t="s">
        <v>95</v>
      </c>
      <c r="E3243">
        <v>1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6.333333333333333</v>
      </c>
      <c r="M3243">
        <v>4</v>
      </c>
      <c r="N3243">
        <v>1</v>
      </c>
      <c r="O3243">
        <v>1</v>
      </c>
      <c r="P3243">
        <v>0</v>
      </c>
      <c r="Q3243">
        <v>0</v>
      </c>
      <c r="R3243">
        <v>7</v>
      </c>
      <c r="S3243">
        <v>1</v>
      </c>
      <c r="T3243">
        <v>0</v>
      </c>
      <c r="U3243">
        <v>0</v>
      </c>
    </row>
    <row r="3244" spans="1:21" x14ac:dyDescent="0.35">
      <c r="A3244" t="s">
        <v>452</v>
      </c>
      <c r="B3244">
        <v>44449</v>
      </c>
      <c r="C3244" t="s">
        <v>440</v>
      </c>
      <c r="D3244" t="s">
        <v>71</v>
      </c>
      <c r="E3244">
        <v>1</v>
      </c>
      <c r="F3244">
        <v>0</v>
      </c>
      <c r="G3244">
        <v>0</v>
      </c>
      <c r="H3244">
        <v>1</v>
      </c>
      <c r="I3244">
        <v>0</v>
      </c>
      <c r="J3244">
        <v>0</v>
      </c>
      <c r="K3244">
        <v>0</v>
      </c>
      <c r="L3244">
        <v>7</v>
      </c>
      <c r="M3244">
        <v>4</v>
      </c>
      <c r="N3244">
        <v>2</v>
      </c>
      <c r="O3244">
        <v>2</v>
      </c>
      <c r="P3244">
        <v>1</v>
      </c>
      <c r="Q3244">
        <v>1</v>
      </c>
      <c r="R3244">
        <v>10</v>
      </c>
      <c r="S3244">
        <v>0</v>
      </c>
      <c r="T3244">
        <v>0</v>
      </c>
      <c r="U3244">
        <v>0</v>
      </c>
    </row>
    <row r="3245" spans="1:21" x14ac:dyDescent="0.35">
      <c r="A3245" t="s">
        <v>452</v>
      </c>
      <c r="B3245">
        <v>44450</v>
      </c>
      <c r="C3245" t="s">
        <v>430</v>
      </c>
      <c r="D3245" t="s">
        <v>71</v>
      </c>
      <c r="E3245">
        <v>1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6</v>
      </c>
      <c r="M3245">
        <v>6</v>
      </c>
      <c r="N3245">
        <v>5</v>
      </c>
      <c r="O3245">
        <v>5</v>
      </c>
      <c r="P3245">
        <v>3</v>
      </c>
      <c r="Q3245">
        <v>1</v>
      </c>
      <c r="R3245">
        <v>8</v>
      </c>
      <c r="S3245">
        <v>0</v>
      </c>
      <c r="T3245">
        <v>0</v>
      </c>
      <c r="U3245">
        <v>0</v>
      </c>
    </row>
    <row r="3246" spans="1:21" x14ac:dyDescent="0.35">
      <c r="A3246" t="s">
        <v>452</v>
      </c>
      <c r="B3246">
        <v>44451</v>
      </c>
      <c r="C3246" t="s">
        <v>450</v>
      </c>
      <c r="D3246" t="s">
        <v>71</v>
      </c>
      <c r="E3246">
        <v>1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5</v>
      </c>
      <c r="M3246">
        <v>3</v>
      </c>
      <c r="N3246">
        <v>2</v>
      </c>
      <c r="O3246">
        <v>2</v>
      </c>
      <c r="P3246">
        <v>0</v>
      </c>
      <c r="Q3246">
        <v>4</v>
      </c>
      <c r="R3246">
        <v>5</v>
      </c>
      <c r="S3246">
        <v>0</v>
      </c>
      <c r="T3246">
        <v>0</v>
      </c>
      <c r="U3246">
        <v>0</v>
      </c>
    </row>
    <row r="3247" spans="1:21" x14ac:dyDescent="0.35">
      <c r="A3247" t="s">
        <v>452</v>
      </c>
      <c r="B3247">
        <v>44452</v>
      </c>
      <c r="C3247" t="s">
        <v>449</v>
      </c>
      <c r="D3247" t="s">
        <v>103</v>
      </c>
      <c r="E3247">
        <v>1</v>
      </c>
      <c r="F3247">
        <v>0</v>
      </c>
      <c r="G3247">
        <v>0</v>
      </c>
      <c r="H3247">
        <v>0</v>
      </c>
      <c r="I3247">
        <v>1</v>
      </c>
      <c r="J3247">
        <v>0</v>
      </c>
      <c r="K3247">
        <v>0</v>
      </c>
      <c r="L3247">
        <v>5</v>
      </c>
      <c r="M3247">
        <v>6</v>
      </c>
      <c r="N3247">
        <v>3</v>
      </c>
      <c r="O3247">
        <v>3</v>
      </c>
      <c r="P3247">
        <v>1</v>
      </c>
      <c r="Q3247">
        <v>2</v>
      </c>
      <c r="R3247">
        <v>4</v>
      </c>
      <c r="S3247">
        <v>0</v>
      </c>
      <c r="T3247">
        <v>0</v>
      </c>
      <c r="U3247">
        <v>0</v>
      </c>
    </row>
    <row r="3248" spans="1:21" x14ac:dyDescent="0.35">
      <c r="A3248" t="s">
        <v>452</v>
      </c>
      <c r="B3248">
        <v>44453</v>
      </c>
      <c r="C3248" t="s">
        <v>428</v>
      </c>
      <c r="D3248" t="s">
        <v>103</v>
      </c>
      <c r="E3248">
        <v>1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6</v>
      </c>
      <c r="M3248">
        <v>4</v>
      </c>
      <c r="N3248">
        <v>2</v>
      </c>
      <c r="O3248">
        <v>2</v>
      </c>
      <c r="P3248">
        <v>0</v>
      </c>
      <c r="Q3248">
        <v>1</v>
      </c>
      <c r="R3248">
        <v>8</v>
      </c>
      <c r="S3248">
        <v>0</v>
      </c>
      <c r="T3248">
        <v>0</v>
      </c>
      <c r="U3248">
        <v>0</v>
      </c>
    </row>
    <row r="3249" spans="1:21" x14ac:dyDescent="0.35">
      <c r="A3249" t="s">
        <v>452</v>
      </c>
      <c r="B3249">
        <v>44454</v>
      </c>
      <c r="C3249" t="s">
        <v>440</v>
      </c>
      <c r="D3249" t="s">
        <v>103</v>
      </c>
      <c r="E3249">
        <v>1</v>
      </c>
      <c r="F3249">
        <v>0</v>
      </c>
      <c r="G3249">
        <v>0</v>
      </c>
      <c r="H3249">
        <v>0</v>
      </c>
      <c r="I3249">
        <v>1</v>
      </c>
      <c r="J3249">
        <v>0</v>
      </c>
      <c r="K3249">
        <v>0</v>
      </c>
      <c r="L3249">
        <v>3</v>
      </c>
      <c r="M3249">
        <v>9</v>
      </c>
      <c r="N3249">
        <v>6</v>
      </c>
      <c r="O3249">
        <v>6</v>
      </c>
      <c r="P3249">
        <v>1</v>
      </c>
      <c r="Q3249">
        <v>2</v>
      </c>
      <c r="R3249">
        <v>3</v>
      </c>
      <c r="S3249">
        <v>0</v>
      </c>
      <c r="T3249">
        <v>0</v>
      </c>
      <c r="U3249">
        <v>0</v>
      </c>
    </row>
    <row r="3250" spans="1:21" x14ac:dyDescent="0.35">
      <c r="A3250" t="s">
        <v>452</v>
      </c>
      <c r="B3250">
        <v>44456</v>
      </c>
      <c r="C3250" t="s">
        <v>430</v>
      </c>
      <c r="D3250" t="s">
        <v>116</v>
      </c>
      <c r="E3250">
        <v>1</v>
      </c>
      <c r="F3250">
        <v>0</v>
      </c>
      <c r="G3250">
        <v>0</v>
      </c>
      <c r="H3250">
        <v>0</v>
      </c>
      <c r="I3250">
        <v>1</v>
      </c>
      <c r="J3250">
        <v>0</v>
      </c>
      <c r="K3250">
        <v>0</v>
      </c>
      <c r="L3250">
        <v>5</v>
      </c>
      <c r="M3250">
        <v>3</v>
      </c>
      <c r="N3250">
        <v>2</v>
      </c>
      <c r="O3250">
        <v>2</v>
      </c>
      <c r="P3250">
        <v>1</v>
      </c>
      <c r="Q3250">
        <v>0</v>
      </c>
      <c r="R3250">
        <v>3</v>
      </c>
      <c r="S3250">
        <v>0</v>
      </c>
      <c r="T3250">
        <v>0</v>
      </c>
      <c r="U3250">
        <v>0</v>
      </c>
    </row>
    <row r="3251" spans="1:21" x14ac:dyDescent="0.35">
      <c r="A3251" t="s">
        <v>452</v>
      </c>
      <c r="B3251">
        <v>44457</v>
      </c>
      <c r="C3251" t="s">
        <v>450</v>
      </c>
      <c r="D3251" t="s">
        <v>116</v>
      </c>
      <c r="E3251">
        <v>1</v>
      </c>
      <c r="F3251">
        <v>0</v>
      </c>
      <c r="G3251">
        <v>0</v>
      </c>
      <c r="H3251">
        <v>0</v>
      </c>
      <c r="I3251">
        <v>1</v>
      </c>
      <c r="J3251">
        <v>0</v>
      </c>
      <c r="K3251">
        <v>0</v>
      </c>
      <c r="L3251">
        <v>6</v>
      </c>
      <c r="M3251">
        <v>5</v>
      </c>
      <c r="N3251">
        <v>2</v>
      </c>
      <c r="O3251">
        <v>2</v>
      </c>
      <c r="P3251">
        <v>2</v>
      </c>
      <c r="Q3251">
        <v>2</v>
      </c>
      <c r="R3251">
        <v>5</v>
      </c>
      <c r="S3251">
        <v>0</v>
      </c>
      <c r="T3251">
        <v>0</v>
      </c>
      <c r="U3251">
        <v>0</v>
      </c>
    </row>
    <row r="3252" spans="1:21" x14ac:dyDescent="0.35">
      <c r="A3252" t="s">
        <v>452</v>
      </c>
      <c r="B3252">
        <v>44458</v>
      </c>
      <c r="C3252" t="s">
        <v>449</v>
      </c>
      <c r="D3252" t="s">
        <v>116</v>
      </c>
      <c r="E3252">
        <v>1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4.666666666666667</v>
      </c>
      <c r="M3252">
        <v>6</v>
      </c>
      <c r="N3252">
        <v>2</v>
      </c>
      <c r="O3252">
        <v>2</v>
      </c>
      <c r="P3252">
        <v>0</v>
      </c>
      <c r="Q3252">
        <v>1</v>
      </c>
      <c r="R3252">
        <v>7</v>
      </c>
      <c r="S3252">
        <v>0</v>
      </c>
      <c r="T3252">
        <v>0</v>
      </c>
      <c r="U3252">
        <v>0</v>
      </c>
    </row>
    <row r="3253" spans="1:21" x14ac:dyDescent="0.35">
      <c r="A3253" t="s">
        <v>452</v>
      </c>
      <c r="B3253">
        <v>44460</v>
      </c>
      <c r="C3253" t="s">
        <v>428</v>
      </c>
      <c r="D3253" t="s">
        <v>38</v>
      </c>
      <c r="E3253">
        <v>1</v>
      </c>
      <c r="F3253">
        <v>0</v>
      </c>
      <c r="G3253">
        <v>0</v>
      </c>
      <c r="H3253">
        <v>0</v>
      </c>
      <c r="I3253">
        <v>1</v>
      </c>
      <c r="J3253">
        <v>0</v>
      </c>
      <c r="K3253">
        <v>0</v>
      </c>
      <c r="L3253">
        <v>5</v>
      </c>
      <c r="M3253">
        <v>7</v>
      </c>
      <c r="N3253">
        <v>4</v>
      </c>
      <c r="O3253">
        <v>4</v>
      </c>
      <c r="P3253">
        <v>2</v>
      </c>
      <c r="Q3253">
        <v>2</v>
      </c>
      <c r="R3253">
        <v>3</v>
      </c>
      <c r="S3253">
        <v>1</v>
      </c>
      <c r="T3253">
        <v>0</v>
      </c>
      <c r="U3253">
        <v>0</v>
      </c>
    </row>
    <row r="3254" spans="1:21" x14ac:dyDescent="0.35">
      <c r="A3254" t="s">
        <v>452</v>
      </c>
      <c r="B3254">
        <v>44461</v>
      </c>
      <c r="C3254" t="s">
        <v>430</v>
      </c>
      <c r="D3254" t="s">
        <v>38</v>
      </c>
      <c r="E3254">
        <v>1</v>
      </c>
      <c r="F3254">
        <v>0</v>
      </c>
      <c r="G3254">
        <v>0</v>
      </c>
      <c r="H3254">
        <v>0</v>
      </c>
      <c r="I3254">
        <v>1</v>
      </c>
      <c r="J3254">
        <v>0</v>
      </c>
      <c r="K3254">
        <v>0</v>
      </c>
      <c r="L3254">
        <v>2</v>
      </c>
      <c r="M3254">
        <v>6</v>
      </c>
      <c r="N3254">
        <v>6</v>
      </c>
      <c r="O3254">
        <v>6</v>
      </c>
      <c r="P3254">
        <v>2</v>
      </c>
      <c r="Q3254">
        <v>2</v>
      </c>
      <c r="R3254">
        <v>1</v>
      </c>
      <c r="S3254">
        <v>0</v>
      </c>
      <c r="T3254">
        <v>0</v>
      </c>
      <c r="U3254">
        <v>0</v>
      </c>
    </row>
    <row r="3255" spans="1:21" x14ac:dyDescent="0.35">
      <c r="A3255" t="s">
        <v>452</v>
      </c>
      <c r="B3255">
        <v>44463</v>
      </c>
      <c r="C3255" t="s">
        <v>440</v>
      </c>
      <c r="D3255" t="s">
        <v>105</v>
      </c>
      <c r="E3255">
        <v>1</v>
      </c>
      <c r="F3255">
        <v>0</v>
      </c>
      <c r="G3255">
        <v>0</v>
      </c>
      <c r="H3255">
        <v>0</v>
      </c>
      <c r="I3255">
        <v>1</v>
      </c>
      <c r="J3255">
        <v>0</v>
      </c>
      <c r="K3255">
        <v>0</v>
      </c>
      <c r="L3255">
        <v>4</v>
      </c>
      <c r="M3255">
        <v>5</v>
      </c>
      <c r="N3255">
        <v>4</v>
      </c>
      <c r="O3255">
        <v>4</v>
      </c>
      <c r="P3255">
        <v>3</v>
      </c>
      <c r="Q3255">
        <v>4</v>
      </c>
      <c r="R3255">
        <v>2</v>
      </c>
      <c r="S3255">
        <v>0</v>
      </c>
      <c r="T3255">
        <v>0</v>
      </c>
      <c r="U3255">
        <v>0</v>
      </c>
    </row>
    <row r="3256" spans="1:21" x14ac:dyDescent="0.35">
      <c r="A3256" t="s">
        <v>452</v>
      </c>
      <c r="B3256">
        <v>44464</v>
      </c>
      <c r="C3256" t="s">
        <v>449</v>
      </c>
      <c r="D3256" t="s">
        <v>105</v>
      </c>
      <c r="E3256">
        <v>1</v>
      </c>
      <c r="F3256">
        <v>0</v>
      </c>
      <c r="G3256">
        <v>0</v>
      </c>
      <c r="H3256">
        <v>0</v>
      </c>
      <c r="I3256">
        <v>1</v>
      </c>
      <c r="J3256">
        <v>0</v>
      </c>
      <c r="K3256">
        <v>0</v>
      </c>
      <c r="L3256">
        <v>5</v>
      </c>
      <c r="M3256">
        <v>2</v>
      </c>
      <c r="N3256">
        <v>2</v>
      </c>
      <c r="O3256">
        <v>2</v>
      </c>
      <c r="P3256">
        <v>0</v>
      </c>
      <c r="Q3256">
        <v>4</v>
      </c>
      <c r="R3256">
        <v>6</v>
      </c>
      <c r="S3256">
        <v>1</v>
      </c>
      <c r="T3256">
        <v>0</v>
      </c>
      <c r="U3256">
        <v>0</v>
      </c>
    </row>
    <row r="3257" spans="1:21" x14ac:dyDescent="0.35">
      <c r="A3257" t="s">
        <v>452</v>
      </c>
      <c r="B3257">
        <v>44465</v>
      </c>
      <c r="C3257" t="s">
        <v>450</v>
      </c>
      <c r="D3257" t="s">
        <v>105</v>
      </c>
      <c r="E3257">
        <v>1</v>
      </c>
      <c r="F3257">
        <v>0</v>
      </c>
      <c r="G3257">
        <v>0</v>
      </c>
      <c r="H3257">
        <v>0</v>
      </c>
      <c r="I3257">
        <v>1</v>
      </c>
      <c r="J3257">
        <v>0</v>
      </c>
      <c r="K3257">
        <v>0</v>
      </c>
      <c r="L3257">
        <v>4</v>
      </c>
      <c r="M3257">
        <v>7</v>
      </c>
      <c r="N3257">
        <v>5</v>
      </c>
      <c r="O3257">
        <v>5</v>
      </c>
      <c r="P3257">
        <v>1</v>
      </c>
      <c r="Q3257">
        <v>4</v>
      </c>
      <c r="R3257">
        <v>3</v>
      </c>
      <c r="S3257">
        <v>0</v>
      </c>
      <c r="T3257">
        <v>0</v>
      </c>
      <c r="U3257">
        <v>0</v>
      </c>
    </row>
    <row r="3258" spans="1:21" x14ac:dyDescent="0.35">
      <c r="A3258" t="s">
        <v>452</v>
      </c>
      <c r="B3258" t="s">
        <v>325</v>
      </c>
      <c r="C3258" t="s">
        <v>428</v>
      </c>
      <c r="D3258" t="s">
        <v>97</v>
      </c>
      <c r="E3258">
        <v>1</v>
      </c>
      <c r="F3258">
        <v>0</v>
      </c>
      <c r="G3258">
        <v>0</v>
      </c>
      <c r="H3258">
        <v>1</v>
      </c>
      <c r="I3258">
        <v>0</v>
      </c>
      <c r="J3258">
        <v>0</v>
      </c>
      <c r="K3258">
        <v>0</v>
      </c>
      <c r="L3258">
        <v>5</v>
      </c>
      <c r="M3258">
        <v>5</v>
      </c>
      <c r="N3258">
        <v>2</v>
      </c>
      <c r="O3258">
        <v>2</v>
      </c>
      <c r="P3258">
        <v>1</v>
      </c>
      <c r="Q3258">
        <v>2</v>
      </c>
      <c r="R3258">
        <v>4</v>
      </c>
      <c r="S3258">
        <v>0</v>
      </c>
      <c r="T3258">
        <v>0</v>
      </c>
      <c r="U3258">
        <v>0</v>
      </c>
    </row>
    <row r="3259" spans="1:21" x14ac:dyDescent="0.35">
      <c r="A3259" t="s">
        <v>452</v>
      </c>
      <c r="B3259" t="s">
        <v>326</v>
      </c>
      <c r="C3259" t="s">
        <v>451</v>
      </c>
      <c r="D3259" t="s">
        <v>97</v>
      </c>
      <c r="E3259">
        <v>1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2</v>
      </c>
      <c r="S3259">
        <v>0</v>
      </c>
      <c r="T3259">
        <v>0</v>
      </c>
      <c r="U3259">
        <v>0</v>
      </c>
    </row>
    <row r="3260" spans="1:21" x14ac:dyDescent="0.35">
      <c r="A3260" t="s">
        <v>452</v>
      </c>
      <c r="B3260">
        <v>44468</v>
      </c>
      <c r="C3260" t="s">
        <v>430</v>
      </c>
      <c r="D3260" t="s">
        <v>97</v>
      </c>
      <c r="E3260">
        <v>1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7.333333333333333</v>
      </c>
      <c r="M3260">
        <v>2</v>
      </c>
      <c r="N3260">
        <v>2</v>
      </c>
      <c r="O3260">
        <v>2</v>
      </c>
      <c r="P3260">
        <v>0</v>
      </c>
      <c r="Q3260">
        <v>3</v>
      </c>
      <c r="R3260">
        <v>5</v>
      </c>
      <c r="S3260">
        <v>0</v>
      </c>
      <c r="T3260">
        <v>0</v>
      </c>
      <c r="U3260">
        <v>0</v>
      </c>
    </row>
    <row r="3261" spans="1:21" x14ac:dyDescent="0.35">
      <c r="A3261" t="s">
        <v>452</v>
      </c>
      <c r="B3261">
        <v>44469</v>
      </c>
      <c r="C3261" t="s">
        <v>449</v>
      </c>
      <c r="D3261" t="s">
        <v>97</v>
      </c>
      <c r="E3261">
        <v>1</v>
      </c>
      <c r="F3261">
        <v>0</v>
      </c>
      <c r="G3261">
        <v>0</v>
      </c>
      <c r="H3261">
        <v>1</v>
      </c>
      <c r="I3261">
        <v>0</v>
      </c>
      <c r="J3261">
        <v>0</v>
      </c>
      <c r="K3261">
        <v>0</v>
      </c>
      <c r="L3261">
        <v>5</v>
      </c>
      <c r="M3261">
        <v>6</v>
      </c>
      <c r="N3261">
        <v>3</v>
      </c>
      <c r="O3261">
        <v>2</v>
      </c>
      <c r="P3261">
        <v>1</v>
      </c>
      <c r="Q3261">
        <v>3</v>
      </c>
      <c r="R3261">
        <v>6</v>
      </c>
      <c r="S3261">
        <v>0</v>
      </c>
      <c r="T3261">
        <v>0</v>
      </c>
      <c r="U3261">
        <v>0</v>
      </c>
    </row>
    <row r="3262" spans="1:21" x14ac:dyDescent="0.35">
      <c r="A3262" t="s">
        <v>452</v>
      </c>
      <c r="B3262">
        <v>44470</v>
      </c>
      <c r="C3262" t="s">
        <v>440</v>
      </c>
      <c r="D3262" t="s">
        <v>92</v>
      </c>
      <c r="E3262">
        <v>1</v>
      </c>
      <c r="F3262">
        <v>0</v>
      </c>
      <c r="G3262">
        <v>0</v>
      </c>
      <c r="H3262">
        <v>1</v>
      </c>
      <c r="I3262">
        <v>0</v>
      </c>
      <c r="J3262">
        <v>0</v>
      </c>
      <c r="K3262">
        <v>0</v>
      </c>
      <c r="L3262">
        <v>5</v>
      </c>
      <c r="M3262">
        <v>1</v>
      </c>
      <c r="N3262">
        <v>0</v>
      </c>
      <c r="O3262">
        <v>0</v>
      </c>
      <c r="P3262">
        <v>0</v>
      </c>
      <c r="Q3262">
        <v>1</v>
      </c>
      <c r="R3262">
        <v>6</v>
      </c>
      <c r="S3262">
        <v>0</v>
      </c>
      <c r="T3262">
        <v>0</v>
      </c>
      <c r="U3262">
        <v>0</v>
      </c>
    </row>
    <row r="3263" spans="1:21" x14ac:dyDescent="0.35">
      <c r="A3263" t="s">
        <v>452</v>
      </c>
      <c r="B3263" t="s">
        <v>0</v>
      </c>
      <c r="C3263" t="s">
        <v>1</v>
      </c>
      <c r="D3263" t="s">
        <v>2</v>
      </c>
      <c r="E3263" t="s">
        <v>3</v>
      </c>
      <c r="F3263" t="s">
        <v>4</v>
      </c>
      <c r="G3263" t="s">
        <v>5</v>
      </c>
      <c r="H3263" t="s">
        <v>6</v>
      </c>
      <c r="I3263" t="s">
        <v>7</v>
      </c>
      <c r="J3263" t="s">
        <v>8</v>
      </c>
      <c r="K3263" t="s">
        <v>9</v>
      </c>
      <c r="L3263" t="s">
        <v>10</v>
      </c>
      <c r="M3263" t="s">
        <v>11</v>
      </c>
      <c r="N3263" t="s">
        <v>12</v>
      </c>
      <c r="O3263" t="s">
        <v>13</v>
      </c>
      <c r="P3263" t="s">
        <v>14</v>
      </c>
      <c r="Q3263" t="s">
        <v>15</v>
      </c>
      <c r="R3263" t="s">
        <v>16</v>
      </c>
      <c r="S3263" t="s">
        <v>17</v>
      </c>
      <c r="T3263" t="s">
        <v>18</v>
      </c>
      <c r="U3263" t="s">
        <v>19</v>
      </c>
    </row>
    <row r="3264" spans="1:21" x14ac:dyDescent="0.35">
      <c r="A3264" t="s">
        <v>452</v>
      </c>
      <c r="B3264">
        <v>44471</v>
      </c>
      <c r="C3264" t="s">
        <v>450</v>
      </c>
      <c r="D3264" t="s">
        <v>92</v>
      </c>
      <c r="E3264">
        <v>1</v>
      </c>
      <c r="F3264">
        <v>0</v>
      </c>
      <c r="G3264">
        <v>0</v>
      </c>
      <c r="H3264">
        <v>0</v>
      </c>
      <c r="I3264">
        <v>1</v>
      </c>
      <c r="J3264">
        <v>0</v>
      </c>
      <c r="K3264">
        <v>0</v>
      </c>
      <c r="L3264">
        <v>5</v>
      </c>
      <c r="M3264">
        <v>7</v>
      </c>
      <c r="N3264">
        <v>5</v>
      </c>
      <c r="O3264">
        <v>5</v>
      </c>
      <c r="P3264">
        <v>2</v>
      </c>
      <c r="Q3264">
        <v>2</v>
      </c>
      <c r="R3264">
        <v>5</v>
      </c>
      <c r="S3264">
        <v>0</v>
      </c>
      <c r="T3264">
        <v>0</v>
      </c>
      <c r="U3264">
        <v>0</v>
      </c>
    </row>
    <row r="3265" spans="1:21" x14ac:dyDescent="0.35">
      <c r="A3265" t="s">
        <v>452</v>
      </c>
      <c r="B3265">
        <v>44472</v>
      </c>
      <c r="C3265" t="s">
        <v>451</v>
      </c>
      <c r="D3265" t="s">
        <v>92</v>
      </c>
      <c r="E3265">
        <v>1</v>
      </c>
      <c r="F3265">
        <v>0</v>
      </c>
      <c r="G3265">
        <v>0</v>
      </c>
      <c r="H3265">
        <v>0</v>
      </c>
      <c r="I3265">
        <v>1</v>
      </c>
      <c r="J3265">
        <v>0</v>
      </c>
      <c r="K3265">
        <v>0</v>
      </c>
      <c r="L3265">
        <v>1</v>
      </c>
      <c r="M3265">
        <v>3</v>
      </c>
      <c r="N3265">
        <v>2</v>
      </c>
      <c r="O3265">
        <v>2</v>
      </c>
      <c r="P3265">
        <v>1</v>
      </c>
      <c r="Q3265">
        <v>0</v>
      </c>
      <c r="R3265">
        <v>0</v>
      </c>
      <c r="S3265">
        <v>0</v>
      </c>
      <c r="T3265">
        <v>0</v>
      </c>
      <c r="U3265">
        <v>0</v>
      </c>
    </row>
    <row r="3266" spans="1:21" x14ac:dyDescent="0.35">
      <c r="A3266" t="s">
        <v>452</v>
      </c>
      <c r="B3266" t="s">
        <v>77</v>
      </c>
      <c r="C3266" t="s">
        <v>78</v>
      </c>
      <c r="E3266">
        <v>162</v>
      </c>
      <c r="F3266">
        <v>2</v>
      </c>
      <c r="G3266">
        <v>0</v>
      </c>
      <c r="H3266">
        <v>32</v>
      </c>
      <c r="I3266">
        <v>57</v>
      </c>
      <c r="J3266">
        <v>0</v>
      </c>
      <c r="K3266">
        <v>1</v>
      </c>
      <c r="L3266">
        <v>783.66666666666663</v>
      </c>
      <c r="M3266">
        <v>692</v>
      </c>
      <c r="N3266">
        <v>376</v>
      </c>
      <c r="O3266">
        <v>339</v>
      </c>
      <c r="P3266">
        <v>114</v>
      </c>
      <c r="Q3266">
        <v>230</v>
      </c>
      <c r="R3266">
        <v>795</v>
      </c>
      <c r="S3266">
        <v>31</v>
      </c>
      <c r="T3266">
        <v>0</v>
      </c>
      <c r="U3266">
        <v>21</v>
      </c>
    </row>
    <row r="3267" spans="1:21" x14ac:dyDescent="0.35">
      <c r="A3267" t="s">
        <v>467</v>
      </c>
      <c r="B3267" t="s">
        <v>0</v>
      </c>
      <c r="C3267" t="s">
        <v>1</v>
      </c>
      <c r="D3267" t="s">
        <v>2</v>
      </c>
      <c r="E3267" t="s">
        <v>3</v>
      </c>
      <c r="F3267" t="s">
        <v>4</v>
      </c>
      <c r="G3267" t="s">
        <v>5</v>
      </c>
      <c r="H3267" t="s">
        <v>6</v>
      </c>
      <c r="I3267" t="s">
        <v>7</v>
      </c>
      <c r="J3267" t="s">
        <v>8</v>
      </c>
      <c r="K3267" t="s">
        <v>9</v>
      </c>
      <c r="L3267" t="s">
        <v>10</v>
      </c>
      <c r="M3267" t="s">
        <v>11</v>
      </c>
      <c r="N3267" t="s">
        <v>12</v>
      </c>
      <c r="O3267" t="s">
        <v>13</v>
      </c>
      <c r="P3267" t="s">
        <v>14</v>
      </c>
      <c r="Q3267" t="s">
        <v>15</v>
      </c>
      <c r="R3267" t="s">
        <v>16</v>
      </c>
      <c r="S3267" t="s">
        <v>17</v>
      </c>
      <c r="T3267" t="s">
        <v>18</v>
      </c>
      <c r="U3267" t="s">
        <v>19</v>
      </c>
    </row>
    <row r="3268" spans="1:21" x14ac:dyDescent="0.35">
      <c r="A3268" t="s">
        <v>467</v>
      </c>
      <c r="B3268">
        <v>44287</v>
      </c>
      <c r="C3268" t="s">
        <v>453</v>
      </c>
      <c r="D3268" t="s">
        <v>64</v>
      </c>
      <c r="E3268">
        <v>1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5.333333333333333</v>
      </c>
      <c r="M3268">
        <v>5</v>
      </c>
      <c r="N3268">
        <v>2</v>
      </c>
      <c r="O3268">
        <v>2</v>
      </c>
      <c r="P3268">
        <v>1</v>
      </c>
      <c r="Q3268">
        <v>2</v>
      </c>
      <c r="R3268">
        <v>8</v>
      </c>
      <c r="S3268">
        <v>0</v>
      </c>
      <c r="T3268">
        <v>0</v>
      </c>
      <c r="U3268">
        <v>0</v>
      </c>
    </row>
    <row r="3269" spans="1:21" x14ac:dyDescent="0.35">
      <c r="A3269" t="s">
        <v>467</v>
      </c>
      <c r="B3269">
        <v>44289</v>
      </c>
      <c r="C3269" t="s">
        <v>454</v>
      </c>
      <c r="D3269" t="s">
        <v>64</v>
      </c>
      <c r="E3269">
        <v>1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4</v>
      </c>
      <c r="M3269">
        <v>5</v>
      </c>
      <c r="N3269">
        <v>2</v>
      </c>
      <c r="O3269">
        <v>1</v>
      </c>
      <c r="P3269">
        <v>1</v>
      </c>
      <c r="Q3269">
        <v>3</v>
      </c>
      <c r="R3269">
        <v>5</v>
      </c>
      <c r="S3269">
        <v>1</v>
      </c>
      <c r="T3269">
        <v>0</v>
      </c>
      <c r="U3269">
        <v>1</v>
      </c>
    </row>
    <row r="3270" spans="1:21" x14ac:dyDescent="0.35">
      <c r="A3270" t="s">
        <v>467</v>
      </c>
      <c r="B3270">
        <v>44290</v>
      </c>
      <c r="C3270" t="s">
        <v>455</v>
      </c>
      <c r="D3270" t="s">
        <v>64</v>
      </c>
      <c r="E3270">
        <v>1</v>
      </c>
      <c r="F3270">
        <v>0</v>
      </c>
      <c r="G3270">
        <v>0</v>
      </c>
      <c r="H3270">
        <v>0</v>
      </c>
      <c r="I3270">
        <v>1</v>
      </c>
      <c r="J3270">
        <v>0</v>
      </c>
      <c r="K3270">
        <v>0</v>
      </c>
      <c r="L3270">
        <v>3</v>
      </c>
      <c r="M3270">
        <v>4</v>
      </c>
      <c r="N3270">
        <v>3</v>
      </c>
      <c r="O3270">
        <v>3</v>
      </c>
      <c r="P3270">
        <v>2</v>
      </c>
      <c r="Q3270">
        <v>1</v>
      </c>
      <c r="R3270">
        <v>2</v>
      </c>
      <c r="S3270">
        <v>0</v>
      </c>
      <c r="T3270">
        <v>0</v>
      </c>
      <c r="U3270">
        <v>1</v>
      </c>
    </row>
    <row r="3271" spans="1:21" x14ac:dyDescent="0.35">
      <c r="A3271" t="s">
        <v>467</v>
      </c>
      <c r="B3271">
        <v>44291</v>
      </c>
      <c r="C3271" t="s">
        <v>456</v>
      </c>
      <c r="D3271" t="s">
        <v>53</v>
      </c>
      <c r="E3271">
        <v>1</v>
      </c>
      <c r="F3271">
        <v>0</v>
      </c>
      <c r="G3271">
        <v>0</v>
      </c>
      <c r="H3271">
        <v>1</v>
      </c>
      <c r="I3271">
        <v>0</v>
      </c>
      <c r="J3271">
        <v>0</v>
      </c>
      <c r="K3271">
        <v>0</v>
      </c>
      <c r="L3271">
        <v>6</v>
      </c>
      <c r="M3271">
        <v>4</v>
      </c>
      <c r="N3271">
        <v>0</v>
      </c>
      <c r="O3271">
        <v>0</v>
      </c>
      <c r="P3271">
        <v>0</v>
      </c>
      <c r="Q3271">
        <v>0</v>
      </c>
      <c r="R3271">
        <v>7</v>
      </c>
      <c r="S3271">
        <v>0</v>
      </c>
      <c r="T3271">
        <v>0</v>
      </c>
      <c r="U3271">
        <v>0</v>
      </c>
    </row>
    <row r="3272" spans="1:21" x14ac:dyDescent="0.35">
      <c r="A3272" t="s">
        <v>467</v>
      </c>
      <c r="B3272">
        <v>44292</v>
      </c>
      <c r="C3272" t="s">
        <v>453</v>
      </c>
      <c r="D3272" t="s">
        <v>53</v>
      </c>
      <c r="E3272">
        <v>1</v>
      </c>
      <c r="F3272">
        <v>0</v>
      </c>
      <c r="G3272">
        <v>0</v>
      </c>
      <c r="H3272">
        <v>1</v>
      </c>
      <c r="I3272">
        <v>0</v>
      </c>
      <c r="J3272">
        <v>0</v>
      </c>
      <c r="K3272">
        <v>0</v>
      </c>
      <c r="L3272">
        <v>7</v>
      </c>
      <c r="M3272">
        <v>4</v>
      </c>
      <c r="N3272">
        <v>0</v>
      </c>
      <c r="O3272">
        <v>0</v>
      </c>
      <c r="P3272">
        <v>0</v>
      </c>
      <c r="Q3272">
        <v>0</v>
      </c>
      <c r="R3272">
        <v>13</v>
      </c>
      <c r="S3272">
        <v>0</v>
      </c>
      <c r="T3272">
        <v>0</v>
      </c>
      <c r="U3272">
        <v>1</v>
      </c>
    </row>
    <row r="3273" spans="1:21" x14ac:dyDescent="0.35">
      <c r="A3273" t="s">
        <v>467</v>
      </c>
      <c r="B3273">
        <v>44293</v>
      </c>
      <c r="C3273" t="s">
        <v>457</v>
      </c>
      <c r="D3273" t="s">
        <v>53</v>
      </c>
      <c r="E3273">
        <v>1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4.666666666666667</v>
      </c>
      <c r="M3273">
        <v>3</v>
      </c>
      <c r="N3273">
        <v>2</v>
      </c>
      <c r="O3273">
        <v>2</v>
      </c>
      <c r="P3273">
        <v>2</v>
      </c>
      <c r="Q3273">
        <v>0</v>
      </c>
      <c r="R3273">
        <v>7</v>
      </c>
      <c r="S3273">
        <v>0</v>
      </c>
      <c r="T3273">
        <v>0</v>
      </c>
      <c r="U3273">
        <v>0</v>
      </c>
    </row>
    <row r="3274" spans="1:21" x14ac:dyDescent="0.35">
      <c r="A3274" t="s">
        <v>467</v>
      </c>
      <c r="B3274">
        <v>44295</v>
      </c>
      <c r="C3274" t="s">
        <v>454</v>
      </c>
      <c r="D3274" t="s">
        <v>51</v>
      </c>
      <c r="E3274">
        <v>1</v>
      </c>
      <c r="F3274">
        <v>0</v>
      </c>
      <c r="G3274">
        <v>0</v>
      </c>
      <c r="H3274">
        <v>0</v>
      </c>
      <c r="I3274">
        <v>1</v>
      </c>
      <c r="J3274">
        <v>0</v>
      </c>
      <c r="K3274">
        <v>0</v>
      </c>
      <c r="L3274">
        <v>2.3333333333333335</v>
      </c>
      <c r="M3274">
        <v>5</v>
      </c>
      <c r="N3274">
        <v>5</v>
      </c>
      <c r="O3274">
        <v>3</v>
      </c>
      <c r="P3274">
        <v>0</v>
      </c>
      <c r="Q3274">
        <v>2</v>
      </c>
      <c r="R3274">
        <v>3</v>
      </c>
      <c r="S3274">
        <v>0</v>
      </c>
      <c r="T3274">
        <v>0</v>
      </c>
      <c r="U3274">
        <v>0</v>
      </c>
    </row>
    <row r="3275" spans="1:21" x14ac:dyDescent="0.35">
      <c r="A3275" t="s">
        <v>467</v>
      </c>
      <c r="B3275">
        <v>44296</v>
      </c>
      <c r="C3275" t="s">
        <v>455</v>
      </c>
      <c r="D3275" t="s">
        <v>51</v>
      </c>
      <c r="E3275">
        <v>1</v>
      </c>
      <c r="F3275">
        <v>0</v>
      </c>
      <c r="G3275">
        <v>0</v>
      </c>
      <c r="H3275">
        <v>0</v>
      </c>
      <c r="I3275">
        <v>1</v>
      </c>
      <c r="J3275">
        <v>0</v>
      </c>
      <c r="K3275">
        <v>0</v>
      </c>
      <c r="L3275">
        <v>4</v>
      </c>
      <c r="M3275">
        <v>8</v>
      </c>
      <c r="N3275">
        <v>4</v>
      </c>
      <c r="O3275">
        <v>4</v>
      </c>
      <c r="P3275">
        <v>2</v>
      </c>
      <c r="Q3275">
        <v>1</v>
      </c>
      <c r="R3275">
        <v>5</v>
      </c>
      <c r="S3275">
        <v>0</v>
      </c>
      <c r="T3275">
        <v>0</v>
      </c>
      <c r="U3275">
        <v>0</v>
      </c>
    </row>
    <row r="3276" spans="1:21" x14ac:dyDescent="0.35">
      <c r="A3276" t="s">
        <v>467</v>
      </c>
      <c r="B3276">
        <v>44297</v>
      </c>
      <c r="C3276" t="s">
        <v>456</v>
      </c>
      <c r="D3276" t="s">
        <v>51</v>
      </c>
      <c r="E3276">
        <v>1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5</v>
      </c>
      <c r="M3276">
        <v>5</v>
      </c>
      <c r="N3276">
        <v>4</v>
      </c>
      <c r="O3276">
        <v>4</v>
      </c>
      <c r="P3276">
        <v>2</v>
      </c>
      <c r="Q3276">
        <v>2</v>
      </c>
      <c r="R3276">
        <v>4</v>
      </c>
      <c r="S3276">
        <v>2</v>
      </c>
      <c r="T3276">
        <v>0</v>
      </c>
      <c r="U3276">
        <v>0</v>
      </c>
    </row>
    <row r="3277" spans="1:21" x14ac:dyDescent="0.35">
      <c r="A3277" t="s">
        <v>467</v>
      </c>
      <c r="B3277">
        <v>44298</v>
      </c>
      <c r="C3277" t="s">
        <v>453</v>
      </c>
      <c r="D3277" t="s">
        <v>28</v>
      </c>
      <c r="E3277">
        <v>1</v>
      </c>
      <c r="F3277">
        <v>0</v>
      </c>
      <c r="G3277">
        <v>0</v>
      </c>
      <c r="H3277">
        <v>1</v>
      </c>
      <c r="I3277">
        <v>0</v>
      </c>
      <c r="J3277">
        <v>0</v>
      </c>
      <c r="K3277">
        <v>0</v>
      </c>
      <c r="L3277">
        <v>6</v>
      </c>
      <c r="M3277">
        <v>3</v>
      </c>
      <c r="N3277">
        <v>1</v>
      </c>
      <c r="O3277">
        <v>1</v>
      </c>
      <c r="P3277">
        <v>0</v>
      </c>
      <c r="Q3277">
        <v>1</v>
      </c>
      <c r="R3277">
        <v>8</v>
      </c>
      <c r="S3277">
        <v>0</v>
      </c>
      <c r="T3277">
        <v>0</v>
      </c>
      <c r="U3277">
        <v>1</v>
      </c>
    </row>
    <row r="3278" spans="1:21" x14ac:dyDescent="0.35">
      <c r="A3278" t="s">
        <v>467</v>
      </c>
      <c r="B3278">
        <v>44299</v>
      </c>
      <c r="C3278" t="s">
        <v>457</v>
      </c>
      <c r="D3278" t="s">
        <v>28</v>
      </c>
      <c r="E3278">
        <v>1</v>
      </c>
      <c r="F3278">
        <v>0</v>
      </c>
      <c r="G3278">
        <v>0</v>
      </c>
      <c r="H3278">
        <v>0</v>
      </c>
      <c r="I3278">
        <v>1</v>
      </c>
      <c r="J3278">
        <v>0</v>
      </c>
      <c r="K3278">
        <v>0</v>
      </c>
      <c r="L3278">
        <v>3.6666666666666665</v>
      </c>
      <c r="M3278">
        <v>8</v>
      </c>
      <c r="N3278">
        <v>5</v>
      </c>
      <c r="O3278">
        <v>5</v>
      </c>
      <c r="P3278">
        <v>1</v>
      </c>
      <c r="Q3278">
        <v>1</v>
      </c>
      <c r="R3278">
        <v>3</v>
      </c>
      <c r="S3278">
        <v>1</v>
      </c>
      <c r="T3278">
        <v>0</v>
      </c>
      <c r="U3278">
        <v>1</v>
      </c>
    </row>
    <row r="3279" spans="1:21" x14ac:dyDescent="0.35">
      <c r="A3279" t="s">
        <v>467</v>
      </c>
      <c r="B3279">
        <v>44300</v>
      </c>
      <c r="C3279" t="s">
        <v>454</v>
      </c>
      <c r="D3279" t="s">
        <v>28</v>
      </c>
      <c r="E3279">
        <v>1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4</v>
      </c>
      <c r="M3279">
        <v>6</v>
      </c>
      <c r="N3279">
        <v>3</v>
      </c>
      <c r="O3279">
        <v>3</v>
      </c>
      <c r="P3279">
        <v>2</v>
      </c>
      <c r="Q3279">
        <v>2</v>
      </c>
      <c r="R3279">
        <v>4</v>
      </c>
      <c r="S3279">
        <v>1</v>
      </c>
      <c r="T3279">
        <v>0</v>
      </c>
      <c r="U3279">
        <v>0</v>
      </c>
    </row>
    <row r="3280" spans="1:21" x14ac:dyDescent="0.35">
      <c r="A3280" t="s">
        <v>467</v>
      </c>
      <c r="B3280">
        <v>44302</v>
      </c>
      <c r="C3280" t="s">
        <v>458</v>
      </c>
      <c r="D3280" t="s">
        <v>35</v>
      </c>
      <c r="E3280">
        <v>1</v>
      </c>
      <c r="F3280">
        <v>0</v>
      </c>
      <c r="G3280">
        <v>0</v>
      </c>
      <c r="H3280">
        <v>0</v>
      </c>
      <c r="I3280">
        <v>1</v>
      </c>
      <c r="J3280">
        <v>0</v>
      </c>
      <c r="K3280">
        <v>0</v>
      </c>
      <c r="L3280">
        <v>1</v>
      </c>
      <c r="M3280">
        <v>2</v>
      </c>
      <c r="N3280">
        <v>2</v>
      </c>
      <c r="O3280">
        <v>2</v>
      </c>
      <c r="P3280">
        <v>0</v>
      </c>
      <c r="Q3280">
        <v>2</v>
      </c>
      <c r="R3280">
        <v>2</v>
      </c>
      <c r="S3280">
        <v>0</v>
      </c>
      <c r="T3280">
        <v>0</v>
      </c>
      <c r="U3280">
        <v>0</v>
      </c>
    </row>
    <row r="3281" spans="1:21" x14ac:dyDescent="0.35">
      <c r="A3281" t="s">
        <v>467</v>
      </c>
      <c r="B3281">
        <v>44303</v>
      </c>
      <c r="C3281" t="s">
        <v>456</v>
      </c>
      <c r="D3281" t="s">
        <v>35</v>
      </c>
      <c r="E3281">
        <v>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6</v>
      </c>
      <c r="M3281">
        <v>2</v>
      </c>
      <c r="N3281">
        <v>4</v>
      </c>
      <c r="O3281">
        <v>4</v>
      </c>
      <c r="P3281">
        <v>2</v>
      </c>
      <c r="Q3281">
        <v>2</v>
      </c>
      <c r="R3281">
        <v>7</v>
      </c>
      <c r="S3281">
        <v>0</v>
      </c>
      <c r="T3281">
        <v>0</v>
      </c>
      <c r="U3281">
        <v>0</v>
      </c>
    </row>
    <row r="3282" spans="1:21" x14ac:dyDescent="0.35">
      <c r="A3282" t="s">
        <v>467</v>
      </c>
      <c r="B3282">
        <v>44304</v>
      </c>
      <c r="C3282" t="s">
        <v>453</v>
      </c>
      <c r="D3282" t="s">
        <v>35</v>
      </c>
      <c r="E3282">
        <v>1</v>
      </c>
      <c r="F3282">
        <v>0</v>
      </c>
      <c r="G3282">
        <v>0</v>
      </c>
      <c r="H3282">
        <v>0</v>
      </c>
      <c r="I3282">
        <v>1</v>
      </c>
      <c r="J3282">
        <v>0</v>
      </c>
      <c r="K3282">
        <v>0</v>
      </c>
      <c r="L3282">
        <v>6.333333333333333</v>
      </c>
      <c r="M3282">
        <v>5</v>
      </c>
      <c r="N3282">
        <v>3</v>
      </c>
      <c r="O3282">
        <v>2</v>
      </c>
      <c r="P3282">
        <v>0</v>
      </c>
      <c r="Q3282">
        <v>0</v>
      </c>
      <c r="R3282">
        <v>10</v>
      </c>
      <c r="S3282">
        <v>1</v>
      </c>
      <c r="T3282">
        <v>0</v>
      </c>
      <c r="U3282">
        <v>0</v>
      </c>
    </row>
    <row r="3283" spans="1:21" x14ac:dyDescent="0.35">
      <c r="A3283" t="s">
        <v>467</v>
      </c>
      <c r="B3283">
        <v>44306</v>
      </c>
      <c r="C3283" t="s">
        <v>457</v>
      </c>
      <c r="D3283" t="s">
        <v>120</v>
      </c>
      <c r="E3283">
        <v>1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5</v>
      </c>
      <c r="M3283">
        <v>4</v>
      </c>
      <c r="N3283">
        <v>1</v>
      </c>
      <c r="O3283">
        <v>1</v>
      </c>
      <c r="P3283">
        <v>0</v>
      </c>
      <c r="Q3283">
        <v>1</v>
      </c>
      <c r="R3283">
        <v>5</v>
      </c>
      <c r="S3283">
        <v>0</v>
      </c>
      <c r="T3283">
        <v>0</v>
      </c>
      <c r="U3283">
        <v>0</v>
      </c>
    </row>
    <row r="3284" spans="1:21" x14ac:dyDescent="0.35">
      <c r="A3284" t="s">
        <v>467</v>
      </c>
      <c r="B3284">
        <v>44307</v>
      </c>
      <c r="C3284" t="s">
        <v>454</v>
      </c>
      <c r="D3284" t="s">
        <v>120</v>
      </c>
      <c r="E3284">
        <v>1</v>
      </c>
      <c r="F3284">
        <v>0</v>
      </c>
      <c r="G3284">
        <v>0</v>
      </c>
      <c r="H3284">
        <v>0</v>
      </c>
      <c r="I3284">
        <v>1</v>
      </c>
      <c r="J3284">
        <v>0</v>
      </c>
      <c r="K3284">
        <v>0</v>
      </c>
      <c r="L3284">
        <v>4.666666666666667</v>
      </c>
      <c r="M3284">
        <v>2</v>
      </c>
      <c r="N3284">
        <v>2</v>
      </c>
      <c r="O3284">
        <v>2</v>
      </c>
      <c r="P3284">
        <v>0</v>
      </c>
      <c r="Q3284">
        <v>4</v>
      </c>
      <c r="R3284">
        <v>2</v>
      </c>
      <c r="S3284">
        <v>0</v>
      </c>
      <c r="T3284">
        <v>0</v>
      </c>
      <c r="U3284">
        <v>1</v>
      </c>
    </row>
    <row r="3285" spans="1:21" x14ac:dyDescent="0.35">
      <c r="A3285" t="s">
        <v>467</v>
      </c>
      <c r="B3285">
        <v>44308</v>
      </c>
      <c r="C3285" t="s">
        <v>455</v>
      </c>
      <c r="D3285" t="s">
        <v>66</v>
      </c>
      <c r="E3285">
        <v>1</v>
      </c>
      <c r="F3285">
        <v>0</v>
      </c>
      <c r="G3285">
        <v>0</v>
      </c>
      <c r="H3285">
        <v>1</v>
      </c>
      <c r="I3285">
        <v>0</v>
      </c>
      <c r="J3285">
        <v>0</v>
      </c>
      <c r="K3285">
        <v>0</v>
      </c>
      <c r="L3285">
        <v>6</v>
      </c>
      <c r="M3285">
        <v>7</v>
      </c>
      <c r="N3285">
        <v>3</v>
      </c>
      <c r="O3285">
        <v>2</v>
      </c>
      <c r="P3285">
        <v>0</v>
      </c>
      <c r="Q3285">
        <v>1</v>
      </c>
      <c r="R3285">
        <v>6</v>
      </c>
      <c r="S3285">
        <v>0</v>
      </c>
      <c r="T3285">
        <v>0</v>
      </c>
      <c r="U3285">
        <v>0</v>
      </c>
    </row>
    <row r="3286" spans="1:21" x14ac:dyDescent="0.35">
      <c r="A3286" t="s">
        <v>467</v>
      </c>
      <c r="B3286">
        <v>44309</v>
      </c>
      <c r="C3286" t="s">
        <v>456</v>
      </c>
      <c r="D3286" t="s">
        <v>66</v>
      </c>
      <c r="E3286">
        <v>1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4.666666666666667</v>
      </c>
      <c r="M3286">
        <v>4</v>
      </c>
      <c r="N3286">
        <v>3</v>
      </c>
      <c r="O3286">
        <v>3</v>
      </c>
      <c r="P3286">
        <v>0</v>
      </c>
      <c r="Q3286">
        <v>3</v>
      </c>
      <c r="R3286">
        <v>5</v>
      </c>
      <c r="S3286">
        <v>0</v>
      </c>
      <c r="T3286">
        <v>0</v>
      </c>
      <c r="U3286">
        <v>0</v>
      </c>
    </row>
    <row r="3287" spans="1:21" x14ac:dyDescent="0.35">
      <c r="A3287" t="s">
        <v>467</v>
      </c>
      <c r="B3287">
        <v>44310</v>
      </c>
      <c r="C3287" t="s">
        <v>453</v>
      </c>
      <c r="D3287" t="s">
        <v>66</v>
      </c>
      <c r="E3287">
        <v>1</v>
      </c>
      <c r="F3287">
        <v>0</v>
      </c>
      <c r="G3287">
        <v>0</v>
      </c>
      <c r="H3287">
        <v>1</v>
      </c>
      <c r="I3287">
        <v>0</v>
      </c>
      <c r="J3287">
        <v>0</v>
      </c>
      <c r="K3287">
        <v>0</v>
      </c>
      <c r="L3287">
        <v>7</v>
      </c>
      <c r="M3287">
        <v>3</v>
      </c>
      <c r="N3287">
        <v>1</v>
      </c>
      <c r="O3287">
        <v>1</v>
      </c>
      <c r="P3287">
        <v>0</v>
      </c>
      <c r="Q3287">
        <v>0</v>
      </c>
      <c r="R3287">
        <v>11</v>
      </c>
      <c r="S3287">
        <v>0</v>
      </c>
      <c r="T3287">
        <v>0</v>
      </c>
      <c r="U3287">
        <v>0</v>
      </c>
    </row>
    <row r="3288" spans="1:21" x14ac:dyDescent="0.35">
      <c r="A3288" t="s">
        <v>467</v>
      </c>
      <c r="B3288" t="s">
        <v>0</v>
      </c>
      <c r="C3288" t="s">
        <v>1</v>
      </c>
      <c r="D3288" t="s">
        <v>2</v>
      </c>
      <c r="E3288" t="s">
        <v>3</v>
      </c>
      <c r="F3288" t="s">
        <v>4</v>
      </c>
      <c r="G3288" t="s">
        <v>5</v>
      </c>
      <c r="H3288" t="s">
        <v>6</v>
      </c>
      <c r="I3288" t="s">
        <v>7</v>
      </c>
      <c r="J3288" t="s">
        <v>8</v>
      </c>
      <c r="K3288" t="s">
        <v>9</v>
      </c>
      <c r="L3288" t="s">
        <v>10</v>
      </c>
      <c r="M3288" t="s">
        <v>11</v>
      </c>
      <c r="N3288" t="s">
        <v>12</v>
      </c>
      <c r="O3288" t="s">
        <v>13</v>
      </c>
      <c r="P3288" t="s">
        <v>14</v>
      </c>
      <c r="Q3288" t="s">
        <v>15</v>
      </c>
      <c r="R3288" t="s">
        <v>16</v>
      </c>
      <c r="S3288" t="s">
        <v>17</v>
      </c>
      <c r="T3288" t="s">
        <v>18</v>
      </c>
      <c r="U3288" t="s">
        <v>19</v>
      </c>
    </row>
    <row r="3289" spans="1:21" x14ac:dyDescent="0.35">
      <c r="A3289" t="s">
        <v>467</v>
      </c>
      <c r="B3289">
        <v>44311</v>
      </c>
      <c r="C3289" t="s">
        <v>457</v>
      </c>
      <c r="D3289" t="s">
        <v>66</v>
      </c>
      <c r="E3289">
        <v>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0</v>
      </c>
      <c r="L3289">
        <v>4</v>
      </c>
      <c r="M3289">
        <v>5</v>
      </c>
      <c r="N3289">
        <v>4</v>
      </c>
      <c r="O3289">
        <v>4</v>
      </c>
      <c r="P3289">
        <v>1</v>
      </c>
      <c r="Q3289">
        <v>0</v>
      </c>
      <c r="R3289">
        <v>6</v>
      </c>
      <c r="S3289">
        <v>0</v>
      </c>
      <c r="T3289">
        <v>0</v>
      </c>
      <c r="U3289">
        <v>0</v>
      </c>
    </row>
    <row r="3290" spans="1:21" x14ac:dyDescent="0.35">
      <c r="A3290" t="s">
        <v>467</v>
      </c>
      <c r="B3290">
        <v>44312</v>
      </c>
      <c r="C3290" t="s">
        <v>459</v>
      </c>
      <c r="D3290" t="s">
        <v>67</v>
      </c>
      <c r="E3290">
        <v>1</v>
      </c>
      <c r="F3290">
        <v>0</v>
      </c>
      <c r="G3290">
        <v>0</v>
      </c>
      <c r="H3290">
        <v>0</v>
      </c>
      <c r="I3290">
        <v>1</v>
      </c>
      <c r="J3290">
        <v>0</v>
      </c>
      <c r="K3290">
        <v>0</v>
      </c>
      <c r="L3290">
        <v>4</v>
      </c>
      <c r="M3290">
        <v>3</v>
      </c>
      <c r="N3290">
        <v>2</v>
      </c>
      <c r="O3290">
        <v>2</v>
      </c>
      <c r="P3290">
        <v>1</v>
      </c>
      <c r="Q3290">
        <v>3</v>
      </c>
      <c r="R3290">
        <v>4</v>
      </c>
      <c r="S3290">
        <v>0</v>
      </c>
      <c r="T3290">
        <v>0</v>
      </c>
      <c r="U3290">
        <v>0</v>
      </c>
    </row>
    <row r="3291" spans="1:21" x14ac:dyDescent="0.35">
      <c r="A3291" t="s">
        <v>467</v>
      </c>
      <c r="B3291">
        <v>44313</v>
      </c>
      <c r="C3291" t="s">
        <v>454</v>
      </c>
      <c r="D3291" t="s">
        <v>67</v>
      </c>
      <c r="E3291">
        <v>1</v>
      </c>
      <c r="F3291">
        <v>0</v>
      </c>
      <c r="G3291">
        <v>0</v>
      </c>
      <c r="H3291">
        <v>1</v>
      </c>
      <c r="I3291">
        <v>0</v>
      </c>
      <c r="J3291">
        <v>0</v>
      </c>
      <c r="K3291">
        <v>0</v>
      </c>
      <c r="L3291">
        <v>6.666666666666667</v>
      </c>
      <c r="M3291">
        <v>6</v>
      </c>
      <c r="N3291">
        <v>1</v>
      </c>
      <c r="O3291">
        <v>1</v>
      </c>
      <c r="P3291">
        <v>0</v>
      </c>
      <c r="Q3291">
        <v>2</v>
      </c>
      <c r="R3291">
        <v>5</v>
      </c>
      <c r="S3291">
        <v>1</v>
      </c>
      <c r="T3291">
        <v>0</v>
      </c>
      <c r="U3291">
        <v>0</v>
      </c>
    </row>
    <row r="3292" spans="1:21" x14ac:dyDescent="0.35">
      <c r="A3292" t="s">
        <v>467</v>
      </c>
      <c r="B3292">
        <v>44314</v>
      </c>
      <c r="C3292" t="s">
        <v>455</v>
      </c>
      <c r="D3292" t="s">
        <v>67</v>
      </c>
      <c r="E3292">
        <v>1</v>
      </c>
      <c r="F3292">
        <v>0</v>
      </c>
      <c r="G3292">
        <v>0</v>
      </c>
      <c r="H3292">
        <v>1</v>
      </c>
      <c r="I3292">
        <v>0</v>
      </c>
      <c r="J3292">
        <v>0</v>
      </c>
      <c r="K3292">
        <v>0</v>
      </c>
      <c r="L3292">
        <v>7</v>
      </c>
      <c r="M3292">
        <v>3</v>
      </c>
      <c r="N3292">
        <v>0</v>
      </c>
      <c r="O3292">
        <v>0</v>
      </c>
      <c r="P3292">
        <v>0</v>
      </c>
      <c r="Q3292">
        <v>1</v>
      </c>
      <c r="R3292">
        <v>6</v>
      </c>
      <c r="S3292">
        <v>0</v>
      </c>
      <c r="T3292">
        <v>0</v>
      </c>
      <c r="U3292">
        <v>0</v>
      </c>
    </row>
    <row r="3293" spans="1:21" x14ac:dyDescent="0.35">
      <c r="A3293" t="s">
        <v>467</v>
      </c>
      <c r="B3293">
        <v>44315</v>
      </c>
      <c r="C3293" t="s">
        <v>456</v>
      </c>
      <c r="D3293" t="s">
        <v>67</v>
      </c>
      <c r="E3293">
        <v>1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5</v>
      </c>
      <c r="M3293">
        <v>6</v>
      </c>
      <c r="N3293">
        <v>2</v>
      </c>
      <c r="O3293">
        <v>2</v>
      </c>
      <c r="P3293">
        <v>1</v>
      </c>
      <c r="Q3293">
        <v>1</v>
      </c>
      <c r="R3293">
        <v>1</v>
      </c>
      <c r="S3293">
        <v>0</v>
      </c>
      <c r="T3293">
        <v>0</v>
      </c>
      <c r="U3293">
        <v>0</v>
      </c>
    </row>
    <row r="3294" spans="1:21" x14ac:dyDescent="0.35">
      <c r="A3294" t="s">
        <v>467</v>
      </c>
      <c r="B3294">
        <v>44316</v>
      </c>
      <c r="C3294" t="s">
        <v>453</v>
      </c>
      <c r="D3294" t="s">
        <v>49</v>
      </c>
      <c r="E3294">
        <v>1</v>
      </c>
      <c r="F3294">
        <v>0</v>
      </c>
      <c r="G3294">
        <v>0</v>
      </c>
      <c r="H3294">
        <v>1</v>
      </c>
      <c r="I3294">
        <v>0</v>
      </c>
      <c r="J3294">
        <v>0</v>
      </c>
      <c r="K3294">
        <v>0</v>
      </c>
      <c r="L3294">
        <v>6</v>
      </c>
      <c r="M3294">
        <v>4</v>
      </c>
      <c r="N3294">
        <v>0</v>
      </c>
      <c r="O3294">
        <v>0</v>
      </c>
      <c r="P3294">
        <v>0</v>
      </c>
      <c r="Q3294">
        <v>0</v>
      </c>
      <c r="R3294">
        <v>12</v>
      </c>
      <c r="S3294">
        <v>0</v>
      </c>
      <c r="T3294">
        <v>0</v>
      </c>
      <c r="U3294">
        <v>0</v>
      </c>
    </row>
    <row r="3295" spans="1:21" x14ac:dyDescent="0.35">
      <c r="A3295" t="s">
        <v>467</v>
      </c>
      <c r="B3295">
        <v>44317</v>
      </c>
      <c r="C3295" t="s">
        <v>457</v>
      </c>
      <c r="D3295" t="s">
        <v>49</v>
      </c>
      <c r="E3295">
        <v>1</v>
      </c>
      <c r="F3295">
        <v>0</v>
      </c>
      <c r="G3295">
        <v>0</v>
      </c>
      <c r="H3295">
        <v>1</v>
      </c>
      <c r="I3295">
        <v>0</v>
      </c>
      <c r="J3295">
        <v>0</v>
      </c>
      <c r="K3295">
        <v>0</v>
      </c>
      <c r="L3295">
        <v>5</v>
      </c>
      <c r="M3295">
        <v>3</v>
      </c>
      <c r="N3295">
        <v>1</v>
      </c>
      <c r="O3295">
        <v>1</v>
      </c>
      <c r="P3295">
        <v>1</v>
      </c>
      <c r="Q3295">
        <v>3</v>
      </c>
      <c r="R3295">
        <v>8</v>
      </c>
      <c r="S3295">
        <v>0</v>
      </c>
      <c r="T3295">
        <v>0</v>
      </c>
      <c r="U3295">
        <v>0</v>
      </c>
    </row>
    <row r="3296" spans="1:21" x14ac:dyDescent="0.35">
      <c r="A3296" t="s">
        <v>467</v>
      </c>
      <c r="B3296">
        <v>44318</v>
      </c>
      <c r="C3296" t="s">
        <v>454</v>
      </c>
      <c r="D3296" t="s">
        <v>49</v>
      </c>
      <c r="E3296">
        <v>1</v>
      </c>
      <c r="F3296">
        <v>0</v>
      </c>
      <c r="G3296">
        <v>0</v>
      </c>
      <c r="H3296">
        <v>1</v>
      </c>
      <c r="I3296">
        <v>0</v>
      </c>
      <c r="J3296">
        <v>0</v>
      </c>
      <c r="K3296">
        <v>0</v>
      </c>
      <c r="L3296">
        <v>8</v>
      </c>
      <c r="M3296">
        <v>2</v>
      </c>
      <c r="N3296">
        <v>0</v>
      </c>
      <c r="O3296">
        <v>0</v>
      </c>
      <c r="P3296">
        <v>0</v>
      </c>
      <c r="Q3296">
        <v>1</v>
      </c>
      <c r="R3296">
        <v>10</v>
      </c>
      <c r="S3296">
        <v>0</v>
      </c>
      <c r="T3296">
        <v>0</v>
      </c>
      <c r="U3296">
        <v>1</v>
      </c>
    </row>
    <row r="3297" spans="1:21" x14ac:dyDescent="0.35">
      <c r="A3297" t="s">
        <v>467</v>
      </c>
      <c r="B3297">
        <v>44320</v>
      </c>
      <c r="C3297" t="s">
        <v>455</v>
      </c>
      <c r="D3297" t="s">
        <v>26</v>
      </c>
      <c r="E3297">
        <v>1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5</v>
      </c>
      <c r="M3297">
        <v>4</v>
      </c>
      <c r="N3297">
        <v>3</v>
      </c>
      <c r="O3297">
        <v>3</v>
      </c>
      <c r="P3297">
        <v>2</v>
      </c>
      <c r="Q3297">
        <v>1</v>
      </c>
      <c r="R3297">
        <v>6</v>
      </c>
      <c r="S3297">
        <v>0</v>
      </c>
      <c r="T3297">
        <v>0</v>
      </c>
      <c r="U3297">
        <v>0</v>
      </c>
    </row>
    <row r="3298" spans="1:21" x14ac:dyDescent="0.35">
      <c r="A3298" t="s">
        <v>467</v>
      </c>
      <c r="B3298">
        <v>44321</v>
      </c>
      <c r="C3298" t="s">
        <v>456</v>
      </c>
      <c r="D3298" t="s">
        <v>26</v>
      </c>
      <c r="E3298">
        <v>1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6</v>
      </c>
      <c r="M3298">
        <v>8</v>
      </c>
      <c r="N3298">
        <v>3</v>
      </c>
      <c r="O3298">
        <v>3</v>
      </c>
      <c r="P3298">
        <v>0</v>
      </c>
      <c r="Q3298">
        <v>0</v>
      </c>
      <c r="R3298">
        <v>4</v>
      </c>
      <c r="S3298">
        <v>0</v>
      </c>
      <c r="T3298">
        <v>0</v>
      </c>
      <c r="U3298">
        <v>0</v>
      </c>
    </row>
    <row r="3299" spans="1:21" x14ac:dyDescent="0.35">
      <c r="A3299" t="s">
        <v>467</v>
      </c>
      <c r="B3299">
        <v>44322</v>
      </c>
      <c r="C3299" t="s">
        <v>453</v>
      </c>
      <c r="D3299" t="s">
        <v>26</v>
      </c>
      <c r="E3299">
        <v>1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7</v>
      </c>
      <c r="M3299">
        <v>5</v>
      </c>
      <c r="N3299">
        <v>2</v>
      </c>
      <c r="O3299">
        <v>2</v>
      </c>
      <c r="P3299">
        <v>2</v>
      </c>
      <c r="Q3299">
        <v>0</v>
      </c>
      <c r="R3299">
        <v>4</v>
      </c>
      <c r="S3299">
        <v>0</v>
      </c>
      <c r="T3299">
        <v>0</v>
      </c>
      <c r="U3299">
        <v>0</v>
      </c>
    </row>
    <row r="3300" spans="1:21" x14ac:dyDescent="0.35">
      <c r="A3300" t="s">
        <v>467</v>
      </c>
      <c r="B3300">
        <v>44323</v>
      </c>
      <c r="C3300" t="s">
        <v>457</v>
      </c>
      <c r="D3300" t="s">
        <v>99</v>
      </c>
      <c r="E3300">
        <v>1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6.333333333333333</v>
      </c>
      <c r="M3300">
        <v>3</v>
      </c>
      <c r="N3300">
        <v>3</v>
      </c>
      <c r="O3300">
        <v>3</v>
      </c>
      <c r="P3300">
        <v>2</v>
      </c>
      <c r="Q3300">
        <v>1</v>
      </c>
      <c r="R3300">
        <v>5</v>
      </c>
      <c r="S3300">
        <v>0</v>
      </c>
      <c r="T3300">
        <v>0</v>
      </c>
      <c r="U3300">
        <v>0</v>
      </c>
    </row>
    <row r="3301" spans="1:21" x14ac:dyDescent="0.35">
      <c r="A3301" t="s">
        <v>467</v>
      </c>
      <c r="B3301">
        <v>44324</v>
      </c>
      <c r="C3301" t="s">
        <v>454</v>
      </c>
      <c r="D3301" t="s">
        <v>99</v>
      </c>
      <c r="E3301">
        <v>1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5.666666666666667</v>
      </c>
      <c r="M3301">
        <v>6</v>
      </c>
      <c r="N3301">
        <v>2</v>
      </c>
      <c r="O3301">
        <v>2</v>
      </c>
      <c r="P3301">
        <v>0</v>
      </c>
      <c r="Q3301">
        <v>3</v>
      </c>
      <c r="R3301">
        <v>6</v>
      </c>
      <c r="S3301">
        <v>0</v>
      </c>
      <c r="T3301">
        <v>0</v>
      </c>
      <c r="U3301">
        <v>0</v>
      </c>
    </row>
    <row r="3302" spans="1:21" x14ac:dyDescent="0.35">
      <c r="A3302" t="s">
        <v>467</v>
      </c>
      <c r="B3302">
        <v>44325</v>
      </c>
      <c r="C3302" t="s">
        <v>455</v>
      </c>
      <c r="D3302" t="s">
        <v>99</v>
      </c>
      <c r="E3302">
        <v>1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6.333333333333333</v>
      </c>
      <c r="M3302">
        <v>5</v>
      </c>
      <c r="N3302">
        <v>2</v>
      </c>
      <c r="O3302">
        <v>2</v>
      </c>
      <c r="P3302">
        <v>1</v>
      </c>
      <c r="Q3302">
        <v>1</v>
      </c>
      <c r="R3302">
        <v>6</v>
      </c>
      <c r="S3302">
        <v>0</v>
      </c>
      <c r="T3302">
        <v>0</v>
      </c>
      <c r="U3302">
        <v>0</v>
      </c>
    </row>
    <row r="3303" spans="1:21" x14ac:dyDescent="0.35">
      <c r="A3303" t="s">
        <v>467</v>
      </c>
      <c r="B3303">
        <v>44327</v>
      </c>
      <c r="C3303" t="s">
        <v>456</v>
      </c>
      <c r="D3303" t="s">
        <v>51</v>
      </c>
      <c r="E3303">
        <v>1</v>
      </c>
      <c r="F3303">
        <v>0</v>
      </c>
      <c r="G3303">
        <v>0</v>
      </c>
      <c r="H3303">
        <v>1</v>
      </c>
      <c r="I3303">
        <v>0</v>
      </c>
      <c r="J3303">
        <v>0</v>
      </c>
      <c r="K3303">
        <v>0</v>
      </c>
      <c r="L3303">
        <v>6</v>
      </c>
      <c r="M3303">
        <v>2</v>
      </c>
      <c r="N3303">
        <v>1</v>
      </c>
      <c r="O3303">
        <v>1</v>
      </c>
      <c r="P3303">
        <v>1</v>
      </c>
      <c r="Q3303">
        <v>1</v>
      </c>
      <c r="R3303">
        <v>9</v>
      </c>
      <c r="S3303">
        <v>0</v>
      </c>
      <c r="T3303">
        <v>0</v>
      </c>
      <c r="U3303">
        <v>0</v>
      </c>
    </row>
    <row r="3304" spans="1:21" x14ac:dyDescent="0.35">
      <c r="A3304" t="s">
        <v>467</v>
      </c>
      <c r="B3304">
        <v>44328</v>
      </c>
      <c r="C3304" t="s">
        <v>453</v>
      </c>
      <c r="D3304" t="s">
        <v>51</v>
      </c>
      <c r="E3304">
        <v>1</v>
      </c>
      <c r="F3304">
        <v>0</v>
      </c>
      <c r="G3304">
        <v>0</v>
      </c>
      <c r="H3304">
        <v>1</v>
      </c>
      <c r="I3304">
        <v>0</v>
      </c>
      <c r="J3304">
        <v>0</v>
      </c>
      <c r="K3304">
        <v>0</v>
      </c>
      <c r="L3304">
        <v>8</v>
      </c>
      <c r="M3304">
        <v>4</v>
      </c>
      <c r="N3304">
        <v>0</v>
      </c>
      <c r="O3304">
        <v>0</v>
      </c>
      <c r="P3304">
        <v>0</v>
      </c>
      <c r="Q3304">
        <v>0</v>
      </c>
      <c r="R3304">
        <v>12</v>
      </c>
      <c r="S3304">
        <v>0</v>
      </c>
      <c r="T3304">
        <v>0</v>
      </c>
      <c r="U3304">
        <v>0</v>
      </c>
    </row>
    <row r="3305" spans="1:21" x14ac:dyDescent="0.35">
      <c r="A3305" t="s">
        <v>467</v>
      </c>
      <c r="B3305">
        <v>44329</v>
      </c>
      <c r="C3305" t="s">
        <v>457</v>
      </c>
      <c r="D3305" t="s">
        <v>51</v>
      </c>
      <c r="E3305">
        <v>1</v>
      </c>
      <c r="F3305">
        <v>0</v>
      </c>
      <c r="G3305">
        <v>0</v>
      </c>
      <c r="H3305">
        <v>0</v>
      </c>
      <c r="I3305">
        <v>1</v>
      </c>
      <c r="J3305">
        <v>0</v>
      </c>
      <c r="K3305">
        <v>0</v>
      </c>
      <c r="L3305">
        <v>4.666666666666667</v>
      </c>
      <c r="M3305">
        <v>6</v>
      </c>
      <c r="N3305">
        <v>4</v>
      </c>
      <c r="O3305">
        <v>4</v>
      </c>
      <c r="P3305">
        <v>1</v>
      </c>
      <c r="Q3305">
        <v>2</v>
      </c>
      <c r="R3305">
        <v>9</v>
      </c>
      <c r="S3305">
        <v>0</v>
      </c>
      <c r="T3305">
        <v>0</v>
      </c>
      <c r="U3305">
        <v>1</v>
      </c>
    </row>
    <row r="3306" spans="1:21" x14ac:dyDescent="0.35">
      <c r="A3306" t="s">
        <v>467</v>
      </c>
      <c r="B3306">
        <v>44330</v>
      </c>
      <c r="C3306" t="s">
        <v>454</v>
      </c>
      <c r="D3306" t="s">
        <v>67</v>
      </c>
      <c r="E3306">
        <v>1</v>
      </c>
      <c r="F3306">
        <v>0</v>
      </c>
      <c r="G3306">
        <v>0</v>
      </c>
      <c r="H3306">
        <v>1</v>
      </c>
      <c r="I3306">
        <v>0</v>
      </c>
      <c r="J3306">
        <v>0</v>
      </c>
      <c r="K3306">
        <v>0</v>
      </c>
      <c r="L3306">
        <v>6</v>
      </c>
      <c r="M3306">
        <v>7</v>
      </c>
      <c r="N3306">
        <v>4</v>
      </c>
      <c r="O3306">
        <v>4</v>
      </c>
      <c r="P3306">
        <v>1</v>
      </c>
      <c r="Q3306">
        <v>2</v>
      </c>
      <c r="R3306">
        <v>6</v>
      </c>
      <c r="S3306">
        <v>0</v>
      </c>
      <c r="T3306">
        <v>0</v>
      </c>
      <c r="U3306">
        <v>0</v>
      </c>
    </row>
    <row r="3307" spans="1:21" x14ac:dyDescent="0.35">
      <c r="A3307" t="s">
        <v>467</v>
      </c>
      <c r="B3307">
        <v>44331</v>
      </c>
      <c r="C3307" t="s">
        <v>455</v>
      </c>
      <c r="D3307" t="s">
        <v>67</v>
      </c>
      <c r="E3307">
        <v>1</v>
      </c>
      <c r="F3307">
        <v>0</v>
      </c>
      <c r="G3307">
        <v>0</v>
      </c>
      <c r="H3307">
        <v>1</v>
      </c>
      <c r="I3307">
        <v>0</v>
      </c>
      <c r="J3307">
        <v>0</v>
      </c>
      <c r="K3307">
        <v>0</v>
      </c>
      <c r="L3307">
        <v>6</v>
      </c>
      <c r="M3307">
        <v>4</v>
      </c>
      <c r="N3307">
        <v>1</v>
      </c>
      <c r="O3307">
        <v>1</v>
      </c>
      <c r="P3307">
        <v>0</v>
      </c>
      <c r="Q3307">
        <v>2</v>
      </c>
      <c r="R3307">
        <v>6</v>
      </c>
      <c r="S3307">
        <v>0</v>
      </c>
      <c r="T3307">
        <v>0</v>
      </c>
      <c r="U3307">
        <v>0</v>
      </c>
    </row>
    <row r="3308" spans="1:21" x14ac:dyDescent="0.35">
      <c r="A3308" t="s">
        <v>467</v>
      </c>
      <c r="B3308">
        <v>44332</v>
      </c>
      <c r="C3308" t="s">
        <v>456</v>
      </c>
      <c r="D3308" t="s">
        <v>67</v>
      </c>
      <c r="E3308">
        <v>1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3</v>
      </c>
      <c r="M3308">
        <v>6</v>
      </c>
      <c r="N3308">
        <v>5</v>
      </c>
      <c r="O3308">
        <v>5</v>
      </c>
      <c r="P3308">
        <v>0</v>
      </c>
      <c r="Q3308">
        <v>2</v>
      </c>
      <c r="R3308">
        <v>4</v>
      </c>
      <c r="S3308">
        <v>0</v>
      </c>
      <c r="T3308">
        <v>0</v>
      </c>
      <c r="U3308">
        <v>2</v>
      </c>
    </row>
    <row r="3309" spans="1:21" x14ac:dyDescent="0.35">
      <c r="A3309" t="s">
        <v>467</v>
      </c>
      <c r="B3309" t="s">
        <v>0</v>
      </c>
      <c r="C3309" t="s">
        <v>1</v>
      </c>
      <c r="D3309" t="s">
        <v>2</v>
      </c>
      <c r="E3309" t="s">
        <v>3</v>
      </c>
      <c r="F3309" t="s">
        <v>4</v>
      </c>
      <c r="G3309" t="s">
        <v>5</v>
      </c>
      <c r="H3309" t="s">
        <v>6</v>
      </c>
      <c r="I3309" t="s">
        <v>7</v>
      </c>
      <c r="J3309" t="s">
        <v>8</v>
      </c>
      <c r="K3309" t="s">
        <v>9</v>
      </c>
      <c r="L3309" t="s">
        <v>10</v>
      </c>
      <c r="M3309" t="s">
        <v>11</v>
      </c>
      <c r="N3309" t="s">
        <v>12</v>
      </c>
      <c r="O3309" t="s">
        <v>13</v>
      </c>
      <c r="P3309" t="s">
        <v>14</v>
      </c>
      <c r="Q3309" t="s">
        <v>15</v>
      </c>
      <c r="R3309" t="s">
        <v>16</v>
      </c>
      <c r="S3309" t="s">
        <v>17</v>
      </c>
      <c r="T3309" t="s">
        <v>18</v>
      </c>
      <c r="U3309" t="s">
        <v>19</v>
      </c>
    </row>
    <row r="3310" spans="1:21" x14ac:dyDescent="0.35">
      <c r="A3310" t="s">
        <v>467</v>
      </c>
      <c r="B3310">
        <v>44333</v>
      </c>
      <c r="C3310" t="s">
        <v>453</v>
      </c>
      <c r="D3310" t="s">
        <v>33</v>
      </c>
      <c r="E3310">
        <v>1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0</v>
      </c>
      <c r="L3310">
        <v>5</v>
      </c>
      <c r="M3310">
        <v>7</v>
      </c>
      <c r="N3310">
        <v>5</v>
      </c>
      <c r="O3310">
        <v>5</v>
      </c>
      <c r="P3310">
        <v>2</v>
      </c>
      <c r="Q3310">
        <v>2</v>
      </c>
      <c r="R3310">
        <v>7</v>
      </c>
      <c r="S3310">
        <v>0</v>
      </c>
      <c r="T3310">
        <v>0</v>
      </c>
      <c r="U3310">
        <v>1</v>
      </c>
    </row>
    <row r="3311" spans="1:21" x14ac:dyDescent="0.35">
      <c r="A3311" t="s">
        <v>467</v>
      </c>
      <c r="B3311">
        <v>44334</v>
      </c>
      <c r="C3311" t="s">
        <v>457</v>
      </c>
      <c r="D3311" t="s">
        <v>33</v>
      </c>
      <c r="E3311">
        <v>1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4.333333333333333</v>
      </c>
      <c r="M3311">
        <v>6</v>
      </c>
      <c r="N3311">
        <v>4</v>
      </c>
      <c r="O3311">
        <v>4</v>
      </c>
      <c r="P3311">
        <v>1</v>
      </c>
      <c r="Q3311">
        <v>2</v>
      </c>
      <c r="R3311">
        <v>3</v>
      </c>
      <c r="S3311">
        <v>0</v>
      </c>
      <c r="T3311">
        <v>0</v>
      </c>
      <c r="U3311">
        <v>0</v>
      </c>
    </row>
    <row r="3312" spans="1:21" x14ac:dyDescent="0.35">
      <c r="A3312" t="s">
        <v>467</v>
      </c>
      <c r="B3312">
        <v>44335</v>
      </c>
      <c r="C3312" t="s">
        <v>454</v>
      </c>
      <c r="D3312" t="s">
        <v>33</v>
      </c>
      <c r="E3312">
        <v>1</v>
      </c>
      <c r="F3312">
        <v>1</v>
      </c>
      <c r="G3312">
        <v>0</v>
      </c>
      <c r="H3312">
        <v>1</v>
      </c>
      <c r="I3312">
        <v>0</v>
      </c>
      <c r="J3312">
        <v>0</v>
      </c>
      <c r="K3312">
        <v>1</v>
      </c>
      <c r="L3312">
        <v>9</v>
      </c>
      <c r="M3312">
        <v>0</v>
      </c>
      <c r="N3312">
        <v>0</v>
      </c>
      <c r="O3312">
        <v>0</v>
      </c>
      <c r="P3312">
        <v>0</v>
      </c>
      <c r="Q3312">
        <v>1</v>
      </c>
      <c r="R3312">
        <v>9</v>
      </c>
      <c r="S3312">
        <v>0</v>
      </c>
      <c r="T3312">
        <v>0</v>
      </c>
      <c r="U3312">
        <v>0</v>
      </c>
    </row>
    <row r="3313" spans="1:21" x14ac:dyDescent="0.35">
      <c r="A3313" t="s">
        <v>467</v>
      </c>
      <c r="B3313">
        <v>44336</v>
      </c>
      <c r="C3313" t="s">
        <v>455</v>
      </c>
      <c r="D3313" t="s">
        <v>33</v>
      </c>
      <c r="E3313">
        <v>1</v>
      </c>
      <c r="F3313">
        <v>0</v>
      </c>
      <c r="G3313">
        <v>0</v>
      </c>
      <c r="H3313">
        <v>1</v>
      </c>
      <c r="I3313">
        <v>0</v>
      </c>
      <c r="J3313">
        <v>0</v>
      </c>
      <c r="K3313">
        <v>0</v>
      </c>
      <c r="L3313">
        <v>7</v>
      </c>
      <c r="M3313">
        <v>6</v>
      </c>
      <c r="N3313">
        <v>0</v>
      </c>
      <c r="O3313">
        <v>0</v>
      </c>
      <c r="P3313">
        <v>0</v>
      </c>
      <c r="Q3313">
        <v>0</v>
      </c>
      <c r="R3313">
        <v>5</v>
      </c>
      <c r="S3313">
        <v>0</v>
      </c>
      <c r="T3313">
        <v>0</v>
      </c>
      <c r="U3313">
        <v>0</v>
      </c>
    </row>
    <row r="3314" spans="1:21" x14ac:dyDescent="0.35">
      <c r="A3314" t="s">
        <v>467</v>
      </c>
      <c r="B3314">
        <v>44337</v>
      </c>
      <c r="C3314" t="s">
        <v>456</v>
      </c>
      <c r="D3314" t="s">
        <v>21</v>
      </c>
      <c r="E3314">
        <v>1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7</v>
      </c>
      <c r="M3314">
        <v>5</v>
      </c>
      <c r="N3314">
        <v>0</v>
      </c>
      <c r="O3314">
        <v>0</v>
      </c>
      <c r="P3314">
        <v>0</v>
      </c>
      <c r="Q3314">
        <v>0</v>
      </c>
      <c r="R3314">
        <v>11</v>
      </c>
      <c r="S3314">
        <v>0</v>
      </c>
      <c r="T3314">
        <v>0</v>
      </c>
      <c r="U3314">
        <v>0</v>
      </c>
    </row>
    <row r="3315" spans="1:21" x14ac:dyDescent="0.35">
      <c r="A3315" t="s">
        <v>467</v>
      </c>
      <c r="B3315">
        <v>44338</v>
      </c>
      <c r="C3315" t="s">
        <v>453</v>
      </c>
      <c r="D3315" t="s">
        <v>21</v>
      </c>
      <c r="E3315">
        <v>1</v>
      </c>
      <c r="F3315">
        <v>0</v>
      </c>
      <c r="G3315">
        <v>0</v>
      </c>
      <c r="H3315">
        <v>1</v>
      </c>
      <c r="I3315">
        <v>0</v>
      </c>
      <c r="J3315">
        <v>0</v>
      </c>
      <c r="K3315">
        <v>0</v>
      </c>
      <c r="L3315">
        <v>7</v>
      </c>
      <c r="M3315">
        <v>4</v>
      </c>
      <c r="N3315">
        <v>0</v>
      </c>
      <c r="O3315">
        <v>0</v>
      </c>
      <c r="P3315">
        <v>0</v>
      </c>
      <c r="Q3315">
        <v>3</v>
      </c>
      <c r="R3315">
        <v>7</v>
      </c>
      <c r="S3315">
        <v>0</v>
      </c>
      <c r="T3315">
        <v>0</v>
      </c>
      <c r="U3315">
        <v>0</v>
      </c>
    </row>
    <row r="3316" spans="1:21" x14ac:dyDescent="0.35">
      <c r="A3316" t="s">
        <v>467</v>
      </c>
      <c r="B3316">
        <v>44339</v>
      </c>
      <c r="C3316" t="s">
        <v>457</v>
      </c>
      <c r="D3316" t="s">
        <v>21</v>
      </c>
      <c r="E3316">
        <v>1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5</v>
      </c>
      <c r="M3316">
        <v>2</v>
      </c>
      <c r="N3316">
        <v>0</v>
      </c>
      <c r="O3316">
        <v>0</v>
      </c>
      <c r="P3316">
        <v>0</v>
      </c>
      <c r="Q3316">
        <v>2</v>
      </c>
      <c r="R3316">
        <v>4</v>
      </c>
      <c r="S3316">
        <v>1</v>
      </c>
      <c r="T3316">
        <v>0</v>
      </c>
      <c r="U3316">
        <v>0</v>
      </c>
    </row>
    <row r="3317" spans="1:21" x14ac:dyDescent="0.35">
      <c r="A3317" t="s">
        <v>467</v>
      </c>
      <c r="B3317">
        <v>44341</v>
      </c>
      <c r="C3317" t="s">
        <v>454</v>
      </c>
      <c r="D3317" t="s">
        <v>64</v>
      </c>
      <c r="E3317">
        <v>1</v>
      </c>
      <c r="F3317">
        <v>0</v>
      </c>
      <c r="G3317">
        <v>0</v>
      </c>
      <c r="H3317">
        <v>0</v>
      </c>
      <c r="I3317">
        <v>1</v>
      </c>
      <c r="J3317">
        <v>0</v>
      </c>
      <c r="K3317">
        <v>0</v>
      </c>
      <c r="L3317">
        <v>3</v>
      </c>
      <c r="M3317">
        <v>2</v>
      </c>
      <c r="N3317">
        <v>2</v>
      </c>
      <c r="O3317">
        <v>2</v>
      </c>
      <c r="P3317">
        <v>1</v>
      </c>
      <c r="Q3317">
        <v>3</v>
      </c>
      <c r="R3317">
        <v>5</v>
      </c>
      <c r="S3317">
        <v>0</v>
      </c>
      <c r="T3317">
        <v>0</v>
      </c>
      <c r="U3317">
        <v>0</v>
      </c>
    </row>
    <row r="3318" spans="1:21" x14ac:dyDescent="0.35">
      <c r="A3318" t="s">
        <v>467</v>
      </c>
      <c r="B3318" t="s">
        <v>278</v>
      </c>
      <c r="C3318" t="s">
        <v>455</v>
      </c>
      <c r="D3318" t="s">
        <v>64</v>
      </c>
      <c r="E3318">
        <v>1</v>
      </c>
      <c r="F3318">
        <v>0</v>
      </c>
      <c r="G3318">
        <v>0</v>
      </c>
      <c r="H3318">
        <v>0</v>
      </c>
      <c r="I3318">
        <v>1</v>
      </c>
      <c r="J3318">
        <v>0</v>
      </c>
      <c r="K3318">
        <v>0</v>
      </c>
      <c r="L3318">
        <v>5.666666666666667</v>
      </c>
      <c r="M3318">
        <v>3</v>
      </c>
      <c r="N3318">
        <v>2</v>
      </c>
      <c r="O3318">
        <v>2</v>
      </c>
      <c r="P3318">
        <v>2</v>
      </c>
      <c r="Q3318">
        <v>2</v>
      </c>
      <c r="R3318">
        <v>5</v>
      </c>
      <c r="S3318">
        <v>1</v>
      </c>
      <c r="T3318">
        <v>0</v>
      </c>
      <c r="U3318">
        <v>0</v>
      </c>
    </row>
    <row r="3319" spans="1:21" x14ac:dyDescent="0.35">
      <c r="A3319" t="s">
        <v>467</v>
      </c>
      <c r="B3319" t="s">
        <v>279</v>
      </c>
      <c r="C3319" t="s">
        <v>456</v>
      </c>
      <c r="D3319" t="s">
        <v>64</v>
      </c>
      <c r="E3319">
        <v>1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4.666666666666667</v>
      </c>
      <c r="M3319">
        <v>5</v>
      </c>
      <c r="N3319">
        <v>3</v>
      </c>
      <c r="O3319">
        <v>3</v>
      </c>
      <c r="P3319">
        <v>1</v>
      </c>
      <c r="Q3319">
        <v>2</v>
      </c>
      <c r="R3319">
        <v>1</v>
      </c>
      <c r="S3319">
        <v>0</v>
      </c>
      <c r="T3319">
        <v>0</v>
      </c>
      <c r="U3319">
        <v>0</v>
      </c>
    </row>
    <row r="3320" spans="1:21" x14ac:dyDescent="0.35">
      <c r="A3320" t="s">
        <v>467</v>
      </c>
      <c r="B3320">
        <v>44344</v>
      </c>
      <c r="C3320" t="s">
        <v>453</v>
      </c>
      <c r="D3320" t="s">
        <v>65</v>
      </c>
      <c r="E3320">
        <v>1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6</v>
      </c>
      <c r="M3320">
        <v>6</v>
      </c>
      <c r="N3320">
        <v>1</v>
      </c>
      <c r="O3320">
        <v>1</v>
      </c>
      <c r="P3320">
        <v>0</v>
      </c>
      <c r="Q3320">
        <v>1</v>
      </c>
      <c r="R3320">
        <v>5</v>
      </c>
      <c r="S3320">
        <v>0</v>
      </c>
      <c r="T3320">
        <v>0</v>
      </c>
      <c r="U3320">
        <v>1</v>
      </c>
    </row>
    <row r="3321" spans="1:21" x14ac:dyDescent="0.35">
      <c r="A3321" t="s">
        <v>467</v>
      </c>
      <c r="B3321">
        <v>44345</v>
      </c>
      <c r="C3321" t="s">
        <v>459</v>
      </c>
      <c r="D3321" t="s">
        <v>65</v>
      </c>
      <c r="E3321">
        <v>1</v>
      </c>
      <c r="F3321">
        <v>0</v>
      </c>
      <c r="G3321">
        <v>0</v>
      </c>
      <c r="H3321">
        <v>0</v>
      </c>
      <c r="I3321">
        <v>1</v>
      </c>
      <c r="J3321">
        <v>0</v>
      </c>
      <c r="K3321">
        <v>0</v>
      </c>
      <c r="L3321">
        <v>4.333333333333333</v>
      </c>
      <c r="M3321">
        <v>5</v>
      </c>
      <c r="N3321">
        <v>5</v>
      </c>
      <c r="O3321">
        <v>4</v>
      </c>
      <c r="P3321">
        <v>0</v>
      </c>
      <c r="Q3321">
        <v>1</v>
      </c>
      <c r="R3321">
        <v>3</v>
      </c>
      <c r="S3321">
        <v>1</v>
      </c>
      <c r="T3321">
        <v>0</v>
      </c>
      <c r="U3321">
        <v>0</v>
      </c>
    </row>
    <row r="3322" spans="1:21" x14ac:dyDescent="0.35">
      <c r="A3322" t="s">
        <v>467</v>
      </c>
      <c r="B3322">
        <v>44346</v>
      </c>
      <c r="C3322" t="s">
        <v>460</v>
      </c>
      <c r="D3322" t="s">
        <v>65</v>
      </c>
      <c r="E3322">
        <v>1</v>
      </c>
      <c r="F3322">
        <v>0</v>
      </c>
      <c r="G3322">
        <v>0</v>
      </c>
      <c r="H3322">
        <v>0</v>
      </c>
      <c r="I3322">
        <v>1</v>
      </c>
      <c r="J3322">
        <v>0</v>
      </c>
      <c r="K3322">
        <v>0</v>
      </c>
      <c r="L3322">
        <v>2.3333333333333335</v>
      </c>
      <c r="M3322">
        <v>3</v>
      </c>
      <c r="N3322">
        <v>4</v>
      </c>
      <c r="O3322">
        <v>2</v>
      </c>
      <c r="P3322">
        <v>0</v>
      </c>
      <c r="Q3322">
        <v>2</v>
      </c>
      <c r="R3322">
        <v>2</v>
      </c>
      <c r="S3322">
        <v>2</v>
      </c>
      <c r="T3322">
        <v>0</v>
      </c>
      <c r="U3322">
        <v>0</v>
      </c>
    </row>
    <row r="3323" spans="1:21" x14ac:dyDescent="0.35">
      <c r="A3323" t="s">
        <v>467</v>
      </c>
      <c r="B3323">
        <v>44347</v>
      </c>
      <c r="C3323" t="s">
        <v>457</v>
      </c>
      <c r="D3323" t="s">
        <v>35</v>
      </c>
      <c r="E3323">
        <v>1</v>
      </c>
      <c r="F3323">
        <v>0</v>
      </c>
      <c r="G3323">
        <v>0</v>
      </c>
      <c r="H3323">
        <v>0</v>
      </c>
      <c r="I3323">
        <v>1</v>
      </c>
      <c r="J3323">
        <v>0</v>
      </c>
      <c r="K3323">
        <v>0</v>
      </c>
      <c r="L3323">
        <v>5</v>
      </c>
      <c r="M3323">
        <v>5</v>
      </c>
      <c r="N3323">
        <v>3</v>
      </c>
      <c r="O3323">
        <v>3</v>
      </c>
      <c r="P3323">
        <v>1</v>
      </c>
      <c r="Q3323">
        <v>3</v>
      </c>
      <c r="R3323">
        <v>5</v>
      </c>
      <c r="S3323">
        <v>0</v>
      </c>
      <c r="T3323">
        <v>0</v>
      </c>
      <c r="U3323">
        <v>0</v>
      </c>
    </row>
    <row r="3324" spans="1:21" x14ac:dyDescent="0.35">
      <c r="A3324" t="s">
        <v>467</v>
      </c>
      <c r="B3324">
        <v>44348</v>
      </c>
      <c r="C3324" t="s">
        <v>455</v>
      </c>
      <c r="D3324" t="s">
        <v>35</v>
      </c>
      <c r="E3324">
        <v>1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5</v>
      </c>
      <c r="M3324">
        <v>3</v>
      </c>
      <c r="N3324">
        <v>3</v>
      </c>
      <c r="O3324">
        <v>3</v>
      </c>
      <c r="P3324">
        <v>2</v>
      </c>
      <c r="Q3324">
        <v>0</v>
      </c>
      <c r="R3324">
        <v>5</v>
      </c>
      <c r="S3324">
        <v>0</v>
      </c>
      <c r="T3324">
        <v>0</v>
      </c>
      <c r="U3324">
        <v>0</v>
      </c>
    </row>
    <row r="3325" spans="1:21" x14ac:dyDescent="0.35">
      <c r="A3325" t="s">
        <v>467</v>
      </c>
      <c r="B3325">
        <v>44349</v>
      </c>
      <c r="C3325" t="s">
        <v>456</v>
      </c>
      <c r="D3325" t="s">
        <v>35</v>
      </c>
      <c r="E3325">
        <v>1</v>
      </c>
      <c r="F3325">
        <v>0</v>
      </c>
      <c r="G3325">
        <v>0</v>
      </c>
      <c r="H3325">
        <v>1</v>
      </c>
      <c r="I3325">
        <v>0</v>
      </c>
      <c r="J3325">
        <v>0</v>
      </c>
      <c r="K3325">
        <v>0</v>
      </c>
      <c r="L3325">
        <v>6.333333333333333</v>
      </c>
      <c r="M3325">
        <v>5</v>
      </c>
      <c r="N3325">
        <v>3</v>
      </c>
      <c r="O3325">
        <v>1</v>
      </c>
      <c r="P3325">
        <v>0</v>
      </c>
      <c r="Q3325">
        <v>2</v>
      </c>
      <c r="R3325">
        <v>6</v>
      </c>
      <c r="S3325">
        <v>0</v>
      </c>
      <c r="T3325">
        <v>0</v>
      </c>
      <c r="U3325">
        <v>0</v>
      </c>
    </row>
    <row r="3326" spans="1:21" x14ac:dyDescent="0.35">
      <c r="A3326" t="s">
        <v>467</v>
      </c>
      <c r="B3326">
        <v>44350</v>
      </c>
      <c r="C3326" t="s">
        <v>453</v>
      </c>
      <c r="D3326" t="s">
        <v>35</v>
      </c>
      <c r="E3326">
        <v>1</v>
      </c>
      <c r="F3326">
        <v>0</v>
      </c>
      <c r="G3326">
        <v>0</v>
      </c>
      <c r="H3326">
        <v>0</v>
      </c>
      <c r="I3326">
        <v>1</v>
      </c>
      <c r="J3326">
        <v>0</v>
      </c>
      <c r="K3326">
        <v>0</v>
      </c>
      <c r="L3326">
        <v>5</v>
      </c>
      <c r="M3326">
        <v>5</v>
      </c>
      <c r="N3326">
        <v>5</v>
      </c>
      <c r="O3326">
        <v>5</v>
      </c>
      <c r="P3326">
        <v>1</v>
      </c>
      <c r="Q3326">
        <v>2</v>
      </c>
      <c r="R3326">
        <v>7</v>
      </c>
      <c r="S3326">
        <v>0</v>
      </c>
      <c r="T3326">
        <v>0</v>
      </c>
      <c r="U3326">
        <v>0</v>
      </c>
    </row>
    <row r="3327" spans="1:21" x14ac:dyDescent="0.35">
      <c r="A3327" t="s">
        <v>467</v>
      </c>
      <c r="B3327">
        <v>44351</v>
      </c>
      <c r="C3327" t="s">
        <v>460</v>
      </c>
      <c r="D3327" t="s">
        <v>55</v>
      </c>
      <c r="E3327">
        <v>1</v>
      </c>
      <c r="F3327">
        <v>0</v>
      </c>
      <c r="G3327">
        <v>0</v>
      </c>
      <c r="H3327">
        <v>0</v>
      </c>
      <c r="I3327">
        <v>1</v>
      </c>
      <c r="J3327">
        <v>0</v>
      </c>
      <c r="K3327">
        <v>0</v>
      </c>
      <c r="L3327">
        <v>5.333333333333333</v>
      </c>
      <c r="M3327">
        <v>6</v>
      </c>
      <c r="N3327">
        <v>4</v>
      </c>
      <c r="O3327">
        <v>4</v>
      </c>
      <c r="P3327">
        <v>1</v>
      </c>
      <c r="Q3327">
        <v>0</v>
      </c>
      <c r="R3327">
        <v>5</v>
      </c>
      <c r="S3327">
        <v>0</v>
      </c>
      <c r="T3327">
        <v>0</v>
      </c>
      <c r="U3327">
        <v>0</v>
      </c>
    </row>
    <row r="3328" spans="1:21" x14ac:dyDescent="0.35">
      <c r="A3328" t="s">
        <v>467</v>
      </c>
      <c r="B3328">
        <v>44352</v>
      </c>
      <c r="C3328" t="s">
        <v>457</v>
      </c>
      <c r="D3328" t="s">
        <v>55</v>
      </c>
      <c r="E3328">
        <v>1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5.333333333333333</v>
      </c>
      <c r="M3328">
        <v>6</v>
      </c>
      <c r="N3328">
        <v>3</v>
      </c>
      <c r="O3328">
        <v>3</v>
      </c>
      <c r="P3328">
        <v>0</v>
      </c>
      <c r="Q3328">
        <v>1</v>
      </c>
      <c r="R3328">
        <v>3</v>
      </c>
      <c r="S3328">
        <v>0</v>
      </c>
      <c r="T3328">
        <v>0</v>
      </c>
      <c r="U3328">
        <v>0</v>
      </c>
    </row>
    <row r="3329" spans="1:21" x14ac:dyDescent="0.35">
      <c r="A3329" t="s">
        <v>467</v>
      </c>
      <c r="B3329">
        <v>44353</v>
      </c>
      <c r="C3329" t="s">
        <v>455</v>
      </c>
      <c r="D3329" t="s">
        <v>55</v>
      </c>
      <c r="E3329">
        <v>1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5.666666666666667</v>
      </c>
      <c r="M3329">
        <v>3</v>
      </c>
      <c r="N3329">
        <v>1</v>
      </c>
      <c r="O3329">
        <v>1</v>
      </c>
      <c r="P3329">
        <v>1</v>
      </c>
      <c r="Q3329">
        <v>2</v>
      </c>
      <c r="R3329">
        <v>3</v>
      </c>
      <c r="S3329">
        <v>0</v>
      </c>
      <c r="T3329">
        <v>0</v>
      </c>
      <c r="U3329">
        <v>0</v>
      </c>
    </row>
    <row r="3330" spans="1:21" x14ac:dyDescent="0.35">
      <c r="A3330" t="s">
        <v>467</v>
      </c>
      <c r="B3330" t="s">
        <v>0</v>
      </c>
      <c r="C3330" t="s">
        <v>1</v>
      </c>
      <c r="D3330" t="s">
        <v>2</v>
      </c>
      <c r="E3330" t="s">
        <v>3</v>
      </c>
      <c r="F3330" t="s">
        <v>4</v>
      </c>
      <c r="G3330" t="s">
        <v>5</v>
      </c>
      <c r="H3330" t="s">
        <v>6</v>
      </c>
      <c r="I3330" t="s">
        <v>7</v>
      </c>
      <c r="J3330" t="s">
        <v>8</v>
      </c>
      <c r="K3330" t="s">
        <v>9</v>
      </c>
      <c r="L3330" t="s">
        <v>10</v>
      </c>
      <c r="M3330" t="s">
        <v>11</v>
      </c>
      <c r="N3330" t="s">
        <v>12</v>
      </c>
      <c r="O3330" t="s">
        <v>13</v>
      </c>
      <c r="P3330" t="s">
        <v>14</v>
      </c>
      <c r="Q3330" t="s">
        <v>15</v>
      </c>
      <c r="R3330" t="s">
        <v>16</v>
      </c>
      <c r="S3330" t="s">
        <v>17</v>
      </c>
      <c r="T3330" t="s">
        <v>18</v>
      </c>
      <c r="U3330" t="s">
        <v>19</v>
      </c>
    </row>
    <row r="3331" spans="1:21" x14ac:dyDescent="0.35">
      <c r="A3331" t="s">
        <v>467</v>
      </c>
      <c r="B3331">
        <v>44355</v>
      </c>
      <c r="C3331" t="s">
        <v>456</v>
      </c>
      <c r="D3331" t="s">
        <v>56</v>
      </c>
      <c r="E3331">
        <v>1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5.666666666666667</v>
      </c>
      <c r="M3331">
        <v>8</v>
      </c>
      <c r="N3331">
        <v>3</v>
      </c>
      <c r="O3331">
        <v>3</v>
      </c>
      <c r="P3331">
        <v>0</v>
      </c>
      <c r="Q3331">
        <v>0</v>
      </c>
      <c r="R3331">
        <v>6</v>
      </c>
      <c r="S3331">
        <v>0</v>
      </c>
      <c r="T3331">
        <v>0</v>
      </c>
      <c r="U3331">
        <v>1</v>
      </c>
    </row>
    <row r="3332" spans="1:21" x14ac:dyDescent="0.35">
      <c r="A3332" t="s">
        <v>467</v>
      </c>
      <c r="B3332">
        <v>44356</v>
      </c>
      <c r="C3332" t="s">
        <v>453</v>
      </c>
      <c r="D3332" t="s">
        <v>56</v>
      </c>
      <c r="E3332">
        <v>1</v>
      </c>
      <c r="F3332">
        <v>0</v>
      </c>
      <c r="G3332">
        <v>0</v>
      </c>
      <c r="H3332">
        <v>1</v>
      </c>
      <c r="I3332">
        <v>0</v>
      </c>
      <c r="J3332">
        <v>0</v>
      </c>
      <c r="K3332">
        <v>0</v>
      </c>
      <c r="L3332">
        <v>6</v>
      </c>
      <c r="M3332">
        <v>5</v>
      </c>
      <c r="N3332">
        <v>2</v>
      </c>
      <c r="O3332">
        <v>2</v>
      </c>
      <c r="P3332">
        <v>2</v>
      </c>
      <c r="Q3332">
        <v>0</v>
      </c>
      <c r="R3332">
        <v>9</v>
      </c>
      <c r="S3332">
        <v>0</v>
      </c>
      <c r="T3332">
        <v>0</v>
      </c>
      <c r="U3332">
        <v>0</v>
      </c>
    </row>
    <row r="3333" spans="1:21" x14ac:dyDescent="0.35">
      <c r="A3333" t="s">
        <v>467</v>
      </c>
      <c r="B3333">
        <v>44357</v>
      </c>
      <c r="C3333" t="s">
        <v>460</v>
      </c>
      <c r="D3333" t="s">
        <v>56</v>
      </c>
      <c r="E3333">
        <v>1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3.6666666666666665</v>
      </c>
      <c r="M3333">
        <v>4</v>
      </c>
      <c r="N3333">
        <v>2</v>
      </c>
      <c r="O3333">
        <v>2</v>
      </c>
      <c r="P3333">
        <v>0</v>
      </c>
      <c r="Q3333">
        <v>3</v>
      </c>
      <c r="R3333">
        <v>3</v>
      </c>
      <c r="S3333">
        <v>0</v>
      </c>
      <c r="T3333">
        <v>0</v>
      </c>
      <c r="U3333">
        <v>0</v>
      </c>
    </row>
    <row r="3334" spans="1:21" x14ac:dyDescent="0.35">
      <c r="A3334" t="s">
        <v>467</v>
      </c>
      <c r="B3334">
        <v>44359</v>
      </c>
      <c r="C3334" t="s">
        <v>457</v>
      </c>
      <c r="D3334" t="s">
        <v>119</v>
      </c>
      <c r="E3334">
        <v>1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0.33333333333333331</v>
      </c>
      <c r="M3334">
        <v>5</v>
      </c>
      <c r="N3334">
        <v>4</v>
      </c>
      <c r="O3334">
        <v>4</v>
      </c>
      <c r="P3334">
        <v>0</v>
      </c>
      <c r="Q3334">
        <v>1</v>
      </c>
      <c r="R3334">
        <v>0</v>
      </c>
      <c r="S3334">
        <v>0</v>
      </c>
      <c r="T3334">
        <v>0</v>
      </c>
      <c r="U3334">
        <v>0</v>
      </c>
    </row>
    <row r="3335" spans="1:21" x14ac:dyDescent="0.35">
      <c r="A3335" t="s">
        <v>467</v>
      </c>
      <c r="B3335">
        <v>44360</v>
      </c>
      <c r="C3335" t="s">
        <v>455</v>
      </c>
      <c r="D3335" t="s">
        <v>119</v>
      </c>
      <c r="E3335">
        <v>1</v>
      </c>
      <c r="F3335">
        <v>0</v>
      </c>
      <c r="G3335">
        <v>0</v>
      </c>
      <c r="H3335">
        <v>0</v>
      </c>
      <c r="I3335">
        <v>1</v>
      </c>
      <c r="J3335">
        <v>0</v>
      </c>
      <c r="K3335">
        <v>0</v>
      </c>
      <c r="L3335">
        <v>4.333333333333333</v>
      </c>
      <c r="M3335">
        <v>10</v>
      </c>
      <c r="N3335">
        <v>7</v>
      </c>
      <c r="O3335">
        <v>7</v>
      </c>
      <c r="P3335">
        <v>0</v>
      </c>
      <c r="Q3335">
        <v>1</v>
      </c>
      <c r="R3335">
        <v>2</v>
      </c>
      <c r="S3335">
        <v>0</v>
      </c>
      <c r="T3335">
        <v>0</v>
      </c>
      <c r="U3335">
        <v>0</v>
      </c>
    </row>
    <row r="3336" spans="1:21" x14ac:dyDescent="0.35">
      <c r="A3336" t="s">
        <v>467</v>
      </c>
      <c r="B3336">
        <v>44362</v>
      </c>
      <c r="C3336" t="s">
        <v>456</v>
      </c>
      <c r="D3336" t="s">
        <v>28</v>
      </c>
      <c r="E3336">
        <v>1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5.333333333333333</v>
      </c>
      <c r="M3336">
        <v>5</v>
      </c>
      <c r="N3336">
        <v>5</v>
      </c>
      <c r="O3336">
        <v>4</v>
      </c>
      <c r="P3336">
        <v>1</v>
      </c>
      <c r="Q3336">
        <v>4</v>
      </c>
      <c r="R3336">
        <v>4</v>
      </c>
      <c r="S3336">
        <v>0</v>
      </c>
      <c r="T3336">
        <v>0</v>
      </c>
      <c r="U3336">
        <v>0</v>
      </c>
    </row>
    <row r="3337" spans="1:21" x14ac:dyDescent="0.35">
      <c r="A3337" t="s">
        <v>467</v>
      </c>
      <c r="B3337">
        <v>44363</v>
      </c>
      <c r="C3337" t="s">
        <v>453</v>
      </c>
      <c r="D3337" t="s">
        <v>28</v>
      </c>
      <c r="E3337">
        <v>1</v>
      </c>
      <c r="F3337">
        <v>0</v>
      </c>
      <c r="G3337">
        <v>0</v>
      </c>
      <c r="H3337">
        <v>1</v>
      </c>
      <c r="I3337">
        <v>0</v>
      </c>
      <c r="J3337">
        <v>0</v>
      </c>
      <c r="K3337">
        <v>0</v>
      </c>
      <c r="L3337">
        <v>8</v>
      </c>
      <c r="M3337">
        <v>4</v>
      </c>
      <c r="N3337">
        <v>2</v>
      </c>
      <c r="O3337">
        <v>2</v>
      </c>
      <c r="P3337">
        <v>2</v>
      </c>
      <c r="Q3337">
        <v>1</v>
      </c>
      <c r="R3337">
        <v>4</v>
      </c>
      <c r="S3337">
        <v>0</v>
      </c>
      <c r="T3337">
        <v>0</v>
      </c>
      <c r="U3337">
        <v>0</v>
      </c>
    </row>
    <row r="3338" spans="1:21" x14ac:dyDescent="0.35">
      <c r="A3338" t="s">
        <v>467</v>
      </c>
      <c r="B3338">
        <v>44364</v>
      </c>
      <c r="C3338" t="s">
        <v>460</v>
      </c>
      <c r="D3338" t="s">
        <v>28</v>
      </c>
      <c r="E3338">
        <v>1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4.333333333333333</v>
      </c>
      <c r="M3338">
        <v>5</v>
      </c>
      <c r="N3338">
        <v>3</v>
      </c>
      <c r="O3338">
        <v>3</v>
      </c>
      <c r="P3338">
        <v>0</v>
      </c>
      <c r="Q3338">
        <v>2</v>
      </c>
      <c r="R3338">
        <v>1</v>
      </c>
      <c r="S3338">
        <v>0</v>
      </c>
      <c r="T3338">
        <v>0</v>
      </c>
      <c r="U3338">
        <v>1</v>
      </c>
    </row>
    <row r="3339" spans="1:21" x14ac:dyDescent="0.35">
      <c r="A3339" t="s">
        <v>467</v>
      </c>
      <c r="B3339">
        <v>44365</v>
      </c>
      <c r="C3339" t="s">
        <v>457</v>
      </c>
      <c r="D3339" t="s">
        <v>43</v>
      </c>
      <c r="E3339">
        <v>1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4.666666666666667</v>
      </c>
      <c r="M3339">
        <v>4</v>
      </c>
      <c r="N3339">
        <v>2</v>
      </c>
      <c r="O3339">
        <v>2</v>
      </c>
      <c r="P3339">
        <v>1</v>
      </c>
      <c r="Q3339">
        <v>1</v>
      </c>
      <c r="R3339">
        <v>5</v>
      </c>
      <c r="S3339">
        <v>1</v>
      </c>
      <c r="T3339">
        <v>0</v>
      </c>
      <c r="U3339">
        <v>0</v>
      </c>
    </row>
    <row r="3340" spans="1:21" x14ac:dyDescent="0.35">
      <c r="A3340" t="s">
        <v>467</v>
      </c>
      <c r="B3340">
        <v>44366</v>
      </c>
      <c r="C3340" t="s">
        <v>455</v>
      </c>
      <c r="D3340" t="s">
        <v>43</v>
      </c>
      <c r="E3340">
        <v>1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4</v>
      </c>
      <c r="M3340">
        <v>7</v>
      </c>
      <c r="N3340">
        <v>4</v>
      </c>
      <c r="O3340">
        <v>4</v>
      </c>
      <c r="P3340">
        <v>2</v>
      </c>
      <c r="Q3340">
        <v>2</v>
      </c>
      <c r="R3340">
        <v>6</v>
      </c>
      <c r="S3340">
        <v>0</v>
      </c>
      <c r="T3340">
        <v>0</v>
      </c>
      <c r="U3340">
        <v>0</v>
      </c>
    </row>
    <row r="3341" spans="1:21" x14ac:dyDescent="0.35">
      <c r="A3341" t="s">
        <v>467</v>
      </c>
      <c r="B3341">
        <v>44367</v>
      </c>
      <c r="C3341" t="s">
        <v>456</v>
      </c>
      <c r="D3341" t="s">
        <v>43</v>
      </c>
      <c r="E3341">
        <v>1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5.333333333333333</v>
      </c>
      <c r="M3341">
        <v>3</v>
      </c>
      <c r="N3341">
        <v>1</v>
      </c>
      <c r="O3341">
        <v>1</v>
      </c>
      <c r="P3341">
        <v>1</v>
      </c>
      <c r="Q3341">
        <v>2</v>
      </c>
      <c r="R3341">
        <v>6</v>
      </c>
      <c r="S3341">
        <v>0</v>
      </c>
      <c r="T3341">
        <v>0</v>
      </c>
      <c r="U3341">
        <v>0</v>
      </c>
    </row>
    <row r="3342" spans="1:21" x14ac:dyDescent="0.35">
      <c r="A3342" t="s">
        <v>467</v>
      </c>
      <c r="B3342">
        <v>44369</v>
      </c>
      <c r="C3342" t="s">
        <v>453</v>
      </c>
      <c r="D3342" t="s">
        <v>47</v>
      </c>
      <c r="E3342">
        <v>1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7</v>
      </c>
      <c r="M3342">
        <v>3</v>
      </c>
      <c r="N3342">
        <v>2</v>
      </c>
      <c r="O3342">
        <v>2</v>
      </c>
      <c r="P3342">
        <v>1</v>
      </c>
      <c r="Q3342">
        <v>3</v>
      </c>
      <c r="R3342">
        <v>6</v>
      </c>
      <c r="S3342">
        <v>0</v>
      </c>
      <c r="T3342">
        <v>0</v>
      </c>
      <c r="U3342">
        <v>0</v>
      </c>
    </row>
    <row r="3343" spans="1:21" x14ac:dyDescent="0.35">
      <c r="A3343" t="s">
        <v>467</v>
      </c>
      <c r="B3343">
        <v>44370</v>
      </c>
      <c r="C3343" t="s">
        <v>460</v>
      </c>
      <c r="D3343" t="s">
        <v>47</v>
      </c>
      <c r="E3343">
        <v>1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4.666666666666667</v>
      </c>
      <c r="M3343">
        <v>3</v>
      </c>
      <c r="N3343">
        <v>2</v>
      </c>
      <c r="O3343">
        <v>2</v>
      </c>
      <c r="P3343">
        <v>1</v>
      </c>
      <c r="Q3343">
        <v>3</v>
      </c>
      <c r="R3343">
        <v>5</v>
      </c>
      <c r="S3343">
        <v>1</v>
      </c>
      <c r="T3343">
        <v>0</v>
      </c>
      <c r="U3343">
        <v>1</v>
      </c>
    </row>
    <row r="3344" spans="1:21" x14ac:dyDescent="0.35">
      <c r="A3344" t="s">
        <v>467</v>
      </c>
      <c r="B3344">
        <v>44371</v>
      </c>
      <c r="C3344" t="s">
        <v>457</v>
      </c>
      <c r="D3344" t="s">
        <v>47</v>
      </c>
      <c r="E3344">
        <v>1</v>
      </c>
      <c r="F3344">
        <v>0</v>
      </c>
      <c r="G3344">
        <v>0</v>
      </c>
      <c r="H3344">
        <v>1</v>
      </c>
      <c r="I3344">
        <v>0</v>
      </c>
      <c r="J3344">
        <v>0</v>
      </c>
      <c r="K3344">
        <v>0</v>
      </c>
      <c r="L3344">
        <v>6.333333333333333</v>
      </c>
      <c r="M3344">
        <v>5</v>
      </c>
      <c r="N3344">
        <v>1</v>
      </c>
      <c r="O3344">
        <v>1</v>
      </c>
      <c r="P3344">
        <v>0</v>
      </c>
      <c r="Q3344">
        <v>2</v>
      </c>
      <c r="R3344">
        <v>6</v>
      </c>
      <c r="S3344">
        <v>1</v>
      </c>
      <c r="T3344">
        <v>0</v>
      </c>
      <c r="U3344">
        <v>0</v>
      </c>
    </row>
    <row r="3345" spans="1:21" x14ac:dyDescent="0.35">
      <c r="A3345" t="s">
        <v>467</v>
      </c>
      <c r="B3345">
        <v>44372</v>
      </c>
      <c r="C3345" t="s">
        <v>455</v>
      </c>
      <c r="D3345" t="s">
        <v>38</v>
      </c>
      <c r="E3345">
        <v>1</v>
      </c>
      <c r="F3345">
        <v>0</v>
      </c>
      <c r="G3345">
        <v>0</v>
      </c>
      <c r="H3345">
        <v>0</v>
      </c>
      <c r="I3345">
        <v>1</v>
      </c>
      <c r="J3345">
        <v>0</v>
      </c>
      <c r="K3345">
        <v>0</v>
      </c>
      <c r="L3345">
        <v>4</v>
      </c>
      <c r="M3345">
        <v>5</v>
      </c>
      <c r="N3345">
        <v>4</v>
      </c>
      <c r="O3345">
        <v>3</v>
      </c>
      <c r="P3345">
        <v>0</v>
      </c>
      <c r="Q3345">
        <v>1</v>
      </c>
      <c r="R3345">
        <v>3</v>
      </c>
      <c r="S3345">
        <v>0</v>
      </c>
      <c r="T3345">
        <v>0</v>
      </c>
      <c r="U3345">
        <v>1</v>
      </c>
    </row>
    <row r="3346" spans="1:21" x14ac:dyDescent="0.35">
      <c r="A3346" t="s">
        <v>467</v>
      </c>
      <c r="B3346">
        <v>44373</v>
      </c>
      <c r="C3346" t="s">
        <v>456</v>
      </c>
      <c r="D3346" t="s">
        <v>38</v>
      </c>
      <c r="E3346">
        <v>1</v>
      </c>
      <c r="F3346">
        <v>0</v>
      </c>
      <c r="G3346">
        <v>0</v>
      </c>
      <c r="H3346">
        <v>0</v>
      </c>
      <c r="I3346">
        <v>1</v>
      </c>
      <c r="J3346">
        <v>0</v>
      </c>
      <c r="K3346">
        <v>0</v>
      </c>
      <c r="L3346">
        <v>6</v>
      </c>
      <c r="M3346">
        <v>8</v>
      </c>
      <c r="N3346">
        <v>3</v>
      </c>
      <c r="O3346">
        <v>3</v>
      </c>
      <c r="P3346">
        <v>0</v>
      </c>
      <c r="Q3346">
        <v>2</v>
      </c>
      <c r="R3346">
        <v>5</v>
      </c>
      <c r="S3346">
        <v>0</v>
      </c>
      <c r="T3346">
        <v>0</v>
      </c>
      <c r="U3346">
        <v>1</v>
      </c>
    </row>
    <row r="3347" spans="1:21" x14ac:dyDescent="0.35">
      <c r="A3347" t="s">
        <v>467</v>
      </c>
      <c r="B3347">
        <v>44374</v>
      </c>
      <c r="C3347" t="s">
        <v>453</v>
      </c>
      <c r="D3347" t="s">
        <v>38</v>
      </c>
      <c r="E3347">
        <v>1</v>
      </c>
      <c r="F3347">
        <v>0</v>
      </c>
      <c r="G3347">
        <v>0</v>
      </c>
      <c r="H3347">
        <v>0</v>
      </c>
      <c r="I3347">
        <v>1</v>
      </c>
      <c r="J3347">
        <v>0</v>
      </c>
      <c r="K3347">
        <v>0</v>
      </c>
      <c r="L3347">
        <v>5</v>
      </c>
      <c r="M3347">
        <v>8</v>
      </c>
      <c r="N3347">
        <v>6</v>
      </c>
      <c r="O3347">
        <v>5</v>
      </c>
      <c r="P3347">
        <v>3</v>
      </c>
      <c r="Q3347">
        <v>2</v>
      </c>
      <c r="R3347">
        <v>6</v>
      </c>
      <c r="S3347">
        <v>0</v>
      </c>
      <c r="T3347">
        <v>0</v>
      </c>
      <c r="U3347">
        <v>1</v>
      </c>
    </row>
    <row r="3348" spans="1:21" x14ac:dyDescent="0.35">
      <c r="A3348" t="s">
        <v>467</v>
      </c>
      <c r="B3348">
        <v>44375</v>
      </c>
      <c r="C3348" t="s">
        <v>460</v>
      </c>
      <c r="D3348" t="s">
        <v>106</v>
      </c>
      <c r="E3348">
        <v>1</v>
      </c>
      <c r="F3348">
        <v>0</v>
      </c>
      <c r="G3348">
        <v>0</v>
      </c>
      <c r="H3348">
        <v>0</v>
      </c>
      <c r="I3348">
        <v>1</v>
      </c>
      <c r="J3348">
        <v>0</v>
      </c>
      <c r="K3348">
        <v>0</v>
      </c>
      <c r="L3348">
        <v>4.333333333333333</v>
      </c>
      <c r="M3348">
        <v>6</v>
      </c>
      <c r="N3348">
        <v>3</v>
      </c>
      <c r="O3348">
        <v>2</v>
      </c>
      <c r="P3348">
        <v>1</v>
      </c>
      <c r="Q3348">
        <v>2</v>
      </c>
      <c r="R3348">
        <v>4</v>
      </c>
      <c r="S3348">
        <v>0</v>
      </c>
      <c r="T3348">
        <v>0</v>
      </c>
      <c r="U3348">
        <v>0</v>
      </c>
    </row>
    <row r="3349" spans="1:21" x14ac:dyDescent="0.35">
      <c r="A3349" t="s">
        <v>467</v>
      </c>
      <c r="B3349">
        <v>44376</v>
      </c>
      <c r="C3349" t="s">
        <v>457</v>
      </c>
      <c r="D3349" t="s">
        <v>106</v>
      </c>
      <c r="E3349">
        <v>1</v>
      </c>
      <c r="F3349">
        <v>0</v>
      </c>
      <c r="G3349">
        <v>0</v>
      </c>
      <c r="H3349">
        <v>1</v>
      </c>
      <c r="I3349">
        <v>0</v>
      </c>
      <c r="J3349">
        <v>0</v>
      </c>
      <c r="K3349">
        <v>0</v>
      </c>
      <c r="L3349">
        <v>5.333333333333333</v>
      </c>
      <c r="M3349">
        <v>9</v>
      </c>
      <c r="N3349">
        <v>5</v>
      </c>
      <c r="O3349">
        <v>5</v>
      </c>
      <c r="P3349">
        <v>3</v>
      </c>
      <c r="Q3349">
        <v>1</v>
      </c>
      <c r="R3349">
        <v>4</v>
      </c>
      <c r="S3349">
        <v>0</v>
      </c>
      <c r="T3349">
        <v>0</v>
      </c>
      <c r="U3349">
        <v>1</v>
      </c>
    </row>
    <row r="3350" spans="1:21" x14ac:dyDescent="0.35">
      <c r="A3350" t="s">
        <v>467</v>
      </c>
      <c r="B3350">
        <v>44377</v>
      </c>
      <c r="C3350" t="s">
        <v>455</v>
      </c>
      <c r="D3350" t="s">
        <v>106</v>
      </c>
      <c r="E3350">
        <v>1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3</v>
      </c>
      <c r="M3350">
        <v>3</v>
      </c>
      <c r="N3350">
        <v>3</v>
      </c>
      <c r="O3350">
        <v>3</v>
      </c>
      <c r="P3350">
        <v>1</v>
      </c>
      <c r="Q3350">
        <v>3</v>
      </c>
      <c r="R3350">
        <v>2</v>
      </c>
      <c r="S3350">
        <v>1</v>
      </c>
      <c r="T3350">
        <v>0</v>
      </c>
      <c r="U3350">
        <v>0</v>
      </c>
    </row>
    <row r="3351" spans="1:21" x14ac:dyDescent="0.35">
      <c r="A3351" t="s">
        <v>467</v>
      </c>
      <c r="B3351" t="s">
        <v>0</v>
      </c>
      <c r="C3351" t="s">
        <v>1</v>
      </c>
      <c r="D3351" t="s">
        <v>2</v>
      </c>
      <c r="E3351" t="s">
        <v>3</v>
      </c>
      <c r="F3351" t="s">
        <v>4</v>
      </c>
      <c r="G3351" t="s">
        <v>5</v>
      </c>
      <c r="H3351" t="s">
        <v>6</v>
      </c>
      <c r="I3351" t="s">
        <v>7</v>
      </c>
      <c r="J3351" t="s">
        <v>8</v>
      </c>
      <c r="K3351" t="s">
        <v>9</v>
      </c>
      <c r="L3351" t="s">
        <v>10</v>
      </c>
      <c r="M3351" t="s">
        <v>11</v>
      </c>
      <c r="N3351" t="s">
        <v>12</v>
      </c>
      <c r="O3351" t="s">
        <v>13</v>
      </c>
      <c r="P3351" t="s">
        <v>14</v>
      </c>
      <c r="Q3351" t="s">
        <v>15</v>
      </c>
      <c r="R3351" t="s">
        <v>16</v>
      </c>
      <c r="S3351" t="s">
        <v>17</v>
      </c>
      <c r="T3351" t="s">
        <v>18</v>
      </c>
      <c r="U3351" t="s">
        <v>19</v>
      </c>
    </row>
    <row r="3352" spans="1:21" x14ac:dyDescent="0.35">
      <c r="A3352" t="s">
        <v>467</v>
      </c>
      <c r="B3352">
        <v>44380</v>
      </c>
      <c r="C3352" t="s">
        <v>456</v>
      </c>
      <c r="D3352" t="s">
        <v>104</v>
      </c>
      <c r="E3352">
        <v>1</v>
      </c>
      <c r="F3352">
        <v>0</v>
      </c>
      <c r="G3352">
        <v>0</v>
      </c>
      <c r="H3352">
        <v>0</v>
      </c>
      <c r="I3352">
        <v>1</v>
      </c>
      <c r="J3352">
        <v>0</v>
      </c>
      <c r="K3352">
        <v>0</v>
      </c>
      <c r="L3352">
        <v>4.333333333333333</v>
      </c>
      <c r="M3352">
        <v>6</v>
      </c>
      <c r="N3352">
        <v>3</v>
      </c>
      <c r="O3352">
        <v>3</v>
      </c>
      <c r="P3352">
        <v>0</v>
      </c>
      <c r="Q3352">
        <v>3</v>
      </c>
      <c r="R3352">
        <v>6</v>
      </c>
      <c r="S3352">
        <v>0</v>
      </c>
      <c r="T3352">
        <v>0</v>
      </c>
      <c r="U3352">
        <v>0</v>
      </c>
    </row>
    <row r="3353" spans="1:21" x14ac:dyDescent="0.35">
      <c r="A3353" t="s">
        <v>467</v>
      </c>
      <c r="B3353" t="s">
        <v>443</v>
      </c>
      <c r="C3353" t="s">
        <v>453</v>
      </c>
      <c r="D3353" t="s">
        <v>104</v>
      </c>
      <c r="E3353">
        <v>1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3.3333333333333335</v>
      </c>
      <c r="M3353">
        <v>6</v>
      </c>
      <c r="N3353">
        <v>4</v>
      </c>
      <c r="O3353">
        <v>4</v>
      </c>
      <c r="P3353">
        <v>1</v>
      </c>
      <c r="Q3353">
        <v>3</v>
      </c>
      <c r="R3353">
        <v>6</v>
      </c>
      <c r="S3353">
        <v>0</v>
      </c>
      <c r="T3353">
        <v>0</v>
      </c>
      <c r="U3353">
        <v>0</v>
      </c>
    </row>
    <row r="3354" spans="1:21" x14ac:dyDescent="0.35">
      <c r="A3354" t="s">
        <v>467</v>
      </c>
      <c r="B3354" t="s">
        <v>444</v>
      </c>
      <c r="C3354" t="s">
        <v>461</v>
      </c>
      <c r="D3354" t="s">
        <v>104</v>
      </c>
      <c r="E3354">
        <v>1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3.3333333333333335</v>
      </c>
      <c r="M3354">
        <v>2</v>
      </c>
      <c r="N3354">
        <v>1</v>
      </c>
      <c r="O3354">
        <v>1</v>
      </c>
      <c r="P3354">
        <v>0</v>
      </c>
      <c r="Q3354">
        <v>0</v>
      </c>
      <c r="R3354">
        <v>4</v>
      </c>
      <c r="S3354">
        <v>0</v>
      </c>
      <c r="T3354">
        <v>0</v>
      </c>
      <c r="U3354">
        <v>0</v>
      </c>
    </row>
    <row r="3355" spans="1:21" x14ac:dyDescent="0.35">
      <c r="A3355" t="s">
        <v>467</v>
      </c>
      <c r="B3355">
        <v>44383</v>
      </c>
      <c r="C3355" t="s">
        <v>457</v>
      </c>
      <c r="D3355" t="s">
        <v>34</v>
      </c>
      <c r="E3355">
        <v>1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0</v>
      </c>
      <c r="L3355">
        <v>7</v>
      </c>
      <c r="M3355">
        <v>4</v>
      </c>
      <c r="N3355">
        <v>1</v>
      </c>
      <c r="O3355">
        <v>1</v>
      </c>
      <c r="P3355">
        <v>0</v>
      </c>
      <c r="Q3355">
        <v>1</v>
      </c>
      <c r="R3355">
        <v>9</v>
      </c>
      <c r="S3355">
        <v>0</v>
      </c>
      <c r="T3355">
        <v>0</v>
      </c>
      <c r="U3355">
        <v>0</v>
      </c>
    </row>
    <row r="3356" spans="1:21" x14ac:dyDescent="0.35">
      <c r="A3356" t="s">
        <v>467</v>
      </c>
      <c r="B3356">
        <v>44384</v>
      </c>
      <c r="C3356" t="s">
        <v>458</v>
      </c>
      <c r="D3356" t="s">
        <v>34</v>
      </c>
      <c r="E3356">
        <v>1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0.66666666666666663</v>
      </c>
      <c r="M3356">
        <v>0</v>
      </c>
      <c r="N3356">
        <v>1</v>
      </c>
      <c r="O3356">
        <v>1</v>
      </c>
      <c r="P3356">
        <v>0</v>
      </c>
      <c r="Q3356">
        <v>3</v>
      </c>
      <c r="R3356">
        <v>1</v>
      </c>
      <c r="S3356">
        <v>1</v>
      </c>
      <c r="T3356">
        <v>0</v>
      </c>
      <c r="U3356">
        <v>1</v>
      </c>
    </row>
    <row r="3357" spans="1:21" x14ac:dyDescent="0.35">
      <c r="A3357" t="s">
        <v>467</v>
      </c>
      <c r="B3357">
        <v>44385</v>
      </c>
      <c r="C3357" t="s">
        <v>456</v>
      </c>
      <c r="D3357" t="s">
        <v>34</v>
      </c>
      <c r="E3357">
        <v>1</v>
      </c>
      <c r="F3357">
        <v>0</v>
      </c>
      <c r="G3357">
        <v>0</v>
      </c>
      <c r="H3357">
        <v>0</v>
      </c>
      <c r="I3357">
        <v>1</v>
      </c>
      <c r="J3357">
        <v>0</v>
      </c>
      <c r="K3357">
        <v>0</v>
      </c>
      <c r="L3357">
        <v>6.666666666666667</v>
      </c>
      <c r="M3357">
        <v>4</v>
      </c>
      <c r="N3357">
        <v>3</v>
      </c>
      <c r="O3357">
        <v>3</v>
      </c>
      <c r="P3357">
        <v>2</v>
      </c>
      <c r="Q3357">
        <v>2</v>
      </c>
      <c r="R3357">
        <v>9</v>
      </c>
      <c r="S3357">
        <v>0</v>
      </c>
      <c r="T3357">
        <v>0</v>
      </c>
      <c r="U3357">
        <v>1</v>
      </c>
    </row>
    <row r="3358" spans="1:21" x14ac:dyDescent="0.35">
      <c r="A3358" t="s">
        <v>467</v>
      </c>
      <c r="B3358">
        <v>44386</v>
      </c>
      <c r="C3358" t="s">
        <v>461</v>
      </c>
      <c r="D3358" t="s">
        <v>32</v>
      </c>
      <c r="E3358">
        <v>1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4.666666666666667</v>
      </c>
      <c r="M3358">
        <v>2</v>
      </c>
      <c r="N3358">
        <v>0</v>
      </c>
      <c r="O3358">
        <v>0</v>
      </c>
      <c r="P3358">
        <v>0</v>
      </c>
      <c r="Q3358">
        <v>2</v>
      </c>
      <c r="R3358">
        <v>2</v>
      </c>
      <c r="S3358">
        <v>0</v>
      </c>
      <c r="T3358">
        <v>0</v>
      </c>
      <c r="U3358">
        <v>0</v>
      </c>
    </row>
    <row r="3359" spans="1:21" x14ac:dyDescent="0.35">
      <c r="A3359" t="s">
        <v>467</v>
      </c>
      <c r="B3359">
        <v>44387</v>
      </c>
      <c r="C3359" t="s">
        <v>453</v>
      </c>
      <c r="D3359" t="s">
        <v>32</v>
      </c>
      <c r="E3359">
        <v>1</v>
      </c>
      <c r="F3359">
        <v>1</v>
      </c>
      <c r="G3359">
        <v>0</v>
      </c>
      <c r="H3359">
        <v>1</v>
      </c>
      <c r="I3359">
        <v>0</v>
      </c>
      <c r="J3359">
        <v>0</v>
      </c>
      <c r="K3359">
        <v>1</v>
      </c>
      <c r="L3359">
        <v>9</v>
      </c>
      <c r="M3359">
        <v>3</v>
      </c>
      <c r="N3359">
        <v>0</v>
      </c>
      <c r="O3359">
        <v>0</v>
      </c>
      <c r="P3359">
        <v>0</v>
      </c>
      <c r="Q3359">
        <v>2</v>
      </c>
      <c r="R3359">
        <v>12</v>
      </c>
      <c r="S3359">
        <v>0</v>
      </c>
      <c r="T3359">
        <v>0</v>
      </c>
      <c r="U3359">
        <v>0</v>
      </c>
    </row>
    <row r="3360" spans="1:21" x14ac:dyDescent="0.35">
      <c r="A3360" t="s">
        <v>467</v>
      </c>
      <c r="B3360">
        <v>44388</v>
      </c>
      <c r="C3360" t="s">
        <v>457</v>
      </c>
      <c r="D3360" t="s">
        <v>32</v>
      </c>
      <c r="E3360">
        <v>1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6</v>
      </c>
      <c r="M3360">
        <v>3</v>
      </c>
      <c r="N3360">
        <v>2</v>
      </c>
      <c r="O3360">
        <v>2</v>
      </c>
      <c r="P3360">
        <v>2</v>
      </c>
      <c r="Q3360">
        <v>2</v>
      </c>
      <c r="R3360">
        <v>4</v>
      </c>
      <c r="S3360">
        <v>1</v>
      </c>
      <c r="T3360">
        <v>0</v>
      </c>
      <c r="U3360">
        <v>0</v>
      </c>
    </row>
    <row r="3361" spans="1:21" x14ac:dyDescent="0.35">
      <c r="A3361" t="s">
        <v>467</v>
      </c>
      <c r="B3361">
        <v>44393</v>
      </c>
      <c r="C3361" t="s">
        <v>456</v>
      </c>
      <c r="D3361" t="s">
        <v>55</v>
      </c>
      <c r="E3361">
        <v>1</v>
      </c>
      <c r="F3361">
        <v>0</v>
      </c>
      <c r="G3361">
        <v>0</v>
      </c>
      <c r="H3361">
        <v>0</v>
      </c>
      <c r="I3361">
        <v>1</v>
      </c>
      <c r="J3361">
        <v>0</v>
      </c>
      <c r="K3361">
        <v>0</v>
      </c>
      <c r="L3361">
        <v>6</v>
      </c>
      <c r="M3361">
        <v>3</v>
      </c>
      <c r="N3361">
        <v>3</v>
      </c>
      <c r="O3361">
        <v>3</v>
      </c>
      <c r="P3361">
        <v>1</v>
      </c>
      <c r="Q3361">
        <v>2</v>
      </c>
      <c r="R3361">
        <v>4</v>
      </c>
      <c r="S3361">
        <v>0</v>
      </c>
      <c r="T3361">
        <v>0</v>
      </c>
      <c r="U3361">
        <v>0</v>
      </c>
    </row>
    <row r="3362" spans="1:21" x14ac:dyDescent="0.35">
      <c r="A3362" t="s">
        <v>467</v>
      </c>
      <c r="B3362">
        <v>44394</v>
      </c>
      <c r="C3362" t="s">
        <v>453</v>
      </c>
      <c r="D3362" t="s">
        <v>55</v>
      </c>
      <c r="E3362">
        <v>1</v>
      </c>
      <c r="F3362">
        <v>1</v>
      </c>
      <c r="G3362">
        <v>0</v>
      </c>
      <c r="H3362">
        <v>1</v>
      </c>
      <c r="I3362">
        <v>0</v>
      </c>
      <c r="J3362">
        <v>0</v>
      </c>
      <c r="K3362">
        <v>0</v>
      </c>
      <c r="L3362">
        <v>6</v>
      </c>
      <c r="M3362">
        <v>5</v>
      </c>
      <c r="N3362">
        <v>1</v>
      </c>
      <c r="O3362">
        <v>1</v>
      </c>
      <c r="P3362">
        <v>0</v>
      </c>
      <c r="Q3362">
        <v>2</v>
      </c>
      <c r="R3362">
        <v>11</v>
      </c>
      <c r="S3362">
        <v>0</v>
      </c>
      <c r="T3362">
        <v>0</v>
      </c>
      <c r="U3362">
        <v>0</v>
      </c>
    </row>
    <row r="3363" spans="1:21" x14ac:dyDescent="0.35">
      <c r="A3363" t="s">
        <v>467</v>
      </c>
      <c r="B3363">
        <v>44395</v>
      </c>
      <c r="C3363" t="s">
        <v>457</v>
      </c>
      <c r="D3363" t="s">
        <v>55</v>
      </c>
      <c r="E3363">
        <v>1</v>
      </c>
      <c r="F3363">
        <v>0</v>
      </c>
      <c r="G3363">
        <v>0</v>
      </c>
      <c r="H3363">
        <v>1</v>
      </c>
      <c r="I3363">
        <v>0</v>
      </c>
      <c r="J3363">
        <v>0</v>
      </c>
      <c r="K3363">
        <v>0</v>
      </c>
      <c r="L3363">
        <v>5.333333333333333</v>
      </c>
      <c r="M3363">
        <v>4</v>
      </c>
      <c r="N3363">
        <v>0</v>
      </c>
      <c r="O3363">
        <v>0</v>
      </c>
      <c r="P3363">
        <v>0</v>
      </c>
      <c r="Q3363">
        <v>2</v>
      </c>
      <c r="R3363">
        <v>3</v>
      </c>
      <c r="S3363">
        <v>0</v>
      </c>
      <c r="T3363">
        <v>0</v>
      </c>
      <c r="U3363">
        <v>0</v>
      </c>
    </row>
    <row r="3364" spans="1:21" x14ac:dyDescent="0.35">
      <c r="A3364" t="s">
        <v>467</v>
      </c>
      <c r="B3364">
        <v>44397</v>
      </c>
      <c r="C3364" t="s">
        <v>455</v>
      </c>
      <c r="D3364" t="s">
        <v>116</v>
      </c>
      <c r="E3364">
        <v>1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4</v>
      </c>
      <c r="M3364">
        <v>3</v>
      </c>
      <c r="N3364">
        <v>2</v>
      </c>
      <c r="O3364">
        <v>2</v>
      </c>
      <c r="P3364">
        <v>1</v>
      </c>
      <c r="Q3364">
        <v>3</v>
      </c>
      <c r="R3364">
        <v>5</v>
      </c>
      <c r="S3364">
        <v>0</v>
      </c>
      <c r="T3364">
        <v>1</v>
      </c>
      <c r="U3364">
        <v>0</v>
      </c>
    </row>
    <row r="3365" spans="1:21" x14ac:dyDescent="0.35">
      <c r="A3365" t="s">
        <v>467</v>
      </c>
      <c r="B3365">
        <v>44398</v>
      </c>
      <c r="C3365" t="s">
        <v>462</v>
      </c>
      <c r="D3365" t="s">
        <v>116</v>
      </c>
      <c r="E3365">
        <v>1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4</v>
      </c>
      <c r="M3365">
        <v>3</v>
      </c>
      <c r="N3365">
        <v>2</v>
      </c>
      <c r="O3365">
        <v>2</v>
      </c>
      <c r="P3365">
        <v>1</v>
      </c>
      <c r="Q3365">
        <v>3</v>
      </c>
      <c r="R3365">
        <v>4</v>
      </c>
      <c r="S3365">
        <v>1</v>
      </c>
      <c r="T3365">
        <v>0</v>
      </c>
      <c r="U3365">
        <v>0</v>
      </c>
    </row>
    <row r="3366" spans="1:21" x14ac:dyDescent="0.35">
      <c r="A3366" t="s">
        <v>467</v>
      </c>
      <c r="B3366">
        <v>44399</v>
      </c>
      <c r="C3366" t="s">
        <v>456</v>
      </c>
      <c r="D3366" t="s">
        <v>38</v>
      </c>
      <c r="E3366">
        <v>1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5.666666666666667</v>
      </c>
      <c r="M3366">
        <v>3</v>
      </c>
      <c r="N3366">
        <v>0</v>
      </c>
      <c r="O3366">
        <v>0</v>
      </c>
      <c r="P3366">
        <v>0</v>
      </c>
      <c r="Q3366">
        <v>1</v>
      </c>
      <c r="R3366">
        <v>6</v>
      </c>
      <c r="S3366">
        <v>0</v>
      </c>
      <c r="T3366">
        <v>0</v>
      </c>
      <c r="U3366">
        <v>1</v>
      </c>
    </row>
    <row r="3367" spans="1:21" x14ac:dyDescent="0.35">
      <c r="A3367" t="s">
        <v>467</v>
      </c>
      <c r="B3367">
        <v>44400</v>
      </c>
      <c r="C3367" t="s">
        <v>453</v>
      </c>
      <c r="D3367" t="s">
        <v>38</v>
      </c>
      <c r="E3367">
        <v>1</v>
      </c>
      <c r="F3367">
        <v>0</v>
      </c>
      <c r="G3367">
        <v>0</v>
      </c>
      <c r="H3367">
        <v>0</v>
      </c>
      <c r="I3367">
        <v>1</v>
      </c>
      <c r="J3367">
        <v>0</v>
      </c>
      <c r="K3367">
        <v>0</v>
      </c>
      <c r="L3367">
        <v>5</v>
      </c>
      <c r="M3367">
        <v>6</v>
      </c>
      <c r="N3367">
        <v>3</v>
      </c>
      <c r="O3367">
        <v>3</v>
      </c>
      <c r="P3367">
        <v>1</v>
      </c>
      <c r="Q3367">
        <v>2</v>
      </c>
      <c r="R3367">
        <v>8</v>
      </c>
      <c r="S3367">
        <v>0</v>
      </c>
      <c r="T3367">
        <v>0</v>
      </c>
      <c r="U3367">
        <v>0</v>
      </c>
    </row>
    <row r="3368" spans="1:21" x14ac:dyDescent="0.35">
      <c r="A3368" t="s">
        <v>467</v>
      </c>
      <c r="B3368">
        <v>44401</v>
      </c>
      <c r="C3368" t="s">
        <v>457</v>
      </c>
      <c r="D3368" t="s">
        <v>38</v>
      </c>
      <c r="E3368">
        <v>1</v>
      </c>
      <c r="F3368">
        <v>0</v>
      </c>
      <c r="G3368">
        <v>0</v>
      </c>
      <c r="H3368">
        <v>1</v>
      </c>
      <c r="I3368">
        <v>0</v>
      </c>
      <c r="J3368">
        <v>0</v>
      </c>
      <c r="K3368">
        <v>0</v>
      </c>
      <c r="L3368">
        <v>7</v>
      </c>
      <c r="M3368">
        <v>4</v>
      </c>
      <c r="N3368">
        <v>3</v>
      </c>
      <c r="O3368">
        <v>1</v>
      </c>
      <c r="P3368">
        <v>0</v>
      </c>
      <c r="Q3368">
        <v>3</v>
      </c>
      <c r="R3368">
        <v>4</v>
      </c>
      <c r="S3368">
        <v>0</v>
      </c>
      <c r="T3368">
        <v>0</v>
      </c>
      <c r="U3368">
        <v>0</v>
      </c>
    </row>
    <row r="3369" spans="1:21" x14ac:dyDescent="0.35">
      <c r="A3369" t="s">
        <v>467</v>
      </c>
      <c r="B3369">
        <v>44402</v>
      </c>
      <c r="C3369" t="s">
        <v>455</v>
      </c>
      <c r="D3369" t="s">
        <v>38</v>
      </c>
      <c r="E3369">
        <v>1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7</v>
      </c>
      <c r="M3369">
        <v>1</v>
      </c>
      <c r="N3369">
        <v>1</v>
      </c>
      <c r="O3369">
        <v>1</v>
      </c>
      <c r="P3369">
        <v>0</v>
      </c>
      <c r="Q3369">
        <v>1</v>
      </c>
      <c r="R3369">
        <v>10</v>
      </c>
      <c r="S3369">
        <v>0</v>
      </c>
      <c r="T3369">
        <v>0</v>
      </c>
      <c r="U3369">
        <v>0</v>
      </c>
    </row>
    <row r="3370" spans="1:21" x14ac:dyDescent="0.35">
      <c r="A3370" t="s">
        <v>467</v>
      </c>
      <c r="B3370">
        <v>44404</v>
      </c>
      <c r="C3370" t="s">
        <v>456</v>
      </c>
      <c r="D3370" t="s">
        <v>51</v>
      </c>
      <c r="E3370">
        <v>1</v>
      </c>
      <c r="F3370">
        <v>0</v>
      </c>
      <c r="G3370">
        <v>0</v>
      </c>
      <c r="H3370">
        <v>1</v>
      </c>
      <c r="I3370">
        <v>0</v>
      </c>
      <c r="J3370">
        <v>0</v>
      </c>
      <c r="K3370">
        <v>0</v>
      </c>
      <c r="L3370">
        <v>5</v>
      </c>
      <c r="M3370">
        <v>5</v>
      </c>
      <c r="N3370">
        <v>0</v>
      </c>
      <c r="O3370">
        <v>0</v>
      </c>
      <c r="P3370">
        <v>0</v>
      </c>
      <c r="Q3370">
        <v>3</v>
      </c>
      <c r="R3370">
        <v>5</v>
      </c>
      <c r="S3370">
        <v>0</v>
      </c>
      <c r="T3370">
        <v>1</v>
      </c>
      <c r="U3370">
        <v>1</v>
      </c>
    </row>
    <row r="3371" spans="1:21" x14ac:dyDescent="0.35">
      <c r="A3371" t="s">
        <v>467</v>
      </c>
      <c r="B3371">
        <v>44405</v>
      </c>
      <c r="C3371" t="s">
        <v>461</v>
      </c>
      <c r="D3371" t="s">
        <v>51</v>
      </c>
      <c r="E3371">
        <v>1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5</v>
      </c>
      <c r="M3371">
        <v>3</v>
      </c>
      <c r="N3371">
        <v>1</v>
      </c>
      <c r="O3371">
        <v>1</v>
      </c>
      <c r="P3371">
        <v>0</v>
      </c>
      <c r="Q3371">
        <v>0</v>
      </c>
      <c r="R3371">
        <v>5</v>
      </c>
      <c r="S3371">
        <v>1</v>
      </c>
      <c r="T3371">
        <v>0</v>
      </c>
      <c r="U3371">
        <v>0</v>
      </c>
    </row>
    <row r="3372" spans="1:21" x14ac:dyDescent="0.35">
      <c r="A3372" t="s">
        <v>467</v>
      </c>
      <c r="B3372" t="s">
        <v>0</v>
      </c>
      <c r="C3372" t="s">
        <v>1</v>
      </c>
      <c r="D3372" t="s">
        <v>2</v>
      </c>
      <c r="E3372" t="s">
        <v>3</v>
      </c>
      <c r="F3372" t="s">
        <v>4</v>
      </c>
      <c r="G3372" t="s">
        <v>5</v>
      </c>
      <c r="H3372" t="s">
        <v>6</v>
      </c>
      <c r="I3372" t="s">
        <v>7</v>
      </c>
      <c r="J3372" t="s">
        <v>8</v>
      </c>
      <c r="K3372" t="s">
        <v>9</v>
      </c>
      <c r="L3372" t="s">
        <v>10</v>
      </c>
      <c r="M3372" t="s">
        <v>11</v>
      </c>
      <c r="N3372" t="s">
        <v>12</v>
      </c>
      <c r="O3372" t="s">
        <v>13</v>
      </c>
      <c r="P3372" t="s">
        <v>14</v>
      </c>
      <c r="Q3372" t="s">
        <v>15</v>
      </c>
      <c r="R3372" t="s">
        <v>16</v>
      </c>
      <c r="S3372" t="s">
        <v>17</v>
      </c>
      <c r="T3372" t="s">
        <v>18</v>
      </c>
      <c r="U3372" t="s">
        <v>19</v>
      </c>
    </row>
    <row r="3373" spans="1:21" x14ac:dyDescent="0.35">
      <c r="A3373" t="s">
        <v>467</v>
      </c>
      <c r="B3373">
        <v>44406</v>
      </c>
      <c r="C3373" t="s">
        <v>453</v>
      </c>
      <c r="D3373" t="s">
        <v>51</v>
      </c>
      <c r="E3373">
        <v>1</v>
      </c>
      <c r="F3373">
        <v>0</v>
      </c>
      <c r="G3373">
        <v>0</v>
      </c>
      <c r="H3373">
        <v>0</v>
      </c>
      <c r="I3373">
        <v>1</v>
      </c>
      <c r="J3373">
        <v>0</v>
      </c>
      <c r="K3373">
        <v>0</v>
      </c>
      <c r="L3373">
        <v>5.333333333333333</v>
      </c>
      <c r="M3373">
        <v>6</v>
      </c>
      <c r="N3373">
        <v>8</v>
      </c>
      <c r="O3373">
        <v>7</v>
      </c>
      <c r="P3373">
        <v>1</v>
      </c>
      <c r="Q3373">
        <v>2</v>
      </c>
      <c r="R3373">
        <v>10</v>
      </c>
      <c r="S3373">
        <v>0</v>
      </c>
      <c r="T3373">
        <v>0</v>
      </c>
      <c r="U3373">
        <v>0</v>
      </c>
    </row>
    <row r="3374" spans="1:21" x14ac:dyDescent="0.35">
      <c r="A3374" t="s">
        <v>467</v>
      </c>
      <c r="B3374">
        <v>44407</v>
      </c>
      <c r="C3374" t="s">
        <v>457</v>
      </c>
      <c r="D3374" t="s">
        <v>95</v>
      </c>
      <c r="E3374">
        <v>1</v>
      </c>
      <c r="F3374">
        <v>0</v>
      </c>
      <c r="G3374">
        <v>0</v>
      </c>
      <c r="H3374">
        <v>1</v>
      </c>
      <c r="I3374">
        <v>0</v>
      </c>
      <c r="J3374">
        <v>0</v>
      </c>
      <c r="K3374">
        <v>0</v>
      </c>
      <c r="L3374">
        <v>5.666666666666667</v>
      </c>
      <c r="M3374">
        <v>5</v>
      </c>
      <c r="N3374">
        <v>0</v>
      </c>
      <c r="O3374">
        <v>0</v>
      </c>
      <c r="P3374">
        <v>0</v>
      </c>
      <c r="Q3374">
        <v>2</v>
      </c>
      <c r="R3374">
        <v>5</v>
      </c>
      <c r="S3374">
        <v>0</v>
      </c>
      <c r="T3374">
        <v>0</v>
      </c>
      <c r="U3374">
        <v>1</v>
      </c>
    </row>
    <row r="3375" spans="1:21" x14ac:dyDescent="0.35">
      <c r="A3375" t="s">
        <v>467</v>
      </c>
      <c r="B3375">
        <v>44408</v>
      </c>
      <c r="C3375" t="s">
        <v>455</v>
      </c>
      <c r="D3375" t="s">
        <v>95</v>
      </c>
      <c r="E3375">
        <v>1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4</v>
      </c>
      <c r="M3375">
        <v>2</v>
      </c>
      <c r="N3375">
        <v>2</v>
      </c>
      <c r="O3375">
        <v>2</v>
      </c>
      <c r="P3375">
        <v>0</v>
      </c>
      <c r="Q3375">
        <v>2</v>
      </c>
      <c r="R3375">
        <v>5</v>
      </c>
      <c r="S3375">
        <v>0</v>
      </c>
      <c r="T3375">
        <v>0</v>
      </c>
      <c r="U3375">
        <v>1</v>
      </c>
    </row>
    <row r="3376" spans="1:21" x14ac:dyDescent="0.35">
      <c r="A3376" t="s">
        <v>467</v>
      </c>
      <c r="B3376">
        <v>44409</v>
      </c>
      <c r="C3376" t="s">
        <v>456</v>
      </c>
      <c r="D3376" t="s">
        <v>95</v>
      </c>
      <c r="E3376">
        <v>1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5</v>
      </c>
      <c r="M3376">
        <v>4</v>
      </c>
      <c r="N3376">
        <v>1</v>
      </c>
      <c r="O3376">
        <v>1</v>
      </c>
      <c r="P3376">
        <v>0</v>
      </c>
      <c r="Q3376">
        <v>1</v>
      </c>
      <c r="R3376">
        <v>5</v>
      </c>
      <c r="S3376">
        <v>0</v>
      </c>
      <c r="T3376">
        <v>0</v>
      </c>
      <c r="U3376">
        <v>0</v>
      </c>
    </row>
    <row r="3377" spans="1:21" x14ac:dyDescent="0.35">
      <c r="A3377" t="s">
        <v>467</v>
      </c>
      <c r="B3377">
        <v>44410</v>
      </c>
      <c r="C3377" t="s">
        <v>22</v>
      </c>
      <c r="D3377" t="s">
        <v>53</v>
      </c>
      <c r="E3377">
        <v>1</v>
      </c>
      <c r="F3377">
        <v>0</v>
      </c>
      <c r="G3377">
        <v>0</v>
      </c>
      <c r="H3377">
        <v>0</v>
      </c>
      <c r="I3377">
        <v>1</v>
      </c>
      <c r="J3377">
        <v>0</v>
      </c>
      <c r="K3377">
        <v>0</v>
      </c>
      <c r="L3377">
        <v>4</v>
      </c>
      <c r="M3377">
        <v>6</v>
      </c>
      <c r="N3377">
        <v>4</v>
      </c>
      <c r="O3377">
        <v>4</v>
      </c>
      <c r="P3377">
        <v>4</v>
      </c>
      <c r="Q3377">
        <v>0</v>
      </c>
      <c r="R3377">
        <v>4</v>
      </c>
      <c r="S3377">
        <v>0</v>
      </c>
      <c r="T3377">
        <v>0</v>
      </c>
      <c r="U3377">
        <v>0</v>
      </c>
    </row>
    <row r="3378" spans="1:21" x14ac:dyDescent="0.35">
      <c r="A3378" t="s">
        <v>467</v>
      </c>
      <c r="B3378">
        <v>44411</v>
      </c>
      <c r="C3378" t="s">
        <v>463</v>
      </c>
      <c r="D3378" t="s">
        <v>53</v>
      </c>
      <c r="E3378">
        <v>1</v>
      </c>
      <c r="F3378">
        <v>0</v>
      </c>
      <c r="G3378">
        <v>0</v>
      </c>
      <c r="H3378">
        <v>1</v>
      </c>
      <c r="I3378">
        <v>0</v>
      </c>
      <c r="J3378">
        <v>0</v>
      </c>
      <c r="K3378">
        <v>0</v>
      </c>
      <c r="L3378">
        <v>6</v>
      </c>
      <c r="M3378">
        <v>4</v>
      </c>
      <c r="N3378">
        <v>0</v>
      </c>
      <c r="O3378">
        <v>0</v>
      </c>
      <c r="P3378">
        <v>0</v>
      </c>
      <c r="Q3378">
        <v>1</v>
      </c>
      <c r="R3378">
        <v>6</v>
      </c>
      <c r="S3378">
        <v>0</v>
      </c>
      <c r="T3378">
        <v>0</v>
      </c>
      <c r="U3378">
        <v>0</v>
      </c>
    </row>
    <row r="3379" spans="1:21" x14ac:dyDescent="0.35">
      <c r="A3379" t="s">
        <v>467</v>
      </c>
      <c r="B3379">
        <v>44412</v>
      </c>
      <c r="C3379" t="s">
        <v>457</v>
      </c>
      <c r="D3379" t="s">
        <v>53</v>
      </c>
      <c r="E3379">
        <v>1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6.333333333333333</v>
      </c>
      <c r="M3379">
        <v>4</v>
      </c>
      <c r="N3379">
        <v>3</v>
      </c>
      <c r="O3379">
        <v>2</v>
      </c>
      <c r="P3379">
        <v>1</v>
      </c>
      <c r="Q3379">
        <v>1</v>
      </c>
      <c r="R3379">
        <v>10</v>
      </c>
      <c r="S3379">
        <v>0</v>
      </c>
      <c r="T3379">
        <v>0</v>
      </c>
      <c r="U3379">
        <v>0</v>
      </c>
    </row>
    <row r="3380" spans="1:21" x14ac:dyDescent="0.35">
      <c r="A3380" t="s">
        <v>467</v>
      </c>
      <c r="B3380">
        <v>44413</v>
      </c>
      <c r="C3380" t="s">
        <v>461</v>
      </c>
      <c r="D3380" t="s">
        <v>46</v>
      </c>
      <c r="E3380">
        <v>1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5</v>
      </c>
      <c r="M3380">
        <v>5</v>
      </c>
      <c r="N3380">
        <v>2</v>
      </c>
      <c r="O3380">
        <v>2</v>
      </c>
      <c r="P3380">
        <v>1</v>
      </c>
      <c r="Q3380">
        <v>3</v>
      </c>
      <c r="R3380">
        <v>2</v>
      </c>
      <c r="S3380">
        <v>0</v>
      </c>
      <c r="T3380">
        <v>0</v>
      </c>
      <c r="U3380">
        <v>0</v>
      </c>
    </row>
    <row r="3381" spans="1:21" x14ac:dyDescent="0.35">
      <c r="A3381" t="s">
        <v>467</v>
      </c>
      <c r="B3381">
        <v>44414</v>
      </c>
      <c r="C3381" t="s">
        <v>464</v>
      </c>
      <c r="D3381" t="s">
        <v>46</v>
      </c>
      <c r="E3381">
        <v>1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1.6666666666666665</v>
      </c>
      <c r="M3381">
        <v>2</v>
      </c>
      <c r="N3381">
        <v>0</v>
      </c>
      <c r="O3381">
        <v>0</v>
      </c>
      <c r="P3381">
        <v>0</v>
      </c>
      <c r="Q3381">
        <v>0</v>
      </c>
      <c r="R3381">
        <v>2</v>
      </c>
      <c r="S3381">
        <v>0</v>
      </c>
      <c r="T3381">
        <v>0</v>
      </c>
      <c r="U3381">
        <v>0</v>
      </c>
    </row>
    <row r="3382" spans="1:21" x14ac:dyDescent="0.35">
      <c r="A3382" t="s">
        <v>467</v>
      </c>
      <c r="B3382">
        <v>44415</v>
      </c>
      <c r="C3382" t="s">
        <v>22</v>
      </c>
      <c r="D3382" t="s">
        <v>46</v>
      </c>
      <c r="E3382">
        <v>1</v>
      </c>
      <c r="F3382">
        <v>0</v>
      </c>
      <c r="G3382">
        <v>0</v>
      </c>
      <c r="H3382">
        <v>1</v>
      </c>
      <c r="I3382">
        <v>0</v>
      </c>
      <c r="J3382">
        <v>0</v>
      </c>
      <c r="K3382">
        <v>0</v>
      </c>
      <c r="L3382">
        <v>6</v>
      </c>
      <c r="M3382">
        <v>4</v>
      </c>
      <c r="N3382">
        <v>4</v>
      </c>
      <c r="O3382">
        <v>4</v>
      </c>
      <c r="P3382">
        <v>1</v>
      </c>
      <c r="Q3382">
        <v>3</v>
      </c>
      <c r="R3382">
        <v>9</v>
      </c>
      <c r="S3382">
        <v>1</v>
      </c>
      <c r="T3382">
        <v>0</v>
      </c>
      <c r="U3382">
        <v>0</v>
      </c>
    </row>
    <row r="3383" spans="1:21" x14ac:dyDescent="0.35">
      <c r="A3383" t="s">
        <v>467</v>
      </c>
      <c r="B3383">
        <v>44416</v>
      </c>
      <c r="C3383" t="s">
        <v>463</v>
      </c>
      <c r="D3383" t="s">
        <v>46</v>
      </c>
      <c r="E3383">
        <v>1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5</v>
      </c>
      <c r="M3383">
        <v>2</v>
      </c>
      <c r="N3383">
        <v>0</v>
      </c>
      <c r="O3383">
        <v>0</v>
      </c>
      <c r="P3383">
        <v>0</v>
      </c>
      <c r="Q3383">
        <v>2</v>
      </c>
      <c r="R3383">
        <v>8</v>
      </c>
      <c r="S3383">
        <v>0</v>
      </c>
      <c r="T3383">
        <v>0</v>
      </c>
      <c r="U3383">
        <v>0</v>
      </c>
    </row>
    <row r="3384" spans="1:21" x14ac:dyDescent="0.35">
      <c r="A3384" t="s">
        <v>467</v>
      </c>
      <c r="B3384">
        <v>44417</v>
      </c>
      <c r="C3384" t="s">
        <v>457</v>
      </c>
      <c r="D3384" t="s">
        <v>29</v>
      </c>
      <c r="E3384">
        <v>1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6</v>
      </c>
      <c r="M3384">
        <v>4</v>
      </c>
      <c r="N3384">
        <v>1</v>
      </c>
      <c r="O3384">
        <v>0</v>
      </c>
      <c r="P3384">
        <v>0</v>
      </c>
      <c r="Q3384">
        <v>2</v>
      </c>
      <c r="R3384">
        <v>4</v>
      </c>
      <c r="S3384">
        <v>1</v>
      </c>
      <c r="T3384">
        <v>0</v>
      </c>
      <c r="U3384">
        <v>0</v>
      </c>
    </row>
    <row r="3385" spans="1:21" x14ac:dyDescent="0.35">
      <c r="A3385" t="s">
        <v>467</v>
      </c>
      <c r="B3385">
        <v>44418</v>
      </c>
      <c r="C3385" t="s">
        <v>461</v>
      </c>
      <c r="D3385" t="s">
        <v>29</v>
      </c>
      <c r="E3385">
        <v>1</v>
      </c>
      <c r="F3385">
        <v>0</v>
      </c>
      <c r="G3385">
        <v>0</v>
      </c>
      <c r="H3385">
        <v>0</v>
      </c>
      <c r="I3385">
        <v>1</v>
      </c>
      <c r="J3385">
        <v>0</v>
      </c>
      <c r="K3385">
        <v>0</v>
      </c>
      <c r="L3385">
        <v>5.666666666666667</v>
      </c>
      <c r="M3385">
        <v>7</v>
      </c>
      <c r="N3385">
        <v>5</v>
      </c>
      <c r="O3385">
        <v>4</v>
      </c>
      <c r="P3385">
        <v>2</v>
      </c>
      <c r="Q3385">
        <v>0</v>
      </c>
      <c r="R3385">
        <v>5</v>
      </c>
      <c r="S3385">
        <v>0</v>
      </c>
      <c r="T3385">
        <v>0</v>
      </c>
      <c r="U3385">
        <v>0</v>
      </c>
    </row>
    <row r="3386" spans="1:21" x14ac:dyDescent="0.35">
      <c r="A3386" t="s">
        <v>467</v>
      </c>
      <c r="B3386">
        <v>44419</v>
      </c>
      <c r="C3386" t="s">
        <v>465</v>
      </c>
      <c r="D3386" t="s">
        <v>29</v>
      </c>
      <c r="E3386">
        <v>1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2</v>
      </c>
      <c r="M3386">
        <v>2</v>
      </c>
      <c r="N3386">
        <v>1</v>
      </c>
      <c r="O3386">
        <v>1</v>
      </c>
      <c r="P3386">
        <v>0</v>
      </c>
      <c r="Q3386">
        <v>0</v>
      </c>
      <c r="R3386">
        <v>1</v>
      </c>
      <c r="S3386">
        <v>0</v>
      </c>
      <c r="T3386">
        <v>0</v>
      </c>
      <c r="U3386">
        <v>1</v>
      </c>
    </row>
    <row r="3387" spans="1:21" x14ac:dyDescent="0.35">
      <c r="A3387" t="s">
        <v>467</v>
      </c>
      <c r="B3387">
        <v>44420</v>
      </c>
      <c r="C3387" t="s">
        <v>22</v>
      </c>
      <c r="D3387" t="s">
        <v>75</v>
      </c>
      <c r="E3387">
        <v>1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5</v>
      </c>
      <c r="M3387">
        <v>5</v>
      </c>
      <c r="N3387">
        <v>7</v>
      </c>
      <c r="O3387">
        <v>7</v>
      </c>
      <c r="P3387">
        <v>3</v>
      </c>
      <c r="Q3387">
        <v>3</v>
      </c>
      <c r="R3387">
        <v>5</v>
      </c>
      <c r="S3387">
        <v>0</v>
      </c>
      <c r="T3387">
        <v>0</v>
      </c>
      <c r="U3387">
        <v>0</v>
      </c>
    </row>
    <row r="3388" spans="1:21" x14ac:dyDescent="0.35">
      <c r="A3388" t="s">
        <v>467</v>
      </c>
      <c r="B3388">
        <v>44422</v>
      </c>
      <c r="C3388" t="s">
        <v>457</v>
      </c>
      <c r="D3388" t="s">
        <v>75</v>
      </c>
      <c r="E3388">
        <v>1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5</v>
      </c>
      <c r="M3388">
        <v>7</v>
      </c>
      <c r="N3388">
        <v>3</v>
      </c>
      <c r="O3388">
        <v>3</v>
      </c>
      <c r="P3388">
        <v>1</v>
      </c>
      <c r="Q3388">
        <v>1</v>
      </c>
      <c r="R3388">
        <v>4</v>
      </c>
      <c r="S3388">
        <v>0</v>
      </c>
      <c r="T3388">
        <v>0</v>
      </c>
      <c r="U3388">
        <v>0</v>
      </c>
    </row>
    <row r="3389" spans="1:21" x14ac:dyDescent="0.35">
      <c r="A3389" t="s">
        <v>467</v>
      </c>
      <c r="B3389">
        <v>44423</v>
      </c>
      <c r="C3389" t="s">
        <v>461</v>
      </c>
      <c r="D3389" t="s">
        <v>75</v>
      </c>
      <c r="E3389">
        <v>1</v>
      </c>
      <c r="F3389">
        <v>0</v>
      </c>
      <c r="G3389">
        <v>0</v>
      </c>
      <c r="H3389">
        <v>1</v>
      </c>
      <c r="I3389">
        <v>0</v>
      </c>
      <c r="J3389">
        <v>0</v>
      </c>
      <c r="K3389">
        <v>0</v>
      </c>
      <c r="L3389">
        <v>6</v>
      </c>
      <c r="M3389">
        <v>7</v>
      </c>
      <c r="N3389">
        <v>1</v>
      </c>
      <c r="O3389">
        <v>1</v>
      </c>
      <c r="P3389">
        <v>1</v>
      </c>
      <c r="Q3389">
        <v>1</v>
      </c>
      <c r="R3389">
        <v>7</v>
      </c>
      <c r="S3389">
        <v>0</v>
      </c>
      <c r="T3389">
        <v>0</v>
      </c>
      <c r="U3389">
        <v>0</v>
      </c>
    </row>
    <row r="3390" spans="1:21" x14ac:dyDescent="0.35">
      <c r="A3390" t="s">
        <v>467</v>
      </c>
      <c r="B3390">
        <v>44424</v>
      </c>
      <c r="C3390" t="s">
        <v>453</v>
      </c>
      <c r="D3390" t="s">
        <v>106</v>
      </c>
      <c r="E3390">
        <v>1</v>
      </c>
      <c r="F3390">
        <v>0</v>
      </c>
      <c r="G3390">
        <v>0</v>
      </c>
      <c r="H3390">
        <v>1</v>
      </c>
      <c r="I3390">
        <v>0</v>
      </c>
      <c r="J3390">
        <v>0</v>
      </c>
      <c r="K3390">
        <v>0</v>
      </c>
      <c r="L3390">
        <v>5.666666666666667</v>
      </c>
      <c r="M3390">
        <v>2</v>
      </c>
      <c r="N3390">
        <v>1</v>
      </c>
      <c r="O3390">
        <v>1</v>
      </c>
      <c r="P3390">
        <v>1</v>
      </c>
      <c r="Q3390">
        <v>1</v>
      </c>
      <c r="R3390">
        <v>9</v>
      </c>
      <c r="S3390">
        <v>0</v>
      </c>
      <c r="T3390">
        <v>0</v>
      </c>
      <c r="U3390">
        <v>0</v>
      </c>
    </row>
    <row r="3391" spans="1:21" x14ac:dyDescent="0.35">
      <c r="A3391" t="s">
        <v>467</v>
      </c>
      <c r="B3391" t="s">
        <v>186</v>
      </c>
      <c r="C3391" t="s">
        <v>456</v>
      </c>
      <c r="D3391" t="s">
        <v>55</v>
      </c>
      <c r="E3391">
        <v>1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4.666666666666667</v>
      </c>
      <c r="M3391">
        <v>5</v>
      </c>
      <c r="N3391">
        <v>3</v>
      </c>
      <c r="O3391">
        <v>3</v>
      </c>
      <c r="P3391">
        <v>1</v>
      </c>
      <c r="Q3391">
        <v>2</v>
      </c>
      <c r="R3391">
        <v>6</v>
      </c>
      <c r="S3391">
        <v>0</v>
      </c>
      <c r="T3391">
        <v>0</v>
      </c>
      <c r="U3391">
        <v>0</v>
      </c>
    </row>
    <row r="3392" spans="1:21" x14ac:dyDescent="0.35">
      <c r="A3392" t="s">
        <v>467</v>
      </c>
      <c r="B3392" t="s">
        <v>187</v>
      </c>
      <c r="C3392" t="s">
        <v>463</v>
      </c>
      <c r="D3392" t="s">
        <v>55</v>
      </c>
      <c r="E3392">
        <v>1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4.666666666666667</v>
      </c>
      <c r="M3392">
        <v>3</v>
      </c>
      <c r="N3392">
        <v>0</v>
      </c>
      <c r="O3392">
        <v>0</v>
      </c>
      <c r="P3392">
        <v>0</v>
      </c>
      <c r="Q3392">
        <v>4</v>
      </c>
      <c r="R3392">
        <v>4</v>
      </c>
      <c r="S3392">
        <v>0</v>
      </c>
      <c r="T3392">
        <v>0</v>
      </c>
      <c r="U3392">
        <v>0</v>
      </c>
    </row>
    <row r="3393" spans="1:21" x14ac:dyDescent="0.35">
      <c r="A3393" t="s">
        <v>467</v>
      </c>
      <c r="B3393" t="s">
        <v>0</v>
      </c>
      <c r="C3393" t="s">
        <v>1</v>
      </c>
      <c r="D3393" t="s">
        <v>2</v>
      </c>
      <c r="E3393" t="s">
        <v>3</v>
      </c>
      <c r="F3393" t="s">
        <v>4</v>
      </c>
      <c r="G3393" t="s">
        <v>5</v>
      </c>
      <c r="H3393" t="s">
        <v>6</v>
      </c>
      <c r="I3393" t="s">
        <v>7</v>
      </c>
      <c r="J3393" t="s">
        <v>8</v>
      </c>
      <c r="K3393" t="s">
        <v>9</v>
      </c>
      <c r="L3393" t="s">
        <v>10</v>
      </c>
      <c r="M3393" t="s">
        <v>11</v>
      </c>
      <c r="N3393" t="s">
        <v>12</v>
      </c>
      <c r="O3393" t="s">
        <v>13</v>
      </c>
      <c r="P3393" t="s">
        <v>14</v>
      </c>
      <c r="Q3393" t="s">
        <v>15</v>
      </c>
      <c r="R3393" t="s">
        <v>16</v>
      </c>
      <c r="S3393" t="s">
        <v>17</v>
      </c>
      <c r="T3393" t="s">
        <v>18</v>
      </c>
      <c r="U3393" t="s">
        <v>19</v>
      </c>
    </row>
    <row r="3394" spans="1:21" x14ac:dyDescent="0.35">
      <c r="A3394" t="s">
        <v>467</v>
      </c>
      <c r="B3394">
        <v>44426</v>
      </c>
      <c r="C3394" t="s">
        <v>22</v>
      </c>
      <c r="D3394" t="s">
        <v>55</v>
      </c>
      <c r="E3394">
        <v>1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7</v>
      </c>
      <c r="M3394">
        <v>2</v>
      </c>
      <c r="N3394">
        <v>1</v>
      </c>
      <c r="O3394">
        <v>1</v>
      </c>
      <c r="P3394">
        <v>1</v>
      </c>
      <c r="Q3394">
        <v>2</v>
      </c>
      <c r="R3394">
        <v>4</v>
      </c>
      <c r="S3394">
        <v>0</v>
      </c>
      <c r="T3394">
        <v>0</v>
      </c>
      <c r="U3394">
        <v>1</v>
      </c>
    </row>
    <row r="3395" spans="1:21" x14ac:dyDescent="0.35">
      <c r="A3395" t="s">
        <v>467</v>
      </c>
      <c r="B3395">
        <v>44427</v>
      </c>
      <c r="C3395" t="s">
        <v>457</v>
      </c>
      <c r="D3395" t="s">
        <v>30</v>
      </c>
      <c r="E3395">
        <v>1</v>
      </c>
      <c r="F3395">
        <v>0</v>
      </c>
      <c r="G3395">
        <v>0</v>
      </c>
      <c r="H3395">
        <v>1</v>
      </c>
      <c r="I3395">
        <v>0</v>
      </c>
      <c r="J3395">
        <v>0</v>
      </c>
      <c r="K3395">
        <v>0</v>
      </c>
      <c r="L3395">
        <v>5.333333333333333</v>
      </c>
      <c r="M3395">
        <v>5</v>
      </c>
      <c r="N3395">
        <v>3</v>
      </c>
      <c r="O3395">
        <v>3</v>
      </c>
      <c r="P3395">
        <v>1</v>
      </c>
      <c r="Q3395">
        <v>0</v>
      </c>
      <c r="R3395">
        <v>5</v>
      </c>
      <c r="S3395">
        <v>0</v>
      </c>
      <c r="T3395">
        <v>0</v>
      </c>
      <c r="U3395">
        <v>0</v>
      </c>
    </row>
    <row r="3396" spans="1:21" x14ac:dyDescent="0.35">
      <c r="A3396" t="s">
        <v>467</v>
      </c>
      <c r="B3396">
        <v>44428</v>
      </c>
      <c r="C3396" t="s">
        <v>461</v>
      </c>
      <c r="D3396" t="s">
        <v>30</v>
      </c>
      <c r="E3396">
        <v>1</v>
      </c>
      <c r="F3396">
        <v>0</v>
      </c>
      <c r="G3396">
        <v>0</v>
      </c>
      <c r="H3396">
        <v>1</v>
      </c>
      <c r="I3396">
        <v>0</v>
      </c>
      <c r="J3396">
        <v>0</v>
      </c>
      <c r="K3396">
        <v>0</v>
      </c>
      <c r="L3396">
        <v>7</v>
      </c>
      <c r="M3396">
        <v>4</v>
      </c>
      <c r="N3396">
        <v>2</v>
      </c>
      <c r="O3396">
        <v>2</v>
      </c>
      <c r="P3396">
        <v>1</v>
      </c>
      <c r="Q3396">
        <v>2</v>
      </c>
      <c r="R3396">
        <v>7</v>
      </c>
      <c r="S3396">
        <v>1</v>
      </c>
      <c r="T3396">
        <v>0</v>
      </c>
      <c r="U3396">
        <v>0</v>
      </c>
    </row>
    <row r="3397" spans="1:21" x14ac:dyDescent="0.35">
      <c r="A3397" t="s">
        <v>467</v>
      </c>
      <c r="B3397">
        <v>44429</v>
      </c>
      <c r="C3397" t="s">
        <v>453</v>
      </c>
      <c r="D3397" t="s">
        <v>30</v>
      </c>
      <c r="E3397">
        <v>1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0</v>
      </c>
      <c r="L3397">
        <v>6</v>
      </c>
      <c r="M3397">
        <v>5</v>
      </c>
      <c r="N3397">
        <v>0</v>
      </c>
      <c r="O3397">
        <v>0</v>
      </c>
      <c r="P3397">
        <v>0</v>
      </c>
      <c r="Q3397">
        <v>1</v>
      </c>
      <c r="R3397">
        <v>6</v>
      </c>
      <c r="S3397">
        <v>0</v>
      </c>
      <c r="T3397">
        <v>0</v>
      </c>
      <c r="U3397">
        <v>0</v>
      </c>
    </row>
    <row r="3398" spans="1:21" x14ac:dyDescent="0.35">
      <c r="A3398" t="s">
        <v>467</v>
      </c>
      <c r="B3398">
        <v>44431</v>
      </c>
      <c r="C3398" t="s">
        <v>456</v>
      </c>
      <c r="D3398" t="s">
        <v>92</v>
      </c>
      <c r="E3398">
        <v>1</v>
      </c>
      <c r="F3398">
        <v>0</v>
      </c>
      <c r="G3398">
        <v>0</v>
      </c>
      <c r="H3398">
        <v>1</v>
      </c>
      <c r="I3398">
        <v>0</v>
      </c>
      <c r="J3398">
        <v>0</v>
      </c>
      <c r="K3398">
        <v>0</v>
      </c>
      <c r="L3398">
        <v>5</v>
      </c>
      <c r="M3398">
        <v>2</v>
      </c>
      <c r="N3398">
        <v>1</v>
      </c>
      <c r="O3398">
        <v>1</v>
      </c>
      <c r="P3398">
        <v>1</v>
      </c>
      <c r="Q3398">
        <v>4</v>
      </c>
      <c r="R3398">
        <v>2</v>
      </c>
      <c r="S3398">
        <v>0</v>
      </c>
      <c r="T3398">
        <v>0</v>
      </c>
      <c r="U3398">
        <v>0</v>
      </c>
    </row>
    <row r="3399" spans="1:21" x14ac:dyDescent="0.35">
      <c r="A3399" t="s">
        <v>467</v>
      </c>
      <c r="B3399">
        <v>44432</v>
      </c>
      <c r="C3399" t="s">
        <v>22</v>
      </c>
      <c r="D3399" t="s">
        <v>92</v>
      </c>
      <c r="E3399">
        <v>1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4</v>
      </c>
      <c r="M3399">
        <v>3</v>
      </c>
      <c r="N3399">
        <v>2</v>
      </c>
      <c r="O3399">
        <v>2</v>
      </c>
      <c r="P3399">
        <v>0</v>
      </c>
      <c r="Q3399">
        <v>1</v>
      </c>
      <c r="R3399">
        <v>5</v>
      </c>
      <c r="S3399">
        <v>1</v>
      </c>
      <c r="T3399">
        <v>0</v>
      </c>
      <c r="U3399">
        <v>0</v>
      </c>
    </row>
    <row r="3400" spans="1:21" x14ac:dyDescent="0.35">
      <c r="A3400" t="s">
        <v>467</v>
      </c>
      <c r="B3400">
        <v>44434</v>
      </c>
      <c r="C3400" t="s">
        <v>457</v>
      </c>
      <c r="D3400" t="s">
        <v>44</v>
      </c>
      <c r="E3400">
        <v>1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3.6666666666666665</v>
      </c>
      <c r="M3400">
        <v>4</v>
      </c>
      <c r="N3400">
        <v>5</v>
      </c>
      <c r="O3400">
        <v>5</v>
      </c>
      <c r="P3400">
        <v>2</v>
      </c>
      <c r="Q3400">
        <v>3</v>
      </c>
      <c r="R3400">
        <v>4</v>
      </c>
      <c r="S3400">
        <v>0</v>
      </c>
      <c r="T3400">
        <v>0</v>
      </c>
      <c r="U3400">
        <v>0</v>
      </c>
    </row>
    <row r="3401" spans="1:21" x14ac:dyDescent="0.35">
      <c r="A3401" t="s">
        <v>467</v>
      </c>
      <c r="B3401">
        <v>44435</v>
      </c>
      <c r="C3401" t="s">
        <v>453</v>
      </c>
      <c r="D3401" t="s">
        <v>44</v>
      </c>
      <c r="E3401">
        <v>1</v>
      </c>
      <c r="F3401">
        <v>0</v>
      </c>
      <c r="G3401">
        <v>0</v>
      </c>
      <c r="H3401">
        <v>1</v>
      </c>
      <c r="I3401">
        <v>0</v>
      </c>
      <c r="J3401">
        <v>0</v>
      </c>
      <c r="K3401">
        <v>0</v>
      </c>
      <c r="L3401">
        <v>6</v>
      </c>
      <c r="M3401">
        <v>6</v>
      </c>
      <c r="N3401">
        <v>0</v>
      </c>
      <c r="O3401">
        <v>0</v>
      </c>
      <c r="P3401">
        <v>0</v>
      </c>
      <c r="Q3401">
        <v>2</v>
      </c>
      <c r="R3401">
        <v>9</v>
      </c>
      <c r="S3401">
        <v>0</v>
      </c>
      <c r="T3401">
        <v>0</v>
      </c>
      <c r="U3401">
        <v>0</v>
      </c>
    </row>
    <row r="3402" spans="1:21" x14ac:dyDescent="0.35">
      <c r="A3402" t="s">
        <v>467</v>
      </c>
      <c r="B3402">
        <v>44436</v>
      </c>
      <c r="C3402" t="s">
        <v>461</v>
      </c>
      <c r="D3402" t="s">
        <v>44</v>
      </c>
      <c r="E3402">
        <v>1</v>
      </c>
      <c r="F3402">
        <v>0</v>
      </c>
      <c r="G3402">
        <v>0</v>
      </c>
      <c r="H3402">
        <v>0</v>
      </c>
      <c r="I3402">
        <v>1</v>
      </c>
      <c r="J3402">
        <v>0</v>
      </c>
      <c r="K3402">
        <v>0</v>
      </c>
      <c r="L3402">
        <v>5.333333333333333</v>
      </c>
      <c r="M3402">
        <v>4</v>
      </c>
      <c r="N3402">
        <v>3</v>
      </c>
      <c r="O3402">
        <v>3</v>
      </c>
      <c r="P3402">
        <v>1</v>
      </c>
      <c r="Q3402">
        <v>3</v>
      </c>
      <c r="R3402">
        <v>4</v>
      </c>
      <c r="S3402">
        <v>0</v>
      </c>
      <c r="T3402">
        <v>1</v>
      </c>
      <c r="U3402">
        <v>0</v>
      </c>
    </row>
    <row r="3403" spans="1:21" x14ac:dyDescent="0.35">
      <c r="A3403" t="s">
        <v>467</v>
      </c>
      <c r="B3403">
        <v>44437</v>
      </c>
      <c r="C3403" t="s">
        <v>456</v>
      </c>
      <c r="D3403" t="s">
        <v>44</v>
      </c>
      <c r="E3403">
        <v>1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6</v>
      </c>
      <c r="M3403">
        <v>6</v>
      </c>
      <c r="N3403">
        <v>1</v>
      </c>
      <c r="O3403">
        <v>0</v>
      </c>
      <c r="P3403">
        <v>0</v>
      </c>
      <c r="Q3403">
        <v>0</v>
      </c>
      <c r="R3403">
        <v>3</v>
      </c>
      <c r="S3403">
        <v>0</v>
      </c>
      <c r="T3403">
        <v>0</v>
      </c>
      <c r="U3403">
        <v>0</v>
      </c>
    </row>
    <row r="3404" spans="1:21" x14ac:dyDescent="0.35">
      <c r="A3404" t="s">
        <v>467</v>
      </c>
      <c r="B3404">
        <v>44438</v>
      </c>
      <c r="C3404" t="s">
        <v>454</v>
      </c>
      <c r="D3404" t="s">
        <v>163</v>
      </c>
      <c r="E3404">
        <v>1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4</v>
      </c>
      <c r="M3404">
        <v>5</v>
      </c>
      <c r="N3404">
        <v>5</v>
      </c>
      <c r="O3404">
        <v>5</v>
      </c>
      <c r="P3404">
        <v>1</v>
      </c>
      <c r="Q3404">
        <v>2</v>
      </c>
      <c r="R3404">
        <v>6</v>
      </c>
      <c r="S3404">
        <v>0</v>
      </c>
      <c r="T3404">
        <v>0</v>
      </c>
      <c r="U3404">
        <v>0</v>
      </c>
    </row>
    <row r="3405" spans="1:21" x14ac:dyDescent="0.35">
      <c r="A3405" t="s">
        <v>467</v>
      </c>
      <c r="B3405">
        <v>44439</v>
      </c>
      <c r="C3405" t="s">
        <v>457</v>
      </c>
      <c r="D3405" t="s">
        <v>163</v>
      </c>
      <c r="E3405">
        <v>1</v>
      </c>
      <c r="F3405">
        <v>0</v>
      </c>
      <c r="G3405">
        <v>0</v>
      </c>
      <c r="H3405">
        <v>0</v>
      </c>
      <c r="I3405">
        <v>1</v>
      </c>
      <c r="J3405">
        <v>0</v>
      </c>
      <c r="K3405">
        <v>0</v>
      </c>
      <c r="L3405">
        <v>4.666666666666667</v>
      </c>
      <c r="M3405">
        <v>5</v>
      </c>
      <c r="N3405">
        <v>6</v>
      </c>
      <c r="O3405">
        <v>6</v>
      </c>
      <c r="P3405">
        <v>1</v>
      </c>
      <c r="Q3405">
        <v>2</v>
      </c>
      <c r="R3405">
        <v>6</v>
      </c>
      <c r="S3405">
        <v>0</v>
      </c>
      <c r="T3405">
        <v>0</v>
      </c>
      <c r="U3405">
        <v>0</v>
      </c>
    </row>
    <row r="3406" spans="1:21" x14ac:dyDescent="0.35">
      <c r="A3406" t="s">
        <v>467</v>
      </c>
      <c r="B3406">
        <v>44440</v>
      </c>
      <c r="C3406" t="s">
        <v>453</v>
      </c>
      <c r="D3406" t="s">
        <v>163</v>
      </c>
      <c r="E3406">
        <v>1</v>
      </c>
      <c r="F3406">
        <v>0</v>
      </c>
      <c r="G3406">
        <v>0</v>
      </c>
      <c r="H3406">
        <v>1</v>
      </c>
      <c r="I3406">
        <v>0</v>
      </c>
      <c r="J3406">
        <v>0</v>
      </c>
      <c r="K3406">
        <v>0</v>
      </c>
      <c r="L3406">
        <v>7</v>
      </c>
      <c r="M3406">
        <v>4</v>
      </c>
      <c r="N3406">
        <v>1</v>
      </c>
      <c r="O3406">
        <v>1</v>
      </c>
      <c r="P3406">
        <v>0</v>
      </c>
      <c r="Q3406">
        <v>0</v>
      </c>
      <c r="R3406">
        <v>15</v>
      </c>
      <c r="S3406">
        <v>0</v>
      </c>
      <c r="T3406">
        <v>0</v>
      </c>
      <c r="U3406">
        <v>0</v>
      </c>
    </row>
    <row r="3407" spans="1:21" x14ac:dyDescent="0.35">
      <c r="A3407" t="s">
        <v>467</v>
      </c>
      <c r="B3407">
        <v>44442</v>
      </c>
      <c r="C3407" t="s">
        <v>461</v>
      </c>
      <c r="D3407" t="s">
        <v>53</v>
      </c>
      <c r="E3407">
        <v>1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5.666666666666667</v>
      </c>
      <c r="M3407">
        <v>4</v>
      </c>
      <c r="N3407">
        <v>1</v>
      </c>
      <c r="O3407">
        <v>1</v>
      </c>
      <c r="P3407">
        <v>1</v>
      </c>
      <c r="Q3407">
        <v>2</v>
      </c>
      <c r="R3407">
        <v>7</v>
      </c>
      <c r="S3407">
        <v>0</v>
      </c>
      <c r="T3407">
        <v>0</v>
      </c>
      <c r="U3407">
        <v>0</v>
      </c>
    </row>
    <row r="3408" spans="1:21" x14ac:dyDescent="0.35">
      <c r="A3408" t="s">
        <v>467</v>
      </c>
      <c r="B3408">
        <v>44443</v>
      </c>
      <c r="C3408" t="s">
        <v>456</v>
      </c>
      <c r="D3408" t="s">
        <v>53</v>
      </c>
      <c r="E3408">
        <v>1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4.666666666666667</v>
      </c>
      <c r="M3408">
        <v>6</v>
      </c>
      <c r="N3408">
        <v>1</v>
      </c>
      <c r="O3408">
        <v>1</v>
      </c>
      <c r="P3408">
        <v>0</v>
      </c>
      <c r="Q3408">
        <v>2</v>
      </c>
      <c r="R3408">
        <v>5</v>
      </c>
      <c r="S3408">
        <v>0</v>
      </c>
      <c r="T3408">
        <v>0</v>
      </c>
      <c r="U3408">
        <v>1</v>
      </c>
    </row>
    <row r="3409" spans="1:21" x14ac:dyDescent="0.35">
      <c r="A3409" t="s">
        <v>467</v>
      </c>
      <c r="B3409">
        <v>44444</v>
      </c>
      <c r="C3409" t="s">
        <v>454</v>
      </c>
      <c r="D3409" t="s">
        <v>53</v>
      </c>
      <c r="E3409">
        <v>1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3.6666666666666665</v>
      </c>
      <c r="M3409">
        <v>4</v>
      </c>
      <c r="N3409">
        <v>2</v>
      </c>
      <c r="O3409">
        <v>2</v>
      </c>
      <c r="P3409">
        <v>1</v>
      </c>
      <c r="Q3409">
        <v>3</v>
      </c>
      <c r="R3409">
        <v>5</v>
      </c>
      <c r="S3409">
        <v>1</v>
      </c>
      <c r="T3409">
        <v>0</v>
      </c>
      <c r="U3409">
        <v>0</v>
      </c>
    </row>
    <row r="3410" spans="1:21" x14ac:dyDescent="0.35">
      <c r="A3410" t="s">
        <v>467</v>
      </c>
      <c r="B3410">
        <v>44445</v>
      </c>
      <c r="C3410" t="s">
        <v>457</v>
      </c>
      <c r="D3410" t="s">
        <v>64</v>
      </c>
      <c r="E3410">
        <v>1</v>
      </c>
      <c r="F3410">
        <v>0</v>
      </c>
      <c r="G3410">
        <v>0</v>
      </c>
      <c r="H3410">
        <v>0</v>
      </c>
      <c r="I3410">
        <v>1</v>
      </c>
      <c r="J3410">
        <v>0</v>
      </c>
      <c r="K3410">
        <v>0</v>
      </c>
      <c r="L3410">
        <v>7</v>
      </c>
      <c r="M3410">
        <v>4</v>
      </c>
      <c r="N3410">
        <v>3</v>
      </c>
      <c r="O3410">
        <v>3</v>
      </c>
      <c r="P3410">
        <v>2</v>
      </c>
      <c r="Q3410">
        <v>2</v>
      </c>
      <c r="R3410">
        <v>5</v>
      </c>
      <c r="S3410">
        <v>0</v>
      </c>
      <c r="T3410">
        <v>0</v>
      </c>
      <c r="U3410">
        <v>0</v>
      </c>
    </row>
    <row r="3411" spans="1:21" x14ac:dyDescent="0.35">
      <c r="A3411" t="s">
        <v>467</v>
      </c>
      <c r="B3411">
        <v>44446</v>
      </c>
      <c r="C3411" t="s">
        <v>453</v>
      </c>
      <c r="D3411" t="s">
        <v>64</v>
      </c>
      <c r="E3411">
        <v>1</v>
      </c>
      <c r="F3411">
        <v>0</v>
      </c>
      <c r="G3411">
        <v>0</v>
      </c>
      <c r="H3411">
        <v>0</v>
      </c>
      <c r="I3411">
        <v>1</v>
      </c>
      <c r="J3411">
        <v>0</v>
      </c>
      <c r="K3411">
        <v>0</v>
      </c>
      <c r="L3411">
        <v>3.6666666666666665</v>
      </c>
      <c r="M3411">
        <v>5</v>
      </c>
      <c r="N3411">
        <v>3</v>
      </c>
      <c r="O3411">
        <v>2</v>
      </c>
      <c r="P3411">
        <v>1</v>
      </c>
      <c r="Q3411">
        <v>2</v>
      </c>
      <c r="R3411">
        <v>2</v>
      </c>
      <c r="S3411">
        <v>0</v>
      </c>
      <c r="T3411">
        <v>1</v>
      </c>
      <c r="U3411">
        <v>0</v>
      </c>
    </row>
    <row r="3412" spans="1:21" x14ac:dyDescent="0.35">
      <c r="A3412" t="s">
        <v>467</v>
      </c>
      <c r="B3412">
        <v>44447</v>
      </c>
      <c r="C3412" t="s">
        <v>463</v>
      </c>
      <c r="D3412" t="s">
        <v>64</v>
      </c>
      <c r="E3412">
        <v>1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3.3333333333333335</v>
      </c>
      <c r="M3412">
        <v>1</v>
      </c>
      <c r="N3412">
        <v>3</v>
      </c>
      <c r="O3412">
        <v>3</v>
      </c>
      <c r="P3412">
        <v>0</v>
      </c>
      <c r="Q3412">
        <v>7</v>
      </c>
      <c r="R3412">
        <v>6</v>
      </c>
      <c r="S3412">
        <v>0</v>
      </c>
      <c r="T3412">
        <v>0</v>
      </c>
      <c r="U3412">
        <v>1</v>
      </c>
    </row>
    <row r="3413" spans="1:21" x14ac:dyDescent="0.35">
      <c r="A3413" t="s">
        <v>467</v>
      </c>
      <c r="B3413">
        <v>44448</v>
      </c>
      <c r="C3413" t="s">
        <v>461</v>
      </c>
      <c r="D3413" t="s">
        <v>64</v>
      </c>
      <c r="E3413">
        <v>1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6</v>
      </c>
      <c r="M3413">
        <v>6</v>
      </c>
      <c r="N3413">
        <v>2</v>
      </c>
      <c r="O3413">
        <v>2</v>
      </c>
      <c r="P3413">
        <v>2</v>
      </c>
      <c r="Q3413">
        <v>0</v>
      </c>
      <c r="R3413">
        <v>5</v>
      </c>
      <c r="S3413">
        <v>0</v>
      </c>
      <c r="T3413">
        <v>0</v>
      </c>
      <c r="U3413">
        <v>0</v>
      </c>
    </row>
    <row r="3414" spans="1:21" x14ac:dyDescent="0.35">
      <c r="A3414" t="s">
        <v>467</v>
      </c>
      <c r="B3414" t="s">
        <v>0</v>
      </c>
      <c r="C3414" t="s">
        <v>1</v>
      </c>
      <c r="D3414" t="s">
        <v>2</v>
      </c>
      <c r="E3414" t="s">
        <v>3</v>
      </c>
      <c r="F3414" t="s">
        <v>4</v>
      </c>
      <c r="G3414" t="s">
        <v>5</v>
      </c>
      <c r="H3414" t="s">
        <v>6</v>
      </c>
      <c r="I3414" t="s">
        <v>7</v>
      </c>
      <c r="J3414" t="s">
        <v>8</v>
      </c>
      <c r="K3414" t="s">
        <v>9</v>
      </c>
      <c r="L3414" t="s">
        <v>10</v>
      </c>
      <c r="M3414" t="s">
        <v>11</v>
      </c>
      <c r="N3414" t="s">
        <v>12</v>
      </c>
      <c r="O3414" t="s">
        <v>13</v>
      </c>
      <c r="P3414" t="s">
        <v>14</v>
      </c>
      <c r="Q3414" t="s">
        <v>15</v>
      </c>
      <c r="R3414" t="s">
        <v>16</v>
      </c>
      <c r="S3414" t="s">
        <v>17</v>
      </c>
      <c r="T3414" t="s">
        <v>18</v>
      </c>
      <c r="U3414" t="s">
        <v>19</v>
      </c>
    </row>
    <row r="3415" spans="1:21" x14ac:dyDescent="0.35">
      <c r="A3415" t="s">
        <v>467</v>
      </c>
      <c r="B3415">
        <v>44449</v>
      </c>
      <c r="C3415" t="s">
        <v>456</v>
      </c>
      <c r="D3415" t="s">
        <v>96</v>
      </c>
      <c r="E3415">
        <v>1</v>
      </c>
      <c r="F3415">
        <v>0</v>
      </c>
      <c r="G3415">
        <v>0</v>
      </c>
      <c r="H3415">
        <v>0</v>
      </c>
      <c r="I3415">
        <v>1</v>
      </c>
      <c r="J3415">
        <v>0</v>
      </c>
      <c r="K3415">
        <v>0</v>
      </c>
      <c r="L3415">
        <v>3.3333333333333335</v>
      </c>
      <c r="M3415">
        <v>7</v>
      </c>
      <c r="N3415">
        <v>7</v>
      </c>
      <c r="O3415">
        <v>5</v>
      </c>
      <c r="P3415">
        <v>1</v>
      </c>
      <c r="Q3415">
        <v>3</v>
      </c>
      <c r="R3415">
        <v>6</v>
      </c>
      <c r="S3415">
        <v>0</v>
      </c>
      <c r="T3415">
        <v>0</v>
      </c>
      <c r="U3415">
        <v>1</v>
      </c>
    </row>
    <row r="3416" spans="1:21" x14ac:dyDescent="0.35">
      <c r="A3416" t="s">
        <v>467</v>
      </c>
      <c r="B3416">
        <v>44450</v>
      </c>
      <c r="C3416" t="s">
        <v>454</v>
      </c>
      <c r="D3416" t="s">
        <v>96</v>
      </c>
      <c r="E3416">
        <v>1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4</v>
      </c>
      <c r="M3416">
        <v>5</v>
      </c>
      <c r="N3416">
        <v>4</v>
      </c>
      <c r="O3416">
        <v>4</v>
      </c>
      <c r="P3416">
        <v>1</v>
      </c>
      <c r="Q3416">
        <v>2</v>
      </c>
      <c r="R3416">
        <v>6</v>
      </c>
      <c r="S3416">
        <v>0</v>
      </c>
      <c r="T3416">
        <v>0</v>
      </c>
      <c r="U3416">
        <v>0</v>
      </c>
    </row>
    <row r="3417" spans="1:21" x14ac:dyDescent="0.35">
      <c r="A3417" t="s">
        <v>467</v>
      </c>
      <c r="B3417">
        <v>44451</v>
      </c>
      <c r="C3417" t="s">
        <v>466</v>
      </c>
      <c r="D3417" t="s">
        <v>96</v>
      </c>
      <c r="E3417">
        <v>1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4.333333333333333</v>
      </c>
      <c r="M3417">
        <v>7</v>
      </c>
      <c r="N3417">
        <v>5</v>
      </c>
      <c r="O3417">
        <v>2</v>
      </c>
      <c r="P3417">
        <v>1</v>
      </c>
      <c r="Q3417">
        <v>3</v>
      </c>
      <c r="R3417">
        <v>2</v>
      </c>
      <c r="S3417">
        <v>1</v>
      </c>
      <c r="T3417">
        <v>0</v>
      </c>
      <c r="U3417">
        <v>0</v>
      </c>
    </row>
    <row r="3418" spans="1:21" x14ac:dyDescent="0.35">
      <c r="A3418" t="s">
        <v>467</v>
      </c>
      <c r="B3418">
        <v>44452</v>
      </c>
      <c r="C3418" t="s">
        <v>463</v>
      </c>
      <c r="D3418" t="s">
        <v>30</v>
      </c>
      <c r="E3418">
        <v>1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6</v>
      </c>
      <c r="M3418">
        <v>7</v>
      </c>
      <c r="N3418">
        <v>5</v>
      </c>
      <c r="O3418">
        <v>5</v>
      </c>
      <c r="P3418">
        <v>3</v>
      </c>
      <c r="Q3418">
        <v>1</v>
      </c>
      <c r="R3418">
        <v>8</v>
      </c>
      <c r="S3418">
        <v>0</v>
      </c>
      <c r="T3418">
        <v>0</v>
      </c>
      <c r="U3418">
        <v>0</v>
      </c>
    </row>
    <row r="3419" spans="1:21" x14ac:dyDescent="0.35">
      <c r="A3419" t="s">
        <v>467</v>
      </c>
      <c r="B3419">
        <v>44453</v>
      </c>
      <c r="C3419" t="s">
        <v>453</v>
      </c>
      <c r="D3419" t="s">
        <v>67</v>
      </c>
      <c r="E3419">
        <v>1</v>
      </c>
      <c r="F3419">
        <v>0</v>
      </c>
      <c r="G3419">
        <v>0</v>
      </c>
      <c r="H3419">
        <v>1</v>
      </c>
      <c r="I3419">
        <v>0</v>
      </c>
      <c r="J3419">
        <v>0</v>
      </c>
      <c r="K3419">
        <v>0</v>
      </c>
      <c r="L3419">
        <v>5</v>
      </c>
      <c r="M3419">
        <v>4</v>
      </c>
      <c r="N3419">
        <v>1</v>
      </c>
      <c r="O3419">
        <v>1</v>
      </c>
      <c r="P3419">
        <v>0</v>
      </c>
      <c r="Q3419">
        <v>3</v>
      </c>
      <c r="R3419">
        <v>7</v>
      </c>
      <c r="S3419">
        <v>0</v>
      </c>
      <c r="T3419">
        <v>0</v>
      </c>
      <c r="U3419">
        <v>0</v>
      </c>
    </row>
    <row r="3420" spans="1:21" x14ac:dyDescent="0.35">
      <c r="A3420" t="s">
        <v>467</v>
      </c>
      <c r="B3420">
        <v>44454</v>
      </c>
      <c r="C3420" t="s">
        <v>461</v>
      </c>
      <c r="D3420" t="s">
        <v>67</v>
      </c>
      <c r="E3420">
        <v>1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6.333333333333333</v>
      </c>
      <c r="M3420">
        <v>3</v>
      </c>
      <c r="N3420">
        <v>1</v>
      </c>
      <c r="O3420">
        <v>1</v>
      </c>
      <c r="P3420">
        <v>1</v>
      </c>
      <c r="Q3420">
        <v>2</v>
      </c>
      <c r="R3420">
        <v>11</v>
      </c>
      <c r="S3420">
        <v>0</v>
      </c>
      <c r="T3420">
        <v>0</v>
      </c>
      <c r="U3420">
        <v>0</v>
      </c>
    </row>
    <row r="3421" spans="1:21" x14ac:dyDescent="0.35">
      <c r="A3421" t="s">
        <v>467</v>
      </c>
      <c r="B3421">
        <v>44455</v>
      </c>
      <c r="C3421" t="s">
        <v>456</v>
      </c>
      <c r="D3421" t="s">
        <v>67</v>
      </c>
      <c r="E3421">
        <v>1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5.666666666666667</v>
      </c>
      <c r="M3421">
        <v>6</v>
      </c>
      <c r="N3421">
        <v>1</v>
      </c>
      <c r="O3421">
        <v>1</v>
      </c>
      <c r="P3421">
        <v>1</v>
      </c>
      <c r="Q3421">
        <v>1</v>
      </c>
      <c r="R3421">
        <v>12</v>
      </c>
      <c r="S3421">
        <v>0</v>
      </c>
      <c r="T3421">
        <v>0</v>
      </c>
      <c r="U3421">
        <v>2</v>
      </c>
    </row>
    <row r="3422" spans="1:21" x14ac:dyDescent="0.35">
      <c r="A3422" t="s">
        <v>467</v>
      </c>
      <c r="B3422">
        <v>44456</v>
      </c>
      <c r="C3422" t="s">
        <v>454</v>
      </c>
      <c r="D3422" t="s">
        <v>40</v>
      </c>
      <c r="E3422">
        <v>1</v>
      </c>
      <c r="F3422">
        <v>0</v>
      </c>
      <c r="G3422">
        <v>0</v>
      </c>
      <c r="H3422">
        <v>1</v>
      </c>
      <c r="I3422">
        <v>0</v>
      </c>
      <c r="J3422">
        <v>0</v>
      </c>
      <c r="K3422">
        <v>0</v>
      </c>
      <c r="L3422">
        <v>6</v>
      </c>
      <c r="M3422">
        <v>4</v>
      </c>
      <c r="N3422">
        <v>0</v>
      </c>
      <c r="O3422">
        <v>0</v>
      </c>
      <c r="P3422">
        <v>0</v>
      </c>
      <c r="Q3422">
        <v>2</v>
      </c>
      <c r="R3422">
        <v>4</v>
      </c>
      <c r="S3422">
        <v>1</v>
      </c>
      <c r="T3422">
        <v>0</v>
      </c>
      <c r="U3422">
        <v>0</v>
      </c>
    </row>
    <row r="3423" spans="1:21" x14ac:dyDescent="0.35">
      <c r="A3423" t="s">
        <v>467</v>
      </c>
      <c r="B3423">
        <v>44457</v>
      </c>
      <c r="C3423" t="s">
        <v>463</v>
      </c>
      <c r="D3423" t="s">
        <v>40</v>
      </c>
      <c r="E3423">
        <v>1</v>
      </c>
      <c r="F3423">
        <v>0</v>
      </c>
      <c r="G3423">
        <v>0</v>
      </c>
      <c r="H3423">
        <v>0</v>
      </c>
      <c r="I3423">
        <v>1</v>
      </c>
      <c r="J3423">
        <v>0</v>
      </c>
      <c r="K3423">
        <v>0</v>
      </c>
      <c r="L3423">
        <v>4.333333333333333</v>
      </c>
      <c r="M3423">
        <v>3</v>
      </c>
      <c r="N3423">
        <v>3</v>
      </c>
      <c r="O3423">
        <v>2</v>
      </c>
      <c r="P3423">
        <v>1</v>
      </c>
      <c r="Q3423">
        <v>4</v>
      </c>
      <c r="R3423">
        <v>6</v>
      </c>
      <c r="S3423">
        <v>1</v>
      </c>
      <c r="T3423">
        <v>0</v>
      </c>
      <c r="U3423">
        <v>0</v>
      </c>
    </row>
    <row r="3424" spans="1:21" x14ac:dyDescent="0.35">
      <c r="A3424" t="s">
        <v>467</v>
      </c>
      <c r="B3424">
        <v>44458</v>
      </c>
      <c r="C3424" t="s">
        <v>453</v>
      </c>
      <c r="D3424" t="s">
        <v>40</v>
      </c>
      <c r="E3424">
        <v>1</v>
      </c>
      <c r="F3424">
        <v>0</v>
      </c>
      <c r="G3424">
        <v>0</v>
      </c>
      <c r="H3424">
        <v>0</v>
      </c>
      <c r="I3424">
        <v>1</v>
      </c>
      <c r="J3424">
        <v>0</v>
      </c>
      <c r="K3424">
        <v>0</v>
      </c>
      <c r="L3424">
        <v>5.666666666666667</v>
      </c>
      <c r="M3424">
        <v>10</v>
      </c>
      <c r="N3424">
        <v>7</v>
      </c>
      <c r="O3424">
        <v>7</v>
      </c>
      <c r="P3424">
        <v>2</v>
      </c>
      <c r="Q3424">
        <v>1</v>
      </c>
      <c r="R3424">
        <v>7</v>
      </c>
      <c r="S3424">
        <v>1</v>
      </c>
      <c r="T3424">
        <v>0</v>
      </c>
      <c r="U3424">
        <v>0</v>
      </c>
    </row>
    <row r="3425" spans="1:21" x14ac:dyDescent="0.35">
      <c r="A3425" t="s">
        <v>467</v>
      </c>
      <c r="B3425">
        <v>44459</v>
      </c>
      <c r="C3425" t="s">
        <v>461</v>
      </c>
      <c r="D3425" t="s">
        <v>31</v>
      </c>
      <c r="E3425">
        <v>1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4.333333333333333</v>
      </c>
      <c r="M3425">
        <v>5</v>
      </c>
      <c r="N3425">
        <v>3</v>
      </c>
      <c r="O3425">
        <v>3</v>
      </c>
      <c r="P3425">
        <v>1</v>
      </c>
      <c r="Q3425">
        <v>2</v>
      </c>
      <c r="R3425">
        <v>7</v>
      </c>
      <c r="S3425">
        <v>0</v>
      </c>
      <c r="T3425">
        <v>0</v>
      </c>
      <c r="U3425">
        <v>1</v>
      </c>
    </row>
    <row r="3426" spans="1:21" x14ac:dyDescent="0.35">
      <c r="A3426" t="s">
        <v>467</v>
      </c>
      <c r="B3426">
        <v>44460</v>
      </c>
      <c r="C3426" t="s">
        <v>456</v>
      </c>
      <c r="D3426" t="s">
        <v>31</v>
      </c>
      <c r="E3426">
        <v>1</v>
      </c>
      <c r="F3426">
        <v>0</v>
      </c>
      <c r="G3426">
        <v>0</v>
      </c>
      <c r="H3426">
        <v>1</v>
      </c>
      <c r="I3426">
        <v>0</v>
      </c>
      <c r="J3426">
        <v>0</v>
      </c>
      <c r="K3426">
        <v>0</v>
      </c>
      <c r="L3426">
        <v>5.666666666666667</v>
      </c>
      <c r="M3426">
        <v>4</v>
      </c>
      <c r="N3426">
        <v>1</v>
      </c>
      <c r="O3426">
        <v>1</v>
      </c>
      <c r="P3426">
        <v>0</v>
      </c>
      <c r="Q3426">
        <v>1</v>
      </c>
      <c r="R3426">
        <v>6</v>
      </c>
      <c r="S3426">
        <v>0</v>
      </c>
      <c r="T3426">
        <v>0</v>
      </c>
      <c r="U3426">
        <v>1</v>
      </c>
    </row>
    <row r="3427" spans="1:21" x14ac:dyDescent="0.35">
      <c r="A3427" t="s">
        <v>467</v>
      </c>
      <c r="B3427">
        <v>44461</v>
      </c>
      <c r="C3427" t="s">
        <v>454</v>
      </c>
      <c r="D3427" t="s">
        <v>31</v>
      </c>
      <c r="E3427">
        <v>1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4.333333333333333</v>
      </c>
      <c r="M3427">
        <v>8</v>
      </c>
      <c r="N3427">
        <v>3</v>
      </c>
      <c r="O3427">
        <v>3</v>
      </c>
      <c r="P3427">
        <v>0</v>
      </c>
      <c r="Q3427">
        <v>0</v>
      </c>
      <c r="R3427">
        <v>4</v>
      </c>
      <c r="S3427">
        <v>0</v>
      </c>
      <c r="T3427">
        <v>0</v>
      </c>
      <c r="U3427">
        <v>0</v>
      </c>
    </row>
    <row r="3428" spans="1:21" x14ac:dyDescent="0.35">
      <c r="A3428" t="s">
        <v>467</v>
      </c>
      <c r="B3428">
        <v>44463</v>
      </c>
      <c r="C3428" t="s">
        <v>453</v>
      </c>
      <c r="D3428" t="s">
        <v>38</v>
      </c>
      <c r="E3428">
        <v>1</v>
      </c>
      <c r="F3428">
        <v>0</v>
      </c>
      <c r="G3428">
        <v>0</v>
      </c>
      <c r="H3428">
        <v>1</v>
      </c>
      <c r="I3428">
        <v>0</v>
      </c>
      <c r="J3428">
        <v>0</v>
      </c>
      <c r="K3428">
        <v>0</v>
      </c>
      <c r="L3428">
        <v>6</v>
      </c>
      <c r="M3428">
        <v>5</v>
      </c>
      <c r="N3428">
        <v>3</v>
      </c>
      <c r="O3428">
        <v>3</v>
      </c>
      <c r="P3428">
        <v>1</v>
      </c>
      <c r="Q3428">
        <v>3</v>
      </c>
      <c r="R3428">
        <v>6</v>
      </c>
      <c r="S3428">
        <v>0</v>
      </c>
      <c r="T3428">
        <v>0</v>
      </c>
      <c r="U3428">
        <v>0</v>
      </c>
    </row>
    <row r="3429" spans="1:21" x14ac:dyDescent="0.35">
      <c r="A3429" t="s">
        <v>467</v>
      </c>
      <c r="B3429">
        <v>44464</v>
      </c>
      <c r="C3429" t="s">
        <v>461</v>
      </c>
      <c r="D3429" t="s">
        <v>38</v>
      </c>
      <c r="E3429">
        <v>1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4.333333333333333</v>
      </c>
      <c r="M3429">
        <v>4</v>
      </c>
      <c r="N3429">
        <v>2</v>
      </c>
      <c r="O3429">
        <v>2</v>
      </c>
      <c r="P3429">
        <v>1</v>
      </c>
      <c r="Q3429">
        <v>0</v>
      </c>
      <c r="R3429">
        <v>4</v>
      </c>
      <c r="S3429">
        <v>0</v>
      </c>
      <c r="T3429">
        <v>0</v>
      </c>
      <c r="U3429">
        <v>0</v>
      </c>
    </row>
    <row r="3430" spans="1:21" x14ac:dyDescent="0.35">
      <c r="A3430" t="s">
        <v>467</v>
      </c>
      <c r="B3430">
        <v>44465</v>
      </c>
      <c r="C3430" t="s">
        <v>456</v>
      </c>
      <c r="D3430" t="s">
        <v>38</v>
      </c>
      <c r="E3430">
        <v>1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5</v>
      </c>
      <c r="M3430">
        <v>7</v>
      </c>
      <c r="N3430">
        <v>1</v>
      </c>
      <c r="O3430">
        <v>1</v>
      </c>
      <c r="P3430">
        <v>0</v>
      </c>
      <c r="Q3430">
        <v>0</v>
      </c>
      <c r="R3430">
        <v>4</v>
      </c>
      <c r="S3430">
        <v>0</v>
      </c>
      <c r="T3430">
        <v>0</v>
      </c>
      <c r="U3430">
        <v>0</v>
      </c>
    </row>
    <row r="3431" spans="1:21" x14ac:dyDescent="0.35">
      <c r="A3431" t="s">
        <v>467</v>
      </c>
      <c r="B3431">
        <v>44467</v>
      </c>
      <c r="C3431" t="s">
        <v>457</v>
      </c>
      <c r="D3431" t="s">
        <v>28</v>
      </c>
      <c r="E3431">
        <v>1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2.3333333333333335</v>
      </c>
      <c r="M3431">
        <v>1</v>
      </c>
      <c r="N3431">
        <v>1</v>
      </c>
      <c r="O3431">
        <v>1</v>
      </c>
      <c r="P3431">
        <v>0</v>
      </c>
      <c r="Q3431">
        <v>1</v>
      </c>
      <c r="R3431">
        <v>2</v>
      </c>
      <c r="S3431">
        <v>0</v>
      </c>
      <c r="T3431">
        <v>0</v>
      </c>
      <c r="U3431">
        <v>0</v>
      </c>
    </row>
    <row r="3432" spans="1:21" x14ac:dyDescent="0.35">
      <c r="A3432" t="s">
        <v>467</v>
      </c>
      <c r="B3432">
        <v>44468</v>
      </c>
      <c r="C3432" t="s">
        <v>453</v>
      </c>
      <c r="D3432" t="s">
        <v>28</v>
      </c>
      <c r="E3432">
        <v>1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6</v>
      </c>
      <c r="M3432">
        <v>9</v>
      </c>
      <c r="N3432">
        <v>5</v>
      </c>
      <c r="O3432">
        <v>5</v>
      </c>
      <c r="P3432">
        <v>2</v>
      </c>
      <c r="Q3432">
        <v>0</v>
      </c>
      <c r="R3432">
        <v>6</v>
      </c>
      <c r="S3432">
        <v>0</v>
      </c>
      <c r="T3432">
        <v>0</v>
      </c>
      <c r="U3432">
        <v>0</v>
      </c>
    </row>
    <row r="3433" spans="1:21" x14ac:dyDescent="0.35">
      <c r="A3433" t="s">
        <v>467</v>
      </c>
      <c r="B3433">
        <v>44469</v>
      </c>
      <c r="C3433" t="s">
        <v>454</v>
      </c>
      <c r="D3433" t="s">
        <v>28</v>
      </c>
      <c r="E3433">
        <v>1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4.666666666666667</v>
      </c>
      <c r="M3433">
        <v>7</v>
      </c>
      <c r="N3433">
        <v>2</v>
      </c>
      <c r="O3433">
        <v>2</v>
      </c>
      <c r="P3433">
        <v>0</v>
      </c>
      <c r="Q3433">
        <v>1</v>
      </c>
      <c r="R3433">
        <v>2</v>
      </c>
      <c r="S3433">
        <v>0</v>
      </c>
      <c r="T3433">
        <v>0</v>
      </c>
      <c r="U3433">
        <v>0</v>
      </c>
    </row>
    <row r="3434" spans="1:21" x14ac:dyDescent="0.35">
      <c r="A3434" t="s">
        <v>467</v>
      </c>
      <c r="B3434">
        <v>44470</v>
      </c>
      <c r="C3434" t="s">
        <v>461</v>
      </c>
      <c r="D3434" t="s">
        <v>35</v>
      </c>
      <c r="E3434">
        <v>1</v>
      </c>
      <c r="F3434">
        <v>0</v>
      </c>
      <c r="G3434">
        <v>0</v>
      </c>
      <c r="H3434">
        <v>0</v>
      </c>
      <c r="I3434">
        <v>1</v>
      </c>
      <c r="J3434">
        <v>0</v>
      </c>
      <c r="K3434">
        <v>0</v>
      </c>
      <c r="L3434">
        <v>4.666666666666667</v>
      </c>
      <c r="M3434">
        <v>5</v>
      </c>
      <c r="N3434">
        <v>2</v>
      </c>
      <c r="O3434">
        <v>2</v>
      </c>
      <c r="P3434">
        <v>1</v>
      </c>
      <c r="Q3434">
        <v>0</v>
      </c>
      <c r="R3434">
        <v>5</v>
      </c>
      <c r="S3434">
        <v>0</v>
      </c>
      <c r="T3434">
        <v>0</v>
      </c>
      <c r="U3434">
        <v>0</v>
      </c>
    </row>
    <row r="3435" spans="1:21" x14ac:dyDescent="0.35">
      <c r="A3435" t="s">
        <v>467</v>
      </c>
      <c r="B3435" t="s">
        <v>0</v>
      </c>
      <c r="C3435" t="s">
        <v>1</v>
      </c>
      <c r="D3435" t="s">
        <v>2</v>
      </c>
      <c r="E3435" t="s">
        <v>3</v>
      </c>
      <c r="F3435" t="s">
        <v>4</v>
      </c>
      <c r="G3435" t="s">
        <v>5</v>
      </c>
      <c r="H3435" t="s">
        <v>6</v>
      </c>
      <c r="I3435" t="s">
        <v>7</v>
      </c>
      <c r="J3435" t="s">
        <v>8</v>
      </c>
      <c r="K3435" t="s">
        <v>9</v>
      </c>
      <c r="L3435" t="s">
        <v>10</v>
      </c>
      <c r="M3435" t="s">
        <v>11</v>
      </c>
      <c r="N3435" t="s">
        <v>12</v>
      </c>
      <c r="O3435" t="s">
        <v>13</v>
      </c>
      <c r="P3435" t="s">
        <v>14</v>
      </c>
      <c r="Q3435" t="s">
        <v>15</v>
      </c>
      <c r="R3435" t="s">
        <v>16</v>
      </c>
      <c r="S3435" t="s">
        <v>17</v>
      </c>
      <c r="T3435" t="s">
        <v>18</v>
      </c>
      <c r="U3435" t="s">
        <v>19</v>
      </c>
    </row>
    <row r="3436" spans="1:21" x14ac:dyDescent="0.35">
      <c r="A3436" t="s">
        <v>467</v>
      </c>
      <c r="B3436">
        <v>44471</v>
      </c>
      <c r="C3436" t="s">
        <v>456</v>
      </c>
      <c r="D3436" t="s">
        <v>35</v>
      </c>
      <c r="E3436">
        <v>1</v>
      </c>
      <c r="F3436">
        <v>0</v>
      </c>
      <c r="G3436">
        <v>0</v>
      </c>
      <c r="H3436">
        <v>0</v>
      </c>
      <c r="I3436">
        <v>1</v>
      </c>
      <c r="J3436">
        <v>0</v>
      </c>
      <c r="K3436">
        <v>0</v>
      </c>
      <c r="L3436">
        <v>2.6666666666666665</v>
      </c>
      <c r="M3436">
        <v>6</v>
      </c>
      <c r="N3436">
        <v>7</v>
      </c>
      <c r="O3436">
        <v>7</v>
      </c>
      <c r="P3436">
        <v>3</v>
      </c>
      <c r="Q3436">
        <v>3</v>
      </c>
      <c r="R3436">
        <v>3</v>
      </c>
      <c r="S3436">
        <v>0</v>
      </c>
      <c r="T3436">
        <v>0</v>
      </c>
      <c r="U3436">
        <v>0</v>
      </c>
    </row>
    <row r="3437" spans="1:21" x14ac:dyDescent="0.35">
      <c r="A3437" t="s">
        <v>467</v>
      </c>
      <c r="B3437">
        <v>44472</v>
      </c>
      <c r="C3437" t="s">
        <v>457</v>
      </c>
      <c r="D3437" t="s">
        <v>35</v>
      </c>
      <c r="E3437">
        <v>1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3.3333333333333335</v>
      </c>
      <c r="M3437">
        <v>2</v>
      </c>
      <c r="N3437">
        <v>0</v>
      </c>
      <c r="O3437">
        <v>0</v>
      </c>
      <c r="P3437">
        <v>0</v>
      </c>
      <c r="Q3437">
        <v>1</v>
      </c>
      <c r="R3437">
        <v>2</v>
      </c>
      <c r="S3437">
        <v>0</v>
      </c>
      <c r="T3437">
        <v>0</v>
      </c>
      <c r="U3437">
        <v>0</v>
      </c>
    </row>
    <row r="3438" spans="1:21" x14ac:dyDescent="0.35">
      <c r="A3438" t="s">
        <v>467</v>
      </c>
      <c r="B3438" t="s">
        <v>77</v>
      </c>
      <c r="C3438" t="s">
        <v>78</v>
      </c>
      <c r="E3438">
        <v>162</v>
      </c>
      <c r="F3438">
        <v>3</v>
      </c>
      <c r="G3438">
        <v>0</v>
      </c>
      <c r="H3438">
        <v>44</v>
      </c>
      <c r="I3438">
        <v>40</v>
      </c>
      <c r="J3438">
        <v>0</v>
      </c>
      <c r="K3438">
        <v>2</v>
      </c>
      <c r="L3438">
        <v>829.33333333333337</v>
      </c>
      <c r="M3438">
        <v>738</v>
      </c>
      <c r="N3438">
        <v>388</v>
      </c>
      <c r="O3438">
        <v>360</v>
      </c>
      <c r="P3438">
        <v>123</v>
      </c>
      <c r="Q3438">
        <v>266</v>
      </c>
      <c r="R3438">
        <v>894</v>
      </c>
      <c r="S3438">
        <v>29</v>
      </c>
      <c r="T3438">
        <v>4</v>
      </c>
      <c r="U3438">
        <v>34</v>
      </c>
    </row>
    <row r="3439" spans="1:21" x14ac:dyDescent="0.35">
      <c r="A3439" t="s">
        <v>476</v>
      </c>
      <c r="B3439" t="s">
        <v>0</v>
      </c>
      <c r="C3439" t="s">
        <v>1</v>
      </c>
      <c r="D3439" t="s">
        <v>2</v>
      </c>
      <c r="E3439" t="s">
        <v>3</v>
      </c>
      <c r="F3439" t="s">
        <v>4</v>
      </c>
      <c r="G3439" t="s">
        <v>5</v>
      </c>
      <c r="H3439" t="s">
        <v>6</v>
      </c>
      <c r="I3439" t="s">
        <v>7</v>
      </c>
      <c r="J3439" t="s">
        <v>8</v>
      </c>
      <c r="K3439" t="s">
        <v>9</v>
      </c>
      <c r="L3439" t="s">
        <v>10</v>
      </c>
      <c r="M3439" t="s">
        <v>11</v>
      </c>
      <c r="N3439" t="s">
        <v>12</v>
      </c>
      <c r="O3439" t="s">
        <v>13</v>
      </c>
      <c r="P3439" t="s">
        <v>14</v>
      </c>
      <c r="Q3439" t="s">
        <v>15</v>
      </c>
      <c r="R3439" t="s">
        <v>16</v>
      </c>
      <c r="S3439" t="s">
        <v>17</v>
      </c>
      <c r="T3439" t="s">
        <v>18</v>
      </c>
      <c r="U3439" t="s">
        <v>19</v>
      </c>
    </row>
    <row r="3440" spans="1:21" x14ac:dyDescent="0.35">
      <c r="A3440" t="s">
        <v>476</v>
      </c>
      <c r="B3440">
        <v>44287</v>
      </c>
      <c r="C3440" t="s">
        <v>468</v>
      </c>
      <c r="D3440" t="s">
        <v>26</v>
      </c>
      <c r="E3440">
        <v>1</v>
      </c>
      <c r="F3440">
        <v>0</v>
      </c>
      <c r="G3440">
        <v>0</v>
      </c>
      <c r="H3440">
        <v>0</v>
      </c>
      <c r="I3440">
        <v>1</v>
      </c>
      <c r="J3440">
        <v>0</v>
      </c>
      <c r="K3440">
        <v>0</v>
      </c>
      <c r="L3440">
        <v>5.333333333333333</v>
      </c>
      <c r="M3440">
        <v>4</v>
      </c>
      <c r="N3440">
        <v>3</v>
      </c>
      <c r="O3440">
        <v>3</v>
      </c>
      <c r="P3440">
        <v>0</v>
      </c>
      <c r="Q3440">
        <v>2</v>
      </c>
      <c r="R3440">
        <v>3</v>
      </c>
      <c r="S3440">
        <v>1</v>
      </c>
      <c r="T3440">
        <v>0</v>
      </c>
      <c r="U3440">
        <v>0</v>
      </c>
    </row>
    <row r="3441" spans="1:21" x14ac:dyDescent="0.35">
      <c r="A3441" t="s">
        <v>476</v>
      </c>
      <c r="B3441">
        <v>44288</v>
      </c>
      <c r="C3441" t="s">
        <v>322</v>
      </c>
      <c r="D3441" t="s">
        <v>26</v>
      </c>
      <c r="E3441">
        <v>1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0</v>
      </c>
      <c r="L3441">
        <v>5</v>
      </c>
      <c r="M3441">
        <v>8</v>
      </c>
      <c r="N3441">
        <v>5</v>
      </c>
      <c r="O3441">
        <v>5</v>
      </c>
      <c r="P3441">
        <v>2</v>
      </c>
      <c r="Q3441">
        <v>1</v>
      </c>
      <c r="R3441">
        <v>8</v>
      </c>
      <c r="S3441">
        <v>0</v>
      </c>
      <c r="T3441">
        <v>0</v>
      </c>
      <c r="U3441">
        <v>0</v>
      </c>
    </row>
    <row r="3442" spans="1:21" x14ac:dyDescent="0.35">
      <c r="A3442" t="s">
        <v>476</v>
      </c>
      <c r="B3442">
        <v>44289</v>
      </c>
      <c r="C3442" t="s">
        <v>469</v>
      </c>
      <c r="D3442" t="s">
        <v>26</v>
      </c>
      <c r="E3442">
        <v>1</v>
      </c>
      <c r="F3442">
        <v>0</v>
      </c>
      <c r="G3442">
        <v>0</v>
      </c>
      <c r="H3442">
        <v>0</v>
      </c>
      <c r="I3442">
        <v>1</v>
      </c>
      <c r="J3442">
        <v>0</v>
      </c>
      <c r="K3442">
        <v>0</v>
      </c>
      <c r="L3442">
        <v>4.333333333333333</v>
      </c>
      <c r="M3442">
        <v>7</v>
      </c>
      <c r="N3442">
        <v>4</v>
      </c>
      <c r="O3442">
        <v>4</v>
      </c>
      <c r="P3442">
        <v>0</v>
      </c>
      <c r="Q3442">
        <v>1</v>
      </c>
      <c r="R3442">
        <v>2</v>
      </c>
      <c r="S3442">
        <v>2</v>
      </c>
      <c r="T3442">
        <v>0</v>
      </c>
      <c r="U3442">
        <v>1</v>
      </c>
    </row>
    <row r="3443" spans="1:21" x14ac:dyDescent="0.35">
      <c r="A3443" t="s">
        <v>476</v>
      </c>
      <c r="B3443">
        <v>44290</v>
      </c>
      <c r="C3443" t="s">
        <v>470</v>
      </c>
      <c r="D3443" t="s">
        <v>26</v>
      </c>
      <c r="E3443">
        <v>1</v>
      </c>
      <c r="F3443">
        <v>0</v>
      </c>
      <c r="G3443">
        <v>0</v>
      </c>
      <c r="H3443">
        <v>0</v>
      </c>
      <c r="I3443">
        <v>1</v>
      </c>
      <c r="J3443">
        <v>0</v>
      </c>
      <c r="K3443">
        <v>0</v>
      </c>
      <c r="L3443">
        <v>4.666666666666667</v>
      </c>
      <c r="M3443">
        <v>6</v>
      </c>
      <c r="N3443">
        <v>5</v>
      </c>
      <c r="O3443">
        <v>5</v>
      </c>
      <c r="P3443">
        <v>2</v>
      </c>
      <c r="Q3443">
        <v>3</v>
      </c>
      <c r="R3443">
        <v>4</v>
      </c>
      <c r="S3443">
        <v>0</v>
      </c>
      <c r="T3443">
        <v>0</v>
      </c>
      <c r="U3443">
        <v>0</v>
      </c>
    </row>
    <row r="3444" spans="1:21" x14ac:dyDescent="0.35">
      <c r="A3444" t="s">
        <v>476</v>
      </c>
      <c r="B3444">
        <v>44291</v>
      </c>
      <c r="C3444" t="s">
        <v>471</v>
      </c>
      <c r="D3444" t="s">
        <v>36</v>
      </c>
      <c r="E3444">
        <v>1</v>
      </c>
      <c r="F3444">
        <v>0</v>
      </c>
      <c r="G3444">
        <v>0</v>
      </c>
      <c r="H3444">
        <v>0</v>
      </c>
      <c r="I3444">
        <v>1</v>
      </c>
      <c r="J3444">
        <v>0</v>
      </c>
      <c r="K3444">
        <v>0</v>
      </c>
      <c r="L3444">
        <v>2.6666666666666665</v>
      </c>
      <c r="M3444">
        <v>7</v>
      </c>
      <c r="N3444">
        <v>7</v>
      </c>
      <c r="O3444">
        <v>7</v>
      </c>
      <c r="P3444">
        <v>1</v>
      </c>
      <c r="Q3444">
        <v>3</v>
      </c>
      <c r="R3444">
        <v>4</v>
      </c>
      <c r="S3444">
        <v>1</v>
      </c>
      <c r="T3444">
        <v>0</v>
      </c>
      <c r="U3444">
        <v>1</v>
      </c>
    </row>
    <row r="3445" spans="1:21" x14ac:dyDescent="0.35">
      <c r="A3445" t="s">
        <v>476</v>
      </c>
      <c r="B3445">
        <v>44292</v>
      </c>
      <c r="C3445" t="s">
        <v>468</v>
      </c>
      <c r="D3445" t="s">
        <v>36</v>
      </c>
      <c r="E3445">
        <v>1</v>
      </c>
      <c r="F3445">
        <v>0</v>
      </c>
      <c r="G3445">
        <v>0</v>
      </c>
      <c r="H3445">
        <v>0</v>
      </c>
      <c r="I3445">
        <v>1</v>
      </c>
      <c r="J3445">
        <v>0</v>
      </c>
      <c r="K3445">
        <v>0</v>
      </c>
      <c r="L3445">
        <v>6</v>
      </c>
      <c r="M3445">
        <v>9</v>
      </c>
      <c r="N3445">
        <v>4</v>
      </c>
      <c r="O3445">
        <v>4</v>
      </c>
      <c r="P3445">
        <v>2</v>
      </c>
      <c r="Q3445">
        <v>1</v>
      </c>
      <c r="R3445">
        <v>4</v>
      </c>
      <c r="S3445">
        <v>1</v>
      </c>
      <c r="T3445">
        <v>0</v>
      </c>
      <c r="U3445">
        <v>0</v>
      </c>
    </row>
    <row r="3446" spans="1:21" x14ac:dyDescent="0.35">
      <c r="A3446" t="s">
        <v>476</v>
      </c>
      <c r="B3446">
        <v>44293</v>
      </c>
      <c r="C3446" t="s">
        <v>322</v>
      </c>
      <c r="D3446" t="s">
        <v>36</v>
      </c>
      <c r="E3446">
        <v>1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5.333333333333333</v>
      </c>
      <c r="M3446">
        <v>5</v>
      </c>
      <c r="N3446">
        <v>2</v>
      </c>
      <c r="O3446">
        <v>2</v>
      </c>
      <c r="P3446">
        <v>0</v>
      </c>
      <c r="Q3446">
        <v>4</v>
      </c>
      <c r="R3446">
        <v>6</v>
      </c>
      <c r="S3446">
        <v>0</v>
      </c>
      <c r="T3446">
        <v>0</v>
      </c>
      <c r="U3446">
        <v>0</v>
      </c>
    </row>
    <row r="3447" spans="1:21" x14ac:dyDescent="0.35">
      <c r="A3447" t="s">
        <v>476</v>
      </c>
      <c r="B3447">
        <v>44294</v>
      </c>
      <c r="C3447" t="s">
        <v>469</v>
      </c>
      <c r="D3447" t="s">
        <v>32</v>
      </c>
      <c r="E3447">
        <v>1</v>
      </c>
      <c r="F3447">
        <v>0</v>
      </c>
      <c r="G3447">
        <v>0</v>
      </c>
      <c r="H3447">
        <v>0</v>
      </c>
      <c r="I3447">
        <v>1</v>
      </c>
      <c r="J3447">
        <v>0</v>
      </c>
      <c r="K3447">
        <v>0</v>
      </c>
      <c r="L3447">
        <v>5.333333333333333</v>
      </c>
      <c r="M3447">
        <v>5</v>
      </c>
      <c r="N3447">
        <v>4</v>
      </c>
      <c r="O3447">
        <v>4</v>
      </c>
      <c r="P3447">
        <v>2</v>
      </c>
      <c r="Q3447">
        <v>1</v>
      </c>
      <c r="R3447">
        <v>3</v>
      </c>
      <c r="S3447">
        <v>0</v>
      </c>
      <c r="T3447">
        <v>0</v>
      </c>
      <c r="U3447">
        <v>0</v>
      </c>
    </row>
    <row r="3448" spans="1:21" x14ac:dyDescent="0.35">
      <c r="A3448" t="s">
        <v>476</v>
      </c>
      <c r="B3448">
        <v>44295</v>
      </c>
      <c r="C3448" t="s">
        <v>470</v>
      </c>
      <c r="D3448" t="s">
        <v>32</v>
      </c>
      <c r="E3448">
        <v>1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6</v>
      </c>
      <c r="M3448">
        <v>6</v>
      </c>
      <c r="N3448">
        <v>1</v>
      </c>
      <c r="O3448">
        <v>1</v>
      </c>
      <c r="P3448">
        <v>0</v>
      </c>
      <c r="Q3448">
        <v>1</v>
      </c>
      <c r="R3448">
        <v>4</v>
      </c>
      <c r="S3448">
        <v>0</v>
      </c>
      <c r="T3448">
        <v>0</v>
      </c>
      <c r="U3448">
        <v>0</v>
      </c>
    </row>
    <row r="3449" spans="1:21" x14ac:dyDescent="0.35">
      <c r="A3449" t="s">
        <v>476</v>
      </c>
      <c r="B3449">
        <v>44296</v>
      </c>
      <c r="C3449" t="s">
        <v>471</v>
      </c>
      <c r="D3449" t="s">
        <v>32</v>
      </c>
      <c r="E3449">
        <v>1</v>
      </c>
      <c r="F3449">
        <v>0</v>
      </c>
      <c r="G3449">
        <v>0</v>
      </c>
      <c r="H3449">
        <v>1</v>
      </c>
      <c r="I3449">
        <v>0</v>
      </c>
      <c r="J3449">
        <v>0</v>
      </c>
      <c r="K3449">
        <v>0</v>
      </c>
      <c r="L3449">
        <v>6</v>
      </c>
      <c r="M3449">
        <v>6</v>
      </c>
      <c r="N3449">
        <v>1</v>
      </c>
      <c r="O3449">
        <v>1</v>
      </c>
      <c r="P3449">
        <v>1</v>
      </c>
      <c r="Q3449">
        <v>1</v>
      </c>
      <c r="R3449">
        <v>5</v>
      </c>
      <c r="S3449">
        <v>0</v>
      </c>
      <c r="T3449">
        <v>0</v>
      </c>
      <c r="U3449">
        <v>0</v>
      </c>
    </row>
    <row r="3450" spans="1:21" x14ac:dyDescent="0.35">
      <c r="A3450" t="s">
        <v>476</v>
      </c>
      <c r="B3450">
        <v>44298</v>
      </c>
      <c r="C3450" t="s">
        <v>468</v>
      </c>
      <c r="D3450" t="s">
        <v>48</v>
      </c>
      <c r="E3450">
        <v>1</v>
      </c>
      <c r="F3450">
        <v>0</v>
      </c>
      <c r="G3450">
        <v>0</v>
      </c>
      <c r="H3450">
        <v>1</v>
      </c>
      <c r="I3450">
        <v>0</v>
      </c>
      <c r="J3450">
        <v>0</v>
      </c>
      <c r="K3450">
        <v>0</v>
      </c>
      <c r="L3450">
        <v>5</v>
      </c>
      <c r="M3450">
        <v>2</v>
      </c>
      <c r="N3450">
        <v>2</v>
      </c>
      <c r="O3450">
        <v>2</v>
      </c>
      <c r="P3450">
        <v>0</v>
      </c>
      <c r="Q3450">
        <v>5</v>
      </c>
      <c r="R3450">
        <v>4</v>
      </c>
      <c r="S3450">
        <v>0</v>
      </c>
      <c r="T3450">
        <v>0</v>
      </c>
      <c r="U3450">
        <v>0</v>
      </c>
    </row>
    <row r="3451" spans="1:21" x14ac:dyDescent="0.35">
      <c r="A3451" t="s">
        <v>476</v>
      </c>
      <c r="B3451">
        <v>44299</v>
      </c>
      <c r="C3451" t="s">
        <v>322</v>
      </c>
      <c r="D3451" t="s">
        <v>48</v>
      </c>
      <c r="E3451">
        <v>1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2.6666666666666665</v>
      </c>
      <c r="M3451">
        <v>6</v>
      </c>
      <c r="N3451">
        <v>5</v>
      </c>
      <c r="O3451">
        <v>5</v>
      </c>
      <c r="P3451">
        <v>1</v>
      </c>
      <c r="Q3451">
        <v>2</v>
      </c>
      <c r="R3451">
        <v>1</v>
      </c>
      <c r="S3451">
        <v>0</v>
      </c>
      <c r="T3451">
        <v>0</v>
      </c>
      <c r="U3451">
        <v>0</v>
      </c>
    </row>
    <row r="3452" spans="1:21" x14ac:dyDescent="0.35">
      <c r="A3452" t="s">
        <v>476</v>
      </c>
      <c r="B3452">
        <v>44301</v>
      </c>
      <c r="C3452" t="s">
        <v>470</v>
      </c>
      <c r="D3452" t="s">
        <v>49</v>
      </c>
      <c r="E3452">
        <v>1</v>
      </c>
      <c r="F3452">
        <v>0</v>
      </c>
      <c r="G3452">
        <v>0</v>
      </c>
      <c r="H3452">
        <v>1</v>
      </c>
      <c r="I3452">
        <v>0</v>
      </c>
      <c r="J3452">
        <v>0</v>
      </c>
      <c r="K3452">
        <v>0</v>
      </c>
      <c r="L3452">
        <v>6</v>
      </c>
      <c r="M3452">
        <v>5</v>
      </c>
      <c r="N3452">
        <v>2</v>
      </c>
      <c r="O3452">
        <v>2</v>
      </c>
      <c r="P3452">
        <v>1</v>
      </c>
      <c r="Q3452">
        <v>0</v>
      </c>
      <c r="R3452">
        <v>7</v>
      </c>
      <c r="S3452">
        <v>0</v>
      </c>
      <c r="T3452">
        <v>0</v>
      </c>
      <c r="U3452">
        <v>0</v>
      </c>
    </row>
    <row r="3453" spans="1:21" x14ac:dyDescent="0.35">
      <c r="A3453" t="s">
        <v>476</v>
      </c>
      <c r="B3453">
        <v>44302</v>
      </c>
      <c r="C3453" t="s">
        <v>471</v>
      </c>
      <c r="D3453" t="s">
        <v>49</v>
      </c>
      <c r="E3453">
        <v>1</v>
      </c>
      <c r="F3453">
        <v>0</v>
      </c>
      <c r="G3453">
        <v>0</v>
      </c>
      <c r="H3453">
        <v>1</v>
      </c>
      <c r="I3453">
        <v>0</v>
      </c>
      <c r="J3453">
        <v>0</v>
      </c>
      <c r="K3453">
        <v>0</v>
      </c>
      <c r="L3453">
        <v>6</v>
      </c>
      <c r="M3453">
        <v>2</v>
      </c>
      <c r="N3453">
        <v>0</v>
      </c>
      <c r="O3453">
        <v>0</v>
      </c>
      <c r="P3453">
        <v>0</v>
      </c>
      <c r="Q3453">
        <v>1</v>
      </c>
      <c r="R3453">
        <v>7</v>
      </c>
      <c r="S3453">
        <v>0</v>
      </c>
      <c r="T3453">
        <v>0</v>
      </c>
      <c r="U3453">
        <v>0</v>
      </c>
    </row>
    <row r="3454" spans="1:21" x14ac:dyDescent="0.35">
      <c r="A3454" t="s">
        <v>476</v>
      </c>
      <c r="B3454">
        <v>44303</v>
      </c>
      <c r="C3454" t="s">
        <v>469</v>
      </c>
      <c r="D3454" t="s">
        <v>49</v>
      </c>
      <c r="E3454">
        <v>1</v>
      </c>
      <c r="F3454">
        <v>0</v>
      </c>
      <c r="G3454">
        <v>0</v>
      </c>
      <c r="H3454">
        <v>1</v>
      </c>
      <c r="I3454">
        <v>0</v>
      </c>
      <c r="J3454">
        <v>0</v>
      </c>
      <c r="K3454">
        <v>0</v>
      </c>
      <c r="L3454">
        <v>6</v>
      </c>
      <c r="M3454">
        <v>4</v>
      </c>
      <c r="N3454">
        <v>0</v>
      </c>
      <c r="O3454">
        <v>0</v>
      </c>
      <c r="P3454">
        <v>0</v>
      </c>
      <c r="Q3454">
        <v>0</v>
      </c>
      <c r="R3454">
        <v>6</v>
      </c>
      <c r="S3454">
        <v>1</v>
      </c>
      <c r="T3454">
        <v>0</v>
      </c>
      <c r="U3454">
        <v>1</v>
      </c>
    </row>
    <row r="3455" spans="1:21" x14ac:dyDescent="0.35">
      <c r="A3455" t="s">
        <v>476</v>
      </c>
      <c r="B3455">
        <v>44304</v>
      </c>
      <c r="C3455" t="s">
        <v>468</v>
      </c>
      <c r="D3455" t="s">
        <v>49</v>
      </c>
      <c r="E3455">
        <v>1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6</v>
      </c>
      <c r="M3455">
        <v>5</v>
      </c>
      <c r="N3455">
        <v>2</v>
      </c>
      <c r="O3455">
        <v>2</v>
      </c>
      <c r="P3455">
        <v>0</v>
      </c>
      <c r="Q3455">
        <v>2</v>
      </c>
      <c r="R3455">
        <v>8</v>
      </c>
      <c r="S3455">
        <v>0</v>
      </c>
      <c r="T3455">
        <v>0</v>
      </c>
      <c r="U3455">
        <v>0</v>
      </c>
    </row>
    <row r="3456" spans="1:21" x14ac:dyDescent="0.35">
      <c r="A3456" t="s">
        <v>476</v>
      </c>
      <c r="B3456" t="s">
        <v>392</v>
      </c>
      <c r="C3456" t="s">
        <v>470</v>
      </c>
      <c r="D3456" t="s">
        <v>30</v>
      </c>
      <c r="E3456">
        <v>1</v>
      </c>
      <c r="F3456">
        <v>1</v>
      </c>
      <c r="G3456">
        <v>0</v>
      </c>
      <c r="H3456">
        <v>1</v>
      </c>
      <c r="I3456">
        <v>0</v>
      </c>
      <c r="J3456">
        <v>0</v>
      </c>
      <c r="K3456">
        <v>1</v>
      </c>
      <c r="L3456">
        <v>7</v>
      </c>
      <c r="M3456">
        <v>6</v>
      </c>
      <c r="N3456">
        <v>0</v>
      </c>
      <c r="O3456">
        <v>0</v>
      </c>
      <c r="P3456">
        <v>0</v>
      </c>
      <c r="Q3456">
        <v>1</v>
      </c>
      <c r="R3456">
        <v>7</v>
      </c>
      <c r="S3456">
        <v>0</v>
      </c>
      <c r="T3456">
        <v>0</v>
      </c>
      <c r="U3456">
        <v>0</v>
      </c>
    </row>
    <row r="3457" spans="1:21" x14ac:dyDescent="0.35">
      <c r="A3457" t="s">
        <v>476</v>
      </c>
      <c r="B3457" t="s">
        <v>393</v>
      </c>
      <c r="C3457" t="s">
        <v>322</v>
      </c>
      <c r="D3457" t="s">
        <v>30</v>
      </c>
      <c r="E3457">
        <v>1</v>
      </c>
      <c r="F3457">
        <v>0</v>
      </c>
      <c r="G3457">
        <v>0</v>
      </c>
      <c r="H3457">
        <v>1</v>
      </c>
      <c r="I3457">
        <v>0</v>
      </c>
      <c r="J3457">
        <v>0</v>
      </c>
      <c r="K3457">
        <v>0</v>
      </c>
      <c r="L3457">
        <v>5.333333333333333</v>
      </c>
      <c r="M3457">
        <v>2</v>
      </c>
      <c r="N3457">
        <v>0</v>
      </c>
      <c r="O3457">
        <v>0</v>
      </c>
      <c r="P3457">
        <v>0</v>
      </c>
      <c r="Q3457">
        <v>1</v>
      </c>
      <c r="R3457">
        <v>6</v>
      </c>
      <c r="S3457">
        <v>0</v>
      </c>
      <c r="T3457">
        <v>0</v>
      </c>
      <c r="U3457">
        <v>0</v>
      </c>
    </row>
    <row r="3458" spans="1:21" x14ac:dyDescent="0.35">
      <c r="A3458" t="s">
        <v>476</v>
      </c>
      <c r="B3458">
        <v>44307</v>
      </c>
      <c r="C3458" t="s">
        <v>471</v>
      </c>
      <c r="D3458" t="s">
        <v>30</v>
      </c>
      <c r="E3458">
        <v>1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4</v>
      </c>
      <c r="M3458">
        <v>9</v>
      </c>
      <c r="N3458">
        <v>6</v>
      </c>
      <c r="O3458">
        <v>6</v>
      </c>
      <c r="P3458">
        <v>3</v>
      </c>
      <c r="Q3458">
        <v>0</v>
      </c>
      <c r="R3458">
        <v>4</v>
      </c>
      <c r="S3458">
        <v>0</v>
      </c>
      <c r="T3458">
        <v>0</v>
      </c>
      <c r="U3458">
        <v>1</v>
      </c>
    </row>
    <row r="3459" spans="1:21" x14ac:dyDescent="0.35">
      <c r="A3459" t="s">
        <v>476</v>
      </c>
      <c r="B3459">
        <v>44309</v>
      </c>
      <c r="C3459" t="s">
        <v>469</v>
      </c>
      <c r="D3459" t="s">
        <v>67</v>
      </c>
      <c r="E3459">
        <v>1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5.333333333333333</v>
      </c>
      <c r="M3459">
        <v>8</v>
      </c>
      <c r="N3459">
        <v>1</v>
      </c>
      <c r="O3459">
        <v>1</v>
      </c>
      <c r="P3459">
        <v>0</v>
      </c>
      <c r="Q3459">
        <v>1</v>
      </c>
      <c r="R3459">
        <v>6</v>
      </c>
      <c r="S3459">
        <v>0</v>
      </c>
      <c r="T3459">
        <v>0</v>
      </c>
      <c r="U3459">
        <v>0</v>
      </c>
    </row>
    <row r="3460" spans="1:21" x14ac:dyDescent="0.35">
      <c r="A3460" t="s">
        <v>476</v>
      </c>
      <c r="B3460" t="s">
        <v>0</v>
      </c>
      <c r="C3460" t="s">
        <v>1</v>
      </c>
      <c r="D3460" t="s">
        <v>2</v>
      </c>
      <c r="E3460" t="s">
        <v>3</v>
      </c>
      <c r="F3460" t="s">
        <v>4</v>
      </c>
      <c r="G3460" t="s">
        <v>5</v>
      </c>
      <c r="H3460" t="s">
        <v>6</v>
      </c>
      <c r="I3460" t="s">
        <v>7</v>
      </c>
      <c r="J3460" t="s">
        <v>8</v>
      </c>
      <c r="K3460" t="s">
        <v>9</v>
      </c>
      <c r="L3460" t="s">
        <v>10</v>
      </c>
      <c r="M3460" t="s">
        <v>11</v>
      </c>
      <c r="N3460" t="s">
        <v>12</v>
      </c>
      <c r="O3460" t="s">
        <v>13</v>
      </c>
      <c r="P3460" t="s">
        <v>14</v>
      </c>
      <c r="Q3460" t="s">
        <v>15</v>
      </c>
      <c r="R3460" t="s">
        <v>16</v>
      </c>
      <c r="S3460" t="s">
        <v>17</v>
      </c>
      <c r="T3460" t="s">
        <v>18</v>
      </c>
      <c r="U3460" t="s">
        <v>19</v>
      </c>
    </row>
    <row r="3461" spans="1:21" x14ac:dyDescent="0.35">
      <c r="A3461" t="s">
        <v>476</v>
      </c>
      <c r="B3461">
        <v>44310</v>
      </c>
      <c r="C3461" t="s">
        <v>468</v>
      </c>
      <c r="D3461" t="s">
        <v>67</v>
      </c>
      <c r="E3461">
        <v>1</v>
      </c>
      <c r="F3461">
        <v>0</v>
      </c>
      <c r="G3461">
        <v>0</v>
      </c>
      <c r="H3461">
        <v>1</v>
      </c>
      <c r="I3461">
        <v>0</v>
      </c>
      <c r="J3461">
        <v>0</v>
      </c>
      <c r="K3461">
        <v>0</v>
      </c>
      <c r="L3461">
        <v>6</v>
      </c>
      <c r="M3461">
        <v>8</v>
      </c>
      <c r="N3461">
        <v>2</v>
      </c>
      <c r="O3461">
        <v>2</v>
      </c>
      <c r="P3461">
        <v>0</v>
      </c>
      <c r="Q3461">
        <v>1</v>
      </c>
      <c r="R3461">
        <v>8</v>
      </c>
      <c r="S3461">
        <v>0</v>
      </c>
      <c r="T3461">
        <v>0</v>
      </c>
      <c r="U3461">
        <v>0</v>
      </c>
    </row>
    <row r="3462" spans="1:21" x14ac:dyDescent="0.35">
      <c r="A3462" t="s">
        <v>476</v>
      </c>
      <c r="B3462">
        <v>44311</v>
      </c>
      <c r="C3462" t="s">
        <v>322</v>
      </c>
      <c r="D3462" t="s">
        <v>67</v>
      </c>
      <c r="E3462">
        <v>1</v>
      </c>
      <c r="F3462">
        <v>0</v>
      </c>
      <c r="G3462">
        <v>0</v>
      </c>
      <c r="H3462">
        <v>0</v>
      </c>
      <c r="I3462">
        <v>1</v>
      </c>
      <c r="J3462">
        <v>0</v>
      </c>
      <c r="K3462">
        <v>0</v>
      </c>
      <c r="L3462">
        <v>6.666666666666667</v>
      </c>
      <c r="M3462">
        <v>7</v>
      </c>
      <c r="N3462">
        <v>3</v>
      </c>
      <c r="O3462">
        <v>3</v>
      </c>
      <c r="P3462">
        <v>2</v>
      </c>
      <c r="Q3462">
        <v>2</v>
      </c>
      <c r="R3462">
        <v>8</v>
      </c>
      <c r="S3462">
        <v>0</v>
      </c>
      <c r="T3462">
        <v>0</v>
      </c>
      <c r="U3462">
        <v>0</v>
      </c>
    </row>
    <row r="3463" spans="1:21" x14ac:dyDescent="0.35">
      <c r="A3463" t="s">
        <v>476</v>
      </c>
      <c r="B3463">
        <v>44312</v>
      </c>
      <c r="C3463" t="s">
        <v>470</v>
      </c>
      <c r="D3463" t="s">
        <v>51</v>
      </c>
      <c r="E3463">
        <v>1</v>
      </c>
      <c r="F3463">
        <v>0</v>
      </c>
      <c r="G3463">
        <v>0</v>
      </c>
      <c r="H3463">
        <v>1</v>
      </c>
      <c r="I3463">
        <v>0</v>
      </c>
      <c r="J3463">
        <v>0</v>
      </c>
      <c r="K3463">
        <v>0</v>
      </c>
      <c r="L3463">
        <v>5</v>
      </c>
      <c r="M3463">
        <v>4</v>
      </c>
      <c r="N3463">
        <v>1</v>
      </c>
      <c r="O3463">
        <v>1</v>
      </c>
      <c r="P3463">
        <v>0</v>
      </c>
      <c r="Q3463">
        <v>2</v>
      </c>
      <c r="R3463">
        <v>6</v>
      </c>
      <c r="S3463">
        <v>0</v>
      </c>
      <c r="T3463">
        <v>0</v>
      </c>
      <c r="U3463">
        <v>0</v>
      </c>
    </row>
    <row r="3464" spans="1:21" x14ac:dyDescent="0.35">
      <c r="A3464" t="s">
        <v>476</v>
      </c>
      <c r="B3464">
        <v>44313</v>
      </c>
      <c r="C3464" t="s">
        <v>471</v>
      </c>
      <c r="D3464" t="s">
        <v>51</v>
      </c>
      <c r="E3464">
        <v>1</v>
      </c>
      <c r="F3464">
        <v>0</v>
      </c>
      <c r="G3464">
        <v>0</v>
      </c>
      <c r="H3464">
        <v>0</v>
      </c>
      <c r="I3464">
        <v>1</v>
      </c>
      <c r="J3464">
        <v>0</v>
      </c>
      <c r="K3464">
        <v>0</v>
      </c>
      <c r="L3464">
        <v>6</v>
      </c>
      <c r="M3464">
        <v>6</v>
      </c>
      <c r="N3464">
        <v>3</v>
      </c>
      <c r="O3464">
        <v>3</v>
      </c>
      <c r="P3464">
        <v>1</v>
      </c>
      <c r="Q3464">
        <v>2</v>
      </c>
      <c r="R3464">
        <v>5</v>
      </c>
      <c r="S3464">
        <v>0</v>
      </c>
      <c r="T3464">
        <v>0</v>
      </c>
      <c r="U3464">
        <v>0</v>
      </c>
    </row>
    <row r="3465" spans="1:21" x14ac:dyDescent="0.35">
      <c r="A3465" t="s">
        <v>476</v>
      </c>
      <c r="B3465">
        <v>44314</v>
      </c>
      <c r="C3465" t="s">
        <v>469</v>
      </c>
      <c r="D3465" t="s">
        <v>51</v>
      </c>
      <c r="E3465">
        <v>1</v>
      </c>
      <c r="F3465">
        <v>0</v>
      </c>
      <c r="G3465">
        <v>0</v>
      </c>
      <c r="H3465">
        <v>0</v>
      </c>
      <c r="I3465">
        <v>1</v>
      </c>
      <c r="J3465">
        <v>0</v>
      </c>
      <c r="K3465">
        <v>0</v>
      </c>
      <c r="L3465">
        <v>6</v>
      </c>
      <c r="M3465">
        <v>7</v>
      </c>
      <c r="N3465">
        <v>2</v>
      </c>
      <c r="O3465">
        <v>2</v>
      </c>
      <c r="P3465">
        <v>1</v>
      </c>
      <c r="Q3465">
        <v>1</v>
      </c>
      <c r="R3465">
        <v>8</v>
      </c>
      <c r="S3465">
        <v>0</v>
      </c>
      <c r="T3465">
        <v>0</v>
      </c>
      <c r="U3465">
        <v>0</v>
      </c>
    </row>
    <row r="3466" spans="1:21" x14ac:dyDescent="0.35">
      <c r="A3466" t="s">
        <v>476</v>
      </c>
      <c r="B3466">
        <v>44315</v>
      </c>
      <c r="C3466" t="s">
        <v>468</v>
      </c>
      <c r="D3466" t="s">
        <v>51</v>
      </c>
      <c r="E3466">
        <v>1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6</v>
      </c>
      <c r="M3466">
        <v>4</v>
      </c>
      <c r="N3466">
        <v>2</v>
      </c>
      <c r="O3466">
        <v>2</v>
      </c>
      <c r="P3466">
        <v>1</v>
      </c>
      <c r="Q3466">
        <v>1</v>
      </c>
      <c r="R3466">
        <v>9</v>
      </c>
      <c r="S3466">
        <v>3</v>
      </c>
      <c r="T3466">
        <v>0</v>
      </c>
      <c r="U3466">
        <v>0</v>
      </c>
    </row>
    <row r="3467" spans="1:21" x14ac:dyDescent="0.35">
      <c r="A3467" t="s">
        <v>476</v>
      </c>
      <c r="B3467">
        <v>44316</v>
      </c>
      <c r="C3467" t="s">
        <v>472</v>
      </c>
      <c r="D3467" t="s">
        <v>53</v>
      </c>
      <c r="E3467">
        <v>1</v>
      </c>
      <c r="F3467">
        <v>0</v>
      </c>
      <c r="G3467">
        <v>0</v>
      </c>
      <c r="H3467">
        <v>0</v>
      </c>
      <c r="I3467">
        <v>1</v>
      </c>
      <c r="J3467">
        <v>0</v>
      </c>
      <c r="K3467">
        <v>0</v>
      </c>
      <c r="L3467">
        <v>6</v>
      </c>
      <c r="M3467">
        <v>6</v>
      </c>
      <c r="N3467">
        <v>3</v>
      </c>
      <c r="O3467">
        <v>3</v>
      </c>
      <c r="P3467">
        <v>2</v>
      </c>
      <c r="Q3467">
        <v>2</v>
      </c>
      <c r="R3467">
        <v>3</v>
      </c>
      <c r="S3467">
        <v>0</v>
      </c>
      <c r="T3467">
        <v>0</v>
      </c>
      <c r="U3467">
        <v>0</v>
      </c>
    </row>
    <row r="3468" spans="1:21" x14ac:dyDescent="0.35">
      <c r="A3468" t="s">
        <v>476</v>
      </c>
      <c r="B3468">
        <v>44317</v>
      </c>
      <c r="C3468" t="s">
        <v>322</v>
      </c>
      <c r="D3468" t="s">
        <v>53</v>
      </c>
      <c r="E3468">
        <v>1</v>
      </c>
      <c r="F3468">
        <v>0</v>
      </c>
      <c r="G3468">
        <v>0</v>
      </c>
      <c r="H3468">
        <v>0</v>
      </c>
      <c r="I3468">
        <v>1</v>
      </c>
      <c r="J3468">
        <v>0</v>
      </c>
      <c r="K3468">
        <v>0</v>
      </c>
      <c r="L3468">
        <v>3</v>
      </c>
      <c r="M3468">
        <v>5</v>
      </c>
      <c r="N3468">
        <v>6</v>
      </c>
      <c r="O3468">
        <v>3</v>
      </c>
      <c r="P3468">
        <v>0</v>
      </c>
      <c r="Q3468">
        <v>2</v>
      </c>
      <c r="R3468">
        <v>1</v>
      </c>
      <c r="S3468">
        <v>0</v>
      </c>
      <c r="T3468">
        <v>0</v>
      </c>
      <c r="U3468">
        <v>2</v>
      </c>
    </row>
    <row r="3469" spans="1:21" x14ac:dyDescent="0.35">
      <c r="A3469" t="s">
        <v>476</v>
      </c>
      <c r="B3469">
        <v>44318</v>
      </c>
      <c r="C3469" t="s">
        <v>470</v>
      </c>
      <c r="D3469" t="s">
        <v>53</v>
      </c>
      <c r="E3469">
        <v>1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5</v>
      </c>
      <c r="M3469">
        <v>7</v>
      </c>
      <c r="N3469">
        <v>4</v>
      </c>
      <c r="O3469">
        <v>4</v>
      </c>
      <c r="P3469">
        <v>1</v>
      </c>
      <c r="Q3469">
        <v>0</v>
      </c>
      <c r="R3469">
        <v>5</v>
      </c>
      <c r="S3469">
        <v>0</v>
      </c>
      <c r="T3469">
        <v>0</v>
      </c>
      <c r="U3469">
        <v>2</v>
      </c>
    </row>
    <row r="3470" spans="1:21" x14ac:dyDescent="0.35">
      <c r="A3470" t="s">
        <v>476</v>
      </c>
      <c r="B3470">
        <v>44319</v>
      </c>
      <c r="C3470" t="s">
        <v>471</v>
      </c>
      <c r="D3470" t="s">
        <v>64</v>
      </c>
      <c r="E3470">
        <v>1</v>
      </c>
      <c r="F3470">
        <v>0</v>
      </c>
      <c r="G3470">
        <v>0</v>
      </c>
      <c r="H3470">
        <v>1</v>
      </c>
      <c r="I3470">
        <v>0</v>
      </c>
      <c r="J3470">
        <v>0</v>
      </c>
      <c r="K3470">
        <v>0</v>
      </c>
      <c r="L3470">
        <v>6</v>
      </c>
      <c r="M3470">
        <v>7</v>
      </c>
      <c r="N3470">
        <v>3</v>
      </c>
      <c r="O3470">
        <v>3</v>
      </c>
      <c r="P3470">
        <v>0</v>
      </c>
      <c r="Q3470">
        <v>1</v>
      </c>
      <c r="R3470">
        <v>4</v>
      </c>
      <c r="S3470">
        <v>0</v>
      </c>
      <c r="T3470">
        <v>0</v>
      </c>
      <c r="U3470">
        <v>0</v>
      </c>
    </row>
    <row r="3471" spans="1:21" x14ac:dyDescent="0.35">
      <c r="A3471" t="s">
        <v>476</v>
      </c>
      <c r="B3471">
        <v>44320</v>
      </c>
      <c r="C3471" t="s">
        <v>469</v>
      </c>
      <c r="D3471" t="s">
        <v>64</v>
      </c>
      <c r="E3471">
        <v>1</v>
      </c>
      <c r="F3471">
        <v>0</v>
      </c>
      <c r="G3471">
        <v>0</v>
      </c>
      <c r="H3471">
        <v>1</v>
      </c>
      <c r="I3471">
        <v>0</v>
      </c>
      <c r="J3471">
        <v>0</v>
      </c>
      <c r="K3471">
        <v>0</v>
      </c>
      <c r="L3471">
        <v>8</v>
      </c>
      <c r="M3471">
        <v>3</v>
      </c>
      <c r="N3471">
        <v>1</v>
      </c>
      <c r="O3471">
        <v>1</v>
      </c>
      <c r="P3471">
        <v>0</v>
      </c>
      <c r="Q3471">
        <v>1</v>
      </c>
      <c r="R3471">
        <v>9</v>
      </c>
      <c r="S3471">
        <v>0</v>
      </c>
      <c r="T3471">
        <v>0</v>
      </c>
      <c r="U3471">
        <v>0</v>
      </c>
    </row>
    <row r="3472" spans="1:21" x14ac:dyDescent="0.35">
      <c r="A3472" t="s">
        <v>476</v>
      </c>
      <c r="B3472">
        <v>44321</v>
      </c>
      <c r="C3472" t="s">
        <v>468</v>
      </c>
      <c r="D3472" t="s">
        <v>64</v>
      </c>
      <c r="E3472">
        <v>1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7</v>
      </c>
      <c r="M3472">
        <v>6</v>
      </c>
      <c r="N3472">
        <v>2</v>
      </c>
      <c r="O3472">
        <v>2</v>
      </c>
      <c r="P3472">
        <v>0</v>
      </c>
      <c r="Q3472">
        <v>0</v>
      </c>
      <c r="R3472">
        <v>7</v>
      </c>
      <c r="S3472">
        <v>0</v>
      </c>
      <c r="T3472">
        <v>0</v>
      </c>
      <c r="U3472">
        <v>0</v>
      </c>
    </row>
    <row r="3473" spans="1:21" x14ac:dyDescent="0.35">
      <c r="A3473" t="s">
        <v>476</v>
      </c>
      <c r="B3473">
        <v>44322</v>
      </c>
      <c r="C3473" t="s">
        <v>472</v>
      </c>
      <c r="D3473" t="s">
        <v>64</v>
      </c>
      <c r="E3473">
        <v>1</v>
      </c>
      <c r="F3473">
        <v>0</v>
      </c>
      <c r="G3473">
        <v>0</v>
      </c>
      <c r="H3473">
        <v>0</v>
      </c>
      <c r="I3473">
        <v>1</v>
      </c>
      <c r="J3473">
        <v>0</v>
      </c>
      <c r="K3473">
        <v>0</v>
      </c>
      <c r="L3473">
        <v>3.3333333333333335</v>
      </c>
      <c r="M3473">
        <v>9</v>
      </c>
      <c r="N3473">
        <v>5</v>
      </c>
      <c r="O3473">
        <v>5</v>
      </c>
      <c r="P3473">
        <v>2</v>
      </c>
      <c r="Q3473">
        <v>2</v>
      </c>
      <c r="R3473">
        <v>2</v>
      </c>
      <c r="S3473">
        <v>0</v>
      </c>
      <c r="T3473">
        <v>0</v>
      </c>
      <c r="U3473">
        <v>0</v>
      </c>
    </row>
    <row r="3474" spans="1:21" x14ac:dyDescent="0.35">
      <c r="A3474" t="s">
        <v>476</v>
      </c>
      <c r="B3474">
        <v>44323</v>
      </c>
      <c r="C3474" t="s">
        <v>470</v>
      </c>
      <c r="D3474" t="s">
        <v>35</v>
      </c>
      <c r="E3474">
        <v>1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7.333333333333333</v>
      </c>
      <c r="M3474">
        <v>2</v>
      </c>
      <c r="N3474">
        <v>1</v>
      </c>
      <c r="O3474">
        <v>1</v>
      </c>
      <c r="P3474">
        <v>0</v>
      </c>
      <c r="Q3474">
        <v>1</v>
      </c>
      <c r="R3474">
        <v>10</v>
      </c>
      <c r="S3474">
        <v>0</v>
      </c>
      <c r="T3474">
        <v>0</v>
      </c>
      <c r="U3474">
        <v>0</v>
      </c>
    </row>
    <row r="3475" spans="1:21" x14ac:dyDescent="0.35">
      <c r="A3475" t="s">
        <v>476</v>
      </c>
      <c r="B3475">
        <v>44324</v>
      </c>
      <c r="C3475" t="s">
        <v>471</v>
      </c>
      <c r="D3475" t="s">
        <v>35</v>
      </c>
      <c r="E3475">
        <v>1</v>
      </c>
      <c r="F3475">
        <v>0</v>
      </c>
      <c r="G3475">
        <v>0</v>
      </c>
      <c r="H3475">
        <v>1</v>
      </c>
      <c r="I3475">
        <v>0</v>
      </c>
      <c r="J3475">
        <v>0</v>
      </c>
      <c r="K3475">
        <v>0</v>
      </c>
      <c r="L3475">
        <v>5.333333333333333</v>
      </c>
      <c r="M3475">
        <v>5</v>
      </c>
      <c r="N3475">
        <v>2</v>
      </c>
      <c r="O3475">
        <v>2</v>
      </c>
      <c r="P3475">
        <v>1</v>
      </c>
      <c r="Q3475">
        <v>2</v>
      </c>
      <c r="R3475">
        <v>6</v>
      </c>
      <c r="S3475">
        <v>0</v>
      </c>
      <c r="T3475">
        <v>0</v>
      </c>
      <c r="U3475">
        <v>0</v>
      </c>
    </row>
    <row r="3476" spans="1:21" x14ac:dyDescent="0.35">
      <c r="A3476" t="s">
        <v>476</v>
      </c>
      <c r="B3476">
        <v>44325</v>
      </c>
      <c r="C3476" t="s">
        <v>469</v>
      </c>
      <c r="D3476" t="s">
        <v>35</v>
      </c>
      <c r="E3476">
        <v>1</v>
      </c>
      <c r="F3476">
        <v>0</v>
      </c>
      <c r="G3476">
        <v>0</v>
      </c>
      <c r="H3476">
        <v>0</v>
      </c>
      <c r="I3476">
        <v>1</v>
      </c>
      <c r="J3476">
        <v>0</v>
      </c>
      <c r="K3476">
        <v>0</v>
      </c>
      <c r="L3476">
        <v>6</v>
      </c>
      <c r="M3476">
        <v>4</v>
      </c>
      <c r="N3476">
        <v>4</v>
      </c>
      <c r="O3476">
        <v>3</v>
      </c>
      <c r="P3476">
        <v>2</v>
      </c>
      <c r="Q3476">
        <v>1</v>
      </c>
      <c r="R3476">
        <v>3</v>
      </c>
      <c r="S3476">
        <v>0</v>
      </c>
      <c r="T3476">
        <v>0</v>
      </c>
      <c r="U3476">
        <v>0</v>
      </c>
    </row>
    <row r="3477" spans="1:21" x14ac:dyDescent="0.35">
      <c r="A3477" t="s">
        <v>476</v>
      </c>
      <c r="B3477">
        <v>44327</v>
      </c>
      <c r="C3477" t="s">
        <v>468</v>
      </c>
      <c r="D3477" t="s">
        <v>38</v>
      </c>
      <c r="E3477">
        <v>1</v>
      </c>
      <c r="F3477">
        <v>0</v>
      </c>
      <c r="G3477">
        <v>0</v>
      </c>
      <c r="H3477">
        <v>1</v>
      </c>
      <c r="I3477">
        <v>0</v>
      </c>
      <c r="J3477">
        <v>0</v>
      </c>
      <c r="K3477">
        <v>0</v>
      </c>
      <c r="L3477">
        <v>7</v>
      </c>
      <c r="M3477">
        <v>3</v>
      </c>
      <c r="N3477">
        <v>2</v>
      </c>
      <c r="O3477">
        <v>2</v>
      </c>
      <c r="P3477">
        <v>1</v>
      </c>
      <c r="Q3477">
        <v>0</v>
      </c>
      <c r="R3477">
        <v>10</v>
      </c>
      <c r="S3477">
        <v>0</v>
      </c>
      <c r="T3477">
        <v>0</v>
      </c>
      <c r="U3477">
        <v>2</v>
      </c>
    </row>
    <row r="3478" spans="1:21" x14ac:dyDescent="0.35">
      <c r="A3478" t="s">
        <v>476</v>
      </c>
      <c r="B3478">
        <v>44328</v>
      </c>
      <c r="C3478" t="s">
        <v>473</v>
      </c>
      <c r="D3478" t="s">
        <v>38</v>
      </c>
      <c r="E3478">
        <v>1</v>
      </c>
      <c r="F3478">
        <v>0</v>
      </c>
      <c r="G3478">
        <v>0</v>
      </c>
      <c r="H3478">
        <v>1</v>
      </c>
      <c r="I3478">
        <v>0</v>
      </c>
      <c r="J3478">
        <v>0</v>
      </c>
      <c r="K3478">
        <v>0</v>
      </c>
      <c r="L3478">
        <v>5</v>
      </c>
      <c r="M3478">
        <v>4</v>
      </c>
      <c r="N3478">
        <v>1</v>
      </c>
      <c r="O3478">
        <v>1</v>
      </c>
      <c r="P3478">
        <v>0</v>
      </c>
      <c r="Q3478">
        <v>3</v>
      </c>
      <c r="R3478">
        <v>6</v>
      </c>
      <c r="S3478">
        <v>0</v>
      </c>
      <c r="T3478">
        <v>0</v>
      </c>
      <c r="U3478">
        <v>0</v>
      </c>
    </row>
    <row r="3479" spans="1:21" x14ac:dyDescent="0.35">
      <c r="A3479" t="s">
        <v>476</v>
      </c>
      <c r="B3479">
        <v>44329</v>
      </c>
      <c r="C3479" t="s">
        <v>470</v>
      </c>
      <c r="D3479" t="s">
        <v>38</v>
      </c>
      <c r="E3479">
        <v>1</v>
      </c>
      <c r="F3479">
        <v>0</v>
      </c>
      <c r="G3479">
        <v>0</v>
      </c>
      <c r="H3479">
        <v>0</v>
      </c>
      <c r="I3479">
        <v>1</v>
      </c>
      <c r="J3479">
        <v>0</v>
      </c>
      <c r="K3479">
        <v>0</v>
      </c>
      <c r="L3479">
        <v>2</v>
      </c>
      <c r="M3479">
        <v>10</v>
      </c>
      <c r="N3479">
        <v>7</v>
      </c>
      <c r="O3479">
        <v>7</v>
      </c>
      <c r="P3479">
        <v>2</v>
      </c>
      <c r="Q3479">
        <v>1</v>
      </c>
      <c r="R3479">
        <v>2</v>
      </c>
      <c r="S3479">
        <v>0</v>
      </c>
      <c r="T3479">
        <v>0</v>
      </c>
      <c r="U3479">
        <v>0</v>
      </c>
    </row>
    <row r="3480" spans="1:21" x14ac:dyDescent="0.35">
      <c r="A3480" t="s">
        <v>476</v>
      </c>
      <c r="B3480">
        <v>44330</v>
      </c>
      <c r="C3480" t="s">
        <v>471</v>
      </c>
      <c r="D3480" t="s">
        <v>56</v>
      </c>
      <c r="E3480">
        <v>1</v>
      </c>
      <c r="F3480">
        <v>0</v>
      </c>
      <c r="G3480">
        <v>0</v>
      </c>
      <c r="H3480">
        <v>1</v>
      </c>
      <c r="I3480">
        <v>0</v>
      </c>
      <c r="J3480">
        <v>0</v>
      </c>
      <c r="K3480">
        <v>0</v>
      </c>
      <c r="L3480">
        <v>6</v>
      </c>
      <c r="M3480">
        <v>5</v>
      </c>
      <c r="N3480">
        <v>1</v>
      </c>
      <c r="O3480">
        <v>1</v>
      </c>
      <c r="P3480">
        <v>1</v>
      </c>
      <c r="Q3480">
        <v>1</v>
      </c>
      <c r="R3480">
        <v>4</v>
      </c>
      <c r="S3480">
        <v>0</v>
      </c>
      <c r="T3480">
        <v>0</v>
      </c>
      <c r="U3480">
        <v>0</v>
      </c>
    </row>
    <row r="3481" spans="1:21" x14ac:dyDescent="0.35">
      <c r="A3481" t="s">
        <v>476</v>
      </c>
      <c r="B3481" t="s">
        <v>0</v>
      </c>
      <c r="C3481" t="s">
        <v>1</v>
      </c>
      <c r="D3481" t="s">
        <v>2</v>
      </c>
      <c r="E3481" t="s">
        <v>3</v>
      </c>
      <c r="F3481" t="s">
        <v>4</v>
      </c>
      <c r="G3481" t="s">
        <v>5</v>
      </c>
      <c r="H3481" t="s">
        <v>6</v>
      </c>
      <c r="I3481" t="s">
        <v>7</v>
      </c>
      <c r="J3481" t="s">
        <v>8</v>
      </c>
      <c r="K3481" t="s">
        <v>9</v>
      </c>
      <c r="L3481" t="s">
        <v>10</v>
      </c>
      <c r="M3481" t="s">
        <v>11</v>
      </c>
      <c r="N3481" t="s">
        <v>12</v>
      </c>
      <c r="O3481" t="s">
        <v>13</v>
      </c>
      <c r="P3481" t="s">
        <v>14</v>
      </c>
      <c r="Q3481" t="s">
        <v>15</v>
      </c>
      <c r="R3481" t="s">
        <v>16</v>
      </c>
      <c r="S3481" t="s">
        <v>17</v>
      </c>
      <c r="T3481" t="s">
        <v>18</v>
      </c>
      <c r="U3481" t="s">
        <v>19</v>
      </c>
    </row>
    <row r="3482" spans="1:21" x14ac:dyDescent="0.35">
      <c r="A3482" t="s">
        <v>476</v>
      </c>
      <c r="B3482">
        <v>44331</v>
      </c>
      <c r="C3482" t="s">
        <v>469</v>
      </c>
      <c r="D3482" t="s">
        <v>56</v>
      </c>
      <c r="E3482">
        <v>1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6.666666666666667</v>
      </c>
      <c r="M3482">
        <v>5</v>
      </c>
      <c r="N3482">
        <v>1</v>
      </c>
      <c r="O3482">
        <v>1</v>
      </c>
      <c r="P3482">
        <v>0</v>
      </c>
      <c r="Q3482">
        <v>2</v>
      </c>
      <c r="R3482">
        <v>2</v>
      </c>
      <c r="S3482">
        <v>0</v>
      </c>
      <c r="T3482">
        <v>0</v>
      </c>
      <c r="U3482">
        <v>0</v>
      </c>
    </row>
    <row r="3483" spans="1:21" x14ac:dyDescent="0.35">
      <c r="A3483" t="s">
        <v>476</v>
      </c>
      <c r="B3483">
        <v>44332</v>
      </c>
      <c r="C3483" t="s">
        <v>468</v>
      </c>
      <c r="D3483" t="s">
        <v>56</v>
      </c>
      <c r="E3483">
        <v>1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5</v>
      </c>
      <c r="M3483">
        <v>6</v>
      </c>
      <c r="N3483">
        <v>4</v>
      </c>
      <c r="O3483">
        <v>4</v>
      </c>
      <c r="P3483">
        <v>1</v>
      </c>
      <c r="Q3483">
        <v>2</v>
      </c>
      <c r="R3483">
        <v>4</v>
      </c>
      <c r="S3483">
        <v>2</v>
      </c>
      <c r="T3483">
        <v>0</v>
      </c>
      <c r="U3483">
        <v>0</v>
      </c>
    </row>
    <row r="3484" spans="1:21" x14ac:dyDescent="0.35">
      <c r="A3484" t="s">
        <v>476</v>
      </c>
      <c r="B3484">
        <v>44334</v>
      </c>
      <c r="C3484" t="s">
        <v>470</v>
      </c>
      <c r="D3484" t="s">
        <v>26</v>
      </c>
      <c r="E3484">
        <v>1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6</v>
      </c>
      <c r="M3484">
        <v>10</v>
      </c>
      <c r="N3484">
        <v>3</v>
      </c>
      <c r="O3484">
        <v>3</v>
      </c>
      <c r="P3484">
        <v>1</v>
      </c>
      <c r="Q3484">
        <v>0</v>
      </c>
      <c r="R3484">
        <v>3</v>
      </c>
      <c r="S3484">
        <v>0</v>
      </c>
      <c r="T3484">
        <v>0</v>
      </c>
      <c r="U3484">
        <v>1</v>
      </c>
    </row>
    <row r="3485" spans="1:21" x14ac:dyDescent="0.35">
      <c r="A3485" t="s">
        <v>476</v>
      </c>
      <c r="B3485">
        <v>44335</v>
      </c>
      <c r="C3485" t="s">
        <v>471</v>
      </c>
      <c r="D3485" t="s">
        <v>26</v>
      </c>
      <c r="E3485">
        <v>1</v>
      </c>
      <c r="F3485">
        <v>0</v>
      </c>
      <c r="G3485">
        <v>0</v>
      </c>
      <c r="H3485">
        <v>0</v>
      </c>
      <c r="I3485">
        <v>1</v>
      </c>
      <c r="J3485">
        <v>0</v>
      </c>
      <c r="K3485">
        <v>0</v>
      </c>
      <c r="L3485">
        <v>5</v>
      </c>
      <c r="M3485">
        <v>7</v>
      </c>
      <c r="N3485">
        <v>2</v>
      </c>
      <c r="O3485">
        <v>2</v>
      </c>
      <c r="P3485">
        <v>1</v>
      </c>
      <c r="Q3485">
        <v>2</v>
      </c>
      <c r="R3485">
        <v>6</v>
      </c>
      <c r="S3485">
        <v>0</v>
      </c>
      <c r="T3485">
        <v>0</v>
      </c>
      <c r="U3485">
        <v>0</v>
      </c>
    </row>
    <row r="3486" spans="1:21" x14ac:dyDescent="0.35">
      <c r="A3486" t="s">
        <v>476</v>
      </c>
      <c r="B3486">
        <v>44336</v>
      </c>
      <c r="C3486" t="s">
        <v>469</v>
      </c>
      <c r="D3486" t="s">
        <v>26</v>
      </c>
      <c r="E3486">
        <v>1</v>
      </c>
      <c r="F3486">
        <v>0</v>
      </c>
      <c r="G3486">
        <v>0</v>
      </c>
      <c r="H3486">
        <v>0</v>
      </c>
      <c r="I3486">
        <v>1</v>
      </c>
      <c r="J3486">
        <v>0</v>
      </c>
      <c r="K3486">
        <v>0</v>
      </c>
      <c r="L3486">
        <v>5</v>
      </c>
      <c r="M3486">
        <v>8</v>
      </c>
      <c r="N3486">
        <v>5</v>
      </c>
      <c r="O3486">
        <v>5</v>
      </c>
      <c r="P3486">
        <v>1</v>
      </c>
      <c r="Q3486">
        <v>2</v>
      </c>
      <c r="R3486">
        <v>1</v>
      </c>
      <c r="S3486">
        <v>0</v>
      </c>
      <c r="T3486">
        <v>0</v>
      </c>
      <c r="U3486">
        <v>0</v>
      </c>
    </row>
    <row r="3487" spans="1:21" x14ac:dyDescent="0.35">
      <c r="A3487" t="s">
        <v>476</v>
      </c>
      <c r="B3487">
        <v>44337</v>
      </c>
      <c r="C3487" t="s">
        <v>473</v>
      </c>
      <c r="D3487" t="s">
        <v>163</v>
      </c>
      <c r="E3487">
        <v>1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5.666666666666667</v>
      </c>
      <c r="M3487">
        <v>4</v>
      </c>
      <c r="N3487">
        <v>2</v>
      </c>
      <c r="O3487">
        <v>2</v>
      </c>
      <c r="P3487">
        <v>2</v>
      </c>
      <c r="Q3487">
        <v>1</v>
      </c>
      <c r="R3487">
        <v>9</v>
      </c>
      <c r="S3487">
        <v>0</v>
      </c>
      <c r="T3487">
        <v>0</v>
      </c>
      <c r="U3487">
        <v>0</v>
      </c>
    </row>
    <row r="3488" spans="1:21" x14ac:dyDescent="0.35">
      <c r="A3488" t="s">
        <v>476</v>
      </c>
      <c r="B3488">
        <v>44338</v>
      </c>
      <c r="C3488" t="s">
        <v>468</v>
      </c>
      <c r="D3488" t="s">
        <v>163</v>
      </c>
      <c r="E3488">
        <v>1</v>
      </c>
      <c r="F3488">
        <v>0</v>
      </c>
      <c r="G3488">
        <v>0</v>
      </c>
      <c r="H3488">
        <v>1</v>
      </c>
      <c r="I3488">
        <v>0</v>
      </c>
      <c r="J3488">
        <v>0</v>
      </c>
      <c r="K3488">
        <v>0</v>
      </c>
      <c r="L3488">
        <v>7.666666666666667</v>
      </c>
      <c r="M3488">
        <v>5</v>
      </c>
      <c r="N3488">
        <v>2</v>
      </c>
      <c r="O3488">
        <v>2</v>
      </c>
      <c r="P3488">
        <v>0</v>
      </c>
      <c r="Q3488">
        <v>1</v>
      </c>
      <c r="R3488">
        <v>8</v>
      </c>
      <c r="S3488">
        <v>0</v>
      </c>
      <c r="T3488">
        <v>0</v>
      </c>
      <c r="U3488">
        <v>0</v>
      </c>
    </row>
    <row r="3489" spans="1:21" x14ac:dyDescent="0.35">
      <c r="A3489" t="s">
        <v>476</v>
      </c>
      <c r="B3489">
        <v>44339</v>
      </c>
      <c r="C3489" t="s">
        <v>470</v>
      </c>
      <c r="D3489" t="s">
        <v>163</v>
      </c>
      <c r="E3489">
        <v>1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5</v>
      </c>
      <c r="M3489">
        <v>4</v>
      </c>
      <c r="N3489">
        <v>1</v>
      </c>
      <c r="O3489">
        <v>1</v>
      </c>
      <c r="P3489">
        <v>0</v>
      </c>
      <c r="Q3489">
        <v>2</v>
      </c>
      <c r="R3489">
        <v>6</v>
      </c>
      <c r="S3489">
        <v>1</v>
      </c>
      <c r="T3489">
        <v>0</v>
      </c>
      <c r="U3489">
        <v>0</v>
      </c>
    </row>
    <row r="3490" spans="1:21" x14ac:dyDescent="0.35">
      <c r="A3490" t="s">
        <v>476</v>
      </c>
      <c r="B3490">
        <v>44340</v>
      </c>
      <c r="C3490" t="s">
        <v>471</v>
      </c>
      <c r="D3490" t="s">
        <v>46</v>
      </c>
      <c r="E3490">
        <v>1</v>
      </c>
      <c r="F3490">
        <v>0</v>
      </c>
      <c r="G3490">
        <v>0</v>
      </c>
      <c r="H3490">
        <v>0</v>
      </c>
      <c r="I3490">
        <v>1</v>
      </c>
      <c r="J3490">
        <v>0</v>
      </c>
      <c r="K3490">
        <v>0</v>
      </c>
      <c r="L3490">
        <v>6</v>
      </c>
      <c r="M3490">
        <v>6</v>
      </c>
      <c r="N3490">
        <v>4</v>
      </c>
      <c r="O3490">
        <v>4</v>
      </c>
      <c r="P3490">
        <v>2</v>
      </c>
      <c r="Q3490">
        <v>3</v>
      </c>
      <c r="R3490">
        <v>11</v>
      </c>
      <c r="S3490">
        <v>0</v>
      </c>
      <c r="T3490">
        <v>0</v>
      </c>
      <c r="U3490">
        <v>1</v>
      </c>
    </row>
    <row r="3491" spans="1:21" x14ac:dyDescent="0.35">
      <c r="A3491" t="s">
        <v>476</v>
      </c>
      <c r="B3491">
        <v>44341</v>
      </c>
      <c r="C3491" t="s">
        <v>469</v>
      </c>
      <c r="D3491" t="s">
        <v>46</v>
      </c>
      <c r="E3491">
        <v>1</v>
      </c>
      <c r="F3491">
        <v>0</v>
      </c>
      <c r="G3491">
        <v>0</v>
      </c>
      <c r="H3491">
        <v>0</v>
      </c>
      <c r="I3491">
        <v>1</v>
      </c>
      <c r="J3491">
        <v>0</v>
      </c>
      <c r="K3491">
        <v>0</v>
      </c>
      <c r="L3491">
        <v>4.666666666666667</v>
      </c>
      <c r="M3491">
        <v>10</v>
      </c>
      <c r="N3491">
        <v>4</v>
      </c>
      <c r="O3491">
        <v>4</v>
      </c>
      <c r="P3491">
        <v>0</v>
      </c>
      <c r="Q3491">
        <v>1</v>
      </c>
      <c r="R3491">
        <v>2</v>
      </c>
      <c r="S3491">
        <v>0</v>
      </c>
      <c r="T3491">
        <v>0</v>
      </c>
      <c r="U3491">
        <v>0</v>
      </c>
    </row>
    <row r="3492" spans="1:21" x14ac:dyDescent="0.35">
      <c r="A3492" t="s">
        <v>476</v>
      </c>
      <c r="B3492">
        <v>44342</v>
      </c>
      <c r="C3492" t="s">
        <v>473</v>
      </c>
      <c r="D3492" t="s">
        <v>46</v>
      </c>
      <c r="E3492">
        <v>1</v>
      </c>
      <c r="F3492">
        <v>0</v>
      </c>
      <c r="G3492">
        <v>0</v>
      </c>
      <c r="H3492">
        <v>1</v>
      </c>
      <c r="I3492">
        <v>0</v>
      </c>
      <c r="J3492">
        <v>0</v>
      </c>
      <c r="K3492">
        <v>0</v>
      </c>
      <c r="L3492">
        <v>7</v>
      </c>
      <c r="M3492">
        <v>2</v>
      </c>
      <c r="N3492">
        <v>0</v>
      </c>
      <c r="O3492">
        <v>0</v>
      </c>
      <c r="P3492">
        <v>0</v>
      </c>
      <c r="Q3492">
        <v>2</v>
      </c>
      <c r="R3492">
        <v>4</v>
      </c>
      <c r="S3492">
        <v>0</v>
      </c>
      <c r="T3492">
        <v>0</v>
      </c>
      <c r="U3492">
        <v>0</v>
      </c>
    </row>
    <row r="3493" spans="1:21" x14ac:dyDescent="0.35">
      <c r="A3493" t="s">
        <v>476</v>
      </c>
      <c r="B3493">
        <v>44343</v>
      </c>
      <c r="C3493" t="s">
        <v>468</v>
      </c>
      <c r="D3493" t="s">
        <v>106</v>
      </c>
      <c r="E3493">
        <v>1</v>
      </c>
      <c r="F3493">
        <v>1</v>
      </c>
      <c r="G3493">
        <v>0</v>
      </c>
      <c r="H3493">
        <v>1</v>
      </c>
      <c r="I3493">
        <v>0</v>
      </c>
      <c r="J3493">
        <v>0</v>
      </c>
      <c r="K3493">
        <v>1</v>
      </c>
      <c r="L3493">
        <v>9</v>
      </c>
      <c r="M3493">
        <v>2</v>
      </c>
      <c r="N3493">
        <v>0</v>
      </c>
      <c r="O3493">
        <v>0</v>
      </c>
      <c r="P3493">
        <v>0</v>
      </c>
      <c r="Q3493">
        <v>1</v>
      </c>
      <c r="R3493">
        <v>9</v>
      </c>
      <c r="S3493">
        <v>0</v>
      </c>
      <c r="T3493">
        <v>0</v>
      </c>
      <c r="U3493">
        <v>0</v>
      </c>
    </row>
    <row r="3494" spans="1:21" x14ac:dyDescent="0.35">
      <c r="A3494" t="s">
        <v>476</v>
      </c>
      <c r="B3494">
        <v>44344</v>
      </c>
      <c r="C3494" t="s">
        <v>470</v>
      </c>
      <c r="D3494" t="s">
        <v>106</v>
      </c>
      <c r="E3494">
        <v>1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6.666666666666667</v>
      </c>
      <c r="M3494">
        <v>6</v>
      </c>
      <c r="N3494">
        <v>1</v>
      </c>
      <c r="O3494">
        <v>1</v>
      </c>
      <c r="P3494">
        <v>0</v>
      </c>
      <c r="Q3494">
        <v>3</v>
      </c>
      <c r="R3494">
        <v>8</v>
      </c>
      <c r="S3494">
        <v>0</v>
      </c>
      <c r="T3494">
        <v>0</v>
      </c>
      <c r="U3494">
        <v>0</v>
      </c>
    </row>
    <row r="3495" spans="1:21" x14ac:dyDescent="0.35">
      <c r="A3495" t="s">
        <v>476</v>
      </c>
      <c r="B3495">
        <v>44345</v>
      </c>
      <c r="C3495" t="s">
        <v>471</v>
      </c>
      <c r="D3495" t="s">
        <v>106</v>
      </c>
      <c r="E3495">
        <v>1</v>
      </c>
      <c r="F3495">
        <v>0</v>
      </c>
      <c r="G3495">
        <v>0</v>
      </c>
      <c r="H3495">
        <v>0</v>
      </c>
      <c r="I3495">
        <v>1</v>
      </c>
      <c r="J3495">
        <v>0</v>
      </c>
      <c r="K3495">
        <v>0</v>
      </c>
      <c r="L3495">
        <v>5.666666666666667</v>
      </c>
      <c r="M3495">
        <v>6</v>
      </c>
      <c r="N3495">
        <v>4</v>
      </c>
      <c r="O3495">
        <v>0</v>
      </c>
      <c r="P3495">
        <v>0</v>
      </c>
      <c r="Q3495">
        <v>1</v>
      </c>
      <c r="R3495">
        <v>7</v>
      </c>
      <c r="S3495">
        <v>0</v>
      </c>
      <c r="T3495">
        <v>0</v>
      </c>
      <c r="U3495">
        <v>2</v>
      </c>
    </row>
    <row r="3496" spans="1:21" x14ac:dyDescent="0.35">
      <c r="A3496" t="s">
        <v>476</v>
      </c>
      <c r="B3496">
        <v>44346</v>
      </c>
      <c r="C3496" t="s">
        <v>469</v>
      </c>
      <c r="D3496" t="s">
        <v>106</v>
      </c>
      <c r="E3496">
        <v>1</v>
      </c>
      <c r="F3496">
        <v>0</v>
      </c>
      <c r="G3496">
        <v>0</v>
      </c>
      <c r="H3496">
        <v>0</v>
      </c>
      <c r="I3496">
        <v>1</v>
      </c>
      <c r="J3496">
        <v>0</v>
      </c>
      <c r="K3496">
        <v>0</v>
      </c>
      <c r="L3496">
        <v>6</v>
      </c>
      <c r="M3496">
        <v>6</v>
      </c>
      <c r="N3496">
        <v>4</v>
      </c>
      <c r="O3496">
        <v>4</v>
      </c>
      <c r="P3496">
        <v>1</v>
      </c>
      <c r="Q3496">
        <v>0</v>
      </c>
      <c r="R3496">
        <v>3</v>
      </c>
      <c r="S3496">
        <v>0</v>
      </c>
      <c r="T3496">
        <v>0</v>
      </c>
      <c r="U3496">
        <v>0</v>
      </c>
    </row>
    <row r="3497" spans="1:21" x14ac:dyDescent="0.35">
      <c r="A3497" t="s">
        <v>476</v>
      </c>
      <c r="B3497">
        <v>44347</v>
      </c>
      <c r="C3497" t="s">
        <v>473</v>
      </c>
      <c r="D3497" t="s">
        <v>34</v>
      </c>
      <c r="E3497">
        <v>1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3.6666666666666665</v>
      </c>
      <c r="M3497">
        <v>5</v>
      </c>
      <c r="N3497">
        <v>4</v>
      </c>
      <c r="O3497">
        <v>4</v>
      </c>
      <c r="P3497">
        <v>1</v>
      </c>
      <c r="Q3497">
        <v>3</v>
      </c>
      <c r="R3497">
        <v>3</v>
      </c>
      <c r="S3497">
        <v>2</v>
      </c>
      <c r="T3497">
        <v>0</v>
      </c>
      <c r="U3497">
        <v>0</v>
      </c>
    </row>
    <row r="3498" spans="1:21" x14ac:dyDescent="0.35">
      <c r="A3498" t="s">
        <v>476</v>
      </c>
      <c r="B3498">
        <v>44348</v>
      </c>
      <c r="C3498" t="s">
        <v>468</v>
      </c>
      <c r="D3498" t="s">
        <v>34</v>
      </c>
      <c r="E3498">
        <v>1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4</v>
      </c>
      <c r="M3498">
        <v>6</v>
      </c>
      <c r="N3498">
        <v>4</v>
      </c>
      <c r="O3498">
        <v>4</v>
      </c>
      <c r="P3498">
        <v>1</v>
      </c>
      <c r="Q3498">
        <v>1</v>
      </c>
      <c r="R3498">
        <v>6</v>
      </c>
      <c r="S3498">
        <v>0</v>
      </c>
      <c r="T3498">
        <v>0</v>
      </c>
      <c r="U3498">
        <v>0</v>
      </c>
    </row>
    <row r="3499" spans="1:21" x14ac:dyDescent="0.35">
      <c r="A3499" t="s">
        <v>476</v>
      </c>
      <c r="B3499">
        <v>44349</v>
      </c>
      <c r="C3499" t="s">
        <v>470</v>
      </c>
      <c r="D3499" t="s">
        <v>34</v>
      </c>
      <c r="E3499">
        <v>1</v>
      </c>
      <c r="F3499">
        <v>1</v>
      </c>
      <c r="G3499">
        <v>0</v>
      </c>
      <c r="H3499">
        <v>1</v>
      </c>
      <c r="I3499">
        <v>0</v>
      </c>
      <c r="J3499">
        <v>0</v>
      </c>
      <c r="K3499">
        <v>1</v>
      </c>
      <c r="L3499">
        <v>9</v>
      </c>
      <c r="M3499">
        <v>4</v>
      </c>
      <c r="N3499">
        <v>0</v>
      </c>
      <c r="O3499">
        <v>0</v>
      </c>
      <c r="P3499">
        <v>0</v>
      </c>
      <c r="Q3499">
        <v>2</v>
      </c>
      <c r="R3499">
        <v>8</v>
      </c>
      <c r="S3499">
        <v>0</v>
      </c>
      <c r="T3499">
        <v>0</v>
      </c>
      <c r="U3499">
        <v>0</v>
      </c>
    </row>
    <row r="3500" spans="1:21" x14ac:dyDescent="0.35">
      <c r="A3500" t="s">
        <v>476</v>
      </c>
      <c r="B3500">
        <v>44351</v>
      </c>
      <c r="C3500" t="s">
        <v>471</v>
      </c>
      <c r="D3500" t="s">
        <v>86</v>
      </c>
      <c r="E3500">
        <v>1</v>
      </c>
      <c r="F3500">
        <v>0</v>
      </c>
      <c r="G3500">
        <v>0</v>
      </c>
      <c r="H3500">
        <v>1</v>
      </c>
      <c r="I3500">
        <v>0</v>
      </c>
      <c r="J3500">
        <v>0</v>
      </c>
      <c r="K3500">
        <v>0</v>
      </c>
      <c r="L3500">
        <v>5</v>
      </c>
      <c r="M3500">
        <v>6</v>
      </c>
      <c r="N3500">
        <v>3</v>
      </c>
      <c r="O3500">
        <v>3</v>
      </c>
      <c r="P3500">
        <v>0</v>
      </c>
      <c r="Q3500">
        <v>1</v>
      </c>
      <c r="R3500">
        <v>2</v>
      </c>
      <c r="S3500">
        <v>0</v>
      </c>
      <c r="T3500">
        <v>0</v>
      </c>
      <c r="U3500">
        <v>0</v>
      </c>
    </row>
    <row r="3501" spans="1:21" x14ac:dyDescent="0.35">
      <c r="A3501" t="s">
        <v>476</v>
      </c>
      <c r="B3501">
        <v>44352</v>
      </c>
      <c r="C3501" t="s">
        <v>469</v>
      </c>
      <c r="D3501" t="s">
        <v>86</v>
      </c>
      <c r="E3501">
        <v>1</v>
      </c>
      <c r="F3501">
        <v>0</v>
      </c>
      <c r="G3501">
        <v>0</v>
      </c>
      <c r="H3501">
        <v>1</v>
      </c>
      <c r="I3501">
        <v>0</v>
      </c>
      <c r="J3501">
        <v>0</v>
      </c>
      <c r="K3501">
        <v>0</v>
      </c>
      <c r="L3501">
        <v>6</v>
      </c>
      <c r="M3501">
        <v>6</v>
      </c>
      <c r="N3501">
        <v>1</v>
      </c>
      <c r="O3501">
        <v>1</v>
      </c>
      <c r="P3501">
        <v>0</v>
      </c>
      <c r="Q3501">
        <v>1</v>
      </c>
      <c r="R3501">
        <v>5</v>
      </c>
      <c r="S3501">
        <v>0</v>
      </c>
      <c r="T3501">
        <v>0</v>
      </c>
      <c r="U3501">
        <v>0</v>
      </c>
    </row>
    <row r="3502" spans="1:21" x14ac:dyDescent="0.35">
      <c r="A3502" t="s">
        <v>476</v>
      </c>
      <c r="B3502" t="s">
        <v>0</v>
      </c>
      <c r="C3502" t="s">
        <v>1</v>
      </c>
      <c r="D3502" t="s">
        <v>2</v>
      </c>
      <c r="E3502" t="s">
        <v>3</v>
      </c>
      <c r="F3502" t="s">
        <v>4</v>
      </c>
      <c r="G3502" t="s">
        <v>5</v>
      </c>
      <c r="H3502" t="s">
        <v>6</v>
      </c>
      <c r="I3502" t="s">
        <v>7</v>
      </c>
      <c r="J3502" t="s">
        <v>8</v>
      </c>
      <c r="K3502" t="s">
        <v>9</v>
      </c>
      <c r="L3502" t="s">
        <v>10</v>
      </c>
      <c r="M3502" t="s">
        <v>11</v>
      </c>
      <c r="N3502" t="s">
        <v>12</v>
      </c>
      <c r="O3502" t="s">
        <v>13</v>
      </c>
      <c r="P3502" t="s">
        <v>14</v>
      </c>
      <c r="Q3502" t="s">
        <v>15</v>
      </c>
      <c r="R3502" t="s">
        <v>16</v>
      </c>
      <c r="S3502" t="s">
        <v>17</v>
      </c>
      <c r="T3502" t="s">
        <v>18</v>
      </c>
      <c r="U3502" t="s">
        <v>19</v>
      </c>
    </row>
    <row r="3503" spans="1:21" x14ac:dyDescent="0.35">
      <c r="A3503" t="s">
        <v>476</v>
      </c>
      <c r="B3503">
        <v>44353</v>
      </c>
      <c r="C3503" t="s">
        <v>473</v>
      </c>
      <c r="D3503" t="s">
        <v>86</v>
      </c>
      <c r="E3503">
        <v>1</v>
      </c>
      <c r="F3503">
        <v>0</v>
      </c>
      <c r="G3503">
        <v>0</v>
      </c>
      <c r="H3503">
        <v>0</v>
      </c>
      <c r="I3503">
        <v>1</v>
      </c>
      <c r="J3503">
        <v>0</v>
      </c>
      <c r="K3503">
        <v>0</v>
      </c>
      <c r="L3503">
        <v>5</v>
      </c>
      <c r="M3503">
        <v>5</v>
      </c>
      <c r="N3503">
        <v>2</v>
      </c>
      <c r="O3503">
        <v>2</v>
      </c>
      <c r="P3503">
        <v>0</v>
      </c>
      <c r="Q3503">
        <v>3</v>
      </c>
      <c r="R3503">
        <v>6</v>
      </c>
      <c r="S3503">
        <v>0</v>
      </c>
      <c r="T3503">
        <v>0</v>
      </c>
      <c r="U3503">
        <v>0</v>
      </c>
    </row>
    <row r="3504" spans="1:21" x14ac:dyDescent="0.35">
      <c r="A3504" t="s">
        <v>476</v>
      </c>
      <c r="B3504">
        <v>44355</v>
      </c>
      <c r="C3504" t="s">
        <v>468</v>
      </c>
      <c r="D3504" t="s">
        <v>131</v>
      </c>
      <c r="E3504">
        <v>1</v>
      </c>
      <c r="F3504">
        <v>0</v>
      </c>
      <c r="G3504">
        <v>0</v>
      </c>
      <c r="H3504">
        <v>1</v>
      </c>
      <c r="I3504">
        <v>0</v>
      </c>
      <c r="J3504">
        <v>0</v>
      </c>
      <c r="K3504">
        <v>0</v>
      </c>
      <c r="L3504">
        <v>7</v>
      </c>
      <c r="M3504">
        <v>4</v>
      </c>
      <c r="N3504">
        <v>2</v>
      </c>
      <c r="O3504">
        <v>2</v>
      </c>
      <c r="P3504">
        <v>1</v>
      </c>
      <c r="Q3504">
        <v>1</v>
      </c>
      <c r="R3504">
        <v>6</v>
      </c>
      <c r="S3504">
        <v>0</v>
      </c>
      <c r="T3504">
        <v>0</v>
      </c>
      <c r="U3504">
        <v>1</v>
      </c>
    </row>
    <row r="3505" spans="1:21" x14ac:dyDescent="0.35">
      <c r="A3505" t="s">
        <v>476</v>
      </c>
      <c r="B3505">
        <v>44356</v>
      </c>
      <c r="C3505" t="s">
        <v>470</v>
      </c>
      <c r="D3505" t="s">
        <v>131</v>
      </c>
      <c r="E3505">
        <v>1</v>
      </c>
      <c r="F3505">
        <v>0</v>
      </c>
      <c r="G3505">
        <v>0</v>
      </c>
      <c r="H3505">
        <v>1</v>
      </c>
      <c r="I3505">
        <v>0</v>
      </c>
      <c r="J3505">
        <v>0</v>
      </c>
      <c r="K3505">
        <v>0</v>
      </c>
      <c r="L3505">
        <v>6</v>
      </c>
      <c r="M3505">
        <v>2</v>
      </c>
      <c r="N3505">
        <v>0</v>
      </c>
      <c r="O3505">
        <v>0</v>
      </c>
      <c r="P3505">
        <v>0</v>
      </c>
      <c r="Q3505">
        <v>2</v>
      </c>
      <c r="R3505">
        <v>3</v>
      </c>
      <c r="S3505">
        <v>0</v>
      </c>
      <c r="T3505">
        <v>0</v>
      </c>
      <c r="U3505">
        <v>0</v>
      </c>
    </row>
    <row r="3506" spans="1:21" x14ac:dyDescent="0.35">
      <c r="A3506" t="s">
        <v>476</v>
      </c>
      <c r="B3506">
        <v>44357</v>
      </c>
      <c r="C3506" t="s">
        <v>471</v>
      </c>
      <c r="D3506" t="s">
        <v>47</v>
      </c>
      <c r="E3506">
        <v>1</v>
      </c>
      <c r="F3506">
        <v>0</v>
      </c>
      <c r="G3506">
        <v>0</v>
      </c>
      <c r="H3506">
        <v>0</v>
      </c>
      <c r="I3506">
        <v>1</v>
      </c>
      <c r="J3506">
        <v>0</v>
      </c>
      <c r="K3506">
        <v>0</v>
      </c>
      <c r="L3506">
        <v>6.333333333333333</v>
      </c>
      <c r="M3506">
        <v>5</v>
      </c>
      <c r="N3506">
        <v>3</v>
      </c>
      <c r="O3506">
        <v>2</v>
      </c>
      <c r="P3506">
        <v>0</v>
      </c>
      <c r="Q3506">
        <v>0</v>
      </c>
      <c r="R3506">
        <v>8</v>
      </c>
      <c r="S3506">
        <v>0</v>
      </c>
      <c r="T3506">
        <v>0</v>
      </c>
      <c r="U3506">
        <v>0</v>
      </c>
    </row>
    <row r="3507" spans="1:21" x14ac:dyDescent="0.35">
      <c r="A3507" t="s">
        <v>476</v>
      </c>
      <c r="B3507">
        <v>44358</v>
      </c>
      <c r="C3507" t="s">
        <v>469</v>
      </c>
      <c r="D3507" t="s">
        <v>47</v>
      </c>
      <c r="E3507">
        <v>1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6</v>
      </c>
      <c r="M3507">
        <v>6</v>
      </c>
      <c r="N3507">
        <v>2</v>
      </c>
      <c r="O3507">
        <v>1</v>
      </c>
      <c r="P3507">
        <v>1</v>
      </c>
      <c r="Q3507">
        <v>0</v>
      </c>
      <c r="R3507">
        <v>4</v>
      </c>
      <c r="S3507">
        <v>0</v>
      </c>
      <c r="T3507">
        <v>0</v>
      </c>
      <c r="U3507">
        <v>0</v>
      </c>
    </row>
    <row r="3508" spans="1:21" x14ac:dyDescent="0.35">
      <c r="A3508" t="s">
        <v>476</v>
      </c>
      <c r="B3508">
        <v>44359</v>
      </c>
      <c r="C3508" t="s">
        <v>473</v>
      </c>
      <c r="D3508" t="s">
        <v>47</v>
      </c>
      <c r="E3508">
        <v>1</v>
      </c>
      <c r="F3508">
        <v>0</v>
      </c>
      <c r="G3508">
        <v>0</v>
      </c>
      <c r="H3508">
        <v>1</v>
      </c>
      <c r="I3508">
        <v>0</v>
      </c>
      <c r="J3508">
        <v>0</v>
      </c>
      <c r="K3508">
        <v>0</v>
      </c>
      <c r="L3508">
        <v>6</v>
      </c>
      <c r="M3508">
        <v>2</v>
      </c>
      <c r="N3508">
        <v>0</v>
      </c>
      <c r="O3508">
        <v>0</v>
      </c>
      <c r="P3508">
        <v>0</v>
      </c>
      <c r="Q3508">
        <v>4</v>
      </c>
      <c r="R3508">
        <v>7</v>
      </c>
      <c r="S3508">
        <v>0</v>
      </c>
      <c r="T3508">
        <v>0</v>
      </c>
      <c r="U3508">
        <v>0</v>
      </c>
    </row>
    <row r="3509" spans="1:21" x14ac:dyDescent="0.35">
      <c r="A3509" t="s">
        <v>476</v>
      </c>
      <c r="B3509">
        <v>44360</v>
      </c>
      <c r="C3509" t="s">
        <v>468</v>
      </c>
      <c r="D3509" t="s">
        <v>47</v>
      </c>
      <c r="E3509">
        <v>1</v>
      </c>
      <c r="F3509">
        <v>0</v>
      </c>
      <c r="G3509">
        <v>0</v>
      </c>
      <c r="H3509">
        <v>1</v>
      </c>
      <c r="I3509">
        <v>0</v>
      </c>
      <c r="J3509">
        <v>0</v>
      </c>
      <c r="K3509">
        <v>0</v>
      </c>
      <c r="L3509">
        <v>5.666666666666667</v>
      </c>
      <c r="M3509">
        <v>5</v>
      </c>
      <c r="N3509">
        <v>2</v>
      </c>
      <c r="O3509">
        <v>2</v>
      </c>
      <c r="P3509">
        <v>1</v>
      </c>
      <c r="Q3509">
        <v>3</v>
      </c>
      <c r="R3509">
        <v>5</v>
      </c>
      <c r="S3509">
        <v>2</v>
      </c>
      <c r="T3509">
        <v>0</v>
      </c>
      <c r="U3509">
        <v>0</v>
      </c>
    </row>
    <row r="3510" spans="1:21" x14ac:dyDescent="0.35">
      <c r="A3510" t="s">
        <v>476</v>
      </c>
      <c r="B3510">
        <v>44361</v>
      </c>
      <c r="C3510" t="s">
        <v>470</v>
      </c>
      <c r="D3510" t="s">
        <v>106</v>
      </c>
      <c r="E3510">
        <v>1</v>
      </c>
      <c r="F3510">
        <v>0</v>
      </c>
      <c r="G3510">
        <v>0</v>
      </c>
      <c r="H3510">
        <v>1</v>
      </c>
      <c r="I3510">
        <v>0</v>
      </c>
      <c r="J3510">
        <v>0</v>
      </c>
      <c r="K3510">
        <v>0</v>
      </c>
      <c r="L3510">
        <v>5.666666666666667</v>
      </c>
      <c r="M3510">
        <v>9</v>
      </c>
      <c r="N3510">
        <v>1</v>
      </c>
      <c r="O3510">
        <v>1</v>
      </c>
      <c r="P3510">
        <v>1</v>
      </c>
      <c r="Q3510">
        <v>1</v>
      </c>
      <c r="R3510">
        <v>5</v>
      </c>
      <c r="S3510">
        <v>0</v>
      </c>
      <c r="T3510">
        <v>0</v>
      </c>
      <c r="U3510">
        <v>0</v>
      </c>
    </row>
    <row r="3511" spans="1:21" x14ac:dyDescent="0.35">
      <c r="A3511" t="s">
        <v>476</v>
      </c>
      <c r="B3511">
        <v>44362</v>
      </c>
      <c r="C3511" t="s">
        <v>471</v>
      </c>
      <c r="D3511" t="s">
        <v>106</v>
      </c>
      <c r="E3511">
        <v>1</v>
      </c>
      <c r="F3511">
        <v>0</v>
      </c>
      <c r="G3511">
        <v>0</v>
      </c>
      <c r="H3511">
        <v>1</v>
      </c>
      <c r="I3511">
        <v>0</v>
      </c>
      <c r="J3511">
        <v>0</v>
      </c>
      <c r="K3511">
        <v>0</v>
      </c>
      <c r="L3511">
        <v>7</v>
      </c>
      <c r="M3511">
        <v>5</v>
      </c>
      <c r="N3511">
        <v>2</v>
      </c>
      <c r="O3511">
        <v>2</v>
      </c>
      <c r="P3511">
        <v>0</v>
      </c>
      <c r="Q3511">
        <v>1</v>
      </c>
      <c r="R3511">
        <v>8</v>
      </c>
      <c r="S3511">
        <v>0</v>
      </c>
      <c r="T3511">
        <v>0</v>
      </c>
      <c r="U3511">
        <v>0</v>
      </c>
    </row>
    <row r="3512" spans="1:21" x14ac:dyDescent="0.35">
      <c r="A3512" t="s">
        <v>476</v>
      </c>
      <c r="B3512">
        <v>44363</v>
      </c>
      <c r="C3512" t="s">
        <v>469</v>
      </c>
      <c r="D3512" t="s">
        <v>106</v>
      </c>
      <c r="E3512">
        <v>1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5.666666666666667</v>
      </c>
      <c r="M3512">
        <v>9</v>
      </c>
      <c r="N3512">
        <v>4</v>
      </c>
      <c r="O3512">
        <v>4</v>
      </c>
      <c r="P3512">
        <v>1</v>
      </c>
      <c r="Q3512">
        <v>2</v>
      </c>
      <c r="R3512">
        <v>2</v>
      </c>
      <c r="S3512">
        <v>0</v>
      </c>
      <c r="T3512">
        <v>0</v>
      </c>
      <c r="U3512">
        <v>0</v>
      </c>
    </row>
    <row r="3513" spans="1:21" x14ac:dyDescent="0.35">
      <c r="A3513" t="s">
        <v>476</v>
      </c>
      <c r="B3513">
        <v>44365</v>
      </c>
      <c r="C3513" t="s">
        <v>473</v>
      </c>
      <c r="D3513" t="s">
        <v>52</v>
      </c>
      <c r="E3513">
        <v>1</v>
      </c>
      <c r="F3513">
        <v>0</v>
      </c>
      <c r="G3513">
        <v>0</v>
      </c>
      <c r="H3513">
        <v>1</v>
      </c>
      <c r="I3513">
        <v>0</v>
      </c>
      <c r="J3513">
        <v>0</v>
      </c>
      <c r="K3513">
        <v>0</v>
      </c>
      <c r="L3513">
        <v>5.666666666666667</v>
      </c>
      <c r="M3513">
        <v>3</v>
      </c>
      <c r="N3513">
        <v>3</v>
      </c>
      <c r="O3513">
        <v>3</v>
      </c>
      <c r="P3513">
        <v>2</v>
      </c>
      <c r="Q3513">
        <v>1</v>
      </c>
      <c r="R3513">
        <v>7</v>
      </c>
      <c r="S3513">
        <v>0</v>
      </c>
      <c r="T3513">
        <v>0</v>
      </c>
      <c r="U3513">
        <v>1</v>
      </c>
    </row>
    <row r="3514" spans="1:21" x14ac:dyDescent="0.35">
      <c r="A3514" t="s">
        <v>476</v>
      </c>
      <c r="B3514">
        <v>44366</v>
      </c>
      <c r="C3514" t="s">
        <v>468</v>
      </c>
      <c r="D3514" t="s">
        <v>52</v>
      </c>
      <c r="E3514">
        <v>1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6</v>
      </c>
      <c r="M3514">
        <v>6</v>
      </c>
      <c r="N3514">
        <v>2</v>
      </c>
      <c r="O3514">
        <v>2</v>
      </c>
      <c r="P3514">
        <v>1</v>
      </c>
      <c r="Q3514">
        <v>2</v>
      </c>
      <c r="R3514">
        <v>7</v>
      </c>
      <c r="S3514">
        <v>0</v>
      </c>
      <c r="T3514">
        <v>0</v>
      </c>
      <c r="U3514">
        <v>1</v>
      </c>
    </row>
    <row r="3515" spans="1:21" x14ac:dyDescent="0.35">
      <c r="A3515" t="s">
        <v>476</v>
      </c>
      <c r="B3515">
        <v>44367</v>
      </c>
      <c r="C3515" t="s">
        <v>470</v>
      </c>
      <c r="D3515" t="s">
        <v>52</v>
      </c>
      <c r="E3515">
        <v>1</v>
      </c>
      <c r="F3515">
        <v>0</v>
      </c>
      <c r="G3515">
        <v>0</v>
      </c>
      <c r="H3515">
        <v>0</v>
      </c>
      <c r="I3515">
        <v>1</v>
      </c>
      <c r="J3515">
        <v>0</v>
      </c>
      <c r="K3515">
        <v>0</v>
      </c>
      <c r="L3515">
        <v>5.333333333333333</v>
      </c>
      <c r="M3515">
        <v>3</v>
      </c>
      <c r="N3515">
        <v>2</v>
      </c>
      <c r="O3515">
        <v>2</v>
      </c>
      <c r="P3515">
        <v>0</v>
      </c>
      <c r="Q3515">
        <v>2</v>
      </c>
      <c r="R3515">
        <v>11</v>
      </c>
      <c r="S3515">
        <v>0</v>
      </c>
      <c r="T3515">
        <v>1</v>
      </c>
      <c r="U3515">
        <v>0</v>
      </c>
    </row>
    <row r="3516" spans="1:21" x14ac:dyDescent="0.35">
      <c r="A3516" t="s">
        <v>476</v>
      </c>
      <c r="B3516">
        <v>44368</v>
      </c>
      <c r="C3516" t="s">
        <v>471</v>
      </c>
      <c r="D3516" t="s">
        <v>33</v>
      </c>
      <c r="E3516">
        <v>1</v>
      </c>
      <c r="F3516">
        <v>0</v>
      </c>
      <c r="G3516">
        <v>0</v>
      </c>
      <c r="H3516">
        <v>0</v>
      </c>
      <c r="I3516">
        <v>1</v>
      </c>
      <c r="J3516">
        <v>0</v>
      </c>
      <c r="K3516">
        <v>0</v>
      </c>
      <c r="L3516">
        <v>5.666666666666667</v>
      </c>
      <c r="M3516">
        <v>9</v>
      </c>
      <c r="N3516">
        <v>8</v>
      </c>
      <c r="O3516">
        <v>8</v>
      </c>
      <c r="P3516">
        <v>2</v>
      </c>
      <c r="Q3516">
        <v>2</v>
      </c>
      <c r="R3516">
        <v>6</v>
      </c>
      <c r="S3516">
        <v>1</v>
      </c>
      <c r="T3516">
        <v>0</v>
      </c>
      <c r="U3516">
        <v>0</v>
      </c>
    </row>
    <row r="3517" spans="1:21" x14ac:dyDescent="0.35">
      <c r="A3517" t="s">
        <v>476</v>
      </c>
      <c r="B3517">
        <v>44369</v>
      </c>
      <c r="C3517" t="s">
        <v>469</v>
      </c>
      <c r="D3517" t="s">
        <v>33</v>
      </c>
      <c r="E3517">
        <v>1</v>
      </c>
      <c r="F3517">
        <v>0</v>
      </c>
      <c r="G3517">
        <v>0</v>
      </c>
      <c r="H3517">
        <v>1</v>
      </c>
      <c r="I3517">
        <v>0</v>
      </c>
      <c r="J3517">
        <v>0</v>
      </c>
      <c r="K3517">
        <v>0</v>
      </c>
      <c r="L3517">
        <v>5</v>
      </c>
      <c r="M3517">
        <v>7</v>
      </c>
      <c r="N3517">
        <v>4</v>
      </c>
      <c r="O3517">
        <v>3</v>
      </c>
      <c r="P3517">
        <v>0</v>
      </c>
      <c r="Q3517">
        <v>1</v>
      </c>
      <c r="R3517">
        <v>4</v>
      </c>
      <c r="S3517">
        <v>1</v>
      </c>
      <c r="T3517">
        <v>0</v>
      </c>
      <c r="U3517">
        <v>0</v>
      </c>
    </row>
    <row r="3518" spans="1:21" x14ac:dyDescent="0.35">
      <c r="A3518" t="s">
        <v>476</v>
      </c>
      <c r="B3518">
        <v>44370</v>
      </c>
      <c r="C3518" t="s">
        <v>473</v>
      </c>
      <c r="D3518" t="s">
        <v>33</v>
      </c>
      <c r="E3518">
        <v>1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6</v>
      </c>
      <c r="M3518">
        <v>5</v>
      </c>
      <c r="N3518">
        <v>2</v>
      </c>
      <c r="O3518">
        <v>2</v>
      </c>
      <c r="P3518">
        <v>1</v>
      </c>
      <c r="Q3518">
        <v>2</v>
      </c>
      <c r="R3518">
        <v>4</v>
      </c>
      <c r="S3518">
        <v>0</v>
      </c>
      <c r="T3518">
        <v>0</v>
      </c>
      <c r="U3518">
        <v>0</v>
      </c>
    </row>
    <row r="3519" spans="1:21" x14ac:dyDescent="0.35">
      <c r="A3519" t="s">
        <v>476</v>
      </c>
      <c r="B3519">
        <v>44371</v>
      </c>
      <c r="C3519" t="s">
        <v>468</v>
      </c>
      <c r="D3519" t="s">
        <v>33</v>
      </c>
      <c r="E3519">
        <v>1</v>
      </c>
      <c r="F3519">
        <v>0</v>
      </c>
      <c r="G3519">
        <v>0</v>
      </c>
      <c r="H3519">
        <v>1</v>
      </c>
      <c r="I3519">
        <v>0</v>
      </c>
      <c r="J3519">
        <v>0</v>
      </c>
      <c r="K3519">
        <v>0</v>
      </c>
      <c r="L3519">
        <v>7</v>
      </c>
      <c r="M3519">
        <v>5</v>
      </c>
      <c r="N3519">
        <v>1</v>
      </c>
      <c r="O3519">
        <v>1</v>
      </c>
      <c r="P3519">
        <v>0</v>
      </c>
      <c r="Q3519">
        <v>3</v>
      </c>
      <c r="R3519">
        <v>4</v>
      </c>
      <c r="S3519">
        <v>1</v>
      </c>
      <c r="T3519">
        <v>0</v>
      </c>
      <c r="U3519">
        <v>1</v>
      </c>
    </row>
    <row r="3520" spans="1:21" x14ac:dyDescent="0.35">
      <c r="A3520" t="s">
        <v>476</v>
      </c>
      <c r="B3520">
        <v>44372</v>
      </c>
      <c r="C3520" t="s">
        <v>470</v>
      </c>
      <c r="D3520" t="s">
        <v>45</v>
      </c>
      <c r="E3520">
        <v>1</v>
      </c>
      <c r="F3520">
        <v>0</v>
      </c>
      <c r="G3520">
        <v>0</v>
      </c>
      <c r="H3520">
        <v>0</v>
      </c>
      <c r="I3520">
        <v>1</v>
      </c>
      <c r="J3520">
        <v>0</v>
      </c>
      <c r="K3520">
        <v>0</v>
      </c>
      <c r="L3520">
        <v>6</v>
      </c>
      <c r="M3520">
        <v>3</v>
      </c>
      <c r="N3520">
        <v>1</v>
      </c>
      <c r="O3520">
        <v>1</v>
      </c>
      <c r="P3520">
        <v>0</v>
      </c>
      <c r="Q3520">
        <v>3</v>
      </c>
      <c r="R3520">
        <v>7</v>
      </c>
      <c r="S3520">
        <v>0</v>
      </c>
      <c r="T3520">
        <v>0</v>
      </c>
      <c r="U3520">
        <v>0</v>
      </c>
    </row>
    <row r="3521" spans="1:21" x14ac:dyDescent="0.35">
      <c r="A3521" t="s">
        <v>476</v>
      </c>
      <c r="B3521">
        <v>44373</v>
      </c>
      <c r="C3521" t="s">
        <v>471</v>
      </c>
      <c r="D3521" t="s">
        <v>45</v>
      </c>
      <c r="E3521">
        <v>1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5</v>
      </c>
      <c r="M3521">
        <v>2</v>
      </c>
      <c r="N3521">
        <v>2</v>
      </c>
      <c r="O3521">
        <v>2</v>
      </c>
      <c r="P3521">
        <v>1</v>
      </c>
      <c r="Q3521">
        <v>3</v>
      </c>
      <c r="R3521">
        <v>5</v>
      </c>
      <c r="S3521">
        <v>0</v>
      </c>
      <c r="T3521">
        <v>0</v>
      </c>
      <c r="U3521">
        <v>1</v>
      </c>
    </row>
    <row r="3522" spans="1:21" x14ac:dyDescent="0.35">
      <c r="A3522" t="s">
        <v>476</v>
      </c>
      <c r="B3522">
        <v>44374</v>
      </c>
      <c r="C3522" t="s">
        <v>469</v>
      </c>
      <c r="D3522" t="s">
        <v>45</v>
      </c>
      <c r="E3522">
        <v>1</v>
      </c>
      <c r="F3522">
        <v>0</v>
      </c>
      <c r="G3522">
        <v>0</v>
      </c>
      <c r="H3522">
        <v>1</v>
      </c>
      <c r="I3522">
        <v>0</v>
      </c>
      <c r="J3522">
        <v>0</v>
      </c>
      <c r="K3522">
        <v>0</v>
      </c>
      <c r="L3522">
        <v>8</v>
      </c>
      <c r="M3522">
        <v>3</v>
      </c>
      <c r="N3522">
        <v>0</v>
      </c>
      <c r="O3522">
        <v>0</v>
      </c>
      <c r="P3522">
        <v>0</v>
      </c>
      <c r="Q3522">
        <v>2</v>
      </c>
      <c r="R3522">
        <v>8</v>
      </c>
      <c r="S3522">
        <v>1</v>
      </c>
      <c r="T3522">
        <v>0</v>
      </c>
      <c r="U3522">
        <v>0</v>
      </c>
    </row>
    <row r="3523" spans="1:21" x14ac:dyDescent="0.35">
      <c r="A3523" t="s">
        <v>476</v>
      </c>
      <c r="B3523" t="s">
        <v>0</v>
      </c>
      <c r="C3523" t="s">
        <v>1</v>
      </c>
      <c r="D3523" t="s">
        <v>2</v>
      </c>
      <c r="E3523" t="s">
        <v>3</v>
      </c>
      <c r="F3523" t="s">
        <v>4</v>
      </c>
      <c r="G3523" t="s">
        <v>5</v>
      </c>
      <c r="H3523" t="s">
        <v>6</v>
      </c>
      <c r="I3523" t="s">
        <v>7</v>
      </c>
      <c r="J3523" t="s">
        <v>8</v>
      </c>
      <c r="K3523" t="s">
        <v>9</v>
      </c>
      <c r="L3523" t="s">
        <v>10</v>
      </c>
      <c r="M3523" t="s">
        <v>11</v>
      </c>
      <c r="N3523" t="s">
        <v>12</v>
      </c>
      <c r="O3523" t="s">
        <v>13</v>
      </c>
      <c r="P3523" t="s">
        <v>14</v>
      </c>
      <c r="Q3523" t="s">
        <v>15</v>
      </c>
      <c r="R3523" t="s">
        <v>16</v>
      </c>
      <c r="S3523" t="s">
        <v>17</v>
      </c>
      <c r="T3523" t="s">
        <v>18</v>
      </c>
      <c r="U3523" t="s">
        <v>19</v>
      </c>
    </row>
    <row r="3524" spans="1:21" x14ac:dyDescent="0.35">
      <c r="A3524" t="s">
        <v>476</v>
      </c>
      <c r="B3524">
        <v>44376</v>
      </c>
      <c r="C3524" t="s">
        <v>473</v>
      </c>
      <c r="D3524" t="s">
        <v>31</v>
      </c>
      <c r="E3524">
        <v>1</v>
      </c>
      <c r="F3524">
        <v>0</v>
      </c>
      <c r="G3524">
        <v>0</v>
      </c>
      <c r="H3524">
        <v>0</v>
      </c>
      <c r="I3524">
        <v>1</v>
      </c>
      <c r="J3524">
        <v>0</v>
      </c>
      <c r="K3524">
        <v>0</v>
      </c>
      <c r="L3524">
        <v>6</v>
      </c>
      <c r="M3524">
        <v>6</v>
      </c>
      <c r="N3524">
        <v>3</v>
      </c>
      <c r="O3524">
        <v>3</v>
      </c>
      <c r="P3524">
        <v>2</v>
      </c>
      <c r="Q3524">
        <v>0</v>
      </c>
      <c r="R3524">
        <v>6</v>
      </c>
      <c r="S3524">
        <v>0</v>
      </c>
      <c r="T3524">
        <v>0</v>
      </c>
      <c r="U3524">
        <v>0</v>
      </c>
    </row>
    <row r="3525" spans="1:21" x14ac:dyDescent="0.35">
      <c r="A3525" t="s">
        <v>476</v>
      </c>
      <c r="B3525">
        <v>44377</v>
      </c>
      <c r="C3525" t="s">
        <v>468</v>
      </c>
      <c r="D3525" t="s">
        <v>31</v>
      </c>
      <c r="E3525">
        <v>1</v>
      </c>
      <c r="F3525">
        <v>0</v>
      </c>
      <c r="G3525">
        <v>0</v>
      </c>
      <c r="H3525">
        <v>1</v>
      </c>
      <c r="I3525">
        <v>0</v>
      </c>
      <c r="J3525">
        <v>0</v>
      </c>
      <c r="K3525">
        <v>0</v>
      </c>
      <c r="L3525">
        <v>7</v>
      </c>
      <c r="M3525">
        <v>3</v>
      </c>
      <c r="N3525">
        <v>0</v>
      </c>
      <c r="O3525">
        <v>0</v>
      </c>
      <c r="P3525">
        <v>0</v>
      </c>
      <c r="Q3525">
        <v>1</v>
      </c>
      <c r="R3525">
        <v>7</v>
      </c>
      <c r="S3525">
        <v>0</v>
      </c>
      <c r="T3525">
        <v>0</v>
      </c>
      <c r="U3525">
        <v>0</v>
      </c>
    </row>
    <row r="3526" spans="1:21" x14ac:dyDescent="0.35">
      <c r="A3526" t="s">
        <v>476</v>
      </c>
      <c r="B3526">
        <v>44378</v>
      </c>
      <c r="C3526" t="s">
        <v>470</v>
      </c>
      <c r="D3526" t="s">
        <v>31</v>
      </c>
      <c r="E3526">
        <v>1</v>
      </c>
      <c r="F3526">
        <v>0</v>
      </c>
      <c r="G3526">
        <v>0</v>
      </c>
      <c r="H3526">
        <v>0</v>
      </c>
      <c r="I3526">
        <v>1</v>
      </c>
      <c r="J3526">
        <v>0</v>
      </c>
      <c r="K3526">
        <v>0</v>
      </c>
      <c r="L3526">
        <v>5</v>
      </c>
      <c r="M3526">
        <v>9</v>
      </c>
      <c r="N3526">
        <v>4</v>
      </c>
      <c r="O3526">
        <v>4</v>
      </c>
      <c r="P3526">
        <v>2</v>
      </c>
      <c r="Q3526">
        <v>1</v>
      </c>
      <c r="R3526">
        <v>6</v>
      </c>
      <c r="S3526">
        <v>0</v>
      </c>
      <c r="T3526">
        <v>0</v>
      </c>
      <c r="U3526">
        <v>1</v>
      </c>
    </row>
    <row r="3527" spans="1:21" x14ac:dyDescent="0.35">
      <c r="A3527" t="s">
        <v>476</v>
      </c>
      <c r="B3527">
        <v>44379</v>
      </c>
      <c r="C3527" t="s">
        <v>471</v>
      </c>
      <c r="D3527" t="s">
        <v>55</v>
      </c>
      <c r="E3527">
        <v>1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5.666666666666667</v>
      </c>
      <c r="M3527">
        <v>5</v>
      </c>
      <c r="N3527">
        <v>2</v>
      </c>
      <c r="O3527">
        <v>2</v>
      </c>
      <c r="P3527">
        <v>0</v>
      </c>
      <c r="Q3527">
        <v>3</v>
      </c>
      <c r="R3527">
        <v>3</v>
      </c>
      <c r="S3527">
        <v>2</v>
      </c>
      <c r="T3527">
        <v>0</v>
      </c>
      <c r="U3527">
        <v>1</v>
      </c>
    </row>
    <row r="3528" spans="1:21" x14ac:dyDescent="0.35">
      <c r="A3528" t="s">
        <v>476</v>
      </c>
      <c r="B3528">
        <v>44380</v>
      </c>
      <c r="C3528" t="s">
        <v>469</v>
      </c>
      <c r="D3528" t="s">
        <v>55</v>
      </c>
      <c r="E3528">
        <v>1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7</v>
      </c>
      <c r="M3528">
        <v>5</v>
      </c>
      <c r="N3528">
        <v>4</v>
      </c>
      <c r="O3528">
        <v>2</v>
      </c>
      <c r="P3528">
        <v>1</v>
      </c>
      <c r="Q3528">
        <v>2</v>
      </c>
      <c r="R3528">
        <v>5</v>
      </c>
      <c r="S3528">
        <v>0</v>
      </c>
      <c r="T3528">
        <v>0</v>
      </c>
      <c r="U3528">
        <v>0</v>
      </c>
    </row>
    <row r="3529" spans="1:21" x14ac:dyDescent="0.35">
      <c r="A3529" t="s">
        <v>476</v>
      </c>
      <c r="B3529">
        <v>44381</v>
      </c>
      <c r="C3529" t="s">
        <v>473</v>
      </c>
      <c r="D3529" t="s">
        <v>55</v>
      </c>
      <c r="E3529">
        <v>1</v>
      </c>
      <c r="F3529">
        <v>0</v>
      </c>
      <c r="G3529">
        <v>0</v>
      </c>
      <c r="H3529">
        <v>0</v>
      </c>
      <c r="I3529">
        <v>1</v>
      </c>
      <c r="J3529">
        <v>0</v>
      </c>
      <c r="K3529">
        <v>0</v>
      </c>
      <c r="L3529">
        <v>7</v>
      </c>
      <c r="M3529">
        <v>5</v>
      </c>
      <c r="N3529">
        <v>1</v>
      </c>
      <c r="O3529">
        <v>1</v>
      </c>
      <c r="P3529">
        <v>0</v>
      </c>
      <c r="Q3529">
        <v>1</v>
      </c>
      <c r="R3529">
        <v>10</v>
      </c>
      <c r="S3529">
        <v>0</v>
      </c>
      <c r="T3529">
        <v>0</v>
      </c>
      <c r="U3529">
        <v>0</v>
      </c>
    </row>
    <row r="3530" spans="1:21" x14ac:dyDescent="0.35">
      <c r="A3530" t="s">
        <v>476</v>
      </c>
      <c r="B3530">
        <v>44383</v>
      </c>
      <c r="C3530" t="s">
        <v>468</v>
      </c>
      <c r="D3530" t="s">
        <v>32</v>
      </c>
      <c r="E3530">
        <v>1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4.333333333333333</v>
      </c>
      <c r="M3530">
        <v>8</v>
      </c>
      <c r="N3530">
        <v>6</v>
      </c>
      <c r="O3530">
        <v>6</v>
      </c>
      <c r="P3530">
        <v>2</v>
      </c>
      <c r="Q3530">
        <v>1</v>
      </c>
      <c r="R3530">
        <v>6</v>
      </c>
      <c r="S3530">
        <v>0</v>
      </c>
      <c r="T3530">
        <v>1</v>
      </c>
      <c r="U3530">
        <v>0</v>
      </c>
    </row>
    <row r="3531" spans="1:21" x14ac:dyDescent="0.35">
      <c r="A3531" t="s">
        <v>476</v>
      </c>
      <c r="B3531">
        <v>44384</v>
      </c>
      <c r="C3531" t="s">
        <v>470</v>
      </c>
      <c r="D3531" t="s">
        <v>32</v>
      </c>
      <c r="E3531">
        <v>1</v>
      </c>
      <c r="F3531">
        <v>0</v>
      </c>
      <c r="G3531">
        <v>0</v>
      </c>
      <c r="H3531">
        <v>0</v>
      </c>
      <c r="I3531">
        <v>1</v>
      </c>
      <c r="J3531">
        <v>0</v>
      </c>
      <c r="K3531">
        <v>0</v>
      </c>
      <c r="L3531">
        <v>6.666666666666667</v>
      </c>
      <c r="M3531">
        <v>4</v>
      </c>
      <c r="N3531">
        <v>4</v>
      </c>
      <c r="O3531">
        <v>3</v>
      </c>
      <c r="P3531">
        <v>2</v>
      </c>
      <c r="Q3531">
        <v>0</v>
      </c>
      <c r="R3531">
        <v>6</v>
      </c>
      <c r="S3531">
        <v>0</v>
      </c>
      <c r="T3531">
        <v>0</v>
      </c>
      <c r="U3531">
        <v>0</v>
      </c>
    </row>
    <row r="3532" spans="1:21" x14ac:dyDescent="0.35">
      <c r="A3532" t="s">
        <v>476</v>
      </c>
      <c r="B3532">
        <v>44385</v>
      </c>
      <c r="C3532" t="s">
        <v>471</v>
      </c>
      <c r="D3532" t="s">
        <v>32</v>
      </c>
      <c r="E3532">
        <v>1</v>
      </c>
      <c r="F3532">
        <v>0</v>
      </c>
      <c r="G3532">
        <v>0</v>
      </c>
      <c r="H3532">
        <v>1</v>
      </c>
      <c r="I3532">
        <v>0</v>
      </c>
      <c r="J3532">
        <v>0</v>
      </c>
      <c r="K3532">
        <v>0</v>
      </c>
      <c r="L3532">
        <v>6.666666666666667</v>
      </c>
      <c r="M3532">
        <v>5</v>
      </c>
      <c r="N3532">
        <v>1</v>
      </c>
      <c r="O3532">
        <v>1</v>
      </c>
      <c r="P3532">
        <v>0</v>
      </c>
      <c r="Q3532">
        <v>1</v>
      </c>
      <c r="R3532">
        <v>10</v>
      </c>
      <c r="S3532">
        <v>0</v>
      </c>
      <c r="T3532">
        <v>0</v>
      </c>
      <c r="U3532">
        <v>1</v>
      </c>
    </row>
    <row r="3533" spans="1:21" x14ac:dyDescent="0.35">
      <c r="A3533" t="s">
        <v>476</v>
      </c>
      <c r="B3533">
        <v>44386</v>
      </c>
      <c r="C3533" t="s">
        <v>469</v>
      </c>
      <c r="D3533" t="s">
        <v>33</v>
      </c>
      <c r="E3533">
        <v>1</v>
      </c>
      <c r="F3533">
        <v>0</v>
      </c>
      <c r="G3533">
        <v>0</v>
      </c>
      <c r="H3533">
        <v>0</v>
      </c>
      <c r="I3533">
        <v>1</v>
      </c>
      <c r="J3533">
        <v>0</v>
      </c>
      <c r="K3533">
        <v>0</v>
      </c>
      <c r="L3533">
        <v>5</v>
      </c>
      <c r="M3533">
        <v>3</v>
      </c>
      <c r="N3533">
        <v>3</v>
      </c>
      <c r="O3533">
        <v>3</v>
      </c>
      <c r="P3533">
        <v>0</v>
      </c>
      <c r="Q3533">
        <v>0</v>
      </c>
      <c r="R3533">
        <v>5</v>
      </c>
      <c r="S3533">
        <v>3</v>
      </c>
      <c r="T3533">
        <v>0</v>
      </c>
      <c r="U3533">
        <v>0</v>
      </c>
    </row>
    <row r="3534" spans="1:21" x14ac:dyDescent="0.35">
      <c r="A3534" t="s">
        <v>476</v>
      </c>
      <c r="B3534">
        <v>44387</v>
      </c>
      <c r="C3534" t="s">
        <v>473</v>
      </c>
      <c r="D3534" t="s">
        <v>33</v>
      </c>
      <c r="E3534">
        <v>1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5</v>
      </c>
      <c r="M3534">
        <v>4</v>
      </c>
      <c r="N3534">
        <v>2</v>
      </c>
      <c r="O3534">
        <v>2</v>
      </c>
      <c r="P3534">
        <v>2</v>
      </c>
      <c r="Q3534">
        <v>4</v>
      </c>
      <c r="R3534">
        <v>4</v>
      </c>
      <c r="S3534">
        <v>0</v>
      </c>
      <c r="T3534">
        <v>0</v>
      </c>
      <c r="U3534">
        <v>0</v>
      </c>
    </row>
    <row r="3535" spans="1:21" x14ac:dyDescent="0.35">
      <c r="A3535" t="s">
        <v>476</v>
      </c>
      <c r="B3535">
        <v>44388</v>
      </c>
      <c r="C3535" t="s">
        <v>468</v>
      </c>
      <c r="D3535" t="s">
        <v>33</v>
      </c>
      <c r="E3535">
        <v>1</v>
      </c>
      <c r="F3535">
        <v>0</v>
      </c>
      <c r="G3535">
        <v>0</v>
      </c>
      <c r="H3535">
        <v>1</v>
      </c>
      <c r="I3535">
        <v>0</v>
      </c>
      <c r="J3535">
        <v>0</v>
      </c>
      <c r="K3535">
        <v>0</v>
      </c>
      <c r="L3535">
        <v>7</v>
      </c>
      <c r="M3535">
        <v>4</v>
      </c>
      <c r="N3535">
        <v>1</v>
      </c>
      <c r="O3535">
        <v>1</v>
      </c>
      <c r="P3535">
        <v>0</v>
      </c>
      <c r="Q3535">
        <v>1</v>
      </c>
      <c r="R3535">
        <v>3</v>
      </c>
      <c r="S3535">
        <v>1</v>
      </c>
      <c r="T3535">
        <v>0</v>
      </c>
      <c r="U3535">
        <v>0</v>
      </c>
    </row>
    <row r="3536" spans="1:21" x14ac:dyDescent="0.35">
      <c r="A3536" t="s">
        <v>476</v>
      </c>
      <c r="B3536">
        <v>44393</v>
      </c>
      <c r="C3536" t="s">
        <v>470</v>
      </c>
      <c r="D3536" t="s">
        <v>40</v>
      </c>
      <c r="E3536">
        <v>1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5.333333333333333</v>
      </c>
      <c r="M3536">
        <v>7</v>
      </c>
      <c r="N3536">
        <v>3</v>
      </c>
      <c r="O3536">
        <v>3</v>
      </c>
      <c r="P3536">
        <v>1</v>
      </c>
      <c r="Q3536">
        <v>0</v>
      </c>
      <c r="R3536">
        <v>7</v>
      </c>
      <c r="S3536">
        <v>1</v>
      </c>
      <c r="T3536">
        <v>0</v>
      </c>
      <c r="U3536">
        <v>1</v>
      </c>
    </row>
    <row r="3537" spans="1:21" x14ac:dyDescent="0.35">
      <c r="A3537" t="s">
        <v>476</v>
      </c>
      <c r="B3537">
        <v>44394</v>
      </c>
      <c r="C3537" t="s">
        <v>471</v>
      </c>
      <c r="D3537" t="s">
        <v>40</v>
      </c>
      <c r="E3537">
        <v>1</v>
      </c>
      <c r="F3537">
        <v>0</v>
      </c>
      <c r="G3537">
        <v>0</v>
      </c>
      <c r="H3537">
        <v>0</v>
      </c>
      <c r="I3537">
        <v>1</v>
      </c>
      <c r="J3537">
        <v>0</v>
      </c>
      <c r="K3537">
        <v>0</v>
      </c>
      <c r="L3537">
        <v>6</v>
      </c>
      <c r="M3537">
        <v>6</v>
      </c>
      <c r="N3537">
        <v>2</v>
      </c>
      <c r="O3537">
        <v>2</v>
      </c>
      <c r="P3537">
        <v>0</v>
      </c>
      <c r="Q3537">
        <v>1</v>
      </c>
      <c r="R3537">
        <v>7</v>
      </c>
      <c r="S3537">
        <v>1</v>
      </c>
      <c r="T3537">
        <v>0</v>
      </c>
      <c r="U3537">
        <v>0</v>
      </c>
    </row>
    <row r="3538" spans="1:21" x14ac:dyDescent="0.35">
      <c r="A3538" t="s">
        <v>476</v>
      </c>
      <c r="B3538">
        <v>44395</v>
      </c>
      <c r="C3538" t="s">
        <v>468</v>
      </c>
      <c r="D3538" t="s">
        <v>40</v>
      </c>
      <c r="E3538">
        <v>1</v>
      </c>
      <c r="F3538">
        <v>0</v>
      </c>
      <c r="G3538">
        <v>0</v>
      </c>
      <c r="H3538">
        <v>0</v>
      </c>
      <c r="I3538">
        <v>1</v>
      </c>
      <c r="J3538">
        <v>0</v>
      </c>
      <c r="K3538">
        <v>0</v>
      </c>
      <c r="L3538">
        <v>7</v>
      </c>
      <c r="M3538">
        <v>6</v>
      </c>
      <c r="N3538">
        <v>3</v>
      </c>
      <c r="O3538">
        <v>3</v>
      </c>
      <c r="P3538">
        <v>2</v>
      </c>
      <c r="Q3538">
        <v>0</v>
      </c>
      <c r="R3538">
        <v>8</v>
      </c>
      <c r="S3538">
        <v>0</v>
      </c>
      <c r="T3538">
        <v>0</v>
      </c>
      <c r="U3538">
        <v>0</v>
      </c>
    </row>
    <row r="3539" spans="1:21" x14ac:dyDescent="0.35">
      <c r="A3539" t="s">
        <v>476</v>
      </c>
      <c r="B3539">
        <v>44396</v>
      </c>
      <c r="C3539" t="s">
        <v>469</v>
      </c>
      <c r="D3539" t="s">
        <v>106</v>
      </c>
      <c r="E3539">
        <v>1</v>
      </c>
      <c r="F3539">
        <v>0</v>
      </c>
      <c r="G3539">
        <v>0</v>
      </c>
      <c r="H3539">
        <v>1</v>
      </c>
      <c r="I3539">
        <v>0</v>
      </c>
      <c r="J3539">
        <v>0</v>
      </c>
      <c r="K3539">
        <v>0</v>
      </c>
      <c r="L3539">
        <v>7</v>
      </c>
      <c r="M3539">
        <v>7</v>
      </c>
      <c r="N3539">
        <v>0</v>
      </c>
      <c r="O3539">
        <v>0</v>
      </c>
      <c r="P3539">
        <v>0</v>
      </c>
      <c r="Q3539">
        <v>1</v>
      </c>
      <c r="R3539">
        <v>3</v>
      </c>
      <c r="S3539">
        <v>0</v>
      </c>
      <c r="T3539">
        <v>0</v>
      </c>
      <c r="U3539">
        <v>0</v>
      </c>
    </row>
    <row r="3540" spans="1:21" x14ac:dyDescent="0.35">
      <c r="A3540" t="s">
        <v>476</v>
      </c>
      <c r="B3540">
        <v>44397</v>
      </c>
      <c r="C3540" t="s">
        <v>473</v>
      </c>
      <c r="D3540" t="s">
        <v>106</v>
      </c>
      <c r="E3540">
        <v>1</v>
      </c>
      <c r="F3540">
        <v>0</v>
      </c>
      <c r="G3540">
        <v>0</v>
      </c>
      <c r="H3540">
        <v>1</v>
      </c>
      <c r="I3540">
        <v>0</v>
      </c>
      <c r="J3540">
        <v>0</v>
      </c>
      <c r="K3540">
        <v>0</v>
      </c>
      <c r="L3540">
        <v>6</v>
      </c>
      <c r="M3540">
        <v>5</v>
      </c>
      <c r="N3540">
        <v>0</v>
      </c>
      <c r="O3540">
        <v>0</v>
      </c>
      <c r="P3540">
        <v>0</v>
      </c>
      <c r="Q3540">
        <v>2</v>
      </c>
      <c r="R3540">
        <v>7</v>
      </c>
      <c r="S3540">
        <v>0</v>
      </c>
      <c r="T3540">
        <v>0</v>
      </c>
      <c r="U3540">
        <v>0</v>
      </c>
    </row>
    <row r="3541" spans="1:21" x14ac:dyDescent="0.35">
      <c r="A3541" t="s">
        <v>476</v>
      </c>
      <c r="B3541">
        <v>44399</v>
      </c>
      <c r="C3541" t="s">
        <v>470</v>
      </c>
      <c r="D3541" t="s">
        <v>34</v>
      </c>
      <c r="E3541">
        <v>1</v>
      </c>
      <c r="F3541">
        <v>0</v>
      </c>
      <c r="G3541">
        <v>0</v>
      </c>
      <c r="H3541">
        <v>1</v>
      </c>
      <c r="I3541">
        <v>0</v>
      </c>
      <c r="J3541">
        <v>0</v>
      </c>
      <c r="K3541">
        <v>0</v>
      </c>
      <c r="L3541">
        <v>7</v>
      </c>
      <c r="M3541">
        <v>3</v>
      </c>
      <c r="N3541">
        <v>1</v>
      </c>
      <c r="O3541">
        <v>1</v>
      </c>
      <c r="P3541">
        <v>1</v>
      </c>
      <c r="Q3541">
        <v>3</v>
      </c>
      <c r="R3541">
        <v>13</v>
      </c>
      <c r="S3541">
        <v>1</v>
      </c>
      <c r="T3541">
        <v>0</v>
      </c>
      <c r="U3541">
        <v>0</v>
      </c>
    </row>
    <row r="3542" spans="1:21" x14ac:dyDescent="0.35">
      <c r="A3542" t="s">
        <v>476</v>
      </c>
      <c r="B3542">
        <v>44400</v>
      </c>
      <c r="C3542" t="s">
        <v>471</v>
      </c>
      <c r="D3542" t="s">
        <v>34</v>
      </c>
      <c r="E3542">
        <v>1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6</v>
      </c>
      <c r="M3542">
        <v>4</v>
      </c>
      <c r="N3542">
        <v>3</v>
      </c>
      <c r="O3542">
        <v>3</v>
      </c>
      <c r="P3542">
        <v>2</v>
      </c>
      <c r="Q3542">
        <v>1</v>
      </c>
      <c r="R3542">
        <v>10</v>
      </c>
      <c r="S3542">
        <v>0</v>
      </c>
      <c r="T3542">
        <v>0</v>
      </c>
      <c r="U3542">
        <v>1</v>
      </c>
    </row>
    <row r="3543" spans="1:21" x14ac:dyDescent="0.35">
      <c r="A3543" t="s">
        <v>476</v>
      </c>
      <c r="B3543">
        <v>44401</v>
      </c>
      <c r="C3543" t="s">
        <v>468</v>
      </c>
      <c r="D3543" t="s">
        <v>34</v>
      </c>
      <c r="E3543">
        <v>1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5</v>
      </c>
      <c r="M3543">
        <v>5</v>
      </c>
      <c r="N3543">
        <v>4</v>
      </c>
      <c r="O3543">
        <v>4</v>
      </c>
      <c r="P3543">
        <v>2</v>
      </c>
      <c r="Q3543">
        <v>3</v>
      </c>
      <c r="R3543">
        <v>6</v>
      </c>
      <c r="S3543">
        <v>0</v>
      </c>
      <c r="T3543">
        <v>0</v>
      </c>
      <c r="U3543">
        <v>0</v>
      </c>
    </row>
    <row r="3544" spans="1:21" x14ac:dyDescent="0.35">
      <c r="A3544" t="s">
        <v>476</v>
      </c>
      <c r="B3544" t="s">
        <v>0</v>
      </c>
      <c r="C3544" t="s">
        <v>1</v>
      </c>
      <c r="D3544" t="s">
        <v>2</v>
      </c>
      <c r="E3544" t="s">
        <v>3</v>
      </c>
      <c r="F3544" t="s">
        <v>4</v>
      </c>
      <c r="G3544" t="s">
        <v>5</v>
      </c>
      <c r="H3544" t="s">
        <v>6</v>
      </c>
      <c r="I3544" t="s">
        <v>7</v>
      </c>
      <c r="J3544" t="s">
        <v>8</v>
      </c>
      <c r="K3544" t="s">
        <v>9</v>
      </c>
      <c r="L3544" t="s">
        <v>10</v>
      </c>
      <c r="M3544" t="s">
        <v>11</v>
      </c>
      <c r="N3544" t="s">
        <v>12</v>
      </c>
      <c r="O3544" t="s">
        <v>13</v>
      </c>
      <c r="P3544" t="s">
        <v>14</v>
      </c>
      <c r="Q3544" t="s">
        <v>15</v>
      </c>
      <c r="R3544" t="s">
        <v>16</v>
      </c>
      <c r="S3544" t="s">
        <v>17</v>
      </c>
      <c r="T3544" t="s">
        <v>18</v>
      </c>
      <c r="U3544" t="s">
        <v>19</v>
      </c>
    </row>
    <row r="3545" spans="1:21" x14ac:dyDescent="0.35">
      <c r="A3545" t="s">
        <v>476</v>
      </c>
      <c r="B3545">
        <v>44402</v>
      </c>
      <c r="C3545" t="s">
        <v>469</v>
      </c>
      <c r="D3545" t="s">
        <v>34</v>
      </c>
      <c r="E3545">
        <v>1</v>
      </c>
      <c r="F3545">
        <v>0</v>
      </c>
      <c r="G3545">
        <v>0</v>
      </c>
      <c r="H3545">
        <v>0</v>
      </c>
      <c r="I3545">
        <v>1</v>
      </c>
      <c r="J3545">
        <v>0</v>
      </c>
      <c r="K3545">
        <v>0</v>
      </c>
      <c r="L3545">
        <v>4</v>
      </c>
      <c r="M3545">
        <v>5</v>
      </c>
      <c r="N3545">
        <v>4</v>
      </c>
      <c r="O3545">
        <v>4</v>
      </c>
      <c r="P3545">
        <v>0</v>
      </c>
      <c r="Q3545">
        <v>1</v>
      </c>
      <c r="R3545">
        <v>3</v>
      </c>
      <c r="S3545">
        <v>1</v>
      </c>
      <c r="T3545">
        <v>0</v>
      </c>
      <c r="U3545">
        <v>0</v>
      </c>
    </row>
    <row r="3546" spans="1:21" x14ac:dyDescent="0.35">
      <c r="A3546" t="s">
        <v>476</v>
      </c>
      <c r="B3546">
        <v>44404</v>
      </c>
      <c r="C3546" t="s">
        <v>473</v>
      </c>
      <c r="D3546" t="s">
        <v>74</v>
      </c>
      <c r="E3546">
        <v>1</v>
      </c>
      <c r="F3546">
        <v>0</v>
      </c>
      <c r="G3546">
        <v>0</v>
      </c>
      <c r="H3546">
        <v>0</v>
      </c>
      <c r="I3546">
        <v>1</v>
      </c>
      <c r="J3546">
        <v>0</v>
      </c>
      <c r="K3546">
        <v>0</v>
      </c>
      <c r="L3546">
        <v>4.333333333333333</v>
      </c>
      <c r="M3546">
        <v>7</v>
      </c>
      <c r="N3546">
        <v>6</v>
      </c>
      <c r="O3546">
        <v>6</v>
      </c>
      <c r="P3546">
        <v>1</v>
      </c>
      <c r="Q3546">
        <v>1</v>
      </c>
      <c r="R3546">
        <v>6</v>
      </c>
      <c r="S3546">
        <v>0</v>
      </c>
      <c r="T3546">
        <v>0</v>
      </c>
      <c r="U3546">
        <v>0</v>
      </c>
    </row>
    <row r="3547" spans="1:21" x14ac:dyDescent="0.35">
      <c r="A3547" t="s">
        <v>476</v>
      </c>
      <c r="B3547">
        <v>44405</v>
      </c>
      <c r="C3547" t="s">
        <v>470</v>
      </c>
      <c r="D3547" t="s">
        <v>74</v>
      </c>
      <c r="E3547">
        <v>1</v>
      </c>
      <c r="F3547">
        <v>0</v>
      </c>
      <c r="G3547">
        <v>0</v>
      </c>
      <c r="H3547">
        <v>1</v>
      </c>
      <c r="I3547">
        <v>0</v>
      </c>
      <c r="J3547">
        <v>0</v>
      </c>
      <c r="K3547">
        <v>0</v>
      </c>
      <c r="L3547">
        <v>6</v>
      </c>
      <c r="M3547">
        <v>1</v>
      </c>
      <c r="N3547">
        <v>0</v>
      </c>
      <c r="O3547">
        <v>0</v>
      </c>
      <c r="P3547">
        <v>0</v>
      </c>
      <c r="Q3547">
        <v>1</v>
      </c>
      <c r="R3547">
        <v>9</v>
      </c>
      <c r="S3547">
        <v>0</v>
      </c>
      <c r="T3547">
        <v>0</v>
      </c>
      <c r="U3547">
        <v>0</v>
      </c>
    </row>
    <row r="3548" spans="1:21" x14ac:dyDescent="0.35">
      <c r="A3548" t="s">
        <v>476</v>
      </c>
      <c r="B3548">
        <v>44406</v>
      </c>
      <c r="C3548" t="s">
        <v>471</v>
      </c>
      <c r="D3548" t="s">
        <v>163</v>
      </c>
      <c r="E3548">
        <v>1</v>
      </c>
      <c r="F3548">
        <v>0</v>
      </c>
      <c r="G3548">
        <v>0</v>
      </c>
      <c r="H3548">
        <v>1</v>
      </c>
      <c r="I3548">
        <v>0</v>
      </c>
      <c r="J3548">
        <v>0</v>
      </c>
      <c r="K3548">
        <v>0</v>
      </c>
      <c r="L3548">
        <v>7</v>
      </c>
      <c r="M3548">
        <v>3</v>
      </c>
      <c r="N3548">
        <v>0</v>
      </c>
      <c r="O3548">
        <v>0</v>
      </c>
      <c r="P3548">
        <v>0</v>
      </c>
      <c r="Q3548">
        <v>3</v>
      </c>
      <c r="R3548">
        <v>10</v>
      </c>
      <c r="S3548">
        <v>0</v>
      </c>
      <c r="T3548">
        <v>0</v>
      </c>
      <c r="U3548">
        <v>0</v>
      </c>
    </row>
    <row r="3549" spans="1:21" x14ac:dyDescent="0.35">
      <c r="A3549" t="s">
        <v>476</v>
      </c>
      <c r="B3549">
        <v>44407</v>
      </c>
      <c r="C3549" t="s">
        <v>468</v>
      </c>
      <c r="D3549" t="s">
        <v>163</v>
      </c>
      <c r="E3549">
        <v>1</v>
      </c>
      <c r="F3549">
        <v>0</v>
      </c>
      <c r="G3549">
        <v>0</v>
      </c>
      <c r="H3549">
        <v>1</v>
      </c>
      <c r="I3549">
        <v>0</v>
      </c>
      <c r="J3549">
        <v>0</v>
      </c>
      <c r="K3549">
        <v>0</v>
      </c>
      <c r="L3549">
        <v>7</v>
      </c>
      <c r="M3549">
        <v>6</v>
      </c>
      <c r="N3549">
        <v>0</v>
      </c>
      <c r="O3549">
        <v>0</v>
      </c>
      <c r="P3549">
        <v>0</v>
      </c>
      <c r="Q3549">
        <v>1</v>
      </c>
      <c r="R3549">
        <v>7</v>
      </c>
      <c r="S3549">
        <v>0</v>
      </c>
      <c r="T3549">
        <v>0</v>
      </c>
      <c r="U3549">
        <v>0</v>
      </c>
    </row>
    <row r="3550" spans="1:21" x14ac:dyDescent="0.35">
      <c r="A3550" t="s">
        <v>476</v>
      </c>
      <c r="B3550">
        <v>44408</v>
      </c>
      <c r="C3550" t="s">
        <v>469</v>
      </c>
      <c r="D3550" t="s">
        <v>163</v>
      </c>
      <c r="E3550">
        <v>1</v>
      </c>
      <c r="F3550">
        <v>0</v>
      </c>
      <c r="G3550">
        <v>0</v>
      </c>
      <c r="H3550">
        <v>0</v>
      </c>
      <c r="I3550">
        <v>1</v>
      </c>
      <c r="J3550">
        <v>0</v>
      </c>
      <c r="K3550">
        <v>0</v>
      </c>
      <c r="L3550">
        <v>6.333333333333333</v>
      </c>
      <c r="M3550">
        <v>5</v>
      </c>
      <c r="N3550">
        <v>1</v>
      </c>
      <c r="O3550">
        <v>1</v>
      </c>
      <c r="P3550">
        <v>0</v>
      </c>
      <c r="Q3550">
        <v>1</v>
      </c>
      <c r="R3550">
        <v>6</v>
      </c>
      <c r="S3550">
        <v>0</v>
      </c>
      <c r="T3550">
        <v>0</v>
      </c>
      <c r="U3550">
        <v>0</v>
      </c>
    </row>
    <row r="3551" spans="1:21" x14ac:dyDescent="0.35">
      <c r="A3551" t="s">
        <v>476</v>
      </c>
      <c r="B3551">
        <v>44409</v>
      </c>
      <c r="C3551" t="s">
        <v>474</v>
      </c>
      <c r="D3551" t="s">
        <v>163</v>
      </c>
      <c r="E3551">
        <v>1</v>
      </c>
      <c r="F3551">
        <v>0</v>
      </c>
      <c r="G3551">
        <v>0</v>
      </c>
      <c r="H3551">
        <v>1</v>
      </c>
      <c r="I3551">
        <v>0</v>
      </c>
      <c r="J3551">
        <v>0</v>
      </c>
      <c r="K3551">
        <v>0</v>
      </c>
      <c r="L3551">
        <v>5</v>
      </c>
      <c r="M3551">
        <v>3</v>
      </c>
      <c r="N3551">
        <v>3</v>
      </c>
      <c r="O3551">
        <v>3</v>
      </c>
      <c r="P3551">
        <v>1</v>
      </c>
      <c r="Q3551">
        <v>3</v>
      </c>
      <c r="R3551">
        <v>3</v>
      </c>
      <c r="S3551">
        <v>0</v>
      </c>
      <c r="T3551">
        <v>0</v>
      </c>
      <c r="U3551">
        <v>0</v>
      </c>
    </row>
    <row r="3552" spans="1:21" x14ac:dyDescent="0.35">
      <c r="A3552" t="s">
        <v>476</v>
      </c>
      <c r="B3552">
        <v>44411</v>
      </c>
      <c r="C3552" t="s">
        <v>470</v>
      </c>
      <c r="D3552" t="s">
        <v>69</v>
      </c>
      <c r="E3552">
        <v>1</v>
      </c>
      <c r="F3552">
        <v>0</v>
      </c>
      <c r="G3552">
        <v>0</v>
      </c>
      <c r="H3552">
        <v>0</v>
      </c>
      <c r="I3552">
        <v>1</v>
      </c>
      <c r="J3552">
        <v>0</v>
      </c>
      <c r="K3552">
        <v>0</v>
      </c>
      <c r="L3552">
        <v>4.333333333333333</v>
      </c>
      <c r="M3552">
        <v>8</v>
      </c>
      <c r="N3552">
        <v>5</v>
      </c>
      <c r="O3552">
        <v>5</v>
      </c>
      <c r="P3552">
        <v>1</v>
      </c>
      <c r="Q3552">
        <v>0</v>
      </c>
      <c r="R3552">
        <v>4</v>
      </c>
      <c r="S3552">
        <v>0</v>
      </c>
      <c r="T3552">
        <v>0</v>
      </c>
      <c r="U3552">
        <v>0</v>
      </c>
    </row>
    <row r="3553" spans="1:21" x14ac:dyDescent="0.35">
      <c r="A3553" t="s">
        <v>476</v>
      </c>
      <c r="B3553">
        <v>44412</v>
      </c>
      <c r="C3553" t="s">
        <v>471</v>
      </c>
      <c r="D3553" t="s">
        <v>69</v>
      </c>
      <c r="E3553">
        <v>1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6</v>
      </c>
      <c r="M3553">
        <v>8</v>
      </c>
      <c r="N3553">
        <v>3</v>
      </c>
      <c r="O3553">
        <v>3</v>
      </c>
      <c r="P3553">
        <v>0</v>
      </c>
      <c r="Q3553">
        <v>0</v>
      </c>
      <c r="R3553">
        <v>8</v>
      </c>
      <c r="S3553">
        <v>0</v>
      </c>
      <c r="T3553">
        <v>0</v>
      </c>
      <c r="U3553">
        <v>0</v>
      </c>
    </row>
    <row r="3554" spans="1:21" x14ac:dyDescent="0.35">
      <c r="A3554" t="s">
        <v>476</v>
      </c>
      <c r="B3554">
        <v>44414</v>
      </c>
      <c r="C3554" t="s">
        <v>468</v>
      </c>
      <c r="D3554" t="s">
        <v>31</v>
      </c>
      <c r="E3554">
        <v>1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7</v>
      </c>
      <c r="M3554">
        <v>5</v>
      </c>
      <c r="N3554">
        <v>1</v>
      </c>
      <c r="O3554">
        <v>1</v>
      </c>
      <c r="P3554">
        <v>0</v>
      </c>
      <c r="Q3554">
        <v>0</v>
      </c>
      <c r="R3554">
        <v>8</v>
      </c>
      <c r="S3554">
        <v>0</v>
      </c>
      <c r="T3554">
        <v>0</v>
      </c>
      <c r="U3554">
        <v>0</v>
      </c>
    </row>
    <row r="3555" spans="1:21" x14ac:dyDescent="0.35">
      <c r="A3555" t="s">
        <v>476</v>
      </c>
      <c r="B3555">
        <v>44415</v>
      </c>
      <c r="C3555" t="s">
        <v>469</v>
      </c>
      <c r="D3555" t="s">
        <v>31</v>
      </c>
      <c r="E3555">
        <v>1</v>
      </c>
      <c r="F3555">
        <v>0</v>
      </c>
      <c r="G3555">
        <v>0</v>
      </c>
      <c r="H3555">
        <v>1</v>
      </c>
      <c r="I3555">
        <v>0</v>
      </c>
      <c r="J3555">
        <v>0</v>
      </c>
      <c r="K3555">
        <v>0</v>
      </c>
      <c r="L3555">
        <v>7</v>
      </c>
      <c r="M3555">
        <v>4</v>
      </c>
      <c r="N3555">
        <v>2</v>
      </c>
      <c r="O3555">
        <v>2</v>
      </c>
      <c r="P3555">
        <v>1</v>
      </c>
      <c r="Q3555">
        <v>2</v>
      </c>
      <c r="R3555">
        <v>4</v>
      </c>
      <c r="S3555">
        <v>0</v>
      </c>
      <c r="T3555">
        <v>0</v>
      </c>
      <c r="U3555">
        <v>0</v>
      </c>
    </row>
    <row r="3556" spans="1:21" x14ac:dyDescent="0.35">
      <c r="A3556" t="s">
        <v>476</v>
      </c>
      <c r="B3556">
        <v>44416</v>
      </c>
      <c r="C3556" t="s">
        <v>473</v>
      </c>
      <c r="D3556" t="s">
        <v>31</v>
      </c>
      <c r="E3556">
        <v>1</v>
      </c>
      <c r="F3556">
        <v>0</v>
      </c>
      <c r="G3556">
        <v>0</v>
      </c>
      <c r="H3556">
        <v>1</v>
      </c>
      <c r="I3556">
        <v>0</v>
      </c>
      <c r="J3556">
        <v>0</v>
      </c>
      <c r="K3556">
        <v>0</v>
      </c>
      <c r="L3556">
        <v>6</v>
      </c>
      <c r="M3556">
        <v>3</v>
      </c>
      <c r="N3556">
        <v>2</v>
      </c>
      <c r="O3556">
        <v>2</v>
      </c>
      <c r="P3556">
        <v>0</v>
      </c>
      <c r="Q3556">
        <v>2</v>
      </c>
      <c r="R3556">
        <v>4</v>
      </c>
      <c r="S3556">
        <v>0</v>
      </c>
      <c r="T3556">
        <v>0</v>
      </c>
      <c r="U3556">
        <v>0</v>
      </c>
    </row>
    <row r="3557" spans="1:21" x14ac:dyDescent="0.35">
      <c r="A3557" t="s">
        <v>476</v>
      </c>
      <c r="B3557">
        <v>44418</v>
      </c>
      <c r="C3557" t="s">
        <v>470</v>
      </c>
      <c r="D3557" t="s">
        <v>66</v>
      </c>
      <c r="E3557">
        <v>1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1.6666666666666665</v>
      </c>
      <c r="M3557">
        <v>5</v>
      </c>
      <c r="N3557">
        <v>3</v>
      </c>
      <c r="O3557">
        <v>3</v>
      </c>
      <c r="P3557">
        <v>0</v>
      </c>
      <c r="Q3557">
        <v>3</v>
      </c>
      <c r="R3557">
        <v>2</v>
      </c>
      <c r="S3557">
        <v>0</v>
      </c>
      <c r="T3557">
        <v>0</v>
      </c>
      <c r="U3557">
        <v>0</v>
      </c>
    </row>
    <row r="3558" spans="1:21" x14ac:dyDescent="0.35">
      <c r="A3558" t="s">
        <v>476</v>
      </c>
      <c r="B3558">
        <v>44419</v>
      </c>
      <c r="C3558" t="s">
        <v>471</v>
      </c>
      <c r="D3558" t="s">
        <v>66</v>
      </c>
      <c r="E3558">
        <v>1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6</v>
      </c>
      <c r="M3558">
        <v>2</v>
      </c>
      <c r="N3558">
        <v>2</v>
      </c>
      <c r="O3558">
        <v>1</v>
      </c>
      <c r="P3558">
        <v>0</v>
      </c>
      <c r="Q3558">
        <v>3</v>
      </c>
      <c r="R3558">
        <v>6</v>
      </c>
      <c r="S3558">
        <v>0</v>
      </c>
      <c r="T3558">
        <v>0</v>
      </c>
      <c r="U3558">
        <v>0</v>
      </c>
    </row>
    <row r="3559" spans="1:21" x14ac:dyDescent="0.35">
      <c r="A3559" t="s">
        <v>476</v>
      </c>
      <c r="B3559">
        <v>44420</v>
      </c>
      <c r="C3559" t="s">
        <v>468</v>
      </c>
      <c r="D3559" t="s">
        <v>66</v>
      </c>
      <c r="E3559">
        <v>1</v>
      </c>
      <c r="F3559">
        <v>0</v>
      </c>
      <c r="G3559">
        <v>0</v>
      </c>
      <c r="H3559">
        <v>1</v>
      </c>
      <c r="I3559">
        <v>0</v>
      </c>
      <c r="J3559">
        <v>0</v>
      </c>
      <c r="K3559">
        <v>0</v>
      </c>
      <c r="L3559">
        <v>6</v>
      </c>
      <c r="M3559">
        <v>3</v>
      </c>
      <c r="N3559">
        <v>0</v>
      </c>
      <c r="O3559">
        <v>0</v>
      </c>
      <c r="P3559">
        <v>0</v>
      </c>
      <c r="Q3559">
        <v>2</v>
      </c>
      <c r="R3559">
        <v>6</v>
      </c>
      <c r="S3559">
        <v>0</v>
      </c>
      <c r="T3559">
        <v>0</v>
      </c>
      <c r="U3559">
        <v>0</v>
      </c>
    </row>
    <row r="3560" spans="1:21" x14ac:dyDescent="0.35">
      <c r="A3560" t="s">
        <v>476</v>
      </c>
      <c r="B3560">
        <v>44421</v>
      </c>
      <c r="C3560" t="s">
        <v>469</v>
      </c>
      <c r="D3560" t="s">
        <v>33</v>
      </c>
      <c r="E3560">
        <v>1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0</v>
      </c>
      <c r="L3560">
        <v>5</v>
      </c>
      <c r="M3560">
        <v>8</v>
      </c>
      <c r="N3560">
        <v>5</v>
      </c>
      <c r="O3560">
        <v>3</v>
      </c>
      <c r="P3560">
        <v>0</v>
      </c>
      <c r="Q3560">
        <v>1</v>
      </c>
      <c r="R3560">
        <v>2</v>
      </c>
      <c r="S3560">
        <v>0</v>
      </c>
      <c r="T3560">
        <v>0</v>
      </c>
      <c r="U3560">
        <v>0</v>
      </c>
    </row>
    <row r="3561" spans="1:21" x14ac:dyDescent="0.35">
      <c r="A3561" t="s">
        <v>476</v>
      </c>
      <c r="B3561">
        <v>44422</v>
      </c>
      <c r="C3561" t="s">
        <v>473</v>
      </c>
      <c r="D3561" t="s">
        <v>33</v>
      </c>
      <c r="E3561">
        <v>1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5.333333333333333</v>
      </c>
      <c r="M3561">
        <v>8</v>
      </c>
      <c r="N3561">
        <v>3</v>
      </c>
      <c r="O3561">
        <v>3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</row>
    <row r="3562" spans="1:21" x14ac:dyDescent="0.35">
      <c r="A3562" t="s">
        <v>476</v>
      </c>
      <c r="B3562">
        <v>44423</v>
      </c>
      <c r="C3562" t="s">
        <v>470</v>
      </c>
      <c r="D3562" t="s">
        <v>33</v>
      </c>
      <c r="E3562">
        <v>1</v>
      </c>
      <c r="F3562">
        <v>0</v>
      </c>
      <c r="G3562">
        <v>0</v>
      </c>
      <c r="H3562">
        <v>0</v>
      </c>
      <c r="I3562">
        <v>1</v>
      </c>
      <c r="J3562">
        <v>0</v>
      </c>
      <c r="K3562">
        <v>0</v>
      </c>
      <c r="L3562">
        <v>5</v>
      </c>
      <c r="M3562">
        <v>7</v>
      </c>
      <c r="N3562">
        <v>7</v>
      </c>
      <c r="O3562">
        <v>7</v>
      </c>
      <c r="P3562">
        <v>3</v>
      </c>
      <c r="Q3562">
        <v>1</v>
      </c>
      <c r="R3562">
        <v>5</v>
      </c>
      <c r="S3562">
        <v>0</v>
      </c>
      <c r="T3562">
        <v>0</v>
      </c>
      <c r="U3562">
        <v>0</v>
      </c>
    </row>
    <row r="3563" spans="1:21" x14ac:dyDescent="0.35">
      <c r="A3563" t="s">
        <v>476</v>
      </c>
      <c r="B3563">
        <v>44424</v>
      </c>
      <c r="C3563" t="s">
        <v>471</v>
      </c>
      <c r="D3563" t="s">
        <v>75</v>
      </c>
      <c r="E3563">
        <v>1</v>
      </c>
      <c r="F3563">
        <v>0</v>
      </c>
      <c r="G3563">
        <v>0</v>
      </c>
      <c r="H3563">
        <v>0</v>
      </c>
      <c r="I3563">
        <v>1</v>
      </c>
      <c r="J3563">
        <v>0</v>
      </c>
      <c r="K3563">
        <v>0</v>
      </c>
      <c r="L3563">
        <v>5</v>
      </c>
      <c r="M3563">
        <v>8</v>
      </c>
      <c r="N3563">
        <v>3</v>
      </c>
      <c r="O3563">
        <v>3</v>
      </c>
      <c r="P3563">
        <v>0</v>
      </c>
      <c r="Q3563">
        <v>3</v>
      </c>
      <c r="R3563">
        <v>6</v>
      </c>
      <c r="S3563">
        <v>0</v>
      </c>
      <c r="T3563">
        <v>0</v>
      </c>
      <c r="U3563">
        <v>0</v>
      </c>
    </row>
    <row r="3564" spans="1:21" x14ac:dyDescent="0.35">
      <c r="A3564" t="s">
        <v>476</v>
      </c>
      <c r="B3564">
        <v>44425</v>
      </c>
      <c r="C3564" t="s">
        <v>468</v>
      </c>
      <c r="D3564" t="s">
        <v>75</v>
      </c>
      <c r="E3564">
        <v>1</v>
      </c>
      <c r="F3564">
        <v>0</v>
      </c>
      <c r="G3564">
        <v>0</v>
      </c>
      <c r="H3564">
        <v>0</v>
      </c>
      <c r="I3564">
        <v>1</v>
      </c>
      <c r="J3564">
        <v>0</v>
      </c>
      <c r="K3564">
        <v>0</v>
      </c>
      <c r="L3564">
        <v>1</v>
      </c>
      <c r="M3564">
        <v>3</v>
      </c>
      <c r="N3564">
        <v>3</v>
      </c>
      <c r="O3564">
        <v>3</v>
      </c>
      <c r="P3564">
        <v>0</v>
      </c>
      <c r="Q3564">
        <v>0</v>
      </c>
      <c r="R3564">
        <v>1</v>
      </c>
      <c r="S3564">
        <v>0</v>
      </c>
      <c r="T3564">
        <v>0</v>
      </c>
      <c r="U3564">
        <v>0</v>
      </c>
    </row>
    <row r="3565" spans="1:21" x14ac:dyDescent="0.35">
      <c r="A3565" t="s">
        <v>476</v>
      </c>
      <c r="B3565" t="s">
        <v>0</v>
      </c>
      <c r="C3565" t="s">
        <v>1</v>
      </c>
      <c r="D3565" t="s">
        <v>2</v>
      </c>
      <c r="E3565" t="s">
        <v>3</v>
      </c>
      <c r="F3565" t="s">
        <v>4</v>
      </c>
      <c r="G3565" t="s">
        <v>5</v>
      </c>
      <c r="H3565" t="s">
        <v>6</v>
      </c>
      <c r="I3565" t="s">
        <v>7</v>
      </c>
      <c r="J3565" t="s">
        <v>8</v>
      </c>
      <c r="K3565" t="s">
        <v>9</v>
      </c>
      <c r="L3565" t="s">
        <v>10</v>
      </c>
      <c r="M3565" t="s">
        <v>11</v>
      </c>
      <c r="N3565" t="s">
        <v>12</v>
      </c>
      <c r="O3565" t="s">
        <v>13</v>
      </c>
      <c r="P3565" t="s">
        <v>14</v>
      </c>
      <c r="Q3565" t="s">
        <v>15</v>
      </c>
      <c r="R3565" t="s">
        <v>16</v>
      </c>
      <c r="S3565" t="s">
        <v>17</v>
      </c>
      <c r="T3565" t="s">
        <v>18</v>
      </c>
      <c r="U3565" t="s">
        <v>19</v>
      </c>
    </row>
    <row r="3566" spans="1:21" x14ac:dyDescent="0.35">
      <c r="A3566" t="s">
        <v>476</v>
      </c>
      <c r="B3566">
        <v>44426</v>
      </c>
      <c r="C3566" t="s">
        <v>475</v>
      </c>
      <c r="D3566" t="s">
        <v>75</v>
      </c>
      <c r="E3566">
        <v>1</v>
      </c>
      <c r="F3566">
        <v>0</v>
      </c>
      <c r="G3566">
        <v>0</v>
      </c>
      <c r="H3566">
        <v>0</v>
      </c>
      <c r="I3566">
        <v>1</v>
      </c>
      <c r="J3566">
        <v>0</v>
      </c>
      <c r="K3566">
        <v>0</v>
      </c>
      <c r="L3566">
        <v>5.333333333333333</v>
      </c>
      <c r="M3566">
        <v>5</v>
      </c>
      <c r="N3566">
        <v>3</v>
      </c>
      <c r="O3566">
        <v>3</v>
      </c>
      <c r="P3566">
        <v>0</v>
      </c>
      <c r="Q3566">
        <v>3</v>
      </c>
      <c r="R3566">
        <v>3</v>
      </c>
      <c r="S3566">
        <v>0</v>
      </c>
      <c r="T3566">
        <v>0</v>
      </c>
      <c r="U3566">
        <v>0</v>
      </c>
    </row>
    <row r="3567" spans="1:21" x14ac:dyDescent="0.35">
      <c r="A3567" t="s">
        <v>476</v>
      </c>
      <c r="B3567">
        <v>44427</v>
      </c>
      <c r="C3567" t="s">
        <v>469</v>
      </c>
      <c r="D3567" t="s">
        <v>75</v>
      </c>
      <c r="E3567">
        <v>1</v>
      </c>
      <c r="F3567">
        <v>0</v>
      </c>
      <c r="G3567">
        <v>0</v>
      </c>
      <c r="H3567">
        <v>1</v>
      </c>
      <c r="I3567">
        <v>0</v>
      </c>
      <c r="J3567">
        <v>0</v>
      </c>
      <c r="K3567">
        <v>0</v>
      </c>
      <c r="L3567">
        <v>6</v>
      </c>
      <c r="M3567">
        <v>7</v>
      </c>
      <c r="N3567">
        <v>3</v>
      </c>
      <c r="O3567">
        <v>3</v>
      </c>
      <c r="P3567">
        <v>1</v>
      </c>
      <c r="Q3567">
        <v>4</v>
      </c>
      <c r="R3567">
        <v>1</v>
      </c>
      <c r="S3567">
        <v>0</v>
      </c>
      <c r="T3567">
        <v>0</v>
      </c>
      <c r="U3567">
        <v>0</v>
      </c>
    </row>
    <row r="3568" spans="1:21" x14ac:dyDescent="0.35">
      <c r="A3568" t="s">
        <v>476</v>
      </c>
      <c r="B3568">
        <v>44428</v>
      </c>
      <c r="C3568" t="s">
        <v>473</v>
      </c>
      <c r="D3568" t="s">
        <v>50</v>
      </c>
      <c r="E3568">
        <v>1</v>
      </c>
      <c r="F3568">
        <v>0</v>
      </c>
      <c r="G3568">
        <v>0</v>
      </c>
      <c r="H3568">
        <v>1</v>
      </c>
      <c r="I3568">
        <v>0</v>
      </c>
      <c r="J3568">
        <v>0</v>
      </c>
      <c r="K3568">
        <v>0</v>
      </c>
      <c r="L3568">
        <v>5</v>
      </c>
      <c r="M3568">
        <v>3</v>
      </c>
      <c r="N3568">
        <v>1</v>
      </c>
      <c r="O3568">
        <v>1</v>
      </c>
      <c r="P3568">
        <v>1</v>
      </c>
      <c r="Q3568">
        <v>4</v>
      </c>
      <c r="R3568">
        <v>4</v>
      </c>
      <c r="S3568">
        <v>0</v>
      </c>
      <c r="T3568">
        <v>0</v>
      </c>
      <c r="U3568">
        <v>0</v>
      </c>
    </row>
    <row r="3569" spans="1:21" x14ac:dyDescent="0.35">
      <c r="A3569" t="s">
        <v>476</v>
      </c>
      <c r="B3569">
        <v>44429</v>
      </c>
      <c r="C3569" t="s">
        <v>470</v>
      </c>
      <c r="D3569" t="s">
        <v>50</v>
      </c>
      <c r="E3569">
        <v>1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4.666666666666667</v>
      </c>
      <c r="M3569">
        <v>4</v>
      </c>
      <c r="N3569">
        <v>2</v>
      </c>
      <c r="O3569">
        <v>2</v>
      </c>
      <c r="P3569">
        <v>1</v>
      </c>
      <c r="Q3569">
        <v>3</v>
      </c>
      <c r="R3569">
        <v>3</v>
      </c>
      <c r="S3569">
        <v>2</v>
      </c>
      <c r="T3569">
        <v>0</v>
      </c>
      <c r="U3569">
        <v>0</v>
      </c>
    </row>
    <row r="3570" spans="1:21" x14ac:dyDescent="0.35">
      <c r="A3570" t="s">
        <v>476</v>
      </c>
      <c r="B3570">
        <v>44430</v>
      </c>
      <c r="C3570" t="s">
        <v>471</v>
      </c>
      <c r="D3570" t="s">
        <v>50</v>
      </c>
      <c r="E3570">
        <v>1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7</v>
      </c>
      <c r="M3570">
        <v>2</v>
      </c>
      <c r="N3570">
        <v>0</v>
      </c>
      <c r="O3570">
        <v>0</v>
      </c>
      <c r="P3570">
        <v>0</v>
      </c>
      <c r="Q3570">
        <v>2</v>
      </c>
      <c r="R3570">
        <v>9</v>
      </c>
      <c r="S3570">
        <v>0</v>
      </c>
      <c r="T3570">
        <v>0</v>
      </c>
      <c r="U3570">
        <v>1</v>
      </c>
    </row>
    <row r="3571" spans="1:21" x14ac:dyDescent="0.35">
      <c r="A3571" t="s">
        <v>476</v>
      </c>
      <c r="B3571">
        <v>44431</v>
      </c>
      <c r="C3571" t="s">
        <v>475</v>
      </c>
      <c r="D3571" t="s">
        <v>46</v>
      </c>
      <c r="E3571">
        <v>1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5.666666666666667</v>
      </c>
      <c r="M3571">
        <v>5</v>
      </c>
      <c r="N3571">
        <v>2</v>
      </c>
      <c r="O3571">
        <v>2</v>
      </c>
      <c r="P3571">
        <v>1</v>
      </c>
      <c r="Q3571">
        <v>0</v>
      </c>
      <c r="R3571">
        <v>5</v>
      </c>
      <c r="S3571">
        <v>0</v>
      </c>
      <c r="T3571">
        <v>0</v>
      </c>
      <c r="U3571">
        <v>1</v>
      </c>
    </row>
    <row r="3572" spans="1:21" x14ac:dyDescent="0.35">
      <c r="A3572" t="s">
        <v>476</v>
      </c>
      <c r="B3572">
        <v>44432</v>
      </c>
      <c r="C3572" t="s">
        <v>469</v>
      </c>
      <c r="D3572" t="s">
        <v>46</v>
      </c>
      <c r="E3572">
        <v>1</v>
      </c>
      <c r="F3572">
        <v>0</v>
      </c>
      <c r="G3572">
        <v>0</v>
      </c>
      <c r="H3572">
        <v>0</v>
      </c>
      <c r="I3572">
        <v>1</v>
      </c>
      <c r="J3572">
        <v>0</v>
      </c>
      <c r="K3572">
        <v>0</v>
      </c>
      <c r="L3572">
        <v>3</v>
      </c>
      <c r="M3572">
        <v>7</v>
      </c>
      <c r="N3572">
        <v>3</v>
      </c>
      <c r="O3572">
        <v>3</v>
      </c>
      <c r="P3572">
        <v>0</v>
      </c>
      <c r="Q3572">
        <v>2</v>
      </c>
      <c r="R3572">
        <v>0</v>
      </c>
      <c r="S3572">
        <v>0</v>
      </c>
      <c r="T3572">
        <v>0</v>
      </c>
      <c r="U3572">
        <v>0</v>
      </c>
    </row>
    <row r="3573" spans="1:21" x14ac:dyDescent="0.35">
      <c r="A3573" t="s">
        <v>476</v>
      </c>
      <c r="B3573">
        <v>44434</v>
      </c>
      <c r="C3573" t="s">
        <v>473</v>
      </c>
      <c r="D3573" t="s">
        <v>71</v>
      </c>
      <c r="E3573">
        <v>1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5</v>
      </c>
      <c r="M3573">
        <v>6</v>
      </c>
      <c r="N3573">
        <v>6</v>
      </c>
      <c r="O3573">
        <v>6</v>
      </c>
      <c r="P3573">
        <v>3</v>
      </c>
      <c r="Q3573">
        <v>1</v>
      </c>
      <c r="R3573">
        <v>8</v>
      </c>
      <c r="S3573">
        <v>0</v>
      </c>
      <c r="T3573">
        <v>0</v>
      </c>
      <c r="U3573">
        <v>0</v>
      </c>
    </row>
    <row r="3574" spans="1:21" x14ac:dyDescent="0.35">
      <c r="A3574" t="s">
        <v>476</v>
      </c>
      <c r="B3574">
        <v>44435</v>
      </c>
      <c r="C3574" t="s">
        <v>470</v>
      </c>
      <c r="D3574" t="s">
        <v>71</v>
      </c>
      <c r="E3574">
        <v>1</v>
      </c>
      <c r="F3574">
        <v>0</v>
      </c>
      <c r="G3574">
        <v>0</v>
      </c>
      <c r="H3574">
        <v>0</v>
      </c>
      <c r="I3574">
        <v>1</v>
      </c>
      <c r="J3574">
        <v>0</v>
      </c>
      <c r="K3574">
        <v>0</v>
      </c>
      <c r="L3574">
        <v>4.333333333333333</v>
      </c>
      <c r="M3574">
        <v>7</v>
      </c>
      <c r="N3574">
        <v>5</v>
      </c>
      <c r="O3574">
        <v>5</v>
      </c>
      <c r="P3574">
        <v>3</v>
      </c>
      <c r="Q3574">
        <v>0</v>
      </c>
      <c r="R3574">
        <v>5</v>
      </c>
      <c r="S3574">
        <v>1</v>
      </c>
      <c r="T3574">
        <v>0</v>
      </c>
      <c r="U3574">
        <v>0</v>
      </c>
    </row>
    <row r="3575" spans="1:21" x14ac:dyDescent="0.35">
      <c r="A3575" t="s">
        <v>476</v>
      </c>
      <c r="B3575">
        <v>44436</v>
      </c>
      <c r="C3575" t="s">
        <v>471</v>
      </c>
      <c r="D3575" t="s">
        <v>71</v>
      </c>
      <c r="E3575">
        <v>1</v>
      </c>
      <c r="F3575">
        <v>0</v>
      </c>
      <c r="G3575">
        <v>0</v>
      </c>
      <c r="H3575">
        <v>1</v>
      </c>
      <c r="I3575">
        <v>0</v>
      </c>
      <c r="J3575">
        <v>0</v>
      </c>
      <c r="K3575">
        <v>0</v>
      </c>
      <c r="L3575">
        <v>7</v>
      </c>
      <c r="M3575">
        <v>2</v>
      </c>
      <c r="N3575">
        <v>0</v>
      </c>
      <c r="O3575">
        <v>0</v>
      </c>
      <c r="P3575">
        <v>0</v>
      </c>
      <c r="Q3575">
        <v>1</v>
      </c>
      <c r="R3575">
        <v>6</v>
      </c>
      <c r="S3575">
        <v>0</v>
      </c>
      <c r="T3575">
        <v>0</v>
      </c>
      <c r="U3575">
        <v>0</v>
      </c>
    </row>
    <row r="3576" spans="1:21" x14ac:dyDescent="0.35">
      <c r="A3576" t="s">
        <v>476</v>
      </c>
      <c r="B3576">
        <v>44437</v>
      </c>
      <c r="C3576" t="s">
        <v>475</v>
      </c>
      <c r="D3576" t="s">
        <v>71</v>
      </c>
      <c r="E3576">
        <v>1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5</v>
      </c>
      <c r="M3576">
        <v>5</v>
      </c>
      <c r="N3576">
        <v>0</v>
      </c>
      <c r="O3576">
        <v>0</v>
      </c>
      <c r="P3576">
        <v>0</v>
      </c>
      <c r="Q3576">
        <v>1</v>
      </c>
      <c r="R3576">
        <v>1</v>
      </c>
      <c r="S3576">
        <v>1</v>
      </c>
      <c r="T3576">
        <v>0</v>
      </c>
      <c r="U3576">
        <v>0</v>
      </c>
    </row>
    <row r="3577" spans="1:21" x14ac:dyDescent="0.35">
      <c r="A3577" t="s">
        <v>476</v>
      </c>
      <c r="B3577">
        <v>44439</v>
      </c>
      <c r="C3577" t="s">
        <v>469</v>
      </c>
      <c r="D3577" t="s">
        <v>65</v>
      </c>
      <c r="E3577">
        <v>1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4.666666666666667</v>
      </c>
      <c r="M3577">
        <v>7</v>
      </c>
      <c r="N3577">
        <v>3</v>
      </c>
      <c r="O3577">
        <v>3</v>
      </c>
      <c r="P3577">
        <v>3</v>
      </c>
      <c r="Q3577">
        <v>2</v>
      </c>
      <c r="R3577">
        <v>2</v>
      </c>
      <c r="S3577">
        <v>0</v>
      </c>
      <c r="T3577">
        <v>0</v>
      </c>
      <c r="U3577">
        <v>0</v>
      </c>
    </row>
    <row r="3578" spans="1:21" x14ac:dyDescent="0.35">
      <c r="A3578" t="s">
        <v>476</v>
      </c>
      <c r="B3578">
        <v>44440</v>
      </c>
      <c r="C3578" t="s">
        <v>473</v>
      </c>
      <c r="D3578" t="s">
        <v>65</v>
      </c>
      <c r="E3578">
        <v>1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4</v>
      </c>
      <c r="M3578">
        <v>4</v>
      </c>
      <c r="N3578">
        <v>4</v>
      </c>
      <c r="O3578">
        <v>4</v>
      </c>
      <c r="P3578">
        <v>2</v>
      </c>
      <c r="Q3578">
        <v>3</v>
      </c>
      <c r="R3578">
        <v>4</v>
      </c>
      <c r="S3578">
        <v>0</v>
      </c>
      <c r="T3578">
        <v>0</v>
      </c>
      <c r="U3578">
        <v>0</v>
      </c>
    </row>
    <row r="3579" spans="1:21" x14ac:dyDescent="0.35">
      <c r="A3579" t="s">
        <v>476</v>
      </c>
      <c r="B3579">
        <v>44441</v>
      </c>
      <c r="C3579" t="s">
        <v>471</v>
      </c>
      <c r="D3579" t="s">
        <v>65</v>
      </c>
      <c r="E3579">
        <v>1</v>
      </c>
      <c r="F3579">
        <v>0</v>
      </c>
      <c r="G3579">
        <v>0</v>
      </c>
      <c r="H3579">
        <v>1</v>
      </c>
      <c r="I3579">
        <v>0</v>
      </c>
      <c r="J3579">
        <v>0</v>
      </c>
      <c r="K3579">
        <v>0</v>
      </c>
      <c r="L3579">
        <v>6.666666666666667</v>
      </c>
      <c r="M3579">
        <v>5</v>
      </c>
      <c r="N3579">
        <v>3</v>
      </c>
      <c r="O3579">
        <v>3</v>
      </c>
      <c r="P3579">
        <v>2</v>
      </c>
      <c r="Q3579">
        <v>3</v>
      </c>
      <c r="R3579">
        <v>7</v>
      </c>
      <c r="S3579">
        <v>0</v>
      </c>
      <c r="T3579">
        <v>0</v>
      </c>
      <c r="U3579">
        <v>0</v>
      </c>
    </row>
    <row r="3580" spans="1:21" x14ac:dyDescent="0.35">
      <c r="A3580" t="s">
        <v>476</v>
      </c>
      <c r="B3580">
        <v>44442</v>
      </c>
      <c r="C3580" t="s">
        <v>470</v>
      </c>
      <c r="D3580" t="s">
        <v>28</v>
      </c>
      <c r="E3580">
        <v>1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7</v>
      </c>
      <c r="M3580">
        <v>5</v>
      </c>
      <c r="N3580">
        <v>2</v>
      </c>
      <c r="O3580">
        <v>2</v>
      </c>
      <c r="P3580">
        <v>1</v>
      </c>
      <c r="Q3580">
        <v>0</v>
      </c>
      <c r="R3580">
        <v>9</v>
      </c>
      <c r="S3580">
        <v>0</v>
      </c>
      <c r="T3580">
        <v>0</v>
      </c>
      <c r="U3580">
        <v>0</v>
      </c>
    </row>
    <row r="3581" spans="1:21" x14ac:dyDescent="0.35">
      <c r="A3581" t="s">
        <v>476</v>
      </c>
      <c r="B3581">
        <v>44443</v>
      </c>
      <c r="C3581" t="s">
        <v>475</v>
      </c>
      <c r="D3581" t="s">
        <v>28</v>
      </c>
      <c r="E3581">
        <v>1</v>
      </c>
      <c r="F3581">
        <v>0</v>
      </c>
      <c r="G3581">
        <v>0</v>
      </c>
      <c r="H3581">
        <v>0</v>
      </c>
      <c r="I3581">
        <v>1</v>
      </c>
      <c r="J3581">
        <v>0</v>
      </c>
      <c r="K3581">
        <v>0</v>
      </c>
      <c r="L3581">
        <v>3.6666666666666665</v>
      </c>
      <c r="M3581">
        <v>9</v>
      </c>
      <c r="N3581">
        <v>4</v>
      </c>
      <c r="O3581">
        <v>4</v>
      </c>
      <c r="P3581">
        <v>3</v>
      </c>
      <c r="Q3581">
        <v>0</v>
      </c>
      <c r="R3581">
        <v>3</v>
      </c>
      <c r="S3581">
        <v>0</v>
      </c>
      <c r="T3581">
        <v>0</v>
      </c>
      <c r="U3581">
        <v>0</v>
      </c>
    </row>
    <row r="3582" spans="1:21" x14ac:dyDescent="0.35">
      <c r="A3582" t="s">
        <v>476</v>
      </c>
      <c r="B3582">
        <v>44444</v>
      </c>
      <c r="C3582" t="s">
        <v>469</v>
      </c>
      <c r="D3582" t="s">
        <v>28</v>
      </c>
      <c r="E3582">
        <v>1</v>
      </c>
      <c r="F3582">
        <v>0</v>
      </c>
      <c r="G3582">
        <v>0</v>
      </c>
      <c r="H3582">
        <v>0</v>
      </c>
      <c r="I3582">
        <v>1</v>
      </c>
      <c r="J3582">
        <v>0</v>
      </c>
      <c r="K3582">
        <v>0</v>
      </c>
      <c r="L3582">
        <v>2.3333333333333335</v>
      </c>
      <c r="M3582">
        <v>8</v>
      </c>
      <c r="N3582">
        <v>7</v>
      </c>
      <c r="O3582">
        <v>7</v>
      </c>
      <c r="P3582">
        <v>2</v>
      </c>
      <c r="Q3582">
        <v>0</v>
      </c>
      <c r="R3582">
        <v>2</v>
      </c>
      <c r="S3582">
        <v>0</v>
      </c>
      <c r="T3582">
        <v>0</v>
      </c>
      <c r="U3582">
        <v>0</v>
      </c>
    </row>
    <row r="3583" spans="1:21" x14ac:dyDescent="0.35">
      <c r="A3583" t="s">
        <v>476</v>
      </c>
      <c r="B3583">
        <v>44446</v>
      </c>
      <c r="C3583" t="s">
        <v>473</v>
      </c>
      <c r="D3583" t="s">
        <v>21</v>
      </c>
      <c r="E3583">
        <v>1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4</v>
      </c>
      <c r="M3583">
        <v>5</v>
      </c>
      <c r="N3583">
        <v>1</v>
      </c>
      <c r="O3583">
        <v>1</v>
      </c>
      <c r="P3583">
        <v>0</v>
      </c>
      <c r="Q3583">
        <v>2</v>
      </c>
      <c r="R3583">
        <v>4</v>
      </c>
      <c r="S3583">
        <v>2</v>
      </c>
      <c r="T3583">
        <v>0</v>
      </c>
      <c r="U3583">
        <v>0</v>
      </c>
    </row>
    <row r="3584" spans="1:21" x14ac:dyDescent="0.35">
      <c r="A3584" t="s">
        <v>476</v>
      </c>
      <c r="B3584">
        <v>44447</v>
      </c>
      <c r="C3584" t="s">
        <v>471</v>
      </c>
      <c r="D3584" t="s">
        <v>21</v>
      </c>
      <c r="E3584">
        <v>1</v>
      </c>
      <c r="F3584">
        <v>0</v>
      </c>
      <c r="G3584">
        <v>0</v>
      </c>
      <c r="H3584">
        <v>1</v>
      </c>
      <c r="I3584">
        <v>0</v>
      </c>
      <c r="J3584">
        <v>0</v>
      </c>
      <c r="K3584">
        <v>0</v>
      </c>
      <c r="L3584">
        <v>7</v>
      </c>
      <c r="M3584">
        <v>6</v>
      </c>
      <c r="N3584">
        <v>1</v>
      </c>
      <c r="O3584">
        <v>1</v>
      </c>
      <c r="P3584">
        <v>0</v>
      </c>
      <c r="Q3584">
        <v>2</v>
      </c>
      <c r="R3584">
        <v>7</v>
      </c>
      <c r="S3584">
        <v>0</v>
      </c>
      <c r="T3584">
        <v>0</v>
      </c>
      <c r="U3584">
        <v>1</v>
      </c>
    </row>
    <row r="3585" spans="1:21" x14ac:dyDescent="0.35">
      <c r="A3585" t="s">
        <v>476</v>
      </c>
      <c r="B3585">
        <v>44448</v>
      </c>
      <c r="C3585" t="s">
        <v>470</v>
      </c>
      <c r="D3585" t="s">
        <v>21</v>
      </c>
      <c r="E3585">
        <v>1</v>
      </c>
      <c r="F3585">
        <v>0</v>
      </c>
      <c r="G3585">
        <v>0</v>
      </c>
      <c r="H3585">
        <v>1</v>
      </c>
      <c r="I3585">
        <v>0</v>
      </c>
      <c r="J3585">
        <v>0</v>
      </c>
      <c r="K3585">
        <v>0</v>
      </c>
      <c r="L3585">
        <v>7</v>
      </c>
      <c r="M3585">
        <v>5</v>
      </c>
      <c r="N3585">
        <v>1</v>
      </c>
      <c r="O3585">
        <v>1</v>
      </c>
      <c r="P3585">
        <v>0</v>
      </c>
      <c r="Q3585">
        <v>1</v>
      </c>
      <c r="R3585">
        <v>9</v>
      </c>
      <c r="S3585">
        <v>0</v>
      </c>
      <c r="T3585">
        <v>0</v>
      </c>
      <c r="U3585">
        <v>0</v>
      </c>
    </row>
    <row r="3586" spans="1:21" x14ac:dyDescent="0.35">
      <c r="A3586" t="s">
        <v>476</v>
      </c>
      <c r="B3586" t="s">
        <v>0</v>
      </c>
      <c r="C3586" t="s">
        <v>1</v>
      </c>
      <c r="D3586" t="s">
        <v>2</v>
      </c>
      <c r="E3586" t="s">
        <v>3</v>
      </c>
      <c r="F3586" t="s">
        <v>4</v>
      </c>
      <c r="G3586" t="s">
        <v>5</v>
      </c>
      <c r="H3586" t="s">
        <v>6</v>
      </c>
      <c r="I3586" t="s">
        <v>7</v>
      </c>
      <c r="J3586" t="s">
        <v>8</v>
      </c>
      <c r="K3586" t="s">
        <v>9</v>
      </c>
      <c r="L3586" t="s">
        <v>10</v>
      </c>
      <c r="M3586" t="s">
        <v>11</v>
      </c>
      <c r="N3586" t="s">
        <v>12</v>
      </c>
      <c r="O3586" t="s">
        <v>13</v>
      </c>
      <c r="P3586" t="s">
        <v>14</v>
      </c>
      <c r="Q3586" t="s">
        <v>15</v>
      </c>
      <c r="R3586" t="s">
        <v>16</v>
      </c>
      <c r="S3586" t="s">
        <v>17</v>
      </c>
      <c r="T3586" t="s">
        <v>18</v>
      </c>
      <c r="U3586" t="s">
        <v>19</v>
      </c>
    </row>
    <row r="3587" spans="1:21" x14ac:dyDescent="0.35">
      <c r="A3587" t="s">
        <v>476</v>
      </c>
      <c r="B3587">
        <v>44449</v>
      </c>
      <c r="C3587" t="s">
        <v>475</v>
      </c>
      <c r="D3587" t="s">
        <v>31</v>
      </c>
      <c r="E3587">
        <v>1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2.6666666666666665</v>
      </c>
      <c r="M3587">
        <v>6</v>
      </c>
      <c r="N3587">
        <v>4</v>
      </c>
      <c r="O3587">
        <v>4</v>
      </c>
      <c r="P3587">
        <v>0</v>
      </c>
      <c r="Q3587">
        <v>1</v>
      </c>
      <c r="R3587">
        <v>3</v>
      </c>
      <c r="S3587">
        <v>0</v>
      </c>
      <c r="T3587">
        <v>0</v>
      </c>
      <c r="U3587">
        <v>0</v>
      </c>
    </row>
    <row r="3588" spans="1:21" x14ac:dyDescent="0.35">
      <c r="A3588" t="s">
        <v>476</v>
      </c>
      <c r="B3588">
        <v>44450</v>
      </c>
      <c r="C3588" t="s">
        <v>469</v>
      </c>
      <c r="D3588" t="s">
        <v>31</v>
      </c>
      <c r="E3588">
        <v>1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7</v>
      </c>
      <c r="M3588">
        <v>6</v>
      </c>
      <c r="N3588">
        <v>2</v>
      </c>
      <c r="O3588">
        <v>2</v>
      </c>
      <c r="P3588">
        <v>0</v>
      </c>
      <c r="Q3588">
        <v>1</v>
      </c>
      <c r="R3588">
        <v>8</v>
      </c>
      <c r="S3588">
        <v>0</v>
      </c>
      <c r="T3588">
        <v>0</v>
      </c>
      <c r="U3588">
        <v>0</v>
      </c>
    </row>
    <row r="3589" spans="1:21" x14ac:dyDescent="0.35">
      <c r="A3589" t="s">
        <v>476</v>
      </c>
      <c r="B3589">
        <v>44451</v>
      </c>
      <c r="C3589" t="s">
        <v>473</v>
      </c>
      <c r="D3589" t="s">
        <v>31</v>
      </c>
      <c r="E3589">
        <v>1</v>
      </c>
      <c r="F3589">
        <v>0</v>
      </c>
      <c r="G3589">
        <v>0</v>
      </c>
      <c r="H3589">
        <v>0</v>
      </c>
      <c r="I3589">
        <v>1</v>
      </c>
      <c r="J3589">
        <v>0</v>
      </c>
      <c r="K3589">
        <v>0</v>
      </c>
      <c r="L3589">
        <v>3.6666666666666665</v>
      </c>
      <c r="M3589">
        <v>8</v>
      </c>
      <c r="N3589">
        <v>4</v>
      </c>
      <c r="O3589">
        <v>4</v>
      </c>
      <c r="P3589">
        <v>0</v>
      </c>
      <c r="Q3589">
        <v>1</v>
      </c>
      <c r="R3589">
        <v>5</v>
      </c>
      <c r="S3589">
        <v>0</v>
      </c>
      <c r="T3589">
        <v>0</v>
      </c>
      <c r="U3589">
        <v>0</v>
      </c>
    </row>
    <row r="3590" spans="1:21" x14ac:dyDescent="0.35">
      <c r="A3590" t="s">
        <v>476</v>
      </c>
      <c r="B3590">
        <v>44453</v>
      </c>
      <c r="C3590" t="s">
        <v>471</v>
      </c>
      <c r="D3590" t="s">
        <v>29</v>
      </c>
      <c r="E3590">
        <v>1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3.3333333333333335</v>
      </c>
      <c r="M3590">
        <v>8</v>
      </c>
      <c r="N3590">
        <v>4</v>
      </c>
      <c r="O3590">
        <v>4</v>
      </c>
      <c r="P3590">
        <v>1</v>
      </c>
      <c r="Q3590">
        <v>2</v>
      </c>
      <c r="R3590">
        <v>4</v>
      </c>
      <c r="S3590">
        <v>0</v>
      </c>
      <c r="T3590">
        <v>0</v>
      </c>
      <c r="U3590">
        <v>0</v>
      </c>
    </row>
    <row r="3591" spans="1:21" x14ac:dyDescent="0.35">
      <c r="A3591" t="s">
        <v>476</v>
      </c>
      <c r="B3591">
        <v>44454</v>
      </c>
      <c r="C3591" t="s">
        <v>470</v>
      </c>
      <c r="D3591" t="s">
        <v>29</v>
      </c>
      <c r="E3591">
        <v>1</v>
      </c>
      <c r="F3591">
        <v>0</v>
      </c>
      <c r="G3591">
        <v>0</v>
      </c>
      <c r="H3591">
        <v>1</v>
      </c>
      <c r="I3591">
        <v>0</v>
      </c>
      <c r="J3591">
        <v>0</v>
      </c>
      <c r="K3591">
        <v>0</v>
      </c>
      <c r="L3591">
        <v>5</v>
      </c>
      <c r="M3591">
        <v>9</v>
      </c>
      <c r="N3591">
        <v>5</v>
      </c>
      <c r="O3591">
        <v>5</v>
      </c>
      <c r="P3591">
        <v>1</v>
      </c>
      <c r="Q3591">
        <v>1</v>
      </c>
      <c r="R3591">
        <v>3</v>
      </c>
      <c r="S3591">
        <v>1</v>
      </c>
      <c r="T3591">
        <v>0</v>
      </c>
      <c r="U3591">
        <v>0</v>
      </c>
    </row>
    <row r="3592" spans="1:21" x14ac:dyDescent="0.35">
      <c r="A3592" t="s">
        <v>476</v>
      </c>
      <c r="B3592">
        <v>44455</v>
      </c>
      <c r="C3592" t="s">
        <v>475</v>
      </c>
      <c r="D3592" t="s">
        <v>29</v>
      </c>
      <c r="E3592">
        <v>1</v>
      </c>
      <c r="F3592">
        <v>0</v>
      </c>
      <c r="G3592">
        <v>0</v>
      </c>
      <c r="H3592">
        <v>1</v>
      </c>
      <c r="I3592">
        <v>0</v>
      </c>
      <c r="J3592">
        <v>0</v>
      </c>
      <c r="K3592">
        <v>0</v>
      </c>
      <c r="L3592">
        <v>5</v>
      </c>
      <c r="M3592">
        <v>6</v>
      </c>
      <c r="N3592">
        <v>2</v>
      </c>
      <c r="O3592">
        <v>2</v>
      </c>
      <c r="P3592">
        <v>1</v>
      </c>
      <c r="Q3592">
        <v>2</v>
      </c>
      <c r="R3592">
        <v>3</v>
      </c>
      <c r="S3592">
        <v>0</v>
      </c>
      <c r="T3592">
        <v>0</v>
      </c>
      <c r="U3592">
        <v>0</v>
      </c>
    </row>
    <row r="3593" spans="1:21" x14ac:dyDescent="0.35">
      <c r="A3593" t="s">
        <v>476</v>
      </c>
      <c r="B3593">
        <v>44456</v>
      </c>
      <c r="C3593" t="s">
        <v>469</v>
      </c>
      <c r="D3593" t="s">
        <v>163</v>
      </c>
      <c r="E3593">
        <v>1</v>
      </c>
      <c r="F3593">
        <v>0</v>
      </c>
      <c r="G3593">
        <v>0</v>
      </c>
      <c r="H3593">
        <v>1</v>
      </c>
      <c r="I3593">
        <v>0</v>
      </c>
      <c r="J3593">
        <v>0</v>
      </c>
      <c r="K3593">
        <v>0</v>
      </c>
      <c r="L3593">
        <v>6</v>
      </c>
      <c r="M3593">
        <v>7</v>
      </c>
      <c r="N3593">
        <v>4</v>
      </c>
      <c r="O3593">
        <v>1</v>
      </c>
      <c r="P3593">
        <v>1</v>
      </c>
      <c r="Q3593">
        <v>1</v>
      </c>
      <c r="R3593">
        <v>3</v>
      </c>
      <c r="S3593">
        <v>0</v>
      </c>
      <c r="T3593">
        <v>0</v>
      </c>
      <c r="U3593">
        <v>0</v>
      </c>
    </row>
    <row r="3594" spans="1:21" x14ac:dyDescent="0.35">
      <c r="A3594" t="s">
        <v>476</v>
      </c>
      <c r="B3594">
        <v>44457</v>
      </c>
      <c r="C3594" t="s">
        <v>473</v>
      </c>
      <c r="D3594" t="s">
        <v>163</v>
      </c>
      <c r="E3594">
        <v>1</v>
      </c>
      <c r="F3594">
        <v>0</v>
      </c>
      <c r="G3594">
        <v>0</v>
      </c>
      <c r="H3594">
        <v>1</v>
      </c>
      <c r="I3594">
        <v>0</v>
      </c>
      <c r="J3594">
        <v>0</v>
      </c>
      <c r="K3594">
        <v>0</v>
      </c>
      <c r="L3594">
        <v>6</v>
      </c>
      <c r="M3594">
        <v>2</v>
      </c>
      <c r="N3594">
        <v>0</v>
      </c>
      <c r="O3594">
        <v>0</v>
      </c>
      <c r="P3594">
        <v>0</v>
      </c>
      <c r="Q3594">
        <v>0</v>
      </c>
      <c r="R3594">
        <v>5</v>
      </c>
      <c r="S3594">
        <v>0</v>
      </c>
      <c r="T3594">
        <v>0</v>
      </c>
      <c r="U3594">
        <v>0</v>
      </c>
    </row>
    <row r="3595" spans="1:21" x14ac:dyDescent="0.35">
      <c r="A3595" t="s">
        <v>476</v>
      </c>
      <c r="B3595">
        <v>44458</v>
      </c>
      <c r="C3595" t="s">
        <v>471</v>
      </c>
      <c r="D3595" t="s">
        <v>163</v>
      </c>
      <c r="E3595">
        <v>1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7</v>
      </c>
      <c r="M3595">
        <v>1</v>
      </c>
      <c r="N3595">
        <v>0</v>
      </c>
      <c r="O3595">
        <v>0</v>
      </c>
      <c r="P3595">
        <v>0</v>
      </c>
      <c r="Q3595">
        <v>4</v>
      </c>
      <c r="R3595">
        <v>7</v>
      </c>
      <c r="S3595">
        <v>0</v>
      </c>
      <c r="T3595">
        <v>0</v>
      </c>
      <c r="U3595">
        <v>0</v>
      </c>
    </row>
    <row r="3596" spans="1:21" x14ac:dyDescent="0.35">
      <c r="A3596" t="s">
        <v>476</v>
      </c>
      <c r="B3596">
        <v>44459</v>
      </c>
      <c r="C3596" t="s">
        <v>470</v>
      </c>
      <c r="D3596" t="s">
        <v>46</v>
      </c>
      <c r="E3596">
        <v>1</v>
      </c>
      <c r="F3596">
        <v>0</v>
      </c>
      <c r="G3596">
        <v>0</v>
      </c>
      <c r="H3596">
        <v>0</v>
      </c>
      <c r="I3596">
        <v>1</v>
      </c>
      <c r="J3596">
        <v>0</v>
      </c>
      <c r="K3596">
        <v>0</v>
      </c>
      <c r="L3596">
        <v>5</v>
      </c>
      <c r="M3596">
        <v>8</v>
      </c>
      <c r="N3596">
        <v>4</v>
      </c>
      <c r="O3596">
        <v>4</v>
      </c>
      <c r="P3596">
        <v>0</v>
      </c>
      <c r="Q3596">
        <v>1</v>
      </c>
      <c r="R3596">
        <v>3</v>
      </c>
      <c r="S3596">
        <v>0</v>
      </c>
      <c r="T3596">
        <v>0</v>
      </c>
      <c r="U3596">
        <v>0</v>
      </c>
    </row>
    <row r="3597" spans="1:21" x14ac:dyDescent="0.35">
      <c r="A3597" t="s">
        <v>476</v>
      </c>
      <c r="B3597">
        <v>44460</v>
      </c>
      <c r="C3597" t="s">
        <v>475</v>
      </c>
      <c r="D3597" t="s">
        <v>46</v>
      </c>
      <c r="E3597">
        <v>1</v>
      </c>
      <c r="F3597">
        <v>0</v>
      </c>
      <c r="G3597">
        <v>0</v>
      </c>
      <c r="H3597">
        <v>0</v>
      </c>
      <c r="I3597">
        <v>1</v>
      </c>
      <c r="J3597">
        <v>0</v>
      </c>
      <c r="K3597">
        <v>0</v>
      </c>
      <c r="L3597">
        <v>4</v>
      </c>
      <c r="M3597">
        <v>6</v>
      </c>
      <c r="N3597">
        <v>4</v>
      </c>
      <c r="O3597">
        <v>3</v>
      </c>
      <c r="P3597">
        <v>0</v>
      </c>
      <c r="Q3597">
        <v>1</v>
      </c>
      <c r="R3597">
        <v>5</v>
      </c>
      <c r="S3597">
        <v>1</v>
      </c>
      <c r="T3597">
        <v>0</v>
      </c>
      <c r="U3597">
        <v>0</v>
      </c>
    </row>
    <row r="3598" spans="1:21" x14ac:dyDescent="0.35">
      <c r="A3598" t="s">
        <v>476</v>
      </c>
      <c r="B3598">
        <v>44461</v>
      </c>
      <c r="C3598" t="s">
        <v>469</v>
      </c>
      <c r="D3598" t="s">
        <v>46</v>
      </c>
      <c r="E3598">
        <v>1</v>
      </c>
      <c r="F3598">
        <v>0</v>
      </c>
      <c r="G3598">
        <v>0</v>
      </c>
      <c r="H3598">
        <v>0</v>
      </c>
      <c r="I3598">
        <v>1</v>
      </c>
      <c r="J3598">
        <v>0</v>
      </c>
      <c r="K3598">
        <v>0</v>
      </c>
      <c r="L3598">
        <v>5</v>
      </c>
      <c r="M3598">
        <v>7</v>
      </c>
      <c r="N3598">
        <v>3</v>
      </c>
      <c r="O3598">
        <v>3</v>
      </c>
      <c r="P3598">
        <v>2</v>
      </c>
      <c r="Q3598">
        <v>3</v>
      </c>
      <c r="R3598">
        <v>5</v>
      </c>
      <c r="S3598">
        <v>0</v>
      </c>
      <c r="T3598">
        <v>0</v>
      </c>
      <c r="U3598">
        <v>1</v>
      </c>
    </row>
    <row r="3599" spans="1:21" x14ac:dyDescent="0.35">
      <c r="A3599" t="s">
        <v>476</v>
      </c>
      <c r="B3599">
        <v>44462</v>
      </c>
      <c r="C3599" t="s">
        <v>468</v>
      </c>
      <c r="D3599" t="s">
        <v>46</v>
      </c>
      <c r="E3599">
        <v>1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3</v>
      </c>
      <c r="M3599">
        <v>1</v>
      </c>
      <c r="N3599">
        <v>0</v>
      </c>
      <c r="O3599">
        <v>0</v>
      </c>
      <c r="P3599">
        <v>0</v>
      </c>
      <c r="Q3599">
        <v>1</v>
      </c>
      <c r="R3599">
        <v>4</v>
      </c>
      <c r="S3599">
        <v>0</v>
      </c>
      <c r="T3599">
        <v>0</v>
      </c>
      <c r="U3599">
        <v>0</v>
      </c>
    </row>
    <row r="3600" spans="1:21" x14ac:dyDescent="0.35">
      <c r="A3600" t="s">
        <v>476</v>
      </c>
      <c r="B3600">
        <v>44463</v>
      </c>
      <c r="C3600" t="s">
        <v>471</v>
      </c>
      <c r="D3600" t="s">
        <v>26</v>
      </c>
      <c r="E3600">
        <v>1</v>
      </c>
      <c r="F3600">
        <v>0</v>
      </c>
      <c r="G3600">
        <v>0</v>
      </c>
      <c r="H3600">
        <v>1</v>
      </c>
      <c r="I3600">
        <v>0</v>
      </c>
      <c r="J3600">
        <v>0</v>
      </c>
      <c r="K3600">
        <v>0</v>
      </c>
      <c r="L3600">
        <v>7</v>
      </c>
      <c r="M3600">
        <v>2</v>
      </c>
      <c r="N3600">
        <v>2</v>
      </c>
      <c r="O3600">
        <v>1</v>
      </c>
      <c r="P3600">
        <v>1</v>
      </c>
      <c r="Q3600">
        <v>3</v>
      </c>
      <c r="R3600">
        <v>8</v>
      </c>
      <c r="S3600">
        <v>2</v>
      </c>
      <c r="T3600">
        <v>0</v>
      </c>
      <c r="U3600">
        <v>0</v>
      </c>
    </row>
    <row r="3601" spans="1:21" x14ac:dyDescent="0.35">
      <c r="A3601" t="s">
        <v>476</v>
      </c>
      <c r="B3601">
        <v>44464</v>
      </c>
      <c r="C3601" t="s">
        <v>470</v>
      </c>
      <c r="D3601" t="s">
        <v>26</v>
      </c>
      <c r="E3601">
        <v>1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7</v>
      </c>
      <c r="M3601">
        <v>3</v>
      </c>
      <c r="N3601">
        <v>1</v>
      </c>
      <c r="O3601">
        <v>1</v>
      </c>
      <c r="P3601">
        <v>1</v>
      </c>
      <c r="Q3601">
        <v>1</v>
      </c>
      <c r="R3601">
        <v>8</v>
      </c>
      <c r="S3601">
        <v>1</v>
      </c>
      <c r="T3601">
        <v>0</v>
      </c>
      <c r="U3601">
        <v>0</v>
      </c>
    </row>
    <row r="3602" spans="1:21" x14ac:dyDescent="0.35">
      <c r="A3602" t="s">
        <v>476</v>
      </c>
      <c r="B3602">
        <v>44465</v>
      </c>
      <c r="C3602" t="s">
        <v>475</v>
      </c>
      <c r="D3602" t="s">
        <v>26</v>
      </c>
      <c r="E3602">
        <v>1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5</v>
      </c>
      <c r="M3602">
        <v>3</v>
      </c>
      <c r="N3602">
        <v>1</v>
      </c>
      <c r="O3602">
        <v>1</v>
      </c>
      <c r="P3602">
        <v>0</v>
      </c>
      <c r="Q3602">
        <v>1</v>
      </c>
      <c r="R3602">
        <v>1</v>
      </c>
      <c r="S3602">
        <v>0</v>
      </c>
      <c r="T3602">
        <v>0</v>
      </c>
      <c r="U3602">
        <v>0</v>
      </c>
    </row>
    <row r="3603" spans="1:21" x14ac:dyDescent="0.35">
      <c r="A3603" t="s">
        <v>476</v>
      </c>
      <c r="B3603">
        <v>44466</v>
      </c>
      <c r="C3603" t="s">
        <v>469</v>
      </c>
      <c r="D3603" t="s">
        <v>34</v>
      </c>
      <c r="E3603">
        <v>1</v>
      </c>
      <c r="F3603">
        <v>0</v>
      </c>
      <c r="G3603">
        <v>0</v>
      </c>
      <c r="H3603">
        <v>0</v>
      </c>
      <c r="I3603">
        <v>1</v>
      </c>
      <c r="J3603">
        <v>0</v>
      </c>
      <c r="K3603">
        <v>0</v>
      </c>
      <c r="L3603">
        <v>3</v>
      </c>
      <c r="M3603">
        <v>6</v>
      </c>
      <c r="N3603">
        <v>5</v>
      </c>
      <c r="O3603">
        <v>5</v>
      </c>
      <c r="P3603">
        <v>0</v>
      </c>
      <c r="Q3603">
        <v>3</v>
      </c>
      <c r="R3603">
        <v>4</v>
      </c>
      <c r="S3603">
        <v>0</v>
      </c>
      <c r="T3603">
        <v>0</v>
      </c>
      <c r="U3603">
        <v>0</v>
      </c>
    </row>
    <row r="3604" spans="1:21" x14ac:dyDescent="0.35">
      <c r="A3604" t="s">
        <v>476</v>
      </c>
      <c r="B3604">
        <v>44467</v>
      </c>
      <c r="C3604" t="s">
        <v>468</v>
      </c>
      <c r="D3604" t="s">
        <v>34</v>
      </c>
      <c r="E3604">
        <v>1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3.3333333333333335</v>
      </c>
      <c r="M3604">
        <v>3</v>
      </c>
      <c r="N3604">
        <v>1</v>
      </c>
      <c r="O3604">
        <v>1</v>
      </c>
      <c r="P3604">
        <v>0</v>
      </c>
      <c r="Q3604">
        <v>3</v>
      </c>
      <c r="R3604">
        <v>1</v>
      </c>
      <c r="S3604">
        <v>0</v>
      </c>
      <c r="T3604">
        <v>0</v>
      </c>
      <c r="U3604">
        <v>0</v>
      </c>
    </row>
    <row r="3605" spans="1:21" x14ac:dyDescent="0.35">
      <c r="A3605" t="s">
        <v>476</v>
      </c>
      <c r="B3605">
        <v>44468</v>
      </c>
      <c r="C3605" t="s">
        <v>471</v>
      </c>
      <c r="D3605" t="s">
        <v>34</v>
      </c>
      <c r="E3605">
        <v>1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6</v>
      </c>
      <c r="M3605">
        <v>4</v>
      </c>
      <c r="N3605">
        <v>2</v>
      </c>
      <c r="O3605">
        <v>0</v>
      </c>
      <c r="P3605">
        <v>0</v>
      </c>
      <c r="Q3605">
        <v>1</v>
      </c>
      <c r="R3605">
        <v>7</v>
      </c>
      <c r="S3605">
        <v>0</v>
      </c>
      <c r="T3605">
        <v>0</v>
      </c>
      <c r="U3605">
        <v>0</v>
      </c>
    </row>
    <row r="3606" spans="1:21" x14ac:dyDescent="0.35">
      <c r="A3606" t="s">
        <v>476</v>
      </c>
      <c r="B3606">
        <v>44470</v>
      </c>
      <c r="C3606" t="s">
        <v>470</v>
      </c>
      <c r="D3606" t="s">
        <v>32</v>
      </c>
      <c r="E3606">
        <v>1</v>
      </c>
      <c r="F3606">
        <v>0</v>
      </c>
      <c r="G3606">
        <v>0</v>
      </c>
      <c r="H3606">
        <v>1</v>
      </c>
      <c r="I3606">
        <v>0</v>
      </c>
      <c r="J3606">
        <v>0</v>
      </c>
      <c r="K3606">
        <v>0</v>
      </c>
      <c r="L3606">
        <v>5.666666666666667</v>
      </c>
      <c r="M3606">
        <v>7</v>
      </c>
      <c r="N3606">
        <v>2</v>
      </c>
      <c r="O3606">
        <v>2</v>
      </c>
      <c r="P3606">
        <v>0</v>
      </c>
      <c r="Q3606">
        <v>1</v>
      </c>
      <c r="R3606">
        <v>6</v>
      </c>
      <c r="S3606">
        <v>1</v>
      </c>
      <c r="T3606">
        <v>0</v>
      </c>
      <c r="U3606">
        <v>0</v>
      </c>
    </row>
    <row r="3607" spans="1:21" x14ac:dyDescent="0.35">
      <c r="A3607" t="s">
        <v>476</v>
      </c>
      <c r="B3607" t="s">
        <v>0</v>
      </c>
      <c r="C3607" t="s">
        <v>1</v>
      </c>
      <c r="D3607" t="s">
        <v>2</v>
      </c>
      <c r="E3607" t="s">
        <v>3</v>
      </c>
      <c r="F3607" t="s">
        <v>4</v>
      </c>
      <c r="G3607" t="s">
        <v>5</v>
      </c>
      <c r="H3607" t="s">
        <v>6</v>
      </c>
      <c r="I3607" t="s">
        <v>7</v>
      </c>
      <c r="J3607" t="s">
        <v>8</v>
      </c>
      <c r="K3607" t="s">
        <v>9</v>
      </c>
      <c r="L3607" t="s">
        <v>10</v>
      </c>
      <c r="M3607" t="s">
        <v>11</v>
      </c>
      <c r="N3607" t="s">
        <v>12</v>
      </c>
      <c r="O3607" t="s">
        <v>13</v>
      </c>
      <c r="P3607" t="s">
        <v>14</v>
      </c>
      <c r="Q3607" t="s">
        <v>15</v>
      </c>
      <c r="R3607" t="s">
        <v>16</v>
      </c>
      <c r="S3607" t="s">
        <v>17</v>
      </c>
      <c r="T3607" t="s">
        <v>18</v>
      </c>
      <c r="U3607" t="s">
        <v>19</v>
      </c>
    </row>
    <row r="3608" spans="1:21" x14ac:dyDescent="0.35">
      <c r="A3608" t="s">
        <v>476</v>
      </c>
      <c r="B3608">
        <v>44471</v>
      </c>
      <c r="C3608" t="s">
        <v>475</v>
      </c>
      <c r="D3608" t="s">
        <v>32</v>
      </c>
      <c r="E3608">
        <v>1</v>
      </c>
      <c r="F3608">
        <v>0</v>
      </c>
      <c r="G3608">
        <v>0</v>
      </c>
      <c r="H3608">
        <v>0</v>
      </c>
      <c r="I3608">
        <v>1</v>
      </c>
      <c r="J3608">
        <v>0</v>
      </c>
      <c r="K3608">
        <v>0</v>
      </c>
      <c r="L3608">
        <v>2</v>
      </c>
      <c r="M3608">
        <v>7</v>
      </c>
      <c r="N3608">
        <v>6</v>
      </c>
      <c r="O3608">
        <v>6</v>
      </c>
      <c r="P3608">
        <v>3</v>
      </c>
      <c r="Q3608">
        <v>1</v>
      </c>
      <c r="R3608">
        <v>2</v>
      </c>
      <c r="S3608">
        <v>0</v>
      </c>
      <c r="T3608">
        <v>0</v>
      </c>
      <c r="U3608">
        <v>0</v>
      </c>
    </row>
    <row r="3609" spans="1:21" x14ac:dyDescent="0.35">
      <c r="A3609" t="s">
        <v>476</v>
      </c>
      <c r="B3609">
        <v>44472</v>
      </c>
      <c r="C3609" t="s">
        <v>469</v>
      </c>
      <c r="D3609" t="s">
        <v>32</v>
      </c>
      <c r="E3609">
        <v>1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6</v>
      </c>
      <c r="M3609">
        <v>5</v>
      </c>
      <c r="N3609">
        <v>4</v>
      </c>
      <c r="O3609">
        <v>4</v>
      </c>
      <c r="P3609">
        <v>3</v>
      </c>
      <c r="Q3609">
        <v>1</v>
      </c>
      <c r="R3609">
        <v>4</v>
      </c>
      <c r="S3609">
        <v>0</v>
      </c>
      <c r="T3609">
        <v>0</v>
      </c>
      <c r="U3609">
        <v>0</v>
      </c>
    </row>
    <row r="3610" spans="1:21" x14ac:dyDescent="0.35">
      <c r="A3610" t="s">
        <v>476</v>
      </c>
      <c r="B3610" t="s">
        <v>77</v>
      </c>
      <c r="C3610" t="s">
        <v>78</v>
      </c>
      <c r="E3610">
        <v>162</v>
      </c>
      <c r="F3610">
        <v>3</v>
      </c>
      <c r="G3610">
        <v>0</v>
      </c>
      <c r="H3610">
        <v>57</v>
      </c>
      <c r="I3610">
        <v>52</v>
      </c>
      <c r="J3610">
        <v>0</v>
      </c>
      <c r="K3610">
        <v>3</v>
      </c>
      <c r="L3610">
        <v>894</v>
      </c>
      <c r="M3610">
        <v>864</v>
      </c>
      <c r="N3610">
        <v>412</v>
      </c>
      <c r="O3610">
        <v>388</v>
      </c>
      <c r="P3610">
        <v>118</v>
      </c>
      <c r="Q3610">
        <v>248</v>
      </c>
      <c r="R3610">
        <v>862</v>
      </c>
      <c r="S3610">
        <v>42</v>
      </c>
      <c r="T3610">
        <v>2</v>
      </c>
      <c r="U3610">
        <v>28</v>
      </c>
    </row>
    <row r="3611" spans="1:21" x14ac:dyDescent="0.35">
      <c r="A3611" t="s">
        <v>495</v>
      </c>
      <c r="B3611" t="s">
        <v>0</v>
      </c>
      <c r="C3611" t="s">
        <v>1</v>
      </c>
      <c r="D3611" t="s">
        <v>2</v>
      </c>
      <c r="E3611" t="s">
        <v>3</v>
      </c>
      <c r="F3611" t="s">
        <v>4</v>
      </c>
      <c r="G3611" t="s">
        <v>5</v>
      </c>
      <c r="H3611" t="s">
        <v>6</v>
      </c>
      <c r="I3611" t="s">
        <v>7</v>
      </c>
      <c r="J3611" t="s">
        <v>8</v>
      </c>
      <c r="K3611" t="s">
        <v>9</v>
      </c>
      <c r="L3611" t="s">
        <v>10</v>
      </c>
      <c r="M3611" t="s">
        <v>11</v>
      </c>
      <c r="N3611" t="s">
        <v>12</v>
      </c>
      <c r="O3611" t="s">
        <v>13</v>
      </c>
      <c r="P3611" t="s">
        <v>14</v>
      </c>
      <c r="Q3611" t="s">
        <v>15</v>
      </c>
      <c r="R3611" t="s">
        <v>16</v>
      </c>
      <c r="S3611" t="s">
        <v>17</v>
      </c>
      <c r="T3611" t="s">
        <v>18</v>
      </c>
      <c r="U3611" t="s">
        <v>19</v>
      </c>
    </row>
    <row r="3612" spans="1:21" x14ac:dyDescent="0.35">
      <c r="A3612" t="s">
        <v>495</v>
      </c>
      <c r="B3612">
        <v>44287</v>
      </c>
      <c r="C3612" t="s">
        <v>477</v>
      </c>
      <c r="D3612" t="s">
        <v>120</v>
      </c>
      <c r="E3612">
        <v>1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6.666666666666667</v>
      </c>
      <c r="M3612">
        <v>6</v>
      </c>
      <c r="N3612">
        <v>2</v>
      </c>
      <c r="O3612">
        <v>2</v>
      </c>
      <c r="P3612">
        <v>1</v>
      </c>
      <c r="Q3612">
        <v>0</v>
      </c>
      <c r="R3612">
        <v>6</v>
      </c>
      <c r="S3612">
        <v>0</v>
      </c>
      <c r="T3612">
        <v>0</v>
      </c>
      <c r="U3612">
        <v>0</v>
      </c>
    </row>
    <row r="3613" spans="1:21" x14ac:dyDescent="0.35">
      <c r="A3613" t="s">
        <v>495</v>
      </c>
      <c r="B3613">
        <v>44289</v>
      </c>
      <c r="C3613" t="s">
        <v>478</v>
      </c>
      <c r="D3613" t="s">
        <v>120</v>
      </c>
      <c r="E3613">
        <v>1</v>
      </c>
      <c r="F3613">
        <v>0</v>
      </c>
      <c r="G3613">
        <v>0</v>
      </c>
      <c r="H3613">
        <v>1</v>
      </c>
      <c r="I3613">
        <v>0</v>
      </c>
      <c r="J3613">
        <v>0</v>
      </c>
      <c r="K3613">
        <v>0</v>
      </c>
      <c r="L3613">
        <v>7</v>
      </c>
      <c r="M3613">
        <v>1</v>
      </c>
      <c r="N3613">
        <v>0</v>
      </c>
      <c r="O3613">
        <v>0</v>
      </c>
      <c r="P3613">
        <v>0</v>
      </c>
      <c r="Q3613">
        <v>0</v>
      </c>
      <c r="R3613">
        <v>10</v>
      </c>
      <c r="S3613">
        <v>0</v>
      </c>
      <c r="T3613">
        <v>0</v>
      </c>
      <c r="U3613">
        <v>0</v>
      </c>
    </row>
    <row r="3614" spans="1:21" x14ac:dyDescent="0.35">
      <c r="A3614" t="s">
        <v>495</v>
      </c>
      <c r="B3614">
        <v>44290</v>
      </c>
      <c r="C3614" t="s">
        <v>479</v>
      </c>
      <c r="D3614" t="s">
        <v>120</v>
      </c>
      <c r="E3614">
        <v>1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7</v>
      </c>
      <c r="M3614">
        <v>4</v>
      </c>
      <c r="N3614">
        <v>1</v>
      </c>
      <c r="O3614">
        <v>1</v>
      </c>
      <c r="P3614">
        <v>1</v>
      </c>
      <c r="Q3614">
        <v>1</v>
      </c>
      <c r="R3614">
        <v>8</v>
      </c>
      <c r="S3614">
        <v>0</v>
      </c>
      <c r="T3614">
        <v>0</v>
      </c>
      <c r="U3614">
        <v>0</v>
      </c>
    </row>
    <row r="3615" spans="1:21" x14ac:dyDescent="0.35">
      <c r="A3615" t="s">
        <v>495</v>
      </c>
      <c r="B3615">
        <v>44291</v>
      </c>
      <c r="C3615" t="s">
        <v>480</v>
      </c>
      <c r="D3615" t="s">
        <v>104</v>
      </c>
      <c r="E3615">
        <v>1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3.3333333333333335</v>
      </c>
      <c r="M3615">
        <v>4</v>
      </c>
      <c r="N3615">
        <v>2</v>
      </c>
      <c r="O3615">
        <v>2</v>
      </c>
      <c r="P3615">
        <v>0</v>
      </c>
      <c r="Q3615">
        <v>4</v>
      </c>
      <c r="R3615">
        <v>4</v>
      </c>
      <c r="S3615">
        <v>0</v>
      </c>
      <c r="T3615">
        <v>0</v>
      </c>
      <c r="U3615">
        <v>0</v>
      </c>
    </row>
    <row r="3616" spans="1:21" x14ac:dyDescent="0.35">
      <c r="A3616" t="s">
        <v>495</v>
      </c>
      <c r="B3616">
        <v>44292</v>
      </c>
      <c r="C3616" t="s">
        <v>481</v>
      </c>
      <c r="D3616" t="s">
        <v>104</v>
      </c>
      <c r="E3616">
        <v>1</v>
      </c>
      <c r="F3616">
        <v>0</v>
      </c>
      <c r="G3616">
        <v>0</v>
      </c>
      <c r="H3616">
        <v>0</v>
      </c>
      <c r="I3616">
        <v>1</v>
      </c>
      <c r="J3616">
        <v>0</v>
      </c>
      <c r="K3616">
        <v>0</v>
      </c>
      <c r="L3616">
        <v>5</v>
      </c>
      <c r="M3616">
        <v>2</v>
      </c>
      <c r="N3616">
        <v>2</v>
      </c>
      <c r="O3616">
        <v>2</v>
      </c>
      <c r="P3616">
        <v>1</v>
      </c>
      <c r="Q3616">
        <v>2</v>
      </c>
      <c r="R3616">
        <v>3</v>
      </c>
      <c r="S3616">
        <v>1</v>
      </c>
      <c r="T3616">
        <v>0</v>
      </c>
      <c r="U3616">
        <v>0</v>
      </c>
    </row>
    <row r="3617" spans="1:21" x14ac:dyDescent="0.35">
      <c r="A3617" t="s">
        <v>495</v>
      </c>
      <c r="B3617">
        <v>44293</v>
      </c>
      <c r="C3617" t="s">
        <v>477</v>
      </c>
      <c r="D3617" t="s">
        <v>104</v>
      </c>
      <c r="E3617">
        <v>1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4</v>
      </c>
      <c r="M3617">
        <v>6</v>
      </c>
      <c r="N3617">
        <v>1</v>
      </c>
      <c r="O3617">
        <v>1</v>
      </c>
      <c r="P3617">
        <v>0</v>
      </c>
      <c r="Q3617">
        <v>2</v>
      </c>
      <c r="R3617">
        <v>5</v>
      </c>
      <c r="S3617">
        <v>1</v>
      </c>
      <c r="T3617">
        <v>0</v>
      </c>
      <c r="U3617">
        <v>0</v>
      </c>
    </row>
    <row r="3618" spans="1:21" x14ac:dyDescent="0.35">
      <c r="A3618" t="s">
        <v>495</v>
      </c>
      <c r="B3618">
        <v>44295</v>
      </c>
      <c r="C3618" t="s">
        <v>478</v>
      </c>
      <c r="D3618" t="s">
        <v>92</v>
      </c>
      <c r="E3618">
        <v>1</v>
      </c>
      <c r="F3618">
        <v>0</v>
      </c>
      <c r="G3618">
        <v>0</v>
      </c>
      <c r="H3618">
        <v>0</v>
      </c>
      <c r="I3618">
        <v>1</v>
      </c>
      <c r="J3618">
        <v>0</v>
      </c>
      <c r="K3618">
        <v>0</v>
      </c>
      <c r="L3618">
        <v>4.666666666666667</v>
      </c>
      <c r="M3618">
        <v>7</v>
      </c>
      <c r="N3618">
        <v>3</v>
      </c>
      <c r="O3618">
        <v>3</v>
      </c>
      <c r="P3618">
        <v>1</v>
      </c>
      <c r="Q3618">
        <v>4</v>
      </c>
      <c r="R3618">
        <v>4</v>
      </c>
      <c r="S3618">
        <v>0</v>
      </c>
      <c r="T3618">
        <v>0</v>
      </c>
      <c r="U3618">
        <v>0</v>
      </c>
    </row>
    <row r="3619" spans="1:21" x14ac:dyDescent="0.35">
      <c r="A3619" t="s">
        <v>495</v>
      </c>
      <c r="B3619">
        <v>44296</v>
      </c>
      <c r="C3619" t="s">
        <v>479</v>
      </c>
      <c r="D3619" t="s">
        <v>92</v>
      </c>
      <c r="E3619">
        <v>1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6</v>
      </c>
      <c r="M3619">
        <v>7</v>
      </c>
      <c r="N3619">
        <v>4</v>
      </c>
      <c r="O3619">
        <v>4</v>
      </c>
      <c r="P3619">
        <v>1</v>
      </c>
      <c r="Q3619">
        <v>1</v>
      </c>
      <c r="R3619">
        <v>2</v>
      </c>
      <c r="S3619">
        <v>0</v>
      </c>
      <c r="T3619">
        <v>0</v>
      </c>
      <c r="U3619">
        <v>1</v>
      </c>
    </row>
    <row r="3620" spans="1:21" x14ac:dyDescent="0.35">
      <c r="A3620" t="s">
        <v>495</v>
      </c>
      <c r="B3620">
        <v>44297</v>
      </c>
      <c r="C3620" t="s">
        <v>480</v>
      </c>
      <c r="D3620" t="s">
        <v>92</v>
      </c>
      <c r="E3620">
        <v>1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5</v>
      </c>
      <c r="M3620">
        <v>9</v>
      </c>
      <c r="N3620">
        <v>5</v>
      </c>
      <c r="O3620">
        <v>5</v>
      </c>
      <c r="P3620">
        <v>2</v>
      </c>
      <c r="Q3620">
        <v>0</v>
      </c>
      <c r="R3620">
        <v>5</v>
      </c>
      <c r="S3620">
        <v>0</v>
      </c>
      <c r="T3620">
        <v>0</v>
      </c>
      <c r="U3620">
        <v>0</v>
      </c>
    </row>
    <row r="3621" spans="1:21" x14ac:dyDescent="0.35">
      <c r="A3621" t="s">
        <v>495</v>
      </c>
      <c r="B3621" t="s">
        <v>151</v>
      </c>
      <c r="C3621" t="s">
        <v>481</v>
      </c>
      <c r="D3621" t="s">
        <v>96</v>
      </c>
      <c r="E3621">
        <v>1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4</v>
      </c>
      <c r="M3621">
        <v>3</v>
      </c>
      <c r="N3621">
        <v>2</v>
      </c>
      <c r="O3621">
        <v>2</v>
      </c>
      <c r="P3621">
        <v>1</v>
      </c>
      <c r="Q3621">
        <v>3</v>
      </c>
      <c r="R3621">
        <v>3</v>
      </c>
      <c r="S3621">
        <v>0</v>
      </c>
      <c r="T3621">
        <v>0</v>
      </c>
      <c r="U3621">
        <v>0</v>
      </c>
    </row>
    <row r="3622" spans="1:21" x14ac:dyDescent="0.35">
      <c r="A3622" t="s">
        <v>495</v>
      </c>
      <c r="B3622" t="s">
        <v>152</v>
      </c>
      <c r="C3622" t="s">
        <v>477</v>
      </c>
      <c r="D3622" t="s">
        <v>96</v>
      </c>
      <c r="E3622">
        <v>1</v>
      </c>
      <c r="F3622">
        <v>0</v>
      </c>
      <c r="G3622">
        <v>0</v>
      </c>
      <c r="H3622">
        <v>0</v>
      </c>
      <c r="I3622">
        <v>1</v>
      </c>
      <c r="J3622">
        <v>0</v>
      </c>
      <c r="K3622">
        <v>0</v>
      </c>
      <c r="L3622">
        <v>5</v>
      </c>
      <c r="M3622">
        <v>7</v>
      </c>
      <c r="N3622">
        <v>3</v>
      </c>
      <c r="O3622">
        <v>3</v>
      </c>
      <c r="P3622">
        <v>0</v>
      </c>
      <c r="Q3622">
        <v>1</v>
      </c>
      <c r="R3622">
        <v>7</v>
      </c>
      <c r="S3622">
        <v>1</v>
      </c>
      <c r="T3622">
        <v>0</v>
      </c>
      <c r="U3622">
        <v>0</v>
      </c>
    </row>
    <row r="3623" spans="1:21" x14ac:dyDescent="0.35">
      <c r="A3623" t="s">
        <v>495</v>
      </c>
      <c r="B3623">
        <v>44300</v>
      </c>
      <c r="C3623" t="s">
        <v>478</v>
      </c>
      <c r="D3623" t="s">
        <v>96</v>
      </c>
      <c r="E3623">
        <v>1</v>
      </c>
      <c r="F3623">
        <v>0</v>
      </c>
      <c r="G3623">
        <v>0</v>
      </c>
      <c r="H3623">
        <v>0</v>
      </c>
      <c r="I3623">
        <v>1</v>
      </c>
      <c r="J3623">
        <v>0</v>
      </c>
      <c r="K3623">
        <v>0</v>
      </c>
      <c r="L3623">
        <v>6.333333333333333</v>
      </c>
      <c r="M3623">
        <v>10</v>
      </c>
      <c r="N3623">
        <v>3</v>
      </c>
      <c r="O3623">
        <v>3</v>
      </c>
      <c r="P3623">
        <v>0</v>
      </c>
      <c r="Q3623">
        <v>1</v>
      </c>
      <c r="R3623">
        <v>6</v>
      </c>
      <c r="S3623">
        <v>1</v>
      </c>
      <c r="T3623">
        <v>0</v>
      </c>
      <c r="U3623">
        <v>0</v>
      </c>
    </row>
    <row r="3624" spans="1:21" x14ac:dyDescent="0.35">
      <c r="A3624" t="s">
        <v>495</v>
      </c>
      <c r="B3624">
        <v>44302</v>
      </c>
      <c r="C3624" t="s">
        <v>479</v>
      </c>
      <c r="D3624" t="s">
        <v>103</v>
      </c>
      <c r="E3624">
        <v>1</v>
      </c>
      <c r="F3624">
        <v>0</v>
      </c>
      <c r="G3624">
        <v>0</v>
      </c>
      <c r="H3624">
        <v>1</v>
      </c>
      <c r="I3624">
        <v>0</v>
      </c>
      <c r="J3624">
        <v>0</v>
      </c>
      <c r="K3624">
        <v>0</v>
      </c>
      <c r="L3624">
        <v>7</v>
      </c>
      <c r="M3624">
        <v>6</v>
      </c>
      <c r="N3624">
        <v>2</v>
      </c>
      <c r="O3624">
        <v>2</v>
      </c>
      <c r="P3624">
        <v>1</v>
      </c>
      <c r="Q3624">
        <v>0</v>
      </c>
      <c r="R3624">
        <v>6</v>
      </c>
      <c r="S3624">
        <v>0</v>
      </c>
      <c r="T3624">
        <v>0</v>
      </c>
      <c r="U3624">
        <v>0</v>
      </c>
    </row>
    <row r="3625" spans="1:21" x14ac:dyDescent="0.35">
      <c r="A3625" t="s">
        <v>495</v>
      </c>
      <c r="B3625">
        <v>44303</v>
      </c>
      <c r="C3625" t="s">
        <v>480</v>
      </c>
      <c r="D3625" t="s">
        <v>103</v>
      </c>
      <c r="E3625">
        <v>1</v>
      </c>
      <c r="F3625">
        <v>0</v>
      </c>
      <c r="G3625">
        <v>0</v>
      </c>
      <c r="H3625">
        <v>0</v>
      </c>
      <c r="I3625">
        <v>1</v>
      </c>
      <c r="J3625">
        <v>0</v>
      </c>
      <c r="K3625">
        <v>0</v>
      </c>
      <c r="L3625">
        <v>2.6666666666666665</v>
      </c>
      <c r="M3625">
        <v>4</v>
      </c>
      <c r="N3625">
        <v>6</v>
      </c>
      <c r="O3625">
        <v>5</v>
      </c>
      <c r="P3625">
        <v>2</v>
      </c>
      <c r="Q3625">
        <v>5</v>
      </c>
      <c r="R3625">
        <v>3</v>
      </c>
      <c r="S3625">
        <v>0</v>
      </c>
      <c r="T3625">
        <v>0</v>
      </c>
      <c r="U3625">
        <v>1</v>
      </c>
    </row>
    <row r="3626" spans="1:21" x14ac:dyDescent="0.35">
      <c r="A3626" t="s">
        <v>495</v>
      </c>
      <c r="B3626">
        <v>44304</v>
      </c>
      <c r="C3626" t="s">
        <v>477</v>
      </c>
      <c r="D3626" t="s">
        <v>103</v>
      </c>
      <c r="E3626">
        <v>1</v>
      </c>
      <c r="F3626">
        <v>1</v>
      </c>
      <c r="G3626">
        <v>0</v>
      </c>
      <c r="H3626">
        <v>1</v>
      </c>
      <c r="I3626">
        <v>0</v>
      </c>
      <c r="J3626">
        <v>0</v>
      </c>
      <c r="K3626">
        <v>1</v>
      </c>
      <c r="L3626">
        <v>9</v>
      </c>
      <c r="M3626">
        <v>2</v>
      </c>
      <c r="N3626">
        <v>0</v>
      </c>
      <c r="O3626">
        <v>0</v>
      </c>
      <c r="P3626">
        <v>0</v>
      </c>
      <c r="Q3626">
        <v>0</v>
      </c>
      <c r="R3626">
        <v>10</v>
      </c>
      <c r="S3626">
        <v>0</v>
      </c>
      <c r="T3626">
        <v>0</v>
      </c>
      <c r="U3626">
        <v>0</v>
      </c>
    </row>
    <row r="3627" spans="1:21" x14ac:dyDescent="0.35">
      <c r="A3627" t="s">
        <v>495</v>
      </c>
      <c r="B3627">
        <v>44305</v>
      </c>
      <c r="C3627" t="s">
        <v>481</v>
      </c>
      <c r="D3627" t="s">
        <v>50</v>
      </c>
      <c r="E3627">
        <v>1</v>
      </c>
      <c r="F3627">
        <v>0</v>
      </c>
      <c r="G3627">
        <v>0</v>
      </c>
      <c r="H3627">
        <v>0</v>
      </c>
      <c r="I3627">
        <v>1</v>
      </c>
      <c r="J3627">
        <v>0</v>
      </c>
      <c r="K3627">
        <v>0</v>
      </c>
      <c r="L3627">
        <v>4</v>
      </c>
      <c r="M3627">
        <v>5</v>
      </c>
      <c r="N3627">
        <v>2</v>
      </c>
      <c r="O3627">
        <v>2</v>
      </c>
      <c r="P3627">
        <v>1</v>
      </c>
      <c r="Q3627">
        <v>0</v>
      </c>
      <c r="R3627">
        <v>5</v>
      </c>
      <c r="S3627">
        <v>1</v>
      </c>
      <c r="T3627">
        <v>0</v>
      </c>
      <c r="U3627">
        <v>0</v>
      </c>
    </row>
    <row r="3628" spans="1:21" x14ac:dyDescent="0.35">
      <c r="A3628" t="s">
        <v>495</v>
      </c>
      <c r="B3628">
        <v>44306</v>
      </c>
      <c r="C3628" t="s">
        <v>478</v>
      </c>
      <c r="D3628" t="s">
        <v>50</v>
      </c>
      <c r="E3628">
        <v>1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5.666666666666667</v>
      </c>
      <c r="M3628">
        <v>5</v>
      </c>
      <c r="N3628">
        <v>4</v>
      </c>
      <c r="O3628">
        <v>4</v>
      </c>
      <c r="P3628">
        <v>3</v>
      </c>
      <c r="Q3628">
        <v>3</v>
      </c>
      <c r="R3628">
        <v>6</v>
      </c>
      <c r="S3628">
        <v>0</v>
      </c>
      <c r="T3628">
        <v>0</v>
      </c>
      <c r="U3628">
        <v>0</v>
      </c>
    </row>
    <row r="3629" spans="1:21" x14ac:dyDescent="0.35">
      <c r="A3629" t="s">
        <v>495</v>
      </c>
      <c r="B3629">
        <v>44307</v>
      </c>
      <c r="C3629" t="s">
        <v>479</v>
      </c>
      <c r="D3629" t="s">
        <v>50</v>
      </c>
      <c r="E3629">
        <v>1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6</v>
      </c>
      <c r="M3629">
        <v>7</v>
      </c>
      <c r="N3629">
        <v>1</v>
      </c>
      <c r="O3629">
        <v>1</v>
      </c>
      <c r="P3629">
        <v>0</v>
      </c>
      <c r="Q3629">
        <v>0</v>
      </c>
      <c r="R3629">
        <v>3</v>
      </c>
      <c r="S3629">
        <v>0</v>
      </c>
      <c r="T3629">
        <v>0</v>
      </c>
      <c r="U3629">
        <v>0</v>
      </c>
    </row>
    <row r="3630" spans="1:21" x14ac:dyDescent="0.35">
      <c r="A3630" t="s">
        <v>495</v>
      </c>
      <c r="B3630">
        <v>44309</v>
      </c>
      <c r="C3630" t="s">
        <v>482</v>
      </c>
      <c r="D3630" t="s">
        <v>86</v>
      </c>
      <c r="E3630">
        <v>1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4</v>
      </c>
      <c r="M3630">
        <v>5</v>
      </c>
      <c r="N3630">
        <v>2</v>
      </c>
      <c r="O3630">
        <v>2</v>
      </c>
      <c r="P3630">
        <v>2</v>
      </c>
      <c r="Q3630">
        <v>1</v>
      </c>
      <c r="R3630">
        <v>4</v>
      </c>
      <c r="S3630">
        <v>0</v>
      </c>
      <c r="T3630">
        <v>0</v>
      </c>
      <c r="U3630">
        <v>0</v>
      </c>
    </row>
    <row r="3631" spans="1:21" x14ac:dyDescent="0.35">
      <c r="A3631" t="s">
        <v>495</v>
      </c>
      <c r="B3631">
        <v>44310</v>
      </c>
      <c r="C3631" t="s">
        <v>477</v>
      </c>
      <c r="D3631" t="s">
        <v>86</v>
      </c>
      <c r="E3631">
        <v>1</v>
      </c>
      <c r="F3631">
        <v>0</v>
      </c>
      <c r="G3631">
        <v>0</v>
      </c>
      <c r="H3631">
        <v>1</v>
      </c>
      <c r="I3631">
        <v>0</v>
      </c>
      <c r="J3631">
        <v>0</v>
      </c>
      <c r="K3631">
        <v>0</v>
      </c>
      <c r="L3631">
        <v>7</v>
      </c>
      <c r="M3631">
        <v>6</v>
      </c>
      <c r="N3631">
        <v>4</v>
      </c>
      <c r="O3631">
        <v>4</v>
      </c>
      <c r="P3631">
        <v>1</v>
      </c>
      <c r="Q3631">
        <v>1</v>
      </c>
      <c r="R3631">
        <v>4</v>
      </c>
      <c r="S3631">
        <v>0</v>
      </c>
      <c r="T3631">
        <v>0</v>
      </c>
      <c r="U3631">
        <v>0</v>
      </c>
    </row>
    <row r="3632" spans="1:21" x14ac:dyDescent="0.35">
      <c r="A3632" t="s">
        <v>495</v>
      </c>
      <c r="B3632" t="s">
        <v>0</v>
      </c>
      <c r="C3632" t="s">
        <v>1</v>
      </c>
      <c r="D3632" t="s">
        <v>2</v>
      </c>
      <c r="E3632" t="s">
        <v>3</v>
      </c>
      <c r="F3632" t="s">
        <v>4</v>
      </c>
      <c r="G3632" t="s">
        <v>5</v>
      </c>
      <c r="H3632" t="s">
        <v>6</v>
      </c>
      <c r="I3632" t="s">
        <v>7</v>
      </c>
      <c r="J3632" t="s">
        <v>8</v>
      </c>
      <c r="K3632" t="s">
        <v>9</v>
      </c>
      <c r="L3632" t="s">
        <v>10</v>
      </c>
      <c r="M3632" t="s">
        <v>11</v>
      </c>
      <c r="N3632" t="s">
        <v>12</v>
      </c>
      <c r="O3632" t="s">
        <v>13</v>
      </c>
      <c r="P3632" t="s">
        <v>14</v>
      </c>
      <c r="Q3632" t="s">
        <v>15</v>
      </c>
      <c r="R3632" t="s">
        <v>16</v>
      </c>
      <c r="S3632" t="s">
        <v>17</v>
      </c>
      <c r="T3632" t="s">
        <v>18</v>
      </c>
      <c r="U3632" t="s">
        <v>19</v>
      </c>
    </row>
    <row r="3633" spans="1:21" x14ac:dyDescent="0.35">
      <c r="A3633" t="s">
        <v>495</v>
      </c>
      <c r="B3633">
        <v>44311</v>
      </c>
      <c r="C3633" t="s">
        <v>481</v>
      </c>
      <c r="D3633" t="s">
        <v>86</v>
      </c>
      <c r="E3633">
        <v>1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0</v>
      </c>
      <c r="L3633">
        <v>3.6666666666666665</v>
      </c>
      <c r="M3633">
        <v>6</v>
      </c>
      <c r="N3633">
        <v>6</v>
      </c>
      <c r="O3633">
        <v>6</v>
      </c>
      <c r="P3633">
        <v>0</v>
      </c>
      <c r="Q3633">
        <v>3</v>
      </c>
      <c r="R3633">
        <v>2</v>
      </c>
      <c r="S3633">
        <v>0</v>
      </c>
      <c r="T3633">
        <v>0</v>
      </c>
      <c r="U3633">
        <v>0</v>
      </c>
    </row>
    <row r="3634" spans="1:21" x14ac:dyDescent="0.35">
      <c r="A3634" t="s">
        <v>495</v>
      </c>
      <c r="B3634">
        <v>44312</v>
      </c>
      <c r="C3634" t="s">
        <v>478</v>
      </c>
      <c r="D3634" t="s">
        <v>110</v>
      </c>
      <c r="E3634">
        <v>1</v>
      </c>
      <c r="F3634">
        <v>0</v>
      </c>
      <c r="G3634">
        <v>0</v>
      </c>
      <c r="H3634">
        <v>1</v>
      </c>
      <c r="I3634">
        <v>0</v>
      </c>
      <c r="J3634">
        <v>0</v>
      </c>
      <c r="K3634">
        <v>0</v>
      </c>
      <c r="L3634">
        <v>8</v>
      </c>
      <c r="M3634">
        <v>1</v>
      </c>
      <c r="N3634">
        <v>1</v>
      </c>
      <c r="O3634">
        <v>1</v>
      </c>
      <c r="P3634">
        <v>0</v>
      </c>
      <c r="Q3634">
        <v>3</v>
      </c>
      <c r="R3634">
        <v>9</v>
      </c>
      <c r="S3634">
        <v>0</v>
      </c>
      <c r="T3634">
        <v>0</v>
      </c>
      <c r="U3634">
        <v>0</v>
      </c>
    </row>
    <row r="3635" spans="1:21" x14ac:dyDescent="0.35">
      <c r="A3635" t="s">
        <v>495</v>
      </c>
      <c r="B3635">
        <v>44313</v>
      </c>
      <c r="C3635" t="s">
        <v>479</v>
      </c>
      <c r="D3635" t="s">
        <v>110</v>
      </c>
      <c r="E3635">
        <v>1</v>
      </c>
      <c r="F3635">
        <v>0</v>
      </c>
      <c r="G3635">
        <v>0</v>
      </c>
      <c r="H3635">
        <v>0</v>
      </c>
      <c r="I3635">
        <v>1</v>
      </c>
      <c r="J3635">
        <v>0</v>
      </c>
      <c r="K3635">
        <v>0</v>
      </c>
      <c r="L3635">
        <v>6.666666666666667</v>
      </c>
      <c r="M3635">
        <v>9</v>
      </c>
      <c r="N3635">
        <v>5</v>
      </c>
      <c r="O3635">
        <v>5</v>
      </c>
      <c r="P3635">
        <v>0</v>
      </c>
      <c r="Q3635">
        <v>0</v>
      </c>
      <c r="R3635">
        <v>8</v>
      </c>
      <c r="S3635">
        <v>0</v>
      </c>
      <c r="T3635">
        <v>0</v>
      </c>
      <c r="U3635">
        <v>1</v>
      </c>
    </row>
    <row r="3636" spans="1:21" x14ac:dyDescent="0.35">
      <c r="A3636" t="s">
        <v>495</v>
      </c>
      <c r="B3636">
        <v>44314</v>
      </c>
      <c r="C3636" t="s">
        <v>482</v>
      </c>
      <c r="D3636" t="s">
        <v>110</v>
      </c>
      <c r="E3636">
        <v>1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4.333333333333333</v>
      </c>
      <c r="M3636">
        <v>5</v>
      </c>
      <c r="N3636">
        <v>3</v>
      </c>
      <c r="O3636">
        <v>3</v>
      </c>
      <c r="P3636">
        <v>2</v>
      </c>
      <c r="Q3636">
        <v>2</v>
      </c>
      <c r="R3636">
        <v>5</v>
      </c>
      <c r="S3636">
        <v>0</v>
      </c>
      <c r="T3636">
        <v>0</v>
      </c>
      <c r="U3636">
        <v>0</v>
      </c>
    </row>
    <row r="3637" spans="1:21" x14ac:dyDescent="0.35">
      <c r="A3637" t="s">
        <v>495</v>
      </c>
      <c r="B3637">
        <v>44315</v>
      </c>
      <c r="C3637" t="s">
        <v>477</v>
      </c>
      <c r="D3637" t="s">
        <v>110</v>
      </c>
      <c r="E3637">
        <v>1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6</v>
      </c>
      <c r="M3637">
        <v>4</v>
      </c>
      <c r="N3637">
        <v>3</v>
      </c>
      <c r="O3637">
        <v>3</v>
      </c>
      <c r="P3637">
        <v>1</v>
      </c>
      <c r="Q3637">
        <v>1</v>
      </c>
      <c r="R3637">
        <v>7</v>
      </c>
      <c r="S3637">
        <v>0</v>
      </c>
      <c r="T3637">
        <v>0</v>
      </c>
      <c r="U3637">
        <v>0</v>
      </c>
    </row>
    <row r="3638" spans="1:21" x14ac:dyDescent="0.35">
      <c r="A3638" t="s">
        <v>495</v>
      </c>
      <c r="B3638">
        <v>44316</v>
      </c>
      <c r="C3638" t="s">
        <v>481</v>
      </c>
      <c r="D3638" t="s">
        <v>104</v>
      </c>
      <c r="E3638">
        <v>1</v>
      </c>
      <c r="F3638">
        <v>0</v>
      </c>
      <c r="G3638">
        <v>0</v>
      </c>
      <c r="H3638">
        <v>1</v>
      </c>
      <c r="I3638">
        <v>0</v>
      </c>
      <c r="J3638">
        <v>0</v>
      </c>
      <c r="K3638">
        <v>0</v>
      </c>
      <c r="L3638">
        <v>5</v>
      </c>
      <c r="M3638">
        <v>5</v>
      </c>
      <c r="N3638">
        <v>1</v>
      </c>
      <c r="O3638">
        <v>1</v>
      </c>
      <c r="P3638">
        <v>0</v>
      </c>
      <c r="Q3638">
        <v>2</v>
      </c>
      <c r="R3638">
        <v>6</v>
      </c>
      <c r="S3638">
        <v>0</v>
      </c>
      <c r="T3638">
        <v>0</v>
      </c>
      <c r="U3638">
        <v>0</v>
      </c>
    </row>
    <row r="3639" spans="1:21" x14ac:dyDescent="0.35">
      <c r="A3639" t="s">
        <v>495</v>
      </c>
      <c r="B3639">
        <v>44317</v>
      </c>
      <c r="C3639" t="s">
        <v>478</v>
      </c>
      <c r="D3639" t="s">
        <v>104</v>
      </c>
      <c r="E3639">
        <v>1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7</v>
      </c>
      <c r="M3639">
        <v>7</v>
      </c>
      <c r="N3639">
        <v>4</v>
      </c>
      <c r="O3639">
        <v>4</v>
      </c>
      <c r="P3639">
        <v>0</v>
      </c>
      <c r="Q3639">
        <v>1</v>
      </c>
      <c r="R3639">
        <v>6</v>
      </c>
      <c r="S3639">
        <v>1</v>
      </c>
      <c r="T3639">
        <v>0</v>
      </c>
      <c r="U3639">
        <v>2</v>
      </c>
    </row>
    <row r="3640" spans="1:21" x14ac:dyDescent="0.35">
      <c r="A3640" t="s">
        <v>495</v>
      </c>
      <c r="B3640">
        <v>44318</v>
      </c>
      <c r="C3640" t="s">
        <v>479</v>
      </c>
      <c r="D3640" t="s">
        <v>104</v>
      </c>
      <c r="E3640">
        <v>1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6</v>
      </c>
      <c r="M3640">
        <v>10</v>
      </c>
      <c r="N3640">
        <v>2</v>
      </c>
      <c r="O3640">
        <v>2</v>
      </c>
      <c r="P3640">
        <v>0</v>
      </c>
      <c r="Q3640">
        <v>0</v>
      </c>
      <c r="R3640">
        <v>7</v>
      </c>
      <c r="S3640">
        <v>0</v>
      </c>
      <c r="T3640">
        <v>0</v>
      </c>
      <c r="U3640">
        <v>0</v>
      </c>
    </row>
    <row r="3641" spans="1:21" x14ac:dyDescent="0.35">
      <c r="A3641" t="s">
        <v>495</v>
      </c>
      <c r="B3641">
        <v>44319</v>
      </c>
      <c r="C3641" t="s">
        <v>482</v>
      </c>
      <c r="D3641" t="s">
        <v>108</v>
      </c>
      <c r="E3641">
        <v>1</v>
      </c>
      <c r="F3641">
        <v>0</v>
      </c>
      <c r="G3641">
        <v>0</v>
      </c>
      <c r="H3641">
        <v>1</v>
      </c>
      <c r="I3641">
        <v>0</v>
      </c>
      <c r="J3641">
        <v>0</v>
      </c>
      <c r="K3641">
        <v>0</v>
      </c>
      <c r="L3641">
        <v>6</v>
      </c>
      <c r="M3641">
        <v>4</v>
      </c>
      <c r="N3641">
        <v>1</v>
      </c>
      <c r="O3641">
        <v>1</v>
      </c>
      <c r="P3641">
        <v>1</v>
      </c>
      <c r="Q3641">
        <v>2</v>
      </c>
      <c r="R3641">
        <v>6</v>
      </c>
      <c r="S3641">
        <v>0</v>
      </c>
      <c r="T3641">
        <v>0</v>
      </c>
      <c r="U3641">
        <v>0</v>
      </c>
    </row>
    <row r="3642" spans="1:21" x14ac:dyDescent="0.35">
      <c r="A3642" t="s">
        <v>495</v>
      </c>
      <c r="B3642">
        <v>44320</v>
      </c>
      <c r="C3642" t="s">
        <v>477</v>
      </c>
      <c r="D3642" t="s">
        <v>108</v>
      </c>
      <c r="E3642">
        <v>1</v>
      </c>
      <c r="F3642">
        <v>0</v>
      </c>
      <c r="G3642">
        <v>0</v>
      </c>
      <c r="H3642">
        <v>1</v>
      </c>
      <c r="I3642">
        <v>0</v>
      </c>
      <c r="J3642">
        <v>0</v>
      </c>
      <c r="K3642">
        <v>0</v>
      </c>
      <c r="L3642">
        <v>6</v>
      </c>
      <c r="M3642">
        <v>5</v>
      </c>
      <c r="N3642">
        <v>1</v>
      </c>
      <c r="O3642">
        <v>1</v>
      </c>
      <c r="P3642">
        <v>0</v>
      </c>
      <c r="Q3642">
        <v>2</v>
      </c>
      <c r="R3642">
        <v>10</v>
      </c>
      <c r="S3642">
        <v>1</v>
      </c>
      <c r="T3642">
        <v>0</v>
      </c>
      <c r="U3642">
        <v>0</v>
      </c>
    </row>
    <row r="3643" spans="1:21" x14ac:dyDescent="0.35">
      <c r="A3643" t="s">
        <v>495</v>
      </c>
      <c r="B3643">
        <v>44321</v>
      </c>
      <c r="C3643" t="s">
        <v>481</v>
      </c>
      <c r="D3643" t="s">
        <v>108</v>
      </c>
      <c r="E3643">
        <v>1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4.333333333333333</v>
      </c>
      <c r="M3643">
        <v>4</v>
      </c>
      <c r="N3643">
        <v>3</v>
      </c>
      <c r="O3643">
        <v>3</v>
      </c>
      <c r="P3643">
        <v>1</v>
      </c>
      <c r="Q3643">
        <v>4</v>
      </c>
      <c r="R3643">
        <v>2</v>
      </c>
      <c r="S3643">
        <v>0</v>
      </c>
      <c r="T3643">
        <v>0</v>
      </c>
      <c r="U3643">
        <v>0</v>
      </c>
    </row>
    <row r="3644" spans="1:21" x14ac:dyDescent="0.35">
      <c r="A3644" t="s">
        <v>495</v>
      </c>
      <c r="B3644">
        <v>44322</v>
      </c>
      <c r="C3644" t="s">
        <v>478</v>
      </c>
      <c r="D3644" t="s">
        <v>108</v>
      </c>
      <c r="E3644">
        <v>1</v>
      </c>
      <c r="F3644">
        <v>1</v>
      </c>
      <c r="G3644">
        <v>0</v>
      </c>
      <c r="H3644">
        <v>1</v>
      </c>
      <c r="I3644">
        <v>0</v>
      </c>
      <c r="J3644">
        <v>0</v>
      </c>
      <c r="K3644">
        <v>1</v>
      </c>
      <c r="L3644">
        <v>9</v>
      </c>
      <c r="M3644">
        <v>3</v>
      </c>
      <c r="N3644">
        <v>0</v>
      </c>
      <c r="O3644">
        <v>0</v>
      </c>
      <c r="P3644">
        <v>0</v>
      </c>
      <c r="Q3644">
        <v>0</v>
      </c>
      <c r="R3644">
        <v>8</v>
      </c>
      <c r="S3644">
        <v>0</v>
      </c>
      <c r="T3644">
        <v>0</v>
      </c>
      <c r="U3644">
        <v>0</v>
      </c>
    </row>
    <row r="3645" spans="1:21" x14ac:dyDescent="0.35">
      <c r="A3645" t="s">
        <v>495</v>
      </c>
      <c r="B3645">
        <v>44323</v>
      </c>
      <c r="C3645" t="s">
        <v>479</v>
      </c>
      <c r="D3645" t="s">
        <v>92</v>
      </c>
      <c r="E3645">
        <v>1</v>
      </c>
      <c r="F3645">
        <v>0</v>
      </c>
      <c r="G3645">
        <v>0</v>
      </c>
      <c r="H3645">
        <v>1</v>
      </c>
      <c r="I3645">
        <v>0</v>
      </c>
      <c r="J3645">
        <v>0</v>
      </c>
      <c r="K3645">
        <v>0</v>
      </c>
      <c r="L3645">
        <v>6.666666666666667</v>
      </c>
      <c r="M3645">
        <v>5</v>
      </c>
      <c r="N3645">
        <v>2</v>
      </c>
      <c r="O3645">
        <v>2</v>
      </c>
      <c r="P3645">
        <v>1</v>
      </c>
      <c r="Q3645">
        <v>1</v>
      </c>
      <c r="R3645">
        <v>8</v>
      </c>
      <c r="S3645">
        <v>0</v>
      </c>
      <c r="T3645">
        <v>0</v>
      </c>
      <c r="U3645">
        <v>0</v>
      </c>
    </row>
    <row r="3646" spans="1:21" x14ac:dyDescent="0.35">
      <c r="A3646" t="s">
        <v>495</v>
      </c>
      <c r="B3646">
        <v>44324</v>
      </c>
      <c r="C3646" t="s">
        <v>482</v>
      </c>
      <c r="D3646" t="s">
        <v>92</v>
      </c>
      <c r="E3646">
        <v>1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5.333333333333333</v>
      </c>
      <c r="M3646">
        <v>2</v>
      </c>
      <c r="N3646">
        <v>1</v>
      </c>
      <c r="O3646">
        <v>1</v>
      </c>
      <c r="P3646">
        <v>1</v>
      </c>
      <c r="Q3646">
        <v>3</v>
      </c>
      <c r="R3646">
        <v>6</v>
      </c>
      <c r="S3646">
        <v>0</v>
      </c>
      <c r="T3646">
        <v>0</v>
      </c>
      <c r="U3646">
        <v>0</v>
      </c>
    </row>
    <row r="3647" spans="1:21" x14ac:dyDescent="0.35">
      <c r="A3647" t="s">
        <v>495</v>
      </c>
      <c r="B3647">
        <v>44325</v>
      </c>
      <c r="C3647" t="s">
        <v>477</v>
      </c>
      <c r="D3647" t="s">
        <v>92</v>
      </c>
      <c r="E3647">
        <v>1</v>
      </c>
      <c r="F3647">
        <v>0</v>
      </c>
      <c r="G3647">
        <v>0</v>
      </c>
      <c r="H3647">
        <v>0</v>
      </c>
      <c r="I3647">
        <v>1</v>
      </c>
      <c r="J3647">
        <v>0</v>
      </c>
      <c r="K3647">
        <v>0</v>
      </c>
      <c r="L3647">
        <v>4</v>
      </c>
      <c r="M3647">
        <v>5</v>
      </c>
      <c r="N3647">
        <v>5</v>
      </c>
      <c r="O3647">
        <v>5</v>
      </c>
      <c r="P3647">
        <v>2</v>
      </c>
      <c r="Q3647">
        <v>1</v>
      </c>
      <c r="R3647">
        <v>4</v>
      </c>
      <c r="S3647">
        <v>0</v>
      </c>
      <c r="T3647">
        <v>0</v>
      </c>
      <c r="U3647">
        <v>0</v>
      </c>
    </row>
    <row r="3648" spans="1:21" x14ac:dyDescent="0.35">
      <c r="A3648" t="s">
        <v>495</v>
      </c>
      <c r="B3648">
        <v>44327</v>
      </c>
      <c r="C3648" t="s">
        <v>481</v>
      </c>
      <c r="D3648" t="s">
        <v>90</v>
      </c>
      <c r="E3648">
        <v>1</v>
      </c>
      <c r="F3648">
        <v>0</v>
      </c>
      <c r="G3648">
        <v>0</v>
      </c>
      <c r="H3648">
        <v>1</v>
      </c>
      <c r="I3648">
        <v>0</v>
      </c>
      <c r="J3648">
        <v>0</v>
      </c>
      <c r="K3648">
        <v>0</v>
      </c>
      <c r="L3648">
        <v>5</v>
      </c>
      <c r="M3648">
        <v>3</v>
      </c>
      <c r="N3648">
        <v>2</v>
      </c>
      <c r="O3648">
        <v>2</v>
      </c>
      <c r="P3648">
        <v>1</v>
      </c>
      <c r="Q3648">
        <v>1</v>
      </c>
      <c r="R3648">
        <v>5</v>
      </c>
      <c r="S3648">
        <v>1</v>
      </c>
      <c r="T3648">
        <v>0</v>
      </c>
      <c r="U3648">
        <v>0</v>
      </c>
    </row>
    <row r="3649" spans="1:21" x14ac:dyDescent="0.35">
      <c r="A3649" t="s">
        <v>495</v>
      </c>
      <c r="B3649">
        <v>44328</v>
      </c>
      <c r="C3649" t="s">
        <v>478</v>
      </c>
      <c r="D3649" t="s">
        <v>90</v>
      </c>
      <c r="E3649">
        <v>1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6</v>
      </c>
      <c r="M3649">
        <v>8</v>
      </c>
      <c r="N3649">
        <v>2</v>
      </c>
      <c r="O3649">
        <v>2</v>
      </c>
      <c r="P3649">
        <v>0</v>
      </c>
      <c r="Q3649">
        <v>1</v>
      </c>
      <c r="R3649">
        <v>7</v>
      </c>
      <c r="S3649">
        <v>0</v>
      </c>
      <c r="T3649">
        <v>0</v>
      </c>
      <c r="U3649">
        <v>0</v>
      </c>
    </row>
    <row r="3650" spans="1:21" x14ac:dyDescent="0.35">
      <c r="A3650" t="s">
        <v>495</v>
      </c>
      <c r="B3650">
        <v>44329</v>
      </c>
      <c r="C3650" t="s">
        <v>479</v>
      </c>
      <c r="D3650" t="s">
        <v>90</v>
      </c>
      <c r="E3650">
        <v>1</v>
      </c>
      <c r="F3650">
        <v>0</v>
      </c>
      <c r="G3650">
        <v>0</v>
      </c>
      <c r="H3650">
        <v>0</v>
      </c>
      <c r="I3650">
        <v>1</v>
      </c>
      <c r="J3650">
        <v>0</v>
      </c>
      <c r="K3650">
        <v>0</v>
      </c>
      <c r="L3650">
        <v>6</v>
      </c>
      <c r="M3650">
        <v>7</v>
      </c>
      <c r="N3650">
        <v>5</v>
      </c>
      <c r="O3650">
        <v>5</v>
      </c>
      <c r="P3650">
        <v>2</v>
      </c>
      <c r="Q3650">
        <v>2</v>
      </c>
      <c r="R3650">
        <v>9</v>
      </c>
      <c r="S3650">
        <v>0</v>
      </c>
      <c r="T3650">
        <v>0</v>
      </c>
      <c r="U3650">
        <v>0</v>
      </c>
    </row>
    <row r="3651" spans="1:21" x14ac:dyDescent="0.35">
      <c r="A3651" t="s">
        <v>495</v>
      </c>
      <c r="B3651">
        <v>44330</v>
      </c>
      <c r="C3651" t="s">
        <v>482</v>
      </c>
      <c r="D3651" t="s">
        <v>28</v>
      </c>
      <c r="E3651">
        <v>1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5.666666666666667</v>
      </c>
      <c r="M3651">
        <v>3</v>
      </c>
      <c r="N3651">
        <v>1</v>
      </c>
      <c r="O3651">
        <v>1</v>
      </c>
      <c r="P3651">
        <v>1</v>
      </c>
      <c r="Q3651">
        <v>3</v>
      </c>
      <c r="R3651">
        <v>7</v>
      </c>
      <c r="S3651">
        <v>0</v>
      </c>
      <c r="T3651">
        <v>0</v>
      </c>
      <c r="U3651">
        <v>0</v>
      </c>
    </row>
    <row r="3652" spans="1:21" x14ac:dyDescent="0.35">
      <c r="A3652" t="s">
        <v>495</v>
      </c>
      <c r="B3652">
        <v>44331</v>
      </c>
      <c r="C3652" t="s">
        <v>477</v>
      </c>
      <c r="D3652" t="s">
        <v>28</v>
      </c>
      <c r="E3652">
        <v>1</v>
      </c>
      <c r="F3652">
        <v>0</v>
      </c>
      <c r="G3652">
        <v>0</v>
      </c>
      <c r="H3652">
        <v>0</v>
      </c>
      <c r="I3652">
        <v>1</v>
      </c>
      <c r="J3652">
        <v>0</v>
      </c>
      <c r="K3652">
        <v>0</v>
      </c>
      <c r="L3652">
        <v>6.666666666666667</v>
      </c>
      <c r="M3652">
        <v>9</v>
      </c>
      <c r="N3652">
        <v>3</v>
      </c>
      <c r="O3652">
        <v>3</v>
      </c>
      <c r="P3652">
        <v>1</v>
      </c>
      <c r="Q3652">
        <v>1</v>
      </c>
      <c r="R3652">
        <v>8</v>
      </c>
      <c r="S3652">
        <v>0</v>
      </c>
      <c r="T3652">
        <v>0</v>
      </c>
      <c r="U3652">
        <v>0</v>
      </c>
    </row>
    <row r="3653" spans="1:21" x14ac:dyDescent="0.35">
      <c r="A3653" t="s">
        <v>495</v>
      </c>
      <c r="B3653" t="s">
        <v>0</v>
      </c>
      <c r="C3653" t="s">
        <v>1</v>
      </c>
      <c r="D3653" t="s">
        <v>2</v>
      </c>
      <c r="E3653" t="s">
        <v>3</v>
      </c>
      <c r="F3653" t="s">
        <v>4</v>
      </c>
      <c r="G3653" t="s">
        <v>5</v>
      </c>
      <c r="H3653" t="s">
        <v>6</v>
      </c>
      <c r="I3653" t="s">
        <v>7</v>
      </c>
      <c r="J3653" t="s">
        <v>8</v>
      </c>
      <c r="K3653" t="s">
        <v>9</v>
      </c>
      <c r="L3653" t="s">
        <v>10</v>
      </c>
      <c r="M3653" t="s">
        <v>11</v>
      </c>
      <c r="N3653" t="s">
        <v>12</v>
      </c>
      <c r="O3653" t="s">
        <v>13</v>
      </c>
      <c r="P3653" t="s">
        <v>14</v>
      </c>
      <c r="Q3653" t="s">
        <v>15</v>
      </c>
      <c r="R3653" t="s">
        <v>16</v>
      </c>
      <c r="S3653" t="s">
        <v>17</v>
      </c>
      <c r="T3653" t="s">
        <v>18</v>
      </c>
      <c r="U3653" t="s">
        <v>19</v>
      </c>
    </row>
    <row r="3654" spans="1:21" x14ac:dyDescent="0.35">
      <c r="A3654" t="s">
        <v>495</v>
      </c>
      <c r="B3654">
        <v>44332</v>
      </c>
      <c r="C3654" t="s">
        <v>481</v>
      </c>
      <c r="D3654" t="s">
        <v>28</v>
      </c>
      <c r="E3654">
        <v>1</v>
      </c>
      <c r="F3654">
        <v>0</v>
      </c>
      <c r="G3654">
        <v>0</v>
      </c>
      <c r="H3654">
        <v>0</v>
      </c>
      <c r="I3654">
        <v>1</v>
      </c>
      <c r="J3654">
        <v>0</v>
      </c>
      <c r="K3654">
        <v>0</v>
      </c>
      <c r="L3654">
        <v>1.3333333333333333</v>
      </c>
      <c r="M3654">
        <v>8</v>
      </c>
      <c r="N3654">
        <v>7</v>
      </c>
      <c r="O3654">
        <v>7</v>
      </c>
      <c r="P3654">
        <v>2</v>
      </c>
      <c r="Q3654">
        <v>1</v>
      </c>
      <c r="R3654">
        <v>0</v>
      </c>
      <c r="S3654">
        <v>0</v>
      </c>
      <c r="T3654">
        <v>0</v>
      </c>
      <c r="U3654">
        <v>0</v>
      </c>
    </row>
    <row r="3655" spans="1:21" x14ac:dyDescent="0.35">
      <c r="A3655" t="s">
        <v>495</v>
      </c>
      <c r="B3655">
        <v>44334</v>
      </c>
      <c r="C3655" t="s">
        <v>478</v>
      </c>
      <c r="D3655" t="s">
        <v>97</v>
      </c>
      <c r="E3655">
        <v>1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7</v>
      </c>
      <c r="M3655">
        <v>5</v>
      </c>
      <c r="N3655">
        <v>1</v>
      </c>
      <c r="O3655">
        <v>0</v>
      </c>
      <c r="P3655">
        <v>0</v>
      </c>
      <c r="Q3655">
        <v>0</v>
      </c>
      <c r="R3655">
        <v>10</v>
      </c>
      <c r="S3655">
        <v>0</v>
      </c>
      <c r="T3655">
        <v>0</v>
      </c>
      <c r="U3655">
        <v>0</v>
      </c>
    </row>
    <row r="3656" spans="1:21" x14ac:dyDescent="0.35">
      <c r="A3656" t="s">
        <v>495</v>
      </c>
      <c r="B3656">
        <v>44335</v>
      </c>
      <c r="C3656" t="s">
        <v>479</v>
      </c>
      <c r="D3656" t="s">
        <v>97</v>
      </c>
      <c r="E3656">
        <v>1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6</v>
      </c>
      <c r="M3656">
        <v>6</v>
      </c>
      <c r="N3656">
        <v>2</v>
      </c>
      <c r="O3656">
        <v>2</v>
      </c>
      <c r="P3656">
        <v>1</v>
      </c>
      <c r="Q3656">
        <v>0</v>
      </c>
      <c r="R3656">
        <v>6</v>
      </c>
      <c r="S3656">
        <v>0</v>
      </c>
      <c r="T3656">
        <v>0</v>
      </c>
      <c r="U3656">
        <v>0</v>
      </c>
    </row>
    <row r="3657" spans="1:21" x14ac:dyDescent="0.35">
      <c r="A3657" t="s">
        <v>495</v>
      </c>
      <c r="B3657">
        <v>44336</v>
      </c>
      <c r="C3657" t="s">
        <v>483</v>
      </c>
      <c r="D3657" t="s">
        <v>97</v>
      </c>
      <c r="E3657">
        <v>1</v>
      </c>
      <c r="F3657">
        <v>0</v>
      </c>
      <c r="G3657">
        <v>0</v>
      </c>
      <c r="H3657">
        <v>0</v>
      </c>
      <c r="I3657">
        <v>1</v>
      </c>
      <c r="J3657">
        <v>0</v>
      </c>
      <c r="K3657">
        <v>0</v>
      </c>
      <c r="L3657">
        <v>3</v>
      </c>
      <c r="M3657">
        <v>2</v>
      </c>
      <c r="N3657">
        <v>1</v>
      </c>
      <c r="O3657">
        <v>1</v>
      </c>
      <c r="P3657">
        <v>1</v>
      </c>
      <c r="Q3657">
        <v>1</v>
      </c>
      <c r="R3657">
        <v>4</v>
      </c>
      <c r="S3657">
        <v>0</v>
      </c>
      <c r="T3657">
        <v>0</v>
      </c>
      <c r="U3657">
        <v>1</v>
      </c>
    </row>
    <row r="3658" spans="1:21" x14ac:dyDescent="0.35">
      <c r="A3658" t="s">
        <v>495</v>
      </c>
      <c r="B3658">
        <v>44337</v>
      </c>
      <c r="C3658" t="s">
        <v>477</v>
      </c>
      <c r="D3658" t="s">
        <v>55</v>
      </c>
      <c r="E3658">
        <v>1</v>
      </c>
      <c r="F3658">
        <v>0</v>
      </c>
      <c r="G3658">
        <v>0</v>
      </c>
      <c r="H3658">
        <v>0</v>
      </c>
      <c r="I3658">
        <v>1</v>
      </c>
      <c r="J3658">
        <v>0</v>
      </c>
      <c r="K3658">
        <v>0</v>
      </c>
      <c r="L3658">
        <v>5</v>
      </c>
      <c r="M3658">
        <v>7</v>
      </c>
      <c r="N3658">
        <v>5</v>
      </c>
      <c r="O3658">
        <v>4</v>
      </c>
      <c r="P3658">
        <v>1</v>
      </c>
      <c r="Q3658">
        <v>1</v>
      </c>
      <c r="R3658">
        <v>9</v>
      </c>
      <c r="S3658">
        <v>0</v>
      </c>
      <c r="T3658">
        <v>0</v>
      </c>
      <c r="U3658">
        <v>0</v>
      </c>
    </row>
    <row r="3659" spans="1:21" x14ac:dyDescent="0.35">
      <c r="A3659" t="s">
        <v>495</v>
      </c>
      <c r="B3659">
        <v>44338</v>
      </c>
      <c r="C3659" t="s">
        <v>484</v>
      </c>
      <c r="D3659" t="s">
        <v>55</v>
      </c>
      <c r="E3659">
        <v>1</v>
      </c>
      <c r="F3659">
        <v>0</v>
      </c>
      <c r="G3659">
        <v>0</v>
      </c>
      <c r="H3659">
        <v>0</v>
      </c>
      <c r="I3659">
        <v>1</v>
      </c>
      <c r="J3659">
        <v>0</v>
      </c>
      <c r="K3659">
        <v>0</v>
      </c>
      <c r="L3659">
        <v>3</v>
      </c>
      <c r="M3659">
        <v>1</v>
      </c>
      <c r="N3659">
        <v>2</v>
      </c>
      <c r="O3659">
        <v>2</v>
      </c>
      <c r="P3659">
        <v>0</v>
      </c>
      <c r="Q3659">
        <v>4</v>
      </c>
      <c r="R3659">
        <v>5</v>
      </c>
      <c r="S3659">
        <v>1</v>
      </c>
      <c r="T3659">
        <v>0</v>
      </c>
      <c r="U3659">
        <v>1</v>
      </c>
    </row>
    <row r="3660" spans="1:21" x14ac:dyDescent="0.35">
      <c r="A3660" t="s">
        <v>495</v>
      </c>
      <c r="B3660">
        <v>44339</v>
      </c>
      <c r="C3660" t="s">
        <v>478</v>
      </c>
      <c r="D3660" t="s">
        <v>55</v>
      </c>
      <c r="E3660">
        <v>1</v>
      </c>
      <c r="F3660">
        <v>0</v>
      </c>
      <c r="G3660">
        <v>0</v>
      </c>
      <c r="H3660">
        <v>1</v>
      </c>
      <c r="I3660">
        <v>0</v>
      </c>
      <c r="J3660">
        <v>0</v>
      </c>
      <c r="K3660">
        <v>0</v>
      </c>
      <c r="L3660">
        <v>7.333333333333333</v>
      </c>
      <c r="M3660">
        <v>3</v>
      </c>
      <c r="N3660">
        <v>1</v>
      </c>
      <c r="O3660">
        <v>1</v>
      </c>
      <c r="P3660">
        <v>1</v>
      </c>
      <c r="Q3660">
        <v>1</v>
      </c>
      <c r="R3660">
        <v>12</v>
      </c>
      <c r="S3660">
        <v>1</v>
      </c>
      <c r="T3660">
        <v>0</v>
      </c>
      <c r="U3660">
        <v>0</v>
      </c>
    </row>
    <row r="3661" spans="1:21" x14ac:dyDescent="0.35">
      <c r="A3661" t="s">
        <v>495</v>
      </c>
      <c r="B3661">
        <v>44340</v>
      </c>
      <c r="C3661" t="s">
        <v>479</v>
      </c>
      <c r="D3661" t="s">
        <v>95</v>
      </c>
      <c r="E3661">
        <v>1</v>
      </c>
      <c r="F3661">
        <v>0</v>
      </c>
      <c r="G3661">
        <v>0</v>
      </c>
      <c r="H3661">
        <v>0</v>
      </c>
      <c r="I3661">
        <v>1</v>
      </c>
      <c r="J3661">
        <v>0</v>
      </c>
      <c r="K3661">
        <v>0</v>
      </c>
      <c r="L3661">
        <v>6</v>
      </c>
      <c r="M3661">
        <v>6</v>
      </c>
      <c r="N3661">
        <v>4</v>
      </c>
      <c r="O3661">
        <v>3</v>
      </c>
      <c r="P3661">
        <v>0</v>
      </c>
      <c r="Q3661">
        <v>2</v>
      </c>
      <c r="R3661">
        <v>6</v>
      </c>
      <c r="S3661">
        <v>0</v>
      </c>
      <c r="T3661">
        <v>0</v>
      </c>
      <c r="U3661">
        <v>0</v>
      </c>
    </row>
    <row r="3662" spans="1:21" x14ac:dyDescent="0.35">
      <c r="A3662" t="s">
        <v>495</v>
      </c>
      <c r="B3662">
        <v>44341</v>
      </c>
      <c r="C3662" t="s">
        <v>482</v>
      </c>
      <c r="D3662" t="s">
        <v>95</v>
      </c>
      <c r="E3662">
        <v>1</v>
      </c>
      <c r="F3662">
        <v>0</v>
      </c>
      <c r="G3662">
        <v>0</v>
      </c>
      <c r="H3662">
        <v>1</v>
      </c>
      <c r="I3662">
        <v>0</v>
      </c>
      <c r="J3662">
        <v>0</v>
      </c>
      <c r="K3662">
        <v>0</v>
      </c>
      <c r="L3662">
        <v>6</v>
      </c>
      <c r="M3662">
        <v>3</v>
      </c>
      <c r="N3662">
        <v>0</v>
      </c>
      <c r="O3662">
        <v>0</v>
      </c>
      <c r="P3662">
        <v>0</v>
      </c>
      <c r="Q3662">
        <v>3</v>
      </c>
      <c r="R3662">
        <v>5</v>
      </c>
      <c r="S3662">
        <v>0</v>
      </c>
      <c r="T3662">
        <v>0</v>
      </c>
      <c r="U3662">
        <v>0</v>
      </c>
    </row>
    <row r="3663" spans="1:21" x14ac:dyDescent="0.35">
      <c r="A3663" t="s">
        <v>495</v>
      </c>
      <c r="B3663">
        <v>44342</v>
      </c>
      <c r="C3663" t="s">
        <v>477</v>
      </c>
      <c r="D3663" t="s">
        <v>95</v>
      </c>
      <c r="E3663">
        <v>1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6</v>
      </c>
      <c r="M3663">
        <v>2</v>
      </c>
      <c r="N3663">
        <v>1</v>
      </c>
      <c r="O3663">
        <v>1</v>
      </c>
      <c r="P3663">
        <v>0</v>
      </c>
      <c r="Q3663">
        <v>3</v>
      </c>
      <c r="R3663">
        <v>6</v>
      </c>
      <c r="S3663">
        <v>1</v>
      </c>
      <c r="T3663">
        <v>0</v>
      </c>
      <c r="U3663">
        <v>0</v>
      </c>
    </row>
    <row r="3664" spans="1:21" x14ac:dyDescent="0.35">
      <c r="A3664" t="s">
        <v>495</v>
      </c>
      <c r="B3664">
        <v>44343</v>
      </c>
      <c r="C3664" t="s">
        <v>484</v>
      </c>
      <c r="D3664" t="s">
        <v>95</v>
      </c>
      <c r="E3664">
        <v>1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4</v>
      </c>
      <c r="M3664">
        <v>2</v>
      </c>
      <c r="N3664">
        <v>1</v>
      </c>
      <c r="O3664">
        <v>1</v>
      </c>
      <c r="P3664">
        <v>0</v>
      </c>
      <c r="Q3664">
        <v>3</v>
      </c>
      <c r="R3664">
        <v>4</v>
      </c>
      <c r="S3664">
        <v>0</v>
      </c>
      <c r="T3664">
        <v>0</v>
      </c>
      <c r="U3664">
        <v>0</v>
      </c>
    </row>
    <row r="3665" spans="1:21" x14ac:dyDescent="0.35">
      <c r="A3665" t="s">
        <v>495</v>
      </c>
      <c r="B3665">
        <v>44345</v>
      </c>
      <c r="C3665" t="s">
        <v>478</v>
      </c>
      <c r="D3665" t="s">
        <v>51</v>
      </c>
      <c r="E3665">
        <v>1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7</v>
      </c>
      <c r="M3665">
        <v>4</v>
      </c>
      <c r="N3665">
        <v>3</v>
      </c>
      <c r="O3665">
        <v>3</v>
      </c>
      <c r="P3665">
        <v>1</v>
      </c>
      <c r="Q3665">
        <v>2</v>
      </c>
      <c r="R3665">
        <v>14</v>
      </c>
      <c r="S3665">
        <v>0</v>
      </c>
      <c r="T3665">
        <v>0</v>
      </c>
      <c r="U3665">
        <v>0</v>
      </c>
    </row>
    <row r="3666" spans="1:21" x14ac:dyDescent="0.35">
      <c r="A3666" t="s">
        <v>495</v>
      </c>
      <c r="B3666">
        <v>44346</v>
      </c>
      <c r="C3666" t="s">
        <v>479</v>
      </c>
      <c r="D3666" t="s">
        <v>51</v>
      </c>
      <c r="E3666">
        <v>1</v>
      </c>
      <c r="F3666">
        <v>0</v>
      </c>
      <c r="G3666">
        <v>0</v>
      </c>
      <c r="H3666">
        <v>0</v>
      </c>
      <c r="I3666">
        <v>1</v>
      </c>
      <c r="J3666">
        <v>0</v>
      </c>
      <c r="K3666">
        <v>0</v>
      </c>
      <c r="L3666">
        <v>4.666666666666667</v>
      </c>
      <c r="M3666">
        <v>6</v>
      </c>
      <c r="N3666">
        <v>4</v>
      </c>
      <c r="O3666">
        <v>4</v>
      </c>
      <c r="P3666">
        <v>2</v>
      </c>
      <c r="Q3666">
        <v>1</v>
      </c>
      <c r="R3666">
        <v>5</v>
      </c>
      <c r="S3666">
        <v>0</v>
      </c>
      <c r="T3666">
        <v>0</v>
      </c>
      <c r="U3666">
        <v>0</v>
      </c>
    </row>
    <row r="3667" spans="1:21" x14ac:dyDescent="0.35">
      <c r="A3667" t="s">
        <v>495</v>
      </c>
      <c r="B3667">
        <v>44347</v>
      </c>
      <c r="C3667" t="s">
        <v>482</v>
      </c>
      <c r="D3667" t="s">
        <v>91</v>
      </c>
      <c r="E3667">
        <v>1</v>
      </c>
      <c r="F3667">
        <v>0</v>
      </c>
      <c r="G3667">
        <v>0</v>
      </c>
      <c r="H3667">
        <v>0</v>
      </c>
      <c r="I3667">
        <v>1</v>
      </c>
      <c r="J3667">
        <v>0</v>
      </c>
      <c r="K3667">
        <v>0</v>
      </c>
      <c r="L3667">
        <v>3</v>
      </c>
      <c r="M3667">
        <v>5</v>
      </c>
      <c r="N3667">
        <v>6</v>
      </c>
      <c r="O3667">
        <v>6</v>
      </c>
      <c r="P3667">
        <v>2</v>
      </c>
      <c r="Q3667">
        <v>3</v>
      </c>
      <c r="R3667">
        <v>3</v>
      </c>
      <c r="S3667">
        <v>0</v>
      </c>
      <c r="T3667">
        <v>0</v>
      </c>
      <c r="U3667">
        <v>0</v>
      </c>
    </row>
    <row r="3668" spans="1:21" x14ac:dyDescent="0.35">
      <c r="A3668" t="s">
        <v>495</v>
      </c>
      <c r="B3668">
        <v>44348</v>
      </c>
      <c r="C3668" t="s">
        <v>477</v>
      </c>
      <c r="D3668" t="s">
        <v>91</v>
      </c>
      <c r="E3668">
        <v>1</v>
      </c>
      <c r="F3668">
        <v>0</v>
      </c>
      <c r="G3668">
        <v>0</v>
      </c>
      <c r="H3668">
        <v>1</v>
      </c>
      <c r="I3668">
        <v>0</v>
      </c>
      <c r="J3668">
        <v>0</v>
      </c>
      <c r="K3668">
        <v>0</v>
      </c>
      <c r="L3668">
        <v>5</v>
      </c>
      <c r="M3668">
        <v>8</v>
      </c>
      <c r="N3668">
        <v>3</v>
      </c>
      <c r="O3668">
        <v>3</v>
      </c>
      <c r="P3668">
        <v>1</v>
      </c>
      <c r="Q3668">
        <v>2</v>
      </c>
      <c r="R3668">
        <v>2</v>
      </c>
      <c r="S3668">
        <v>0</v>
      </c>
      <c r="T3668">
        <v>0</v>
      </c>
      <c r="U3668">
        <v>0</v>
      </c>
    </row>
    <row r="3669" spans="1:21" x14ac:dyDescent="0.35">
      <c r="A3669" t="s">
        <v>495</v>
      </c>
      <c r="B3669">
        <v>44351</v>
      </c>
      <c r="C3669" t="s">
        <v>478</v>
      </c>
      <c r="D3669" t="s">
        <v>99</v>
      </c>
      <c r="E3669">
        <v>1</v>
      </c>
      <c r="F3669">
        <v>0</v>
      </c>
      <c r="G3669">
        <v>0</v>
      </c>
      <c r="H3669">
        <v>0</v>
      </c>
      <c r="I3669">
        <v>1</v>
      </c>
      <c r="J3669">
        <v>0</v>
      </c>
      <c r="K3669">
        <v>0</v>
      </c>
      <c r="L3669">
        <v>7.333333333333333</v>
      </c>
      <c r="M3669">
        <v>5</v>
      </c>
      <c r="N3669">
        <v>2</v>
      </c>
      <c r="O3669">
        <v>2</v>
      </c>
      <c r="P3669">
        <v>1</v>
      </c>
      <c r="Q3669">
        <v>2</v>
      </c>
      <c r="R3669">
        <v>8</v>
      </c>
      <c r="S3669">
        <v>0</v>
      </c>
      <c r="T3669">
        <v>0</v>
      </c>
      <c r="U3669">
        <v>0</v>
      </c>
    </row>
    <row r="3670" spans="1:21" x14ac:dyDescent="0.35">
      <c r="A3670" t="s">
        <v>495</v>
      </c>
      <c r="B3670">
        <v>44352</v>
      </c>
      <c r="C3670" t="s">
        <v>484</v>
      </c>
      <c r="D3670" t="s">
        <v>99</v>
      </c>
      <c r="E3670">
        <v>1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2.3333333333333335</v>
      </c>
      <c r="M3670">
        <v>1</v>
      </c>
      <c r="N3670">
        <v>1</v>
      </c>
      <c r="O3670">
        <v>0</v>
      </c>
      <c r="P3670">
        <v>0</v>
      </c>
      <c r="Q3670">
        <v>2</v>
      </c>
      <c r="R3670">
        <v>2</v>
      </c>
      <c r="S3670">
        <v>1</v>
      </c>
      <c r="T3670">
        <v>0</v>
      </c>
      <c r="U3670">
        <v>0</v>
      </c>
    </row>
    <row r="3671" spans="1:21" x14ac:dyDescent="0.35">
      <c r="A3671" t="s">
        <v>495</v>
      </c>
      <c r="B3671">
        <v>44353</v>
      </c>
      <c r="C3671" t="s">
        <v>482</v>
      </c>
      <c r="D3671" t="s">
        <v>99</v>
      </c>
      <c r="E3671">
        <v>1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4</v>
      </c>
      <c r="M3671">
        <v>4</v>
      </c>
      <c r="N3671">
        <v>3</v>
      </c>
      <c r="O3671">
        <v>3</v>
      </c>
      <c r="P3671">
        <v>0</v>
      </c>
      <c r="Q3671">
        <v>1</v>
      </c>
      <c r="R3671">
        <v>4</v>
      </c>
      <c r="S3671">
        <v>2</v>
      </c>
      <c r="T3671">
        <v>0</v>
      </c>
      <c r="U3671">
        <v>0</v>
      </c>
    </row>
    <row r="3672" spans="1:21" x14ac:dyDescent="0.35">
      <c r="A3672" t="s">
        <v>495</v>
      </c>
      <c r="B3672">
        <v>44355</v>
      </c>
      <c r="C3672" t="s">
        <v>477</v>
      </c>
      <c r="D3672" t="s">
        <v>120</v>
      </c>
      <c r="E3672">
        <v>1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5</v>
      </c>
      <c r="M3672">
        <v>7</v>
      </c>
      <c r="N3672">
        <v>4</v>
      </c>
      <c r="O3672">
        <v>4</v>
      </c>
      <c r="P3672">
        <v>2</v>
      </c>
      <c r="Q3672">
        <v>2</v>
      </c>
      <c r="R3672">
        <v>7</v>
      </c>
      <c r="S3672">
        <v>0</v>
      </c>
      <c r="T3672">
        <v>0</v>
      </c>
      <c r="U3672">
        <v>0</v>
      </c>
    </row>
    <row r="3673" spans="1:21" x14ac:dyDescent="0.35">
      <c r="A3673" t="s">
        <v>495</v>
      </c>
      <c r="B3673">
        <v>44356</v>
      </c>
      <c r="C3673" t="s">
        <v>479</v>
      </c>
      <c r="D3673" t="s">
        <v>120</v>
      </c>
      <c r="E3673">
        <v>1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6</v>
      </c>
      <c r="M3673">
        <v>8</v>
      </c>
      <c r="N3673">
        <v>1</v>
      </c>
      <c r="O3673">
        <v>1</v>
      </c>
      <c r="P3673">
        <v>0</v>
      </c>
      <c r="Q3673">
        <v>2</v>
      </c>
      <c r="R3673">
        <v>7</v>
      </c>
      <c r="S3673">
        <v>0</v>
      </c>
      <c r="T3673">
        <v>0</v>
      </c>
      <c r="U3673">
        <v>0</v>
      </c>
    </row>
    <row r="3674" spans="1:21" x14ac:dyDescent="0.35">
      <c r="A3674" t="s">
        <v>495</v>
      </c>
      <c r="B3674" t="s">
        <v>0</v>
      </c>
      <c r="C3674" t="s">
        <v>1</v>
      </c>
      <c r="D3674" t="s">
        <v>2</v>
      </c>
      <c r="E3674" t="s">
        <v>3</v>
      </c>
      <c r="F3674" t="s">
        <v>4</v>
      </c>
      <c r="G3674" t="s">
        <v>5</v>
      </c>
      <c r="H3674" t="s">
        <v>6</v>
      </c>
      <c r="I3674" t="s">
        <v>7</v>
      </c>
      <c r="J3674" t="s">
        <v>8</v>
      </c>
      <c r="K3674" t="s">
        <v>9</v>
      </c>
      <c r="L3674" t="s">
        <v>10</v>
      </c>
      <c r="M3674" t="s">
        <v>11</v>
      </c>
      <c r="N3674" t="s">
        <v>12</v>
      </c>
      <c r="O3674" t="s">
        <v>13</v>
      </c>
      <c r="P3674" t="s">
        <v>14</v>
      </c>
      <c r="Q3674" t="s">
        <v>15</v>
      </c>
      <c r="R3674" t="s">
        <v>16</v>
      </c>
      <c r="S3674" t="s">
        <v>17</v>
      </c>
      <c r="T3674" t="s">
        <v>18</v>
      </c>
      <c r="U3674" t="s">
        <v>19</v>
      </c>
    </row>
    <row r="3675" spans="1:21" x14ac:dyDescent="0.35">
      <c r="A3675" t="s">
        <v>495</v>
      </c>
      <c r="B3675">
        <v>44357</v>
      </c>
      <c r="C3675" t="s">
        <v>478</v>
      </c>
      <c r="D3675" t="s">
        <v>120</v>
      </c>
      <c r="E3675">
        <v>1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8</v>
      </c>
      <c r="M3675">
        <v>4</v>
      </c>
      <c r="N3675">
        <v>0</v>
      </c>
      <c r="O3675">
        <v>0</v>
      </c>
      <c r="P3675">
        <v>0</v>
      </c>
      <c r="Q3675">
        <v>0</v>
      </c>
      <c r="R3675">
        <v>12</v>
      </c>
      <c r="S3675">
        <v>0</v>
      </c>
      <c r="T3675">
        <v>0</v>
      </c>
      <c r="U3675">
        <v>1</v>
      </c>
    </row>
    <row r="3676" spans="1:21" x14ac:dyDescent="0.35">
      <c r="A3676" t="s">
        <v>495</v>
      </c>
      <c r="B3676">
        <v>44359</v>
      </c>
      <c r="C3676" t="s">
        <v>482</v>
      </c>
      <c r="D3676" t="s">
        <v>71</v>
      </c>
      <c r="E3676">
        <v>1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5</v>
      </c>
      <c r="M3676">
        <v>6</v>
      </c>
      <c r="N3676">
        <v>2</v>
      </c>
      <c r="O3676">
        <v>2</v>
      </c>
      <c r="P3676">
        <v>1</v>
      </c>
      <c r="Q3676">
        <v>1</v>
      </c>
      <c r="R3676">
        <v>5</v>
      </c>
      <c r="S3676">
        <v>0</v>
      </c>
      <c r="T3676">
        <v>0</v>
      </c>
      <c r="U3676">
        <v>0</v>
      </c>
    </row>
    <row r="3677" spans="1:21" x14ac:dyDescent="0.35">
      <c r="A3677" t="s">
        <v>495</v>
      </c>
      <c r="B3677">
        <v>44360</v>
      </c>
      <c r="C3677" t="s">
        <v>477</v>
      </c>
      <c r="D3677" t="s">
        <v>71</v>
      </c>
      <c r="E3677">
        <v>1</v>
      </c>
      <c r="F3677">
        <v>0</v>
      </c>
      <c r="G3677">
        <v>0</v>
      </c>
      <c r="H3677">
        <v>1</v>
      </c>
      <c r="I3677">
        <v>0</v>
      </c>
      <c r="J3677">
        <v>0</v>
      </c>
      <c r="K3677">
        <v>0</v>
      </c>
      <c r="L3677">
        <v>7.666666666666667</v>
      </c>
      <c r="M3677">
        <v>3</v>
      </c>
      <c r="N3677">
        <v>0</v>
      </c>
      <c r="O3677">
        <v>0</v>
      </c>
      <c r="P3677">
        <v>0</v>
      </c>
      <c r="Q3677">
        <v>1</v>
      </c>
      <c r="R3677">
        <v>9</v>
      </c>
      <c r="S3677">
        <v>0</v>
      </c>
      <c r="T3677">
        <v>0</v>
      </c>
      <c r="U3677">
        <v>0</v>
      </c>
    </row>
    <row r="3678" spans="1:21" x14ac:dyDescent="0.35">
      <c r="A3678" t="s">
        <v>495</v>
      </c>
      <c r="B3678">
        <v>44361</v>
      </c>
      <c r="C3678" t="s">
        <v>484</v>
      </c>
      <c r="D3678" t="s">
        <v>61</v>
      </c>
      <c r="E3678">
        <v>1</v>
      </c>
      <c r="F3678">
        <v>0</v>
      </c>
      <c r="G3678">
        <v>0</v>
      </c>
      <c r="H3678">
        <v>0</v>
      </c>
      <c r="I3678">
        <v>1</v>
      </c>
      <c r="J3678">
        <v>0</v>
      </c>
      <c r="K3678">
        <v>0</v>
      </c>
      <c r="L3678">
        <v>4</v>
      </c>
      <c r="M3678">
        <v>2</v>
      </c>
      <c r="N3678">
        <v>3</v>
      </c>
      <c r="O3678">
        <v>3</v>
      </c>
      <c r="P3678">
        <v>2</v>
      </c>
      <c r="Q3678">
        <v>1</v>
      </c>
      <c r="R3678">
        <v>4</v>
      </c>
      <c r="S3678">
        <v>0</v>
      </c>
      <c r="T3678">
        <v>0</v>
      </c>
      <c r="U3678">
        <v>0</v>
      </c>
    </row>
    <row r="3679" spans="1:21" x14ac:dyDescent="0.35">
      <c r="A3679" t="s">
        <v>495</v>
      </c>
      <c r="B3679">
        <v>44362</v>
      </c>
      <c r="C3679" t="s">
        <v>479</v>
      </c>
      <c r="D3679" t="s">
        <v>61</v>
      </c>
      <c r="E3679">
        <v>1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5</v>
      </c>
      <c r="M3679">
        <v>7</v>
      </c>
      <c r="N3679">
        <v>3</v>
      </c>
      <c r="O3679">
        <v>3</v>
      </c>
      <c r="P3679">
        <v>0</v>
      </c>
      <c r="Q3679">
        <v>0</v>
      </c>
      <c r="R3679">
        <v>2</v>
      </c>
      <c r="S3679">
        <v>1</v>
      </c>
      <c r="T3679">
        <v>0</v>
      </c>
      <c r="U3679">
        <v>0</v>
      </c>
    </row>
    <row r="3680" spans="1:21" x14ac:dyDescent="0.35">
      <c r="A3680" t="s">
        <v>495</v>
      </c>
      <c r="B3680">
        <v>44363</v>
      </c>
      <c r="C3680" t="s">
        <v>478</v>
      </c>
      <c r="D3680" t="s">
        <v>61</v>
      </c>
      <c r="E3680">
        <v>1</v>
      </c>
      <c r="F3680">
        <v>0</v>
      </c>
      <c r="G3680">
        <v>0</v>
      </c>
      <c r="H3680">
        <v>1</v>
      </c>
      <c r="I3680">
        <v>0</v>
      </c>
      <c r="J3680">
        <v>0</v>
      </c>
      <c r="K3680">
        <v>0</v>
      </c>
      <c r="L3680">
        <v>6</v>
      </c>
      <c r="M3680">
        <v>5</v>
      </c>
      <c r="N3680">
        <v>0</v>
      </c>
      <c r="O3680">
        <v>0</v>
      </c>
      <c r="P3680">
        <v>0</v>
      </c>
      <c r="Q3680">
        <v>4</v>
      </c>
      <c r="R3680">
        <v>6</v>
      </c>
      <c r="S3680">
        <v>0</v>
      </c>
      <c r="T3680">
        <v>0</v>
      </c>
      <c r="U3680">
        <v>0</v>
      </c>
    </row>
    <row r="3681" spans="1:21" x14ac:dyDescent="0.35">
      <c r="A3681" t="s">
        <v>495</v>
      </c>
      <c r="B3681">
        <v>44365</v>
      </c>
      <c r="C3681" t="s">
        <v>482</v>
      </c>
      <c r="D3681" t="s">
        <v>45</v>
      </c>
      <c r="E3681">
        <v>1</v>
      </c>
      <c r="F3681">
        <v>0</v>
      </c>
      <c r="G3681">
        <v>0</v>
      </c>
      <c r="H3681">
        <v>0</v>
      </c>
      <c r="I3681">
        <v>1</v>
      </c>
      <c r="J3681">
        <v>0</v>
      </c>
      <c r="K3681">
        <v>0</v>
      </c>
      <c r="L3681">
        <v>4</v>
      </c>
      <c r="M3681">
        <v>4</v>
      </c>
      <c r="N3681">
        <v>4</v>
      </c>
      <c r="O3681">
        <v>3</v>
      </c>
      <c r="P3681">
        <v>0</v>
      </c>
      <c r="Q3681">
        <v>4</v>
      </c>
      <c r="R3681">
        <v>2</v>
      </c>
      <c r="S3681">
        <v>0</v>
      </c>
      <c r="T3681">
        <v>0</v>
      </c>
      <c r="U3681">
        <v>1</v>
      </c>
    </row>
    <row r="3682" spans="1:21" x14ac:dyDescent="0.35">
      <c r="A3682" t="s">
        <v>495</v>
      </c>
      <c r="B3682">
        <v>44366</v>
      </c>
      <c r="C3682" t="s">
        <v>477</v>
      </c>
      <c r="D3682" t="s">
        <v>45</v>
      </c>
      <c r="E3682">
        <v>1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2.3333333333333335</v>
      </c>
      <c r="M3682">
        <v>6</v>
      </c>
      <c r="N3682">
        <v>6</v>
      </c>
      <c r="O3682">
        <v>6</v>
      </c>
      <c r="P3682">
        <v>2</v>
      </c>
      <c r="Q3682">
        <v>3</v>
      </c>
      <c r="R3682">
        <v>1</v>
      </c>
      <c r="S3682">
        <v>0</v>
      </c>
      <c r="T3682">
        <v>0</v>
      </c>
      <c r="U3682">
        <v>0</v>
      </c>
    </row>
    <row r="3683" spans="1:21" x14ac:dyDescent="0.35">
      <c r="A3683" t="s">
        <v>495</v>
      </c>
      <c r="B3683">
        <v>44367</v>
      </c>
      <c r="C3683" t="s">
        <v>479</v>
      </c>
      <c r="D3683" t="s">
        <v>45</v>
      </c>
      <c r="E3683">
        <v>1</v>
      </c>
      <c r="F3683">
        <v>0</v>
      </c>
      <c r="G3683">
        <v>0</v>
      </c>
      <c r="H3683">
        <v>0</v>
      </c>
      <c r="I3683">
        <v>1</v>
      </c>
      <c r="J3683">
        <v>0</v>
      </c>
      <c r="K3683">
        <v>0</v>
      </c>
      <c r="L3683">
        <v>5</v>
      </c>
      <c r="M3683">
        <v>9</v>
      </c>
      <c r="N3683">
        <v>7</v>
      </c>
      <c r="O3683">
        <v>6</v>
      </c>
      <c r="P3683">
        <v>4</v>
      </c>
      <c r="Q3683">
        <v>0</v>
      </c>
      <c r="R3683">
        <v>6</v>
      </c>
      <c r="S3683">
        <v>0</v>
      </c>
      <c r="T3683">
        <v>0</v>
      </c>
      <c r="U3683">
        <v>0</v>
      </c>
    </row>
    <row r="3684" spans="1:21" x14ac:dyDescent="0.35">
      <c r="A3684" t="s">
        <v>495</v>
      </c>
      <c r="B3684">
        <v>44369</v>
      </c>
      <c r="C3684" t="s">
        <v>478</v>
      </c>
      <c r="D3684" t="s">
        <v>99</v>
      </c>
      <c r="E3684">
        <v>1</v>
      </c>
      <c r="F3684">
        <v>0</v>
      </c>
      <c r="G3684">
        <v>0</v>
      </c>
      <c r="H3684">
        <v>0</v>
      </c>
      <c r="I3684">
        <v>1</v>
      </c>
      <c r="J3684">
        <v>0</v>
      </c>
      <c r="K3684">
        <v>0</v>
      </c>
      <c r="L3684">
        <v>3</v>
      </c>
      <c r="M3684">
        <v>6</v>
      </c>
      <c r="N3684">
        <v>3</v>
      </c>
      <c r="O3684">
        <v>3</v>
      </c>
      <c r="P3684">
        <v>0</v>
      </c>
      <c r="Q3684">
        <v>1</v>
      </c>
      <c r="R3684">
        <v>4</v>
      </c>
      <c r="S3684">
        <v>1</v>
      </c>
      <c r="T3684">
        <v>0</v>
      </c>
      <c r="U3684">
        <v>0</v>
      </c>
    </row>
    <row r="3685" spans="1:21" x14ac:dyDescent="0.35">
      <c r="A3685" t="s">
        <v>495</v>
      </c>
      <c r="B3685">
        <v>44370</v>
      </c>
      <c r="C3685" t="s">
        <v>482</v>
      </c>
      <c r="D3685" t="s">
        <v>99</v>
      </c>
      <c r="E3685">
        <v>1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4.333333333333333</v>
      </c>
      <c r="M3685">
        <v>3</v>
      </c>
      <c r="N3685">
        <v>4</v>
      </c>
      <c r="O3685">
        <v>4</v>
      </c>
      <c r="P3685">
        <v>0</v>
      </c>
      <c r="Q3685">
        <v>2</v>
      </c>
      <c r="R3685">
        <v>5</v>
      </c>
      <c r="S3685">
        <v>0</v>
      </c>
      <c r="T3685">
        <v>0</v>
      </c>
      <c r="U3685">
        <v>0</v>
      </c>
    </row>
    <row r="3686" spans="1:21" x14ac:dyDescent="0.35">
      <c r="A3686" t="s">
        <v>495</v>
      </c>
      <c r="B3686" t="s">
        <v>441</v>
      </c>
      <c r="C3686" t="s">
        <v>477</v>
      </c>
      <c r="D3686" t="s">
        <v>96</v>
      </c>
      <c r="E3686">
        <v>1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5.333333333333333</v>
      </c>
      <c r="M3686">
        <v>2</v>
      </c>
      <c r="N3686">
        <v>0</v>
      </c>
      <c r="O3686">
        <v>0</v>
      </c>
      <c r="P3686">
        <v>0</v>
      </c>
      <c r="Q3686">
        <v>1</v>
      </c>
      <c r="R3686">
        <v>12</v>
      </c>
      <c r="S3686">
        <v>2</v>
      </c>
      <c r="T3686">
        <v>0</v>
      </c>
      <c r="U3686">
        <v>0</v>
      </c>
    </row>
    <row r="3687" spans="1:21" x14ac:dyDescent="0.35">
      <c r="A3687" t="s">
        <v>495</v>
      </c>
      <c r="B3687" t="s">
        <v>442</v>
      </c>
      <c r="C3687" t="s">
        <v>480</v>
      </c>
      <c r="D3687" t="s">
        <v>96</v>
      </c>
      <c r="E3687">
        <v>1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5</v>
      </c>
      <c r="M3687">
        <v>3</v>
      </c>
      <c r="N3687">
        <v>0</v>
      </c>
      <c r="O3687">
        <v>0</v>
      </c>
      <c r="P3687">
        <v>0</v>
      </c>
      <c r="Q3687">
        <v>1</v>
      </c>
      <c r="R3687">
        <v>2</v>
      </c>
      <c r="S3687">
        <v>0</v>
      </c>
      <c r="T3687">
        <v>0</v>
      </c>
      <c r="U3687">
        <v>0</v>
      </c>
    </row>
    <row r="3688" spans="1:21" x14ac:dyDescent="0.35">
      <c r="A3688" t="s">
        <v>495</v>
      </c>
      <c r="B3688">
        <v>44373</v>
      </c>
      <c r="C3688" t="s">
        <v>479</v>
      </c>
      <c r="D3688" t="s">
        <v>96</v>
      </c>
      <c r="E3688">
        <v>1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6</v>
      </c>
      <c r="M3688">
        <v>5</v>
      </c>
      <c r="N3688">
        <v>1</v>
      </c>
      <c r="O3688">
        <v>1</v>
      </c>
      <c r="P3688">
        <v>0</v>
      </c>
      <c r="Q3688">
        <v>1</v>
      </c>
      <c r="R3688">
        <v>4</v>
      </c>
      <c r="S3688">
        <v>1</v>
      </c>
      <c r="T3688">
        <v>0</v>
      </c>
      <c r="U3688">
        <v>0</v>
      </c>
    </row>
    <row r="3689" spans="1:21" x14ac:dyDescent="0.35">
      <c r="A3689" t="s">
        <v>495</v>
      </c>
      <c r="B3689">
        <v>44374</v>
      </c>
      <c r="C3689" t="s">
        <v>478</v>
      </c>
      <c r="D3689" t="s">
        <v>96</v>
      </c>
      <c r="E3689">
        <v>1</v>
      </c>
      <c r="F3689">
        <v>0</v>
      </c>
      <c r="G3689">
        <v>0</v>
      </c>
      <c r="H3689">
        <v>1</v>
      </c>
      <c r="I3689">
        <v>0</v>
      </c>
      <c r="J3689">
        <v>0</v>
      </c>
      <c r="K3689">
        <v>0</v>
      </c>
      <c r="L3689">
        <v>7</v>
      </c>
      <c r="M3689">
        <v>4</v>
      </c>
      <c r="N3689">
        <v>0</v>
      </c>
      <c r="O3689">
        <v>0</v>
      </c>
      <c r="P3689">
        <v>0</v>
      </c>
      <c r="Q3689">
        <v>2</v>
      </c>
      <c r="R3689">
        <v>8</v>
      </c>
      <c r="S3689">
        <v>0</v>
      </c>
      <c r="T3689">
        <v>0</v>
      </c>
      <c r="U3689">
        <v>0</v>
      </c>
    </row>
    <row r="3690" spans="1:21" x14ac:dyDescent="0.35">
      <c r="A3690" t="s">
        <v>495</v>
      </c>
      <c r="B3690">
        <v>44375</v>
      </c>
      <c r="C3690" t="s">
        <v>484</v>
      </c>
      <c r="D3690" t="s">
        <v>91</v>
      </c>
      <c r="E3690">
        <v>1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2.3333333333333335</v>
      </c>
      <c r="M3690">
        <v>4</v>
      </c>
      <c r="N3690">
        <v>2</v>
      </c>
      <c r="O3690">
        <v>2</v>
      </c>
      <c r="P3690">
        <v>0</v>
      </c>
      <c r="Q3690">
        <v>1</v>
      </c>
      <c r="R3690">
        <v>1</v>
      </c>
      <c r="S3690">
        <v>0</v>
      </c>
      <c r="T3690">
        <v>0</v>
      </c>
      <c r="U3690">
        <v>0</v>
      </c>
    </row>
    <row r="3691" spans="1:21" x14ac:dyDescent="0.35">
      <c r="A3691" t="s">
        <v>495</v>
      </c>
      <c r="B3691">
        <v>44376</v>
      </c>
      <c r="C3691" t="s">
        <v>482</v>
      </c>
      <c r="D3691" t="s">
        <v>97</v>
      </c>
      <c r="E3691">
        <v>1</v>
      </c>
      <c r="F3691">
        <v>0</v>
      </c>
      <c r="G3691">
        <v>0</v>
      </c>
      <c r="H3691">
        <v>1</v>
      </c>
      <c r="I3691">
        <v>0</v>
      </c>
      <c r="J3691">
        <v>0</v>
      </c>
      <c r="K3691">
        <v>0</v>
      </c>
      <c r="L3691">
        <v>7</v>
      </c>
      <c r="M3691">
        <v>2</v>
      </c>
      <c r="N3691">
        <v>0</v>
      </c>
      <c r="O3691">
        <v>0</v>
      </c>
      <c r="P3691">
        <v>0</v>
      </c>
      <c r="Q3691">
        <v>0</v>
      </c>
      <c r="R3691">
        <v>7</v>
      </c>
      <c r="S3691">
        <v>0</v>
      </c>
      <c r="T3691">
        <v>0</v>
      </c>
      <c r="U3691">
        <v>1</v>
      </c>
    </row>
    <row r="3692" spans="1:21" x14ac:dyDescent="0.35">
      <c r="A3692" t="s">
        <v>495</v>
      </c>
      <c r="B3692">
        <v>44377</v>
      </c>
      <c r="C3692" t="s">
        <v>477</v>
      </c>
      <c r="D3692" t="s">
        <v>97</v>
      </c>
      <c r="E3692">
        <v>1</v>
      </c>
      <c r="F3692">
        <v>0</v>
      </c>
      <c r="G3692">
        <v>0</v>
      </c>
      <c r="H3692">
        <v>0</v>
      </c>
      <c r="I3692">
        <v>1</v>
      </c>
      <c r="J3692">
        <v>0</v>
      </c>
      <c r="K3692">
        <v>0</v>
      </c>
      <c r="L3692">
        <v>4.666666666666667</v>
      </c>
      <c r="M3692">
        <v>9</v>
      </c>
      <c r="N3692">
        <v>7</v>
      </c>
      <c r="O3692">
        <v>7</v>
      </c>
      <c r="P3692">
        <v>2</v>
      </c>
      <c r="Q3692">
        <v>0</v>
      </c>
      <c r="R3692">
        <v>11</v>
      </c>
      <c r="S3692">
        <v>0</v>
      </c>
      <c r="T3692">
        <v>1</v>
      </c>
      <c r="U3692">
        <v>0</v>
      </c>
    </row>
    <row r="3693" spans="1:21" x14ac:dyDescent="0.35">
      <c r="A3693" t="s">
        <v>495</v>
      </c>
      <c r="B3693">
        <v>44379</v>
      </c>
      <c r="C3693" t="s">
        <v>478</v>
      </c>
      <c r="D3693" t="s">
        <v>69</v>
      </c>
      <c r="E3693">
        <v>1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7.666666666666667</v>
      </c>
      <c r="M3693">
        <v>4</v>
      </c>
      <c r="N3693">
        <v>0</v>
      </c>
      <c r="O3693">
        <v>0</v>
      </c>
      <c r="P3693">
        <v>0</v>
      </c>
      <c r="Q3693">
        <v>0</v>
      </c>
      <c r="R3693">
        <v>9</v>
      </c>
      <c r="S3693">
        <v>0</v>
      </c>
      <c r="T3693">
        <v>0</v>
      </c>
      <c r="U3693">
        <v>0</v>
      </c>
    </row>
    <row r="3694" spans="1:21" x14ac:dyDescent="0.35">
      <c r="A3694" t="s">
        <v>495</v>
      </c>
      <c r="B3694">
        <v>44380</v>
      </c>
      <c r="C3694" t="s">
        <v>479</v>
      </c>
      <c r="D3694" t="s">
        <v>69</v>
      </c>
      <c r="E3694">
        <v>1</v>
      </c>
      <c r="F3694">
        <v>0</v>
      </c>
      <c r="G3694">
        <v>0</v>
      </c>
      <c r="H3694">
        <v>1</v>
      </c>
      <c r="I3694">
        <v>0</v>
      </c>
      <c r="J3694">
        <v>0</v>
      </c>
      <c r="K3694">
        <v>0</v>
      </c>
      <c r="L3694">
        <v>6</v>
      </c>
      <c r="M3694">
        <v>3</v>
      </c>
      <c r="N3694">
        <v>2</v>
      </c>
      <c r="O3694">
        <v>2</v>
      </c>
      <c r="P3694">
        <v>1</v>
      </c>
      <c r="Q3694">
        <v>2</v>
      </c>
      <c r="R3694">
        <v>2</v>
      </c>
      <c r="S3694">
        <v>0</v>
      </c>
      <c r="T3694">
        <v>0</v>
      </c>
      <c r="U3694">
        <v>0</v>
      </c>
    </row>
    <row r="3695" spans="1:21" x14ac:dyDescent="0.35">
      <c r="A3695" t="s">
        <v>495</v>
      </c>
      <c r="B3695" t="s">
        <v>0</v>
      </c>
      <c r="C3695" t="s">
        <v>1</v>
      </c>
      <c r="D3695" t="s">
        <v>2</v>
      </c>
      <c r="E3695" t="s">
        <v>3</v>
      </c>
      <c r="F3695" t="s">
        <v>4</v>
      </c>
      <c r="G3695" t="s">
        <v>5</v>
      </c>
      <c r="H3695" t="s">
        <v>6</v>
      </c>
      <c r="I3695" t="s">
        <v>7</v>
      </c>
      <c r="J3695" t="s">
        <v>8</v>
      </c>
      <c r="K3695" t="s">
        <v>9</v>
      </c>
      <c r="L3695" t="s">
        <v>10</v>
      </c>
      <c r="M3695" t="s">
        <v>11</v>
      </c>
      <c r="N3695" t="s">
        <v>12</v>
      </c>
      <c r="O3695" t="s">
        <v>13</v>
      </c>
      <c r="P3695" t="s">
        <v>14</v>
      </c>
      <c r="Q3695" t="s">
        <v>15</v>
      </c>
      <c r="R3695" t="s">
        <v>16</v>
      </c>
      <c r="S3695" t="s">
        <v>17</v>
      </c>
      <c r="T3695" t="s">
        <v>18</v>
      </c>
      <c r="U3695" t="s">
        <v>19</v>
      </c>
    </row>
    <row r="3696" spans="1:21" x14ac:dyDescent="0.35">
      <c r="A3696" t="s">
        <v>495</v>
      </c>
      <c r="B3696">
        <v>44381</v>
      </c>
      <c r="C3696" t="s">
        <v>482</v>
      </c>
      <c r="D3696" t="s">
        <v>69</v>
      </c>
      <c r="E3696">
        <v>1</v>
      </c>
      <c r="F3696">
        <v>0</v>
      </c>
      <c r="G3696">
        <v>0</v>
      </c>
      <c r="H3696">
        <v>0</v>
      </c>
      <c r="I3696">
        <v>1</v>
      </c>
      <c r="J3696">
        <v>0</v>
      </c>
      <c r="K3696">
        <v>0</v>
      </c>
      <c r="L3696">
        <v>6</v>
      </c>
      <c r="M3696">
        <v>9</v>
      </c>
      <c r="N3696">
        <v>5</v>
      </c>
      <c r="O3696">
        <v>5</v>
      </c>
      <c r="P3696">
        <v>2</v>
      </c>
      <c r="Q3696">
        <v>3</v>
      </c>
      <c r="R3696">
        <v>4</v>
      </c>
      <c r="S3696">
        <v>0</v>
      </c>
      <c r="T3696">
        <v>0</v>
      </c>
      <c r="U3696">
        <v>0</v>
      </c>
    </row>
    <row r="3697" spans="1:21" x14ac:dyDescent="0.35">
      <c r="A3697" t="s">
        <v>495</v>
      </c>
      <c r="B3697">
        <v>44382</v>
      </c>
      <c r="C3697" t="s">
        <v>480</v>
      </c>
      <c r="D3697" t="s">
        <v>114</v>
      </c>
      <c r="E3697">
        <v>1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4</v>
      </c>
      <c r="M3697">
        <v>5</v>
      </c>
      <c r="N3697">
        <v>2</v>
      </c>
      <c r="O3697">
        <v>2</v>
      </c>
      <c r="P3697">
        <v>1</v>
      </c>
      <c r="Q3697">
        <v>2</v>
      </c>
      <c r="R3697">
        <v>4</v>
      </c>
      <c r="S3697">
        <v>0</v>
      </c>
      <c r="T3697">
        <v>0</v>
      </c>
      <c r="U3697">
        <v>0</v>
      </c>
    </row>
    <row r="3698" spans="1:21" x14ac:dyDescent="0.35">
      <c r="A3698" t="s">
        <v>495</v>
      </c>
      <c r="B3698">
        <v>44383</v>
      </c>
      <c r="C3698" t="s">
        <v>477</v>
      </c>
      <c r="D3698" t="s">
        <v>114</v>
      </c>
      <c r="E3698">
        <v>1</v>
      </c>
      <c r="F3698">
        <v>0</v>
      </c>
      <c r="G3698">
        <v>0</v>
      </c>
      <c r="H3698">
        <v>1</v>
      </c>
      <c r="I3698">
        <v>0</v>
      </c>
      <c r="J3698">
        <v>0</v>
      </c>
      <c r="K3698">
        <v>0</v>
      </c>
      <c r="L3698">
        <v>6</v>
      </c>
      <c r="M3698">
        <v>6</v>
      </c>
      <c r="N3698">
        <v>4</v>
      </c>
      <c r="O3698">
        <v>4</v>
      </c>
      <c r="P3698">
        <v>1</v>
      </c>
      <c r="Q3698">
        <v>1</v>
      </c>
      <c r="R3698">
        <v>8</v>
      </c>
      <c r="S3698">
        <v>0</v>
      </c>
      <c r="T3698">
        <v>0</v>
      </c>
      <c r="U3698">
        <v>0</v>
      </c>
    </row>
    <row r="3699" spans="1:21" x14ac:dyDescent="0.35">
      <c r="A3699" t="s">
        <v>495</v>
      </c>
      <c r="B3699">
        <v>44384</v>
      </c>
      <c r="C3699" t="s">
        <v>478</v>
      </c>
      <c r="D3699" t="s">
        <v>114</v>
      </c>
      <c r="E3699">
        <v>1</v>
      </c>
      <c r="F3699">
        <v>0</v>
      </c>
      <c r="G3699">
        <v>0</v>
      </c>
      <c r="H3699">
        <v>0</v>
      </c>
      <c r="I3699">
        <v>1</v>
      </c>
      <c r="J3699">
        <v>0</v>
      </c>
      <c r="K3699">
        <v>0</v>
      </c>
      <c r="L3699">
        <v>5.666666666666667</v>
      </c>
      <c r="M3699">
        <v>8</v>
      </c>
      <c r="N3699">
        <v>7</v>
      </c>
      <c r="O3699">
        <v>4</v>
      </c>
      <c r="P3699">
        <v>0</v>
      </c>
      <c r="Q3699">
        <v>1</v>
      </c>
      <c r="R3699">
        <v>6</v>
      </c>
      <c r="S3699">
        <v>0</v>
      </c>
      <c r="T3699">
        <v>0</v>
      </c>
      <c r="U3699">
        <v>0</v>
      </c>
    </row>
    <row r="3700" spans="1:21" x14ac:dyDescent="0.35">
      <c r="A3700" t="s">
        <v>495</v>
      </c>
      <c r="B3700">
        <v>44385</v>
      </c>
      <c r="C3700" t="s">
        <v>479</v>
      </c>
      <c r="D3700" t="s">
        <v>114</v>
      </c>
      <c r="E3700">
        <v>1</v>
      </c>
      <c r="F3700">
        <v>0</v>
      </c>
      <c r="G3700">
        <v>0</v>
      </c>
      <c r="H3700">
        <v>1</v>
      </c>
      <c r="I3700">
        <v>0</v>
      </c>
      <c r="J3700">
        <v>0</v>
      </c>
      <c r="K3700">
        <v>0</v>
      </c>
      <c r="L3700">
        <v>6</v>
      </c>
      <c r="M3700">
        <v>5</v>
      </c>
      <c r="N3700">
        <v>0</v>
      </c>
      <c r="O3700">
        <v>0</v>
      </c>
      <c r="P3700">
        <v>0</v>
      </c>
      <c r="Q3700">
        <v>1</v>
      </c>
      <c r="R3700">
        <v>5</v>
      </c>
      <c r="S3700">
        <v>0</v>
      </c>
      <c r="T3700">
        <v>0</v>
      </c>
      <c r="U3700">
        <v>0</v>
      </c>
    </row>
    <row r="3701" spans="1:21" x14ac:dyDescent="0.35">
      <c r="A3701" t="s">
        <v>495</v>
      </c>
      <c r="B3701">
        <v>44386</v>
      </c>
      <c r="C3701" t="s">
        <v>482</v>
      </c>
      <c r="D3701" t="s">
        <v>38</v>
      </c>
      <c r="E3701">
        <v>1</v>
      </c>
      <c r="F3701">
        <v>0</v>
      </c>
      <c r="G3701">
        <v>0</v>
      </c>
      <c r="H3701">
        <v>0</v>
      </c>
      <c r="I3701">
        <v>1</v>
      </c>
      <c r="J3701">
        <v>0</v>
      </c>
      <c r="K3701">
        <v>0</v>
      </c>
      <c r="L3701">
        <v>2.3333333333333335</v>
      </c>
      <c r="M3701">
        <v>6</v>
      </c>
      <c r="N3701">
        <v>8</v>
      </c>
      <c r="O3701">
        <v>8</v>
      </c>
      <c r="P3701">
        <v>3</v>
      </c>
      <c r="Q3701">
        <v>4</v>
      </c>
      <c r="R3701">
        <v>2</v>
      </c>
      <c r="S3701">
        <v>0</v>
      </c>
      <c r="T3701">
        <v>0</v>
      </c>
      <c r="U3701">
        <v>0</v>
      </c>
    </row>
    <row r="3702" spans="1:21" x14ac:dyDescent="0.35">
      <c r="A3702" t="s">
        <v>495</v>
      </c>
      <c r="B3702">
        <v>44387</v>
      </c>
      <c r="C3702" t="s">
        <v>480</v>
      </c>
      <c r="D3702" t="s">
        <v>38</v>
      </c>
      <c r="E3702">
        <v>1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4.333333333333333</v>
      </c>
      <c r="M3702">
        <v>3</v>
      </c>
      <c r="N3702">
        <v>2</v>
      </c>
      <c r="O3702">
        <v>2</v>
      </c>
      <c r="P3702">
        <v>1</v>
      </c>
      <c r="Q3702">
        <v>3</v>
      </c>
      <c r="R3702">
        <v>1</v>
      </c>
      <c r="S3702">
        <v>1</v>
      </c>
      <c r="T3702">
        <v>0</v>
      </c>
      <c r="U3702">
        <v>0</v>
      </c>
    </row>
    <row r="3703" spans="1:21" x14ac:dyDescent="0.35">
      <c r="A3703" t="s">
        <v>495</v>
      </c>
      <c r="B3703">
        <v>44388</v>
      </c>
      <c r="C3703" t="s">
        <v>485</v>
      </c>
      <c r="D3703" t="s">
        <v>38</v>
      </c>
      <c r="E3703">
        <v>1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1</v>
      </c>
      <c r="M3703">
        <v>1</v>
      </c>
      <c r="N3703">
        <v>1</v>
      </c>
      <c r="O3703">
        <v>1</v>
      </c>
      <c r="P3703">
        <v>1</v>
      </c>
      <c r="Q3703">
        <v>0</v>
      </c>
      <c r="R3703">
        <v>0</v>
      </c>
      <c r="S3703">
        <v>0</v>
      </c>
      <c r="T3703">
        <v>0</v>
      </c>
      <c r="U3703">
        <v>0</v>
      </c>
    </row>
    <row r="3704" spans="1:21" x14ac:dyDescent="0.35">
      <c r="A3704" t="s">
        <v>495</v>
      </c>
      <c r="B3704" t="s">
        <v>319</v>
      </c>
      <c r="C3704" t="s">
        <v>480</v>
      </c>
      <c r="D3704" t="s">
        <v>97</v>
      </c>
      <c r="E3704">
        <v>1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4.333333333333333</v>
      </c>
      <c r="M3704">
        <v>6</v>
      </c>
      <c r="N3704">
        <v>2</v>
      </c>
      <c r="O3704">
        <v>2</v>
      </c>
      <c r="P3704">
        <v>0</v>
      </c>
      <c r="Q3704">
        <v>0</v>
      </c>
      <c r="R3704">
        <v>9</v>
      </c>
      <c r="S3704">
        <v>0</v>
      </c>
      <c r="T3704">
        <v>0</v>
      </c>
      <c r="U3704">
        <v>0</v>
      </c>
    </row>
    <row r="3705" spans="1:21" x14ac:dyDescent="0.35">
      <c r="A3705" t="s">
        <v>495</v>
      </c>
      <c r="B3705" t="s">
        <v>320</v>
      </c>
      <c r="C3705" t="s">
        <v>479</v>
      </c>
      <c r="D3705" t="s">
        <v>97</v>
      </c>
      <c r="E3705">
        <v>1</v>
      </c>
      <c r="F3705">
        <v>0</v>
      </c>
      <c r="G3705">
        <v>0</v>
      </c>
      <c r="H3705">
        <v>0</v>
      </c>
      <c r="I3705">
        <v>1</v>
      </c>
      <c r="J3705">
        <v>0</v>
      </c>
      <c r="K3705">
        <v>0</v>
      </c>
      <c r="L3705">
        <v>3.6666666666666665</v>
      </c>
      <c r="M3705">
        <v>6</v>
      </c>
      <c r="N3705">
        <v>6</v>
      </c>
      <c r="O3705">
        <v>5</v>
      </c>
      <c r="P3705">
        <v>1</v>
      </c>
      <c r="Q3705">
        <v>2</v>
      </c>
      <c r="R3705">
        <v>5</v>
      </c>
      <c r="S3705">
        <v>1</v>
      </c>
      <c r="T3705">
        <v>0</v>
      </c>
      <c r="U3705">
        <v>0</v>
      </c>
    </row>
    <row r="3706" spans="1:21" x14ac:dyDescent="0.35">
      <c r="A3706" t="s">
        <v>495</v>
      </c>
      <c r="B3706">
        <v>44394</v>
      </c>
      <c r="C3706" t="s">
        <v>482</v>
      </c>
      <c r="D3706" t="s">
        <v>97</v>
      </c>
      <c r="E3706">
        <v>1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5</v>
      </c>
      <c r="M3706">
        <v>1</v>
      </c>
      <c r="N3706">
        <v>0</v>
      </c>
      <c r="O3706">
        <v>0</v>
      </c>
      <c r="P3706">
        <v>0</v>
      </c>
      <c r="Q3706">
        <v>2</v>
      </c>
      <c r="R3706">
        <v>4</v>
      </c>
      <c r="S3706">
        <v>1</v>
      </c>
      <c r="T3706">
        <v>0</v>
      </c>
      <c r="U3706">
        <v>0</v>
      </c>
    </row>
    <row r="3707" spans="1:21" x14ac:dyDescent="0.35">
      <c r="A3707" t="s">
        <v>495</v>
      </c>
      <c r="B3707">
        <v>44395</v>
      </c>
      <c r="C3707" t="s">
        <v>478</v>
      </c>
      <c r="D3707" t="s">
        <v>97</v>
      </c>
      <c r="E3707">
        <v>1</v>
      </c>
      <c r="F3707">
        <v>0</v>
      </c>
      <c r="G3707">
        <v>0</v>
      </c>
      <c r="H3707">
        <v>1</v>
      </c>
      <c r="I3707">
        <v>0</v>
      </c>
      <c r="J3707">
        <v>0</v>
      </c>
      <c r="K3707">
        <v>0</v>
      </c>
      <c r="L3707">
        <v>6</v>
      </c>
      <c r="M3707">
        <v>7</v>
      </c>
      <c r="N3707">
        <v>4</v>
      </c>
      <c r="O3707">
        <v>4</v>
      </c>
      <c r="P3707">
        <v>1</v>
      </c>
      <c r="Q3707">
        <v>2</v>
      </c>
      <c r="R3707">
        <v>7</v>
      </c>
      <c r="S3707">
        <v>0</v>
      </c>
      <c r="T3707">
        <v>0</v>
      </c>
      <c r="U3707">
        <v>0</v>
      </c>
    </row>
    <row r="3708" spans="1:21" x14ac:dyDescent="0.35">
      <c r="A3708" t="s">
        <v>495</v>
      </c>
      <c r="B3708">
        <v>44397</v>
      </c>
      <c r="C3708" t="s">
        <v>477</v>
      </c>
      <c r="D3708" t="s">
        <v>52</v>
      </c>
      <c r="E3708">
        <v>1</v>
      </c>
      <c r="F3708">
        <v>0</v>
      </c>
      <c r="G3708">
        <v>0</v>
      </c>
      <c r="H3708">
        <v>0</v>
      </c>
      <c r="I3708">
        <v>1</v>
      </c>
      <c r="J3708">
        <v>0</v>
      </c>
      <c r="K3708">
        <v>0</v>
      </c>
      <c r="L3708">
        <v>5.333333333333333</v>
      </c>
      <c r="M3708">
        <v>7</v>
      </c>
      <c r="N3708">
        <v>4</v>
      </c>
      <c r="O3708">
        <v>4</v>
      </c>
      <c r="P3708">
        <v>2</v>
      </c>
      <c r="Q3708">
        <v>1</v>
      </c>
      <c r="R3708">
        <v>5</v>
      </c>
      <c r="S3708">
        <v>0</v>
      </c>
      <c r="T3708">
        <v>0</v>
      </c>
      <c r="U3708">
        <v>0</v>
      </c>
    </row>
    <row r="3709" spans="1:21" x14ac:dyDescent="0.35">
      <c r="A3709" t="s">
        <v>495</v>
      </c>
      <c r="B3709">
        <v>44398</v>
      </c>
      <c r="C3709" t="s">
        <v>484</v>
      </c>
      <c r="D3709" t="s">
        <v>52</v>
      </c>
      <c r="E3709">
        <v>1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3</v>
      </c>
      <c r="M3709">
        <v>1</v>
      </c>
      <c r="N3709">
        <v>0</v>
      </c>
      <c r="O3709">
        <v>0</v>
      </c>
      <c r="P3709">
        <v>0</v>
      </c>
      <c r="Q3709">
        <v>1</v>
      </c>
      <c r="R3709">
        <v>2</v>
      </c>
      <c r="S3709">
        <v>1</v>
      </c>
      <c r="T3709">
        <v>0</v>
      </c>
      <c r="U3709">
        <v>0</v>
      </c>
    </row>
    <row r="3710" spans="1:21" x14ac:dyDescent="0.35">
      <c r="A3710" t="s">
        <v>495</v>
      </c>
      <c r="B3710">
        <v>44399</v>
      </c>
      <c r="C3710" t="s">
        <v>480</v>
      </c>
      <c r="D3710" t="s">
        <v>120</v>
      </c>
      <c r="E3710">
        <v>1</v>
      </c>
      <c r="F3710">
        <v>0</v>
      </c>
      <c r="G3710">
        <v>0</v>
      </c>
      <c r="H3710">
        <v>0</v>
      </c>
      <c r="I3710">
        <v>1</v>
      </c>
      <c r="J3710">
        <v>0</v>
      </c>
      <c r="K3710">
        <v>0</v>
      </c>
      <c r="L3710">
        <v>6</v>
      </c>
      <c r="M3710">
        <v>6</v>
      </c>
      <c r="N3710">
        <v>6</v>
      </c>
      <c r="O3710">
        <v>6</v>
      </c>
      <c r="P3710">
        <v>2</v>
      </c>
      <c r="Q3710">
        <v>3</v>
      </c>
      <c r="R3710">
        <v>4</v>
      </c>
      <c r="S3710">
        <v>0</v>
      </c>
      <c r="T3710">
        <v>0</v>
      </c>
      <c r="U3710">
        <v>1</v>
      </c>
    </row>
    <row r="3711" spans="1:21" x14ac:dyDescent="0.35">
      <c r="A3711" t="s">
        <v>495</v>
      </c>
      <c r="B3711">
        <v>44400</v>
      </c>
      <c r="C3711" t="s">
        <v>478</v>
      </c>
      <c r="D3711" t="s">
        <v>120</v>
      </c>
      <c r="E3711">
        <v>1</v>
      </c>
      <c r="F3711">
        <v>0</v>
      </c>
      <c r="G3711">
        <v>0</v>
      </c>
      <c r="H3711">
        <v>1</v>
      </c>
      <c r="I3711">
        <v>0</v>
      </c>
      <c r="J3711">
        <v>0</v>
      </c>
      <c r="K3711">
        <v>0</v>
      </c>
      <c r="L3711">
        <v>7</v>
      </c>
      <c r="M3711">
        <v>7</v>
      </c>
      <c r="N3711">
        <v>1</v>
      </c>
      <c r="O3711">
        <v>1</v>
      </c>
      <c r="P3711">
        <v>0</v>
      </c>
      <c r="Q3711">
        <v>2</v>
      </c>
      <c r="R3711">
        <v>8</v>
      </c>
      <c r="S3711">
        <v>0</v>
      </c>
      <c r="T3711">
        <v>0</v>
      </c>
      <c r="U3711">
        <v>0</v>
      </c>
    </row>
    <row r="3712" spans="1:21" x14ac:dyDescent="0.35">
      <c r="A3712" t="s">
        <v>495</v>
      </c>
      <c r="B3712">
        <v>44401</v>
      </c>
      <c r="C3712" t="s">
        <v>482</v>
      </c>
      <c r="D3712" t="s">
        <v>120</v>
      </c>
      <c r="E3712">
        <v>1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0</v>
      </c>
      <c r="L3712">
        <v>2.3333333333333335</v>
      </c>
      <c r="M3712">
        <v>5</v>
      </c>
      <c r="N3712">
        <v>6</v>
      </c>
      <c r="O3712">
        <v>6</v>
      </c>
      <c r="P3712">
        <v>2</v>
      </c>
      <c r="Q3712">
        <v>2</v>
      </c>
      <c r="R3712">
        <v>3</v>
      </c>
      <c r="S3712">
        <v>0</v>
      </c>
      <c r="T3712">
        <v>0</v>
      </c>
      <c r="U3712">
        <v>0</v>
      </c>
    </row>
    <row r="3713" spans="1:21" x14ac:dyDescent="0.35">
      <c r="A3713" t="s">
        <v>495</v>
      </c>
      <c r="B3713">
        <v>44402</v>
      </c>
      <c r="C3713" t="s">
        <v>477</v>
      </c>
      <c r="D3713" t="s">
        <v>120</v>
      </c>
      <c r="E3713">
        <v>1</v>
      </c>
      <c r="F3713">
        <v>0</v>
      </c>
      <c r="G3713">
        <v>0</v>
      </c>
      <c r="H3713">
        <v>1</v>
      </c>
      <c r="I3713">
        <v>0</v>
      </c>
      <c r="J3713">
        <v>0</v>
      </c>
      <c r="K3713">
        <v>0</v>
      </c>
      <c r="L3713">
        <v>8.6666666666666661</v>
      </c>
      <c r="M3713">
        <v>4</v>
      </c>
      <c r="N3713">
        <v>1</v>
      </c>
      <c r="O3713">
        <v>1</v>
      </c>
      <c r="P3713">
        <v>1</v>
      </c>
      <c r="Q3713">
        <v>0</v>
      </c>
      <c r="R3713">
        <v>9</v>
      </c>
      <c r="S3713">
        <v>0</v>
      </c>
      <c r="T3713">
        <v>0</v>
      </c>
      <c r="U3713">
        <v>0</v>
      </c>
    </row>
    <row r="3714" spans="1:21" x14ac:dyDescent="0.35">
      <c r="A3714" t="s">
        <v>495</v>
      </c>
      <c r="B3714">
        <v>44403</v>
      </c>
      <c r="C3714" t="s">
        <v>484</v>
      </c>
      <c r="D3714" t="s">
        <v>99</v>
      </c>
      <c r="E3714">
        <v>1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3.6666666666666665</v>
      </c>
      <c r="M3714">
        <v>6</v>
      </c>
      <c r="N3714">
        <v>4</v>
      </c>
      <c r="O3714">
        <v>4</v>
      </c>
      <c r="P3714">
        <v>0</v>
      </c>
      <c r="Q3714">
        <v>0</v>
      </c>
      <c r="R3714">
        <v>2</v>
      </c>
      <c r="S3714">
        <v>0</v>
      </c>
      <c r="T3714">
        <v>0</v>
      </c>
      <c r="U3714">
        <v>0</v>
      </c>
    </row>
    <row r="3715" spans="1:21" x14ac:dyDescent="0.35">
      <c r="A3715" t="s">
        <v>495</v>
      </c>
      <c r="B3715">
        <v>44404</v>
      </c>
      <c r="C3715" t="s">
        <v>480</v>
      </c>
      <c r="D3715" t="s">
        <v>99</v>
      </c>
      <c r="E3715">
        <v>1</v>
      </c>
      <c r="F3715">
        <v>0</v>
      </c>
      <c r="G3715">
        <v>0</v>
      </c>
      <c r="H3715">
        <v>0</v>
      </c>
      <c r="I3715">
        <v>1</v>
      </c>
      <c r="J3715">
        <v>0</v>
      </c>
      <c r="K3715">
        <v>0</v>
      </c>
      <c r="L3715">
        <v>4</v>
      </c>
      <c r="M3715">
        <v>7</v>
      </c>
      <c r="N3715">
        <v>6</v>
      </c>
      <c r="O3715">
        <v>6</v>
      </c>
      <c r="P3715">
        <v>2</v>
      </c>
      <c r="Q3715">
        <v>2</v>
      </c>
      <c r="R3715">
        <v>3</v>
      </c>
      <c r="S3715">
        <v>1</v>
      </c>
      <c r="T3715">
        <v>0</v>
      </c>
      <c r="U3715">
        <v>0</v>
      </c>
    </row>
    <row r="3716" spans="1:21" x14ac:dyDescent="0.35">
      <c r="A3716" t="s">
        <v>495</v>
      </c>
      <c r="B3716" t="s">
        <v>0</v>
      </c>
      <c r="C3716" t="s">
        <v>1</v>
      </c>
      <c r="D3716" t="s">
        <v>2</v>
      </c>
      <c r="E3716" t="s">
        <v>3</v>
      </c>
      <c r="F3716" t="s">
        <v>4</v>
      </c>
      <c r="G3716" t="s">
        <v>5</v>
      </c>
      <c r="H3716" t="s">
        <v>6</v>
      </c>
      <c r="I3716" t="s">
        <v>7</v>
      </c>
      <c r="J3716" t="s">
        <v>8</v>
      </c>
      <c r="K3716" t="s">
        <v>9</v>
      </c>
      <c r="L3716" t="s">
        <v>10</v>
      </c>
      <c r="M3716" t="s">
        <v>11</v>
      </c>
      <c r="N3716" t="s">
        <v>12</v>
      </c>
      <c r="O3716" t="s">
        <v>13</v>
      </c>
      <c r="P3716" t="s">
        <v>14</v>
      </c>
      <c r="Q3716" t="s">
        <v>15</v>
      </c>
      <c r="R3716" t="s">
        <v>16</v>
      </c>
      <c r="S3716" t="s">
        <v>17</v>
      </c>
      <c r="T3716" t="s">
        <v>18</v>
      </c>
      <c r="U3716" t="s">
        <v>19</v>
      </c>
    </row>
    <row r="3717" spans="1:21" x14ac:dyDescent="0.35">
      <c r="A3717" t="s">
        <v>495</v>
      </c>
      <c r="B3717" t="s">
        <v>417</v>
      </c>
      <c r="C3717" t="s">
        <v>478</v>
      </c>
      <c r="D3717" t="s">
        <v>99</v>
      </c>
      <c r="E3717">
        <v>1</v>
      </c>
      <c r="F3717">
        <v>1</v>
      </c>
      <c r="G3717">
        <v>0</v>
      </c>
      <c r="H3717">
        <v>0</v>
      </c>
      <c r="I3717">
        <v>1</v>
      </c>
      <c r="J3717">
        <v>0</v>
      </c>
      <c r="K3717">
        <v>0</v>
      </c>
      <c r="L3717">
        <v>7</v>
      </c>
      <c r="M3717">
        <v>7</v>
      </c>
      <c r="N3717">
        <v>3</v>
      </c>
      <c r="O3717">
        <v>3</v>
      </c>
      <c r="P3717">
        <v>1</v>
      </c>
      <c r="Q3717">
        <v>2</v>
      </c>
      <c r="R3717">
        <v>5</v>
      </c>
      <c r="S3717">
        <v>0</v>
      </c>
      <c r="T3717">
        <v>0</v>
      </c>
      <c r="U3717">
        <v>0</v>
      </c>
    </row>
    <row r="3718" spans="1:21" x14ac:dyDescent="0.35">
      <c r="A3718" t="s">
        <v>495</v>
      </c>
      <c r="B3718" t="s">
        <v>418</v>
      </c>
      <c r="C3718" t="s">
        <v>486</v>
      </c>
      <c r="D3718" t="s">
        <v>99</v>
      </c>
      <c r="E3718">
        <v>1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0.33333333333333331</v>
      </c>
      <c r="M3718">
        <v>3</v>
      </c>
      <c r="N3718">
        <v>4</v>
      </c>
      <c r="O3718">
        <v>4</v>
      </c>
      <c r="P3718">
        <v>0</v>
      </c>
      <c r="Q3718">
        <v>1</v>
      </c>
      <c r="R3718">
        <v>1</v>
      </c>
      <c r="S3718">
        <v>0</v>
      </c>
      <c r="T3718">
        <v>0</v>
      </c>
      <c r="U3718">
        <v>0</v>
      </c>
    </row>
    <row r="3719" spans="1:21" x14ac:dyDescent="0.35">
      <c r="A3719" t="s">
        <v>495</v>
      </c>
      <c r="B3719">
        <v>44407</v>
      </c>
      <c r="C3719" t="s">
        <v>482</v>
      </c>
      <c r="D3719" t="s">
        <v>118</v>
      </c>
      <c r="E3719">
        <v>1</v>
      </c>
      <c r="F3719">
        <v>0</v>
      </c>
      <c r="G3719">
        <v>0</v>
      </c>
      <c r="H3719">
        <v>0</v>
      </c>
      <c r="I3719">
        <v>1</v>
      </c>
      <c r="J3719">
        <v>0</v>
      </c>
      <c r="K3719">
        <v>0</v>
      </c>
      <c r="L3719">
        <v>2</v>
      </c>
      <c r="M3719">
        <v>6</v>
      </c>
      <c r="N3719">
        <v>5</v>
      </c>
      <c r="O3719">
        <v>5</v>
      </c>
      <c r="P3719">
        <v>0</v>
      </c>
      <c r="Q3719">
        <v>1</v>
      </c>
      <c r="R3719">
        <v>1</v>
      </c>
      <c r="S3719">
        <v>1</v>
      </c>
      <c r="T3719">
        <v>0</v>
      </c>
      <c r="U3719">
        <v>0</v>
      </c>
    </row>
    <row r="3720" spans="1:21" x14ac:dyDescent="0.35">
      <c r="A3720" t="s">
        <v>495</v>
      </c>
      <c r="B3720">
        <v>44408</v>
      </c>
      <c r="C3720" t="s">
        <v>477</v>
      </c>
      <c r="D3720" t="s">
        <v>118</v>
      </c>
      <c r="E3720">
        <v>1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6</v>
      </c>
      <c r="M3720">
        <v>3</v>
      </c>
      <c r="N3720">
        <v>2</v>
      </c>
      <c r="O3720">
        <v>2</v>
      </c>
      <c r="P3720">
        <v>0</v>
      </c>
      <c r="Q3720">
        <v>1</v>
      </c>
      <c r="R3720">
        <v>5</v>
      </c>
      <c r="S3720">
        <v>0</v>
      </c>
      <c r="T3720">
        <v>0</v>
      </c>
      <c r="U3720">
        <v>0</v>
      </c>
    </row>
    <row r="3721" spans="1:21" x14ac:dyDescent="0.35">
      <c r="A3721" t="s">
        <v>495</v>
      </c>
      <c r="B3721">
        <v>44409</v>
      </c>
      <c r="C3721" t="s">
        <v>487</v>
      </c>
      <c r="D3721" t="s">
        <v>118</v>
      </c>
      <c r="E3721">
        <v>1</v>
      </c>
      <c r="F3721">
        <v>0</v>
      </c>
      <c r="G3721">
        <v>0</v>
      </c>
      <c r="H3721">
        <v>1</v>
      </c>
      <c r="I3721">
        <v>0</v>
      </c>
      <c r="J3721">
        <v>0</v>
      </c>
      <c r="K3721">
        <v>0</v>
      </c>
      <c r="L3721">
        <v>6.666666666666667</v>
      </c>
      <c r="M3721">
        <v>5</v>
      </c>
      <c r="N3721">
        <v>2</v>
      </c>
      <c r="O3721">
        <v>2</v>
      </c>
      <c r="P3721">
        <v>0</v>
      </c>
      <c r="Q3721">
        <v>2</v>
      </c>
      <c r="R3721">
        <v>5</v>
      </c>
      <c r="S3721">
        <v>0</v>
      </c>
      <c r="T3721">
        <v>0</v>
      </c>
      <c r="U3721">
        <v>0</v>
      </c>
    </row>
    <row r="3722" spans="1:21" x14ac:dyDescent="0.35">
      <c r="A3722" t="s">
        <v>495</v>
      </c>
      <c r="B3722">
        <v>44410</v>
      </c>
      <c r="C3722" t="s">
        <v>488</v>
      </c>
      <c r="D3722" t="s">
        <v>90</v>
      </c>
      <c r="E3722">
        <v>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3</v>
      </c>
      <c r="M3722">
        <v>0</v>
      </c>
      <c r="N3722">
        <v>0</v>
      </c>
      <c r="O3722">
        <v>0</v>
      </c>
      <c r="P3722">
        <v>0</v>
      </c>
      <c r="Q3722">
        <v>1</v>
      </c>
      <c r="R3722">
        <v>1</v>
      </c>
      <c r="S3722">
        <v>0</v>
      </c>
      <c r="T3722">
        <v>0</v>
      </c>
      <c r="U3722">
        <v>0</v>
      </c>
    </row>
    <row r="3723" spans="1:21" x14ac:dyDescent="0.35">
      <c r="A3723" t="s">
        <v>495</v>
      </c>
      <c r="B3723">
        <v>44411</v>
      </c>
      <c r="C3723" t="s">
        <v>478</v>
      </c>
      <c r="D3723" t="s">
        <v>90</v>
      </c>
      <c r="E3723">
        <v>1</v>
      </c>
      <c r="F3723">
        <v>0</v>
      </c>
      <c r="G3723">
        <v>0</v>
      </c>
      <c r="H3723">
        <v>1</v>
      </c>
      <c r="I3723">
        <v>0</v>
      </c>
      <c r="J3723">
        <v>0</v>
      </c>
      <c r="K3723">
        <v>0</v>
      </c>
      <c r="L3723">
        <v>7.333333333333333</v>
      </c>
      <c r="M3723">
        <v>8</v>
      </c>
      <c r="N3723">
        <v>4</v>
      </c>
      <c r="O3723">
        <v>4</v>
      </c>
      <c r="P3723">
        <v>1</v>
      </c>
      <c r="Q3723">
        <v>1</v>
      </c>
      <c r="R3723">
        <v>5</v>
      </c>
      <c r="S3723">
        <v>0</v>
      </c>
      <c r="T3723">
        <v>0</v>
      </c>
      <c r="U3723">
        <v>0</v>
      </c>
    </row>
    <row r="3724" spans="1:21" x14ac:dyDescent="0.35">
      <c r="A3724" t="s">
        <v>495</v>
      </c>
      <c r="B3724">
        <v>44412</v>
      </c>
      <c r="C3724" t="s">
        <v>481</v>
      </c>
      <c r="D3724" t="s">
        <v>90</v>
      </c>
      <c r="E3724">
        <v>1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4</v>
      </c>
      <c r="M3724">
        <v>3</v>
      </c>
      <c r="N3724">
        <v>3</v>
      </c>
      <c r="O3724">
        <v>3</v>
      </c>
      <c r="P3724">
        <v>3</v>
      </c>
      <c r="Q3724">
        <v>1</v>
      </c>
      <c r="R3724">
        <v>1</v>
      </c>
      <c r="S3724">
        <v>0</v>
      </c>
      <c r="T3724">
        <v>0</v>
      </c>
      <c r="U3724">
        <v>0</v>
      </c>
    </row>
    <row r="3725" spans="1:21" x14ac:dyDescent="0.35">
      <c r="A3725" t="s">
        <v>495</v>
      </c>
      <c r="B3725">
        <v>44413</v>
      </c>
      <c r="C3725" t="s">
        <v>477</v>
      </c>
      <c r="D3725" t="s">
        <v>90</v>
      </c>
      <c r="E3725">
        <v>1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5</v>
      </c>
      <c r="M3725">
        <v>5</v>
      </c>
      <c r="N3725">
        <v>5</v>
      </c>
      <c r="O3725">
        <v>5</v>
      </c>
      <c r="P3725">
        <v>1</v>
      </c>
      <c r="Q3725">
        <v>3</v>
      </c>
      <c r="R3725">
        <v>7</v>
      </c>
      <c r="S3725">
        <v>1</v>
      </c>
      <c r="T3725">
        <v>0</v>
      </c>
      <c r="U3725">
        <v>0</v>
      </c>
    </row>
    <row r="3726" spans="1:21" x14ac:dyDescent="0.35">
      <c r="A3726" t="s">
        <v>495</v>
      </c>
      <c r="B3726">
        <v>44414</v>
      </c>
      <c r="C3726" t="s">
        <v>487</v>
      </c>
      <c r="D3726" t="s">
        <v>104</v>
      </c>
      <c r="E3726">
        <v>1</v>
      </c>
      <c r="F3726">
        <v>0</v>
      </c>
      <c r="G3726">
        <v>0</v>
      </c>
      <c r="H3726">
        <v>1</v>
      </c>
      <c r="I3726">
        <v>0</v>
      </c>
      <c r="J3726">
        <v>0</v>
      </c>
      <c r="K3726">
        <v>0</v>
      </c>
      <c r="L3726">
        <v>6</v>
      </c>
      <c r="M3726">
        <v>4</v>
      </c>
      <c r="N3726">
        <v>1</v>
      </c>
      <c r="O3726">
        <v>1</v>
      </c>
      <c r="P3726">
        <v>0</v>
      </c>
      <c r="Q3726">
        <v>4</v>
      </c>
      <c r="R3726">
        <v>3</v>
      </c>
      <c r="S3726">
        <v>0</v>
      </c>
      <c r="T3726">
        <v>0</v>
      </c>
      <c r="U3726">
        <v>0</v>
      </c>
    </row>
    <row r="3727" spans="1:21" x14ac:dyDescent="0.35">
      <c r="A3727" t="s">
        <v>495</v>
      </c>
      <c r="B3727">
        <v>44415</v>
      </c>
      <c r="C3727" t="s">
        <v>488</v>
      </c>
      <c r="D3727" t="s">
        <v>104</v>
      </c>
      <c r="E3727">
        <v>1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2.6666666666666665</v>
      </c>
      <c r="M3727">
        <v>0</v>
      </c>
      <c r="N3727">
        <v>0</v>
      </c>
      <c r="O3727">
        <v>0</v>
      </c>
      <c r="P3727">
        <v>0</v>
      </c>
      <c r="Q3727">
        <v>3</v>
      </c>
      <c r="R3727">
        <v>4</v>
      </c>
      <c r="S3727">
        <v>0</v>
      </c>
      <c r="T3727">
        <v>0</v>
      </c>
      <c r="U3727">
        <v>0</v>
      </c>
    </row>
    <row r="3728" spans="1:21" x14ac:dyDescent="0.35">
      <c r="A3728" t="s">
        <v>495</v>
      </c>
      <c r="B3728">
        <v>44416</v>
      </c>
      <c r="C3728" t="s">
        <v>478</v>
      </c>
      <c r="D3728" t="s">
        <v>104</v>
      </c>
      <c r="E3728">
        <v>1</v>
      </c>
      <c r="F3728">
        <v>1</v>
      </c>
      <c r="G3728">
        <v>0</v>
      </c>
      <c r="H3728">
        <v>1</v>
      </c>
      <c r="I3728">
        <v>0</v>
      </c>
      <c r="J3728">
        <v>0</v>
      </c>
      <c r="K3728">
        <v>1</v>
      </c>
      <c r="L3728">
        <v>9</v>
      </c>
      <c r="M3728">
        <v>2</v>
      </c>
      <c r="N3728">
        <v>0</v>
      </c>
      <c r="O3728">
        <v>0</v>
      </c>
      <c r="P3728">
        <v>0</v>
      </c>
      <c r="Q3728">
        <v>1</v>
      </c>
      <c r="R3728">
        <v>11</v>
      </c>
      <c r="S3728">
        <v>0</v>
      </c>
      <c r="T3728">
        <v>0</v>
      </c>
      <c r="U3728">
        <v>0</v>
      </c>
    </row>
    <row r="3729" spans="1:21" x14ac:dyDescent="0.35">
      <c r="A3729" t="s">
        <v>495</v>
      </c>
      <c r="B3729">
        <v>44418</v>
      </c>
      <c r="C3729" t="s">
        <v>477</v>
      </c>
      <c r="D3729" t="s">
        <v>36</v>
      </c>
      <c r="E3729">
        <v>1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4</v>
      </c>
      <c r="M3729">
        <v>1</v>
      </c>
      <c r="N3729">
        <v>0</v>
      </c>
      <c r="O3729">
        <v>0</v>
      </c>
      <c r="P3729">
        <v>0</v>
      </c>
      <c r="Q3729">
        <v>0</v>
      </c>
      <c r="R3729">
        <v>7</v>
      </c>
      <c r="S3729">
        <v>0</v>
      </c>
      <c r="T3729">
        <v>0</v>
      </c>
      <c r="U3729">
        <v>0</v>
      </c>
    </row>
    <row r="3730" spans="1:21" x14ac:dyDescent="0.35">
      <c r="A3730" t="s">
        <v>495</v>
      </c>
      <c r="B3730">
        <v>44419</v>
      </c>
      <c r="C3730" t="s">
        <v>489</v>
      </c>
      <c r="D3730" t="s">
        <v>36</v>
      </c>
      <c r="E3730">
        <v>1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1</v>
      </c>
      <c r="M3730">
        <v>1</v>
      </c>
      <c r="N3730">
        <v>0</v>
      </c>
      <c r="O3730">
        <v>0</v>
      </c>
      <c r="P3730">
        <v>0</v>
      </c>
      <c r="Q3730">
        <v>1</v>
      </c>
      <c r="R3730">
        <v>0</v>
      </c>
      <c r="S3730">
        <v>0</v>
      </c>
      <c r="T3730">
        <v>0</v>
      </c>
      <c r="U3730">
        <v>1</v>
      </c>
    </row>
    <row r="3731" spans="1:21" x14ac:dyDescent="0.35">
      <c r="A3731" t="s">
        <v>495</v>
      </c>
      <c r="B3731">
        <v>44420</v>
      </c>
      <c r="C3731" t="s">
        <v>488</v>
      </c>
      <c r="D3731" t="s">
        <v>36</v>
      </c>
      <c r="E3731">
        <v>1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4.333333333333333</v>
      </c>
      <c r="M3731">
        <v>3</v>
      </c>
      <c r="N3731">
        <v>1</v>
      </c>
      <c r="O3731">
        <v>1</v>
      </c>
      <c r="P3731">
        <v>0</v>
      </c>
      <c r="Q3731">
        <v>2</v>
      </c>
      <c r="R3731">
        <v>4</v>
      </c>
      <c r="S3731">
        <v>0</v>
      </c>
      <c r="T3731">
        <v>0</v>
      </c>
      <c r="U3731">
        <v>0</v>
      </c>
    </row>
    <row r="3732" spans="1:21" x14ac:dyDescent="0.35">
      <c r="A3732" t="s">
        <v>495</v>
      </c>
      <c r="B3732">
        <v>44421</v>
      </c>
      <c r="C3732" t="s">
        <v>478</v>
      </c>
      <c r="D3732" t="s">
        <v>87</v>
      </c>
      <c r="E3732">
        <v>1</v>
      </c>
      <c r="F3732">
        <v>0</v>
      </c>
      <c r="G3732">
        <v>0</v>
      </c>
      <c r="H3732">
        <v>0</v>
      </c>
      <c r="I3732">
        <v>1</v>
      </c>
      <c r="J3732">
        <v>0</v>
      </c>
      <c r="K3732">
        <v>0</v>
      </c>
      <c r="L3732">
        <v>6</v>
      </c>
      <c r="M3732">
        <v>4</v>
      </c>
      <c r="N3732">
        <v>4</v>
      </c>
      <c r="O3732">
        <v>4</v>
      </c>
      <c r="P3732">
        <v>2</v>
      </c>
      <c r="Q3732">
        <v>1</v>
      </c>
      <c r="R3732">
        <v>6</v>
      </c>
      <c r="S3732">
        <v>1</v>
      </c>
      <c r="T3732">
        <v>0</v>
      </c>
      <c r="U3732">
        <v>1</v>
      </c>
    </row>
    <row r="3733" spans="1:21" x14ac:dyDescent="0.35">
      <c r="A3733" t="s">
        <v>495</v>
      </c>
      <c r="B3733">
        <v>44422</v>
      </c>
      <c r="C3733" t="s">
        <v>480</v>
      </c>
      <c r="D3733" t="s">
        <v>87</v>
      </c>
      <c r="E3733">
        <v>1</v>
      </c>
      <c r="F3733">
        <v>0</v>
      </c>
      <c r="G3733">
        <v>0</v>
      </c>
      <c r="H3733">
        <v>1</v>
      </c>
      <c r="I3733">
        <v>0</v>
      </c>
      <c r="J3733">
        <v>0</v>
      </c>
      <c r="K3733">
        <v>0</v>
      </c>
      <c r="L3733">
        <v>6</v>
      </c>
      <c r="M3733">
        <v>0</v>
      </c>
      <c r="N3733">
        <v>0</v>
      </c>
      <c r="O3733">
        <v>0</v>
      </c>
      <c r="P3733">
        <v>0</v>
      </c>
      <c r="Q3733">
        <v>2</v>
      </c>
      <c r="R3733">
        <v>8</v>
      </c>
      <c r="S3733">
        <v>0</v>
      </c>
      <c r="T3733">
        <v>0</v>
      </c>
      <c r="U3733">
        <v>0</v>
      </c>
    </row>
    <row r="3734" spans="1:21" x14ac:dyDescent="0.35">
      <c r="A3734" t="s">
        <v>495</v>
      </c>
      <c r="B3734">
        <v>44423</v>
      </c>
      <c r="C3734" t="s">
        <v>477</v>
      </c>
      <c r="D3734" t="s">
        <v>87</v>
      </c>
      <c r="E3734">
        <v>1</v>
      </c>
      <c r="F3734">
        <v>0</v>
      </c>
      <c r="G3734">
        <v>0</v>
      </c>
      <c r="H3734">
        <v>0</v>
      </c>
      <c r="I3734">
        <v>1</v>
      </c>
      <c r="J3734">
        <v>0</v>
      </c>
      <c r="K3734">
        <v>0</v>
      </c>
      <c r="L3734">
        <v>4.333333333333333</v>
      </c>
      <c r="M3734">
        <v>6</v>
      </c>
      <c r="N3734">
        <v>4</v>
      </c>
      <c r="O3734">
        <v>4</v>
      </c>
      <c r="P3734">
        <v>1</v>
      </c>
      <c r="Q3734">
        <v>3</v>
      </c>
      <c r="R3734">
        <v>4</v>
      </c>
      <c r="S3734">
        <v>1</v>
      </c>
      <c r="T3734">
        <v>0</v>
      </c>
      <c r="U3734">
        <v>0</v>
      </c>
    </row>
    <row r="3735" spans="1:21" x14ac:dyDescent="0.35">
      <c r="A3735" t="s">
        <v>495</v>
      </c>
      <c r="B3735">
        <v>44425</v>
      </c>
      <c r="C3735" t="s">
        <v>487</v>
      </c>
      <c r="D3735" t="s">
        <v>48</v>
      </c>
      <c r="E3735">
        <v>1</v>
      </c>
      <c r="F3735">
        <v>0</v>
      </c>
      <c r="G3735">
        <v>0</v>
      </c>
      <c r="H3735">
        <v>0</v>
      </c>
      <c r="I3735">
        <v>1</v>
      </c>
      <c r="J3735">
        <v>0</v>
      </c>
      <c r="K3735">
        <v>0</v>
      </c>
      <c r="L3735">
        <v>6</v>
      </c>
      <c r="M3735">
        <v>7</v>
      </c>
      <c r="N3735">
        <v>3</v>
      </c>
      <c r="O3735">
        <v>3</v>
      </c>
      <c r="P3735">
        <v>1</v>
      </c>
      <c r="Q3735">
        <v>2</v>
      </c>
      <c r="R3735">
        <v>5</v>
      </c>
      <c r="S3735">
        <v>0</v>
      </c>
      <c r="T3735">
        <v>0</v>
      </c>
      <c r="U3735">
        <v>0</v>
      </c>
    </row>
    <row r="3736" spans="1:21" x14ac:dyDescent="0.35">
      <c r="A3736" t="s">
        <v>495</v>
      </c>
      <c r="B3736">
        <v>44426</v>
      </c>
      <c r="C3736" t="s">
        <v>488</v>
      </c>
      <c r="D3736" t="s">
        <v>48</v>
      </c>
      <c r="E3736">
        <v>1</v>
      </c>
      <c r="F3736">
        <v>0</v>
      </c>
      <c r="G3736">
        <v>0</v>
      </c>
      <c r="H3736">
        <v>0</v>
      </c>
      <c r="I3736">
        <v>1</v>
      </c>
      <c r="J3736">
        <v>0</v>
      </c>
      <c r="K3736">
        <v>0</v>
      </c>
      <c r="L3736">
        <v>4.666666666666667</v>
      </c>
      <c r="M3736">
        <v>8</v>
      </c>
      <c r="N3736">
        <v>3</v>
      </c>
      <c r="O3736">
        <v>3</v>
      </c>
      <c r="P3736">
        <v>0</v>
      </c>
      <c r="Q3736">
        <v>4</v>
      </c>
      <c r="R3736">
        <v>2</v>
      </c>
      <c r="S3736">
        <v>1</v>
      </c>
      <c r="T3736">
        <v>0</v>
      </c>
      <c r="U3736">
        <v>1</v>
      </c>
    </row>
    <row r="3737" spans="1:21" x14ac:dyDescent="0.35">
      <c r="A3737" t="s">
        <v>495</v>
      </c>
      <c r="B3737" t="s">
        <v>0</v>
      </c>
      <c r="C3737" t="s">
        <v>1</v>
      </c>
      <c r="D3737" t="s">
        <v>2</v>
      </c>
      <c r="E3737" t="s">
        <v>3</v>
      </c>
      <c r="F3737" t="s">
        <v>4</v>
      </c>
      <c r="G3737" t="s">
        <v>5</v>
      </c>
      <c r="H3737" t="s">
        <v>6</v>
      </c>
      <c r="I3737" t="s">
        <v>7</v>
      </c>
      <c r="J3737" t="s">
        <v>8</v>
      </c>
      <c r="K3737" t="s">
        <v>9</v>
      </c>
      <c r="L3737" t="s">
        <v>10</v>
      </c>
      <c r="M3737" t="s">
        <v>11</v>
      </c>
      <c r="N3737" t="s">
        <v>12</v>
      </c>
      <c r="O3737" t="s">
        <v>13</v>
      </c>
      <c r="P3737" t="s">
        <v>14</v>
      </c>
      <c r="Q3737" t="s">
        <v>15</v>
      </c>
      <c r="R3737" t="s">
        <v>16</v>
      </c>
      <c r="S3737" t="s">
        <v>17</v>
      </c>
      <c r="T3737" t="s">
        <v>18</v>
      </c>
      <c r="U3737" t="s">
        <v>19</v>
      </c>
    </row>
    <row r="3738" spans="1:21" x14ac:dyDescent="0.35">
      <c r="A3738" t="s">
        <v>495</v>
      </c>
      <c r="B3738">
        <v>44427</v>
      </c>
      <c r="C3738" t="s">
        <v>478</v>
      </c>
      <c r="D3738" t="s">
        <v>48</v>
      </c>
      <c r="E3738">
        <v>1</v>
      </c>
      <c r="F3738">
        <v>0</v>
      </c>
      <c r="G3738">
        <v>0</v>
      </c>
      <c r="H3738">
        <v>0</v>
      </c>
      <c r="I3738">
        <v>1</v>
      </c>
      <c r="J3738">
        <v>0</v>
      </c>
      <c r="K3738">
        <v>0</v>
      </c>
      <c r="L3738">
        <v>6.666666666666667</v>
      </c>
      <c r="M3738">
        <v>7</v>
      </c>
      <c r="N3738">
        <v>6</v>
      </c>
      <c r="O3738">
        <v>6</v>
      </c>
      <c r="P3738">
        <v>0</v>
      </c>
      <c r="Q3738">
        <v>1</v>
      </c>
      <c r="R3738">
        <v>7</v>
      </c>
      <c r="S3738">
        <v>0</v>
      </c>
      <c r="T3738">
        <v>0</v>
      </c>
      <c r="U3738">
        <v>0</v>
      </c>
    </row>
    <row r="3739" spans="1:21" x14ac:dyDescent="0.35">
      <c r="A3739" t="s">
        <v>495</v>
      </c>
      <c r="B3739">
        <v>44428</v>
      </c>
      <c r="C3739" t="s">
        <v>480</v>
      </c>
      <c r="D3739" t="s">
        <v>74</v>
      </c>
      <c r="E3739">
        <v>1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4.333333333333333</v>
      </c>
      <c r="M3739">
        <v>3</v>
      </c>
      <c r="N3739">
        <v>2</v>
      </c>
      <c r="O3739">
        <v>2</v>
      </c>
      <c r="P3739">
        <v>1</v>
      </c>
      <c r="Q3739">
        <v>4</v>
      </c>
      <c r="R3739">
        <v>4</v>
      </c>
      <c r="S3739">
        <v>0</v>
      </c>
      <c r="T3739">
        <v>0</v>
      </c>
      <c r="U3739">
        <v>0</v>
      </c>
    </row>
    <row r="3740" spans="1:21" x14ac:dyDescent="0.35">
      <c r="A3740" t="s">
        <v>495</v>
      </c>
      <c r="B3740">
        <v>44429</v>
      </c>
      <c r="C3740" t="s">
        <v>477</v>
      </c>
      <c r="D3740" t="s">
        <v>74</v>
      </c>
      <c r="E3740">
        <v>1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8.6666666666666661</v>
      </c>
      <c r="M3740">
        <v>2</v>
      </c>
      <c r="N3740">
        <v>3</v>
      </c>
      <c r="O3740">
        <v>2</v>
      </c>
      <c r="P3740">
        <v>1</v>
      </c>
      <c r="Q3740">
        <v>2</v>
      </c>
      <c r="R3740">
        <v>11</v>
      </c>
      <c r="S3740">
        <v>0</v>
      </c>
      <c r="T3740">
        <v>0</v>
      </c>
      <c r="U3740">
        <v>0</v>
      </c>
    </row>
    <row r="3741" spans="1:21" x14ac:dyDescent="0.35">
      <c r="A3741" t="s">
        <v>495</v>
      </c>
      <c r="B3741">
        <v>44430</v>
      </c>
      <c r="C3741" t="s">
        <v>487</v>
      </c>
      <c r="D3741" t="s">
        <v>74</v>
      </c>
      <c r="E3741">
        <v>1</v>
      </c>
      <c r="F3741">
        <v>0</v>
      </c>
      <c r="G3741">
        <v>0</v>
      </c>
      <c r="H3741">
        <v>1</v>
      </c>
      <c r="I3741">
        <v>0</v>
      </c>
      <c r="J3741">
        <v>0</v>
      </c>
      <c r="K3741">
        <v>0</v>
      </c>
      <c r="L3741">
        <v>8</v>
      </c>
      <c r="M3741">
        <v>6</v>
      </c>
      <c r="N3741">
        <v>1</v>
      </c>
      <c r="O3741">
        <v>1</v>
      </c>
      <c r="P3741">
        <v>0</v>
      </c>
      <c r="Q3741">
        <v>1</v>
      </c>
      <c r="R3741">
        <v>3</v>
      </c>
      <c r="S3741">
        <v>0</v>
      </c>
      <c r="T3741">
        <v>0</v>
      </c>
      <c r="U3741">
        <v>0</v>
      </c>
    </row>
    <row r="3742" spans="1:21" x14ac:dyDescent="0.35">
      <c r="A3742" t="s">
        <v>495</v>
      </c>
      <c r="B3742">
        <v>44432</v>
      </c>
      <c r="C3742" t="s">
        <v>488</v>
      </c>
      <c r="D3742" t="s">
        <v>35</v>
      </c>
      <c r="E3742">
        <v>1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6.666666666666667</v>
      </c>
      <c r="M3742">
        <v>6</v>
      </c>
      <c r="N3742">
        <v>1</v>
      </c>
      <c r="O3742">
        <v>1</v>
      </c>
      <c r="P3742">
        <v>0</v>
      </c>
      <c r="Q3742">
        <v>1</v>
      </c>
      <c r="R3742">
        <v>7</v>
      </c>
      <c r="S3742">
        <v>0</v>
      </c>
      <c r="T3742">
        <v>0</v>
      </c>
      <c r="U3742">
        <v>0</v>
      </c>
    </row>
    <row r="3743" spans="1:21" x14ac:dyDescent="0.35">
      <c r="A3743" t="s">
        <v>495</v>
      </c>
      <c r="B3743">
        <v>44433</v>
      </c>
      <c r="C3743" t="s">
        <v>478</v>
      </c>
      <c r="D3743" t="s">
        <v>35</v>
      </c>
      <c r="E3743">
        <v>1</v>
      </c>
      <c r="F3743">
        <v>0</v>
      </c>
      <c r="G3743">
        <v>0</v>
      </c>
      <c r="H3743">
        <v>0</v>
      </c>
      <c r="I3743">
        <v>1</v>
      </c>
      <c r="J3743">
        <v>0</v>
      </c>
      <c r="K3743">
        <v>0</v>
      </c>
      <c r="L3743">
        <v>8</v>
      </c>
      <c r="M3743">
        <v>10</v>
      </c>
      <c r="N3743">
        <v>7</v>
      </c>
      <c r="O3743">
        <v>5</v>
      </c>
      <c r="P3743">
        <v>2</v>
      </c>
      <c r="Q3743">
        <v>0</v>
      </c>
      <c r="R3743">
        <v>10</v>
      </c>
      <c r="S3743">
        <v>0</v>
      </c>
      <c r="T3743">
        <v>0</v>
      </c>
      <c r="U3743">
        <v>0</v>
      </c>
    </row>
    <row r="3744" spans="1:21" x14ac:dyDescent="0.35">
      <c r="A3744" t="s">
        <v>495</v>
      </c>
      <c r="B3744">
        <v>44434</v>
      </c>
      <c r="C3744" t="s">
        <v>480</v>
      </c>
      <c r="D3744" t="s">
        <v>131</v>
      </c>
      <c r="E3744">
        <v>1</v>
      </c>
      <c r="F3744">
        <v>0</v>
      </c>
      <c r="G3744">
        <v>0</v>
      </c>
      <c r="H3744">
        <v>0</v>
      </c>
      <c r="I3744">
        <v>1</v>
      </c>
      <c r="J3744">
        <v>0</v>
      </c>
      <c r="K3744">
        <v>0</v>
      </c>
      <c r="L3744">
        <v>4</v>
      </c>
      <c r="M3744">
        <v>7</v>
      </c>
      <c r="N3744">
        <v>4</v>
      </c>
      <c r="O3744">
        <v>4</v>
      </c>
      <c r="P3744">
        <v>1</v>
      </c>
      <c r="Q3744">
        <v>2</v>
      </c>
      <c r="R3744">
        <v>2</v>
      </c>
      <c r="S3744">
        <v>0</v>
      </c>
      <c r="T3744">
        <v>0</v>
      </c>
      <c r="U3744">
        <v>0</v>
      </c>
    </row>
    <row r="3745" spans="1:21" x14ac:dyDescent="0.35">
      <c r="A3745" t="s">
        <v>495</v>
      </c>
      <c r="B3745">
        <v>44435</v>
      </c>
      <c r="C3745" t="s">
        <v>477</v>
      </c>
      <c r="D3745" t="s">
        <v>131</v>
      </c>
      <c r="E3745">
        <v>1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5.333333333333333</v>
      </c>
      <c r="M3745">
        <v>3</v>
      </c>
      <c r="N3745">
        <v>2</v>
      </c>
      <c r="O3745">
        <v>2</v>
      </c>
      <c r="P3745">
        <v>0</v>
      </c>
      <c r="Q3745">
        <v>0</v>
      </c>
      <c r="R3745">
        <v>7</v>
      </c>
      <c r="S3745">
        <v>0</v>
      </c>
      <c r="T3745">
        <v>0</v>
      </c>
      <c r="U3745">
        <v>0</v>
      </c>
    </row>
    <row r="3746" spans="1:21" x14ac:dyDescent="0.35">
      <c r="A3746" t="s">
        <v>495</v>
      </c>
      <c r="B3746">
        <v>44436</v>
      </c>
      <c r="C3746" t="s">
        <v>487</v>
      </c>
      <c r="D3746" t="s">
        <v>131</v>
      </c>
      <c r="E3746">
        <v>1</v>
      </c>
      <c r="F3746">
        <v>0</v>
      </c>
      <c r="G3746">
        <v>0</v>
      </c>
      <c r="H3746">
        <v>1</v>
      </c>
      <c r="I3746">
        <v>0</v>
      </c>
      <c r="J3746">
        <v>0</v>
      </c>
      <c r="K3746">
        <v>0</v>
      </c>
      <c r="L3746">
        <v>6</v>
      </c>
      <c r="M3746">
        <v>3</v>
      </c>
      <c r="N3746">
        <v>0</v>
      </c>
      <c r="O3746">
        <v>0</v>
      </c>
      <c r="P3746">
        <v>0</v>
      </c>
      <c r="Q3746">
        <v>0</v>
      </c>
      <c r="R3746">
        <v>3</v>
      </c>
      <c r="S3746">
        <v>0</v>
      </c>
      <c r="T3746">
        <v>0</v>
      </c>
      <c r="U3746">
        <v>0</v>
      </c>
    </row>
    <row r="3747" spans="1:21" x14ac:dyDescent="0.35">
      <c r="A3747" t="s">
        <v>495</v>
      </c>
      <c r="B3747">
        <v>44437</v>
      </c>
      <c r="C3747" t="s">
        <v>488</v>
      </c>
      <c r="D3747" t="s">
        <v>131</v>
      </c>
      <c r="E3747">
        <v>1</v>
      </c>
      <c r="F3747">
        <v>0</v>
      </c>
      <c r="G3747">
        <v>0</v>
      </c>
      <c r="H3747">
        <v>1</v>
      </c>
      <c r="I3747">
        <v>0</v>
      </c>
      <c r="J3747">
        <v>0</v>
      </c>
      <c r="K3747">
        <v>0</v>
      </c>
      <c r="L3747">
        <v>5.333333333333333</v>
      </c>
      <c r="M3747">
        <v>5</v>
      </c>
      <c r="N3747">
        <v>1</v>
      </c>
      <c r="O3747">
        <v>1</v>
      </c>
      <c r="P3747">
        <v>0</v>
      </c>
      <c r="Q3747">
        <v>2</v>
      </c>
      <c r="R3747">
        <v>5</v>
      </c>
      <c r="S3747">
        <v>0</v>
      </c>
      <c r="T3747">
        <v>0</v>
      </c>
      <c r="U3747">
        <v>0</v>
      </c>
    </row>
    <row r="3748" spans="1:21" x14ac:dyDescent="0.35">
      <c r="A3748" t="s">
        <v>495</v>
      </c>
      <c r="B3748">
        <v>44438</v>
      </c>
      <c r="C3748" t="s">
        <v>478</v>
      </c>
      <c r="D3748" t="s">
        <v>90</v>
      </c>
      <c r="E3748">
        <v>1</v>
      </c>
      <c r="F3748">
        <v>0</v>
      </c>
      <c r="G3748">
        <v>0</v>
      </c>
      <c r="H3748">
        <v>1</v>
      </c>
      <c r="I3748">
        <v>0</v>
      </c>
      <c r="J3748">
        <v>0</v>
      </c>
      <c r="K3748">
        <v>0</v>
      </c>
      <c r="L3748">
        <v>6</v>
      </c>
      <c r="M3748">
        <v>5</v>
      </c>
      <c r="N3748">
        <v>4</v>
      </c>
      <c r="O3748">
        <v>4</v>
      </c>
      <c r="P3748">
        <v>1</v>
      </c>
      <c r="Q3748">
        <v>4</v>
      </c>
      <c r="R3748">
        <v>4</v>
      </c>
      <c r="S3748">
        <v>0</v>
      </c>
      <c r="T3748">
        <v>0</v>
      </c>
      <c r="U3748">
        <v>1</v>
      </c>
    </row>
    <row r="3749" spans="1:21" x14ac:dyDescent="0.35">
      <c r="A3749" t="s">
        <v>495</v>
      </c>
      <c r="B3749">
        <v>44439</v>
      </c>
      <c r="C3749" t="s">
        <v>480</v>
      </c>
      <c r="D3749" t="s">
        <v>90</v>
      </c>
      <c r="E3749">
        <v>1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3.3333333333333335</v>
      </c>
      <c r="M3749">
        <v>6</v>
      </c>
      <c r="N3749">
        <v>5</v>
      </c>
      <c r="O3749">
        <v>5</v>
      </c>
      <c r="P3749">
        <v>1</v>
      </c>
      <c r="Q3749">
        <v>5</v>
      </c>
      <c r="R3749">
        <v>2</v>
      </c>
      <c r="S3749">
        <v>0</v>
      </c>
      <c r="T3749">
        <v>0</v>
      </c>
      <c r="U3749">
        <v>0</v>
      </c>
    </row>
    <row r="3750" spans="1:21" x14ac:dyDescent="0.35">
      <c r="A3750" t="s">
        <v>495</v>
      </c>
      <c r="B3750">
        <v>44441</v>
      </c>
      <c r="C3750" t="s">
        <v>477</v>
      </c>
      <c r="D3750" t="s">
        <v>90</v>
      </c>
      <c r="E3750">
        <v>1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4</v>
      </c>
      <c r="M3750">
        <v>6</v>
      </c>
      <c r="N3750">
        <v>6</v>
      </c>
      <c r="O3750">
        <v>6</v>
      </c>
      <c r="P3750">
        <v>2</v>
      </c>
      <c r="Q3750">
        <v>2</v>
      </c>
      <c r="R3750">
        <v>5</v>
      </c>
      <c r="S3750">
        <v>0</v>
      </c>
      <c r="T3750">
        <v>0</v>
      </c>
      <c r="U3750">
        <v>0</v>
      </c>
    </row>
    <row r="3751" spans="1:21" x14ac:dyDescent="0.35">
      <c r="A3751" t="s">
        <v>495</v>
      </c>
      <c r="B3751">
        <v>44442</v>
      </c>
      <c r="C3751" t="s">
        <v>487</v>
      </c>
      <c r="D3751" t="s">
        <v>95</v>
      </c>
      <c r="E3751">
        <v>1</v>
      </c>
      <c r="F3751">
        <v>0</v>
      </c>
      <c r="G3751">
        <v>0</v>
      </c>
      <c r="H3751">
        <v>0</v>
      </c>
      <c r="I3751">
        <v>1</v>
      </c>
      <c r="J3751">
        <v>0</v>
      </c>
      <c r="K3751">
        <v>0</v>
      </c>
      <c r="L3751">
        <v>5.333333333333333</v>
      </c>
      <c r="M3751">
        <v>8</v>
      </c>
      <c r="N3751">
        <v>8</v>
      </c>
      <c r="O3751">
        <v>8</v>
      </c>
      <c r="P3751">
        <v>1</v>
      </c>
      <c r="Q3751">
        <v>2</v>
      </c>
      <c r="R3751">
        <v>4</v>
      </c>
      <c r="S3751">
        <v>0</v>
      </c>
      <c r="T3751">
        <v>1</v>
      </c>
      <c r="U3751">
        <v>0</v>
      </c>
    </row>
    <row r="3752" spans="1:21" x14ac:dyDescent="0.35">
      <c r="A3752" t="s">
        <v>495</v>
      </c>
      <c r="B3752">
        <v>44443</v>
      </c>
      <c r="C3752" t="s">
        <v>488</v>
      </c>
      <c r="D3752" t="s">
        <v>95</v>
      </c>
      <c r="E3752">
        <v>1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5</v>
      </c>
      <c r="M3752">
        <v>2</v>
      </c>
      <c r="N3752">
        <v>0</v>
      </c>
      <c r="O3752">
        <v>0</v>
      </c>
      <c r="P3752">
        <v>0</v>
      </c>
      <c r="Q3752">
        <v>2</v>
      </c>
      <c r="R3752">
        <v>7</v>
      </c>
      <c r="S3752">
        <v>0</v>
      </c>
      <c r="T3752">
        <v>0</v>
      </c>
      <c r="U3752">
        <v>0</v>
      </c>
    </row>
    <row r="3753" spans="1:21" x14ac:dyDescent="0.35">
      <c r="A3753" t="s">
        <v>495</v>
      </c>
      <c r="B3753">
        <v>44444</v>
      </c>
      <c r="C3753" t="s">
        <v>490</v>
      </c>
      <c r="D3753" t="s">
        <v>95</v>
      </c>
      <c r="E3753">
        <v>1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1.3333333333333333</v>
      </c>
      <c r="M3753">
        <v>1</v>
      </c>
      <c r="N3753">
        <v>1</v>
      </c>
      <c r="O3753">
        <v>1</v>
      </c>
      <c r="P3753">
        <v>0</v>
      </c>
      <c r="Q3753">
        <v>1</v>
      </c>
      <c r="R3753">
        <v>3</v>
      </c>
      <c r="S3753">
        <v>1</v>
      </c>
      <c r="T3753">
        <v>0</v>
      </c>
      <c r="U3753">
        <v>0</v>
      </c>
    </row>
    <row r="3754" spans="1:21" x14ac:dyDescent="0.35">
      <c r="A3754" t="s">
        <v>495</v>
      </c>
      <c r="B3754">
        <v>44445</v>
      </c>
      <c r="C3754" t="s">
        <v>478</v>
      </c>
      <c r="D3754" t="s">
        <v>105</v>
      </c>
      <c r="E3754">
        <v>1</v>
      </c>
      <c r="F3754">
        <v>0</v>
      </c>
      <c r="G3754">
        <v>0</v>
      </c>
      <c r="H3754">
        <v>1</v>
      </c>
      <c r="I3754">
        <v>0</v>
      </c>
      <c r="J3754">
        <v>0</v>
      </c>
      <c r="K3754">
        <v>0</v>
      </c>
      <c r="L3754">
        <v>6</v>
      </c>
      <c r="M3754">
        <v>5</v>
      </c>
      <c r="N3754">
        <v>0</v>
      </c>
      <c r="O3754">
        <v>0</v>
      </c>
      <c r="P3754">
        <v>0</v>
      </c>
      <c r="Q3754">
        <v>0</v>
      </c>
      <c r="R3754">
        <v>9</v>
      </c>
      <c r="S3754">
        <v>0</v>
      </c>
      <c r="T3754">
        <v>0</v>
      </c>
      <c r="U3754">
        <v>0</v>
      </c>
    </row>
    <row r="3755" spans="1:21" x14ac:dyDescent="0.35">
      <c r="A3755" t="s">
        <v>495</v>
      </c>
      <c r="B3755">
        <v>44446</v>
      </c>
      <c r="C3755" t="s">
        <v>477</v>
      </c>
      <c r="D3755" t="s">
        <v>105</v>
      </c>
      <c r="E3755">
        <v>1</v>
      </c>
      <c r="F3755">
        <v>0</v>
      </c>
      <c r="G3755">
        <v>0</v>
      </c>
      <c r="H3755">
        <v>0</v>
      </c>
      <c r="I3755">
        <v>1</v>
      </c>
      <c r="J3755">
        <v>0</v>
      </c>
      <c r="K3755">
        <v>0</v>
      </c>
      <c r="L3755">
        <v>5</v>
      </c>
      <c r="M3755">
        <v>6</v>
      </c>
      <c r="N3755">
        <v>3</v>
      </c>
      <c r="O3755">
        <v>3</v>
      </c>
      <c r="P3755">
        <v>0</v>
      </c>
      <c r="Q3755">
        <v>0</v>
      </c>
      <c r="R3755">
        <v>6</v>
      </c>
      <c r="S3755">
        <v>1</v>
      </c>
      <c r="T3755">
        <v>0</v>
      </c>
      <c r="U3755">
        <v>0</v>
      </c>
    </row>
    <row r="3756" spans="1:21" x14ac:dyDescent="0.35">
      <c r="A3756" t="s">
        <v>495</v>
      </c>
      <c r="B3756">
        <v>44447</v>
      </c>
      <c r="C3756" t="s">
        <v>487</v>
      </c>
      <c r="D3756" t="s">
        <v>105</v>
      </c>
      <c r="E3756">
        <v>1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4.666666666666667</v>
      </c>
      <c r="M3756">
        <v>7</v>
      </c>
      <c r="N3756">
        <v>3</v>
      </c>
      <c r="O3756">
        <v>3</v>
      </c>
      <c r="P3756">
        <v>0</v>
      </c>
      <c r="Q3756">
        <v>4</v>
      </c>
      <c r="R3756">
        <v>5</v>
      </c>
      <c r="S3756">
        <v>0</v>
      </c>
      <c r="T3756">
        <v>0</v>
      </c>
      <c r="U3756">
        <v>0</v>
      </c>
    </row>
    <row r="3757" spans="1:21" x14ac:dyDescent="0.35">
      <c r="A3757" t="s">
        <v>495</v>
      </c>
      <c r="B3757">
        <v>44448</v>
      </c>
      <c r="C3757" t="s">
        <v>488</v>
      </c>
      <c r="D3757" t="s">
        <v>58</v>
      </c>
      <c r="E3757">
        <v>1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6</v>
      </c>
      <c r="M3757">
        <v>5</v>
      </c>
      <c r="N3757">
        <v>1</v>
      </c>
      <c r="O3757">
        <v>1</v>
      </c>
      <c r="P3757">
        <v>0</v>
      </c>
      <c r="Q3757">
        <v>1</v>
      </c>
      <c r="R3757">
        <v>6</v>
      </c>
      <c r="S3757">
        <v>0</v>
      </c>
      <c r="T3757">
        <v>0</v>
      </c>
      <c r="U3757">
        <v>0</v>
      </c>
    </row>
    <row r="3758" spans="1:21" x14ac:dyDescent="0.35">
      <c r="A3758" t="s">
        <v>495</v>
      </c>
      <c r="B3758" t="s">
        <v>0</v>
      </c>
      <c r="C3758" t="s">
        <v>1</v>
      </c>
      <c r="D3758" t="s">
        <v>2</v>
      </c>
      <c r="E3758" t="s">
        <v>3</v>
      </c>
      <c r="F3758" t="s">
        <v>4</v>
      </c>
      <c r="G3758" t="s">
        <v>5</v>
      </c>
      <c r="H3758" t="s">
        <v>6</v>
      </c>
      <c r="I3758" t="s">
        <v>7</v>
      </c>
      <c r="J3758" t="s">
        <v>8</v>
      </c>
      <c r="K3758" t="s">
        <v>9</v>
      </c>
      <c r="L3758" t="s">
        <v>10</v>
      </c>
      <c r="M3758" t="s">
        <v>11</v>
      </c>
      <c r="N3758" t="s">
        <v>12</v>
      </c>
      <c r="O3758" t="s">
        <v>13</v>
      </c>
      <c r="P3758" t="s">
        <v>14</v>
      </c>
      <c r="Q3758" t="s">
        <v>15</v>
      </c>
      <c r="R3758" t="s">
        <v>16</v>
      </c>
      <c r="S3758" t="s">
        <v>17</v>
      </c>
      <c r="T3758" t="s">
        <v>18</v>
      </c>
      <c r="U3758" t="s">
        <v>19</v>
      </c>
    </row>
    <row r="3759" spans="1:21" x14ac:dyDescent="0.35">
      <c r="A3759" t="s">
        <v>495</v>
      </c>
      <c r="B3759">
        <v>44449</v>
      </c>
      <c r="C3759" t="s">
        <v>490</v>
      </c>
      <c r="D3759" t="s">
        <v>58</v>
      </c>
      <c r="E3759">
        <v>1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1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1</v>
      </c>
      <c r="S3759">
        <v>0</v>
      </c>
      <c r="T3759">
        <v>0</v>
      </c>
      <c r="U3759">
        <v>0</v>
      </c>
    </row>
    <row r="3760" spans="1:21" x14ac:dyDescent="0.35">
      <c r="A3760" t="s">
        <v>495</v>
      </c>
      <c r="B3760">
        <v>44450</v>
      </c>
      <c r="C3760" t="s">
        <v>478</v>
      </c>
      <c r="D3760" t="s">
        <v>58</v>
      </c>
      <c r="E3760">
        <v>1</v>
      </c>
      <c r="F3760">
        <v>0</v>
      </c>
      <c r="G3760">
        <v>0</v>
      </c>
      <c r="H3760">
        <v>1</v>
      </c>
      <c r="I3760">
        <v>0</v>
      </c>
      <c r="J3760">
        <v>0</v>
      </c>
      <c r="K3760">
        <v>0</v>
      </c>
      <c r="L3760">
        <v>6.666666666666667</v>
      </c>
      <c r="M3760">
        <v>5</v>
      </c>
      <c r="N3760">
        <v>1</v>
      </c>
      <c r="O3760">
        <v>1</v>
      </c>
      <c r="P3760">
        <v>1</v>
      </c>
      <c r="Q3760">
        <v>2</v>
      </c>
      <c r="R3760">
        <v>8</v>
      </c>
      <c r="S3760">
        <v>1</v>
      </c>
      <c r="T3760">
        <v>0</v>
      </c>
      <c r="U3760">
        <v>1</v>
      </c>
    </row>
    <row r="3761" spans="1:21" x14ac:dyDescent="0.35">
      <c r="A3761" t="s">
        <v>495</v>
      </c>
      <c r="B3761">
        <v>44451</v>
      </c>
      <c r="C3761" t="s">
        <v>477</v>
      </c>
      <c r="D3761" t="s">
        <v>58</v>
      </c>
      <c r="E3761">
        <v>1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5.333333333333333</v>
      </c>
      <c r="M3761">
        <v>5</v>
      </c>
      <c r="N3761">
        <v>3</v>
      </c>
      <c r="O3761">
        <v>3</v>
      </c>
      <c r="P3761">
        <v>1</v>
      </c>
      <c r="Q3761">
        <v>0</v>
      </c>
      <c r="R3761">
        <v>10</v>
      </c>
      <c r="S3761">
        <v>0</v>
      </c>
      <c r="T3761">
        <v>0</v>
      </c>
      <c r="U3761">
        <v>0</v>
      </c>
    </row>
    <row r="3762" spans="1:21" x14ac:dyDescent="0.35">
      <c r="A3762" t="s">
        <v>495</v>
      </c>
      <c r="B3762">
        <v>44453</v>
      </c>
      <c r="C3762" t="s">
        <v>487</v>
      </c>
      <c r="D3762" t="s">
        <v>112</v>
      </c>
      <c r="E3762">
        <v>1</v>
      </c>
      <c r="F3762">
        <v>0</v>
      </c>
      <c r="G3762">
        <v>0</v>
      </c>
      <c r="H3762">
        <v>0</v>
      </c>
      <c r="I3762">
        <v>1</v>
      </c>
      <c r="J3762">
        <v>0</v>
      </c>
      <c r="K3762">
        <v>0</v>
      </c>
      <c r="L3762">
        <v>5</v>
      </c>
      <c r="M3762">
        <v>5</v>
      </c>
      <c r="N3762">
        <v>4</v>
      </c>
      <c r="O3762">
        <v>4</v>
      </c>
      <c r="P3762">
        <v>2</v>
      </c>
      <c r="Q3762">
        <v>0</v>
      </c>
      <c r="R3762">
        <v>7</v>
      </c>
      <c r="S3762">
        <v>0</v>
      </c>
      <c r="T3762">
        <v>0</v>
      </c>
      <c r="U3762">
        <v>0</v>
      </c>
    </row>
    <row r="3763" spans="1:21" x14ac:dyDescent="0.35">
      <c r="A3763" t="s">
        <v>495</v>
      </c>
      <c r="B3763">
        <v>44454</v>
      </c>
      <c r="C3763" t="s">
        <v>488</v>
      </c>
      <c r="D3763" t="s">
        <v>112</v>
      </c>
      <c r="E3763">
        <v>1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6</v>
      </c>
      <c r="M3763">
        <v>6</v>
      </c>
      <c r="N3763">
        <v>2</v>
      </c>
      <c r="O3763">
        <v>2</v>
      </c>
      <c r="P3763">
        <v>1</v>
      </c>
      <c r="Q3763">
        <v>1</v>
      </c>
      <c r="R3763">
        <v>8</v>
      </c>
      <c r="S3763">
        <v>0</v>
      </c>
      <c r="T3763">
        <v>0</v>
      </c>
      <c r="U3763">
        <v>0</v>
      </c>
    </row>
    <row r="3764" spans="1:21" x14ac:dyDescent="0.35">
      <c r="A3764" t="s">
        <v>495</v>
      </c>
      <c r="B3764">
        <v>44455</v>
      </c>
      <c r="C3764" t="s">
        <v>491</v>
      </c>
      <c r="D3764" t="s">
        <v>112</v>
      </c>
      <c r="E3764">
        <v>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1.3333333333333333</v>
      </c>
      <c r="M3764">
        <v>0</v>
      </c>
      <c r="N3764">
        <v>0</v>
      </c>
      <c r="O3764">
        <v>0</v>
      </c>
      <c r="P3764">
        <v>0</v>
      </c>
      <c r="Q3764">
        <v>1</v>
      </c>
      <c r="R3764">
        <v>2</v>
      </c>
      <c r="S3764">
        <v>0</v>
      </c>
      <c r="T3764">
        <v>0</v>
      </c>
      <c r="U3764">
        <v>0</v>
      </c>
    </row>
    <row r="3765" spans="1:21" x14ac:dyDescent="0.35">
      <c r="A3765" t="s">
        <v>495</v>
      </c>
      <c r="B3765">
        <v>44456</v>
      </c>
      <c r="C3765" t="s">
        <v>478</v>
      </c>
      <c r="D3765" t="s">
        <v>96</v>
      </c>
      <c r="E3765">
        <v>1</v>
      </c>
      <c r="F3765">
        <v>0</v>
      </c>
      <c r="G3765">
        <v>0</v>
      </c>
      <c r="H3765">
        <v>1</v>
      </c>
      <c r="I3765">
        <v>0</v>
      </c>
      <c r="J3765">
        <v>0</v>
      </c>
      <c r="K3765">
        <v>0</v>
      </c>
      <c r="L3765">
        <v>5</v>
      </c>
      <c r="M3765">
        <v>4</v>
      </c>
      <c r="N3765">
        <v>1</v>
      </c>
      <c r="O3765">
        <v>1</v>
      </c>
      <c r="P3765">
        <v>0</v>
      </c>
      <c r="Q3765">
        <v>1</v>
      </c>
      <c r="R3765">
        <v>6</v>
      </c>
      <c r="S3765">
        <v>2</v>
      </c>
      <c r="T3765">
        <v>0</v>
      </c>
      <c r="U3765">
        <v>0</v>
      </c>
    </row>
    <row r="3766" spans="1:21" x14ac:dyDescent="0.35">
      <c r="A3766" t="s">
        <v>495</v>
      </c>
      <c r="B3766">
        <v>44457</v>
      </c>
      <c r="C3766" t="s">
        <v>477</v>
      </c>
      <c r="D3766" t="s">
        <v>96</v>
      </c>
      <c r="E3766">
        <v>1</v>
      </c>
      <c r="F3766">
        <v>0</v>
      </c>
      <c r="G3766">
        <v>0</v>
      </c>
      <c r="H3766">
        <v>1</v>
      </c>
      <c r="I3766">
        <v>0</v>
      </c>
      <c r="J3766">
        <v>0</v>
      </c>
      <c r="K3766">
        <v>0</v>
      </c>
      <c r="L3766">
        <v>5.666666666666667</v>
      </c>
      <c r="M3766">
        <v>4</v>
      </c>
      <c r="N3766">
        <v>1</v>
      </c>
      <c r="O3766">
        <v>1</v>
      </c>
      <c r="P3766">
        <v>0</v>
      </c>
      <c r="Q3766">
        <v>1</v>
      </c>
      <c r="R3766">
        <v>9</v>
      </c>
      <c r="S3766">
        <v>0</v>
      </c>
      <c r="T3766">
        <v>0</v>
      </c>
      <c r="U3766">
        <v>0</v>
      </c>
    </row>
    <row r="3767" spans="1:21" x14ac:dyDescent="0.35">
      <c r="A3767" t="s">
        <v>495</v>
      </c>
      <c r="B3767">
        <v>44458</v>
      </c>
      <c r="C3767" t="s">
        <v>487</v>
      </c>
      <c r="D3767" t="s">
        <v>96</v>
      </c>
      <c r="E3767">
        <v>1</v>
      </c>
      <c r="F3767">
        <v>0</v>
      </c>
      <c r="G3767">
        <v>0</v>
      </c>
      <c r="H3767">
        <v>0</v>
      </c>
      <c r="I3767">
        <v>1</v>
      </c>
      <c r="J3767">
        <v>0</v>
      </c>
      <c r="K3767">
        <v>0</v>
      </c>
      <c r="L3767">
        <v>6.666666666666667</v>
      </c>
      <c r="M3767">
        <v>7</v>
      </c>
      <c r="N3767">
        <v>3</v>
      </c>
      <c r="O3767">
        <v>3</v>
      </c>
      <c r="P3767">
        <v>1</v>
      </c>
      <c r="Q3767">
        <v>1</v>
      </c>
      <c r="R3767">
        <v>9</v>
      </c>
      <c r="S3767">
        <v>0</v>
      </c>
      <c r="T3767">
        <v>0</v>
      </c>
      <c r="U3767">
        <v>0</v>
      </c>
    </row>
    <row r="3768" spans="1:21" x14ac:dyDescent="0.35">
      <c r="A3768" t="s">
        <v>495</v>
      </c>
      <c r="B3768">
        <v>44459</v>
      </c>
      <c r="C3768" t="s">
        <v>488</v>
      </c>
      <c r="D3768" t="s">
        <v>53</v>
      </c>
      <c r="E3768">
        <v>1</v>
      </c>
      <c r="F3768">
        <v>0</v>
      </c>
      <c r="G3768">
        <v>0</v>
      </c>
      <c r="H3768">
        <v>0</v>
      </c>
      <c r="I3768">
        <v>1</v>
      </c>
      <c r="J3768">
        <v>0</v>
      </c>
      <c r="K3768">
        <v>0</v>
      </c>
      <c r="L3768">
        <v>6</v>
      </c>
      <c r="M3768">
        <v>7</v>
      </c>
      <c r="N3768">
        <v>2</v>
      </c>
      <c r="O3768">
        <v>2</v>
      </c>
      <c r="P3768">
        <v>0</v>
      </c>
      <c r="Q3768">
        <v>1</v>
      </c>
      <c r="R3768">
        <v>5</v>
      </c>
      <c r="S3768">
        <v>0</v>
      </c>
      <c r="T3768">
        <v>0</v>
      </c>
      <c r="U3768">
        <v>0</v>
      </c>
    </row>
    <row r="3769" spans="1:21" x14ac:dyDescent="0.35">
      <c r="A3769" t="s">
        <v>495</v>
      </c>
      <c r="B3769">
        <v>44460</v>
      </c>
      <c r="C3769" t="s">
        <v>492</v>
      </c>
      <c r="D3769" t="s">
        <v>53</v>
      </c>
      <c r="E3769">
        <v>1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3.6666666666666665</v>
      </c>
      <c r="M3769">
        <v>4</v>
      </c>
      <c r="N3769">
        <v>1</v>
      </c>
      <c r="O3769">
        <v>1</v>
      </c>
      <c r="P3769">
        <v>0</v>
      </c>
      <c r="Q3769">
        <v>2</v>
      </c>
      <c r="R3769">
        <v>3</v>
      </c>
      <c r="S3769">
        <v>2</v>
      </c>
      <c r="T3769">
        <v>0</v>
      </c>
      <c r="U3769">
        <v>0</v>
      </c>
    </row>
    <row r="3770" spans="1:21" x14ac:dyDescent="0.35">
      <c r="A3770" t="s">
        <v>495</v>
      </c>
      <c r="B3770">
        <v>44461</v>
      </c>
      <c r="C3770" t="s">
        <v>478</v>
      </c>
      <c r="D3770" t="s">
        <v>53</v>
      </c>
      <c r="E3770">
        <v>1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6</v>
      </c>
      <c r="M3770">
        <v>4</v>
      </c>
      <c r="N3770">
        <v>1</v>
      </c>
      <c r="O3770">
        <v>1</v>
      </c>
      <c r="P3770">
        <v>0</v>
      </c>
      <c r="Q3770">
        <v>2</v>
      </c>
      <c r="R3770">
        <v>9</v>
      </c>
      <c r="S3770">
        <v>0</v>
      </c>
      <c r="T3770">
        <v>0</v>
      </c>
      <c r="U3770">
        <v>0</v>
      </c>
    </row>
    <row r="3771" spans="1:21" x14ac:dyDescent="0.35">
      <c r="A3771" t="s">
        <v>495</v>
      </c>
      <c r="B3771">
        <v>44462</v>
      </c>
      <c r="C3771" t="s">
        <v>477</v>
      </c>
      <c r="D3771" t="s">
        <v>113</v>
      </c>
      <c r="E3771">
        <v>1</v>
      </c>
      <c r="F3771">
        <v>0</v>
      </c>
      <c r="G3771">
        <v>0</v>
      </c>
      <c r="H3771">
        <v>1</v>
      </c>
      <c r="I3771">
        <v>0</v>
      </c>
      <c r="J3771">
        <v>0</v>
      </c>
      <c r="K3771">
        <v>0</v>
      </c>
      <c r="L3771">
        <v>6</v>
      </c>
      <c r="M3771">
        <v>6</v>
      </c>
      <c r="N3771">
        <v>6</v>
      </c>
      <c r="O3771">
        <v>6</v>
      </c>
      <c r="P3771">
        <v>2</v>
      </c>
      <c r="Q3771">
        <v>1</v>
      </c>
      <c r="R3771">
        <v>8</v>
      </c>
      <c r="S3771">
        <v>0</v>
      </c>
      <c r="T3771">
        <v>0</v>
      </c>
      <c r="U3771">
        <v>0</v>
      </c>
    </row>
    <row r="3772" spans="1:21" x14ac:dyDescent="0.35">
      <c r="A3772" t="s">
        <v>495</v>
      </c>
      <c r="B3772">
        <v>44463</v>
      </c>
      <c r="C3772" t="s">
        <v>487</v>
      </c>
      <c r="D3772" t="s">
        <v>113</v>
      </c>
      <c r="E3772">
        <v>1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6</v>
      </c>
      <c r="M3772">
        <v>3</v>
      </c>
      <c r="N3772">
        <v>4</v>
      </c>
      <c r="O3772">
        <v>4</v>
      </c>
      <c r="P3772">
        <v>0</v>
      </c>
      <c r="Q3772">
        <v>2</v>
      </c>
      <c r="R3772">
        <v>6</v>
      </c>
      <c r="S3772">
        <v>1</v>
      </c>
      <c r="T3772">
        <v>0</v>
      </c>
      <c r="U3772">
        <v>0</v>
      </c>
    </row>
    <row r="3773" spans="1:21" x14ac:dyDescent="0.35">
      <c r="A3773" t="s">
        <v>495</v>
      </c>
      <c r="B3773">
        <v>44464</v>
      </c>
      <c r="C3773" t="s">
        <v>488</v>
      </c>
      <c r="D3773" t="s">
        <v>113</v>
      </c>
      <c r="E3773">
        <v>1</v>
      </c>
      <c r="F3773">
        <v>1</v>
      </c>
      <c r="G3773">
        <v>0</v>
      </c>
      <c r="H3773">
        <v>1</v>
      </c>
      <c r="I3773">
        <v>0</v>
      </c>
      <c r="J3773">
        <v>0</v>
      </c>
      <c r="K3773">
        <v>1</v>
      </c>
      <c r="L3773">
        <v>9</v>
      </c>
      <c r="M3773">
        <v>4</v>
      </c>
      <c r="N3773">
        <v>0</v>
      </c>
      <c r="O3773">
        <v>0</v>
      </c>
      <c r="P3773">
        <v>0</v>
      </c>
      <c r="Q3773">
        <v>0</v>
      </c>
      <c r="R3773">
        <v>7</v>
      </c>
      <c r="S3773">
        <v>0</v>
      </c>
      <c r="T3773">
        <v>0</v>
      </c>
      <c r="U3773">
        <v>0</v>
      </c>
    </row>
    <row r="3774" spans="1:21" x14ac:dyDescent="0.35">
      <c r="A3774" t="s">
        <v>495</v>
      </c>
      <c r="B3774">
        <v>44465</v>
      </c>
      <c r="C3774" t="s">
        <v>493</v>
      </c>
      <c r="D3774" t="s">
        <v>113</v>
      </c>
      <c r="E3774">
        <v>1</v>
      </c>
      <c r="F3774">
        <v>0</v>
      </c>
      <c r="G3774">
        <v>0</v>
      </c>
      <c r="H3774">
        <v>0</v>
      </c>
      <c r="I3774">
        <v>1</v>
      </c>
      <c r="J3774">
        <v>0</v>
      </c>
      <c r="K3774">
        <v>0</v>
      </c>
      <c r="L3774">
        <v>3</v>
      </c>
      <c r="M3774">
        <v>2</v>
      </c>
      <c r="N3774">
        <v>1</v>
      </c>
      <c r="O3774">
        <v>1</v>
      </c>
      <c r="P3774">
        <v>1</v>
      </c>
      <c r="Q3774">
        <v>4</v>
      </c>
      <c r="R3774">
        <v>1</v>
      </c>
      <c r="S3774">
        <v>0</v>
      </c>
      <c r="T3774">
        <v>0</v>
      </c>
      <c r="U3774">
        <v>0</v>
      </c>
    </row>
    <row r="3775" spans="1:21" x14ac:dyDescent="0.35">
      <c r="A3775" t="s">
        <v>495</v>
      </c>
      <c r="B3775">
        <v>44467</v>
      </c>
      <c r="C3775" t="s">
        <v>478</v>
      </c>
      <c r="D3775" t="s">
        <v>92</v>
      </c>
      <c r="E3775">
        <v>1</v>
      </c>
      <c r="F3775">
        <v>0</v>
      </c>
      <c r="G3775">
        <v>0</v>
      </c>
      <c r="H3775">
        <v>0</v>
      </c>
      <c r="I3775">
        <v>1</v>
      </c>
      <c r="J3775">
        <v>0</v>
      </c>
      <c r="K3775">
        <v>0</v>
      </c>
      <c r="L3775">
        <v>7</v>
      </c>
      <c r="M3775">
        <v>4</v>
      </c>
      <c r="N3775">
        <v>2</v>
      </c>
      <c r="O3775">
        <v>2</v>
      </c>
      <c r="P3775">
        <v>0</v>
      </c>
      <c r="Q3775">
        <v>1</v>
      </c>
      <c r="R3775">
        <v>7</v>
      </c>
      <c r="S3775">
        <v>0</v>
      </c>
      <c r="T3775">
        <v>0</v>
      </c>
      <c r="U3775">
        <v>0</v>
      </c>
    </row>
    <row r="3776" spans="1:21" x14ac:dyDescent="0.35">
      <c r="A3776" t="s">
        <v>495</v>
      </c>
      <c r="B3776">
        <v>44468</v>
      </c>
      <c r="C3776" t="s">
        <v>477</v>
      </c>
      <c r="D3776" t="s">
        <v>92</v>
      </c>
      <c r="E3776">
        <v>1</v>
      </c>
      <c r="F3776">
        <v>0</v>
      </c>
      <c r="G3776">
        <v>0</v>
      </c>
      <c r="H3776">
        <v>0</v>
      </c>
      <c r="I3776">
        <v>1</v>
      </c>
      <c r="J3776">
        <v>0</v>
      </c>
      <c r="K3776">
        <v>0</v>
      </c>
      <c r="L3776">
        <v>6</v>
      </c>
      <c r="M3776">
        <v>7</v>
      </c>
      <c r="N3776">
        <v>3</v>
      </c>
      <c r="O3776">
        <v>3</v>
      </c>
      <c r="P3776">
        <v>0</v>
      </c>
      <c r="Q3776">
        <v>2</v>
      </c>
      <c r="R3776">
        <v>4</v>
      </c>
      <c r="S3776">
        <v>0</v>
      </c>
      <c r="T3776">
        <v>0</v>
      </c>
      <c r="U3776">
        <v>0</v>
      </c>
    </row>
    <row r="3777" spans="1:21" x14ac:dyDescent="0.35">
      <c r="A3777" t="s">
        <v>495</v>
      </c>
      <c r="B3777">
        <v>44469</v>
      </c>
      <c r="C3777" t="s">
        <v>487</v>
      </c>
      <c r="D3777" t="s">
        <v>92</v>
      </c>
      <c r="E3777">
        <v>1</v>
      </c>
      <c r="F3777">
        <v>0</v>
      </c>
      <c r="G3777">
        <v>0</v>
      </c>
      <c r="H3777">
        <v>0</v>
      </c>
      <c r="I3777">
        <v>1</v>
      </c>
      <c r="J3777">
        <v>0</v>
      </c>
      <c r="K3777">
        <v>0</v>
      </c>
      <c r="L3777">
        <v>4.333333333333333</v>
      </c>
      <c r="M3777">
        <v>4</v>
      </c>
      <c r="N3777">
        <v>5</v>
      </c>
      <c r="O3777">
        <v>4</v>
      </c>
      <c r="P3777">
        <v>2</v>
      </c>
      <c r="Q3777">
        <v>2</v>
      </c>
      <c r="R3777">
        <v>8</v>
      </c>
      <c r="S3777">
        <v>1</v>
      </c>
      <c r="T3777">
        <v>0</v>
      </c>
      <c r="U3777">
        <v>0</v>
      </c>
    </row>
    <row r="3778" spans="1:21" x14ac:dyDescent="0.35">
      <c r="A3778" t="s">
        <v>495</v>
      </c>
      <c r="B3778">
        <v>44470</v>
      </c>
      <c r="C3778" t="s">
        <v>488</v>
      </c>
      <c r="D3778" t="s">
        <v>95</v>
      </c>
      <c r="E3778">
        <v>1</v>
      </c>
      <c r="F3778">
        <v>0</v>
      </c>
      <c r="G3778">
        <v>0</v>
      </c>
      <c r="H3778">
        <v>1</v>
      </c>
      <c r="I3778">
        <v>0</v>
      </c>
      <c r="J3778">
        <v>0</v>
      </c>
      <c r="K3778">
        <v>0</v>
      </c>
      <c r="L3778">
        <v>7</v>
      </c>
      <c r="M3778">
        <v>6</v>
      </c>
      <c r="N3778">
        <v>0</v>
      </c>
      <c r="O3778">
        <v>0</v>
      </c>
      <c r="P3778">
        <v>0</v>
      </c>
      <c r="Q3778">
        <v>1</v>
      </c>
      <c r="R3778">
        <v>9</v>
      </c>
      <c r="S3778">
        <v>1</v>
      </c>
      <c r="T3778">
        <v>0</v>
      </c>
      <c r="U3778">
        <v>0</v>
      </c>
    </row>
    <row r="3779" spans="1:21" x14ac:dyDescent="0.35">
      <c r="A3779" t="s">
        <v>495</v>
      </c>
      <c r="B3779" t="s">
        <v>0</v>
      </c>
      <c r="C3779" t="s">
        <v>1</v>
      </c>
      <c r="D3779" t="s">
        <v>2</v>
      </c>
      <c r="E3779" t="s">
        <v>3</v>
      </c>
      <c r="F3779" t="s">
        <v>4</v>
      </c>
      <c r="G3779" t="s">
        <v>5</v>
      </c>
      <c r="H3779" t="s">
        <v>6</v>
      </c>
      <c r="I3779" t="s">
        <v>7</v>
      </c>
      <c r="J3779" t="s">
        <v>8</v>
      </c>
      <c r="K3779" t="s">
        <v>9</v>
      </c>
      <c r="L3779" t="s">
        <v>10</v>
      </c>
      <c r="M3779" t="s">
        <v>11</v>
      </c>
      <c r="N3779" t="s">
        <v>12</v>
      </c>
      <c r="O3779" t="s">
        <v>13</v>
      </c>
      <c r="P3779" t="s">
        <v>14</v>
      </c>
      <c r="Q3779" t="s">
        <v>15</v>
      </c>
      <c r="R3779" t="s">
        <v>16</v>
      </c>
      <c r="S3779" t="s">
        <v>17</v>
      </c>
      <c r="T3779" t="s">
        <v>18</v>
      </c>
      <c r="U3779" t="s">
        <v>19</v>
      </c>
    </row>
    <row r="3780" spans="1:21" x14ac:dyDescent="0.35">
      <c r="A3780" t="s">
        <v>495</v>
      </c>
      <c r="B3780">
        <v>44471</v>
      </c>
      <c r="C3780" t="s">
        <v>493</v>
      </c>
      <c r="D3780" t="s">
        <v>95</v>
      </c>
      <c r="E3780">
        <v>1</v>
      </c>
      <c r="F3780">
        <v>0</v>
      </c>
      <c r="G3780">
        <v>0</v>
      </c>
      <c r="H3780">
        <v>0</v>
      </c>
      <c r="I3780">
        <v>1</v>
      </c>
      <c r="J3780">
        <v>0</v>
      </c>
      <c r="K3780">
        <v>0</v>
      </c>
      <c r="L3780">
        <v>4</v>
      </c>
      <c r="M3780">
        <v>2</v>
      </c>
      <c r="N3780">
        <v>3</v>
      </c>
      <c r="O3780">
        <v>3</v>
      </c>
      <c r="P3780">
        <v>1</v>
      </c>
      <c r="Q3780">
        <v>3</v>
      </c>
      <c r="R3780">
        <v>1</v>
      </c>
      <c r="S3780">
        <v>0</v>
      </c>
      <c r="T3780">
        <v>0</v>
      </c>
      <c r="U3780">
        <v>0</v>
      </c>
    </row>
    <row r="3781" spans="1:21" x14ac:dyDescent="0.35">
      <c r="A3781" t="s">
        <v>495</v>
      </c>
      <c r="B3781">
        <v>44472</v>
      </c>
      <c r="C3781" t="s">
        <v>494</v>
      </c>
      <c r="D3781" t="s">
        <v>95</v>
      </c>
      <c r="E3781">
        <v>1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2</v>
      </c>
      <c r="M3781">
        <v>4</v>
      </c>
      <c r="N3781">
        <v>3</v>
      </c>
      <c r="O3781">
        <v>3</v>
      </c>
      <c r="P3781">
        <v>0</v>
      </c>
      <c r="Q3781">
        <v>1</v>
      </c>
      <c r="R3781">
        <v>0</v>
      </c>
      <c r="S3781">
        <v>0</v>
      </c>
      <c r="T3781">
        <v>0</v>
      </c>
      <c r="U3781">
        <v>0</v>
      </c>
    </row>
    <row r="3782" spans="1:21" x14ac:dyDescent="0.35">
      <c r="A3782" t="s">
        <v>495</v>
      </c>
      <c r="B3782" t="s">
        <v>77</v>
      </c>
      <c r="C3782" t="s">
        <v>78</v>
      </c>
      <c r="E3782">
        <v>162</v>
      </c>
      <c r="F3782">
        <v>5</v>
      </c>
      <c r="G3782">
        <v>0</v>
      </c>
      <c r="H3782">
        <v>40</v>
      </c>
      <c r="I3782">
        <v>52</v>
      </c>
      <c r="J3782">
        <v>0</v>
      </c>
      <c r="K3782">
        <v>4</v>
      </c>
      <c r="L3782">
        <v>843</v>
      </c>
      <c r="M3782">
        <v>773</v>
      </c>
      <c r="N3782">
        <v>413</v>
      </c>
      <c r="O3782">
        <v>398</v>
      </c>
      <c r="P3782">
        <v>111</v>
      </c>
      <c r="Q3782">
        <v>254</v>
      </c>
      <c r="R3782">
        <v>879</v>
      </c>
      <c r="S3782">
        <v>39</v>
      </c>
      <c r="T3782">
        <v>2</v>
      </c>
      <c r="U3782">
        <v>16</v>
      </c>
    </row>
    <row r="3783" spans="1:21" x14ac:dyDescent="0.35">
      <c r="A3783" t="s">
        <v>512</v>
      </c>
      <c r="B3783" t="s">
        <v>0</v>
      </c>
      <c r="C3783" t="s">
        <v>1</v>
      </c>
      <c r="D3783" t="s">
        <v>2</v>
      </c>
      <c r="E3783" t="s">
        <v>3</v>
      </c>
      <c r="F3783" t="s">
        <v>4</v>
      </c>
      <c r="G3783" t="s">
        <v>5</v>
      </c>
      <c r="H3783" t="s">
        <v>6</v>
      </c>
      <c r="I3783" t="s">
        <v>7</v>
      </c>
      <c r="J3783" t="s">
        <v>8</v>
      </c>
      <c r="K3783" t="s">
        <v>9</v>
      </c>
      <c r="L3783" t="s">
        <v>10</v>
      </c>
      <c r="M3783" t="s">
        <v>11</v>
      </c>
      <c r="N3783" t="s">
        <v>12</v>
      </c>
      <c r="O3783" t="s">
        <v>13</v>
      </c>
      <c r="P3783" t="s">
        <v>14</v>
      </c>
      <c r="Q3783" t="s">
        <v>15</v>
      </c>
      <c r="R3783" t="s">
        <v>16</v>
      </c>
      <c r="S3783" t="s">
        <v>17</v>
      </c>
      <c r="T3783" t="s">
        <v>18</v>
      </c>
      <c r="U3783" t="s">
        <v>19</v>
      </c>
    </row>
    <row r="3784" spans="1:21" x14ac:dyDescent="0.35">
      <c r="A3784" t="s">
        <v>512</v>
      </c>
      <c r="B3784">
        <v>44287</v>
      </c>
      <c r="C3784" t="s">
        <v>496</v>
      </c>
      <c r="D3784" t="s">
        <v>114</v>
      </c>
      <c r="E3784">
        <v>1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3</v>
      </c>
      <c r="M3784">
        <v>1</v>
      </c>
      <c r="N3784">
        <v>2</v>
      </c>
      <c r="O3784">
        <v>1</v>
      </c>
      <c r="P3784">
        <v>0</v>
      </c>
      <c r="Q3784">
        <v>3</v>
      </c>
      <c r="R3784">
        <v>2</v>
      </c>
      <c r="S3784">
        <v>0</v>
      </c>
      <c r="T3784">
        <v>0</v>
      </c>
      <c r="U3784">
        <v>0</v>
      </c>
    </row>
    <row r="3785" spans="1:21" x14ac:dyDescent="0.35">
      <c r="A3785" t="s">
        <v>512</v>
      </c>
      <c r="B3785">
        <v>44289</v>
      </c>
      <c r="C3785" t="s">
        <v>497</v>
      </c>
      <c r="D3785" t="s">
        <v>114</v>
      </c>
      <c r="E3785">
        <v>1</v>
      </c>
      <c r="F3785">
        <v>0</v>
      </c>
      <c r="G3785">
        <v>0</v>
      </c>
      <c r="H3785">
        <v>0</v>
      </c>
      <c r="I3785">
        <v>1</v>
      </c>
      <c r="J3785">
        <v>0</v>
      </c>
      <c r="K3785">
        <v>0</v>
      </c>
      <c r="L3785">
        <v>5</v>
      </c>
      <c r="M3785">
        <v>5</v>
      </c>
      <c r="N3785">
        <v>3</v>
      </c>
      <c r="O3785">
        <v>3</v>
      </c>
      <c r="P3785">
        <v>1</v>
      </c>
      <c r="Q3785">
        <v>2</v>
      </c>
      <c r="R3785">
        <v>7</v>
      </c>
      <c r="S3785">
        <v>0</v>
      </c>
      <c r="T3785">
        <v>0</v>
      </c>
      <c r="U3785">
        <v>0</v>
      </c>
    </row>
    <row r="3786" spans="1:21" x14ac:dyDescent="0.35">
      <c r="A3786" t="s">
        <v>512</v>
      </c>
      <c r="B3786">
        <v>44290</v>
      </c>
      <c r="C3786" t="s">
        <v>498</v>
      </c>
      <c r="D3786" t="s">
        <v>114</v>
      </c>
      <c r="E3786">
        <v>1</v>
      </c>
      <c r="F3786">
        <v>0</v>
      </c>
      <c r="G3786">
        <v>0</v>
      </c>
      <c r="H3786">
        <v>0</v>
      </c>
      <c r="I3786">
        <v>1</v>
      </c>
      <c r="J3786">
        <v>0</v>
      </c>
      <c r="K3786">
        <v>0</v>
      </c>
      <c r="L3786">
        <v>3</v>
      </c>
      <c r="M3786">
        <v>2</v>
      </c>
      <c r="N3786">
        <v>3</v>
      </c>
      <c r="O3786">
        <v>3</v>
      </c>
      <c r="P3786">
        <v>1</v>
      </c>
      <c r="Q3786">
        <v>4</v>
      </c>
      <c r="R3786">
        <v>4</v>
      </c>
      <c r="S3786">
        <v>0</v>
      </c>
      <c r="T3786">
        <v>0</v>
      </c>
      <c r="U3786">
        <v>0</v>
      </c>
    </row>
    <row r="3787" spans="1:21" x14ac:dyDescent="0.35">
      <c r="A3787" t="s">
        <v>512</v>
      </c>
      <c r="B3787">
        <v>44291</v>
      </c>
      <c r="C3787" t="s">
        <v>499</v>
      </c>
      <c r="D3787" t="s">
        <v>91</v>
      </c>
      <c r="E3787">
        <v>1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4</v>
      </c>
      <c r="M3787">
        <v>3</v>
      </c>
      <c r="N3787">
        <v>1</v>
      </c>
      <c r="O3787">
        <v>1</v>
      </c>
      <c r="P3787">
        <v>0</v>
      </c>
      <c r="Q3787">
        <v>4</v>
      </c>
      <c r="R3787">
        <v>6</v>
      </c>
      <c r="S3787">
        <v>0</v>
      </c>
      <c r="T3787">
        <v>1</v>
      </c>
      <c r="U3787">
        <v>0</v>
      </c>
    </row>
    <row r="3788" spans="1:21" x14ac:dyDescent="0.35">
      <c r="A3788" t="s">
        <v>512</v>
      </c>
      <c r="B3788">
        <v>44292</v>
      </c>
      <c r="C3788" t="s">
        <v>500</v>
      </c>
      <c r="D3788" t="s">
        <v>91</v>
      </c>
      <c r="E3788">
        <v>1</v>
      </c>
      <c r="F3788">
        <v>0</v>
      </c>
      <c r="G3788">
        <v>0</v>
      </c>
      <c r="H3788">
        <v>0</v>
      </c>
      <c r="I3788">
        <v>1</v>
      </c>
      <c r="J3788">
        <v>0</v>
      </c>
      <c r="K3788">
        <v>0</v>
      </c>
      <c r="L3788">
        <v>4</v>
      </c>
      <c r="M3788">
        <v>9</v>
      </c>
      <c r="N3788">
        <v>7</v>
      </c>
      <c r="O3788">
        <v>7</v>
      </c>
      <c r="P3788">
        <v>2</v>
      </c>
      <c r="Q3788">
        <v>0</v>
      </c>
      <c r="R3788">
        <v>4</v>
      </c>
      <c r="S3788">
        <v>0</v>
      </c>
      <c r="T3788">
        <v>0</v>
      </c>
      <c r="U3788">
        <v>1</v>
      </c>
    </row>
    <row r="3789" spans="1:21" x14ac:dyDescent="0.35">
      <c r="A3789" t="s">
        <v>512</v>
      </c>
      <c r="B3789">
        <v>44293</v>
      </c>
      <c r="C3789" t="s">
        <v>496</v>
      </c>
      <c r="D3789" t="s">
        <v>91</v>
      </c>
      <c r="E3789">
        <v>1</v>
      </c>
      <c r="F3789">
        <v>0</v>
      </c>
      <c r="G3789">
        <v>0</v>
      </c>
      <c r="H3789">
        <v>0</v>
      </c>
      <c r="I3789">
        <v>1</v>
      </c>
      <c r="J3789">
        <v>0</v>
      </c>
      <c r="K3789">
        <v>0</v>
      </c>
      <c r="L3789">
        <v>4</v>
      </c>
      <c r="M3789">
        <v>2</v>
      </c>
      <c r="N3789">
        <v>5</v>
      </c>
      <c r="O3789">
        <v>4</v>
      </c>
      <c r="P3789">
        <v>1</v>
      </c>
      <c r="Q3789">
        <v>5</v>
      </c>
      <c r="R3789">
        <v>5</v>
      </c>
      <c r="S3789">
        <v>1</v>
      </c>
      <c r="T3789">
        <v>0</v>
      </c>
      <c r="U3789">
        <v>0</v>
      </c>
    </row>
    <row r="3790" spans="1:21" x14ac:dyDescent="0.35">
      <c r="A3790" t="s">
        <v>512</v>
      </c>
      <c r="B3790">
        <v>44294</v>
      </c>
      <c r="C3790" t="s">
        <v>497</v>
      </c>
      <c r="D3790" t="s">
        <v>112</v>
      </c>
      <c r="E3790">
        <v>1</v>
      </c>
      <c r="F3790">
        <v>0</v>
      </c>
      <c r="G3790">
        <v>0</v>
      </c>
      <c r="H3790">
        <v>0</v>
      </c>
      <c r="I3790">
        <v>1</v>
      </c>
      <c r="J3790">
        <v>0</v>
      </c>
      <c r="K3790">
        <v>0</v>
      </c>
      <c r="L3790">
        <v>5.333333333333333</v>
      </c>
      <c r="M3790">
        <v>10</v>
      </c>
      <c r="N3790">
        <v>3</v>
      </c>
      <c r="O3790">
        <v>3</v>
      </c>
      <c r="P3790">
        <v>2</v>
      </c>
      <c r="Q3790">
        <v>0</v>
      </c>
      <c r="R3790">
        <v>5</v>
      </c>
      <c r="S3790">
        <v>0</v>
      </c>
      <c r="T3790">
        <v>0</v>
      </c>
      <c r="U3790">
        <v>0</v>
      </c>
    </row>
    <row r="3791" spans="1:21" x14ac:dyDescent="0.35">
      <c r="A3791" t="s">
        <v>512</v>
      </c>
      <c r="B3791">
        <v>44296</v>
      </c>
      <c r="C3791" t="s">
        <v>498</v>
      </c>
      <c r="D3791" t="s">
        <v>112</v>
      </c>
      <c r="E3791">
        <v>1</v>
      </c>
      <c r="F3791">
        <v>0</v>
      </c>
      <c r="G3791">
        <v>0</v>
      </c>
      <c r="H3791">
        <v>1</v>
      </c>
      <c r="I3791">
        <v>0</v>
      </c>
      <c r="J3791">
        <v>0</v>
      </c>
      <c r="K3791">
        <v>0</v>
      </c>
      <c r="L3791">
        <v>5</v>
      </c>
      <c r="M3791">
        <v>5</v>
      </c>
      <c r="N3791">
        <v>1</v>
      </c>
      <c r="O3791">
        <v>1</v>
      </c>
      <c r="P3791">
        <v>0</v>
      </c>
      <c r="Q3791">
        <v>1</v>
      </c>
      <c r="R3791">
        <v>7</v>
      </c>
      <c r="S3791">
        <v>0</v>
      </c>
      <c r="T3791">
        <v>0</v>
      </c>
      <c r="U3791">
        <v>0</v>
      </c>
    </row>
    <row r="3792" spans="1:21" x14ac:dyDescent="0.35">
      <c r="A3792" t="s">
        <v>512</v>
      </c>
      <c r="B3792">
        <v>44297</v>
      </c>
      <c r="C3792" t="s">
        <v>499</v>
      </c>
      <c r="D3792" t="s">
        <v>112</v>
      </c>
      <c r="E3792">
        <v>1</v>
      </c>
      <c r="F3792">
        <v>0</v>
      </c>
      <c r="G3792">
        <v>0</v>
      </c>
      <c r="H3792">
        <v>1</v>
      </c>
      <c r="I3792">
        <v>0</v>
      </c>
      <c r="J3792">
        <v>0</v>
      </c>
      <c r="K3792">
        <v>0</v>
      </c>
      <c r="L3792">
        <v>5.333333333333333</v>
      </c>
      <c r="M3792">
        <v>4</v>
      </c>
      <c r="N3792">
        <v>1</v>
      </c>
      <c r="O3792">
        <v>1</v>
      </c>
      <c r="P3792">
        <v>1</v>
      </c>
      <c r="Q3792">
        <v>1</v>
      </c>
      <c r="R3792">
        <v>4</v>
      </c>
      <c r="S3792">
        <v>2</v>
      </c>
      <c r="T3792">
        <v>0</v>
      </c>
      <c r="U3792">
        <v>0</v>
      </c>
    </row>
    <row r="3793" spans="1:21" x14ac:dyDescent="0.35">
      <c r="A3793" t="s">
        <v>512</v>
      </c>
      <c r="B3793">
        <v>44298</v>
      </c>
      <c r="C3793" t="s">
        <v>500</v>
      </c>
      <c r="D3793" t="s">
        <v>69</v>
      </c>
      <c r="E3793">
        <v>1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5</v>
      </c>
      <c r="M3793">
        <v>3</v>
      </c>
      <c r="N3793">
        <v>1</v>
      </c>
      <c r="O3793">
        <v>1</v>
      </c>
      <c r="P3793">
        <v>0</v>
      </c>
      <c r="Q3793">
        <v>2</v>
      </c>
      <c r="R3793">
        <v>8</v>
      </c>
      <c r="S3793">
        <v>0</v>
      </c>
      <c r="T3793">
        <v>0</v>
      </c>
      <c r="U3793">
        <v>0</v>
      </c>
    </row>
    <row r="3794" spans="1:21" x14ac:dyDescent="0.35">
      <c r="A3794" t="s">
        <v>512</v>
      </c>
      <c r="B3794">
        <v>44299</v>
      </c>
      <c r="C3794" t="s">
        <v>496</v>
      </c>
      <c r="D3794" t="s">
        <v>69</v>
      </c>
      <c r="E3794">
        <v>1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3.6666666666666665</v>
      </c>
      <c r="M3794">
        <v>4</v>
      </c>
      <c r="N3794">
        <v>4</v>
      </c>
      <c r="O3794">
        <v>3</v>
      </c>
      <c r="P3794">
        <v>1</v>
      </c>
      <c r="Q3794">
        <v>7</v>
      </c>
      <c r="R3794">
        <v>1</v>
      </c>
      <c r="S3794">
        <v>1</v>
      </c>
      <c r="T3794">
        <v>0</v>
      </c>
      <c r="U3794">
        <v>1</v>
      </c>
    </row>
    <row r="3795" spans="1:21" x14ac:dyDescent="0.35">
      <c r="A3795" t="s">
        <v>512</v>
      </c>
      <c r="B3795">
        <v>44300</v>
      </c>
      <c r="C3795" t="s">
        <v>497</v>
      </c>
      <c r="D3795" t="s">
        <v>69</v>
      </c>
      <c r="E3795">
        <v>1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0</v>
      </c>
      <c r="L3795">
        <v>5.333333333333333</v>
      </c>
      <c r="M3795">
        <v>4</v>
      </c>
      <c r="N3795">
        <v>1</v>
      </c>
      <c r="O3795">
        <v>1</v>
      </c>
      <c r="P3795">
        <v>0</v>
      </c>
      <c r="Q3795">
        <v>2</v>
      </c>
      <c r="R3795">
        <v>2</v>
      </c>
      <c r="S3795">
        <v>0</v>
      </c>
      <c r="T3795">
        <v>0</v>
      </c>
      <c r="U3795">
        <v>0</v>
      </c>
    </row>
    <row r="3796" spans="1:21" x14ac:dyDescent="0.35">
      <c r="A3796" t="s">
        <v>512</v>
      </c>
      <c r="B3796">
        <v>44301</v>
      </c>
      <c r="C3796" t="s">
        <v>498</v>
      </c>
      <c r="D3796" t="s">
        <v>69</v>
      </c>
      <c r="E3796">
        <v>1</v>
      </c>
      <c r="F3796">
        <v>0</v>
      </c>
      <c r="G3796">
        <v>0</v>
      </c>
      <c r="H3796">
        <v>0</v>
      </c>
      <c r="I3796">
        <v>1</v>
      </c>
      <c r="J3796">
        <v>0</v>
      </c>
      <c r="K3796">
        <v>0</v>
      </c>
      <c r="L3796">
        <v>3.3333333333333335</v>
      </c>
      <c r="M3796">
        <v>9</v>
      </c>
      <c r="N3796">
        <v>7</v>
      </c>
      <c r="O3796">
        <v>7</v>
      </c>
      <c r="P3796">
        <v>1</v>
      </c>
      <c r="Q3796">
        <v>3</v>
      </c>
      <c r="R3796">
        <v>1</v>
      </c>
      <c r="S3796">
        <v>0</v>
      </c>
      <c r="T3796">
        <v>0</v>
      </c>
      <c r="U3796">
        <v>1</v>
      </c>
    </row>
    <row r="3797" spans="1:21" x14ac:dyDescent="0.35">
      <c r="A3797" t="s">
        <v>512</v>
      </c>
      <c r="B3797">
        <v>44302</v>
      </c>
      <c r="C3797" t="s">
        <v>499</v>
      </c>
      <c r="D3797" t="s">
        <v>105</v>
      </c>
      <c r="E3797">
        <v>1</v>
      </c>
      <c r="F3797">
        <v>0</v>
      </c>
      <c r="G3797">
        <v>0</v>
      </c>
      <c r="H3797">
        <v>1</v>
      </c>
      <c r="I3797">
        <v>0</v>
      </c>
      <c r="J3797">
        <v>0</v>
      </c>
      <c r="K3797">
        <v>0</v>
      </c>
      <c r="L3797">
        <v>6</v>
      </c>
      <c r="M3797">
        <v>4</v>
      </c>
      <c r="N3797">
        <v>1</v>
      </c>
      <c r="O3797">
        <v>1</v>
      </c>
      <c r="P3797">
        <v>0</v>
      </c>
      <c r="Q3797">
        <v>0</v>
      </c>
      <c r="R3797">
        <v>8</v>
      </c>
      <c r="S3797">
        <v>3</v>
      </c>
      <c r="T3797">
        <v>0</v>
      </c>
      <c r="U3797">
        <v>0</v>
      </c>
    </row>
    <row r="3798" spans="1:21" x14ac:dyDescent="0.35">
      <c r="A3798" t="s">
        <v>512</v>
      </c>
      <c r="B3798">
        <v>44303</v>
      </c>
      <c r="C3798" t="s">
        <v>500</v>
      </c>
      <c r="D3798" t="s">
        <v>105</v>
      </c>
      <c r="E3798">
        <v>1</v>
      </c>
      <c r="F3798">
        <v>0</v>
      </c>
      <c r="G3798">
        <v>0</v>
      </c>
      <c r="H3798">
        <v>0</v>
      </c>
      <c r="I3798">
        <v>1</v>
      </c>
      <c r="J3798">
        <v>0</v>
      </c>
      <c r="K3798">
        <v>0</v>
      </c>
      <c r="L3798">
        <v>4</v>
      </c>
      <c r="M3798">
        <v>8</v>
      </c>
      <c r="N3798">
        <v>7</v>
      </c>
      <c r="O3798">
        <v>6</v>
      </c>
      <c r="P3798">
        <v>0</v>
      </c>
      <c r="Q3798">
        <v>1</v>
      </c>
      <c r="R3798">
        <v>5</v>
      </c>
      <c r="S3798">
        <v>0</v>
      </c>
      <c r="T3798">
        <v>0</v>
      </c>
      <c r="U3798">
        <v>0</v>
      </c>
    </row>
    <row r="3799" spans="1:21" x14ac:dyDescent="0.35">
      <c r="A3799" t="s">
        <v>512</v>
      </c>
      <c r="B3799">
        <v>44304</v>
      </c>
      <c r="C3799" t="s">
        <v>496</v>
      </c>
      <c r="D3799" t="s">
        <v>105</v>
      </c>
      <c r="E3799">
        <v>1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5</v>
      </c>
      <c r="M3799">
        <v>5</v>
      </c>
      <c r="N3799">
        <v>3</v>
      </c>
      <c r="O3799">
        <v>3</v>
      </c>
      <c r="P3799">
        <v>2</v>
      </c>
      <c r="Q3799">
        <v>1</v>
      </c>
      <c r="R3799">
        <v>6</v>
      </c>
      <c r="S3799">
        <v>0</v>
      </c>
      <c r="T3799">
        <v>0</v>
      </c>
      <c r="U3799">
        <v>0</v>
      </c>
    </row>
    <row r="3800" spans="1:21" x14ac:dyDescent="0.35">
      <c r="A3800" t="s">
        <v>512</v>
      </c>
      <c r="B3800" t="s">
        <v>292</v>
      </c>
      <c r="C3800" t="s">
        <v>497</v>
      </c>
      <c r="D3800" t="s">
        <v>65</v>
      </c>
      <c r="E3800">
        <v>1</v>
      </c>
      <c r="F3800">
        <v>0</v>
      </c>
      <c r="G3800">
        <v>0</v>
      </c>
      <c r="H3800">
        <v>1</v>
      </c>
      <c r="I3800">
        <v>0</v>
      </c>
      <c r="J3800">
        <v>0</v>
      </c>
      <c r="K3800">
        <v>0</v>
      </c>
      <c r="L3800">
        <v>5</v>
      </c>
      <c r="M3800">
        <v>3</v>
      </c>
      <c r="N3800">
        <v>2</v>
      </c>
      <c r="O3800">
        <v>2</v>
      </c>
      <c r="P3800">
        <v>0</v>
      </c>
      <c r="Q3800">
        <v>2</v>
      </c>
      <c r="R3800">
        <v>7</v>
      </c>
      <c r="S3800">
        <v>0</v>
      </c>
      <c r="T3800">
        <v>0</v>
      </c>
      <c r="U3800">
        <v>0</v>
      </c>
    </row>
    <row r="3801" spans="1:21" x14ac:dyDescent="0.35">
      <c r="A3801" t="s">
        <v>512</v>
      </c>
      <c r="B3801" t="s">
        <v>293</v>
      </c>
      <c r="C3801" t="s">
        <v>501</v>
      </c>
      <c r="D3801" t="s">
        <v>65</v>
      </c>
      <c r="E3801">
        <v>1</v>
      </c>
      <c r="F3801">
        <v>0</v>
      </c>
      <c r="G3801">
        <v>0</v>
      </c>
      <c r="H3801">
        <v>0</v>
      </c>
      <c r="I3801">
        <v>1</v>
      </c>
      <c r="J3801">
        <v>0</v>
      </c>
      <c r="K3801">
        <v>0</v>
      </c>
      <c r="L3801">
        <v>4.333333333333333</v>
      </c>
      <c r="M3801">
        <v>4</v>
      </c>
      <c r="N3801">
        <v>4</v>
      </c>
      <c r="O3801">
        <v>4</v>
      </c>
      <c r="P3801">
        <v>2</v>
      </c>
      <c r="Q3801">
        <v>2</v>
      </c>
      <c r="R3801">
        <v>4</v>
      </c>
      <c r="S3801">
        <v>0</v>
      </c>
      <c r="T3801">
        <v>0</v>
      </c>
      <c r="U3801">
        <v>0</v>
      </c>
    </row>
    <row r="3802" spans="1:21" x14ac:dyDescent="0.35">
      <c r="A3802" t="s">
        <v>512</v>
      </c>
      <c r="B3802">
        <v>44308</v>
      </c>
      <c r="C3802" t="s">
        <v>498</v>
      </c>
      <c r="D3802" t="s">
        <v>65</v>
      </c>
      <c r="E3802">
        <v>1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5</v>
      </c>
      <c r="M3802">
        <v>5</v>
      </c>
      <c r="N3802">
        <v>2</v>
      </c>
      <c r="O3802">
        <v>2</v>
      </c>
      <c r="P3802">
        <v>1</v>
      </c>
      <c r="Q3802">
        <v>0</v>
      </c>
      <c r="R3802">
        <v>5</v>
      </c>
      <c r="S3802">
        <v>0</v>
      </c>
      <c r="T3802">
        <v>0</v>
      </c>
      <c r="U3802">
        <v>0</v>
      </c>
    </row>
    <row r="3803" spans="1:21" x14ac:dyDescent="0.35">
      <c r="A3803" t="s">
        <v>512</v>
      </c>
      <c r="B3803">
        <v>44309</v>
      </c>
      <c r="C3803" t="s">
        <v>499</v>
      </c>
      <c r="D3803" t="s">
        <v>56</v>
      </c>
      <c r="E3803">
        <v>1</v>
      </c>
      <c r="F3803">
        <v>0</v>
      </c>
      <c r="G3803">
        <v>0</v>
      </c>
      <c r="H3803">
        <v>0</v>
      </c>
      <c r="I3803">
        <v>1</v>
      </c>
      <c r="J3803">
        <v>0</v>
      </c>
      <c r="K3803">
        <v>0</v>
      </c>
      <c r="L3803">
        <v>7</v>
      </c>
      <c r="M3803">
        <v>5</v>
      </c>
      <c r="N3803">
        <v>2</v>
      </c>
      <c r="O3803">
        <v>2</v>
      </c>
      <c r="P3803">
        <v>2</v>
      </c>
      <c r="Q3803">
        <v>0</v>
      </c>
      <c r="R3803">
        <v>5</v>
      </c>
      <c r="S3803">
        <v>0</v>
      </c>
      <c r="T3803">
        <v>0</v>
      </c>
      <c r="U3803">
        <v>0</v>
      </c>
    </row>
    <row r="3804" spans="1:21" x14ac:dyDescent="0.35">
      <c r="A3804" t="s">
        <v>512</v>
      </c>
      <c r="B3804" t="s">
        <v>0</v>
      </c>
      <c r="C3804" t="s">
        <v>1</v>
      </c>
      <c r="D3804" t="s">
        <v>2</v>
      </c>
      <c r="E3804" t="s">
        <v>3</v>
      </c>
      <c r="F3804" t="s">
        <v>4</v>
      </c>
      <c r="G3804" t="s">
        <v>5</v>
      </c>
      <c r="H3804" t="s">
        <v>6</v>
      </c>
      <c r="I3804" t="s">
        <v>7</v>
      </c>
      <c r="J3804" t="s">
        <v>8</v>
      </c>
      <c r="K3804" t="s">
        <v>9</v>
      </c>
      <c r="L3804" t="s">
        <v>10</v>
      </c>
      <c r="M3804" t="s">
        <v>11</v>
      </c>
      <c r="N3804" t="s">
        <v>12</v>
      </c>
      <c r="O3804" t="s">
        <v>13</v>
      </c>
      <c r="P3804" t="s">
        <v>14</v>
      </c>
      <c r="Q3804" t="s">
        <v>15</v>
      </c>
      <c r="R3804" t="s">
        <v>16</v>
      </c>
      <c r="S3804" t="s">
        <v>17</v>
      </c>
      <c r="T3804" t="s">
        <v>18</v>
      </c>
      <c r="U3804" t="s">
        <v>19</v>
      </c>
    </row>
    <row r="3805" spans="1:21" x14ac:dyDescent="0.35">
      <c r="A3805" t="s">
        <v>512</v>
      </c>
      <c r="B3805">
        <v>44310</v>
      </c>
      <c r="C3805" t="s">
        <v>500</v>
      </c>
      <c r="D3805" t="s">
        <v>56</v>
      </c>
      <c r="E3805">
        <v>1</v>
      </c>
      <c r="F3805">
        <v>0</v>
      </c>
      <c r="G3805">
        <v>0</v>
      </c>
      <c r="H3805">
        <v>1</v>
      </c>
      <c r="I3805">
        <v>0</v>
      </c>
      <c r="J3805">
        <v>0</v>
      </c>
      <c r="K3805">
        <v>0</v>
      </c>
      <c r="L3805">
        <v>6</v>
      </c>
      <c r="M3805">
        <v>2</v>
      </c>
      <c r="N3805">
        <v>1</v>
      </c>
      <c r="O3805">
        <v>1</v>
      </c>
      <c r="P3805">
        <v>0</v>
      </c>
      <c r="Q3805">
        <v>2</v>
      </c>
      <c r="R3805">
        <v>2</v>
      </c>
      <c r="S3805">
        <v>0</v>
      </c>
      <c r="T3805">
        <v>0</v>
      </c>
      <c r="U3805">
        <v>0</v>
      </c>
    </row>
    <row r="3806" spans="1:21" x14ac:dyDescent="0.35">
      <c r="A3806" t="s">
        <v>512</v>
      </c>
      <c r="B3806">
        <v>44311</v>
      </c>
      <c r="C3806" t="s">
        <v>502</v>
      </c>
      <c r="D3806" t="s">
        <v>56</v>
      </c>
      <c r="E3806">
        <v>1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4</v>
      </c>
      <c r="M3806">
        <v>4</v>
      </c>
      <c r="N3806">
        <v>1</v>
      </c>
      <c r="O3806">
        <v>1</v>
      </c>
      <c r="P3806">
        <v>0</v>
      </c>
      <c r="Q3806">
        <v>2</v>
      </c>
      <c r="R3806">
        <v>3</v>
      </c>
      <c r="S3806">
        <v>0</v>
      </c>
      <c r="T3806">
        <v>0</v>
      </c>
      <c r="U3806">
        <v>0</v>
      </c>
    </row>
    <row r="3807" spans="1:21" x14ac:dyDescent="0.35">
      <c r="A3807" t="s">
        <v>512</v>
      </c>
      <c r="B3807">
        <v>44313</v>
      </c>
      <c r="C3807" t="s">
        <v>497</v>
      </c>
      <c r="D3807" t="s">
        <v>47</v>
      </c>
      <c r="E3807">
        <v>1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6</v>
      </c>
      <c r="M3807">
        <v>3</v>
      </c>
      <c r="N3807">
        <v>1</v>
      </c>
      <c r="O3807">
        <v>1</v>
      </c>
      <c r="P3807">
        <v>0</v>
      </c>
      <c r="Q3807">
        <v>2</v>
      </c>
      <c r="R3807">
        <v>5</v>
      </c>
      <c r="S3807">
        <v>0</v>
      </c>
      <c r="T3807">
        <v>0</v>
      </c>
      <c r="U3807">
        <v>0</v>
      </c>
    </row>
    <row r="3808" spans="1:21" x14ac:dyDescent="0.35">
      <c r="A3808" t="s">
        <v>512</v>
      </c>
      <c r="B3808">
        <v>44314</v>
      </c>
      <c r="C3808" t="s">
        <v>498</v>
      </c>
      <c r="D3808" t="s">
        <v>47</v>
      </c>
      <c r="E3808">
        <v>1</v>
      </c>
      <c r="F3808">
        <v>0</v>
      </c>
      <c r="G3808">
        <v>0</v>
      </c>
      <c r="H3808">
        <v>0</v>
      </c>
      <c r="I3808">
        <v>1</v>
      </c>
      <c r="J3808">
        <v>0</v>
      </c>
      <c r="K3808">
        <v>0</v>
      </c>
      <c r="L3808">
        <v>2.3333333333333335</v>
      </c>
      <c r="M3808">
        <v>3</v>
      </c>
      <c r="N3808">
        <v>4</v>
      </c>
      <c r="O3808">
        <v>4</v>
      </c>
      <c r="P3808">
        <v>0</v>
      </c>
      <c r="Q3808">
        <v>5</v>
      </c>
      <c r="R3808">
        <v>2</v>
      </c>
      <c r="S3808">
        <v>0</v>
      </c>
      <c r="T3808">
        <v>0</v>
      </c>
      <c r="U3808">
        <v>0</v>
      </c>
    </row>
    <row r="3809" spans="1:21" x14ac:dyDescent="0.35">
      <c r="A3809" t="s">
        <v>512</v>
      </c>
      <c r="B3809">
        <v>44316</v>
      </c>
      <c r="C3809" t="s">
        <v>499</v>
      </c>
      <c r="D3809" t="s">
        <v>103</v>
      </c>
      <c r="E3809">
        <v>1</v>
      </c>
      <c r="F3809">
        <v>0</v>
      </c>
      <c r="G3809">
        <v>0</v>
      </c>
      <c r="H3809">
        <v>0</v>
      </c>
      <c r="I3809">
        <v>1</v>
      </c>
      <c r="J3809">
        <v>0</v>
      </c>
      <c r="K3809">
        <v>0</v>
      </c>
      <c r="L3809">
        <v>5</v>
      </c>
      <c r="M3809">
        <v>7</v>
      </c>
      <c r="N3809">
        <v>3</v>
      </c>
      <c r="O3809">
        <v>3</v>
      </c>
      <c r="P3809">
        <v>1</v>
      </c>
      <c r="Q3809">
        <v>0</v>
      </c>
      <c r="R3809">
        <v>7</v>
      </c>
      <c r="S3809">
        <v>0</v>
      </c>
      <c r="T3809">
        <v>0</v>
      </c>
      <c r="U3809">
        <v>0</v>
      </c>
    </row>
    <row r="3810" spans="1:21" x14ac:dyDescent="0.35">
      <c r="A3810" t="s">
        <v>512</v>
      </c>
      <c r="B3810">
        <v>44317</v>
      </c>
      <c r="C3810" t="s">
        <v>500</v>
      </c>
      <c r="D3810" t="s">
        <v>103</v>
      </c>
      <c r="E3810">
        <v>1</v>
      </c>
      <c r="F3810">
        <v>0</v>
      </c>
      <c r="G3810">
        <v>0</v>
      </c>
      <c r="H3810">
        <v>0</v>
      </c>
      <c r="I3810">
        <v>1</v>
      </c>
      <c r="J3810">
        <v>0</v>
      </c>
      <c r="K3810">
        <v>0</v>
      </c>
      <c r="L3810">
        <v>5.333333333333333</v>
      </c>
      <c r="M3810">
        <v>7</v>
      </c>
      <c r="N3810">
        <v>5</v>
      </c>
      <c r="O3810">
        <v>5</v>
      </c>
      <c r="P3810">
        <v>1</v>
      </c>
      <c r="Q3810">
        <v>3</v>
      </c>
      <c r="R3810">
        <v>5</v>
      </c>
      <c r="S3810">
        <v>0</v>
      </c>
      <c r="T3810">
        <v>0</v>
      </c>
      <c r="U3810">
        <v>0</v>
      </c>
    </row>
    <row r="3811" spans="1:21" x14ac:dyDescent="0.35">
      <c r="A3811" t="s">
        <v>512</v>
      </c>
      <c r="B3811">
        <v>44318</v>
      </c>
      <c r="C3811" t="s">
        <v>502</v>
      </c>
      <c r="D3811" t="s">
        <v>103</v>
      </c>
      <c r="E3811">
        <v>1</v>
      </c>
      <c r="F3811">
        <v>0</v>
      </c>
      <c r="G3811">
        <v>0</v>
      </c>
      <c r="H3811">
        <v>0</v>
      </c>
      <c r="I3811">
        <v>1</v>
      </c>
      <c r="J3811">
        <v>0</v>
      </c>
      <c r="K3811">
        <v>0</v>
      </c>
      <c r="L3811">
        <v>5</v>
      </c>
      <c r="M3811">
        <v>3</v>
      </c>
      <c r="N3811">
        <v>3</v>
      </c>
      <c r="O3811">
        <v>3</v>
      </c>
      <c r="P3811">
        <v>1</v>
      </c>
      <c r="Q3811">
        <v>4</v>
      </c>
      <c r="R3811">
        <v>2</v>
      </c>
      <c r="S3811">
        <v>1</v>
      </c>
      <c r="T3811">
        <v>0</v>
      </c>
      <c r="U3811">
        <v>0</v>
      </c>
    </row>
    <row r="3812" spans="1:21" x14ac:dyDescent="0.35">
      <c r="A3812" t="s">
        <v>512</v>
      </c>
      <c r="B3812">
        <v>44319</v>
      </c>
      <c r="C3812" t="s">
        <v>497</v>
      </c>
      <c r="D3812" t="s">
        <v>74</v>
      </c>
      <c r="E3812">
        <v>1</v>
      </c>
      <c r="F3812">
        <v>0</v>
      </c>
      <c r="G3812">
        <v>0</v>
      </c>
      <c r="H3812">
        <v>0</v>
      </c>
      <c r="I3812">
        <v>1</v>
      </c>
      <c r="J3812">
        <v>0</v>
      </c>
      <c r="K3812">
        <v>0</v>
      </c>
      <c r="L3812">
        <v>6.666666666666667</v>
      </c>
      <c r="M3812">
        <v>2</v>
      </c>
      <c r="N3812">
        <v>2</v>
      </c>
      <c r="O3812">
        <v>2</v>
      </c>
      <c r="P3812">
        <v>0</v>
      </c>
      <c r="Q3812">
        <v>3</v>
      </c>
      <c r="R3812">
        <v>5</v>
      </c>
      <c r="S3812">
        <v>0</v>
      </c>
      <c r="T3812">
        <v>0</v>
      </c>
      <c r="U3812">
        <v>0</v>
      </c>
    </row>
    <row r="3813" spans="1:21" x14ac:dyDescent="0.35">
      <c r="A3813" t="s">
        <v>512</v>
      </c>
      <c r="B3813">
        <v>44320</v>
      </c>
      <c r="C3813" t="s">
        <v>498</v>
      </c>
      <c r="D3813" t="s">
        <v>74</v>
      </c>
      <c r="E3813">
        <v>1</v>
      </c>
      <c r="F3813">
        <v>0</v>
      </c>
      <c r="G3813">
        <v>0</v>
      </c>
      <c r="H3813">
        <v>1</v>
      </c>
      <c r="I3813">
        <v>0</v>
      </c>
      <c r="J3813">
        <v>0</v>
      </c>
      <c r="K3813">
        <v>0</v>
      </c>
      <c r="L3813">
        <v>5.666666666666667</v>
      </c>
      <c r="M3813">
        <v>2</v>
      </c>
      <c r="N3813">
        <v>0</v>
      </c>
      <c r="O3813">
        <v>0</v>
      </c>
      <c r="P3813">
        <v>0</v>
      </c>
      <c r="Q3813">
        <v>2</v>
      </c>
      <c r="R3813">
        <v>5</v>
      </c>
      <c r="S3813">
        <v>0</v>
      </c>
      <c r="T3813">
        <v>0</v>
      </c>
      <c r="U3813">
        <v>1</v>
      </c>
    </row>
    <row r="3814" spans="1:21" x14ac:dyDescent="0.35">
      <c r="A3814" t="s">
        <v>512</v>
      </c>
      <c r="B3814">
        <v>44321</v>
      </c>
      <c r="C3814" t="s">
        <v>499</v>
      </c>
      <c r="D3814" t="s">
        <v>74</v>
      </c>
      <c r="E3814">
        <v>1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5</v>
      </c>
      <c r="M3814">
        <v>6</v>
      </c>
      <c r="N3814">
        <v>2</v>
      </c>
      <c r="O3814">
        <v>2</v>
      </c>
      <c r="P3814">
        <v>1</v>
      </c>
      <c r="Q3814">
        <v>3</v>
      </c>
      <c r="R3814">
        <v>7</v>
      </c>
      <c r="S3814">
        <v>0</v>
      </c>
      <c r="T3814">
        <v>0</v>
      </c>
      <c r="U3814">
        <v>0</v>
      </c>
    </row>
    <row r="3815" spans="1:21" x14ac:dyDescent="0.35">
      <c r="A3815" t="s">
        <v>512</v>
      </c>
      <c r="B3815">
        <v>44323</v>
      </c>
      <c r="C3815" t="s">
        <v>500</v>
      </c>
      <c r="D3815" t="s">
        <v>114</v>
      </c>
      <c r="E3815">
        <v>1</v>
      </c>
      <c r="F3815">
        <v>0</v>
      </c>
      <c r="G3815">
        <v>0</v>
      </c>
      <c r="H3815">
        <v>0</v>
      </c>
      <c r="I3815">
        <v>1</v>
      </c>
      <c r="J3815">
        <v>0</v>
      </c>
      <c r="K3815">
        <v>0</v>
      </c>
      <c r="L3815">
        <v>5</v>
      </c>
      <c r="M3815">
        <v>8</v>
      </c>
      <c r="N3815">
        <v>3</v>
      </c>
      <c r="O3815">
        <v>2</v>
      </c>
      <c r="P3815">
        <v>0</v>
      </c>
      <c r="Q3815">
        <v>1</v>
      </c>
      <c r="R3815">
        <v>2</v>
      </c>
      <c r="S3815">
        <v>0</v>
      </c>
      <c r="T3815">
        <v>0</v>
      </c>
      <c r="U3815">
        <v>1</v>
      </c>
    </row>
    <row r="3816" spans="1:21" x14ac:dyDescent="0.35">
      <c r="A3816" t="s">
        <v>512</v>
      </c>
      <c r="B3816">
        <v>44324</v>
      </c>
      <c r="C3816" t="s">
        <v>502</v>
      </c>
      <c r="D3816" t="s">
        <v>114</v>
      </c>
      <c r="E3816">
        <v>1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6</v>
      </c>
      <c r="M3816">
        <v>4</v>
      </c>
      <c r="N3816">
        <v>2</v>
      </c>
      <c r="O3816">
        <v>2</v>
      </c>
      <c r="P3816">
        <v>0</v>
      </c>
      <c r="Q3816">
        <v>1</v>
      </c>
      <c r="R3816">
        <v>5</v>
      </c>
      <c r="S3816">
        <v>1</v>
      </c>
      <c r="T3816">
        <v>0</v>
      </c>
      <c r="U3816">
        <v>1</v>
      </c>
    </row>
    <row r="3817" spans="1:21" x14ac:dyDescent="0.35">
      <c r="A3817" t="s">
        <v>512</v>
      </c>
      <c r="B3817">
        <v>44325</v>
      </c>
      <c r="C3817" t="s">
        <v>497</v>
      </c>
      <c r="D3817" t="s">
        <v>114</v>
      </c>
      <c r="E3817">
        <v>1</v>
      </c>
      <c r="F3817">
        <v>0</v>
      </c>
      <c r="G3817">
        <v>0</v>
      </c>
      <c r="H3817">
        <v>1</v>
      </c>
      <c r="I3817">
        <v>0</v>
      </c>
      <c r="J3817">
        <v>0</v>
      </c>
      <c r="K3817">
        <v>0</v>
      </c>
      <c r="L3817">
        <v>8</v>
      </c>
      <c r="M3817">
        <v>4</v>
      </c>
      <c r="N3817">
        <v>2</v>
      </c>
      <c r="O3817">
        <v>2</v>
      </c>
      <c r="P3817">
        <v>0</v>
      </c>
      <c r="Q3817">
        <v>1</v>
      </c>
      <c r="R3817">
        <v>6</v>
      </c>
      <c r="S3817">
        <v>0</v>
      </c>
      <c r="T3817">
        <v>0</v>
      </c>
      <c r="U3817">
        <v>0</v>
      </c>
    </row>
    <row r="3818" spans="1:21" x14ac:dyDescent="0.35">
      <c r="A3818" t="s">
        <v>512</v>
      </c>
      <c r="B3818">
        <v>44326</v>
      </c>
      <c r="C3818" t="s">
        <v>498</v>
      </c>
      <c r="D3818" t="s">
        <v>87</v>
      </c>
      <c r="E3818">
        <v>1</v>
      </c>
      <c r="F3818">
        <v>0</v>
      </c>
      <c r="G3818">
        <v>0</v>
      </c>
      <c r="H3818">
        <v>0</v>
      </c>
      <c r="I3818">
        <v>1</v>
      </c>
      <c r="J3818">
        <v>0</v>
      </c>
      <c r="K3818">
        <v>0</v>
      </c>
      <c r="L3818">
        <v>3.3333333333333335</v>
      </c>
      <c r="M3818">
        <v>7</v>
      </c>
      <c r="N3818">
        <v>7</v>
      </c>
      <c r="O3818">
        <v>7</v>
      </c>
      <c r="P3818">
        <v>1</v>
      </c>
      <c r="Q3818">
        <v>2</v>
      </c>
      <c r="R3818">
        <v>2</v>
      </c>
      <c r="S3818">
        <v>0</v>
      </c>
      <c r="T3818">
        <v>0</v>
      </c>
      <c r="U3818">
        <v>0</v>
      </c>
    </row>
    <row r="3819" spans="1:21" x14ac:dyDescent="0.35">
      <c r="A3819" t="s">
        <v>512</v>
      </c>
      <c r="B3819">
        <v>44327</v>
      </c>
      <c r="C3819" t="s">
        <v>499</v>
      </c>
      <c r="D3819" t="s">
        <v>87</v>
      </c>
      <c r="E3819">
        <v>1</v>
      </c>
      <c r="F3819">
        <v>0</v>
      </c>
      <c r="G3819">
        <v>0</v>
      </c>
      <c r="H3819">
        <v>1</v>
      </c>
      <c r="I3819">
        <v>0</v>
      </c>
      <c r="J3819">
        <v>0</v>
      </c>
      <c r="K3819">
        <v>0</v>
      </c>
      <c r="L3819">
        <v>6</v>
      </c>
      <c r="M3819">
        <v>5</v>
      </c>
      <c r="N3819">
        <v>1</v>
      </c>
      <c r="O3819">
        <v>1</v>
      </c>
      <c r="P3819">
        <v>1</v>
      </c>
      <c r="Q3819">
        <v>1</v>
      </c>
      <c r="R3819">
        <v>4</v>
      </c>
      <c r="S3819">
        <v>0</v>
      </c>
      <c r="T3819">
        <v>0</v>
      </c>
      <c r="U3819">
        <v>0</v>
      </c>
    </row>
    <row r="3820" spans="1:21" x14ac:dyDescent="0.35">
      <c r="A3820" t="s">
        <v>512</v>
      </c>
      <c r="B3820">
        <v>44328</v>
      </c>
      <c r="C3820" t="s">
        <v>500</v>
      </c>
      <c r="D3820" t="s">
        <v>87</v>
      </c>
      <c r="E3820">
        <v>1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5.333333333333333</v>
      </c>
      <c r="M3820">
        <v>3</v>
      </c>
      <c r="N3820">
        <v>1</v>
      </c>
      <c r="O3820">
        <v>1</v>
      </c>
      <c r="P3820">
        <v>1</v>
      </c>
      <c r="Q3820">
        <v>0</v>
      </c>
      <c r="R3820">
        <v>1</v>
      </c>
      <c r="S3820">
        <v>0</v>
      </c>
      <c r="T3820">
        <v>0</v>
      </c>
      <c r="U3820">
        <v>0</v>
      </c>
    </row>
    <row r="3821" spans="1:21" x14ac:dyDescent="0.35">
      <c r="A3821" t="s">
        <v>512</v>
      </c>
      <c r="B3821">
        <v>44329</v>
      </c>
      <c r="C3821" t="s">
        <v>502</v>
      </c>
      <c r="D3821" t="s">
        <v>50</v>
      </c>
      <c r="E3821">
        <v>1</v>
      </c>
      <c r="F3821">
        <v>0</v>
      </c>
      <c r="G3821">
        <v>0</v>
      </c>
      <c r="H3821">
        <v>0</v>
      </c>
      <c r="I3821">
        <v>1</v>
      </c>
      <c r="J3821">
        <v>0</v>
      </c>
      <c r="K3821">
        <v>0</v>
      </c>
      <c r="L3821">
        <v>5</v>
      </c>
      <c r="M3821">
        <v>6</v>
      </c>
      <c r="N3821">
        <v>3</v>
      </c>
      <c r="O3821">
        <v>3</v>
      </c>
      <c r="P3821">
        <v>1</v>
      </c>
      <c r="Q3821">
        <v>1</v>
      </c>
      <c r="R3821">
        <v>5</v>
      </c>
      <c r="S3821">
        <v>0</v>
      </c>
      <c r="T3821">
        <v>0</v>
      </c>
      <c r="U3821">
        <v>0</v>
      </c>
    </row>
    <row r="3822" spans="1:21" x14ac:dyDescent="0.35">
      <c r="A3822" t="s">
        <v>512</v>
      </c>
      <c r="B3822">
        <v>44330</v>
      </c>
      <c r="C3822" t="s">
        <v>501</v>
      </c>
      <c r="D3822" t="s">
        <v>50</v>
      </c>
      <c r="E3822">
        <v>1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5</v>
      </c>
      <c r="M3822">
        <v>1</v>
      </c>
      <c r="N3822">
        <v>0</v>
      </c>
      <c r="O3822">
        <v>0</v>
      </c>
      <c r="P3822">
        <v>0</v>
      </c>
      <c r="Q3822">
        <v>1</v>
      </c>
      <c r="R3822">
        <v>4</v>
      </c>
      <c r="S3822">
        <v>0</v>
      </c>
      <c r="T3822">
        <v>0</v>
      </c>
      <c r="U3822">
        <v>0</v>
      </c>
    </row>
    <row r="3823" spans="1:21" x14ac:dyDescent="0.35">
      <c r="A3823" t="s">
        <v>512</v>
      </c>
      <c r="B3823">
        <v>44331</v>
      </c>
      <c r="C3823" t="s">
        <v>497</v>
      </c>
      <c r="D3823" t="s">
        <v>50</v>
      </c>
      <c r="E3823">
        <v>1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5</v>
      </c>
      <c r="M3823">
        <v>6</v>
      </c>
      <c r="N3823">
        <v>4</v>
      </c>
      <c r="O3823">
        <v>4</v>
      </c>
      <c r="P3823">
        <v>2</v>
      </c>
      <c r="Q3823">
        <v>2</v>
      </c>
      <c r="R3823">
        <v>7</v>
      </c>
      <c r="S3823">
        <v>0</v>
      </c>
      <c r="T3823">
        <v>0</v>
      </c>
      <c r="U3823">
        <v>0</v>
      </c>
    </row>
    <row r="3824" spans="1:21" x14ac:dyDescent="0.35">
      <c r="A3824" t="s">
        <v>512</v>
      </c>
      <c r="B3824">
        <v>44332</v>
      </c>
      <c r="C3824" t="s">
        <v>498</v>
      </c>
      <c r="D3824" t="s">
        <v>50</v>
      </c>
      <c r="E3824">
        <v>1</v>
      </c>
      <c r="F3824">
        <v>0</v>
      </c>
      <c r="G3824">
        <v>0</v>
      </c>
      <c r="H3824">
        <v>0</v>
      </c>
      <c r="I3824">
        <v>1</v>
      </c>
      <c r="J3824">
        <v>0</v>
      </c>
      <c r="K3824">
        <v>0</v>
      </c>
      <c r="L3824">
        <v>5</v>
      </c>
      <c r="M3824">
        <v>6</v>
      </c>
      <c r="N3824">
        <v>2</v>
      </c>
      <c r="O3824">
        <v>2</v>
      </c>
      <c r="P3824">
        <v>0</v>
      </c>
      <c r="Q3824">
        <v>3</v>
      </c>
      <c r="R3824">
        <v>8</v>
      </c>
      <c r="S3824">
        <v>0</v>
      </c>
      <c r="T3824">
        <v>0</v>
      </c>
      <c r="U3824">
        <v>0</v>
      </c>
    </row>
    <row r="3825" spans="1:21" x14ac:dyDescent="0.35">
      <c r="A3825" t="s">
        <v>512</v>
      </c>
      <c r="B3825" t="s">
        <v>0</v>
      </c>
      <c r="C3825" t="s">
        <v>1</v>
      </c>
      <c r="D3825" t="s">
        <v>2</v>
      </c>
      <c r="E3825" t="s">
        <v>3</v>
      </c>
      <c r="F3825" t="s">
        <v>4</v>
      </c>
      <c r="G3825" t="s">
        <v>5</v>
      </c>
      <c r="H3825" t="s">
        <v>6</v>
      </c>
      <c r="I3825" t="s">
        <v>7</v>
      </c>
      <c r="J3825" t="s">
        <v>8</v>
      </c>
      <c r="K3825" t="s">
        <v>9</v>
      </c>
      <c r="L3825" t="s">
        <v>10</v>
      </c>
      <c r="M3825" t="s">
        <v>11</v>
      </c>
      <c r="N3825" t="s">
        <v>12</v>
      </c>
      <c r="O3825" t="s">
        <v>13</v>
      </c>
      <c r="P3825" t="s">
        <v>14</v>
      </c>
      <c r="Q3825" t="s">
        <v>15</v>
      </c>
      <c r="R3825" t="s">
        <v>16</v>
      </c>
      <c r="S3825" t="s">
        <v>17</v>
      </c>
      <c r="T3825" t="s">
        <v>18</v>
      </c>
      <c r="U3825" t="s">
        <v>19</v>
      </c>
    </row>
    <row r="3826" spans="1:21" x14ac:dyDescent="0.35">
      <c r="A3826" t="s">
        <v>512</v>
      </c>
      <c r="B3826">
        <v>44334</v>
      </c>
      <c r="C3826" t="s">
        <v>499</v>
      </c>
      <c r="D3826" t="s">
        <v>110</v>
      </c>
      <c r="E3826">
        <v>1</v>
      </c>
      <c r="F3826">
        <v>0</v>
      </c>
      <c r="G3826">
        <v>0</v>
      </c>
      <c r="H3826">
        <v>0</v>
      </c>
      <c r="I3826">
        <v>1</v>
      </c>
      <c r="J3826">
        <v>0</v>
      </c>
      <c r="K3826">
        <v>0</v>
      </c>
      <c r="L3826">
        <v>5.666666666666667</v>
      </c>
      <c r="M3826">
        <v>8</v>
      </c>
      <c r="N3826">
        <v>5</v>
      </c>
      <c r="O3826">
        <v>5</v>
      </c>
      <c r="P3826">
        <v>1</v>
      </c>
      <c r="Q3826">
        <v>3</v>
      </c>
      <c r="R3826">
        <v>3</v>
      </c>
      <c r="S3826">
        <v>0</v>
      </c>
      <c r="T3826">
        <v>0</v>
      </c>
      <c r="U3826">
        <v>0</v>
      </c>
    </row>
    <row r="3827" spans="1:21" x14ac:dyDescent="0.35">
      <c r="A3827" t="s">
        <v>512</v>
      </c>
      <c r="B3827">
        <v>44335</v>
      </c>
      <c r="C3827" t="s">
        <v>500</v>
      </c>
      <c r="D3827" t="s">
        <v>110</v>
      </c>
      <c r="E3827">
        <v>1</v>
      </c>
      <c r="F3827">
        <v>0</v>
      </c>
      <c r="G3827">
        <v>0</v>
      </c>
      <c r="H3827">
        <v>0</v>
      </c>
      <c r="I3827">
        <v>1</v>
      </c>
      <c r="J3827">
        <v>0</v>
      </c>
      <c r="K3827">
        <v>0</v>
      </c>
      <c r="L3827">
        <v>1</v>
      </c>
      <c r="M3827">
        <v>2</v>
      </c>
      <c r="N3827">
        <v>4</v>
      </c>
      <c r="O3827">
        <v>4</v>
      </c>
      <c r="P3827">
        <v>0</v>
      </c>
      <c r="Q3827">
        <v>2</v>
      </c>
      <c r="R3827">
        <v>2</v>
      </c>
      <c r="S3827">
        <v>1</v>
      </c>
      <c r="T3827">
        <v>0</v>
      </c>
      <c r="U3827">
        <v>0</v>
      </c>
    </row>
    <row r="3828" spans="1:21" x14ac:dyDescent="0.35">
      <c r="A3828" t="s">
        <v>512</v>
      </c>
      <c r="B3828">
        <v>44336</v>
      </c>
      <c r="C3828" t="s">
        <v>502</v>
      </c>
      <c r="D3828" t="s">
        <v>92</v>
      </c>
      <c r="E3828">
        <v>1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5</v>
      </c>
      <c r="M3828">
        <v>7</v>
      </c>
      <c r="N3828">
        <v>4</v>
      </c>
      <c r="O3828">
        <v>4</v>
      </c>
      <c r="P3828">
        <v>2</v>
      </c>
      <c r="Q3828">
        <v>3</v>
      </c>
      <c r="R3828">
        <v>7</v>
      </c>
      <c r="S3828">
        <v>0</v>
      </c>
      <c r="T3828">
        <v>0</v>
      </c>
      <c r="U3828">
        <v>0</v>
      </c>
    </row>
    <row r="3829" spans="1:21" x14ac:dyDescent="0.35">
      <c r="A3829" t="s">
        <v>512</v>
      </c>
      <c r="B3829">
        <v>44337</v>
      </c>
      <c r="C3829" t="s">
        <v>497</v>
      </c>
      <c r="D3829" t="s">
        <v>92</v>
      </c>
      <c r="E3829">
        <v>1</v>
      </c>
      <c r="F3829">
        <v>0</v>
      </c>
      <c r="G3829">
        <v>0</v>
      </c>
      <c r="H3829">
        <v>0</v>
      </c>
      <c r="I3829">
        <v>1</v>
      </c>
      <c r="J3829">
        <v>0</v>
      </c>
      <c r="K3829">
        <v>0</v>
      </c>
      <c r="L3829">
        <v>5</v>
      </c>
      <c r="M3829">
        <v>10</v>
      </c>
      <c r="N3829">
        <v>9</v>
      </c>
      <c r="O3829">
        <v>9</v>
      </c>
      <c r="P3829">
        <v>3</v>
      </c>
      <c r="Q3829">
        <v>2</v>
      </c>
      <c r="R3829">
        <v>7</v>
      </c>
      <c r="S3829">
        <v>0</v>
      </c>
      <c r="T3829">
        <v>0</v>
      </c>
      <c r="U3829">
        <v>0</v>
      </c>
    </row>
    <row r="3830" spans="1:21" x14ac:dyDescent="0.35">
      <c r="A3830" t="s">
        <v>512</v>
      </c>
      <c r="B3830">
        <v>44338</v>
      </c>
      <c r="C3830" t="s">
        <v>498</v>
      </c>
      <c r="D3830" t="s">
        <v>92</v>
      </c>
      <c r="E3830">
        <v>1</v>
      </c>
      <c r="F3830">
        <v>0</v>
      </c>
      <c r="G3830">
        <v>0</v>
      </c>
      <c r="H3830">
        <v>0</v>
      </c>
      <c r="I3830">
        <v>1</v>
      </c>
      <c r="J3830">
        <v>0</v>
      </c>
      <c r="K3830">
        <v>0</v>
      </c>
      <c r="L3830">
        <v>5</v>
      </c>
      <c r="M3830">
        <v>8</v>
      </c>
      <c r="N3830">
        <v>5</v>
      </c>
      <c r="O3830">
        <v>5</v>
      </c>
      <c r="P3830">
        <v>2</v>
      </c>
      <c r="Q3830">
        <v>1</v>
      </c>
      <c r="R3830">
        <v>6</v>
      </c>
      <c r="S3830">
        <v>1</v>
      </c>
      <c r="T3830">
        <v>0</v>
      </c>
      <c r="U3830">
        <v>0</v>
      </c>
    </row>
    <row r="3831" spans="1:21" x14ac:dyDescent="0.35">
      <c r="A3831" t="s">
        <v>512</v>
      </c>
      <c r="B3831">
        <v>44339</v>
      </c>
      <c r="C3831" t="s">
        <v>499</v>
      </c>
      <c r="D3831" t="s">
        <v>92</v>
      </c>
      <c r="E3831">
        <v>1</v>
      </c>
      <c r="F3831">
        <v>0</v>
      </c>
      <c r="G3831">
        <v>0</v>
      </c>
      <c r="H3831">
        <v>0</v>
      </c>
      <c r="I3831">
        <v>1</v>
      </c>
      <c r="J3831">
        <v>0</v>
      </c>
      <c r="K3831">
        <v>0</v>
      </c>
      <c r="L3831">
        <v>5.333333333333333</v>
      </c>
      <c r="M3831">
        <v>7</v>
      </c>
      <c r="N3831">
        <v>7</v>
      </c>
      <c r="O3831">
        <v>7</v>
      </c>
      <c r="P3831">
        <v>3</v>
      </c>
      <c r="Q3831">
        <v>0</v>
      </c>
      <c r="R3831">
        <v>7</v>
      </c>
      <c r="S3831">
        <v>1</v>
      </c>
      <c r="T3831">
        <v>0</v>
      </c>
      <c r="U3831">
        <v>0</v>
      </c>
    </row>
    <row r="3832" spans="1:21" x14ac:dyDescent="0.35">
      <c r="A3832" t="s">
        <v>512</v>
      </c>
      <c r="B3832">
        <v>44341</v>
      </c>
      <c r="C3832" t="s">
        <v>503</v>
      </c>
      <c r="D3832" t="s">
        <v>112</v>
      </c>
      <c r="E3832">
        <v>1</v>
      </c>
      <c r="F3832">
        <v>0</v>
      </c>
      <c r="G3832">
        <v>0</v>
      </c>
      <c r="H3832">
        <v>0</v>
      </c>
      <c r="I3832">
        <v>1</v>
      </c>
      <c r="J3832">
        <v>0</v>
      </c>
      <c r="K3832">
        <v>0</v>
      </c>
      <c r="L3832">
        <v>5</v>
      </c>
      <c r="M3832">
        <v>9</v>
      </c>
      <c r="N3832">
        <v>4</v>
      </c>
      <c r="O3832">
        <v>4</v>
      </c>
      <c r="P3832">
        <v>2</v>
      </c>
      <c r="Q3832">
        <v>1</v>
      </c>
      <c r="R3832">
        <v>2</v>
      </c>
      <c r="S3832">
        <v>0</v>
      </c>
      <c r="T3832">
        <v>0</v>
      </c>
      <c r="U3832">
        <v>0</v>
      </c>
    </row>
    <row r="3833" spans="1:21" x14ac:dyDescent="0.35">
      <c r="A3833" t="s">
        <v>512</v>
      </c>
      <c r="B3833">
        <v>44342</v>
      </c>
      <c r="C3833" t="s">
        <v>502</v>
      </c>
      <c r="D3833" t="s">
        <v>112</v>
      </c>
      <c r="E3833">
        <v>1</v>
      </c>
      <c r="F3833">
        <v>0</v>
      </c>
      <c r="G3833">
        <v>0</v>
      </c>
      <c r="H3833">
        <v>0</v>
      </c>
      <c r="I3833">
        <v>1</v>
      </c>
      <c r="J3833">
        <v>0</v>
      </c>
      <c r="K3833">
        <v>0</v>
      </c>
      <c r="L3833">
        <v>1.3333333333333333</v>
      </c>
      <c r="M3833">
        <v>5</v>
      </c>
      <c r="N3833">
        <v>3</v>
      </c>
      <c r="O3833">
        <v>3</v>
      </c>
      <c r="P3833">
        <v>1</v>
      </c>
      <c r="Q3833">
        <v>2</v>
      </c>
      <c r="R3833">
        <v>1</v>
      </c>
      <c r="S3833">
        <v>0</v>
      </c>
      <c r="T3833">
        <v>0</v>
      </c>
      <c r="U3833">
        <v>0</v>
      </c>
    </row>
    <row r="3834" spans="1:21" x14ac:dyDescent="0.35">
      <c r="A3834" t="s">
        <v>512</v>
      </c>
      <c r="B3834">
        <v>44343</v>
      </c>
      <c r="C3834" t="s">
        <v>497</v>
      </c>
      <c r="D3834" t="s">
        <v>112</v>
      </c>
      <c r="E3834">
        <v>1</v>
      </c>
      <c r="F3834">
        <v>0</v>
      </c>
      <c r="G3834">
        <v>0</v>
      </c>
      <c r="H3834">
        <v>0</v>
      </c>
      <c r="I3834">
        <v>1</v>
      </c>
      <c r="J3834">
        <v>0</v>
      </c>
      <c r="K3834">
        <v>0</v>
      </c>
      <c r="L3834">
        <v>5</v>
      </c>
      <c r="M3834">
        <v>5</v>
      </c>
      <c r="N3834">
        <v>4</v>
      </c>
      <c r="O3834">
        <v>2</v>
      </c>
      <c r="P3834">
        <v>2</v>
      </c>
      <c r="Q3834">
        <v>1</v>
      </c>
      <c r="R3834">
        <v>4</v>
      </c>
      <c r="S3834">
        <v>0</v>
      </c>
      <c r="T3834">
        <v>0</v>
      </c>
      <c r="U3834">
        <v>0</v>
      </c>
    </row>
    <row r="3835" spans="1:21" x14ac:dyDescent="0.35">
      <c r="A3835" t="s">
        <v>512</v>
      </c>
      <c r="B3835" t="s">
        <v>158</v>
      </c>
      <c r="C3835" t="s">
        <v>499</v>
      </c>
      <c r="D3835" t="s">
        <v>58</v>
      </c>
      <c r="E3835">
        <v>1</v>
      </c>
      <c r="F3835">
        <v>0</v>
      </c>
      <c r="G3835">
        <v>0</v>
      </c>
      <c r="H3835">
        <v>1</v>
      </c>
      <c r="I3835">
        <v>0</v>
      </c>
      <c r="J3835">
        <v>0</v>
      </c>
      <c r="K3835">
        <v>0</v>
      </c>
      <c r="L3835">
        <v>6</v>
      </c>
      <c r="M3835">
        <v>4</v>
      </c>
      <c r="N3835">
        <v>0</v>
      </c>
      <c r="O3835">
        <v>0</v>
      </c>
      <c r="P3835">
        <v>0</v>
      </c>
      <c r="Q3835">
        <v>1</v>
      </c>
      <c r="R3835">
        <v>5</v>
      </c>
      <c r="S3835">
        <v>1</v>
      </c>
      <c r="T3835">
        <v>0</v>
      </c>
      <c r="U3835">
        <v>0</v>
      </c>
    </row>
    <row r="3836" spans="1:21" x14ac:dyDescent="0.35">
      <c r="A3836" t="s">
        <v>512</v>
      </c>
      <c r="B3836" t="s">
        <v>159</v>
      </c>
      <c r="C3836" t="s">
        <v>498</v>
      </c>
      <c r="D3836" t="s">
        <v>58</v>
      </c>
      <c r="E3836">
        <v>1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0</v>
      </c>
      <c r="L3836">
        <v>5</v>
      </c>
      <c r="M3836">
        <v>2</v>
      </c>
      <c r="N3836">
        <v>0</v>
      </c>
      <c r="O3836">
        <v>0</v>
      </c>
      <c r="P3836">
        <v>0</v>
      </c>
      <c r="Q3836">
        <v>2</v>
      </c>
      <c r="R3836">
        <v>6</v>
      </c>
      <c r="S3836">
        <v>0</v>
      </c>
      <c r="T3836">
        <v>0</v>
      </c>
      <c r="U3836">
        <v>0</v>
      </c>
    </row>
    <row r="3837" spans="1:21" x14ac:dyDescent="0.35">
      <c r="A3837" t="s">
        <v>512</v>
      </c>
      <c r="B3837">
        <v>44346</v>
      </c>
      <c r="C3837" t="s">
        <v>504</v>
      </c>
      <c r="D3837" t="s">
        <v>58</v>
      </c>
      <c r="E3837">
        <v>1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5</v>
      </c>
      <c r="M3837">
        <v>3</v>
      </c>
      <c r="N3837">
        <v>1</v>
      </c>
      <c r="O3837">
        <v>1</v>
      </c>
      <c r="P3837">
        <v>0</v>
      </c>
      <c r="Q3837">
        <v>2</v>
      </c>
      <c r="R3837">
        <v>5</v>
      </c>
      <c r="S3837">
        <v>0</v>
      </c>
      <c r="T3837">
        <v>0</v>
      </c>
      <c r="U3837">
        <v>0</v>
      </c>
    </row>
    <row r="3838" spans="1:21" x14ac:dyDescent="0.35">
      <c r="A3838" t="s">
        <v>512</v>
      </c>
      <c r="B3838">
        <v>44347</v>
      </c>
      <c r="C3838" t="s">
        <v>496</v>
      </c>
      <c r="D3838" t="s">
        <v>29</v>
      </c>
      <c r="E3838">
        <v>1</v>
      </c>
      <c r="F3838">
        <v>0</v>
      </c>
      <c r="G3838">
        <v>0</v>
      </c>
      <c r="H3838">
        <v>0</v>
      </c>
      <c r="I3838">
        <v>1</v>
      </c>
      <c r="J3838">
        <v>0</v>
      </c>
      <c r="K3838">
        <v>0</v>
      </c>
      <c r="L3838">
        <v>4</v>
      </c>
      <c r="M3838">
        <v>6</v>
      </c>
      <c r="N3838">
        <v>3</v>
      </c>
      <c r="O3838">
        <v>3</v>
      </c>
      <c r="P3838">
        <v>0</v>
      </c>
      <c r="Q3838">
        <v>0</v>
      </c>
      <c r="R3838">
        <v>5</v>
      </c>
      <c r="S3838">
        <v>1</v>
      </c>
      <c r="T3838">
        <v>0</v>
      </c>
      <c r="U3838">
        <v>2</v>
      </c>
    </row>
    <row r="3839" spans="1:21" x14ac:dyDescent="0.35">
      <c r="A3839" t="s">
        <v>512</v>
      </c>
      <c r="B3839">
        <v>44348</v>
      </c>
      <c r="C3839" t="s">
        <v>502</v>
      </c>
      <c r="D3839" t="s">
        <v>29</v>
      </c>
      <c r="E3839">
        <v>1</v>
      </c>
      <c r="F3839">
        <v>0</v>
      </c>
      <c r="G3839">
        <v>0</v>
      </c>
      <c r="H3839">
        <v>0</v>
      </c>
      <c r="I3839">
        <v>1</v>
      </c>
      <c r="J3839">
        <v>0</v>
      </c>
      <c r="K3839">
        <v>0</v>
      </c>
      <c r="L3839">
        <v>4</v>
      </c>
      <c r="M3839">
        <v>8</v>
      </c>
      <c r="N3839">
        <v>8</v>
      </c>
      <c r="O3839">
        <v>8</v>
      </c>
      <c r="P3839">
        <v>2</v>
      </c>
      <c r="Q3839">
        <v>2</v>
      </c>
      <c r="R3839">
        <v>3</v>
      </c>
      <c r="S3839">
        <v>0</v>
      </c>
      <c r="T3839">
        <v>0</v>
      </c>
      <c r="U3839">
        <v>0</v>
      </c>
    </row>
    <row r="3840" spans="1:21" x14ac:dyDescent="0.35">
      <c r="A3840" t="s">
        <v>512</v>
      </c>
      <c r="B3840">
        <v>44350</v>
      </c>
      <c r="C3840" t="s">
        <v>497</v>
      </c>
      <c r="D3840" t="s">
        <v>97</v>
      </c>
      <c r="E3840">
        <v>1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5.333333333333333</v>
      </c>
      <c r="M3840">
        <v>5</v>
      </c>
      <c r="N3840">
        <v>3</v>
      </c>
      <c r="O3840">
        <v>3</v>
      </c>
      <c r="P3840">
        <v>0</v>
      </c>
      <c r="Q3840">
        <v>0</v>
      </c>
      <c r="R3840">
        <v>4</v>
      </c>
      <c r="S3840">
        <v>0</v>
      </c>
      <c r="T3840">
        <v>0</v>
      </c>
      <c r="U3840">
        <v>0</v>
      </c>
    </row>
    <row r="3841" spans="1:21" x14ac:dyDescent="0.35">
      <c r="A3841" t="s">
        <v>512</v>
      </c>
      <c r="B3841">
        <v>44351</v>
      </c>
      <c r="C3841" t="s">
        <v>498</v>
      </c>
      <c r="D3841" t="s">
        <v>97</v>
      </c>
      <c r="E3841">
        <v>1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2</v>
      </c>
      <c r="M3841">
        <v>2</v>
      </c>
      <c r="N3841">
        <v>2</v>
      </c>
      <c r="O3841">
        <v>2</v>
      </c>
      <c r="P3841">
        <v>0</v>
      </c>
      <c r="Q3841">
        <v>3</v>
      </c>
      <c r="R3841">
        <v>2</v>
      </c>
      <c r="S3841">
        <v>0</v>
      </c>
      <c r="T3841">
        <v>0</v>
      </c>
      <c r="U3841">
        <v>0</v>
      </c>
    </row>
    <row r="3842" spans="1:21" x14ac:dyDescent="0.35">
      <c r="A3842" t="s">
        <v>512</v>
      </c>
      <c r="B3842">
        <v>44352</v>
      </c>
      <c r="C3842" t="s">
        <v>504</v>
      </c>
      <c r="D3842" t="s">
        <v>97</v>
      </c>
      <c r="E3842">
        <v>1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5</v>
      </c>
      <c r="M3842">
        <v>7</v>
      </c>
      <c r="N3842">
        <v>5</v>
      </c>
      <c r="O3842">
        <v>5</v>
      </c>
      <c r="P3842">
        <v>3</v>
      </c>
      <c r="Q3842">
        <v>1</v>
      </c>
      <c r="R3842">
        <v>5</v>
      </c>
      <c r="S3842">
        <v>0</v>
      </c>
      <c r="T3842">
        <v>0</v>
      </c>
      <c r="U3842">
        <v>0</v>
      </c>
    </row>
    <row r="3843" spans="1:21" x14ac:dyDescent="0.35">
      <c r="A3843" t="s">
        <v>512</v>
      </c>
      <c r="B3843">
        <v>44353</v>
      </c>
      <c r="C3843" t="s">
        <v>496</v>
      </c>
      <c r="D3843" t="s">
        <v>97</v>
      </c>
      <c r="E3843">
        <v>1</v>
      </c>
      <c r="F3843">
        <v>0</v>
      </c>
      <c r="G3843">
        <v>0</v>
      </c>
      <c r="H3843">
        <v>0</v>
      </c>
      <c r="I3843">
        <v>1</v>
      </c>
      <c r="J3843">
        <v>0</v>
      </c>
      <c r="K3843">
        <v>0</v>
      </c>
      <c r="L3843">
        <v>6</v>
      </c>
      <c r="M3843">
        <v>3</v>
      </c>
      <c r="N3843">
        <v>3</v>
      </c>
      <c r="O3843">
        <v>2</v>
      </c>
      <c r="P3843">
        <v>1</v>
      </c>
      <c r="Q3843">
        <v>1</v>
      </c>
      <c r="R3843">
        <v>2</v>
      </c>
      <c r="S3843">
        <v>1</v>
      </c>
      <c r="T3843">
        <v>0</v>
      </c>
      <c r="U3843">
        <v>0</v>
      </c>
    </row>
    <row r="3844" spans="1:21" x14ac:dyDescent="0.35">
      <c r="A3844" t="s">
        <v>512</v>
      </c>
      <c r="B3844">
        <v>44355</v>
      </c>
      <c r="C3844" t="s">
        <v>499</v>
      </c>
      <c r="D3844" t="s">
        <v>36</v>
      </c>
      <c r="E3844">
        <v>1</v>
      </c>
      <c r="F3844">
        <v>0</v>
      </c>
      <c r="G3844">
        <v>0</v>
      </c>
      <c r="H3844">
        <v>0</v>
      </c>
      <c r="I3844">
        <v>1</v>
      </c>
      <c r="J3844">
        <v>0</v>
      </c>
      <c r="K3844">
        <v>0</v>
      </c>
      <c r="L3844">
        <v>4.666666666666667</v>
      </c>
      <c r="M3844">
        <v>5</v>
      </c>
      <c r="N3844">
        <v>3</v>
      </c>
      <c r="O3844">
        <v>3</v>
      </c>
      <c r="P3844">
        <v>0</v>
      </c>
      <c r="Q3844">
        <v>0</v>
      </c>
      <c r="R3844">
        <v>6</v>
      </c>
      <c r="S3844">
        <v>0</v>
      </c>
      <c r="T3844">
        <v>0</v>
      </c>
      <c r="U3844">
        <v>0</v>
      </c>
    </row>
    <row r="3845" spans="1:21" x14ac:dyDescent="0.35">
      <c r="A3845" t="s">
        <v>512</v>
      </c>
      <c r="B3845">
        <v>44356</v>
      </c>
      <c r="C3845" t="s">
        <v>497</v>
      </c>
      <c r="D3845" t="s">
        <v>36</v>
      </c>
      <c r="E3845">
        <v>1</v>
      </c>
      <c r="F3845">
        <v>0</v>
      </c>
      <c r="G3845">
        <v>0</v>
      </c>
      <c r="H3845">
        <v>0</v>
      </c>
      <c r="I3845">
        <v>1</v>
      </c>
      <c r="J3845">
        <v>0</v>
      </c>
      <c r="K3845">
        <v>0</v>
      </c>
      <c r="L3845">
        <v>6</v>
      </c>
      <c r="M3845">
        <v>6</v>
      </c>
      <c r="N3845">
        <v>2</v>
      </c>
      <c r="O3845">
        <v>2</v>
      </c>
      <c r="P3845">
        <v>2</v>
      </c>
      <c r="Q3845">
        <v>2</v>
      </c>
      <c r="R3845">
        <v>2</v>
      </c>
      <c r="S3845">
        <v>0</v>
      </c>
      <c r="T3845">
        <v>0</v>
      </c>
      <c r="U3845">
        <v>0</v>
      </c>
    </row>
    <row r="3846" spans="1:21" x14ac:dyDescent="0.35">
      <c r="A3846" t="s">
        <v>512</v>
      </c>
      <c r="B3846" t="s">
        <v>0</v>
      </c>
      <c r="C3846" t="s">
        <v>1</v>
      </c>
      <c r="D3846" t="s">
        <v>2</v>
      </c>
      <c r="E3846" t="s">
        <v>3</v>
      </c>
      <c r="F3846" t="s">
        <v>4</v>
      </c>
      <c r="G3846" t="s">
        <v>5</v>
      </c>
      <c r="H3846" t="s">
        <v>6</v>
      </c>
      <c r="I3846" t="s">
        <v>7</v>
      </c>
      <c r="J3846" t="s">
        <v>8</v>
      </c>
      <c r="K3846" t="s">
        <v>9</v>
      </c>
      <c r="L3846" t="s">
        <v>10</v>
      </c>
      <c r="M3846" t="s">
        <v>11</v>
      </c>
      <c r="N3846" t="s">
        <v>12</v>
      </c>
      <c r="O3846" t="s">
        <v>13</v>
      </c>
      <c r="P3846" t="s">
        <v>14</v>
      </c>
      <c r="Q3846" t="s">
        <v>15</v>
      </c>
      <c r="R3846" t="s">
        <v>16</v>
      </c>
      <c r="S3846" t="s">
        <v>17</v>
      </c>
      <c r="T3846" t="s">
        <v>18</v>
      </c>
      <c r="U3846" t="s">
        <v>19</v>
      </c>
    </row>
    <row r="3847" spans="1:21" x14ac:dyDescent="0.35">
      <c r="A3847" t="s">
        <v>512</v>
      </c>
      <c r="B3847">
        <v>44357</v>
      </c>
      <c r="C3847" t="s">
        <v>498</v>
      </c>
      <c r="D3847" t="s">
        <v>36</v>
      </c>
      <c r="E3847">
        <v>1</v>
      </c>
      <c r="F3847">
        <v>0</v>
      </c>
      <c r="G3847">
        <v>0</v>
      </c>
      <c r="H3847">
        <v>0</v>
      </c>
      <c r="I3847">
        <v>1</v>
      </c>
      <c r="J3847">
        <v>0</v>
      </c>
      <c r="K3847">
        <v>0</v>
      </c>
      <c r="L3847">
        <v>2.6666666666666665</v>
      </c>
      <c r="M3847">
        <v>5</v>
      </c>
      <c r="N3847">
        <v>4</v>
      </c>
      <c r="O3847">
        <v>4</v>
      </c>
      <c r="P3847">
        <v>1</v>
      </c>
      <c r="Q3847">
        <v>3</v>
      </c>
      <c r="R3847">
        <v>3</v>
      </c>
      <c r="S3847">
        <v>2</v>
      </c>
      <c r="T3847">
        <v>0</v>
      </c>
      <c r="U3847">
        <v>0</v>
      </c>
    </row>
    <row r="3848" spans="1:21" x14ac:dyDescent="0.35">
      <c r="A3848" t="s">
        <v>512</v>
      </c>
      <c r="B3848">
        <v>44358</v>
      </c>
      <c r="C3848" t="s">
        <v>504</v>
      </c>
      <c r="D3848" t="s">
        <v>105</v>
      </c>
      <c r="E3848">
        <v>1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5</v>
      </c>
      <c r="M3848">
        <v>4</v>
      </c>
      <c r="N3848">
        <v>2</v>
      </c>
      <c r="O3848">
        <v>2</v>
      </c>
      <c r="P3848">
        <v>0</v>
      </c>
      <c r="Q3848">
        <v>4</v>
      </c>
      <c r="R3848">
        <v>2</v>
      </c>
      <c r="S3848">
        <v>0</v>
      </c>
      <c r="T3848">
        <v>0</v>
      </c>
      <c r="U3848">
        <v>0</v>
      </c>
    </row>
    <row r="3849" spans="1:21" x14ac:dyDescent="0.35">
      <c r="A3849" t="s">
        <v>512</v>
      </c>
      <c r="B3849">
        <v>44359</v>
      </c>
      <c r="C3849" t="s">
        <v>496</v>
      </c>
      <c r="D3849" t="s">
        <v>105</v>
      </c>
      <c r="E3849">
        <v>1</v>
      </c>
      <c r="F3849">
        <v>0</v>
      </c>
      <c r="G3849">
        <v>0</v>
      </c>
      <c r="H3849">
        <v>0</v>
      </c>
      <c r="I3849">
        <v>1</v>
      </c>
      <c r="J3849">
        <v>0</v>
      </c>
      <c r="K3849">
        <v>0</v>
      </c>
      <c r="L3849">
        <v>3.3333333333333335</v>
      </c>
      <c r="M3849">
        <v>5</v>
      </c>
      <c r="N3849">
        <v>6</v>
      </c>
      <c r="O3849">
        <v>5</v>
      </c>
      <c r="P3849">
        <v>0</v>
      </c>
      <c r="Q3849">
        <v>4</v>
      </c>
      <c r="R3849">
        <v>2</v>
      </c>
      <c r="S3849">
        <v>1</v>
      </c>
      <c r="T3849">
        <v>0</v>
      </c>
      <c r="U3849">
        <v>0</v>
      </c>
    </row>
    <row r="3850" spans="1:21" x14ac:dyDescent="0.35">
      <c r="A3850" t="s">
        <v>512</v>
      </c>
      <c r="B3850">
        <v>44360</v>
      </c>
      <c r="C3850" t="s">
        <v>502</v>
      </c>
      <c r="D3850" t="s">
        <v>105</v>
      </c>
      <c r="E3850">
        <v>1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5</v>
      </c>
      <c r="M3850">
        <v>2</v>
      </c>
      <c r="N3850">
        <v>2</v>
      </c>
      <c r="O3850">
        <v>2</v>
      </c>
      <c r="P3850">
        <v>0</v>
      </c>
      <c r="Q3850">
        <v>1</v>
      </c>
      <c r="R3850">
        <v>8</v>
      </c>
      <c r="S3850">
        <v>0</v>
      </c>
      <c r="T3850">
        <v>0</v>
      </c>
      <c r="U3850">
        <v>0</v>
      </c>
    </row>
    <row r="3851" spans="1:21" x14ac:dyDescent="0.35">
      <c r="A3851" t="s">
        <v>512</v>
      </c>
      <c r="B3851">
        <v>44361</v>
      </c>
      <c r="C3851" t="s">
        <v>499</v>
      </c>
      <c r="D3851" t="s">
        <v>90</v>
      </c>
      <c r="E3851">
        <v>1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5</v>
      </c>
      <c r="M3851">
        <v>4</v>
      </c>
      <c r="N3851">
        <v>2</v>
      </c>
      <c r="O3851">
        <v>2</v>
      </c>
      <c r="P3851">
        <v>0</v>
      </c>
      <c r="Q3851">
        <v>2</v>
      </c>
      <c r="R3851">
        <v>1</v>
      </c>
      <c r="S3851">
        <v>0</v>
      </c>
      <c r="T3851">
        <v>0</v>
      </c>
      <c r="U3851">
        <v>0</v>
      </c>
    </row>
    <row r="3852" spans="1:21" x14ac:dyDescent="0.35">
      <c r="A3852" t="s">
        <v>512</v>
      </c>
      <c r="B3852">
        <v>44362</v>
      </c>
      <c r="C3852" t="s">
        <v>497</v>
      </c>
      <c r="D3852" t="s">
        <v>90</v>
      </c>
      <c r="E3852">
        <v>1</v>
      </c>
      <c r="F3852">
        <v>0</v>
      </c>
      <c r="G3852">
        <v>0</v>
      </c>
      <c r="H3852">
        <v>0</v>
      </c>
      <c r="I3852">
        <v>1</v>
      </c>
      <c r="J3852">
        <v>0</v>
      </c>
      <c r="K3852">
        <v>0</v>
      </c>
      <c r="L3852">
        <v>6</v>
      </c>
      <c r="M3852">
        <v>10</v>
      </c>
      <c r="N3852">
        <v>6</v>
      </c>
      <c r="O3852">
        <v>6</v>
      </c>
      <c r="P3852">
        <v>1</v>
      </c>
      <c r="Q3852">
        <v>1</v>
      </c>
      <c r="R3852">
        <v>4</v>
      </c>
      <c r="S3852">
        <v>0</v>
      </c>
      <c r="T3852">
        <v>0</v>
      </c>
      <c r="U3852">
        <v>0</v>
      </c>
    </row>
    <row r="3853" spans="1:21" x14ac:dyDescent="0.35">
      <c r="A3853" t="s">
        <v>512</v>
      </c>
      <c r="B3853">
        <v>44363</v>
      </c>
      <c r="C3853" t="s">
        <v>504</v>
      </c>
      <c r="D3853" t="s">
        <v>90</v>
      </c>
      <c r="E3853">
        <v>1</v>
      </c>
      <c r="F3853">
        <v>0</v>
      </c>
      <c r="G3853">
        <v>0</v>
      </c>
      <c r="H3853">
        <v>0</v>
      </c>
      <c r="I3853">
        <v>1</v>
      </c>
      <c r="J3853">
        <v>0</v>
      </c>
      <c r="K3853">
        <v>0</v>
      </c>
      <c r="L3853">
        <v>4</v>
      </c>
      <c r="M3853">
        <v>4</v>
      </c>
      <c r="N3853">
        <v>1</v>
      </c>
      <c r="O3853">
        <v>1</v>
      </c>
      <c r="P3853">
        <v>1</v>
      </c>
      <c r="Q3853">
        <v>2</v>
      </c>
      <c r="R3853">
        <v>5</v>
      </c>
      <c r="S3853">
        <v>0</v>
      </c>
      <c r="T3853">
        <v>0</v>
      </c>
      <c r="U3853">
        <v>0</v>
      </c>
    </row>
    <row r="3854" spans="1:21" x14ac:dyDescent="0.35">
      <c r="A3854" t="s">
        <v>512</v>
      </c>
      <c r="B3854">
        <v>44365</v>
      </c>
      <c r="C3854" t="s">
        <v>496</v>
      </c>
      <c r="D3854" t="s">
        <v>40</v>
      </c>
      <c r="E3854">
        <v>1</v>
      </c>
      <c r="F3854">
        <v>0</v>
      </c>
      <c r="G3854">
        <v>0</v>
      </c>
      <c r="H3854">
        <v>1</v>
      </c>
      <c r="I3854">
        <v>0</v>
      </c>
      <c r="J3854">
        <v>0</v>
      </c>
      <c r="K3854">
        <v>0</v>
      </c>
      <c r="L3854">
        <v>6</v>
      </c>
      <c r="M3854">
        <v>4</v>
      </c>
      <c r="N3854">
        <v>1</v>
      </c>
      <c r="O3854">
        <v>1</v>
      </c>
      <c r="P3854">
        <v>0</v>
      </c>
      <c r="Q3854">
        <v>1</v>
      </c>
      <c r="R3854">
        <v>4</v>
      </c>
      <c r="S3854">
        <v>1</v>
      </c>
      <c r="T3854">
        <v>0</v>
      </c>
      <c r="U3854">
        <v>0</v>
      </c>
    </row>
    <row r="3855" spans="1:21" x14ac:dyDescent="0.35">
      <c r="A3855" t="s">
        <v>512</v>
      </c>
      <c r="B3855">
        <v>44366</v>
      </c>
      <c r="C3855" t="s">
        <v>502</v>
      </c>
      <c r="D3855" t="s">
        <v>40</v>
      </c>
      <c r="E3855">
        <v>1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4.666666666666667</v>
      </c>
      <c r="M3855">
        <v>4</v>
      </c>
      <c r="N3855">
        <v>2</v>
      </c>
      <c r="O3855">
        <v>2</v>
      </c>
      <c r="P3855">
        <v>2</v>
      </c>
      <c r="Q3855">
        <v>2</v>
      </c>
      <c r="R3855">
        <v>2</v>
      </c>
      <c r="S3855">
        <v>0</v>
      </c>
      <c r="T3855">
        <v>0</v>
      </c>
      <c r="U3855">
        <v>0</v>
      </c>
    </row>
    <row r="3856" spans="1:21" x14ac:dyDescent="0.35">
      <c r="A3856" t="s">
        <v>512</v>
      </c>
      <c r="B3856">
        <v>44367</v>
      </c>
      <c r="C3856" t="s">
        <v>499</v>
      </c>
      <c r="D3856" t="s">
        <v>40</v>
      </c>
      <c r="E3856">
        <v>1</v>
      </c>
      <c r="F3856">
        <v>0</v>
      </c>
      <c r="G3856">
        <v>0</v>
      </c>
      <c r="H3856">
        <v>0</v>
      </c>
      <c r="I3856">
        <v>1</v>
      </c>
      <c r="J3856">
        <v>0</v>
      </c>
      <c r="K3856">
        <v>0</v>
      </c>
      <c r="L3856">
        <v>6.666666666666667</v>
      </c>
      <c r="M3856">
        <v>3</v>
      </c>
      <c r="N3856">
        <v>2</v>
      </c>
      <c r="O3856">
        <v>2</v>
      </c>
      <c r="P3856">
        <v>1</v>
      </c>
      <c r="Q3856">
        <v>0</v>
      </c>
      <c r="R3856">
        <v>9</v>
      </c>
      <c r="S3856">
        <v>0</v>
      </c>
      <c r="T3856">
        <v>0</v>
      </c>
      <c r="U3856">
        <v>0</v>
      </c>
    </row>
    <row r="3857" spans="1:21" x14ac:dyDescent="0.35">
      <c r="A3857" t="s">
        <v>512</v>
      </c>
      <c r="B3857">
        <v>44369</v>
      </c>
      <c r="C3857" t="s">
        <v>497</v>
      </c>
      <c r="D3857" t="s">
        <v>21</v>
      </c>
      <c r="E3857">
        <v>1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6.666666666666667</v>
      </c>
      <c r="M3857">
        <v>5</v>
      </c>
      <c r="N3857">
        <v>3</v>
      </c>
      <c r="O3857">
        <v>3</v>
      </c>
      <c r="P3857">
        <v>1</v>
      </c>
      <c r="Q3857">
        <v>1</v>
      </c>
      <c r="R3857">
        <v>4</v>
      </c>
      <c r="S3857">
        <v>0</v>
      </c>
      <c r="T3857">
        <v>0</v>
      </c>
      <c r="U3857">
        <v>0</v>
      </c>
    </row>
    <row r="3858" spans="1:21" x14ac:dyDescent="0.35">
      <c r="A3858" t="s">
        <v>512</v>
      </c>
      <c r="B3858">
        <v>44370</v>
      </c>
      <c r="C3858" t="s">
        <v>504</v>
      </c>
      <c r="D3858" t="s">
        <v>21</v>
      </c>
      <c r="E3858">
        <v>1</v>
      </c>
      <c r="F3858">
        <v>0</v>
      </c>
      <c r="G3858">
        <v>0</v>
      </c>
      <c r="H3858">
        <v>0</v>
      </c>
      <c r="I3858">
        <v>1</v>
      </c>
      <c r="J3858">
        <v>0</v>
      </c>
      <c r="K3858">
        <v>0</v>
      </c>
      <c r="L3858">
        <v>4.666666666666667</v>
      </c>
      <c r="M3858">
        <v>7</v>
      </c>
      <c r="N3858">
        <v>4</v>
      </c>
      <c r="O3858">
        <v>4</v>
      </c>
      <c r="P3858">
        <v>1</v>
      </c>
      <c r="Q3858">
        <v>2</v>
      </c>
      <c r="R3858">
        <v>6</v>
      </c>
      <c r="S3858">
        <v>0</v>
      </c>
      <c r="T3858">
        <v>0</v>
      </c>
      <c r="U3858">
        <v>0</v>
      </c>
    </row>
    <row r="3859" spans="1:21" x14ac:dyDescent="0.35">
      <c r="A3859" t="s">
        <v>512</v>
      </c>
      <c r="B3859">
        <v>44371</v>
      </c>
      <c r="C3859" t="s">
        <v>496</v>
      </c>
      <c r="D3859" t="s">
        <v>110</v>
      </c>
      <c r="E3859">
        <v>1</v>
      </c>
      <c r="F3859">
        <v>0</v>
      </c>
      <c r="G3859">
        <v>0</v>
      </c>
      <c r="H3859">
        <v>1</v>
      </c>
      <c r="I3859">
        <v>0</v>
      </c>
      <c r="J3859">
        <v>0</v>
      </c>
      <c r="K3859">
        <v>0</v>
      </c>
      <c r="L3859">
        <v>6</v>
      </c>
      <c r="M3859">
        <v>3</v>
      </c>
      <c r="N3859">
        <v>1</v>
      </c>
      <c r="O3859">
        <v>1</v>
      </c>
      <c r="P3859">
        <v>0</v>
      </c>
      <c r="Q3859">
        <v>3</v>
      </c>
      <c r="R3859">
        <v>2</v>
      </c>
      <c r="S3859">
        <v>0</v>
      </c>
      <c r="T3859">
        <v>0</v>
      </c>
      <c r="U3859">
        <v>0</v>
      </c>
    </row>
    <row r="3860" spans="1:21" x14ac:dyDescent="0.35">
      <c r="A3860" t="s">
        <v>512</v>
      </c>
      <c r="B3860">
        <v>44372</v>
      </c>
      <c r="C3860" t="s">
        <v>502</v>
      </c>
      <c r="D3860" t="s">
        <v>110</v>
      </c>
      <c r="E3860">
        <v>1</v>
      </c>
      <c r="F3860">
        <v>0</v>
      </c>
      <c r="G3860">
        <v>0</v>
      </c>
      <c r="H3860">
        <v>1</v>
      </c>
      <c r="I3860">
        <v>0</v>
      </c>
      <c r="J3860">
        <v>0</v>
      </c>
      <c r="K3860">
        <v>0</v>
      </c>
      <c r="L3860">
        <v>5</v>
      </c>
      <c r="M3860">
        <v>8</v>
      </c>
      <c r="N3860">
        <v>4</v>
      </c>
      <c r="O3860">
        <v>4</v>
      </c>
      <c r="P3860">
        <v>2</v>
      </c>
      <c r="Q3860">
        <v>2</v>
      </c>
      <c r="R3860">
        <v>2</v>
      </c>
      <c r="S3860">
        <v>1</v>
      </c>
      <c r="T3860">
        <v>0</v>
      </c>
      <c r="U3860">
        <v>0</v>
      </c>
    </row>
    <row r="3861" spans="1:21" x14ac:dyDescent="0.35">
      <c r="A3861" t="s">
        <v>512</v>
      </c>
      <c r="B3861">
        <v>44373</v>
      </c>
      <c r="C3861" t="s">
        <v>499</v>
      </c>
      <c r="D3861" t="s">
        <v>110</v>
      </c>
      <c r="E3861">
        <v>1</v>
      </c>
      <c r="F3861">
        <v>0</v>
      </c>
      <c r="G3861">
        <v>0</v>
      </c>
      <c r="H3861">
        <v>0</v>
      </c>
      <c r="I3861">
        <v>1</v>
      </c>
      <c r="J3861">
        <v>0</v>
      </c>
      <c r="K3861">
        <v>0</v>
      </c>
      <c r="L3861">
        <v>6</v>
      </c>
      <c r="M3861">
        <v>6</v>
      </c>
      <c r="N3861">
        <v>3</v>
      </c>
      <c r="O3861">
        <v>3</v>
      </c>
      <c r="P3861">
        <v>2</v>
      </c>
      <c r="Q3861">
        <v>2</v>
      </c>
      <c r="R3861">
        <v>3</v>
      </c>
      <c r="S3861">
        <v>0</v>
      </c>
      <c r="T3861">
        <v>0</v>
      </c>
      <c r="U3861">
        <v>0</v>
      </c>
    </row>
    <row r="3862" spans="1:21" x14ac:dyDescent="0.35">
      <c r="A3862" t="s">
        <v>512</v>
      </c>
      <c r="B3862">
        <v>44374</v>
      </c>
      <c r="C3862" t="s">
        <v>505</v>
      </c>
      <c r="D3862" t="s">
        <v>110</v>
      </c>
      <c r="E3862">
        <v>1</v>
      </c>
      <c r="F3862">
        <v>0</v>
      </c>
      <c r="G3862">
        <v>0</v>
      </c>
      <c r="H3862">
        <v>1</v>
      </c>
      <c r="I3862">
        <v>0</v>
      </c>
      <c r="J3862">
        <v>0</v>
      </c>
      <c r="K3862">
        <v>0</v>
      </c>
      <c r="L3862">
        <v>5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3</v>
      </c>
      <c r="S3862">
        <v>0</v>
      </c>
      <c r="T3862">
        <v>0</v>
      </c>
      <c r="U3862">
        <v>0</v>
      </c>
    </row>
    <row r="3863" spans="1:21" x14ac:dyDescent="0.35">
      <c r="A3863" t="s">
        <v>512</v>
      </c>
      <c r="B3863">
        <v>44375</v>
      </c>
      <c r="C3863" t="s">
        <v>497</v>
      </c>
      <c r="D3863" t="s">
        <v>86</v>
      </c>
      <c r="E3863">
        <v>1</v>
      </c>
      <c r="F3863">
        <v>0</v>
      </c>
      <c r="G3863">
        <v>0</v>
      </c>
      <c r="H3863">
        <v>0</v>
      </c>
      <c r="I3863">
        <v>1</v>
      </c>
      <c r="J3863">
        <v>0</v>
      </c>
      <c r="K3863">
        <v>0</v>
      </c>
      <c r="L3863">
        <v>5</v>
      </c>
      <c r="M3863">
        <v>5</v>
      </c>
      <c r="N3863">
        <v>2</v>
      </c>
      <c r="O3863">
        <v>2</v>
      </c>
      <c r="P3863">
        <v>1</v>
      </c>
      <c r="Q3863">
        <v>1</v>
      </c>
      <c r="R3863">
        <v>3</v>
      </c>
      <c r="S3863">
        <v>0</v>
      </c>
      <c r="T3863">
        <v>0</v>
      </c>
      <c r="U3863">
        <v>0</v>
      </c>
    </row>
    <row r="3864" spans="1:21" x14ac:dyDescent="0.35">
      <c r="A3864" t="s">
        <v>512</v>
      </c>
      <c r="B3864">
        <v>44376</v>
      </c>
      <c r="C3864" t="s">
        <v>504</v>
      </c>
      <c r="D3864" t="s">
        <v>86</v>
      </c>
      <c r="E3864">
        <v>1</v>
      </c>
      <c r="F3864">
        <v>0</v>
      </c>
      <c r="G3864">
        <v>0</v>
      </c>
      <c r="H3864">
        <v>0</v>
      </c>
      <c r="I3864">
        <v>1</v>
      </c>
      <c r="J3864">
        <v>0</v>
      </c>
      <c r="K3864">
        <v>0</v>
      </c>
      <c r="L3864">
        <v>5</v>
      </c>
      <c r="M3864">
        <v>9</v>
      </c>
      <c r="N3864">
        <v>5</v>
      </c>
      <c r="O3864">
        <v>5</v>
      </c>
      <c r="P3864">
        <v>1</v>
      </c>
      <c r="Q3864">
        <v>0</v>
      </c>
      <c r="R3864">
        <v>3</v>
      </c>
      <c r="S3864">
        <v>0</v>
      </c>
      <c r="T3864">
        <v>0</v>
      </c>
      <c r="U3864">
        <v>0</v>
      </c>
    </row>
    <row r="3865" spans="1:21" x14ac:dyDescent="0.35">
      <c r="A3865" t="s">
        <v>512</v>
      </c>
      <c r="B3865">
        <v>44377</v>
      </c>
      <c r="C3865" t="s">
        <v>496</v>
      </c>
      <c r="D3865" t="s">
        <v>86</v>
      </c>
      <c r="E3865">
        <v>1</v>
      </c>
      <c r="F3865">
        <v>0</v>
      </c>
      <c r="G3865">
        <v>0</v>
      </c>
      <c r="H3865">
        <v>0</v>
      </c>
      <c r="I3865">
        <v>1</v>
      </c>
      <c r="J3865">
        <v>0</v>
      </c>
      <c r="K3865">
        <v>0</v>
      </c>
      <c r="L3865">
        <v>4.333333333333333</v>
      </c>
      <c r="M3865">
        <v>5</v>
      </c>
      <c r="N3865">
        <v>3</v>
      </c>
      <c r="O3865">
        <v>3</v>
      </c>
      <c r="P3865">
        <v>1</v>
      </c>
      <c r="Q3865">
        <v>3</v>
      </c>
      <c r="R3865">
        <v>6</v>
      </c>
      <c r="S3865">
        <v>1</v>
      </c>
      <c r="T3865">
        <v>0</v>
      </c>
      <c r="U3865">
        <v>2</v>
      </c>
    </row>
    <row r="3866" spans="1:21" x14ac:dyDescent="0.35">
      <c r="A3866" t="s">
        <v>512</v>
      </c>
      <c r="B3866">
        <v>44378</v>
      </c>
      <c r="C3866" t="s">
        <v>502</v>
      </c>
      <c r="D3866" t="s">
        <v>108</v>
      </c>
      <c r="E3866">
        <v>1</v>
      </c>
      <c r="F3866">
        <v>0</v>
      </c>
      <c r="G3866">
        <v>0</v>
      </c>
      <c r="H3866">
        <v>0</v>
      </c>
      <c r="I3866">
        <v>1</v>
      </c>
      <c r="J3866">
        <v>0</v>
      </c>
      <c r="K3866">
        <v>0</v>
      </c>
      <c r="L3866">
        <v>4.666666666666667</v>
      </c>
      <c r="M3866">
        <v>4</v>
      </c>
      <c r="N3866">
        <v>2</v>
      </c>
      <c r="O3866">
        <v>2</v>
      </c>
      <c r="P3866">
        <v>0</v>
      </c>
      <c r="Q3866">
        <v>3</v>
      </c>
      <c r="R3866">
        <v>6</v>
      </c>
      <c r="S3866">
        <v>0</v>
      </c>
      <c r="T3866">
        <v>0</v>
      </c>
      <c r="U3866">
        <v>0</v>
      </c>
    </row>
    <row r="3867" spans="1:21" x14ac:dyDescent="0.35">
      <c r="A3867" t="s">
        <v>512</v>
      </c>
      <c r="B3867" t="s">
        <v>0</v>
      </c>
      <c r="C3867" t="s">
        <v>1</v>
      </c>
      <c r="D3867" t="s">
        <v>2</v>
      </c>
      <c r="E3867" t="s">
        <v>3</v>
      </c>
      <c r="F3867" t="s">
        <v>4</v>
      </c>
      <c r="G3867" t="s">
        <v>5</v>
      </c>
      <c r="H3867" t="s">
        <v>6</v>
      </c>
      <c r="I3867" t="s">
        <v>7</v>
      </c>
      <c r="J3867" t="s">
        <v>8</v>
      </c>
      <c r="K3867" t="s">
        <v>9</v>
      </c>
      <c r="L3867" t="s">
        <v>10</v>
      </c>
      <c r="M3867" t="s">
        <v>11</v>
      </c>
      <c r="N3867" t="s">
        <v>12</v>
      </c>
      <c r="O3867" t="s">
        <v>13</v>
      </c>
      <c r="P3867" t="s">
        <v>14</v>
      </c>
      <c r="Q3867" t="s">
        <v>15</v>
      </c>
      <c r="R3867" t="s">
        <v>16</v>
      </c>
      <c r="S3867" t="s">
        <v>17</v>
      </c>
      <c r="T3867" t="s">
        <v>18</v>
      </c>
      <c r="U3867" t="s">
        <v>19</v>
      </c>
    </row>
    <row r="3868" spans="1:21" x14ac:dyDescent="0.35">
      <c r="A3868" t="s">
        <v>512</v>
      </c>
      <c r="B3868">
        <v>44379</v>
      </c>
      <c r="C3868" t="s">
        <v>499</v>
      </c>
      <c r="D3868" t="s">
        <v>108</v>
      </c>
      <c r="E3868">
        <v>1</v>
      </c>
      <c r="F3868">
        <v>0</v>
      </c>
      <c r="G3868">
        <v>0</v>
      </c>
      <c r="H3868">
        <v>0</v>
      </c>
      <c r="I3868">
        <v>1</v>
      </c>
      <c r="J3868">
        <v>0</v>
      </c>
      <c r="K3868">
        <v>0</v>
      </c>
      <c r="L3868">
        <v>6</v>
      </c>
      <c r="M3868">
        <v>6</v>
      </c>
      <c r="N3868">
        <v>5</v>
      </c>
      <c r="O3868">
        <v>5</v>
      </c>
      <c r="P3868">
        <v>3</v>
      </c>
      <c r="Q3868">
        <v>1</v>
      </c>
      <c r="R3868">
        <v>6</v>
      </c>
      <c r="S3868">
        <v>0</v>
      </c>
      <c r="T3868">
        <v>0</v>
      </c>
      <c r="U3868">
        <v>0</v>
      </c>
    </row>
    <row r="3869" spans="1:21" x14ac:dyDescent="0.35">
      <c r="A3869" t="s">
        <v>512</v>
      </c>
      <c r="B3869">
        <v>44380</v>
      </c>
      <c r="C3869" t="s">
        <v>503</v>
      </c>
      <c r="D3869" t="s">
        <v>108</v>
      </c>
      <c r="E3869">
        <v>1</v>
      </c>
      <c r="F3869">
        <v>0</v>
      </c>
      <c r="G3869">
        <v>0</v>
      </c>
      <c r="H3869">
        <v>0</v>
      </c>
      <c r="I3869">
        <v>1</v>
      </c>
      <c r="J3869">
        <v>0</v>
      </c>
      <c r="K3869">
        <v>0</v>
      </c>
      <c r="L3869">
        <v>1.6666666666666665</v>
      </c>
      <c r="M3869">
        <v>6</v>
      </c>
      <c r="N3869">
        <v>5</v>
      </c>
      <c r="O3869">
        <v>5</v>
      </c>
      <c r="P3869">
        <v>0</v>
      </c>
      <c r="Q3869">
        <v>3</v>
      </c>
      <c r="R3869">
        <v>3</v>
      </c>
      <c r="S3869">
        <v>0</v>
      </c>
      <c r="T3869">
        <v>0</v>
      </c>
      <c r="U3869">
        <v>0</v>
      </c>
    </row>
    <row r="3870" spans="1:21" x14ac:dyDescent="0.35">
      <c r="A3870" t="s">
        <v>512</v>
      </c>
      <c r="B3870">
        <v>44381</v>
      </c>
      <c r="C3870" t="s">
        <v>497</v>
      </c>
      <c r="D3870" t="s">
        <v>108</v>
      </c>
      <c r="E3870">
        <v>1</v>
      </c>
      <c r="F3870">
        <v>0</v>
      </c>
      <c r="G3870">
        <v>0</v>
      </c>
      <c r="H3870">
        <v>1</v>
      </c>
      <c r="I3870">
        <v>0</v>
      </c>
      <c r="J3870">
        <v>0</v>
      </c>
      <c r="K3870">
        <v>0</v>
      </c>
      <c r="L3870">
        <v>7</v>
      </c>
      <c r="M3870">
        <v>3</v>
      </c>
      <c r="N3870">
        <v>0</v>
      </c>
      <c r="O3870">
        <v>0</v>
      </c>
      <c r="P3870">
        <v>0</v>
      </c>
      <c r="Q3870">
        <v>2</v>
      </c>
      <c r="R3870">
        <v>6</v>
      </c>
      <c r="S3870">
        <v>1</v>
      </c>
      <c r="T3870">
        <v>0</v>
      </c>
      <c r="U3870">
        <v>0</v>
      </c>
    </row>
    <row r="3871" spans="1:21" x14ac:dyDescent="0.35">
      <c r="A3871" t="s">
        <v>512</v>
      </c>
      <c r="B3871">
        <v>44382</v>
      </c>
      <c r="C3871" t="s">
        <v>504</v>
      </c>
      <c r="D3871" t="s">
        <v>120</v>
      </c>
      <c r="E3871">
        <v>1</v>
      </c>
      <c r="F3871">
        <v>0</v>
      </c>
      <c r="G3871">
        <v>0</v>
      </c>
      <c r="H3871">
        <v>1</v>
      </c>
      <c r="I3871">
        <v>0</v>
      </c>
      <c r="J3871">
        <v>0</v>
      </c>
      <c r="K3871">
        <v>0</v>
      </c>
      <c r="L3871">
        <v>5</v>
      </c>
      <c r="M3871">
        <v>4</v>
      </c>
      <c r="N3871">
        <v>1</v>
      </c>
      <c r="O3871">
        <v>1</v>
      </c>
      <c r="P3871">
        <v>0</v>
      </c>
      <c r="Q3871">
        <v>3</v>
      </c>
      <c r="R3871">
        <v>4</v>
      </c>
      <c r="S3871">
        <v>1</v>
      </c>
      <c r="T3871">
        <v>0</v>
      </c>
      <c r="U3871">
        <v>0</v>
      </c>
    </row>
    <row r="3872" spans="1:21" x14ac:dyDescent="0.35">
      <c r="A3872" t="s">
        <v>512</v>
      </c>
      <c r="B3872">
        <v>44383</v>
      </c>
      <c r="C3872" t="s">
        <v>496</v>
      </c>
      <c r="D3872" t="s">
        <v>120</v>
      </c>
      <c r="E3872">
        <v>1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6</v>
      </c>
      <c r="M3872">
        <v>4</v>
      </c>
      <c r="N3872">
        <v>1</v>
      </c>
      <c r="O3872">
        <v>1</v>
      </c>
      <c r="P3872">
        <v>1</v>
      </c>
      <c r="Q3872">
        <v>0</v>
      </c>
      <c r="R3872">
        <v>7</v>
      </c>
      <c r="S3872">
        <v>0</v>
      </c>
      <c r="T3872">
        <v>0</v>
      </c>
      <c r="U3872">
        <v>0</v>
      </c>
    </row>
    <row r="3873" spans="1:21" x14ac:dyDescent="0.35">
      <c r="A3873" t="s">
        <v>512</v>
      </c>
      <c r="B3873">
        <v>44384</v>
      </c>
      <c r="C3873" t="s">
        <v>502</v>
      </c>
      <c r="D3873" t="s">
        <v>120</v>
      </c>
      <c r="E3873">
        <v>1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4.666666666666667</v>
      </c>
      <c r="M3873">
        <v>6</v>
      </c>
      <c r="N3873">
        <v>2</v>
      </c>
      <c r="O3873">
        <v>2</v>
      </c>
      <c r="P3873">
        <v>1</v>
      </c>
      <c r="Q3873">
        <v>2</v>
      </c>
      <c r="R3873">
        <v>4</v>
      </c>
      <c r="S3873">
        <v>0</v>
      </c>
      <c r="T3873">
        <v>0</v>
      </c>
      <c r="U3873">
        <v>0</v>
      </c>
    </row>
    <row r="3874" spans="1:21" x14ac:dyDescent="0.35">
      <c r="A3874" t="s">
        <v>512</v>
      </c>
      <c r="B3874">
        <v>44386</v>
      </c>
      <c r="C3874" t="s">
        <v>499</v>
      </c>
      <c r="D3874" t="s">
        <v>96</v>
      </c>
      <c r="E3874">
        <v>1</v>
      </c>
      <c r="F3874">
        <v>0</v>
      </c>
      <c r="G3874">
        <v>0</v>
      </c>
      <c r="H3874">
        <v>0</v>
      </c>
      <c r="I3874">
        <v>1</v>
      </c>
      <c r="J3874">
        <v>0</v>
      </c>
      <c r="K3874">
        <v>0</v>
      </c>
      <c r="L3874">
        <v>5</v>
      </c>
      <c r="M3874">
        <v>6</v>
      </c>
      <c r="N3874">
        <v>6</v>
      </c>
      <c r="O3874">
        <v>6</v>
      </c>
      <c r="P3874">
        <v>2</v>
      </c>
      <c r="Q3874">
        <v>1</v>
      </c>
      <c r="R3874">
        <v>7</v>
      </c>
      <c r="S3874">
        <v>0</v>
      </c>
      <c r="T3874">
        <v>0</v>
      </c>
      <c r="U3874">
        <v>0</v>
      </c>
    </row>
    <row r="3875" spans="1:21" x14ac:dyDescent="0.35">
      <c r="A3875" t="s">
        <v>512</v>
      </c>
      <c r="B3875" t="s">
        <v>446</v>
      </c>
      <c r="C3875" t="s">
        <v>497</v>
      </c>
      <c r="D3875" t="s">
        <v>96</v>
      </c>
      <c r="E3875">
        <v>1</v>
      </c>
      <c r="F3875">
        <v>0</v>
      </c>
      <c r="G3875">
        <v>0</v>
      </c>
      <c r="H3875">
        <v>1</v>
      </c>
      <c r="I3875">
        <v>0</v>
      </c>
      <c r="J3875">
        <v>0</v>
      </c>
      <c r="K3875">
        <v>0</v>
      </c>
      <c r="L3875">
        <v>5</v>
      </c>
      <c r="M3875">
        <v>6</v>
      </c>
      <c r="N3875">
        <v>2</v>
      </c>
      <c r="O3875">
        <v>2</v>
      </c>
      <c r="P3875">
        <v>1</v>
      </c>
      <c r="Q3875">
        <v>0</v>
      </c>
      <c r="R3875">
        <v>2</v>
      </c>
      <c r="S3875">
        <v>0</v>
      </c>
      <c r="T3875">
        <v>0</v>
      </c>
      <c r="U3875">
        <v>0</v>
      </c>
    </row>
    <row r="3876" spans="1:21" x14ac:dyDescent="0.35">
      <c r="A3876" t="s">
        <v>512</v>
      </c>
      <c r="B3876" t="s">
        <v>447</v>
      </c>
      <c r="C3876" t="s">
        <v>505</v>
      </c>
      <c r="D3876" t="s">
        <v>96</v>
      </c>
      <c r="E3876">
        <v>1</v>
      </c>
      <c r="F3876">
        <v>0</v>
      </c>
      <c r="G3876">
        <v>0</v>
      </c>
      <c r="H3876">
        <v>0</v>
      </c>
      <c r="I3876">
        <v>1</v>
      </c>
      <c r="J3876">
        <v>0</v>
      </c>
      <c r="K3876">
        <v>0</v>
      </c>
      <c r="L3876">
        <v>3</v>
      </c>
      <c r="M3876">
        <v>4</v>
      </c>
      <c r="N3876">
        <v>3</v>
      </c>
      <c r="O3876">
        <v>3</v>
      </c>
      <c r="P3876">
        <v>1</v>
      </c>
      <c r="Q3876">
        <v>3</v>
      </c>
      <c r="R3876">
        <v>5</v>
      </c>
      <c r="S3876">
        <v>0</v>
      </c>
      <c r="T3876">
        <v>0</v>
      </c>
      <c r="U3876">
        <v>0</v>
      </c>
    </row>
    <row r="3877" spans="1:21" x14ac:dyDescent="0.35">
      <c r="A3877" t="s">
        <v>512</v>
      </c>
      <c r="B3877">
        <v>44388</v>
      </c>
      <c r="C3877" t="s">
        <v>504</v>
      </c>
      <c r="D3877" t="s">
        <v>96</v>
      </c>
      <c r="E3877">
        <v>1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5</v>
      </c>
      <c r="M3877">
        <v>4</v>
      </c>
      <c r="N3877">
        <v>5</v>
      </c>
      <c r="O3877">
        <v>5</v>
      </c>
      <c r="P3877">
        <v>2</v>
      </c>
      <c r="Q3877">
        <v>3</v>
      </c>
      <c r="R3877">
        <v>3</v>
      </c>
      <c r="S3877">
        <v>0</v>
      </c>
      <c r="T3877">
        <v>0</v>
      </c>
      <c r="U3877">
        <v>0</v>
      </c>
    </row>
    <row r="3878" spans="1:21" x14ac:dyDescent="0.35">
      <c r="A3878" t="s">
        <v>512</v>
      </c>
      <c r="B3878">
        <v>44393</v>
      </c>
      <c r="C3878" t="s">
        <v>496</v>
      </c>
      <c r="D3878" t="s">
        <v>104</v>
      </c>
      <c r="E3878">
        <v>1</v>
      </c>
      <c r="F3878">
        <v>0</v>
      </c>
      <c r="G3878">
        <v>0</v>
      </c>
      <c r="H3878">
        <v>1</v>
      </c>
      <c r="I3878">
        <v>0</v>
      </c>
      <c r="J3878">
        <v>0</v>
      </c>
      <c r="K3878">
        <v>0</v>
      </c>
      <c r="L3878">
        <v>5</v>
      </c>
      <c r="M3878">
        <v>2</v>
      </c>
      <c r="N3878">
        <v>1</v>
      </c>
      <c r="O3878">
        <v>0</v>
      </c>
      <c r="P3878">
        <v>0</v>
      </c>
      <c r="Q3878">
        <v>5</v>
      </c>
      <c r="R3878">
        <v>3</v>
      </c>
      <c r="S3878">
        <v>0</v>
      </c>
      <c r="T3878">
        <v>0</v>
      </c>
      <c r="U3878">
        <v>0</v>
      </c>
    </row>
    <row r="3879" spans="1:21" x14ac:dyDescent="0.35">
      <c r="A3879" t="s">
        <v>512</v>
      </c>
      <c r="B3879">
        <v>44394</v>
      </c>
      <c r="C3879" t="s">
        <v>502</v>
      </c>
      <c r="D3879" t="s">
        <v>104</v>
      </c>
      <c r="E3879">
        <v>1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5.333333333333333</v>
      </c>
      <c r="M3879">
        <v>6</v>
      </c>
      <c r="N3879">
        <v>4</v>
      </c>
      <c r="O3879">
        <v>4</v>
      </c>
      <c r="P3879">
        <v>2</v>
      </c>
      <c r="Q3879">
        <v>3</v>
      </c>
      <c r="R3879">
        <v>3</v>
      </c>
      <c r="S3879">
        <v>0</v>
      </c>
      <c r="T3879">
        <v>0</v>
      </c>
      <c r="U3879">
        <v>0</v>
      </c>
    </row>
    <row r="3880" spans="1:21" x14ac:dyDescent="0.35">
      <c r="A3880" t="s">
        <v>512</v>
      </c>
      <c r="B3880">
        <v>44395</v>
      </c>
      <c r="C3880" t="s">
        <v>499</v>
      </c>
      <c r="D3880" t="s">
        <v>104</v>
      </c>
      <c r="E3880">
        <v>1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3.6666666666666665</v>
      </c>
      <c r="M3880">
        <v>6</v>
      </c>
      <c r="N3880">
        <v>4</v>
      </c>
      <c r="O3880">
        <v>4</v>
      </c>
      <c r="P3880">
        <v>1</v>
      </c>
      <c r="Q3880">
        <v>3</v>
      </c>
      <c r="R3880">
        <v>5</v>
      </c>
      <c r="S3880">
        <v>1</v>
      </c>
      <c r="T3880">
        <v>0</v>
      </c>
      <c r="U3880">
        <v>0</v>
      </c>
    </row>
    <row r="3881" spans="1:21" x14ac:dyDescent="0.35">
      <c r="A3881" t="s">
        <v>512</v>
      </c>
      <c r="B3881">
        <v>44396</v>
      </c>
      <c r="C3881" t="s">
        <v>504</v>
      </c>
      <c r="D3881" t="s">
        <v>48</v>
      </c>
      <c r="E3881">
        <v>1</v>
      </c>
      <c r="F3881">
        <v>0</v>
      </c>
      <c r="G3881">
        <v>0</v>
      </c>
      <c r="H3881">
        <v>0</v>
      </c>
      <c r="I3881">
        <v>1</v>
      </c>
      <c r="J3881">
        <v>0</v>
      </c>
      <c r="K3881">
        <v>0</v>
      </c>
      <c r="L3881">
        <v>5</v>
      </c>
      <c r="M3881">
        <v>7</v>
      </c>
      <c r="N3881">
        <v>4</v>
      </c>
      <c r="O3881">
        <v>4</v>
      </c>
      <c r="P3881">
        <v>3</v>
      </c>
      <c r="Q3881">
        <v>2</v>
      </c>
      <c r="R3881">
        <v>6</v>
      </c>
      <c r="S3881">
        <v>0</v>
      </c>
      <c r="T3881">
        <v>0</v>
      </c>
      <c r="U3881">
        <v>0</v>
      </c>
    </row>
    <row r="3882" spans="1:21" x14ac:dyDescent="0.35">
      <c r="A3882" t="s">
        <v>512</v>
      </c>
      <c r="B3882">
        <v>44397</v>
      </c>
      <c r="C3882" t="s">
        <v>497</v>
      </c>
      <c r="D3882" t="s">
        <v>48</v>
      </c>
      <c r="E3882">
        <v>1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6</v>
      </c>
      <c r="M3882">
        <v>7</v>
      </c>
      <c r="N3882">
        <v>3</v>
      </c>
      <c r="O3882">
        <v>3</v>
      </c>
      <c r="P3882">
        <v>0</v>
      </c>
      <c r="Q3882">
        <v>1</v>
      </c>
      <c r="R3882">
        <v>6</v>
      </c>
      <c r="S3882">
        <v>0</v>
      </c>
      <c r="T3882">
        <v>0</v>
      </c>
      <c r="U3882">
        <v>0</v>
      </c>
    </row>
    <row r="3883" spans="1:21" x14ac:dyDescent="0.35">
      <c r="A3883" t="s">
        <v>512</v>
      </c>
      <c r="B3883">
        <v>44398</v>
      </c>
      <c r="C3883" t="s">
        <v>505</v>
      </c>
      <c r="D3883" t="s">
        <v>48</v>
      </c>
      <c r="E3883">
        <v>1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3</v>
      </c>
      <c r="M3883">
        <v>7</v>
      </c>
      <c r="N3883">
        <v>4</v>
      </c>
      <c r="O3883">
        <v>4</v>
      </c>
      <c r="P3883">
        <v>0</v>
      </c>
      <c r="Q3883">
        <v>1</v>
      </c>
      <c r="R3883">
        <v>3</v>
      </c>
      <c r="S3883">
        <v>1</v>
      </c>
      <c r="T3883">
        <v>0</v>
      </c>
      <c r="U3883">
        <v>1</v>
      </c>
    </row>
    <row r="3884" spans="1:21" x14ac:dyDescent="0.35">
      <c r="A3884" t="s">
        <v>512</v>
      </c>
      <c r="B3884">
        <v>44400</v>
      </c>
      <c r="C3884" t="s">
        <v>496</v>
      </c>
      <c r="D3884" t="s">
        <v>45</v>
      </c>
      <c r="E3884">
        <v>1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5.333333333333333</v>
      </c>
      <c r="M3884">
        <v>6</v>
      </c>
      <c r="N3884">
        <v>3</v>
      </c>
      <c r="O3884">
        <v>3</v>
      </c>
      <c r="P3884">
        <v>2</v>
      </c>
      <c r="Q3884">
        <v>1</v>
      </c>
      <c r="R3884">
        <v>8</v>
      </c>
      <c r="S3884">
        <v>1</v>
      </c>
      <c r="T3884">
        <v>0</v>
      </c>
      <c r="U3884">
        <v>1</v>
      </c>
    </row>
    <row r="3885" spans="1:21" x14ac:dyDescent="0.35">
      <c r="A3885" t="s">
        <v>512</v>
      </c>
      <c r="B3885">
        <v>44401</v>
      </c>
      <c r="C3885" t="s">
        <v>502</v>
      </c>
      <c r="D3885" t="s">
        <v>45</v>
      </c>
      <c r="E3885">
        <v>1</v>
      </c>
      <c r="F3885">
        <v>0</v>
      </c>
      <c r="G3885">
        <v>0</v>
      </c>
      <c r="H3885">
        <v>1</v>
      </c>
      <c r="I3885">
        <v>0</v>
      </c>
      <c r="J3885">
        <v>0</v>
      </c>
      <c r="K3885">
        <v>0</v>
      </c>
      <c r="L3885">
        <v>5.333333333333333</v>
      </c>
      <c r="M3885">
        <v>4</v>
      </c>
      <c r="N3885">
        <v>2</v>
      </c>
      <c r="O3885">
        <v>2</v>
      </c>
      <c r="P3885">
        <v>1</v>
      </c>
      <c r="Q3885">
        <v>1</v>
      </c>
      <c r="R3885">
        <v>9</v>
      </c>
      <c r="S3885">
        <v>0</v>
      </c>
      <c r="T3885">
        <v>0</v>
      </c>
      <c r="U3885">
        <v>0</v>
      </c>
    </row>
    <row r="3886" spans="1:21" x14ac:dyDescent="0.35">
      <c r="A3886" t="s">
        <v>512</v>
      </c>
      <c r="B3886">
        <v>44402</v>
      </c>
      <c r="C3886" t="s">
        <v>499</v>
      </c>
      <c r="D3886" t="s">
        <v>45</v>
      </c>
      <c r="E3886">
        <v>1</v>
      </c>
      <c r="F3886">
        <v>0</v>
      </c>
      <c r="G3886">
        <v>0</v>
      </c>
      <c r="H3886">
        <v>0</v>
      </c>
      <c r="I3886">
        <v>1</v>
      </c>
      <c r="J3886">
        <v>0</v>
      </c>
      <c r="K3886">
        <v>0</v>
      </c>
      <c r="L3886">
        <v>4</v>
      </c>
      <c r="M3886">
        <v>3</v>
      </c>
      <c r="N3886">
        <v>2</v>
      </c>
      <c r="O3886">
        <v>2</v>
      </c>
      <c r="P3886">
        <v>2</v>
      </c>
      <c r="Q3886">
        <v>1</v>
      </c>
      <c r="R3886">
        <v>6</v>
      </c>
      <c r="S3886">
        <v>0</v>
      </c>
      <c r="T3886">
        <v>0</v>
      </c>
      <c r="U3886">
        <v>0</v>
      </c>
    </row>
    <row r="3887" spans="1:21" x14ac:dyDescent="0.35">
      <c r="A3887" t="s">
        <v>512</v>
      </c>
      <c r="B3887">
        <v>44404</v>
      </c>
      <c r="C3887" t="s">
        <v>506</v>
      </c>
      <c r="D3887" t="s">
        <v>108</v>
      </c>
      <c r="E3887">
        <v>1</v>
      </c>
      <c r="F3887">
        <v>0</v>
      </c>
      <c r="G3887">
        <v>0</v>
      </c>
      <c r="H3887">
        <v>0</v>
      </c>
      <c r="I3887">
        <v>1</v>
      </c>
      <c r="J3887">
        <v>0</v>
      </c>
      <c r="K3887">
        <v>0</v>
      </c>
      <c r="L3887">
        <v>1</v>
      </c>
      <c r="M3887">
        <v>5</v>
      </c>
      <c r="N3887">
        <v>8</v>
      </c>
      <c r="O3887">
        <v>6</v>
      </c>
      <c r="P3887">
        <v>1</v>
      </c>
      <c r="Q3887">
        <v>3</v>
      </c>
      <c r="R3887">
        <v>2</v>
      </c>
      <c r="S3887">
        <v>1</v>
      </c>
      <c r="T3887">
        <v>0</v>
      </c>
      <c r="U3887">
        <v>0</v>
      </c>
    </row>
    <row r="3888" spans="1:21" x14ac:dyDescent="0.35">
      <c r="A3888" t="s">
        <v>512</v>
      </c>
      <c r="B3888" t="s">
        <v>0</v>
      </c>
      <c r="C3888" t="s">
        <v>1</v>
      </c>
      <c r="D3888" t="s">
        <v>2</v>
      </c>
      <c r="E3888" t="s">
        <v>3</v>
      </c>
      <c r="F3888" t="s">
        <v>4</v>
      </c>
      <c r="G3888" t="s">
        <v>5</v>
      </c>
      <c r="H3888" t="s">
        <v>6</v>
      </c>
      <c r="I3888" t="s">
        <v>7</v>
      </c>
      <c r="J3888" t="s">
        <v>8</v>
      </c>
      <c r="K3888" t="s">
        <v>9</v>
      </c>
      <c r="L3888" t="s">
        <v>10</v>
      </c>
      <c r="M3888" t="s">
        <v>11</v>
      </c>
      <c r="N3888" t="s">
        <v>12</v>
      </c>
      <c r="O3888" t="s">
        <v>13</v>
      </c>
      <c r="P3888" t="s">
        <v>14</v>
      </c>
      <c r="Q3888" t="s">
        <v>15</v>
      </c>
      <c r="R3888" t="s">
        <v>16</v>
      </c>
      <c r="S3888" t="s">
        <v>17</v>
      </c>
      <c r="T3888" t="s">
        <v>18</v>
      </c>
      <c r="U3888" t="s">
        <v>19</v>
      </c>
    </row>
    <row r="3889" spans="1:21" x14ac:dyDescent="0.35">
      <c r="A3889" t="s">
        <v>512</v>
      </c>
      <c r="B3889">
        <v>44405</v>
      </c>
      <c r="C3889" t="s">
        <v>505</v>
      </c>
      <c r="D3889" t="s">
        <v>108</v>
      </c>
      <c r="E3889">
        <v>1</v>
      </c>
      <c r="F3889">
        <v>0</v>
      </c>
      <c r="G3889">
        <v>0</v>
      </c>
      <c r="H3889">
        <v>0</v>
      </c>
      <c r="I3889">
        <v>1</v>
      </c>
      <c r="J3889">
        <v>0</v>
      </c>
      <c r="K3889">
        <v>0</v>
      </c>
      <c r="L3889">
        <v>5</v>
      </c>
      <c r="M3889">
        <v>10</v>
      </c>
      <c r="N3889">
        <v>6</v>
      </c>
      <c r="O3889">
        <v>6</v>
      </c>
      <c r="P3889">
        <v>0</v>
      </c>
      <c r="Q3889">
        <v>1</v>
      </c>
      <c r="R3889">
        <v>3</v>
      </c>
      <c r="S3889">
        <v>1</v>
      </c>
      <c r="T3889">
        <v>0</v>
      </c>
      <c r="U3889">
        <v>0</v>
      </c>
    </row>
    <row r="3890" spans="1:21" x14ac:dyDescent="0.35">
      <c r="A3890" t="s">
        <v>512</v>
      </c>
      <c r="B3890">
        <v>44406</v>
      </c>
      <c r="C3890" t="s">
        <v>496</v>
      </c>
      <c r="D3890" t="s">
        <v>108</v>
      </c>
      <c r="E3890">
        <v>1</v>
      </c>
      <c r="F3890">
        <v>0</v>
      </c>
      <c r="G3890">
        <v>0</v>
      </c>
      <c r="H3890">
        <v>0</v>
      </c>
      <c r="I3890">
        <v>1</v>
      </c>
      <c r="J3890">
        <v>0</v>
      </c>
      <c r="K3890">
        <v>0</v>
      </c>
      <c r="L3890">
        <v>5.333333333333333</v>
      </c>
      <c r="M3890">
        <v>6</v>
      </c>
      <c r="N3890">
        <v>3</v>
      </c>
      <c r="O3890">
        <v>3</v>
      </c>
      <c r="P3890">
        <v>0</v>
      </c>
      <c r="Q3890">
        <v>1</v>
      </c>
      <c r="R3890">
        <v>5</v>
      </c>
      <c r="S3890">
        <v>0</v>
      </c>
      <c r="T3890">
        <v>0</v>
      </c>
      <c r="U3890">
        <v>1</v>
      </c>
    </row>
    <row r="3891" spans="1:21" x14ac:dyDescent="0.35">
      <c r="A3891" t="s">
        <v>512</v>
      </c>
      <c r="B3891">
        <v>44407</v>
      </c>
      <c r="C3891" t="s">
        <v>502</v>
      </c>
      <c r="D3891" t="s">
        <v>116</v>
      </c>
      <c r="E3891">
        <v>1</v>
      </c>
      <c r="F3891">
        <v>0</v>
      </c>
      <c r="G3891">
        <v>0</v>
      </c>
      <c r="H3891">
        <v>1</v>
      </c>
      <c r="I3891">
        <v>0</v>
      </c>
      <c r="J3891">
        <v>0</v>
      </c>
      <c r="K3891">
        <v>0</v>
      </c>
      <c r="L3891">
        <v>6</v>
      </c>
      <c r="M3891">
        <v>1</v>
      </c>
      <c r="N3891">
        <v>0</v>
      </c>
      <c r="O3891">
        <v>0</v>
      </c>
      <c r="P3891">
        <v>0</v>
      </c>
      <c r="Q3891">
        <v>4</v>
      </c>
      <c r="R3891">
        <v>4</v>
      </c>
      <c r="S3891">
        <v>0</v>
      </c>
      <c r="T3891">
        <v>0</v>
      </c>
      <c r="U3891">
        <v>0</v>
      </c>
    </row>
    <row r="3892" spans="1:21" x14ac:dyDescent="0.35">
      <c r="A3892" t="s">
        <v>512</v>
      </c>
      <c r="B3892">
        <v>44408</v>
      </c>
      <c r="C3892" t="s">
        <v>499</v>
      </c>
      <c r="D3892" t="s">
        <v>116</v>
      </c>
      <c r="E3892">
        <v>1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6</v>
      </c>
      <c r="M3892">
        <v>3</v>
      </c>
      <c r="N3892">
        <v>1</v>
      </c>
      <c r="O3892">
        <v>1</v>
      </c>
      <c r="P3892">
        <v>0</v>
      </c>
      <c r="Q3892">
        <v>2</v>
      </c>
      <c r="R3892">
        <v>4</v>
      </c>
      <c r="S3892">
        <v>0</v>
      </c>
      <c r="T3892">
        <v>0</v>
      </c>
      <c r="U3892">
        <v>0</v>
      </c>
    </row>
    <row r="3893" spans="1:21" x14ac:dyDescent="0.35">
      <c r="A3893" t="s">
        <v>512</v>
      </c>
      <c r="B3893">
        <v>44409</v>
      </c>
      <c r="C3893" t="s">
        <v>498</v>
      </c>
      <c r="D3893" t="s">
        <v>116</v>
      </c>
      <c r="E3893">
        <v>1</v>
      </c>
      <c r="F3893">
        <v>0</v>
      </c>
      <c r="G3893">
        <v>0</v>
      </c>
      <c r="H3893">
        <v>0</v>
      </c>
      <c r="I3893">
        <v>1</v>
      </c>
      <c r="J3893">
        <v>0</v>
      </c>
      <c r="K3893">
        <v>0</v>
      </c>
      <c r="L3893">
        <v>5</v>
      </c>
      <c r="M3893">
        <v>8</v>
      </c>
      <c r="N3893">
        <v>4</v>
      </c>
      <c r="O3893">
        <v>4</v>
      </c>
      <c r="P3893">
        <v>0</v>
      </c>
      <c r="Q3893">
        <v>0</v>
      </c>
      <c r="R3893">
        <v>2</v>
      </c>
      <c r="S3893">
        <v>0</v>
      </c>
      <c r="T3893">
        <v>0</v>
      </c>
      <c r="U3893">
        <v>0</v>
      </c>
    </row>
    <row r="3894" spans="1:21" x14ac:dyDescent="0.35">
      <c r="A3894" t="s">
        <v>512</v>
      </c>
      <c r="B3894">
        <v>44410</v>
      </c>
      <c r="C3894" t="s">
        <v>130</v>
      </c>
      <c r="D3894" t="s">
        <v>105</v>
      </c>
      <c r="E3894">
        <v>1</v>
      </c>
      <c r="F3894">
        <v>0</v>
      </c>
      <c r="G3894">
        <v>0</v>
      </c>
      <c r="H3894">
        <v>0</v>
      </c>
      <c r="I3894">
        <v>1</v>
      </c>
      <c r="J3894">
        <v>0</v>
      </c>
      <c r="K3894">
        <v>0</v>
      </c>
      <c r="L3894">
        <v>5</v>
      </c>
      <c r="M3894">
        <v>2</v>
      </c>
      <c r="N3894">
        <v>1</v>
      </c>
      <c r="O3894">
        <v>1</v>
      </c>
      <c r="P3894">
        <v>0</v>
      </c>
      <c r="Q3894">
        <v>2</v>
      </c>
      <c r="R3894">
        <v>0</v>
      </c>
      <c r="S3894">
        <v>0</v>
      </c>
      <c r="T3894">
        <v>0</v>
      </c>
      <c r="U3894">
        <v>0</v>
      </c>
    </row>
    <row r="3895" spans="1:21" x14ac:dyDescent="0.35">
      <c r="A3895" t="s">
        <v>512</v>
      </c>
      <c r="B3895">
        <v>44411</v>
      </c>
      <c r="C3895" t="s">
        <v>505</v>
      </c>
      <c r="D3895" t="s">
        <v>105</v>
      </c>
      <c r="E3895">
        <v>1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4</v>
      </c>
      <c r="M3895">
        <v>5</v>
      </c>
      <c r="N3895">
        <v>3</v>
      </c>
      <c r="O3895">
        <v>3</v>
      </c>
      <c r="P3895">
        <v>1</v>
      </c>
      <c r="Q3895">
        <v>3</v>
      </c>
      <c r="R3895">
        <v>4</v>
      </c>
      <c r="S3895">
        <v>0</v>
      </c>
      <c r="T3895">
        <v>0</v>
      </c>
      <c r="U3895">
        <v>0</v>
      </c>
    </row>
    <row r="3896" spans="1:21" x14ac:dyDescent="0.35">
      <c r="A3896" t="s">
        <v>512</v>
      </c>
      <c r="B3896">
        <v>44412</v>
      </c>
      <c r="C3896" t="s">
        <v>507</v>
      </c>
      <c r="D3896" t="s">
        <v>105</v>
      </c>
      <c r="E3896">
        <v>1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4</v>
      </c>
      <c r="M3896">
        <v>3</v>
      </c>
      <c r="N3896">
        <v>1</v>
      </c>
      <c r="O3896">
        <v>1</v>
      </c>
      <c r="P3896">
        <v>0</v>
      </c>
      <c r="Q3896">
        <v>1</v>
      </c>
      <c r="R3896">
        <v>2</v>
      </c>
      <c r="S3896">
        <v>0</v>
      </c>
      <c r="T3896">
        <v>0</v>
      </c>
      <c r="U3896">
        <v>0</v>
      </c>
    </row>
    <row r="3897" spans="1:21" x14ac:dyDescent="0.35">
      <c r="A3897" t="s">
        <v>512</v>
      </c>
      <c r="B3897">
        <v>44413</v>
      </c>
      <c r="C3897" t="s">
        <v>502</v>
      </c>
      <c r="D3897" t="s">
        <v>91</v>
      </c>
      <c r="E3897">
        <v>1</v>
      </c>
      <c r="F3897">
        <v>0</v>
      </c>
      <c r="G3897">
        <v>0</v>
      </c>
      <c r="H3897">
        <v>0</v>
      </c>
      <c r="I3897">
        <v>1</v>
      </c>
      <c r="J3897">
        <v>0</v>
      </c>
      <c r="K3897">
        <v>0</v>
      </c>
      <c r="L3897">
        <v>4</v>
      </c>
      <c r="M3897">
        <v>8</v>
      </c>
      <c r="N3897">
        <v>7</v>
      </c>
      <c r="O3897">
        <v>3</v>
      </c>
      <c r="P3897">
        <v>3</v>
      </c>
      <c r="Q3897">
        <v>2</v>
      </c>
      <c r="R3897">
        <v>5</v>
      </c>
      <c r="S3897">
        <v>1</v>
      </c>
      <c r="T3897">
        <v>0</v>
      </c>
      <c r="U3897">
        <v>0</v>
      </c>
    </row>
    <row r="3898" spans="1:21" x14ac:dyDescent="0.35">
      <c r="A3898" t="s">
        <v>512</v>
      </c>
      <c r="B3898">
        <v>44414</v>
      </c>
      <c r="C3898" t="s">
        <v>499</v>
      </c>
      <c r="D3898" t="s">
        <v>91</v>
      </c>
      <c r="E3898">
        <v>1</v>
      </c>
      <c r="F3898">
        <v>0</v>
      </c>
      <c r="G3898">
        <v>0</v>
      </c>
      <c r="H3898">
        <v>0</v>
      </c>
      <c r="I3898">
        <v>1</v>
      </c>
      <c r="J3898">
        <v>0</v>
      </c>
      <c r="K3898">
        <v>0</v>
      </c>
      <c r="L3898">
        <v>5</v>
      </c>
      <c r="M3898">
        <v>7</v>
      </c>
      <c r="N3898">
        <v>9</v>
      </c>
      <c r="O3898">
        <v>8</v>
      </c>
      <c r="P3898">
        <v>2</v>
      </c>
      <c r="Q3898">
        <v>4</v>
      </c>
      <c r="R3898">
        <v>5</v>
      </c>
      <c r="S3898">
        <v>0</v>
      </c>
      <c r="T3898">
        <v>0</v>
      </c>
      <c r="U3898">
        <v>0</v>
      </c>
    </row>
    <row r="3899" spans="1:21" x14ac:dyDescent="0.35">
      <c r="A3899" t="s">
        <v>512</v>
      </c>
      <c r="B3899">
        <v>44415</v>
      </c>
      <c r="C3899" t="s">
        <v>498</v>
      </c>
      <c r="D3899" t="s">
        <v>91</v>
      </c>
      <c r="E3899">
        <v>1</v>
      </c>
      <c r="F3899">
        <v>0</v>
      </c>
      <c r="G3899">
        <v>0</v>
      </c>
      <c r="H3899">
        <v>0</v>
      </c>
      <c r="I3899">
        <v>1</v>
      </c>
      <c r="J3899">
        <v>0</v>
      </c>
      <c r="K3899">
        <v>0</v>
      </c>
      <c r="L3899">
        <v>5</v>
      </c>
      <c r="M3899">
        <v>7</v>
      </c>
      <c r="N3899">
        <v>4</v>
      </c>
      <c r="O3899">
        <v>4</v>
      </c>
      <c r="P3899">
        <v>1</v>
      </c>
      <c r="Q3899">
        <v>4</v>
      </c>
      <c r="R3899">
        <v>4</v>
      </c>
      <c r="S3899">
        <v>1</v>
      </c>
      <c r="T3899">
        <v>0</v>
      </c>
      <c r="U3899">
        <v>0</v>
      </c>
    </row>
    <row r="3900" spans="1:21" x14ac:dyDescent="0.35">
      <c r="A3900" t="s">
        <v>512</v>
      </c>
      <c r="B3900">
        <v>44416</v>
      </c>
      <c r="C3900" t="s">
        <v>130</v>
      </c>
      <c r="D3900" t="s">
        <v>91</v>
      </c>
      <c r="E3900">
        <v>1</v>
      </c>
      <c r="F3900">
        <v>0</v>
      </c>
      <c r="G3900">
        <v>0</v>
      </c>
      <c r="H3900">
        <v>0</v>
      </c>
      <c r="I3900">
        <v>1</v>
      </c>
      <c r="J3900">
        <v>0</v>
      </c>
      <c r="K3900">
        <v>0</v>
      </c>
      <c r="L3900">
        <v>6</v>
      </c>
      <c r="M3900">
        <v>6</v>
      </c>
      <c r="N3900">
        <v>3</v>
      </c>
      <c r="O3900">
        <v>3</v>
      </c>
      <c r="P3900">
        <v>0</v>
      </c>
      <c r="Q3900">
        <v>1</v>
      </c>
      <c r="R3900">
        <v>7</v>
      </c>
      <c r="S3900">
        <v>0</v>
      </c>
      <c r="T3900">
        <v>0</v>
      </c>
      <c r="U3900">
        <v>0</v>
      </c>
    </row>
    <row r="3901" spans="1:21" x14ac:dyDescent="0.35">
      <c r="A3901" t="s">
        <v>512</v>
      </c>
      <c r="B3901">
        <v>44418</v>
      </c>
      <c r="C3901" t="s">
        <v>507</v>
      </c>
      <c r="D3901" t="s">
        <v>103</v>
      </c>
      <c r="E3901">
        <v>1</v>
      </c>
      <c r="F3901">
        <v>0</v>
      </c>
      <c r="G3901">
        <v>0</v>
      </c>
      <c r="H3901">
        <v>0</v>
      </c>
      <c r="I3901">
        <v>1</v>
      </c>
      <c r="J3901">
        <v>0</v>
      </c>
      <c r="K3901">
        <v>0</v>
      </c>
      <c r="L3901">
        <v>5</v>
      </c>
      <c r="M3901">
        <v>5</v>
      </c>
      <c r="N3901">
        <v>2</v>
      </c>
      <c r="O3901">
        <v>2</v>
      </c>
      <c r="P3901">
        <v>2</v>
      </c>
      <c r="Q3901">
        <v>0</v>
      </c>
      <c r="R3901">
        <v>6</v>
      </c>
      <c r="S3901">
        <v>0</v>
      </c>
      <c r="T3901">
        <v>0</v>
      </c>
      <c r="U3901">
        <v>0</v>
      </c>
    </row>
    <row r="3902" spans="1:21" x14ac:dyDescent="0.35">
      <c r="A3902" t="s">
        <v>512</v>
      </c>
      <c r="B3902">
        <v>44419</v>
      </c>
      <c r="C3902" t="s">
        <v>502</v>
      </c>
      <c r="D3902" t="s">
        <v>103</v>
      </c>
      <c r="E3902">
        <v>1</v>
      </c>
      <c r="F3902">
        <v>0</v>
      </c>
      <c r="G3902">
        <v>0</v>
      </c>
      <c r="H3902">
        <v>0</v>
      </c>
      <c r="I3902">
        <v>1</v>
      </c>
      <c r="J3902">
        <v>0</v>
      </c>
      <c r="K3902">
        <v>0</v>
      </c>
      <c r="L3902">
        <v>4.666666666666667</v>
      </c>
      <c r="M3902">
        <v>4</v>
      </c>
      <c r="N3902">
        <v>1</v>
      </c>
      <c r="O3902">
        <v>1</v>
      </c>
      <c r="P3902">
        <v>0</v>
      </c>
      <c r="Q3902">
        <v>3</v>
      </c>
      <c r="R3902">
        <v>4</v>
      </c>
      <c r="S3902">
        <v>0</v>
      </c>
      <c r="T3902">
        <v>0</v>
      </c>
      <c r="U3902">
        <v>0</v>
      </c>
    </row>
    <row r="3903" spans="1:21" x14ac:dyDescent="0.35">
      <c r="A3903" t="s">
        <v>512</v>
      </c>
      <c r="B3903">
        <v>44420</v>
      </c>
      <c r="C3903" t="s">
        <v>499</v>
      </c>
      <c r="D3903" t="s">
        <v>103</v>
      </c>
      <c r="E3903">
        <v>1</v>
      </c>
      <c r="F3903">
        <v>0</v>
      </c>
      <c r="G3903">
        <v>0</v>
      </c>
      <c r="H3903">
        <v>0</v>
      </c>
      <c r="I3903">
        <v>1</v>
      </c>
      <c r="J3903">
        <v>0</v>
      </c>
      <c r="K3903">
        <v>0</v>
      </c>
      <c r="L3903">
        <v>5</v>
      </c>
      <c r="M3903">
        <v>5</v>
      </c>
      <c r="N3903">
        <v>5</v>
      </c>
      <c r="O3903">
        <v>5</v>
      </c>
      <c r="P3903">
        <v>2</v>
      </c>
      <c r="Q3903">
        <v>2</v>
      </c>
      <c r="R3903">
        <v>4</v>
      </c>
      <c r="S3903">
        <v>1</v>
      </c>
      <c r="T3903">
        <v>0</v>
      </c>
      <c r="U3903">
        <v>0</v>
      </c>
    </row>
    <row r="3904" spans="1:21" x14ac:dyDescent="0.35">
      <c r="A3904" t="s">
        <v>512</v>
      </c>
      <c r="B3904" t="s">
        <v>383</v>
      </c>
      <c r="C3904" t="s">
        <v>130</v>
      </c>
      <c r="D3904" t="s">
        <v>108</v>
      </c>
      <c r="E3904">
        <v>1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4</v>
      </c>
      <c r="M3904">
        <v>7</v>
      </c>
      <c r="N3904">
        <v>4</v>
      </c>
      <c r="O3904">
        <v>4</v>
      </c>
      <c r="P3904">
        <v>2</v>
      </c>
      <c r="Q3904">
        <v>0</v>
      </c>
      <c r="R3904">
        <v>1</v>
      </c>
      <c r="S3904">
        <v>0</v>
      </c>
      <c r="T3904">
        <v>0</v>
      </c>
      <c r="U3904">
        <v>1</v>
      </c>
    </row>
    <row r="3905" spans="1:21" x14ac:dyDescent="0.35">
      <c r="A3905" t="s">
        <v>512</v>
      </c>
      <c r="B3905" t="s">
        <v>384</v>
      </c>
      <c r="C3905" t="s">
        <v>498</v>
      </c>
      <c r="D3905" t="s">
        <v>108</v>
      </c>
      <c r="E3905">
        <v>1</v>
      </c>
      <c r="F3905">
        <v>0</v>
      </c>
      <c r="G3905">
        <v>0</v>
      </c>
      <c r="H3905">
        <v>0</v>
      </c>
      <c r="I3905">
        <v>1</v>
      </c>
      <c r="J3905">
        <v>0</v>
      </c>
      <c r="K3905">
        <v>0</v>
      </c>
      <c r="L3905">
        <v>4.333333333333333</v>
      </c>
      <c r="M3905">
        <v>9</v>
      </c>
      <c r="N3905">
        <v>2</v>
      </c>
      <c r="O3905">
        <v>2</v>
      </c>
      <c r="P3905">
        <v>0</v>
      </c>
      <c r="Q3905">
        <v>1</v>
      </c>
      <c r="R3905">
        <v>3</v>
      </c>
      <c r="S3905">
        <v>0</v>
      </c>
      <c r="T3905">
        <v>0</v>
      </c>
      <c r="U3905">
        <v>0</v>
      </c>
    </row>
    <row r="3906" spans="1:21" x14ac:dyDescent="0.35">
      <c r="A3906" t="s">
        <v>512</v>
      </c>
      <c r="B3906">
        <v>44423</v>
      </c>
      <c r="C3906" t="s">
        <v>508</v>
      </c>
      <c r="D3906" t="s">
        <v>108</v>
      </c>
      <c r="E3906">
        <v>1</v>
      </c>
      <c r="F3906">
        <v>0</v>
      </c>
      <c r="G3906">
        <v>0</v>
      </c>
      <c r="H3906">
        <v>0</v>
      </c>
      <c r="I3906">
        <v>1</v>
      </c>
      <c r="J3906">
        <v>0</v>
      </c>
      <c r="K3906">
        <v>0</v>
      </c>
      <c r="L3906">
        <v>4.666666666666667</v>
      </c>
      <c r="M3906">
        <v>5</v>
      </c>
      <c r="N3906">
        <v>2</v>
      </c>
      <c r="O3906">
        <v>1</v>
      </c>
      <c r="P3906">
        <v>0</v>
      </c>
      <c r="Q3906">
        <v>3</v>
      </c>
      <c r="R3906">
        <v>3</v>
      </c>
      <c r="S3906">
        <v>0</v>
      </c>
      <c r="T3906">
        <v>0</v>
      </c>
      <c r="U3906">
        <v>0</v>
      </c>
    </row>
    <row r="3907" spans="1:21" x14ac:dyDescent="0.35">
      <c r="A3907" t="s">
        <v>512</v>
      </c>
      <c r="B3907">
        <v>44424</v>
      </c>
      <c r="C3907" t="s">
        <v>507</v>
      </c>
      <c r="D3907" t="s">
        <v>61</v>
      </c>
      <c r="E3907">
        <v>1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5.666666666666667</v>
      </c>
      <c r="M3907">
        <v>3</v>
      </c>
      <c r="N3907">
        <v>0</v>
      </c>
      <c r="O3907">
        <v>0</v>
      </c>
      <c r="P3907">
        <v>0</v>
      </c>
      <c r="Q3907">
        <v>1</v>
      </c>
      <c r="R3907">
        <v>4</v>
      </c>
      <c r="S3907">
        <v>1</v>
      </c>
      <c r="T3907">
        <v>0</v>
      </c>
      <c r="U3907">
        <v>0</v>
      </c>
    </row>
    <row r="3908" spans="1:21" x14ac:dyDescent="0.35">
      <c r="A3908" t="s">
        <v>512</v>
      </c>
      <c r="B3908">
        <v>44425</v>
      </c>
      <c r="C3908" t="s">
        <v>502</v>
      </c>
      <c r="D3908" t="s">
        <v>61</v>
      </c>
      <c r="E3908">
        <v>1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4</v>
      </c>
      <c r="M3908">
        <v>5</v>
      </c>
      <c r="N3908">
        <v>2</v>
      </c>
      <c r="O3908">
        <v>2</v>
      </c>
      <c r="P3908">
        <v>0</v>
      </c>
      <c r="Q3908">
        <v>2</v>
      </c>
      <c r="R3908">
        <v>4</v>
      </c>
      <c r="S3908">
        <v>0</v>
      </c>
      <c r="T3908">
        <v>0</v>
      </c>
      <c r="U3908">
        <v>0</v>
      </c>
    </row>
    <row r="3909" spans="1:21" x14ac:dyDescent="0.35">
      <c r="A3909" t="s">
        <v>512</v>
      </c>
      <c r="B3909" t="s">
        <v>0</v>
      </c>
      <c r="C3909" t="s">
        <v>1</v>
      </c>
      <c r="D3909" t="s">
        <v>2</v>
      </c>
      <c r="E3909" t="s">
        <v>3</v>
      </c>
      <c r="F3909" t="s">
        <v>4</v>
      </c>
      <c r="G3909" t="s">
        <v>5</v>
      </c>
      <c r="H3909" t="s">
        <v>6</v>
      </c>
      <c r="I3909" t="s">
        <v>7</v>
      </c>
      <c r="J3909" t="s">
        <v>8</v>
      </c>
      <c r="K3909" t="s">
        <v>9</v>
      </c>
      <c r="L3909" t="s">
        <v>10</v>
      </c>
      <c r="M3909" t="s">
        <v>11</v>
      </c>
      <c r="N3909" t="s">
        <v>12</v>
      </c>
      <c r="O3909" t="s">
        <v>13</v>
      </c>
      <c r="P3909" t="s">
        <v>14</v>
      </c>
      <c r="Q3909" t="s">
        <v>15</v>
      </c>
      <c r="R3909" t="s">
        <v>16</v>
      </c>
      <c r="S3909" t="s">
        <v>17</v>
      </c>
      <c r="T3909" t="s">
        <v>18</v>
      </c>
      <c r="U3909" t="s">
        <v>19</v>
      </c>
    </row>
    <row r="3910" spans="1:21" x14ac:dyDescent="0.35">
      <c r="A3910" t="s">
        <v>512</v>
      </c>
      <c r="B3910">
        <v>44426</v>
      </c>
      <c r="C3910" t="s">
        <v>499</v>
      </c>
      <c r="D3910" t="s">
        <v>61</v>
      </c>
      <c r="E3910">
        <v>1</v>
      </c>
      <c r="F3910">
        <v>0</v>
      </c>
      <c r="G3910">
        <v>0</v>
      </c>
      <c r="H3910">
        <v>0</v>
      </c>
      <c r="I3910">
        <v>1</v>
      </c>
      <c r="J3910">
        <v>0</v>
      </c>
      <c r="K3910">
        <v>0</v>
      </c>
      <c r="L3910">
        <v>4</v>
      </c>
      <c r="M3910">
        <v>8</v>
      </c>
      <c r="N3910">
        <v>7</v>
      </c>
      <c r="O3910">
        <v>7</v>
      </c>
      <c r="P3910">
        <v>3</v>
      </c>
      <c r="Q3910">
        <v>2</v>
      </c>
      <c r="R3910">
        <v>6</v>
      </c>
      <c r="S3910">
        <v>0</v>
      </c>
      <c r="T3910">
        <v>0</v>
      </c>
      <c r="U3910">
        <v>0</v>
      </c>
    </row>
    <row r="3911" spans="1:21" x14ac:dyDescent="0.35">
      <c r="A3911" t="s">
        <v>512</v>
      </c>
      <c r="B3911">
        <v>44428</v>
      </c>
      <c r="C3911" t="s">
        <v>498</v>
      </c>
      <c r="D3911" t="s">
        <v>110</v>
      </c>
      <c r="E3911">
        <v>1</v>
      </c>
      <c r="F3911">
        <v>0</v>
      </c>
      <c r="G3911">
        <v>0</v>
      </c>
      <c r="H3911">
        <v>1</v>
      </c>
      <c r="I3911">
        <v>0</v>
      </c>
      <c r="J3911">
        <v>0</v>
      </c>
      <c r="K3911">
        <v>0</v>
      </c>
      <c r="L3911">
        <v>5</v>
      </c>
      <c r="M3911">
        <v>6</v>
      </c>
      <c r="N3911">
        <v>0</v>
      </c>
      <c r="O3911">
        <v>0</v>
      </c>
      <c r="P3911">
        <v>0</v>
      </c>
      <c r="Q3911">
        <v>1</v>
      </c>
      <c r="R3911">
        <v>6</v>
      </c>
      <c r="S3911">
        <v>0</v>
      </c>
      <c r="T3911">
        <v>0</v>
      </c>
      <c r="U3911">
        <v>0</v>
      </c>
    </row>
    <row r="3912" spans="1:21" x14ac:dyDescent="0.35">
      <c r="A3912" t="s">
        <v>512</v>
      </c>
      <c r="B3912">
        <v>44429</v>
      </c>
      <c r="C3912" t="s">
        <v>508</v>
      </c>
      <c r="D3912" t="s">
        <v>110</v>
      </c>
      <c r="E3912">
        <v>1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5</v>
      </c>
      <c r="M3912">
        <v>3</v>
      </c>
      <c r="N3912">
        <v>1</v>
      </c>
      <c r="O3912">
        <v>1</v>
      </c>
      <c r="P3912">
        <v>0</v>
      </c>
      <c r="Q3912">
        <v>1</v>
      </c>
      <c r="R3912">
        <v>3</v>
      </c>
      <c r="S3912">
        <v>0</v>
      </c>
      <c r="T3912">
        <v>0</v>
      </c>
      <c r="U3912">
        <v>0</v>
      </c>
    </row>
    <row r="3913" spans="1:21" x14ac:dyDescent="0.35">
      <c r="A3913" t="s">
        <v>512</v>
      </c>
      <c r="B3913">
        <v>44430</v>
      </c>
      <c r="C3913" t="s">
        <v>507</v>
      </c>
      <c r="D3913" t="s">
        <v>110</v>
      </c>
      <c r="E3913">
        <v>1</v>
      </c>
      <c r="F3913">
        <v>0</v>
      </c>
      <c r="G3913">
        <v>0</v>
      </c>
      <c r="H3913">
        <v>0</v>
      </c>
      <c r="I3913">
        <v>1</v>
      </c>
      <c r="J3913">
        <v>0</v>
      </c>
      <c r="K3913">
        <v>0</v>
      </c>
      <c r="L3913">
        <v>4</v>
      </c>
      <c r="M3913">
        <v>5</v>
      </c>
      <c r="N3913">
        <v>1</v>
      </c>
      <c r="O3913">
        <v>1</v>
      </c>
      <c r="P3913">
        <v>0</v>
      </c>
      <c r="Q3913">
        <v>2</v>
      </c>
      <c r="R3913">
        <v>1</v>
      </c>
      <c r="S3913">
        <v>0</v>
      </c>
      <c r="T3913">
        <v>0</v>
      </c>
      <c r="U3913">
        <v>0</v>
      </c>
    </row>
    <row r="3914" spans="1:21" x14ac:dyDescent="0.35">
      <c r="A3914" t="s">
        <v>512</v>
      </c>
      <c r="B3914">
        <v>44431</v>
      </c>
      <c r="C3914" t="s">
        <v>502</v>
      </c>
      <c r="D3914" t="s">
        <v>131</v>
      </c>
      <c r="E3914">
        <v>1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4.666666666666667</v>
      </c>
      <c r="M3914">
        <v>8</v>
      </c>
      <c r="N3914">
        <v>5</v>
      </c>
      <c r="O3914">
        <v>5</v>
      </c>
      <c r="P3914">
        <v>1</v>
      </c>
      <c r="Q3914">
        <v>1</v>
      </c>
      <c r="R3914">
        <v>5</v>
      </c>
      <c r="S3914">
        <v>1</v>
      </c>
      <c r="T3914">
        <v>0</v>
      </c>
      <c r="U3914">
        <v>0</v>
      </c>
    </row>
    <row r="3915" spans="1:21" x14ac:dyDescent="0.35">
      <c r="A3915" t="s">
        <v>512</v>
      </c>
      <c r="B3915">
        <v>44432</v>
      </c>
      <c r="C3915" t="s">
        <v>499</v>
      </c>
      <c r="D3915" t="s">
        <v>131</v>
      </c>
      <c r="E3915">
        <v>1</v>
      </c>
      <c r="F3915">
        <v>0</v>
      </c>
      <c r="G3915">
        <v>0</v>
      </c>
      <c r="H3915">
        <v>1</v>
      </c>
      <c r="I3915">
        <v>0</v>
      </c>
      <c r="J3915">
        <v>0</v>
      </c>
      <c r="K3915">
        <v>0</v>
      </c>
      <c r="L3915">
        <v>5</v>
      </c>
      <c r="M3915">
        <v>4</v>
      </c>
      <c r="N3915">
        <v>0</v>
      </c>
      <c r="O3915">
        <v>0</v>
      </c>
      <c r="P3915">
        <v>0</v>
      </c>
      <c r="Q3915">
        <v>3</v>
      </c>
      <c r="R3915">
        <v>6</v>
      </c>
      <c r="S3915">
        <v>0</v>
      </c>
      <c r="T3915">
        <v>0</v>
      </c>
      <c r="U3915">
        <v>2</v>
      </c>
    </row>
    <row r="3916" spans="1:21" x14ac:dyDescent="0.35">
      <c r="A3916" t="s">
        <v>512</v>
      </c>
      <c r="B3916">
        <v>44433</v>
      </c>
      <c r="C3916" t="s">
        <v>130</v>
      </c>
      <c r="D3916" t="s">
        <v>131</v>
      </c>
      <c r="E3916">
        <v>1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5</v>
      </c>
      <c r="M3916">
        <v>2</v>
      </c>
      <c r="N3916">
        <v>0</v>
      </c>
      <c r="O3916">
        <v>0</v>
      </c>
      <c r="P3916">
        <v>0</v>
      </c>
      <c r="Q3916">
        <v>2</v>
      </c>
      <c r="R3916">
        <v>7</v>
      </c>
      <c r="S3916">
        <v>0</v>
      </c>
      <c r="T3916">
        <v>0</v>
      </c>
      <c r="U3916">
        <v>0</v>
      </c>
    </row>
    <row r="3917" spans="1:21" x14ac:dyDescent="0.35">
      <c r="A3917" t="s">
        <v>512</v>
      </c>
      <c r="B3917">
        <v>44434</v>
      </c>
      <c r="C3917" t="s">
        <v>498</v>
      </c>
      <c r="D3917" t="s">
        <v>103</v>
      </c>
      <c r="E3917">
        <v>1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5.333333333333333</v>
      </c>
      <c r="M3917">
        <v>6</v>
      </c>
      <c r="N3917">
        <v>7</v>
      </c>
      <c r="O3917">
        <v>7</v>
      </c>
      <c r="P3917">
        <v>2</v>
      </c>
      <c r="Q3917">
        <v>3</v>
      </c>
      <c r="R3917">
        <v>2</v>
      </c>
      <c r="S3917">
        <v>1</v>
      </c>
      <c r="T3917">
        <v>0</v>
      </c>
      <c r="U3917">
        <v>0</v>
      </c>
    </row>
    <row r="3918" spans="1:21" x14ac:dyDescent="0.35">
      <c r="A3918" t="s">
        <v>512</v>
      </c>
      <c r="B3918">
        <v>44435</v>
      </c>
      <c r="C3918" t="s">
        <v>508</v>
      </c>
      <c r="D3918" t="s">
        <v>103</v>
      </c>
      <c r="E3918">
        <v>1</v>
      </c>
      <c r="F3918">
        <v>0</v>
      </c>
      <c r="G3918">
        <v>0</v>
      </c>
      <c r="H3918">
        <v>0</v>
      </c>
      <c r="I3918">
        <v>1</v>
      </c>
      <c r="J3918">
        <v>0</v>
      </c>
      <c r="K3918">
        <v>0</v>
      </c>
      <c r="L3918">
        <v>5</v>
      </c>
      <c r="M3918">
        <v>6</v>
      </c>
      <c r="N3918">
        <v>3</v>
      </c>
      <c r="O3918">
        <v>3</v>
      </c>
      <c r="P3918">
        <v>1</v>
      </c>
      <c r="Q3918">
        <v>0</v>
      </c>
      <c r="R3918">
        <v>4</v>
      </c>
      <c r="S3918">
        <v>1</v>
      </c>
      <c r="T3918">
        <v>0</v>
      </c>
      <c r="U3918">
        <v>0</v>
      </c>
    </row>
    <row r="3919" spans="1:21" x14ac:dyDescent="0.35">
      <c r="A3919" t="s">
        <v>512</v>
      </c>
      <c r="B3919">
        <v>44436</v>
      </c>
      <c r="C3919" t="s">
        <v>507</v>
      </c>
      <c r="D3919" t="s">
        <v>103</v>
      </c>
      <c r="E3919">
        <v>1</v>
      </c>
      <c r="F3919">
        <v>0</v>
      </c>
      <c r="G3919">
        <v>0</v>
      </c>
      <c r="H3919">
        <v>0</v>
      </c>
      <c r="I3919">
        <v>1</v>
      </c>
      <c r="J3919">
        <v>0</v>
      </c>
      <c r="K3919">
        <v>0</v>
      </c>
      <c r="L3919">
        <v>3</v>
      </c>
      <c r="M3919">
        <v>8</v>
      </c>
      <c r="N3919">
        <v>7</v>
      </c>
      <c r="O3919">
        <v>7</v>
      </c>
      <c r="P3919">
        <v>0</v>
      </c>
      <c r="Q3919">
        <v>2</v>
      </c>
      <c r="R3919">
        <v>1</v>
      </c>
      <c r="S3919">
        <v>0</v>
      </c>
      <c r="T3919">
        <v>0</v>
      </c>
      <c r="U3919">
        <v>0</v>
      </c>
    </row>
    <row r="3920" spans="1:21" x14ac:dyDescent="0.35">
      <c r="A3920" t="s">
        <v>512</v>
      </c>
      <c r="B3920">
        <v>44437</v>
      </c>
      <c r="C3920" t="s">
        <v>502</v>
      </c>
      <c r="D3920" t="s">
        <v>103</v>
      </c>
      <c r="E3920">
        <v>1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5</v>
      </c>
      <c r="M3920">
        <v>5</v>
      </c>
      <c r="N3920">
        <v>3</v>
      </c>
      <c r="O3920">
        <v>3</v>
      </c>
      <c r="P3920">
        <v>1</v>
      </c>
      <c r="Q3920">
        <v>3</v>
      </c>
      <c r="R3920">
        <v>4</v>
      </c>
      <c r="S3920">
        <v>1</v>
      </c>
      <c r="T3920">
        <v>0</v>
      </c>
      <c r="U3920">
        <v>0</v>
      </c>
    </row>
    <row r="3921" spans="1:21" x14ac:dyDescent="0.35">
      <c r="A3921" t="s">
        <v>512</v>
      </c>
      <c r="B3921">
        <v>44439</v>
      </c>
      <c r="C3921" t="s">
        <v>130</v>
      </c>
      <c r="D3921" t="s">
        <v>75</v>
      </c>
      <c r="E3921">
        <v>1</v>
      </c>
      <c r="F3921">
        <v>0</v>
      </c>
      <c r="G3921">
        <v>0</v>
      </c>
      <c r="H3921">
        <v>0</v>
      </c>
      <c r="I3921">
        <v>1</v>
      </c>
      <c r="J3921">
        <v>0</v>
      </c>
      <c r="K3921">
        <v>0</v>
      </c>
      <c r="L3921">
        <v>5</v>
      </c>
      <c r="M3921">
        <v>6</v>
      </c>
      <c r="N3921">
        <v>4</v>
      </c>
      <c r="O3921">
        <v>4</v>
      </c>
      <c r="P3921">
        <v>2</v>
      </c>
      <c r="Q3921">
        <v>1</v>
      </c>
      <c r="R3921">
        <v>1</v>
      </c>
      <c r="S3921">
        <v>0</v>
      </c>
      <c r="T3921">
        <v>0</v>
      </c>
      <c r="U3921">
        <v>0</v>
      </c>
    </row>
    <row r="3922" spans="1:21" x14ac:dyDescent="0.35">
      <c r="A3922" t="s">
        <v>512</v>
      </c>
      <c r="B3922">
        <v>44440</v>
      </c>
      <c r="C3922" t="s">
        <v>505</v>
      </c>
      <c r="D3922" t="s">
        <v>75</v>
      </c>
      <c r="E3922">
        <v>1</v>
      </c>
      <c r="F3922">
        <v>0</v>
      </c>
      <c r="G3922">
        <v>0</v>
      </c>
      <c r="H3922">
        <v>0</v>
      </c>
      <c r="I3922">
        <v>1</v>
      </c>
      <c r="J3922">
        <v>0</v>
      </c>
      <c r="K3922">
        <v>0</v>
      </c>
      <c r="L3922">
        <v>4.666666666666667</v>
      </c>
      <c r="M3922">
        <v>8</v>
      </c>
      <c r="N3922">
        <v>5</v>
      </c>
      <c r="O3922">
        <v>5</v>
      </c>
      <c r="P3922">
        <v>1</v>
      </c>
      <c r="Q3922">
        <v>2</v>
      </c>
      <c r="R3922">
        <v>1</v>
      </c>
      <c r="S3922">
        <v>1</v>
      </c>
      <c r="T3922">
        <v>0</v>
      </c>
      <c r="U3922">
        <v>0</v>
      </c>
    </row>
    <row r="3923" spans="1:21" x14ac:dyDescent="0.35">
      <c r="A3923" t="s">
        <v>512</v>
      </c>
      <c r="B3923">
        <v>44441</v>
      </c>
      <c r="C3923" t="s">
        <v>498</v>
      </c>
      <c r="D3923" t="s">
        <v>114</v>
      </c>
      <c r="E3923">
        <v>1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6</v>
      </c>
      <c r="M3923">
        <v>6</v>
      </c>
      <c r="N3923">
        <v>0</v>
      </c>
      <c r="O3923">
        <v>0</v>
      </c>
      <c r="P3923">
        <v>0</v>
      </c>
      <c r="Q3923">
        <v>0</v>
      </c>
      <c r="R3923">
        <v>8</v>
      </c>
      <c r="S3923">
        <v>0</v>
      </c>
      <c r="T3923">
        <v>0</v>
      </c>
      <c r="U3923">
        <v>0</v>
      </c>
    </row>
    <row r="3924" spans="1:21" x14ac:dyDescent="0.35">
      <c r="A3924" t="s">
        <v>512</v>
      </c>
      <c r="B3924">
        <v>44442</v>
      </c>
      <c r="C3924" t="s">
        <v>507</v>
      </c>
      <c r="D3924" t="s">
        <v>114</v>
      </c>
      <c r="E3924">
        <v>1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4</v>
      </c>
      <c r="M3924">
        <v>7</v>
      </c>
      <c r="N3924">
        <v>5</v>
      </c>
      <c r="O3924">
        <v>5</v>
      </c>
      <c r="P3924">
        <v>1</v>
      </c>
      <c r="Q3924">
        <v>4</v>
      </c>
      <c r="R3924">
        <v>4</v>
      </c>
      <c r="S3924">
        <v>0</v>
      </c>
      <c r="T3924">
        <v>0</v>
      </c>
      <c r="U3924">
        <v>0</v>
      </c>
    </row>
    <row r="3925" spans="1:21" x14ac:dyDescent="0.35">
      <c r="A3925" t="s">
        <v>512</v>
      </c>
      <c r="B3925">
        <v>44443</v>
      </c>
      <c r="C3925" t="s">
        <v>499</v>
      </c>
      <c r="D3925" t="s">
        <v>114</v>
      </c>
      <c r="E3925">
        <v>1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3</v>
      </c>
      <c r="M3925">
        <v>4</v>
      </c>
      <c r="N3925">
        <v>3</v>
      </c>
      <c r="O3925">
        <v>3</v>
      </c>
      <c r="P3925">
        <v>0</v>
      </c>
      <c r="Q3925">
        <v>2</v>
      </c>
      <c r="R3925">
        <v>5</v>
      </c>
      <c r="S3925">
        <v>0</v>
      </c>
      <c r="T3925">
        <v>0</v>
      </c>
      <c r="U3925">
        <v>1</v>
      </c>
    </row>
    <row r="3926" spans="1:21" x14ac:dyDescent="0.35">
      <c r="A3926" t="s">
        <v>512</v>
      </c>
      <c r="B3926">
        <v>44444</v>
      </c>
      <c r="C3926" t="s">
        <v>502</v>
      </c>
      <c r="D3926" t="s">
        <v>114</v>
      </c>
      <c r="E3926">
        <v>1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3</v>
      </c>
      <c r="M3926">
        <v>7</v>
      </c>
      <c r="N3926">
        <v>7</v>
      </c>
      <c r="O3926">
        <v>7</v>
      </c>
      <c r="P3926">
        <v>3</v>
      </c>
      <c r="Q3926">
        <v>2</v>
      </c>
      <c r="R3926">
        <v>1</v>
      </c>
      <c r="S3926">
        <v>0</v>
      </c>
      <c r="T3926">
        <v>0</v>
      </c>
      <c r="U3926">
        <v>0</v>
      </c>
    </row>
    <row r="3927" spans="1:21" x14ac:dyDescent="0.35">
      <c r="A3927" t="s">
        <v>512</v>
      </c>
      <c r="B3927">
        <v>44445</v>
      </c>
      <c r="C3927" t="s">
        <v>130</v>
      </c>
      <c r="D3927" t="s">
        <v>49</v>
      </c>
      <c r="E3927">
        <v>1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6</v>
      </c>
      <c r="M3927">
        <v>6</v>
      </c>
      <c r="N3927">
        <v>3</v>
      </c>
      <c r="O3927">
        <v>3</v>
      </c>
      <c r="P3927">
        <v>0</v>
      </c>
      <c r="Q3927">
        <v>2</v>
      </c>
      <c r="R3927">
        <v>4</v>
      </c>
      <c r="S3927">
        <v>0</v>
      </c>
      <c r="T3927">
        <v>0</v>
      </c>
      <c r="U3927">
        <v>0</v>
      </c>
    </row>
    <row r="3928" spans="1:21" x14ac:dyDescent="0.35">
      <c r="A3928" t="s">
        <v>512</v>
      </c>
      <c r="B3928">
        <v>44446</v>
      </c>
      <c r="C3928" t="s">
        <v>508</v>
      </c>
      <c r="D3928" t="s">
        <v>49</v>
      </c>
      <c r="E3928">
        <v>1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4</v>
      </c>
      <c r="M3928">
        <v>3</v>
      </c>
      <c r="N3928">
        <v>2</v>
      </c>
      <c r="O3928">
        <v>2</v>
      </c>
      <c r="P3928">
        <v>0</v>
      </c>
      <c r="Q3928">
        <v>3</v>
      </c>
      <c r="R3928">
        <v>5</v>
      </c>
      <c r="S3928">
        <v>0</v>
      </c>
      <c r="T3928">
        <v>0</v>
      </c>
      <c r="U3928">
        <v>0</v>
      </c>
    </row>
    <row r="3929" spans="1:21" x14ac:dyDescent="0.35">
      <c r="A3929" t="s">
        <v>512</v>
      </c>
      <c r="B3929">
        <v>44447</v>
      </c>
      <c r="C3929" t="s">
        <v>498</v>
      </c>
      <c r="D3929" t="s">
        <v>49</v>
      </c>
      <c r="E3929">
        <v>1</v>
      </c>
      <c r="F3929">
        <v>0</v>
      </c>
      <c r="G3929">
        <v>0</v>
      </c>
      <c r="H3929">
        <v>0</v>
      </c>
      <c r="I3929">
        <v>1</v>
      </c>
      <c r="J3929">
        <v>0</v>
      </c>
      <c r="K3929">
        <v>0</v>
      </c>
      <c r="L3929">
        <v>5</v>
      </c>
      <c r="M3929">
        <v>10</v>
      </c>
      <c r="N3929">
        <v>4</v>
      </c>
      <c r="O3929">
        <v>4</v>
      </c>
      <c r="P3929">
        <v>0</v>
      </c>
      <c r="Q3929">
        <v>1</v>
      </c>
      <c r="R3929">
        <v>6</v>
      </c>
      <c r="S3929">
        <v>0</v>
      </c>
      <c r="T3929">
        <v>0</v>
      </c>
      <c r="U3929">
        <v>0</v>
      </c>
    </row>
    <row r="3930" spans="1:21" x14ac:dyDescent="0.35">
      <c r="A3930" t="s">
        <v>512</v>
      </c>
      <c r="B3930" t="s">
        <v>0</v>
      </c>
      <c r="C3930" t="s">
        <v>1</v>
      </c>
      <c r="D3930" t="s">
        <v>2</v>
      </c>
      <c r="E3930" t="s">
        <v>3</v>
      </c>
      <c r="F3930" t="s">
        <v>4</v>
      </c>
      <c r="G3930" t="s">
        <v>5</v>
      </c>
      <c r="H3930" t="s">
        <v>6</v>
      </c>
      <c r="I3930" t="s">
        <v>7</v>
      </c>
      <c r="J3930" t="s">
        <v>8</v>
      </c>
      <c r="K3930" t="s">
        <v>9</v>
      </c>
      <c r="L3930" t="s">
        <v>10</v>
      </c>
      <c r="M3930" t="s">
        <v>11</v>
      </c>
      <c r="N3930" t="s">
        <v>12</v>
      </c>
      <c r="O3930" t="s">
        <v>13</v>
      </c>
      <c r="P3930" t="s">
        <v>14</v>
      </c>
      <c r="Q3930" t="s">
        <v>15</v>
      </c>
      <c r="R3930" t="s">
        <v>16</v>
      </c>
      <c r="S3930" t="s">
        <v>17</v>
      </c>
      <c r="T3930" t="s">
        <v>18</v>
      </c>
      <c r="U3930" t="s">
        <v>19</v>
      </c>
    </row>
    <row r="3931" spans="1:21" x14ac:dyDescent="0.35">
      <c r="A3931" t="s">
        <v>512</v>
      </c>
      <c r="B3931">
        <v>44449</v>
      </c>
      <c r="C3931" t="s">
        <v>507</v>
      </c>
      <c r="D3931" t="s">
        <v>99</v>
      </c>
      <c r="E3931">
        <v>1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2</v>
      </c>
      <c r="M3931">
        <v>2</v>
      </c>
      <c r="N3931">
        <v>2</v>
      </c>
      <c r="O3931">
        <v>2</v>
      </c>
      <c r="P3931">
        <v>0</v>
      </c>
      <c r="Q3931">
        <v>2</v>
      </c>
      <c r="R3931">
        <v>1</v>
      </c>
      <c r="S3931">
        <v>0</v>
      </c>
      <c r="T3931">
        <v>0</v>
      </c>
      <c r="U3931">
        <v>0</v>
      </c>
    </row>
    <row r="3932" spans="1:21" x14ac:dyDescent="0.35">
      <c r="A3932" t="s">
        <v>512</v>
      </c>
      <c r="B3932">
        <v>44450</v>
      </c>
      <c r="C3932" t="s">
        <v>502</v>
      </c>
      <c r="D3932" t="s">
        <v>99</v>
      </c>
      <c r="E3932">
        <v>1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4</v>
      </c>
      <c r="M3932">
        <v>4</v>
      </c>
      <c r="N3932">
        <v>3</v>
      </c>
      <c r="O3932">
        <v>3</v>
      </c>
      <c r="P3932">
        <v>0</v>
      </c>
      <c r="Q3932">
        <v>2</v>
      </c>
      <c r="R3932">
        <v>6</v>
      </c>
      <c r="S3932">
        <v>0</v>
      </c>
      <c r="T3932">
        <v>0</v>
      </c>
      <c r="U3932">
        <v>0</v>
      </c>
    </row>
    <row r="3933" spans="1:21" x14ac:dyDescent="0.35">
      <c r="A3933" t="s">
        <v>512</v>
      </c>
      <c r="B3933">
        <v>44451</v>
      </c>
      <c r="C3933" t="s">
        <v>130</v>
      </c>
      <c r="D3933" t="s">
        <v>99</v>
      </c>
      <c r="E3933">
        <v>1</v>
      </c>
      <c r="F3933">
        <v>0</v>
      </c>
      <c r="G3933">
        <v>0</v>
      </c>
      <c r="H3933">
        <v>0</v>
      </c>
      <c r="I3933">
        <v>1</v>
      </c>
      <c r="J3933">
        <v>0</v>
      </c>
      <c r="K3933">
        <v>0</v>
      </c>
      <c r="L3933">
        <v>4.333333333333333</v>
      </c>
      <c r="M3933">
        <v>7</v>
      </c>
      <c r="N3933">
        <v>5</v>
      </c>
      <c r="O3933">
        <v>5</v>
      </c>
      <c r="P3933">
        <v>3</v>
      </c>
      <c r="Q3933">
        <v>2</v>
      </c>
      <c r="R3933">
        <v>0</v>
      </c>
      <c r="S3933">
        <v>0</v>
      </c>
      <c r="T3933">
        <v>0</v>
      </c>
      <c r="U3933">
        <v>0</v>
      </c>
    </row>
    <row r="3934" spans="1:21" x14ac:dyDescent="0.35">
      <c r="A3934" t="s">
        <v>512</v>
      </c>
      <c r="B3934">
        <v>44453</v>
      </c>
      <c r="C3934" t="s">
        <v>508</v>
      </c>
      <c r="D3934" t="s">
        <v>87</v>
      </c>
      <c r="E3934">
        <v>1</v>
      </c>
      <c r="F3934">
        <v>0</v>
      </c>
      <c r="G3934">
        <v>0</v>
      </c>
      <c r="H3934">
        <v>1</v>
      </c>
      <c r="I3934">
        <v>0</v>
      </c>
      <c r="J3934">
        <v>0</v>
      </c>
      <c r="K3934">
        <v>0</v>
      </c>
      <c r="L3934">
        <v>5</v>
      </c>
      <c r="M3934">
        <v>5</v>
      </c>
      <c r="N3934">
        <v>0</v>
      </c>
      <c r="O3934">
        <v>0</v>
      </c>
      <c r="P3934">
        <v>0</v>
      </c>
      <c r="Q3934">
        <v>1</v>
      </c>
      <c r="R3934">
        <v>5</v>
      </c>
      <c r="S3934">
        <v>0</v>
      </c>
      <c r="T3934">
        <v>0</v>
      </c>
      <c r="U3934">
        <v>0</v>
      </c>
    </row>
    <row r="3935" spans="1:21" x14ac:dyDescent="0.35">
      <c r="A3935" t="s">
        <v>512</v>
      </c>
      <c r="B3935">
        <v>44454</v>
      </c>
      <c r="C3935" t="s">
        <v>498</v>
      </c>
      <c r="D3935" t="s">
        <v>87</v>
      </c>
      <c r="E3935">
        <v>1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5</v>
      </c>
      <c r="M3935">
        <v>4</v>
      </c>
      <c r="N3935">
        <v>2</v>
      </c>
      <c r="O3935">
        <v>2</v>
      </c>
      <c r="P3935">
        <v>0</v>
      </c>
      <c r="Q3935">
        <v>2</v>
      </c>
      <c r="R3935">
        <v>3</v>
      </c>
      <c r="S3935">
        <v>1</v>
      </c>
      <c r="T3935">
        <v>0</v>
      </c>
      <c r="U3935">
        <v>0</v>
      </c>
    </row>
    <row r="3936" spans="1:21" x14ac:dyDescent="0.35">
      <c r="A3936" t="s">
        <v>512</v>
      </c>
      <c r="B3936">
        <v>44455</v>
      </c>
      <c r="C3936" t="s">
        <v>509</v>
      </c>
      <c r="D3936" t="s">
        <v>87</v>
      </c>
      <c r="E3936">
        <v>1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3</v>
      </c>
      <c r="M3936">
        <v>2</v>
      </c>
      <c r="N3936">
        <v>0</v>
      </c>
      <c r="O3936">
        <v>0</v>
      </c>
      <c r="P3936">
        <v>0</v>
      </c>
      <c r="Q3936">
        <v>1</v>
      </c>
      <c r="R3936">
        <v>3</v>
      </c>
      <c r="S3936">
        <v>0</v>
      </c>
      <c r="T3936">
        <v>0</v>
      </c>
      <c r="U3936">
        <v>0</v>
      </c>
    </row>
    <row r="3937" spans="1:21" x14ac:dyDescent="0.35">
      <c r="A3937" t="s">
        <v>512</v>
      </c>
      <c r="B3937">
        <v>44456</v>
      </c>
      <c r="C3937" t="s">
        <v>502</v>
      </c>
      <c r="D3937" t="s">
        <v>95</v>
      </c>
      <c r="E3937">
        <v>1</v>
      </c>
      <c r="F3937">
        <v>0</v>
      </c>
      <c r="G3937">
        <v>0</v>
      </c>
      <c r="H3937">
        <v>1</v>
      </c>
      <c r="I3937">
        <v>0</v>
      </c>
      <c r="J3937">
        <v>0</v>
      </c>
      <c r="K3937">
        <v>0</v>
      </c>
      <c r="L3937">
        <v>5</v>
      </c>
      <c r="M3937">
        <v>3</v>
      </c>
      <c r="N3937">
        <v>1</v>
      </c>
      <c r="O3937">
        <v>1</v>
      </c>
      <c r="P3937">
        <v>0</v>
      </c>
      <c r="Q3937">
        <v>1</v>
      </c>
      <c r="R3937">
        <v>5</v>
      </c>
      <c r="S3937">
        <v>0</v>
      </c>
      <c r="T3937">
        <v>0</v>
      </c>
      <c r="U3937">
        <v>0</v>
      </c>
    </row>
    <row r="3938" spans="1:21" x14ac:dyDescent="0.35">
      <c r="A3938" t="s">
        <v>512</v>
      </c>
      <c r="B3938">
        <v>44457</v>
      </c>
      <c r="C3938" t="s">
        <v>130</v>
      </c>
      <c r="D3938" t="s">
        <v>95</v>
      </c>
      <c r="E3938">
        <v>1</v>
      </c>
      <c r="F3938">
        <v>0</v>
      </c>
      <c r="G3938">
        <v>0</v>
      </c>
      <c r="H3938">
        <v>1</v>
      </c>
      <c r="I3938">
        <v>0</v>
      </c>
      <c r="J3938">
        <v>0</v>
      </c>
      <c r="K3938">
        <v>0</v>
      </c>
      <c r="L3938">
        <v>5</v>
      </c>
      <c r="M3938">
        <v>4</v>
      </c>
      <c r="N3938">
        <v>2</v>
      </c>
      <c r="O3938">
        <v>2</v>
      </c>
      <c r="P3938">
        <v>1</v>
      </c>
      <c r="Q3938">
        <v>0</v>
      </c>
      <c r="R3938">
        <v>3</v>
      </c>
      <c r="S3938">
        <v>0</v>
      </c>
      <c r="T3938">
        <v>0</v>
      </c>
      <c r="U3938">
        <v>0</v>
      </c>
    </row>
    <row r="3939" spans="1:21" x14ac:dyDescent="0.35">
      <c r="A3939" t="s">
        <v>512</v>
      </c>
      <c r="B3939">
        <v>44458</v>
      </c>
      <c r="C3939" t="s">
        <v>505</v>
      </c>
      <c r="D3939" t="s">
        <v>95</v>
      </c>
      <c r="E3939">
        <v>1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5</v>
      </c>
      <c r="M3939">
        <v>4</v>
      </c>
      <c r="N3939">
        <v>3</v>
      </c>
      <c r="O3939">
        <v>3</v>
      </c>
      <c r="P3939">
        <v>0</v>
      </c>
      <c r="Q3939">
        <v>4</v>
      </c>
      <c r="R3939">
        <v>6</v>
      </c>
      <c r="S3939">
        <v>1</v>
      </c>
      <c r="T3939">
        <v>0</v>
      </c>
      <c r="U3939">
        <v>1</v>
      </c>
    </row>
    <row r="3940" spans="1:21" x14ac:dyDescent="0.35">
      <c r="A3940" t="s">
        <v>512</v>
      </c>
      <c r="B3940">
        <v>44459</v>
      </c>
      <c r="C3940" t="s">
        <v>508</v>
      </c>
      <c r="D3940" t="s">
        <v>91</v>
      </c>
      <c r="E3940">
        <v>1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3</v>
      </c>
      <c r="M3940">
        <v>4</v>
      </c>
      <c r="N3940">
        <v>4</v>
      </c>
      <c r="O3940">
        <v>4</v>
      </c>
      <c r="P3940">
        <v>1</v>
      </c>
      <c r="Q3940">
        <v>2</v>
      </c>
      <c r="R3940">
        <v>3</v>
      </c>
      <c r="S3940">
        <v>0</v>
      </c>
      <c r="T3940">
        <v>0</v>
      </c>
      <c r="U3940">
        <v>0</v>
      </c>
    </row>
    <row r="3941" spans="1:21" x14ac:dyDescent="0.35">
      <c r="A3941" t="s">
        <v>512</v>
      </c>
      <c r="B3941">
        <v>44460</v>
      </c>
      <c r="C3941" t="s">
        <v>498</v>
      </c>
      <c r="D3941" t="s">
        <v>91</v>
      </c>
      <c r="E3941">
        <v>1</v>
      </c>
      <c r="F3941">
        <v>0</v>
      </c>
      <c r="G3941">
        <v>0</v>
      </c>
      <c r="H3941">
        <v>1</v>
      </c>
      <c r="I3941">
        <v>0</v>
      </c>
      <c r="J3941">
        <v>0</v>
      </c>
      <c r="K3941">
        <v>0</v>
      </c>
      <c r="L3941">
        <v>5.666666666666667</v>
      </c>
      <c r="M3941">
        <v>7</v>
      </c>
      <c r="N3941">
        <v>2</v>
      </c>
      <c r="O3941">
        <v>2</v>
      </c>
      <c r="P3941">
        <v>0</v>
      </c>
      <c r="Q3941">
        <v>4</v>
      </c>
      <c r="R3941">
        <v>2</v>
      </c>
      <c r="S3941">
        <v>0</v>
      </c>
      <c r="T3941">
        <v>0</v>
      </c>
      <c r="U3941">
        <v>0</v>
      </c>
    </row>
    <row r="3942" spans="1:21" x14ac:dyDescent="0.35">
      <c r="A3942" t="s">
        <v>512</v>
      </c>
      <c r="B3942">
        <v>44462</v>
      </c>
      <c r="C3942" t="s">
        <v>509</v>
      </c>
      <c r="D3942" t="s">
        <v>119</v>
      </c>
      <c r="E3942">
        <v>1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2.6666666666666665</v>
      </c>
      <c r="M3942">
        <v>2</v>
      </c>
      <c r="N3942">
        <v>4</v>
      </c>
      <c r="O3942">
        <v>4</v>
      </c>
      <c r="P3942">
        <v>1</v>
      </c>
      <c r="Q3942">
        <v>2</v>
      </c>
      <c r="R3942">
        <v>4</v>
      </c>
      <c r="S3942">
        <v>0</v>
      </c>
      <c r="T3942">
        <v>0</v>
      </c>
      <c r="U3942">
        <v>0</v>
      </c>
    </row>
    <row r="3943" spans="1:21" x14ac:dyDescent="0.35">
      <c r="A3943" t="s">
        <v>512</v>
      </c>
      <c r="B3943">
        <v>44463</v>
      </c>
      <c r="C3943" t="s">
        <v>510</v>
      </c>
      <c r="D3943" t="s">
        <v>119</v>
      </c>
      <c r="E3943">
        <v>1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1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3</v>
      </c>
      <c r="S3943">
        <v>0</v>
      </c>
      <c r="T3943">
        <v>0</v>
      </c>
      <c r="U3943">
        <v>0</v>
      </c>
    </row>
    <row r="3944" spans="1:21" x14ac:dyDescent="0.35">
      <c r="A3944" t="s">
        <v>512</v>
      </c>
      <c r="B3944">
        <v>44464</v>
      </c>
      <c r="C3944" t="s">
        <v>502</v>
      </c>
      <c r="D3944" t="s">
        <v>119</v>
      </c>
      <c r="E3944">
        <v>1</v>
      </c>
      <c r="F3944">
        <v>0</v>
      </c>
      <c r="G3944">
        <v>0</v>
      </c>
      <c r="H3944">
        <v>0</v>
      </c>
      <c r="I3944">
        <v>1</v>
      </c>
      <c r="J3944">
        <v>0</v>
      </c>
      <c r="K3944">
        <v>0</v>
      </c>
      <c r="L3944">
        <v>4.666666666666667</v>
      </c>
      <c r="M3944">
        <v>8</v>
      </c>
      <c r="N3944">
        <v>3</v>
      </c>
      <c r="O3944">
        <v>3</v>
      </c>
      <c r="P3944">
        <v>2</v>
      </c>
      <c r="Q3944">
        <v>4</v>
      </c>
      <c r="R3944">
        <v>2</v>
      </c>
      <c r="S3944">
        <v>0</v>
      </c>
      <c r="T3944">
        <v>1</v>
      </c>
      <c r="U3944">
        <v>0</v>
      </c>
    </row>
    <row r="3945" spans="1:21" x14ac:dyDescent="0.35">
      <c r="A3945" t="s">
        <v>512</v>
      </c>
      <c r="B3945">
        <v>44465</v>
      </c>
      <c r="C3945" t="s">
        <v>505</v>
      </c>
      <c r="D3945" t="s">
        <v>119</v>
      </c>
      <c r="E3945">
        <v>1</v>
      </c>
      <c r="F3945">
        <v>0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5</v>
      </c>
      <c r="M3945">
        <v>4</v>
      </c>
      <c r="N3945">
        <v>0</v>
      </c>
      <c r="O3945">
        <v>0</v>
      </c>
      <c r="P3945">
        <v>0</v>
      </c>
      <c r="Q3945">
        <v>3</v>
      </c>
      <c r="R3945">
        <v>5</v>
      </c>
      <c r="S3945">
        <v>0</v>
      </c>
      <c r="T3945">
        <v>0</v>
      </c>
      <c r="U3945">
        <v>0</v>
      </c>
    </row>
    <row r="3946" spans="1:21" x14ac:dyDescent="0.35">
      <c r="A3946" t="s">
        <v>512</v>
      </c>
      <c r="B3946">
        <v>44466</v>
      </c>
      <c r="C3946" t="s">
        <v>509</v>
      </c>
      <c r="D3946" t="s">
        <v>91</v>
      </c>
      <c r="E3946">
        <v>1</v>
      </c>
      <c r="F3946">
        <v>0</v>
      </c>
      <c r="G3946">
        <v>0</v>
      </c>
      <c r="H3946">
        <v>0</v>
      </c>
      <c r="I3946">
        <v>1</v>
      </c>
      <c r="J3946">
        <v>0</v>
      </c>
      <c r="K3946">
        <v>0</v>
      </c>
      <c r="L3946">
        <v>1</v>
      </c>
      <c r="M3946">
        <v>6</v>
      </c>
      <c r="N3946">
        <v>4</v>
      </c>
      <c r="O3946">
        <v>4</v>
      </c>
      <c r="P3946">
        <v>1</v>
      </c>
      <c r="Q3946">
        <v>0</v>
      </c>
      <c r="R3946">
        <v>2</v>
      </c>
      <c r="S3946">
        <v>0</v>
      </c>
      <c r="T3946">
        <v>0</v>
      </c>
      <c r="U3946">
        <v>0</v>
      </c>
    </row>
    <row r="3947" spans="1:21" x14ac:dyDescent="0.35">
      <c r="A3947" t="s">
        <v>512</v>
      </c>
      <c r="B3947">
        <v>44467</v>
      </c>
      <c r="C3947" t="s">
        <v>498</v>
      </c>
      <c r="D3947" t="s">
        <v>112</v>
      </c>
      <c r="E3947">
        <v>1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4</v>
      </c>
      <c r="M3947">
        <v>9</v>
      </c>
      <c r="N3947">
        <v>6</v>
      </c>
      <c r="O3947">
        <v>6</v>
      </c>
      <c r="P3947">
        <v>0</v>
      </c>
      <c r="Q3947">
        <v>3</v>
      </c>
      <c r="R3947">
        <v>2</v>
      </c>
      <c r="S3947">
        <v>0</v>
      </c>
      <c r="T3947">
        <v>0</v>
      </c>
      <c r="U3947">
        <v>0</v>
      </c>
    </row>
    <row r="3948" spans="1:21" x14ac:dyDescent="0.35">
      <c r="A3948" t="s">
        <v>512</v>
      </c>
      <c r="B3948">
        <v>44468</v>
      </c>
      <c r="C3948" t="s">
        <v>511</v>
      </c>
      <c r="D3948" t="s">
        <v>112</v>
      </c>
      <c r="E3948">
        <v>1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3</v>
      </c>
      <c r="M3948">
        <v>3</v>
      </c>
      <c r="N3948">
        <v>0</v>
      </c>
      <c r="O3948">
        <v>0</v>
      </c>
      <c r="P3948">
        <v>0</v>
      </c>
      <c r="Q3948">
        <v>1</v>
      </c>
      <c r="R3948">
        <v>4</v>
      </c>
      <c r="S3948">
        <v>0</v>
      </c>
      <c r="T3948">
        <v>0</v>
      </c>
      <c r="U3948">
        <v>0</v>
      </c>
    </row>
    <row r="3949" spans="1:21" x14ac:dyDescent="0.35">
      <c r="A3949" t="s">
        <v>512</v>
      </c>
      <c r="B3949">
        <v>44469</v>
      </c>
      <c r="C3949" t="s">
        <v>501</v>
      </c>
      <c r="D3949" t="s">
        <v>112</v>
      </c>
      <c r="E3949">
        <v>1</v>
      </c>
      <c r="F3949">
        <v>0</v>
      </c>
      <c r="G3949">
        <v>0</v>
      </c>
      <c r="H3949">
        <v>0</v>
      </c>
      <c r="I3949">
        <v>1</v>
      </c>
      <c r="J3949">
        <v>0</v>
      </c>
      <c r="K3949">
        <v>0</v>
      </c>
      <c r="L3949">
        <v>2</v>
      </c>
      <c r="M3949">
        <v>7</v>
      </c>
      <c r="N3949">
        <v>7</v>
      </c>
      <c r="O3949">
        <v>7</v>
      </c>
      <c r="P3949">
        <v>2</v>
      </c>
      <c r="Q3949">
        <v>2</v>
      </c>
      <c r="R3949">
        <v>1</v>
      </c>
      <c r="S3949">
        <v>0</v>
      </c>
      <c r="T3949">
        <v>0</v>
      </c>
      <c r="U3949">
        <v>0</v>
      </c>
    </row>
    <row r="3950" spans="1:21" x14ac:dyDescent="0.35">
      <c r="A3950" t="s">
        <v>512</v>
      </c>
      <c r="B3950">
        <v>44470</v>
      </c>
      <c r="C3950" t="s">
        <v>502</v>
      </c>
      <c r="D3950" t="s">
        <v>87</v>
      </c>
      <c r="E3950">
        <v>1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6</v>
      </c>
      <c r="M3950">
        <v>1</v>
      </c>
      <c r="N3950">
        <v>0</v>
      </c>
      <c r="O3950">
        <v>0</v>
      </c>
      <c r="P3950">
        <v>0</v>
      </c>
      <c r="Q3950">
        <v>2</v>
      </c>
      <c r="R3950">
        <v>9</v>
      </c>
      <c r="S3950">
        <v>0</v>
      </c>
      <c r="T3950">
        <v>0</v>
      </c>
      <c r="U3950">
        <v>0</v>
      </c>
    </row>
    <row r="3951" spans="1:21" x14ac:dyDescent="0.35">
      <c r="A3951" t="s">
        <v>512</v>
      </c>
      <c r="B3951" t="s">
        <v>0</v>
      </c>
      <c r="C3951" t="s">
        <v>1</v>
      </c>
      <c r="D3951" t="s">
        <v>2</v>
      </c>
      <c r="E3951" t="s">
        <v>3</v>
      </c>
      <c r="F3951" t="s">
        <v>4</v>
      </c>
      <c r="G3951" t="s">
        <v>5</v>
      </c>
      <c r="H3951" t="s">
        <v>6</v>
      </c>
      <c r="I3951" t="s">
        <v>7</v>
      </c>
      <c r="J3951" t="s">
        <v>8</v>
      </c>
      <c r="K3951" t="s">
        <v>9</v>
      </c>
      <c r="L3951" t="s">
        <v>10</v>
      </c>
      <c r="M3951" t="s">
        <v>11</v>
      </c>
      <c r="N3951" t="s">
        <v>12</v>
      </c>
      <c r="O3951" t="s">
        <v>13</v>
      </c>
      <c r="P3951" t="s">
        <v>14</v>
      </c>
      <c r="Q3951" t="s">
        <v>15</v>
      </c>
      <c r="R3951" t="s">
        <v>16</v>
      </c>
      <c r="S3951" t="s">
        <v>17</v>
      </c>
      <c r="T3951" t="s">
        <v>18</v>
      </c>
      <c r="U3951" t="s">
        <v>19</v>
      </c>
    </row>
    <row r="3952" spans="1:21" x14ac:dyDescent="0.35">
      <c r="A3952" t="s">
        <v>512</v>
      </c>
      <c r="B3952">
        <v>44471</v>
      </c>
      <c r="C3952" t="s">
        <v>505</v>
      </c>
      <c r="D3952" t="s">
        <v>87</v>
      </c>
      <c r="E3952">
        <v>1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4</v>
      </c>
      <c r="M3952">
        <v>5</v>
      </c>
      <c r="N3952">
        <v>4</v>
      </c>
      <c r="O3952">
        <v>3</v>
      </c>
      <c r="P3952">
        <v>1</v>
      </c>
      <c r="Q3952">
        <v>2</v>
      </c>
      <c r="R3952">
        <v>2</v>
      </c>
      <c r="S3952">
        <v>0</v>
      </c>
      <c r="T3952">
        <v>0</v>
      </c>
      <c r="U3952">
        <v>0</v>
      </c>
    </row>
    <row r="3953" spans="1:21" x14ac:dyDescent="0.35">
      <c r="A3953" t="s">
        <v>512</v>
      </c>
      <c r="B3953">
        <v>44472</v>
      </c>
      <c r="C3953" t="s">
        <v>498</v>
      </c>
      <c r="D3953" t="s">
        <v>87</v>
      </c>
      <c r="E3953">
        <v>1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3</v>
      </c>
      <c r="M3953">
        <v>3</v>
      </c>
      <c r="N3953">
        <v>1</v>
      </c>
      <c r="O3953">
        <v>1</v>
      </c>
      <c r="P3953">
        <v>0</v>
      </c>
      <c r="Q3953">
        <v>1</v>
      </c>
      <c r="R3953">
        <v>3</v>
      </c>
      <c r="S3953">
        <v>1</v>
      </c>
      <c r="T3953">
        <v>0</v>
      </c>
      <c r="U3953">
        <v>0</v>
      </c>
    </row>
    <row r="3954" spans="1:21" x14ac:dyDescent="0.35">
      <c r="A3954" t="s">
        <v>512</v>
      </c>
      <c r="B3954" t="s">
        <v>77</v>
      </c>
      <c r="C3954" t="s">
        <v>78</v>
      </c>
      <c r="E3954">
        <v>162</v>
      </c>
      <c r="F3954">
        <v>0</v>
      </c>
      <c r="G3954">
        <v>0</v>
      </c>
      <c r="H3954">
        <v>28</v>
      </c>
      <c r="I3954">
        <v>73</v>
      </c>
      <c r="J3954">
        <v>0</v>
      </c>
      <c r="K3954">
        <v>0</v>
      </c>
      <c r="L3954">
        <v>753.66666666666663</v>
      </c>
      <c r="M3954">
        <v>816</v>
      </c>
      <c r="N3954">
        <v>482</v>
      </c>
      <c r="O3954">
        <v>463</v>
      </c>
      <c r="P3954">
        <v>129</v>
      </c>
      <c r="Q3954">
        <v>299</v>
      </c>
      <c r="R3954">
        <v>671</v>
      </c>
      <c r="S3954">
        <v>40</v>
      </c>
      <c r="T3954">
        <v>2</v>
      </c>
      <c r="U3954">
        <v>18</v>
      </c>
    </row>
    <row r="3955" spans="1:21" x14ac:dyDescent="0.35">
      <c r="A3955" t="s">
        <v>522</v>
      </c>
      <c r="B3955" t="s">
        <v>0</v>
      </c>
      <c r="C3955" t="s">
        <v>1</v>
      </c>
      <c r="D3955" t="s">
        <v>2</v>
      </c>
      <c r="E3955" t="s">
        <v>3</v>
      </c>
      <c r="F3955" t="s">
        <v>4</v>
      </c>
      <c r="G3955" t="s">
        <v>5</v>
      </c>
      <c r="H3955" t="s">
        <v>6</v>
      </c>
      <c r="I3955" t="s">
        <v>7</v>
      </c>
      <c r="J3955" t="s">
        <v>8</v>
      </c>
      <c r="K3955" t="s">
        <v>9</v>
      </c>
      <c r="L3955" t="s">
        <v>10</v>
      </c>
      <c r="M3955" t="s">
        <v>11</v>
      </c>
      <c r="N3955" t="s">
        <v>12</v>
      </c>
      <c r="O3955" t="s">
        <v>13</v>
      </c>
      <c r="P3955" t="s">
        <v>14</v>
      </c>
      <c r="Q3955" t="s">
        <v>15</v>
      </c>
      <c r="R3955" t="s">
        <v>16</v>
      </c>
      <c r="S3955" t="s">
        <v>17</v>
      </c>
      <c r="T3955" t="s">
        <v>18</v>
      </c>
      <c r="U3955" t="s">
        <v>19</v>
      </c>
    </row>
    <row r="3956" spans="1:21" x14ac:dyDescent="0.35">
      <c r="A3956" t="s">
        <v>522</v>
      </c>
      <c r="B3956">
        <v>44287</v>
      </c>
      <c r="C3956" t="s">
        <v>513</v>
      </c>
      <c r="D3956" t="s">
        <v>91</v>
      </c>
      <c r="E3956">
        <v>1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4.333333333333333</v>
      </c>
      <c r="M3956">
        <v>6</v>
      </c>
      <c r="N3956">
        <v>6</v>
      </c>
      <c r="O3956">
        <v>6</v>
      </c>
      <c r="P3956">
        <v>2</v>
      </c>
      <c r="Q3956">
        <v>2</v>
      </c>
      <c r="R3956">
        <v>4</v>
      </c>
      <c r="S3956">
        <v>1</v>
      </c>
      <c r="T3956">
        <v>0</v>
      </c>
      <c r="U3956">
        <v>1</v>
      </c>
    </row>
    <row r="3957" spans="1:21" x14ac:dyDescent="0.35">
      <c r="A3957" t="s">
        <v>522</v>
      </c>
      <c r="B3957">
        <v>44289</v>
      </c>
      <c r="C3957" t="s">
        <v>514</v>
      </c>
      <c r="D3957" t="s">
        <v>91</v>
      </c>
      <c r="E3957">
        <v>1</v>
      </c>
      <c r="F3957">
        <v>0</v>
      </c>
      <c r="G3957">
        <v>0</v>
      </c>
      <c r="H3957">
        <v>0</v>
      </c>
      <c r="I3957">
        <v>1</v>
      </c>
      <c r="J3957">
        <v>0</v>
      </c>
      <c r="K3957">
        <v>0</v>
      </c>
      <c r="L3957">
        <v>2.6666666666666665</v>
      </c>
      <c r="M3957">
        <v>7</v>
      </c>
      <c r="N3957">
        <v>6</v>
      </c>
      <c r="O3957">
        <v>6</v>
      </c>
      <c r="P3957">
        <v>1</v>
      </c>
      <c r="Q3957">
        <v>1</v>
      </c>
      <c r="R3957">
        <v>1</v>
      </c>
      <c r="S3957">
        <v>0</v>
      </c>
      <c r="T3957">
        <v>0</v>
      </c>
      <c r="U3957">
        <v>0</v>
      </c>
    </row>
    <row r="3958" spans="1:21" x14ac:dyDescent="0.35">
      <c r="A3958" t="s">
        <v>522</v>
      </c>
      <c r="B3958">
        <v>44290</v>
      </c>
      <c r="C3958" t="s">
        <v>515</v>
      </c>
      <c r="D3958" t="s">
        <v>91</v>
      </c>
      <c r="E3958">
        <v>1</v>
      </c>
      <c r="F3958">
        <v>0</v>
      </c>
      <c r="G3958">
        <v>0</v>
      </c>
      <c r="H3958">
        <v>0</v>
      </c>
      <c r="I3958">
        <v>1</v>
      </c>
      <c r="J3958">
        <v>0</v>
      </c>
      <c r="K3958">
        <v>0</v>
      </c>
      <c r="L3958">
        <v>5</v>
      </c>
      <c r="M3958">
        <v>4</v>
      </c>
      <c r="N3958">
        <v>4</v>
      </c>
      <c r="O3958">
        <v>4</v>
      </c>
      <c r="P3958">
        <v>1</v>
      </c>
      <c r="Q3958">
        <v>2</v>
      </c>
      <c r="R3958">
        <v>4</v>
      </c>
      <c r="S3958">
        <v>0</v>
      </c>
      <c r="T3958">
        <v>0</v>
      </c>
      <c r="U3958">
        <v>1</v>
      </c>
    </row>
    <row r="3959" spans="1:21" x14ac:dyDescent="0.35">
      <c r="A3959" t="s">
        <v>522</v>
      </c>
      <c r="B3959">
        <v>44291</v>
      </c>
      <c r="C3959" t="s">
        <v>516</v>
      </c>
      <c r="D3959" t="s">
        <v>95</v>
      </c>
      <c r="E3959">
        <v>1</v>
      </c>
      <c r="F3959">
        <v>0</v>
      </c>
      <c r="G3959">
        <v>0</v>
      </c>
      <c r="H3959">
        <v>1</v>
      </c>
      <c r="I3959">
        <v>0</v>
      </c>
      <c r="J3959">
        <v>0</v>
      </c>
      <c r="K3959">
        <v>0</v>
      </c>
      <c r="L3959">
        <v>5</v>
      </c>
      <c r="M3959">
        <v>3</v>
      </c>
      <c r="N3959">
        <v>1</v>
      </c>
      <c r="O3959">
        <v>1</v>
      </c>
      <c r="P3959">
        <v>0</v>
      </c>
      <c r="Q3959">
        <v>1</v>
      </c>
      <c r="R3959">
        <v>3</v>
      </c>
      <c r="S3959">
        <v>2</v>
      </c>
      <c r="T3959">
        <v>0</v>
      </c>
      <c r="U3959">
        <v>0</v>
      </c>
    </row>
    <row r="3960" spans="1:21" x14ac:dyDescent="0.35">
      <c r="A3960" t="s">
        <v>522</v>
      </c>
      <c r="B3960">
        <v>44292</v>
      </c>
      <c r="C3960" t="s">
        <v>400</v>
      </c>
      <c r="D3960" t="s">
        <v>95</v>
      </c>
      <c r="E3960">
        <v>1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4</v>
      </c>
      <c r="M3960">
        <v>4</v>
      </c>
      <c r="N3960">
        <v>1</v>
      </c>
      <c r="O3960">
        <v>0</v>
      </c>
      <c r="P3960">
        <v>0</v>
      </c>
      <c r="Q3960">
        <v>3</v>
      </c>
      <c r="R3960">
        <v>4</v>
      </c>
      <c r="S3960">
        <v>1</v>
      </c>
      <c r="T3960">
        <v>0</v>
      </c>
      <c r="U3960">
        <v>0</v>
      </c>
    </row>
    <row r="3961" spans="1:21" x14ac:dyDescent="0.35">
      <c r="A3961" t="s">
        <v>522</v>
      </c>
      <c r="B3961">
        <v>44293</v>
      </c>
      <c r="C3961" t="s">
        <v>513</v>
      </c>
      <c r="D3961" t="s">
        <v>95</v>
      </c>
      <c r="E3961">
        <v>1</v>
      </c>
      <c r="F3961">
        <v>0</v>
      </c>
      <c r="G3961">
        <v>0</v>
      </c>
      <c r="H3961">
        <v>1</v>
      </c>
      <c r="I3961">
        <v>0</v>
      </c>
      <c r="J3961">
        <v>0</v>
      </c>
      <c r="K3961">
        <v>0</v>
      </c>
      <c r="L3961">
        <v>6</v>
      </c>
      <c r="M3961">
        <v>1</v>
      </c>
      <c r="N3961">
        <v>0</v>
      </c>
      <c r="O3961">
        <v>0</v>
      </c>
      <c r="P3961">
        <v>0</v>
      </c>
      <c r="Q3961">
        <v>4</v>
      </c>
      <c r="R3961">
        <v>6</v>
      </c>
      <c r="S3961">
        <v>0</v>
      </c>
      <c r="T3961">
        <v>0</v>
      </c>
      <c r="U3961">
        <v>0</v>
      </c>
    </row>
    <row r="3962" spans="1:21" x14ac:dyDescent="0.35">
      <c r="A3962" t="s">
        <v>522</v>
      </c>
      <c r="B3962">
        <v>44294</v>
      </c>
      <c r="C3962" t="s">
        <v>514</v>
      </c>
      <c r="D3962" t="s">
        <v>108</v>
      </c>
      <c r="E3962">
        <v>1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5</v>
      </c>
      <c r="M3962">
        <v>5</v>
      </c>
      <c r="N3962">
        <v>1</v>
      </c>
      <c r="O3962">
        <v>1</v>
      </c>
      <c r="P3962">
        <v>0</v>
      </c>
      <c r="Q3962">
        <v>2</v>
      </c>
      <c r="R3962">
        <v>6</v>
      </c>
      <c r="S3962">
        <v>1</v>
      </c>
      <c r="T3962">
        <v>0</v>
      </c>
      <c r="U3962">
        <v>0</v>
      </c>
    </row>
    <row r="3963" spans="1:21" x14ac:dyDescent="0.35">
      <c r="A3963" t="s">
        <v>522</v>
      </c>
      <c r="B3963">
        <v>44296</v>
      </c>
      <c r="C3963" t="s">
        <v>515</v>
      </c>
      <c r="D3963" t="s">
        <v>108</v>
      </c>
      <c r="E3963">
        <v>1</v>
      </c>
      <c r="F3963">
        <v>0</v>
      </c>
      <c r="G3963">
        <v>0</v>
      </c>
      <c r="H3963">
        <v>0</v>
      </c>
      <c r="I3963">
        <v>1</v>
      </c>
      <c r="J3963">
        <v>0</v>
      </c>
      <c r="K3963">
        <v>0</v>
      </c>
      <c r="L3963">
        <v>5</v>
      </c>
      <c r="M3963">
        <v>8</v>
      </c>
      <c r="N3963">
        <v>3</v>
      </c>
      <c r="O3963">
        <v>3</v>
      </c>
      <c r="P3963">
        <v>1</v>
      </c>
      <c r="Q3963">
        <v>0</v>
      </c>
      <c r="R3963">
        <v>1</v>
      </c>
      <c r="S3963">
        <v>0</v>
      </c>
      <c r="T3963">
        <v>0</v>
      </c>
      <c r="U3963">
        <v>0</v>
      </c>
    </row>
    <row r="3964" spans="1:21" x14ac:dyDescent="0.35">
      <c r="A3964" t="s">
        <v>522</v>
      </c>
      <c r="B3964">
        <v>44297</v>
      </c>
      <c r="C3964" t="s">
        <v>516</v>
      </c>
      <c r="D3964" t="s">
        <v>108</v>
      </c>
      <c r="E3964">
        <v>1</v>
      </c>
      <c r="F3964">
        <v>0</v>
      </c>
      <c r="G3964">
        <v>0</v>
      </c>
      <c r="H3964">
        <v>0</v>
      </c>
      <c r="I3964">
        <v>1</v>
      </c>
      <c r="J3964">
        <v>0</v>
      </c>
      <c r="K3964">
        <v>0</v>
      </c>
      <c r="L3964">
        <v>1.3333333333333333</v>
      </c>
      <c r="M3964">
        <v>6</v>
      </c>
      <c r="N3964">
        <v>7</v>
      </c>
      <c r="O3964">
        <v>7</v>
      </c>
      <c r="P3964">
        <v>2</v>
      </c>
      <c r="Q3964">
        <v>4</v>
      </c>
      <c r="R3964">
        <v>0</v>
      </c>
      <c r="S3964">
        <v>0</v>
      </c>
      <c r="T3964">
        <v>0</v>
      </c>
      <c r="U3964">
        <v>0</v>
      </c>
    </row>
    <row r="3965" spans="1:21" x14ac:dyDescent="0.35">
      <c r="A3965" t="s">
        <v>522</v>
      </c>
      <c r="B3965">
        <v>44298</v>
      </c>
      <c r="C3965" t="s">
        <v>400</v>
      </c>
      <c r="D3965" t="s">
        <v>99</v>
      </c>
      <c r="E3965">
        <v>1</v>
      </c>
      <c r="F3965">
        <v>0</v>
      </c>
      <c r="G3965">
        <v>0</v>
      </c>
      <c r="H3965">
        <v>0</v>
      </c>
      <c r="I3965">
        <v>1</v>
      </c>
      <c r="J3965">
        <v>0</v>
      </c>
      <c r="K3965">
        <v>0</v>
      </c>
      <c r="L3965">
        <v>5</v>
      </c>
      <c r="M3965">
        <v>6</v>
      </c>
      <c r="N3965">
        <v>3</v>
      </c>
      <c r="O3965">
        <v>3</v>
      </c>
      <c r="P3965">
        <v>0</v>
      </c>
      <c r="Q3965">
        <v>3</v>
      </c>
      <c r="R3965">
        <v>4</v>
      </c>
      <c r="S3965">
        <v>0</v>
      </c>
      <c r="T3965">
        <v>0</v>
      </c>
      <c r="U3965">
        <v>0</v>
      </c>
    </row>
    <row r="3966" spans="1:21" x14ac:dyDescent="0.35">
      <c r="A3966" t="s">
        <v>522</v>
      </c>
      <c r="B3966">
        <v>44299</v>
      </c>
      <c r="C3966" t="s">
        <v>513</v>
      </c>
      <c r="D3966" t="s">
        <v>99</v>
      </c>
      <c r="E3966">
        <v>1</v>
      </c>
      <c r="F3966">
        <v>0</v>
      </c>
      <c r="G3966">
        <v>0</v>
      </c>
      <c r="H3966">
        <v>1</v>
      </c>
      <c r="I3966">
        <v>0</v>
      </c>
      <c r="J3966">
        <v>0</v>
      </c>
      <c r="K3966">
        <v>0</v>
      </c>
      <c r="L3966">
        <v>5</v>
      </c>
      <c r="M3966">
        <v>3</v>
      </c>
      <c r="N3966">
        <v>1</v>
      </c>
      <c r="O3966">
        <v>1</v>
      </c>
      <c r="P3966">
        <v>0</v>
      </c>
      <c r="Q3966">
        <v>0</v>
      </c>
      <c r="R3966">
        <v>6</v>
      </c>
      <c r="S3966">
        <v>1</v>
      </c>
      <c r="T3966">
        <v>0</v>
      </c>
      <c r="U3966">
        <v>0</v>
      </c>
    </row>
    <row r="3967" spans="1:21" x14ac:dyDescent="0.35">
      <c r="A3967" t="s">
        <v>522</v>
      </c>
      <c r="B3967">
        <v>44300</v>
      </c>
      <c r="C3967" t="s">
        <v>514</v>
      </c>
      <c r="D3967" t="s">
        <v>99</v>
      </c>
      <c r="E3967">
        <v>1</v>
      </c>
      <c r="F3967">
        <v>0</v>
      </c>
      <c r="G3967">
        <v>0</v>
      </c>
      <c r="H3967">
        <v>0</v>
      </c>
      <c r="I3967">
        <v>1</v>
      </c>
      <c r="J3967">
        <v>0</v>
      </c>
      <c r="K3967">
        <v>0</v>
      </c>
      <c r="L3967">
        <v>5</v>
      </c>
      <c r="M3967">
        <v>7</v>
      </c>
      <c r="N3967">
        <v>4</v>
      </c>
      <c r="O3967">
        <v>3</v>
      </c>
      <c r="P3967">
        <v>1</v>
      </c>
      <c r="Q3967">
        <v>2</v>
      </c>
      <c r="R3967">
        <v>7</v>
      </c>
      <c r="S3967">
        <v>0</v>
      </c>
      <c r="T3967">
        <v>0</v>
      </c>
      <c r="U3967">
        <v>0</v>
      </c>
    </row>
    <row r="3968" spans="1:21" x14ac:dyDescent="0.35">
      <c r="A3968" t="s">
        <v>522</v>
      </c>
      <c r="B3968">
        <v>44302</v>
      </c>
      <c r="C3968" t="s">
        <v>515</v>
      </c>
      <c r="D3968" t="s">
        <v>119</v>
      </c>
      <c r="E3968">
        <v>1</v>
      </c>
      <c r="F3968">
        <v>0</v>
      </c>
      <c r="G3968">
        <v>0</v>
      </c>
      <c r="H3968">
        <v>0</v>
      </c>
      <c r="I3968">
        <v>1</v>
      </c>
      <c r="J3968">
        <v>0</v>
      </c>
      <c r="K3968">
        <v>0</v>
      </c>
      <c r="L3968">
        <v>5</v>
      </c>
      <c r="M3968">
        <v>5</v>
      </c>
      <c r="N3968">
        <v>6</v>
      </c>
      <c r="O3968">
        <v>6</v>
      </c>
      <c r="P3968">
        <v>0</v>
      </c>
      <c r="Q3968">
        <v>2</v>
      </c>
      <c r="R3968">
        <v>5</v>
      </c>
      <c r="S3968">
        <v>2</v>
      </c>
      <c r="T3968">
        <v>0</v>
      </c>
      <c r="U3968">
        <v>0</v>
      </c>
    </row>
    <row r="3969" spans="1:21" x14ac:dyDescent="0.35">
      <c r="A3969" t="s">
        <v>522</v>
      </c>
      <c r="B3969">
        <v>44303</v>
      </c>
      <c r="C3969" t="s">
        <v>517</v>
      </c>
      <c r="D3969" t="s">
        <v>119</v>
      </c>
      <c r="E3969">
        <v>1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3</v>
      </c>
      <c r="M3969">
        <v>5</v>
      </c>
      <c r="N3969">
        <v>3</v>
      </c>
      <c r="O3969">
        <v>3</v>
      </c>
      <c r="P3969">
        <v>0</v>
      </c>
      <c r="Q3969">
        <v>1</v>
      </c>
      <c r="R3969">
        <v>4</v>
      </c>
      <c r="S3969">
        <v>1</v>
      </c>
      <c r="T3969">
        <v>0</v>
      </c>
      <c r="U3969">
        <v>0</v>
      </c>
    </row>
    <row r="3970" spans="1:21" x14ac:dyDescent="0.35">
      <c r="A3970" t="s">
        <v>522</v>
      </c>
      <c r="B3970">
        <v>44304</v>
      </c>
      <c r="C3970" t="s">
        <v>400</v>
      </c>
      <c r="D3970" t="s">
        <v>119</v>
      </c>
      <c r="E3970">
        <v>1</v>
      </c>
      <c r="F3970">
        <v>0</v>
      </c>
      <c r="G3970">
        <v>0</v>
      </c>
      <c r="H3970">
        <v>0</v>
      </c>
      <c r="I3970">
        <v>1</v>
      </c>
      <c r="J3970">
        <v>0</v>
      </c>
      <c r="K3970">
        <v>0</v>
      </c>
      <c r="L3970">
        <v>5</v>
      </c>
      <c r="M3970">
        <v>5</v>
      </c>
      <c r="N3970">
        <v>2</v>
      </c>
      <c r="O3970">
        <v>2</v>
      </c>
      <c r="P3970">
        <v>1</v>
      </c>
      <c r="Q3970">
        <v>5</v>
      </c>
      <c r="R3970">
        <v>5</v>
      </c>
      <c r="S3970">
        <v>0</v>
      </c>
      <c r="T3970">
        <v>0</v>
      </c>
      <c r="U3970">
        <v>0</v>
      </c>
    </row>
    <row r="3971" spans="1:21" x14ac:dyDescent="0.35">
      <c r="A3971" t="s">
        <v>522</v>
      </c>
      <c r="B3971">
        <v>44305</v>
      </c>
      <c r="C3971" t="s">
        <v>513</v>
      </c>
      <c r="D3971" t="s">
        <v>90</v>
      </c>
      <c r="E3971">
        <v>1</v>
      </c>
      <c r="F3971">
        <v>0</v>
      </c>
      <c r="G3971">
        <v>0</v>
      </c>
      <c r="H3971">
        <v>1</v>
      </c>
      <c r="I3971">
        <v>0</v>
      </c>
      <c r="J3971">
        <v>0</v>
      </c>
      <c r="K3971">
        <v>0</v>
      </c>
      <c r="L3971">
        <v>6</v>
      </c>
      <c r="M3971">
        <v>6</v>
      </c>
      <c r="N3971">
        <v>5</v>
      </c>
      <c r="O3971">
        <v>2</v>
      </c>
      <c r="P3971">
        <v>0</v>
      </c>
      <c r="Q3971">
        <v>2</v>
      </c>
      <c r="R3971">
        <v>5</v>
      </c>
      <c r="S3971">
        <v>0</v>
      </c>
      <c r="T3971">
        <v>0</v>
      </c>
      <c r="U3971">
        <v>1</v>
      </c>
    </row>
    <row r="3972" spans="1:21" x14ac:dyDescent="0.35">
      <c r="A3972" t="s">
        <v>522</v>
      </c>
      <c r="B3972">
        <v>44306</v>
      </c>
      <c r="C3972" t="s">
        <v>514</v>
      </c>
      <c r="D3972" t="s">
        <v>90</v>
      </c>
      <c r="E3972">
        <v>1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7</v>
      </c>
      <c r="M3972">
        <v>5</v>
      </c>
      <c r="N3972">
        <v>1</v>
      </c>
      <c r="O3972">
        <v>1</v>
      </c>
      <c r="P3972">
        <v>1</v>
      </c>
      <c r="Q3972">
        <v>1</v>
      </c>
      <c r="R3972">
        <v>10</v>
      </c>
      <c r="S3972">
        <v>1</v>
      </c>
      <c r="T3972">
        <v>0</v>
      </c>
      <c r="U3972">
        <v>0</v>
      </c>
    </row>
    <row r="3973" spans="1:21" x14ac:dyDescent="0.35">
      <c r="A3973" t="s">
        <v>522</v>
      </c>
      <c r="B3973">
        <v>44307</v>
      </c>
      <c r="C3973" t="s">
        <v>515</v>
      </c>
      <c r="D3973" t="s">
        <v>90</v>
      </c>
      <c r="E3973">
        <v>1</v>
      </c>
      <c r="F3973">
        <v>0</v>
      </c>
      <c r="G3973">
        <v>0</v>
      </c>
      <c r="H3973">
        <v>0</v>
      </c>
      <c r="I3973">
        <v>1</v>
      </c>
      <c r="J3973">
        <v>0</v>
      </c>
      <c r="K3973">
        <v>0</v>
      </c>
      <c r="L3973">
        <v>6</v>
      </c>
      <c r="M3973">
        <v>4</v>
      </c>
      <c r="N3973">
        <v>1</v>
      </c>
      <c r="O3973">
        <v>1</v>
      </c>
      <c r="P3973">
        <v>0</v>
      </c>
      <c r="Q3973">
        <v>1</v>
      </c>
      <c r="R3973">
        <v>3</v>
      </c>
      <c r="S3973">
        <v>0</v>
      </c>
      <c r="T3973">
        <v>0</v>
      </c>
      <c r="U3973">
        <v>0</v>
      </c>
    </row>
    <row r="3974" spans="1:21" x14ac:dyDescent="0.35">
      <c r="A3974" t="s">
        <v>522</v>
      </c>
      <c r="B3974">
        <v>44309</v>
      </c>
      <c r="C3974" t="s">
        <v>517</v>
      </c>
      <c r="D3974" t="s">
        <v>87</v>
      </c>
      <c r="E3974">
        <v>1</v>
      </c>
      <c r="F3974">
        <v>0</v>
      </c>
      <c r="G3974">
        <v>0</v>
      </c>
      <c r="H3974">
        <v>1</v>
      </c>
      <c r="I3974">
        <v>0</v>
      </c>
      <c r="J3974">
        <v>0</v>
      </c>
      <c r="K3974">
        <v>0</v>
      </c>
      <c r="L3974">
        <v>5.666666666666667</v>
      </c>
      <c r="M3974">
        <v>5</v>
      </c>
      <c r="N3974">
        <v>1</v>
      </c>
      <c r="O3974">
        <v>1</v>
      </c>
      <c r="P3974">
        <v>1</v>
      </c>
      <c r="Q3974">
        <v>0</v>
      </c>
      <c r="R3974">
        <v>8</v>
      </c>
      <c r="S3974">
        <v>0</v>
      </c>
      <c r="T3974">
        <v>0</v>
      </c>
      <c r="U3974">
        <v>0</v>
      </c>
    </row>
    <row r="3975" spans="1:21" x14ac:dyDescent="0.35">
      <c r="A3975" t="s">
        <v>522</v>
      </c>
      <c r="B3975">
        <v>44310</v>
      </c>
      <c r="C3975" t="s">
        <v>400</v>
      </c>
      <c r="D3975" t="s">
        <v>87</v>
      </c>
      <c r="E3975">
        <v>1</v>
      </c>
      <c r="F3975">
        <v>0</v>
      </c>
      <c r="G3975">
        <v>0</v>
      </c>
      <c r="H3975">
        <v>1</v>
      </c>
      <c r="I3975">
        <v>0</v>
      </c>
      <c r="J3975">
        <v>0</v>
      </c>
      <c r="K3975">
        <v>0</v>
      </c>
      <c r="L3975">
        <v>6</v>
      </c>
      <c r="M3975">
        <v>3</v>
      </c>
      <c r="N3975">
        <v>0</v>
      </c>
      <c r="O3975">
        <v>0</v>
      </c>
      <c r="P3975">
        <v>0</v>
      </c>
      <c r="Q3975">
        <v>2</v>
      </c>
      <c r="R3975">
        <v>5</v>
      </c>
      <c r="S3975">
        <v>0</v>
      </c>
      <c r="T3975">
        <v>0</v>
      </c>
      <c r="U3975">
        <v>0</v>
      </c>
    </row>
    <row r="3976" spans="1:21" x14ac:dyDescent="0.35">
      <c r="A3976" t="s">
        <v>522</v>
      </c>
      <c r="B3976" t="s">
        <v>0</v>
      </c>
      <c r="C3976" t="s">
        <v>1</v>
      </c>
      <c r="D3976" t="s">
        <v>2</v>
      </c>
      <c r="E3976" t="s">
        <v>3</v>
      </c>
      <c r="F3976" t="s">
        <v>4</v>
      </c>
      <c r="G3976" t="s">
        <v>5</v>
      </c>
      <c r="H3976" t="s">
        <v>6</v>
      </c>
      <c r="I3976" t="s">
        <v>7</v>
      </c>
      <c r="J3976" t="s">
        <v>8</v>
      </c>
      <c r="K3976" t="s">
        <v>9</v>
      </c>
      <c r="L3976" t="s">
        <v>10</v>
      </c>
      <c r="M3976" t="s">
        <v>11</v>
      </c>
      <c r="N3976" t="s">
        <v>12</v>
      </c>
      <c r="O3976" t="s">
        <v>13</v>
      </c>
      <c r="P3976" t="s">
        <v>14</v>
      </c>
      <c r="Q3976" t="s">
        <v>15</v>
      </c>
      <c r="R3976" t="s">
        <v>16</v>
      </c>
      <c r="S3976" t="s">
        <v>17</v>
      </c>
      <c r="T3976" t="s">
        <v>18</v>
      </c>
      <c r="U3976" t="s">
        <v>19</v>
      </c>
    </row>
    <row r="3977" spans="1:21" x14ac:dyDescent="0.35">
      <c r="A3977" t="s">
        <v>522</v>
      </c>
      <c r="B3977">
        <v>44311</v>
      </c>
      <c r="C3977" t="s">
        <v>513</v>
      </c>
      <c r="D3977" t="s">
        <v>87</v>
      </c>
      <c r="E3977">
        <v>1</v>
      </c>
      <c r="F3977">
        <v>0</v>
      </c>
      <c r="G3977">
        <v>0</v>
      </c>
      <c r="H3977">
        <v>1</v>
      </c>
      <c r="I3977">
        <v>0</v>
      </c>
      <c r="J3977">
        <v>0</v>
      </c>
      <c r="K3977">
        <v>0</v>
      </c>
      <c r="L3977">
        <v>7</v>
      </c>
      <c r="M3977">
        <v>3</v>
      </c>
      <c r="N3977">
        <v>1</v>
      </c>
      <c r="O3977">
        <v>1</v>
      </c>
      <c r="P3977">
        <v>1</v>
      </c>
      <c r="Q3977">
        <v>0</v>
      </c>
      <c r="R3977">
        <v>6</v>
      </c>
      <c r="S3977">
        <v>1</v>
      </c>
      <c r="T3977">
        <v>0</v>
      </c>
      <c r="U3977">
        <v>0</v>
      </c>
    </row>
    <row r="3978" spans="1:21" x14ac:dyDescent="0.35">
      <c r="A3978" t="s">
        <v>522</v>
      </c>
      <c r="B3978">
        <v>44312</v>
      </c>
      <c r="C3978" t="s">
        <v>514</v>
      </c>
      <c r="D3978" t="s">
        <v>116</v>
      </c>
      <c r="E3978">
        <v>1</v>
      </c>
      <c r="F3978">
        <v>1</v>
      </c>
      <c r="G3978">
        <v>0</v>
      </c>
      <c r="H3978">
        <v>0</v>
      </c>
      <c r="I3978">
        <v>1</v>
      </c>
      <c r="J3978">
        <v>0</v>
      </c>
      <c r="K3978">
        <v>0</v>
      </c>
      <c r="L3978">
        <v>9</v>
      </c>
      <c r="M3978">
        <v>6</v>
      </c>
      <c r="N3978">
        <v>2</v>
      </c>
      <c r="O3978">
        <v>2</v>
      </c>
      <c r="P3978">
        <v>2</v>
      </c>
      <c r="Q3978">
        <v>0</v>
      </c>
      <c r="R3978">
        <v>8</v>
      </c>
      <c r="S3978">
        <v>0</v>
      </c>
      <c r="T3978">
        <v>0</v>
      </c>
      <c r="U3978">
        <v>0</v>
      </c>
    </row>
    <row r="3979" spans="1:21" x14ac:dyDescent="0.35">
      <c r="A3979" t="s">
        <v>522</v>
      </c>
      <c r="B3979">
        <v>44313</v>
      </c>
      <c r="C3979" t="s">
        <v>515</v>
      </c>
      <c r="D3979" t="s">
        <v>116</v>
      </c>
      <c r="E3979">
        <v>1</v>
      </c>
      <c r="F3979">
        <v>0</v>
      </c>
      <c r="G3979">
        <v>0</v>
      </c>
      <c r="H3979">
        <v>1</v>
      </c>
      <c r="I3979">
        <v>0</v>
      </c>
      <c r="J3979">
        <v>0</v>
      </c>
      <c r="K3979">
        <v>0</v>
      </c>
      <c r="L3979">
        <v>7.333333333333333</v>
      </c>
      <c r="M3979">
        <v>2</v>
      </c>
      <c r="N3979">
        <v>2</v>
      </c>
      <c r="O3979">
        <v>1</v>
      </c>
      <c r="P3979">
        <v>0</v>
      </c>
      <c r="Q3979">
        <v>2</v>
      </c>
      <c r="R3979">
        <v>4</v>
      </c>
      <c r="S3979">
        <v>0</v>
      </c>
      <c r="T3979">
        <v>0</v>
      </c>
      <c r="U3979">
        <v>0</v>
      </c>
    </row>
    <row r="3980" spans="1:21" x14ac:dyDescent="0.35">
      <c r="A3980" t="s">
        <v>522</v>
      </c>
      <c r="B3980">
        <v>44314</v>
      </c>
      <c r="C3980" t="s">
        <v>518</v>
      </c>
      <c r="D3980" t="s">
        <v>116</v>
      </c>
      <c r="E3980">
        <v>1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5</v>
      </c>
      <c r="M3980">
        <v>3</v>
      </c>
      <c r="N3980">
        <v>3</v>
      </c>
      <c r="O3980">
        <v>3</v>
      </c>
      <c r="P3980">
        <v>1</v>
      </c>
      <c r="Q3980">
        <v>2</v>
      </c>
      <c r="R3980">
        <v>7</v>
      </c>
      <c r="S3980">
        <v>0</v>
      </c>
      <c r="T3980">
        <v>0</v>
      </c>
      <c r="U3980">
        <v>0</v>
      </c>
    </row>
    <row r="3981" spans="1:21" x14ac:dyDescent="0.35">
      <c r="A3981" t="s">
        <v>522</v>
      </c>
      <c r="B3981">
        <v>44315</v>
      </c>
      <c r="C3981" t="s">
        <v>517</v>
      </c>
      <c r="D3981" t="s">
        <v>116</v>
      </c>
      <c r="E3981">
        <v>1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5</v>
      </c>
      <c r="M3981">
        <v>7</v>
      </c>
      <c r="N3981">
        <v>1</v>
      </c>
      <c r="O3981">
        <v>1</v>
      </c>
      <c r="P3981">
        <v>0</v>
      </c>
      <c r="Q3981">
        <v>0</v>
      </c>
      <c r="R3981">
        <v>4</v>
      </c>
      <c r="S3981">
        <v>0</v>
      </c>
      <c r="T3981">
        <v>0</v>
      </c>
      <c r="U3981">
        <v>0</v>
      </c>
    </row>
    <row r="3982" spans="1:21" x14ac:dyDescent="0.35">
      <c r="A3982" t="s">
        <v>522</v>
      </c>
      <c r="B3982">
        <v>44316</v>
      </c>
      <c r="C3982" t="s">
        <v>400</v>
      </c>
      <c r="D3982" t="s">
        <v>118</v>
      </c>
      <c r="E3982">
        <v>1</v>
      </c>
      <c r="F3982">
        <v>0</v>
      </c>
      <c r="G3982">
        <v>0</v>
      </c>
      <c r="H3982">
        <v>1</v>
      </c>
      <c r="I3982">
        <v>0</v>
      </c>
      <c r="J3982">
        <v>0</v>
      </c>
      <c r="K3982">
        <v>0</v>
      </c>
      <c r="L3982">
        <v>5</v>
      </c>
      <c r="M3982">
        <v>3</v>
      </c>
      <c r="N3982">
        <v>1</v>
      </c>
      <c r="O3982">
        <v>1</v>
      </c>
      <c r="P3982">
        <v>0</v>
      </c>
      <c r="Q3982">
        <v>5</v>
      </c>
      <c r="R3982">
        <v>2</v>
      </c>
      <c r="S3982">
        <v>0</v>
      </c>
      <c r="T3982">
        <v>0</v>
      </c>
      <c r="U3982">
        <v>0</v>
      </c>
    </row>
    <row r="3983" spans="1:21" x14ac:dyDescent="0.35">
      <c r="A3983" t="s">
        <v>522</v>
      </c>
      <c r="B3983">
        <v>44317</v>
      </c>
      <c r="C3983" t="s">
        <v>513</v>
      </c>
      <c r="D3983" t="s">
        <v>118</v>
      </c>
      <c r="E3983">
        <v>1</v>
      </c>
      <c r="F3983">
        <v>0</v>
      </c>
      <c r="G3983">
        <v>0</v>
      </c>
      <c r="H3983">
        <v>1</v>
      </c>
      <c r="I3983">
        <v>0</v>
      </c>
      <c r="J3983">
        <v>0</v>
      </c>
      <c r="K3983">
        <v>0</v>
      </c>
      <c r="L3983">
        <v>6</v>
      </c>
      <c r="M3983">
        <v>6</v>
      </c>
      <c r="N3983">
        <v>3</v>
      </c>
      <c r="O3983">
        <v>3</v>
      </c>
      <c r="P3983">
        <v>0</v>
      </c>
      <c r="Q3983">
        <v>2</v>
      </c>
      <c r="R3983">
        <v>9</v>
      </c>
      <c r="S3983">
        <v>0</v>
      </c>
      <c r="T3983">
        <v>0</v>
      </c>
      <c r="U3983">
        <v>0</v>
      </c>
    </row>
    <row r="3984" spans="1:21" x14ac:dyDescent="0.35">
      <c r="A3984" t="s">
        <v>522</v>
      </c>
      <c r="B3984">
        <v>44318</v>
      </c>
      <c r="C3984" t="s">
        <v>515</v>
      </c>
      <c r="D3984" t="s">
        <v>118</v>
      </c>
      <c r="E3984">
        <v>1</v>
      </c>
      <c r="F3984">
        <v>0</v>
      </c>
      <c r="G3984">
        <v>0</v>
      </c>
      <c r="H3984">
        <v>1</v>
      </c>
      <c r="I3984">
        <v>0</v>
      </c>
      <c r="J3984">
        <v>0</v>
      </c>
      <c r="K3984">
        <v>0</v>
      </c>
      <c r="L3984">
        <v>8</v>
      </c>
      <c r="M3984">
        <v>5</v>
      </c>
      <c r="N3984">
        <v>0</v>
      </c>
      <c r="O3984">
        <v>0</v>
      </c>
      <c r="P3984">
        <v>0</v>
      </c>
      <c r="Q3984">
        <v>2</v>
      </c>
      <c r="R3984">
        <v>3</v>
      </c>
      <c r="S3984">
        <v>2</v>
      </c>
      <c r="T3984">
        <v>0</v>
      </c>
      <c r="U3984">
        <v>0</v>
      </c>
    </row>
    <row r="3985" spans="1:21" x14ac:dyDescent="0.35">
      <c r="A3985" t="s">
        <v>522</v>
      </c>
      <c r="B3985">
        <v>44319</v>
      </c>
      <c r="C3985" t="s">
        <v>514</v>
      </c>
      <c r="D3985" t="s">
        <v>104</v>
      </c>
      <c r="E3985">
        <v>1</v>
      </c>
      <c r="F3985">
        <v>0</v>
      </c>
      <c r="G3985">
        <v>0</v>
      </c>
      <c r="H3985">
        <v>1</v>
      </c>
      <c r="I3985">
        <v>0</v>
      </c>
      <c r="J3985">
        <v>0</v>
      </c>
      <c r="K3985">
        <v>0</v>
      </c>
      <c r="L3985">
        <v>5.666666666666667</v>
      </c>
      <c r="M3985">
        <v>7</v>
      </c>
      <c r="N3985">
        <v>5</v>
      </c>
      <c r="O3985">
        <v>5</v>
      </c>
      <c r="P3985">
        <v>1</v>
      </c>
      <c r="Q3985">
        <v>3</v>
      </c>
      <c r="R3985">
        <v>5</v>
      </c>
      <c r="S3985">
        <v>1</v>
      </c>
      <c r="T3985">
        <v>0</v>
      </c>
      <c r="U3985">
        <v>0</v>
      </c>
    </row>
    <row r="3986" spans="1:21" x14ac:dyDescent="0.35">
      <c r="A3986" t="s">
        <v>522</v>
      </c>
      <c r="B3986" t="s">
        <v>432</v>
      </c>
      <c r="C3986" t="s">
        <v>517</v>
      </c>
      <c r="D3986" t="s">
        <v>104</v>
      </c>
      <c r="E3986">
        <v>1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4</v>
      </c>
      <c r="M3986">
        <v>2</v>
      </c>
      <c r="N3986">
        <v>1</v>
      </c>
      <c r="O3986">
        <v>1</v>
      </c>
      <c r="P3986">
        <v>0</v>
      </c>
      <c r="Q3986">
        <v>3</v>
      </c>
      <c r="R3986">
        <v>2</v>
      </c>
      <c r="S3986">
        <v>0</v>
      </c>
      <c r="T3986">
        <v>0</v>
      </c>
      <c r="U3986">
        <v>0</v>
      </c>
    </row>
    <row r="3987" spans="1:21" x14ac:dyDescent="0.35">
      <c r="A3987" t="s">
        <v>522</v>
      </c>
      <c r="B3987" t="s">
        <v>433</v>
      </c>
      <c r="C3987" t="s">
        <v>518</v>
      </c>
      <c r="D3987" t="s">
        <v>104</v>
      </c>
      <c r="E3987">
        <v>1</v>
      </c>
      <c r="F3987">
        <v>0</v>
      </c>
      <c r="G3987">
        <v>0</v>
      </c>
      <c r="H3987">
        <v>0</v>
      </c>
      <c r="I3987">
        <v>1</v>
      </c>
      <c r="J3987">
        <v>0</v>
      </c>
      <c r="K3987">
        <v>0</v>
      </c>
      <c r="L3987">
        <v>4</v>
      </c>
      <c r="M3987">
        <v>5</v>
      </c>
      <c r="N3987">
        <v>4</v>
      </c>
      <c r="O3987">
        <v>4</v>
      </c>
      <c r="P3987">
        <v>2</v>
      </c>
      <c r="Q3987">
        <v>0</v>
      </c>
      <c r="R3987">
        <v>2</v>
      </c>
      <c r="S3987">
        <v>1</v>
      </c>
      <c r="T3987">
        <v>0</v>
      </c>
      <c r="U3987">
        <v>1</v>
      </c>
    </row>
    <row r="3988" spans="1:21" x14ac:dyDescent="0.35">
      <c r="A3988" t="s">
        <v>522</v>
      </c>
      <c r="B3988">
        <v>44322</v>
      </c>
      <c r="C3988" t="s">
        <v>400</v>
      </c>
      <c r="D3988" t="s">
        <v>104</v>
      </c>
      <c r="E3988">
        <v>1</v>
      </c>
      <c r="F3988">
        <v>0</v>
      </c>
      <c r="G3988">
        <v>0</v>
      </c>
      <c r="H3988">
        <v>0</v>
      </c>
      <c r="I3988">
        <v>1</v>
      </c>
      <c r="J3988">
        <v>0</v>
      </c>
      <c r="K3988">
        <v>0</v>
      </c>
      <c r="L3988">
        <v>4.333333333333333</v>
      </c>
      <c r="M3988">
        <v>5</v>
      </c>
      <c r="N3988">
        <v>2</v>
      </c>
      <c r="O3988">
        <v>1</v>
      </c>
      <c r="P3988">
        <v>0</v>
      </c>
      <c r="Q3988">
        <v>6</v>
      </c>
      <c r="R3988">
        <v>5</v>
      </c>
      <c r="S3988">
        <v>0</v>
      </c>
      <c r="T3988">
        <v>0</v>
      </c>
      <c r="U3988">
        <v>0</v>
      </c>
    </row>
    <row r="3989" spans="1:21" x14ac:dyDescent="0.35">
      <c r="A3989" t="s">
        <v>522</v>
      </c>
      <c r="B3989">
        <v>44323</v>
      </c>
      <c r="C3989" t="s">
        <v>513</v>
      </c>
      <c r="D3989" t="s">
        <v>58</v>
      </c>
      <c r="E3989">
        <v>1</v>
      </c>
      <c r="F3989">
        <v>0</v>
      </c>
      <c r="G3989">
        <v>0</v>
      </c>
      <c r="H3989">
        <v>1</v>
      </c>
      <c r="I3989">
        <v>0</v>
      </c>
      <c r="J3989">
        <v>0</v>
      </c>
      <c r="K3989">
        <v>0</v>
      </c>
      <c r="L3989">
        <v>7</v>
      </c>
      <c r="M3989">
        <v>3</v>
      </c>
      <c r="N3989">
        <v>0</v>
      </c>
      <c r="O3989">
        <v>0</v>
      </c>
      <c r="P3989">
        <v>0</v>
      </c>
      <c r="Q3989">
        <v>1</v>
      </c>
      <c r="R3989">
        <v>6</v>
      </c>
      <c r="S3989">
        <v>0</v>
      </c>
      <c r="T3989">
        <v>0</v>
      </c>
      <c r="U3989">
        <v>0</v>
      </c>
    </row>
    <row r="3990" spans="1:21" x14ac:dyDescent="0.35">
      <c r="A3990" t="s">
        <v>522</v>
      </c>
      <c r="B3990">
        <v>44324</v>
      </c>
      <c r="C3990" t="s">
        <v>515</v>
      </c>
      <c r="D3990" t="s">
        <v>58</v>
      </c>
      <c r="E3990">
        <v>1</v>
      </c>
      <c r="F3990">
        <v>0</v>
      </c>
      <c r="G3990">
        <v>0</v>
      </c>
      <c r="H3990">
        <v>1</v>
      </c>
      <c r="I3990">
        <v>0</v>
      </c>
      <c r="J3990">
        <v>0</v>
      </c>
      <c r="K3990">
        <v>0</v>
      </c>
      <c r="L3990">
        <v>5</v>
      </c>
      <c r="M3990">
        <v>6</v>
      </c>
      <c r="N3990">
        <v>5</v>
      </c>
      <c r="O3990">
        <v>5</v>
      </c>
      <c r="P3990">
        <v>0</v>
      </c>
      <c r="Q3990">
        <v>5</v>
      </c>
      <c r="R3990">
        <v>2</v>
      </c>
      <c r="S3990">
        <v>0</v>
      </c>
      <c r="T3990">
        <v>0</v>
      </c>
      <c r="U3990">
        <v>1</v>
      </c>
    </row>
    <row r="3991" spans="1:21" x14ac:dyDescent="0.35">
      <c r="A3991" t="s">
        <v>522</v>
      </c>
      <c r="B3991">
        <v>44325</v>
      </c>
      <c r="C3991" t="s">
        <v>514</v>
      </c>
      <c r="D3991" t="s">
        <v>58</v>
      </c>
      <c r="E3991">
        <v>1</v>
      </c>
      <c r="F3991">
        <v>0</v>
      </c>
      <c r="G3991">
        <v>0</v>
      </c>
      <c r="H3991">
        <v>1</v>
      </c>
      <c r="I3991">
        <v>0</v>
      </c>
      <c r="J3991">
        <v>0</v>
      </c>
      <c r="K3991">
        <v>0</v>
      </c>
      <c r="L3991">
        <v>8.3333333333333339</v>
      </c>
      <c r="M3991">
        <v>3</v>
      </c>
      <c r="N3991">
        <v>0</v>
      </c>
      <c r="O3991">
        <v>0</v>
      </c>
      <c r="P3991">
        <v>0</v>
      </c>
      <c r="Q3991">
        <v>3</v>
      </c>
      <c r="R3991">
        <v>5</v>
      </c>
      <c r="S3991">
        <v>0</v>
      </c>
      <c r="T3991">
        <v>1</v>
      </c>
      <c r="U3991">
        <v>0</v>
      </c>
    </row>
    <row r="3992" spans="1:21" x14ac:dyDescent="0.35">
      <c r="A3992" t="s">
        <v>522</v>
      </c>
      <c r="B3992">
        <v>44327</v>
      </c>
      <c r="C3992" t="s">
        <v>517</v>
      </c>
      <c r="D3992" t="s">
        <v>105</v>
      </c>
      <c r="E3992">
        <v>1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5.333333333333333</v>
      </c>
      <c r="M3992">
        <v>5</v>
      </c>
      <c r="N3992">
        <v>1</v>
      </c>
      <c r="O3992">
        <v>1</v>
      </c>
      <c r="P3992">
        <v>0</v>
      </c>
      <c r="Q3992">
        <v>1</v>
      </c>
      <c r="R3992">
        <v>6</v>
      </c>
      <c r="S3992">
        <v>0</v>
      </c>
      <c r="T3992">
        <v>0</v>
      </c>
      <c r="U3992">
        <v>0</v>
      </c>
    </row>
    <row r="3993" spans="1:21" x14ac:dyDescent="0.35">
      <c r="A3993" t="s">
        <v>522</v>
      </c>
      <c r="B3993">
        <v>44328</v>
      </c>
      <c r="C3993" t="s">
        <v>400</v>
      </c>
      <c r="D3993" t="s">
        <v>105</v>
      </c>
      <c r="E3993">
        <v>1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5</v>
      </c>
      <c r="M3993">
        <v>3</v>
      </c>
      <c r="N3993">
        <v>1</v>
      </c>
      <c r="O3993">
        <v>0</v>
      </c>
      <c r="P3993">
        <v>0</v>
      </c>
      <c r="Q3993">
        <v>3</v>
      </c>
      <c r="R3993">
        <v>4</v>
      </c>
      <c r="S3993">
        <v>1</v>
      </c>
      <c r="T3993">
        <v>0</v>
      </c>
      <c r="U3993">
        <v>0</v>
      </c>
    </row>
    <row r="3994" spans="1:21" x14ac:dyDescent="0.35">
      <c r="A3994" t="s">
        <v>522</v>
      </c>
      <c r="B3994">
        <v>44329</v>
      </c>
      <c r="C3994" t="s">
        <v>513</v>
      </c>
      <c r="D3994" t="s">
        <v>105</v>
      </c>
      <c r="E3994">
        <v>1</v>
      </c>
      <c r="F3994">
        <v>0</v>
      </c>
      <c r="G3994">
        <v>0</v>
      </c>
      <c r="H3994">
        <v>1</v>
      </c>
      <c r="I3994">
        <v>0</v>
      </c>
      <c r="J3994">
        <v>0</v>
      </c>
      <c r="K3994">
        <v>0</v>
      </c>
      <c r="L3994">
        <v>6</v>
      </c>
      <c r="M3994">
        <v>4</v>
      </c>
      <c r="N3994">
        <v>0</v>
      </c>
      <c r="O3994">
        <v>0</v>
      </c>
      <c r="P3994">
        <v>0</v>
      </c>
      <c r="Q3994">
        <v>2</v>
      </c>
      <c r="R3994">
        <v>6</v>
      </c>
      <c r="S3994">
        <v>0</v>
      </c>
      <c r="T3994">
        <v>0</v>
      </c>
      <c r="U3994">
        <v>0</v>
      </c>
    </row>
    <row r="3995" spans="1:21" x14ac:dyDescent="0.35">
      <c r="A3995" t="s">
        <v>522</v>
      </c>
      <c r="B3995">
        <v>44330</v>
      </c>
      <c r="C3995" t="s">
        <v>518</v>
      </c>
      <c r="D3995" t="s">
        <v>74</v>
      </c>
      <c r="E3995">
        <v>1</v>
      </c>
      <c r="F3995">
        <v>0</v>
      </c>
      <c r="G3995">
        <v>0</v>
      </c>
      <c r="H3995">
        <v>0</v>
      </c>
      <c r="I3995">
        <v>1</v>
      </c>
      <c r="J3995">
        <v>0</v>
      </c>
      <c r="K3995">
        <v>0</v>
      </c>
      <c r="L3995">
        <v>2</v>
      </c>
      <c r="M3995">
        <v>2</v>
      </c>
      <c r="N3995">
        <v>3</v>
      </c>
      <c r="O3995">
        <v>3</v>
      </c>
      <c r="P3995">
        <v>0</v>
      </c>
      <c r="Q3995">
        <v>5</v>
      </c>
      <c r="R3995">
        <v>0</v>
      </c>
      <c r="S3995">
        <v>1</v>
      </c>
      <c r="T3995">
        <v>0</v>
      </c>
      <c r="U3995">
        <v>0</v>
      </c>
    </row>
    <row r="3996" spans="1:21" x14ac:dyDescent="0.35">
      <c r="A3996" t="s">
        <v>522</v>
      </c>
      <c r="B3996">
        <v>44331</v>
      </c>
      <c r="C3996" t="s">
        <v>514</v>
      </c>
      <c r="D3996" t="s">
        <v>74</v>
      </c>
      <c r="E3996">
        <v>1</v>
      </c>
      <c r="F3996">
        <v>0</v>
      </c>
      <c r="G3996">
        <v>0</v>
      </c>
      <c r="H3996">
        <v>0</v>
      </c>
      <c r="I3996">
        <v>1</v>
      </c>
      <c r="J3996">
        <v>0</v>
      </c>
      <c r="K3996">
        <v>0</v>
      </c>
      <c r="L3996">
        <v>4</v>
      </c>
      <c r="M3996">
        <v>8</v>
      </c>
      <c r="N3996">
        <v>6</v>
      </c>
      <c r="O3996">
        <v>6</v>
      </c>
      <c r="P3996">
        <v>3</v>
      </c>
      <c r="Q3996">
        <v>3</v>
      </c>
      <c r="R3996">
        <v>2</v>
      </c>
      <c r="S3996">
        <v>0</v>
      </c>
      <c r="T3996">
        <v>0</v>
      </c>
      <c r="U3996">
        <v>0</v>
      </c>
    </row>
    <row r="3997" spans="1:21" x14ac:dyDescent="0.35">
      <c r="A3997" t="s">
        <v>522</v>
      </c>
      <c r="B3997" t="s">
        <v>0</v>
      </c>
      <c r="C3997" t="s">
        <v>1</v>
      </c>
      <c r="D3997" t="s">
        <v>2</v>
      </c>
      <c r="E3997" t="s">
        <v>3</v>
      </c>
      <c r="F3997" t="s">
        <v>4</v>
      </c>
      <c r="G3997" t="s">
        <v>5</v>
      </c>
      <c r="H3997" t="s">
        <v>6</v>
      </c>
      <c r="I3997" t="s">
        <v>7</v>
      </c>
      <c r="J3997" t="s">
        <v>8</v>
      </c>
      <c r="K3997" t="s">
        <v>9</v>
      </c>
      <c r="L3997" t="s">
        <v>10</v>
      </c>
      <c r="M3997" t="s">
        <v>11</v>
      </c>
      <c r="N3997" t="s">
        <v>12</v>
      </c>
      <c r="O3997" t="s">
        <v>13</v>
      </c>
      <c r="P3997" t="s">
        <v>14</v>
      </c>
      <c r="Q3997" t="s">
        <v>15</v>
      </c>
      <c r="R3997" t="s">
        <v>16</v>
      </c>
      <c r="S3997" t="s">
        <v>17</v>
      </c>
      <c r="T3997" t="s">
        <v>18</v>
      </c>
      <c r="U3997" t="s">
        <v>19</v>
      </c>
    </row>
    <row r="3998" spans="1:21" x14ac:dyDescent="0.35">
      <c r="A3998" t="s">
        <v>522</v>
      </c>
      <c r="B3998">
        <v>44332</v>
      </c>
      <c r="C3998" t="s">
        <v>517</v>
      </c>
      <c r="D3998" t="s">
        <v>74</v>
      </c>
      <c r="E3998">
        <v>1</v>
      </c>
      <c r="F3998">
        <v>0</v>
      </c>
      <c r="G3998">
        <v>0</v>
      </c>
      <c r="H3998">
        <v>0</v>
      </c>
      <c r="I3998">
        <v>1</v>
      </c>
      <c r="J3998">
        <v>0</v>
      </c>
      <c r="K3998">
        <v>0</v>
      </c>
      <c r="L3998">
        <v>3.3333333333333335</v>
      </c>
      <c r="M3998">
        <v>2</v>
      </c>
      <c r="N3998">
        <v>4</v>
      </c>
      <c r="O3998">
        <v>1</v>
      </c>
      <c r="P3998">
        <v>0</v>
      </c>
      <c r="Q3998">
        <v>3</v>
      </c>
      <c r="R3998">
        <v>3</v>
      </c>
      <c r="S3998">
        <v>0</v>
      </c>
      <c r="T3998">
        <v>0</v>
      </c>
      <c r="U3998">
        <v>0</v>
      </c>
    </row>
    <row r="3999" spans="1:21" x14ac:dyDescent="0.35">
      <c r="A3999" t="s">
        <v>522</v>
      </c>
      <c r="B3999">
        <v>44334</v>
      </c>
      <c r="C3999" t="s">
        <v>400</v>
      </c>
      <c r="D3999" t="s">
        <v>113</v>
      </c>
      <c r="E3999">
        <v>1</v>
      </c>
      <c r="F3999">
        <v>0</v>
      </c>
      <c r="G3999">
        <v>0</v>
      </c>
      <c r="H3999">
        <v>1</v>
      </c>
      <c r="I3999">
        <v>0</v>
      </c>
      <c r="J3999">
        <v>0</v>
      </c>
      <c r="K3999">
        <v>0</v>
      </c>
      <c r="L3999">
        <v>5.333333333333333</v>
      </c>
      <c r="M3999">
        <v>5</v>
      </c>
      <c r="N3999">
        <v>2</v>
      </c>
      <c r="O3999">
        <v>2</v>
      </c>
      <c r="P3999">
        <v>0</v>
      </c>
      <c r="Q3999">
        <v>1</v>
      </c>
      <c r="R3999">
        <v>3</v>
      </c>
      <c r="S3999">
        <v>0</v>
      </c>
      <c r="T3999">
        <v>0</v>
      </c>
      <c r="U3999">
        <v>0</v>
      </c>
    </row>
    <row r="4000" spans="1:21" x14ac:dyDescent="0.35">
      <c r="A4000" t="s">
        <v>522</v>
      </c>
      <c r="B4000">
        <v>44335</v>
      </c>
      <c r="C4000" t="s">
        <v>513</v>
      </c>
      <c r="D4000" t="s">
        <v>113</v>
      </c>
      <c r="E4000">
        <v>1</v>
      </c>
      <c r="F4000">
        <v>0</v>
      </c>
      <c r="G4000">
        <v>0</v>
      </c>
      <c r="H4000">
        <v>1</v>
      </c>
      <c r="I4000">
        <v>0</v>
      </c>
      <c r="J4000">
        <v>0</v>
      </c>
      <c r="K4000">
        <v>0</v>
      </c>
      <c r="L4000">
        <v>6</v>
      </c>
      <c r="M4000">
        <v>4</v>
      </c>
      <c r="N4000">
        <v>2</v>
      </c>
      <c r="O4000">
        <v>2</v>
      </c>
      <c r="P4000">
        <v>1</v>
      </c>
      <c r="Q4000">
        <v>4</v>
      </c>
      <c r="R4000">
        <v>7</v>
      </c>
      <c r="S4000">
        <v>0</v>
      </c>
      <c r="T4000">
        <v>0</v>
      </c>
      <c r="U4000">
        <v>0</v>
      </c>
    </row>
    <row r="4001" spans="1:21" x14ac:dyDescent="0.35">
      <c r="A4001" t="s">
        <v>522</v>
      </c>
      <c r="B4001">
        <v>44337</v>
      </c>
      <c r="C4001" t="s">
        <v>515</v>
      </c>
      <c r="D4001" t="s">
        <v>112</v>
      </c>
      <c r="E4001">
        <v>1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6</v>
      </c>
      <c r="M4001">
        <v>4</v>
      </c>
      <c r="N4001">
        <v>2</v>
      </c>
      <c r="O4001">
        <v>2</v>
      </c>
      <c r="P4001">
        <v>1</v>
      </c>
      <c r="Q4001">
        <v>1</v>
      </c>
      <c r="R4001">
        <v>2</v>
      </c>
      <c r="S4001">
        <v>3</v>
      </c>
      <c r="T4001">
        <v>0</v>
      </c>
      <c r="U4001">
        <v>0</v>
      </c>
    </row>
    <row r="4002" spans="1:21" x14ac:dyDescent="0.35">
      <c r="A4002" t="s">
        <v>522</v>
      </c>
      <c r="B4002">
        <v>44338</v>
      </c>
      <c r="C4002" t="s">
        <v>519</v>
      </c>
      <c r="D4002" t="s">
        <v>112</v>
      </c>
      <c r="E4002">
        <v>1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4</v>
      </c>
      <c r="M4002">
        <v>3</v>
      </c>
      <c r="N4002">
        <v>1</v>
      </c>
      <c r="O4002">
        <v>1</v>
      </c>
      <c r="P4002">
        <v>0</v>
      </c>
      <c r="Q4002">
        <v>1</v>
      </c>
      <c r="R4002">
        <v>3</v>
      </c>
      <c r="S4002">
        <v>1</v>
      </c>
      <c r="T4002">
        <v>0</v>
      </c>
      <c r="U4002">
        <v>0</v>
      </c>
    </row>
    <row r="4003" spans="1:21" x14ac:dyDescent="0.35">
      <c r="A4003" t="s">
        <v>522</v>
      </c>
      <c r="B4003">
        <v>44339</v>
      </c>
      <c r="C4003" t="s">
        <v>514</v>
      </c>
      <c r="D4003" t="s">
        <v>112</v>
      </c>
      <c r="E4003">
        <v>1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8</v>
      </c>
      <c r="M4003">
        <v>1</v>
      </c>
      <c r="N4003">
        <v>0</v>
      </c>
      <c r="O4003">
        <v>0</v>
      </c>
      <c r="P4003">
        <v>0</v>
      </c>
      <c r="Q4003">
        <v>1</v>
      </c>
      <c r="R4003">
        <v>7</v>
      </c>
      <c r="S4003">
        <v>0</v>
      </c>
      <c r="T4003">
        <v>0</v>
      </c>
      <c r="U4003">
        <v>0</v>
      </c>
    </row>
    <row r="4004" spans="1:21" x14ac:dyDescent="0.35">
      <c r="A4004" t="s">
        <v>522</v>
      </c>
      <c r="B4004">
        <v>44340</v>
      </c>
      <c r="C4004" t="s">
        <v>517</v>
      </c>
      <c r="D4004" t="s">
        <v>75</v>
      </c>
      <c r="E4004">
        <v>1</v>
      </c>
      <c r="F4004">
        <v>0</v>
      </c>
      <c r="G4004">
        <v>0</v>
      </c>
      <c r="H4004">
        <v>0</v>
      </c>
      <c r="I4004">
        <v>1</v>
      </c>
      <c r="J4004">
        <v>0</v>
      </c>
      <c r="K4004">
        <v>0</v>
      </c>
      <c r="L4004">
        <v>5.666666666666667</v>
      </c>
      <c r="M4004">
        <v>5</v>
      </c>
      <c r="N4004">
        <v>3</v>
      </c>
      <c r="O4004">
        <v>3</v>
      </c>
      <c r="P4004">
        <v>1</v>
      </c>
      <c r="Q4004">
        <v>3</v>
      </c>
      <c r="R4004">
        <v>5</v>
      </c>
      <c r="S4004">
        <v>0</v>
      </c>
      <c r="T4004">
        <v>0</v>
      </c>
      <c r="U4004">
        <v>0</v>
      </c>
    </row>
    <row r="4005" spans="1:21" x14ac:dyDescent="0.35">
      <c r="A4005" t="s">
        <v>522</v>
      </c>
      <c r="B4005">
        <v>44341</v>
      </c>
      <c r="C4005" t="s">
        <v>513</v>
      </c>
      <c r="D4005" t="s">
        <v>75</v>
      </c>
      <c r="E4005">
        <v>1</v>
      </c>
      <c r="F4005">
        <v>0</v>
      </c>
      <c r="G4005">
        <v>0</v>
      </c>
      <c r="H4005">
        <v>0</v>
      </c>
      <c r="I4005">
        <v>1</v>
      </c>
      <c r="J4005">
        <v>0</v>
      </c>
      <c r="K4005">
        <v>0</v>
      </c>
      <c r="L4005">
        <v>3.6666666666666665</v>
      </c>
      <c r="M4005">
        <v>6</v>
      </c>
      <c r="N4005">
        <v>7</v>
      </c>
      <c r="O4005">
        <v>3</v>
      </c>
      <c r="P4005">
        <v>1</v>
      </c>
      <c r="Q4005">
        <v>2</v>
      </c>
      <c r="R4005">
        <v>3</v>
      </c>
      <c r="S4005">
        <v>2</v>
      </c>
      <c r="T4005">
        <v>0</v>
      </c>
      <c r="U4005">
        <v>2</v>
      </c>
    </row>
    <row r="4006" spans="1:21" x14ac:dyDescent="0.35">
      <c r="A4006" t="s">
        <v>522</v>
      </c>
      <c r="B4006">
        <v>44342</v>
      </c>
      <c r="C4006" t="s">
        <v>400</v>
      </c>
      <c r="D4006" t="s">
        <v>75</v>
      </c>
      <c r="E4006">
        <v>1</v>
      </c>
      <c r="F4006">
        <v>0</v>
      </c>
      <c r="G4006">
        <v>0</v>
      </c>
      <c r="H4006">
        <v>1</v>
      </c>
      <c r="I4006">
        <v>0</v>
      </c>
      <c r="J4006">
        <v>0</v>
      </c>
      <c r="K4006">
        <v>0</v>
      </c>
      <c r="L4006">
        <v>5</v>
      </c>
      <c r="M4006">
        <v>5</v>
      </c>
      <c r="N4006">
        <v>0</v>
      </c>
      <c r="O4006">
        <v>0</v>
      </c>
      <c r="P4006">
        <v>0</v>
      </c>
      <c r="Q4006">
        <v>3</v>
      </c>
      <c r="R4006">
        <v>3</v>
      </c>
      <c r="S4006">
        <v>0</v>
      </c>
      <c r="T4006">
        <v>0</v>
      </c>
      <c r="U4006">
        <v>0</v>
      </c>
    </row>
    <row r="4007" spans="1:21" x14ac:dyDescent="0.35">
      <c r="A4007" t="s">
        <v>522</v>
      </c>
      <c r="B4007">
        <v>44343</v>
      </c>
      <c r="C4007" t="s">
        <v>515</v>
      </c>
      <c r="D4007" t="s">
        <v>48</v>
      </c>
      <c r="E4007">
        <v>1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6</v>
      </c>
      <c r="M4007">
        <v>3</v>
      </c>
      <c r="N4007">
        <v>3</v>
      </c>
      <c r="O4007">
        <v>3</v>
      </c>
      <c r="P4007">
        <v>0</v>
      </c>
      <c r="Q4007">
        <v>1</v>
      </c>
      <c r="R4007">
        <v>6</v>
      </c>
      <c r="S4007">
        <v>1</v>
      </c>
      <c r="T4007">
        <v>0</v>
      </c>
      <c r="U4007">
        <v>0</v>
      </c>
    </row>
    <row r="4008" spans="1:21" x14ac:dyDescent="0.35">
      <c r="A4008" t="s">
        <v>522</v>
      </c>
      <c r="B4008">
        <v>44344</v>
      </c>
      <c r="C4008" t="s">
        <v>518</v>
      </c>
      <c r="D4008" t="s">
        <v>48</v>
      </c>
      <c r="E4008">
        <v>1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4.333333333333333</v>
      </c>
      <c r="M4008">
        <v>5</v>
      </c>
      <c r="N4008">
        <v>3</v>
      </c>
      <c r="O4008">
        <v>2</v>
      </c>
      <c r="P4008">
        <v>0</v>
      </c>
      <c r="Q4008">
        <v>6</v>
      </c>
      <c r="R4008">
        <v>3</v>
      </c>
      <c r="S4008">
        <v>0</v>
      </c>
      <c r="T4008">
        <v>0</v>
      </c>
      <c r="U4008">
        <v>0</v>
      </c>
    </row>
    <row r="4009" spans="1:21" x14ac:dyDescent="0.35">
      <c r="A4009" t="s">
        <v>522</v>
      </c>
      <c r="B4009">
        <v>44345</v>
      </c>
      <c r="C4009" t="s">
        <v>514</v>
      </c>
      <c r="D4009" t="s">
        <v>48</v>
      </c>
      <c r="E4009">
        <v>1</v>
      </c>
      <c r="F4009">
        <v>0</v>
      </c>
      <c r="G4009">
        <v>0</v>
      </c>
      <c r="H4009">
        <v>1</v>
      </c>
      <c r="I4009">
        <v>0</v>
      </c>
      <c r="J4009">
        <v>0</v>
      </c>
      <c r="K4009">
        <v>0</v>
      </c>
      <c r="L4009">
        <v>5</v>
      </c>
      <c r="M4009">
        <v>5</v>
      </c>
      <c r="N4009">
        <v>4</v>
      </c>
      <c r="O4009">
        <v>4</v>
      </c>
      <c r="P4009">
        <v>1</v>
      </c>
      <c r="Q4009">
        <v>3</v>
      </c>
      <c r="R4009">
        <v>6</v>
      </c>
      <c r="S4009">
        <v>0</v>
      </c>
      <c r="T4009">
        <v>0</v>
      </c>
      <c r="U4009">
        <v>0</v>
      </c>
    </row>
    <row r="4010" spans="1:21" x14ac:dyDescent="0.35">
      <c r="A4010" t="s">
        <v>522</v>
      </c>
      <c r="B4010">
        <v>44346</v>
      </c>
      <c r="C4010" t="s">
        <v>517</v>
      </c>
      <c r="D4010" t="s">
        <v>48</v>
      </c>
      <c r="E4010">
        <v>1</v>
      </c>
      <c r="F4010">
        <v>0</v>
      </c>
      <c r="G4010">
        <v>0</v>
      </c>
      <c r="H4010">
        <v>0</v>
      </c>
      <c r="I4010">
        <v>1</v>
      </c>
      <c r="J4010">
        <v>0</v>
      </c>
      <c r="K4010">
        <v>0</v>
      </c>
      <c r="L4010">
        <v>5</v>
      </c>
      <c r="M4010">
        <v>9</v>
      </c>
      <c r="N4010">
        <v>4</v>
      </c>
      <c r="O4010">
        <v>4</v>
      </c>
      <c r="P4010">
        <v>1</v>
      </c>
      <c r="Q4010">
        <v>1</v>
      </c>
      <c r="R4010">
        <v>1</v>
      </c>
      <c r="S4010">
        <v>0</v>
      </c>
      <c r="T4010">
        <v>0</v>
      </c>
      <c r="U4010">
        <v>0</v>
      </c>
    </row>
    <row r="4011" spans="1:21" x14ac:dyDescent="0.35">
      <c r="A4011" t="s">
        <v>522</v>
      </c>
      <c r="B4011">
        <v>44347</v>
      </c>
      <c r="C4011" t="s">
        <v>513</v>
      </c>
      <c r="D4011" t="s">
        <v>61</v>
      </c>
      <c r="E4011">
        <v>1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5</v>
      </c>
      <c r="M4011">
        <v>2</v>
      </c>
      <c r="N4011">
        <v>2</v>
      </c>
      <c r="O4011">
        <v>2</v>
      </c>
      <c r="P4011">
        <v>2</v>
      </c>
      <c r="Q4011">
        <v>1</v>
      </c>
      <c r="R4011">
        <v>9</v>
      </c>
      <c r="S4011">
        <v>1</v>
      </c>
      <c r="T4011">
        <v>0</v>
      </c>
      <c r="U4011">
        <v>0</v>
      </c>
    </row>
    <row r="4012" spans="1:21" x14ac:dyDescent="0.35">
      <c r="A4012" t="s">
        <v>522</v>
      </c>
      <c r="B4012">
        <v>44348</v>
      </c>
      <c r="C4012" t="s">
        <v>400</v>
      </c>
      <c r="D4012" t="s">
        <v>61</v>
      </c>
      <c r="E4012">
        <v>1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6</v>
      </c>
      <c r="M4012">
        <v>4</v>
      </c>
      <c r="N4012">
        <v>0</v>
      </c>
      <c r="O4012">
        <v>0</v>
      </c>
      <c r="P4012">
        <v>0</v>
      </c>
      <c r="Q4012">
        <v>3</v>
      </c>
      <c r="R4012">
        <v>4</v>
      </c>
      <c r="S4012">
        <v>0</v>
      </c>
      <c r="T4012">
        <v>0</v>
      </c>
      <c r="U4012">
        <v>0</v>
      </c>
    </row>
    <row r="4013" spans="1:21" x14ac:dyDescent="0.35">
      <c r="A4013" t="s">
        <v>522</v>
      </c>
      <c r="B4013">
        <v>44349</v>
      </c>
      <c r="C4013" t="s">
        <v>515</v>
      </c>
      <c r="D4013" t="s">
        <v>61</v>
      </c>
      <c r="E4013">
        <v>1</v>
      </c>
      <c r="F4013">
        <v>0</v>
      </c>
      <c r="G4013">
        <v>0</v>
      </c>
      <c r="H4013">
        <v>0</v>
      </c>
      <c r="I4013">
        <v>1</v>
      </c>
      <c r="J4013">
        <v>0</v>
      </c>
      <c r="K4013">
        <v>0</v>
      </c>
      <c r="L4013">
        <v>0.66666666666666663</v>
      </c>
      <c r="M4013">
        <v>6</v>
      </c>
      <c r="N4013">
        <v>10</v>
      </c>
      <c r="O4013">
        <v>10</v>
      </c>
      <c r="P4013">
        <v>0</v>
      </c>
      <c r="Q4013">
        <v>4</v>
      </c>
      <c r="R4013">
        <v>1</v>
      </c>
      <c r="S4013">
        <v>0</v>
      </c>
      <c r="T4013">
        <v>0</v>
      </c>
      <c r="U4013">
        <v>0</v>
      </c>
    </row>
    <row r="4014" spans="1:21" x14ac:dyDescent="0.35">
      <c r="A4014" t="s">
        <v>522</v>
      </c>
      <c r="B4014">
        <v>44350</v>
      </c>
      <c r="C4014" t="s">
        <v>514</v>
      </c>
      <c r="D4014" t="s">
        <v>87</v>
      </c>
      <c r="E4014">
        <v>1</v>
      </c>
      <c r="F4014">
        <v>0</v>
      </c>
      <c r="G4014">
        <v>0</v>
      </c>
      <c r="H4014">
        <v>0</v>
      </c>
      <c r="I4014">
        <v>1</v>
      </c>
      <c r="J4014">
        <v>0</v>
      </c>
      <c r="K4014">
        <v>0</v>
      </c>
      <c r="L4014">
        <v>7</v>
      </c>
      <c r="M4014">
        <v>8</v>
      </c>
      <c r="N4014">
        <v>3</v>
      </c>
      <c r="O4014">
        <v>3</v>
      </c>
      <c r="P4014">
        <v>1</v>
      </c>
      <c r="Q4014">
        <v>0</v>
      </c>
      <c r="R4014">
        <v>4</v>
      </c>
      <c r="S4014">
        <v>3</v>
      </c>
      <c r="T4014">
        <v>0</v>
      </c>
      <c r="U4014">
        <v>0</v>
      </c>
    </row>
    <row r="4015" spans="1:21" x14ac:dyDescent="0.35">
      <c r="A4015" t="s">
        <v>522</v>
      </c>
      <c r="B4015">
        <v>44351</v>
      </c>
      <c r="C4015" t="s">
        <v>517</v>
      </c>
      <c r="D4015" t="s">
        <v>87</v>
      </c>
      <c r="E4015">
        <v>1</v>
      </c>
      <c r="F4015">
        <v>0</v>
      </c>
      <c r="G4015">
        <v>0</v>
      </c>
      <c r="H4015">
        <v>0</v>
      </c>
      <c r="I4015">
        <v>1</v>
      </c>
      <c r="J4015">
        <v>0</v>
      </c>
      <c r="K4015">
        <v>0</v>
      </c>
      <c r="L4015">
        <v>3</v>
      </c>
      <c r="M4015">
        <v>2</v>
      </c>
      <c r="N4015">
        <v>3</v>
      </c>
      <c r="O4015">
        <v>3</v>
      </c>
      <c r="P4015">
        <v>2</v>
      </c>
      <c r="Q4015">
        <v>0</v>
      </c>
      <c r="R4015">
        <v>3</v>
      </c>
      <c r="S4015">
        <v>1</v>
      </c>
      <c r="T4015">
        <v>0</v>
      </c>
      <c r="U4015">
        <v>0</v>
      </c>
    </row>
    <row r="4016" spans="1:21" x14ac:dyDescent="0.35">
      <c r="A4016" t="s">
        <v>522</v>
      </c>
      <c r="B4016">
        <v>44352</v>
      </c>
      <c r="C4016" t="s">
        <v>518</v>
      </c>
      <c r="D4016" t="s">
        <v>87</v>
      </c>
      <c r="E4016">
        <v>1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4</v>
      </c>
      <c r="M4016">
        <v>3</v>
      </c>
      <c r="N4016">
        <v>2</v>
      </c>
      <c r="O4016">
        <v>2</v>
      </c>
      <c r="P4016">
        <v>1</v>
      </c>
      <c r="Q4016">
        <v>2</v>
      </c>
      <c r="R4016">
        <v>4</v>
      </c>
      <c r="S4016">
        <v>0</v>
      </c>
      <c r="T4016">
        <v>0</v>
      </c>
      <c r="U4016">
        <v>0</v>
      </c>
    </row>
    <row r="4017" spans="1:21" x14ac:dyDescent="0.35">
      <c r="A4017" t="s">
        <v>522</v>
      </c>
      <c r="B4017">
        <v>44353</v>
      </c>
      <c r="C4017" t="s">
        <v>400</v>
      </c>
      <c r="D4017" t="s">
        <v>87</v>
      </c>
      <c r="E4017">
        <v>1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4</v>
      </c>
      <c r="M4017">
        <v>7</v>
      </c>
      <c r="N4017">
        <v>7</v>
      </c>
      <c r="O4017">
        <v>7</v>
      </c>
      <c r="P4017">
        <v>2</v>
      </c>
      <c r="Q4017">
        <v>3</v>
      </c>
      <c r="R4017">
        <v>2</v>
      </c>
      <c r="S4017">
        <v>1</v>
      </c>
      <c r="T4017">
        <v>0</v>
      </c>
      <c r="U4017">
        <v>0</v>
      </c>
    </row>
    <row r="4018" spans="1:21" x14ac:dyDescent="0.35">
      <c r="A4018" t="s">
        <v>522</v>
      </c>
      <c r="B4018" t="s">
        <v>0</v>
      </c>
      <c r="C4018" t="s">
        <v>1</v>
      </c>
      <c r="D4018" t="s">
        <v>2</v>
      </c>
      <c r="E4018" t="s">
        <v>3</v>
      </c>
      <c r="F4018" t="s">
        <v>4</v>
      </c>
      <c r="G4018" t="s">
        <v>5</v>
      </c>
      <c r="H4018" t="s">
        <v>6</v>
      </c>
      <c r="I4018" t="s">
        <v>7</v>
      </c>
      <c r="J4018" t="s">
        <v>8</v>
      </c>
      <c r="K4018" t="s">
        <v>9</v>
      </c>
      <c r="L4018" t="s">
        <v>10</v>
      </c>
      <c r="M4018" t="s">
        <v>11</v>
      </c>
      <c r="N4018" t="s">
        <v>12</v>
      </c>
      <c r="O4018" t="s">
        <v>13</v>
      </c>
      <c r="P4018" t="s">
        <v>14</v>
      </c>
      <c r="Q4018" t="s">
        <v>15</v>
      </c>
      <c r="R4018" t="s">
        <v>16</v>
      </c>
      <c r="S4018" t="s">
        <v>17</v>
      </c>
      <c r="T4018" t="s">
        <v>18</v>
      </c>
      <c r="U4018" t="s">
        <v>19</v>
      </c>
    </row>
    <row r="4019" spans="1:21" x14ac:dyDescent="0.35">
      <c r="A4019" t="s">
        <v>522</v>
      </c>
      <c r="B4019">
        <v>44355</v>
      </c>
      <c r="C4019" t="s">
        <v>515</v>
      </c>
      <c r="D4019" t="s">
        <v>40</v>
      </c>
      <c r="E4019">
        <v>1</v>
      </c>
      <c r="F4019">
        <v>0</v>
      </c>
      <c r="G4019">
        <v>0</v>
      </c>
      <c r="H4019">
        <v>0</v>
      </c>
      <c r="I4019">
        <v>1</v>
      </c>
      <c r="J4019">
        <v>0</v>
      </c>
      <c r="K4019">
        <v>0</v>
      </c>
      <c r="L4019">
        <v>4</v>
      </c>
      <c r="M4019">
        <v>7</v>
      </c>
      <c r="N4019">
        <v>5</v>
      </c>
      <c r="O4019">
        <v>5</v>
      </c>
      <c r="P4019">
        <v>1</v>
      </c>
      <c r="Q4019">
        <v>1</v>
      </c>
      <c r="R4019">
        <v>7</v>
      </c>
      <c r="S4019">
        <v>0</v>
      </c>
      <c r="T4019">
        <v>0</v>
      </c>
      <c r="U4019">
        <v>1</v>
      </c>
    </row>
    <row r="4020" spans="1:21" x14ac:dyDescent="0.35">
      <c r="A4020" t="s">
        <v>522</v>
      </c>
      <c r="B4020">
        <v>44356</v>
      </c>
      <c r="C4020" t="s">
        <v>514</v>
      </c>
      <c r="D4020" t="s">
        <v>40</v>
      </c>
      <c r="E4020">
        <v>1</v>
      </c>
      <c r="F4020">
        <v>0</v>
      </c>
      <c r="G4020">
        <v>0</v>
      </c>
      <c r="H4020">
        <v>1</v>
      </c>
      <c r="I4020">
        <v>0</v>
      </c>
      <c r="J4020">
        <v>0</v>
      </c>
      <c r="K4020">
        <v>0</v>
      </c>
      <c r="L4020">
        <v>7</v>
      </c>
      <c r="M4020">
        <v>3</v>
      </c>
      <c r="N4020">
        <v>2</v>
      </c>
      <c r="O4020">
        <v>2</v>
      </c>
      <c r="P4020">
        <v>0</v>
      </c>
      <c r="Q4020">
        <v>0</v>
      </c>
      <c r="R4020">
        <v>6</v>
      </c>
      <c r="S4020">
        <v>1</v>
      </c>
      <c r="T4020">
        <v>0</v>
      </c>
      <c r="U4020">
        <v>0</v>
      </c>
    </row>
    <row r="4021" spans="1:21" x14ac:dyDescent="0.35">
      <c r="A4021" t="s">
        <v>522</v>
      </c>
      <c r="B4021">
        <v>44358</v>
      </c>
      <c r="C4021" t="s">
        <v>518</v>
      </c>
      <c r="D4021" t="s">
        <v>114</v>
      </c>
      <c r="E4021">
        <v>1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4.333333333333333</v>
      </c>
      <c r="M4021">
        <v>5</v>
      </c>
      <c r="N4021">
        <v>4</v>
      </c>
      <c r="O4021">
        <v>4</v>
      </c>
      <c r="P4021">
        <v>1</v>
      </c>
      <c r="Q4021">
        <v>1</v>
      </c>
      <c r="R4021">
        <v>5</v>
      </c>
      <c r="S4021">
        <v>0</v>
      </c>
      <c r="T4021">
        <v>0</v>
      </c>
      <c r="U4021">
        <v>0</v>
      </c>
    </row>
    <row r="4022" spans="1:21" x14ac:dyDescent="0.35">
      <c r="A4022" t="s">
        <v>522</v>
      </c>
      <c r="B4022">
        <v>44359</v>
      </c>
      <c r="C4022" t="s">
        <v>400</v>
      </c>
      <c r="D4022" t="s">
        <v>114</v>
      </c>
      <c r="E4022">
        <v>1</v>
      </c>
      <c r="F4022">
        <v>0</v>
      </c>
      <c r="G4022">
        <v>0</v>
      </c>
      <c r="H4022">
        <v>0</v>
      </c>
      <c r="I4022">
        <v>1</v>
      </c>
      <c r="J4022">
        <v>0</v>
      </c>
      <c r="K4022">
        <v>0</v>
      </c>
      <c r="L4022">
        <v>1.6666666666666665</v>
      </c>
      <c r="M4022">
        <v>1</v>
      </c>
      <c r="N4022">
        <v>5</v>
      </c>
      <c r="O4022">
        <v>5</v>
      </c>
      <c r="P4022">
        <v>1</v>
      </c>
      <c r="Q4022">
        <v>5</v>
      </c>
      <c r="R4022">
        <v>1</v>
      </c>
      <c r="S4022">
        <v>0</v>
      </c>
      <c r="T4022">
        <v>0</v>
      </c>
      <c r="U4022">
        <v>0</v>
      </c>
    </row>
    <row r="4023" spans="1:21" x14ac:dyDescent="0.35">
      <c r="A4023" t="s">
        <v>522</v>
      </c>
      <c r="B4023">
        <v>44360</v>
      </c>
      <c r="C4023" t="s">
        <v>515</v>
      </c>
      <c r="D4023" t="s">
        <v>114</v>
      </c>
      <c r="E4023">
        <v>1</v>
      </c>
      <c r="F4023">
        <v>0</v>
      </c>
      <c r="G4023">
        <v>0</v>
      </c>
      <c r="H4023">
        <v>0</v>
      </c>
      <c r="I4023">
        <v>1</v>
      </c>
      <c r="J4023">
        <v>0</v>
      </c>
      <c r="K4023">
        <v>0</v>
      </c>
      <c r="L4023">
        <v>7</v>
      </c>
      <c r="M4023">
        <v>5</v>
      </c>
      <c r="N4023">
        <v>2</v>
      </c>
      <c r="O4023">
        <v>2</v>
      </c>
      <c r="P4023">
        <v>0</v>
      </c>
      <c r="Q4023">
        <v>1</v>
      </c>
      <c r="R4023">
        <v>6</v>
      </c>
      <c r="S4023">
        <v>0</v>
      </c>
      <c r="T4023">
        <v>0</v>
      </c>
      <c r="U4023">
        <v>0</v>
      </c>
    </row>
    <row r="4024" spans="1:21" x14ac:dyDescent="0.35">
      <c r="A4024" t="s">
        <v>522</v>
      </c>
      <c r="B4024">
        <v>44361</v>
      </c>
      <c r="C4024" t="s">
        <v>514</v>
      </c>
      <c r="D4024" t="s">
        <v>97</v>
      </c>
      <c r="E4024">
        <v>1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6</v>
      </c>
      <c r="M4024">
        <v>4</v>
      </c>
      <c r="N4024">
        <v>2</v>
      </c>
      <c r="O4024">
        <v>2</v>
      </c>
      <c r="P4024">
        <v>0</v>
      </c>
      <c r="Q4024">
        <v>3</v>
      </c>
      <c r="R4024">
        <v>6</v>
      </c>
      <c r="S4024">
        <v>0</v>
      </c>
      <c r="T4024">
        <v>0</v>
      </c>
      <c r="U4024">
        <v>1</v>
      </c>
    </row>
    <row r="4025" spans="1:21" x14ac:dyDescent="0.35">
      <c r="A4025" t="s">
        <v>522</v>
      </c>
      <c r="B4025">
        <v>44362</v>
      </c>
      <c r="C4025" t="s">
        <v>517</v>
      </c>
      <c r="D4025" t="s">
        <v>97</v>
      </c>
      <c r="E4025">
        <v>1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6</v>
      </c>
      <c r="M4025">
        <v>3</v>
      </c>
      <c r="N4025">
        <v>1</v>
      </c>
      <c r="O4025">
        <v>1</v>
      </c>
      <c r="P4025">
        <v>0</v>
      </c>
      <c r="Q4025">
        <v>5</v>
      </c>
      <c r="R4025">
        <v>6</v>
      </c>
      <c r="S4025">
        <v>0</v>
      </c>
      <c r="T4025">
        <v>0</v>
      </c>
      <c r="U4025">
        <v>0</v>
      </c>
    </row>
    <row r="4026" spans="1:21" x14ac:dyDescent="0.35">
      <c r="A4026" t="s">
        <v>522</v>
      </c>
      <c r="B4026">
        <v>44363</v>
      </c>
      <c r="C4026" t="s">
        <v>518</v>
      </c>
      <c r="D4026" t="s">
        <v>97</v>
      </c>
      <c r="E4026">
        <v>1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7</v>
      </c>
      <c r="M4026">
        <v>6</v>
      </c>
      <c r="N4026">
        <v>0</v>
      </c>
      <c r="O4026">
        <v>0</v>
      </c>
      <c r="P4026">
        <v>0</v>
      </c>
      <c r="Q4026">
        <v>0</v>
      </c>
      <c r="R4026">
        <v>4</v>
      </c>
      <c r="S4026">
        <v>1</v>
      </c>
      <c r="T4026">
        <v>0</v>
      </c>
      <c r="U4026">
        <v>0</v>
      </c>
    </row>
    <row r="4027" spans="1:21" x14ac:dyDescent="0.35">
      <c r="A4027" t="s">
        <v>522</v>
      </c>
      <c r="B4027">
        <v>44364</v>
      </c>
      <c r="C4027" t="s">
        <v>400</v>
      </c>
      <c r="D4027" t="s">
        <v>92</v>
      </c>
      <c r="E4027">
        <v>1</v>
      </c>
      <c r="F4027">
        <v>0</v>
      </c>
      <c r="G4027">
        <v>0</v>
      </c>
      <c r="H4027">
        <v>0</v>
      </c>
      <c r="I4027">
        <v>1</v>
      </c>
      <c r="J4027">
        <v>0</v>
      </c>
      <c r="K4027">
        <v>0</v>
      </c>
      <c r="L4027">
        <v>5.333333333333333</v>
      </c>
      <c r="M4027">
        <v>4</v>
      </c>
      <c r="N4027">
        <v>3</v>
      </c>
      <c r="O4027">
        <v>3</v>
      </c>
      <c r="P4027">
        <v>1</v>
      </c>
      <c r="Q4027">
        <v>2</v>
      </c>
      <c r="R4027">
        <v>4</v>
      </c>
      <c r="S4027">
        <v>0</v>
      </c>
      <c r="T4027">
        <v>0</v>
      </c>
      <c r="U4027">
        <v>0</v>
      </c>
    </row>
    <row r="4028" spans="1:21" x14ac:dyDescent="0.35">
      <c r="A4028" t="s">
        <v>522</v>
      </c>
      <c r="B4028">
        <v>44365</v>
      </c>
      <c r="C4028" t="s">
        <v>515</v>
      </c>
      <c r="D4028" t="s">
        <v>92</v>
      </c>
      <c r="E4028">
        <v>1</v>
      </c>
      <c r="F4028">
        <v>0</v>
      </c>
      <c r="G4028">
        <v>0</v>
      </c>
      <c r="H4028">
        <v>0</v>
      </c>
      <c r="I4028">
        <v>1</v>
      </c>
      <c r="J4028">
        <v>0</v>
      </c>
      <c r="K4028">
        <v>0</v>
      </c>
      <c r="L4028">
        <v>3</v>
      </c>
      <c r="M4028">
        <v>8</v>
      </c>
      <c r="N4028">
        <v>8</v>
      </c>
      <c r="O4028">
        <v>8</v>
      </c>
      <c r="P4028">
        <v>2</v>
      </c>
      <c r="Q4028">
        <v>4</v>
      </c>
      <c r="R4028">
        <v>3</v>
      </c>
      <c r="S4028">
        <v>2</v>
      </c>
      <c r="T4028">
        <v>0</v>
      </c>
      <c r="U4028">
        <v>0</v>
      </c>
    </row>
    <row r="4029" spans="1:21" x14ac:dyDescent="0.35">
      <c r="A4029" t="s">
        <v>522</v>
      </c>
      <c r="B4029" t="s">
        <v>133</v>
      </c>
      <c r="C4029" t="s">
        <v>514</v>
      </c>
      <c r="D4029" t="s">
        <v>92</v>
      </c>
      <c r="E4029">
        <v>1</v>
      </c>
      <c r="F4029">
        <v>1</v>
      </c>
      <c r="G4029">
        <v>0</v>
      </c>
      <c r="H4029">
        <v>1</v>
      </c>
      <c r="I4029">
        <v>0</v>
      </c>
      <c r="J4029">
        <v>0</v>
      </c>
      <c r="K4029">
        <v>0</v>
      </c>
      <c r="L4029">
        <v>7</v>
      </c>
      <c r="M4029">
        <v>3</v>
      </c>
      <c r="N4029">
        <v>1</v>
      </c>
      <c r="O4029">
        <v>1</v>
      </c>
      <c r="P4029">
        <v>0</v>
      </c>
      <c r="Q4029">
        <v>3</v>
      </c>
      <c r="R4029">
        <v>11</v>
      </c>
      <c r="S4029">
        <v>0</v>
      </c>
      <c r="T4029">
        <v>0</v>
      </c>
      <c r="U4029">
        <v>0</v>
      </c>
    </row>
    <row r="4030" spans="1:21" x14ac:dyDescent="0.35">
      <c r="A4030" t="s">
        <v>522</v>
      </c>
      <c r="B4030" t="s">
        <v>134</v>
      </c>
      <c r="C4030" t="s">
        <v>517</v>
      </c>
      <c r="D4030" t="s">
        <v>92</v>
      </c>
      <c r="E4030">
        <v>1</v>
      </c>
      <c r="F4030">
        <v>0</v>
      </c>
      <c r="G4030">
        <v>0</v>
      </c>
      <c r="H4030">
        <v>0</v>
      </c>
      <c r="I4030">
        <v>1</v>
      </c>
      <c r="J4030">
        <v>0</v>
      </c>
      <c r="K4030">
        <v>0</v>
      </c>
      <c r="L4030">
        <v>4</v>
      </c>
      <c r="M4030">
        <v>3</v>
      </c>
      <c r="N4030">
        <v>1</v>
      </c>
      <c r="O4030">
        <v>1</v>
      </c>
      <c r="P4030">
        <v>1</v>
      </c>
      <c r="Q4030">
        <v>1</v>
      </c>
      <c r="R4030">
        <v>2</v>
      </c>
      <c r="S4030">
        <v>0</v>
      </c>
      <c r="T4030">
        <v>0</v>
      </c>
      <c r="U4030">
        <v>0</v>
      </c>
    </row>
    <row r="4031" spans="1:21" x14ac:dyDescent="0.35">
      <c r="A4031" t="s">
        <v>522</v>
      </c>
      <c r="B4031">
        <v>44369</v>
      </c>
      <c r="C4031" t="s">
        <v>518</v>
      </c>
      <c r="D4031" t="s">
        <v>65</v>
      </c>
      <c r="E4031">
        <v>1</v>
      </c>
      <c r="F4031">
        <v>0</v>
      </c>
      <c r="G4031">
        <v>0</v>
      </c>
      <c r="H4031">
        <v>0</v>
      </c>
      <c r="I4031">
        <v>1</v>
      </c>
      <c r="J4031">
        <v>0</v>
      </c>
      <c r="K4031">
        <v>0</v>
      </c>
      <c r="L4031">
        <v>3.6666666666666665</v>
      </c>
      <c r="M4031">
        <v>6</v>
      </c>
      <c r="N4031">
        <v>6</v>
      </c>
      <c r="O4031">
        <v>2</v>
      </c>
      <c r="P4031">
        <v>1</v>
      </c>
      <c r="Q4031">
        <v>3</v>
      </c>
      <c r="R4031">
        <v>1</v>
      </c>
      <c r="S4031">
        <v>0</v>
      </c>
      <c r="T4031">
        <v>0</v>
      </c>
      <c r="U4031">
        <v>1</v>
      </c>
    </row>
    <row r="4032" spans="1:21" x14ac:dyDescent="0.35">
      <c r="A4032" t="s">
        <v>522</v>
      </c>
      <c r="B4032">
        <v>44370</v>
      </c>
      <c r="C4032" t="s">
        <v>400</v>
      </c>
      <c r="D4032" t="s">
        <v>65</v>
      </c>
      <c r="E4032">
        <v>1</v>
      </c>
      <c r="F4032">
        <v>0</v>
      </c>
      <c r="G4032">
        <v>0</v>
      </c>
      <c r="H4032">
        <v>0</v>
      </c>
      <c r="I4032">
        <v>1</v>
      </c>
      <c r="J4032">
        <v>0</v>
      </c>
      <c r="K4032">
        <v>0</v>
      </c>
      <c r="L4032">
        <v>3</v>
      </c>
      <c r="M4032">
        <v>2</v>
      </c>
      <c r="N4032">
        <v>3</v>
      </c>
      <c r="O4032">
        <v>3</v>
      </c>
      <c r="P4032">
        <v>1</v>
      </c>
      <c r="Q4032">
        <v>4</v>
      </c>
      <c r="R4032">
        <v>4</v>
      </c>
      <c r="S4032">
        <v>0</v>
      </c>
      <c r="T4032">
        <v>0</v>
      </c>
      <c r="U4032">
        <v>0</v>
      </c>
    </row>
    <row r="4033" spans="1:21" x14ac:dyDescent="0.35">
      <c r="A4033" t="s">
        <v>522</v>
      </c>
      <c r="B4033">
        <v>44371</v>
      </c>
      <c r="C4033" t="s">
        <v>515</v>
      </c>
      <c r="D4033" t="s">
        <v>113</v>
      </c>
      <c r="E4033">
        <v>1</v>
      </c>
      <c r="F4033">
        <v>0</v>
      </c>
      <c r="G4033">
        <v>0</v>
      </c>
      <c r="H4033">
        <v>0</v>
      </c>
      <c r="I4033">
        <v>1</v>
      </c>
      <c r="J4033">
        <v>0</v>
      </c>
      <c r="K4033">
        <v>0</v>
      </c>
      <c r="L4033">
        <v>5</v>
      </c>
      <c r="M4033">
        <v>5</v>
      </c>
      <c r="N4033">
        <v>5</v>
      </c>
      <c r="O4033">
        <v>5</v>
      </c>
      <c r="P4033">
        <v>1</v>
      </c>
      <c r="Q4033">
        <v>7</v>
      </c>
      <c r="R4033">
        <v>2</v>
      </c>
      <c r="S4033">
        <v>0</v>
      </c>
      <c r="T4033">
        <v>0</v>
      </c>
      <c r="U4033">
        <v>0</v>
      </c>
    </row>
    <row r="4034" spans="1:21" x14ac:dyDescent="0.35">
      <c r="A4034" t="s">
        <v>522</v>
      </c>
      <c r="B4034">
        <v>44372</v>
      </c>
      <c r="C4034" t="s">
        <v>517</v>
      </c>
      <c r="D4034" t="s">
        <v>113</v>
      </c>
      <c r="E4034">
        <v>1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4.333333333333333</v>
      </c>
      <c r="M4034">
        <v>7</v>
      </c>
      <c r="N4034">
        <v>4</v>
      </c>
      <c r="O4034">
        <v>4</v>
      </c>
      <c r="P4034">
        <v>0</v>
      </c>
      <c r="Q4034">
        <v>1</v>
      </c>
      <c r="R4034">
        <v>1</v>
      </c>
      <c r="S4034">
        <v>0</v>
      </c>
      <c r="T4034">
        <v>0</v>
      </c>
      <c r="U4034">
        <v>1</v>
      </c>
    </row>
    <row r="4035" spans="1:21" x14ac:dyDescent="0.35">
      <c r="A4035" t="s">
        <v>522</v>
      </c>
      <c r="B4035">
        <v>44373</v>
      </c>
      <c r="C4035" t="s">
        <v>514</v>
      </c>
      <c r="D4035" t="s">
        <v>113</v>
      </c>
      <c r="E4035">
        <v>1</v>
      </c>
      <c r="F4035">
        <v>0</v>
      </c>
      <c r="G4035">
        <v>0</v>
      </c>
      <c r="H4035">
        <v>1</v>
      </c>
      <c r="I4035">
        <v>0</v>
      </c>
      <c r="J4035">
        <v>0</v>
      </c>
      <c r="K4035">
        <v>0</v>
      </c>
      <c r="L4035">
        <v>6</v>
      </c>
      <c r="M4035">
        <v>6</v>
      </c>
      <c r="N4035">
        <v>1</v>
      </c>
      <c r="O4035">
        <v>1</v>
      </c>
      <c r="P4035">
        <v>1</v>
      </c>
      <c r="Q4035">
        <v>1</v>
      </c>
      <c r="R4035">
        <v>8</v>
      </c>
      <c r="S4035">
        <v>0</v>
      </c>
      <c r="T4035">
        <v>0</v>
      </c>
      <c r="U4035">
        <v>0</v>
      </c>
    </row>
    <row r="4036" spans="1:21" x14ac:dyDescent="0.35">
      <c r="A4036" t="s">
        <v>522</v>
      </c>
      <c r="B4036">
        <v>44374</v>
      </c>
      <c r="C4036" t="s">
        <v>518</v>
      </c>
      <c r="D4036" t="s">
        <v>113</v>
      </c>
      <c r="E4036">
        <v>1</v>
      </c>
      <c r="F4036">
        <v>0</v>
      </c>
      <c r="G4036">
        <v>0</v>
      </c>
      <c r="H4036">
        <v>0</v>
      </c>
      <c r="I4036">
        <v>1</v>
      </c>
      <c r="J4036">
        <v>0</v>
      </c>
      <c r="K4036">
        <v>0</v>
      </c>
      <c r="L4036">
        <v>4</v>
      </c>
      <c r="M4036">
        <v>6</v>
      </c>
      <c r="N4036">
        <v>5</v>
      </c>
      <c r="O4036">
        <v>5</v>
      </c>
      <c r="P4036">
        <v>0</v>
      </c>
      <c r="Q4036">
        <v>4</v>
      </c>
      <c r="R4036">
        <v>5</v>
      </c>
      <c r="S4036">
        <v>0</v>
      </c>
      <c r="T4036">
        <v>0</v>
      </c>
      <c r="U4036">
        <v>0</v>
      </c>
    </row>
    <row r="4037" spans="1:21" x14ac:dyDescent="0.35">
      <c r="A4037" t="s">
        <v>522</v>
      </c>
      <c r="B4037">
        <v>44375</v>
      </c>
      <c r="C4037" t="s">
        <v>155</v>
      </c>
      <c r="D4037" t="s">
        <v>131</v>
      </c>
      <c r="E4037">
        <v>1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4.333333333333333</v>
      </c>
      <c r="M4037">
        <v>4</v>
      </c>
      <c r="N4037">
        <v>1</v>
      </c>
      <c r="O4037">
        <v>1</v>
      </c>
      <c r="P4037">
        <v>1</v>
      </c>
      <c r="Q4037">
        <v>1</v>
      </c>
      <c r="R4037">
        <v>2</v>
      </c>
      <c r="S4037">
        <v>1</v>
      </c>
      <c r="T4037">
        <v>0</v>
      </c>
      <c r="U4037">
        <v>0</v>
      </c>
    </row>
    <row r="4038" spans="1:21" x14ac:dyDescent="0.35">
      <c r="A4038" t="s">
        <v>522</v>
      </c>
      <c r="B4038">
        <v>44376</v>
      </c>
      <c r="C4038" t="s">
        <v>515</v>
      </c>
      <c r="D4038" t="s">
        <v>131</v>
      </c>
      <c r="E4038">
        <v>1</v>
      </c>
      <c r="F4038">
        <v>0</v>
      </c>
      <c r="G4038">
        <v>0</v>
      </c>
      <c r="H4038">
        <v>1</v>
      </c>
      <c r="I4038">
        <v>0</v>
      </c>
      <c r="J4038">
        <v>0</v>
      </c>
      <c r="K4038">
        <v>0</v>
      </c>
      <c r="L4038">
        <v>6</v>
      </c>
      <c r="M4038">
        <v>4</v>
      </c>
      <c r="N4038">
        <v>1</v>
      </c>
      <c r="O4038">
        <v>1</v>
      </c>
      <c r="P4038">
        <v>0</v>
      </c>
      <c r="Q4038">
        <v>2</v>
      </c>
      <c r="R4038">
        <v>6</v>
      </c>
      <c r="S4038">
        <v>0</v>
      </c>
      <c r="T4038">
        <v>0</v>
      </c>
      <c r="U4038">
        <v>0</v>
      </c>
    </row>
    <row r="4039" spans="1:21" x14ac:dyDescent="0.35">
      <c r="A4039" t="s">
        <v>522</v>
      </c>
      <c r="B4039" t="s">
        <v>0</v>
      </c>
      <c r="C4039" t="s">
        <v>1</v>
      </c>
      <c r="D4039" t="s">
        <v>2</v>
      </c>
      <c r="E4039" t="s">
        <v>3</v>
      </c>
      <c r="F4039" t="s">
        <v>4</v>
      </c>
      <c r="G4039" t="s">
        <v>5</v>
      </c>
      <c r="H4039" t="s">
        <v>6</v>
      </c>
      <c r="I4039" t="s">
        <v>7</v>
      </c>
      <c r="J4039" t="s">
        <v>8</v>
      </c>
      <c r="K4039" t="s">
        <v>9</v>
      </c>
      <c r="L4039" t="s">
        <v>10</v>
      </c>
      <c r="M4039" t="s">
        <v>11</v>
      </c>
      <c r="N4039" t="s">
        <v>12</v>
      </c>
      <c r="O4039" t="s">
        <v>13</v>
      </c>
      <c r="P4039" t="s">
        <v>14</v>
      </c>
      <c r="Q4039" t="s">
        <v>15</v>
      </c>
      <c r="R4039" t="s">
        <v>16</v>
      </c>
      <c r="S4039" t="s">
        <v>17</v>
      </c>
      <c r="T4039" t="s">
        <v>18</v>
      </c>
      <c r="U4039" t="s">
        <v>19</v>
      </c>
    </row>
    <row r="4040" spans="1:21" x14ac:dyDescent="0.35">
      <c r="A4040" t="s">
        <v>522</v>
      </c>
      <c r="B4040">
        <v>44377</v>
      </c>
      <c r="C4040" t="s">
        <v>517</v>
      </c>
      <c r="D4040" t="s">
        <v>131</v>
      </c>
      <c r="E4040">
        <v>1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5</v>
      </c>
      <c r="M4040">
        <v>3</v>
      </c>
      <c r="N4040">
        <v>1</v>
      </c>
      <c r="O4040">
        <v>1</v>
      </c>
      <c r="P4040">
        <v>0</v>
      </c>
      <c r="Q4040">
        <v>3</v>
      </c>
      <c r="R4040">
        <v>5</v>
      </c>
      <c r="S4040">
        <v>1</v>
      </c>
      <c r="T4040">
        <v>0</v>
      </c>
      <c r="U4040">
        <v>0</v>
      </c>
    </row>
    <row r="4041" spans="1:21" x14ac:dyDescent="0.35">
      <c r="A4041" t="s">
        <v>522</v>
      </c>
      <c r="B4041">
        <v>44378</v>
      </c>
      <c r="C4041" t="s">
        <v>514</v>
      </c>
      <c r="D4041" t="s">
        <v>86</v>
      </c>
      <c r="E4041">
        <v>1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8</v>
      </c>
      <c r="M4041">
        <v>6</v>
      </c>
      <c r="N4041">
        <v>2</v>
      </c>
      <c r="O4041">
        <v>2</v>
      </c>
      <c r="P4041">
        <v>1</v>
      </c>
      <c r="Q4041">
        <v>1</v>
      </c>
      <c r="R4041">
        <v>4</v>
      </c>
      <c r="S4041">
        <v>0</v>
      </c>
      <c r="T4041">
        <v>0</v>
      </c>
      <c r="U4041">
        <v>0</v>
      </c>
    </row>
    <row r="4042" spans="1:21" x14ac:dyDescent="0.35">
      <c r="A4042" t="s">
        <v>522</v>
      </c>
      <c r="B4042">
        <v>44379</v>
      </c>
      <c r="C4042" t="s">
        <v>518</v>
      </c>
      <c r="D4042" t="s">
        <v>86</v>
      </c>
      <c r="E4042">
        <v>1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6</v>
      </c>
      <c r="M4042">
        <v>7</v>
      </c>
      <c r="N4042">
        <v>3</v>
      </c>
      <c r="O4042">
        <v>3</v>
      </c>
      <c r="P4042">
        <v>1</v>
      </c>
      <c r="Q4042">
        <v>1</v>
      </c>
      <c r="R4042">
        <v>2</v>
      </c>
      <c r="S4042">
        <v>0</v>
      </c>
      <c r="T4042">
        <v>0</v>
      </c>
      <c r="U4042">
        <v>0</v>
      </c>
    </row>
    <row r="4043" spans="1:21" x14ac:dyDescent="0.35">
      <c r="A4043" t="s">
        <v>522</v>
      </c>
      <c r="B4043">
        <v>44380</v>
      </c>
      <c r="C4043" t="s">
        <v>155</v>
      </c>
      <c r="D4043" t="s">
        <v>86</v>
      </c>
      <c r="E4043">
        <v>1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5.666666666666667</v>
      </c>
      <c r="M4043">
        <v>3</v>
      </c>
      <c r="N4043">
        <v>0</v>
      </c>
      <c r="O4043">
        <v>0</v>
      </c>
      <c r="P4043">
        <v>0</v>
      </c>
      <c r="Q4043">
        <v>3</v>
      </c>
      <c r="R4043">
        <v>3</v>
      </c>
      <c r="S4043">
        <v>1</v>
      </c>
      <c r="T4043">
        <v>0</v>
      </c>
      <c r="U4043">
        <v>0</v>
      </c>
    </row>
    <row r="4044" spans="1:21" x14ac:dyDescent="0.35">
      <c r="A4044" t="s">
        <v>522</v>
      </c>
      <c r="B4044">
        <v>44381</v>
      </c>
      <c r="C4044" t="s">
        <v>515</v>
      </c>
      <c r="D4044" t="s">
        <v>86</v>
      </c>
      <c r="E4044">
        <v>1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3.3333333333333335</v>
      </c>
      <c r="M4044">
        <v>1</v>
      </c>
      <c r="N4044">
        <v>1</v>
      </c>
      <c r="O4044">
        <v>1</v>
      </c>
      <c r="P4044">
        <v>1</v>
      </c>
      <c r="Q4044">
        <v>1</v>
      </c>
      <c r="R4044">
        <v>2</v>
      </c>
      <c r="S4044">
        <v>1</v>
      </c>
      <c r="T4044">
        <v>0</v>
      </c>
      <c r="U4044">
        <v>0</v>
      </c>
    </row>
    <row r="4045" spans="1:21" x14ac:dyDescent="0.35">
      <c r="A4045" t="s">
        <v>522</v>
      </c>
      <c r="B4045">
        <v>44382</v>
      </c>
      <c r="C4045" t="s">
        <v>517</v>
      </c>
      <c r="D4045" t="s">
        <v>45</v>
      </c>
      <c r="E4045">
        <v>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0</v>
      </c>
      <c r="L4045">
        <v>7</v>
      </c>
      <c r="M4045">
        <v>3</v>
      </c>
      <c r="N4045">
        <v>0</v>
      </c>
      <c r="O4045">
        <v>0</v>
      </c>
      <c r="P4045">
        <v>0</v>
      </c>
      <c r="Q4045">
        <v>2</v>
      </c>
      <c r="R4045">
        <v>2</v>
      </c>
      <c r="S4045">
        <v>0</v>
      </c>
      <c r="T4045">
        <v>0</v>
      </c>
      <c r="U4045">
        <v>0</v>
      </c>
    </row>
    <row r="4046" spans="1:21" x14ac:dyDescent="0.35">
      <c r="A4046" t="s">
        <v>522</v>
      </c>
      <c r="B4046">
        <v>44383</v>
      </c>
      <c r="C4046" t="s">
        <v>514</v>
      </c>
      <c r="D4046" t="s">
        <v>45</v>
      </c>
      <c r="E4046">
        <v>1</v>
      </c>
      <c r="F4046">
        <v>0</v>
      </c>
      <c r="G4046">
        <v>0</v>
      </c>
      <c r="H4046">
        <v>1</v>
      </c>
      <c r="I4046">
        <v>0</v>
      </c>
      <c r="J4046">
        <v>0</v>
      </c>
      <c r="K4046">
        <v>0</v>
      </c>
      <c r="L4046">
        <v>5</v>
      </c>
      <c r="M4046">
        <v>7</v>
      </c>
      <c r="N4046">
        <v>3</v>
      </c>
      <c r="O4046">
        <v>3</v>
      </c>
      <c r="P4046">
        <v>0</v>
      </c>
      <c r="Q4046">
        <v>4</v>
      </c>
      <c r="R4046">
        <v>3</v>
      </c>
      <c r="S4046">
        <v>0</v>
      </c>
      <c r="T4046">
        <v>0</v>
      </c>
      <c r="U4046">
        <v>2</v>
      </c>
    </row>
    <row r="4047" spans="1:21" x14ac:dyDescent="0.35">
      <c r="A4047" t="s">
        <v>522</v>
      </c>
      <c r="B4047">
        <v>44384</v>
      </c>
      <c r="C4047" t="s">
        <v>518</v>
      </c>
      <c r="D4047" t="s">
        <v>45</v>
      </c>
      <c r="E4047">
        <v>1</v>
      </c>
      <c r="F4047">
        <v>0</v>
      </c>
      <c r="G4047">
        <v>0</v>
      </c>
      <c r="H4047">
        <v>0</v>
      </c>
      <c r="I4047">
        <v>1</v>
      </c>
      <c r="J4047">
        <v>0</v>
      </c>
      <c r="K4047">
        <v>0</v>
      </c>
      <c r="L4047">
        <v>4</v>
      </c>
      <c r="M4047">
        <v>3</v>
      </c>
      <c r="N4047">
        <v>2</v>
      </c>
      <c r="O4047">
        <v>2</v>
      </c>
      <c r="P4047">
        <v>0</v>
      </c>
      <c r="Q4047">
        <v>4</v>
      </c>
      <c r="R4047">
        <v>3</v>
      </c>
      <c r="S4047">
        <v>1</v>
      </c>
      <c r="T4047">
        <v>0</v>
      </c>
      <c r="U4047">
        <v>0</v>
      </c>
    </row>
    <row r="4048" spans="1:21" x14ac:dyDescent="0.35">
      <c r="A4048" t="s">
        <v>522</v>
      </c>
      <c r="B4048">
        <v>44386</v>
      </c>
      <c r="C4048" t="s">
        <v>155</v>
      </c>
      <c r="D4048" t="s">
        <v>114</v>
      </c>
      <c r="E4048">
        <v>1</v>
      </c>
      <c r="F4048">
        <v>0</v>
      </c>
      <c r="G4048">
        <v>0</v>
      </c>
      <c r="H4048">
        <v>0</v>
      </c>
      <c r="I4048">
        <v>1</v>
      </c>
      <c r="J4048">
        <v>0</v>
      </c>
      <c r="K4048">
        <v>0</v>
      </c>
      <c r="L4048">
        <v>3</v>
      </c>
      <c r="M4048">
        <v>5</v>
      </c>
      <c r="N4048">
        <v>3</v>
      </c>
      <c r="O4048">
        <v>3</v>
      </c>
      <c r="P4048">
        <v>0</v>
      </c>
      <c r="Q4048">
        <v>3</v>
      </c>
      <c r="R4048">
        <v>1</v>
      </c>
      <c r="S4048">
        <v>1</v>
      </c>
      <c r="T4048">
        <v>0</v>
      </c>
      <c r="U4048">
        <v>0</v>
      </c>
    </row>
    <row r="4049" spans="1:21" x14ac:dyDescent="0.35">
      <c r="A4049" t="s">
        <v>522</v>
      </c>
      <c r="B4049">
        <v>44387</v>
      </c>
      <c r="C4049" t="s">
        <v>517</v>
      </c>
      <c r="D4049" t="s">
        <v>114</v>
      </c>
      <c r="E4049">
        <v>1</v>
      </c>
      <c r="F4049">
        <v>0</v>
      </c>
      <c r="G4049">
        <v>0</v>
      </c>
      <c r="H4049">
        <v>1</v>
      </c>
      <c r="I4049">
        <v>0</v>
      </c>
      <c r="J4049">
        <v>0</v>
      </c>
      <c r="K4049">
        <v>0</v>
      </c>
      <c r="L4049">
        <v>6</v>
      </c>
      <c r="M4049">
        <v>5</v>
      </c>
      <c r="N4049">
        <v>0</v>
      </c>
      <c r="O4049">
        <v>0</v>
      </c>
      <c r="P4049">
        <v>0</v>
      </c>
      <c r="Q4049">
        <v>1</v>
      </c>
      <c r="R4049">
        <v>7</v>
      </c>
      <c r="S4049">
        <v>0</v>
      </c>
      <c r="T4049">
        <v>0</v>
      </c>
      <c r="U4049">
        <v>2</v>
      </c>
    </row>
    <row r="4050" spans="1:21" x14ac:dyDescent="0.35">
      <c r="A4050" t="s">
        <v>522</v>
      </c>
      <c r="B4050">
        <v>44393</v>
      </c>
      <c r="C4050" t="s">
        <v>514</v>
      </c>
      <c r="D4050" t="s">
        <v>50</v>
      </c>
      <c r="E4050">
        <v>1</v>
      </c>
      <c r="F4050">
        <v>0</v>
      </c>
      <c r="G4050">
        <v>0</v>
      </c>
      <c r="H4050">
        <v>0</v>
      </c>
      <c r="I4050">
        <v>1</v>
      </c>
      <c r="J4050">
        <v>0</v>
      </c>
      <c r="K4050">
        <v>0</v>
      </c>
      <c r="L4050">
        <v>6</v>
      </c>
      <c r="M4050">
        <v>5</v>
      </c>
      <c r="N4050">
        <v>4</v>
      </c>
      <c r="O4050">
        <v>4</v>
      </c>
      <c r="P4050">
        <v>2</v>
      </c>
      <c r="Q4050">
        <v>1</v>
      </c>
      <c r="R4050">
        <v>7</v>
      </c>
      <c r="S4050">
        <v>0</v>
      </c>
      <c r="T4050">
        <v>0</v>
      </c>
      <c r="U4050">
        <v>0</v>
      </c>
    </row>
    <row r="4051" spans="1:21" x14ac:dyDescent="0.35">
      <c r="A4051" t="s">
        <v>522</v>
      </c>
      <c r="B4051">
        <v>44394</v>
      </c>
      <c r="C4051" t="s">
        <v>517</v>
      </c>
      <c r="D4051" t="s">
        <v>50</v>
      </c>
      <c r="E4051">
        <v>1</v>
      </c>
      <c r="F4051">
        <v>0</v>
      </c>
      <c r="G4051">
        <v>0</v>
      </c>
      <c r="H4051">
        <v>1</v>
      </c>
      <c r="I4051">
        <v>0</v>
      </c>
      <c r="J4051">
        <v>0</v>
      </c>
      <c r="K4051">
        <v>0</v>
      </c>
      <c r="L4051">
        <v>6</v>
      </c>
      <c r="M4051">
        <v>3</v>
      </c>
      <c r="N4051">
        <v>0</v>
      </c>
      <c r="O4051">
        <v>0</v>
      </c>
      <c r="P4051">
        <v>0</v>
      </c>
      <c r="Q4051">
        <v>2</v>
      </c>
      <c r="R4051">
        <v>1</v>
      </c>
      <c r="S4051">
        <v>0</v>
      </c>
      <c r="T4051">
        <v>0</v>
      </c>
      <c r="U4051">
        <v>1</v>
      </c>
    </row>
    <row r="4052" spans="1:21" x14ac:dyDescent="0.35">
      <c r="A4052" t="s">
        <v>522</v>
      </c>
      <c r="B4052">
        <v>44395</v>
      </c>
      <c r="C4052" t="s">
        <v>155</v>
      </c>
      <c r="D4052" t="s">
        <v>50</v>
      </c>
      <c r="E4052">
        <v>1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5</v>
      </c>
      <c r="M4052">
        <v>5</v>
      </c>
      <c r="N4052">
        <v>1</v>
      </c>
      <c r="O4052">
        <v>1</v>
      </c>
      <c r="P4052">
        <v>1</v>
      </c>
      <c r="Q4052">
        <v>1</v>
      </c>
      <c r="R4052">
        <v>3</v>
      </c>
      <c r="S4052">
        <v>0</v>
      </c>
      <c r="T4052">
        <v>0</v>
      </c>
      <c r="U4052">
        <v>0</v>
      </c>
    </row>
    <row r="4053" spans="1:21" x14ac:dyDescent="0.35">
      <c r="A4053" t="s">
        <v>522</v>
      </c>
      <c r="B4053">
        <v>44396</v>
      </c>
      <c r="C4053" t="s">
        <v>520</v>
      </c>
      <c r="D4053" t="s">
        <v>112</v>
      </c>
      <c r="E4053">
        <v>1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5.666666666666667</v>
      </c>
      <c r="M4053">
        <v>6</v>
      </c>
      <c r="N4053">
        <v>1</v>
      </c>
      <c r="O4053">
        <v>1</v>
      </c>
      <c r="P4053">
        <v>0</v>
      </c>
      <c r="Q4053">
        <v>0</v>
      </c>
      <c r="R4053">
        <v>6</v>
      </c>
      <c r="S4053">
        <v>0</v>
      </c>
      <c r="T4053">
        <v>0</v>
      </c>
      <c r="U4053">
        <v>0</v>
      </c>
    </row>
    <row r="4054" spans="1:21" x14ac:dyDescent="0.35">
      <c r="A4054" t="s">
        <v>522</v>
      </c>
      <c r="B4054">
        <v>44397</v>
      </c>
      <c r="C4054" t="s">
        <v>518</v>
      </c>
      <c r="D4054" t="s">
        <v>112</v>
      </c>
      <c r="E4054">
        <v>1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5</v>
      </c>
      <c r="M4054">
        <v>3</v>
      </c>
      <c r="N4054">
        <v>1</v>
      </c>
      <c r="O4054">
        <v>1</v>
      </c>
      <c r="P4054">
        <v>0</v>
      </c>
      <c r="Q4054">
        <v>1</v>
      </c>
      <c r="R4054">
        <v>5</v>
      </c>
      <c r="S4054">
        <v>2</v>
      </c>
      <c r="T4054">
        <v>0</v>
      </c>
      <c r="U4054">
        <v>0</v>
      </c>
    </row>
    <row r="4055" spans="1:21" x14ac:dyDescent="0.35">
      <c r="A4055" t="s">
        <v>522</v>
      </c>
      <c r="B4055">
        <v>44398</v>
      </c>
      <c r="C4055" t="s">
        <v>514</v>
      </c>
      <c r="D4055" t="s">
        <v>112</v>
      </c>
      <c r="E4055">
        <v>1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7</v>
      </c>
      <c r="M4055">
        <v>6</v>
      </c>
      <c r="N4055">
        <v>1</v>
      </c>
      <c r="O4055">
        <v>1</v>
      </c>
      <c r="P4055">
        <v>0</v>
      </c>
      <c r="Q4055">
        <v>0</v>
      </c>
      <c r="R4055">
        <v>5</v>
      </c>
      <c r="S4055">
        <v>1</v>
      </c>
      <c r="T4055">
        <v>0</v>
      </c>
      <c r="U4055">
        <v>0</v>
      </c>
    </row>
    <row r="4056" spans="1:21" x14ac:dyDescent="0.35">
      <c r="A4056" t="s">
        <v>522</v>
      </c>
      <c r="B4056">
        <v>44399</v>
      </c>
      <c r="C4056" t="s">
        <v>517</v>
      </c>
      <c r="D4056" t="s">
        <v>112</v>
      </c>
      <c r="E4056">
        <v>1</v>
      </c>
      <c r="F4056">
        <v>0</v>
      </c>
      <c r="G4056">
        <v>0</v>
      </c>
      <c r="H4056">
        <v>1</v>
      </c>
      <c r="I4056">
        <v>0</v>
      </c>
      <c r="J4056">
        <v>0</v>
      </c>
      <c r="K4056">
        <v>0</v>
      </c>
      <c r="L4056">
        <v>6</v>
      </c>
      <c r="M4056">
        <v>2</v>
      </c>
      <c r="N4056">
        <v>2</v>
      </c>
      <c r="O4056">
        <v>2</v>
      </c>
      <c r="P4056">
        <v>0</v>
      </c>
      <c r="Q4056">
        <v>1</v>
      </c>
      <c r="R4056">
        <v>7</v>
      </c>
      <c r="S4056">
        <v>0</v>
      </c>
      <c r="T4056">
        <v>0</v>
      </c>
      <c r="U4056">
        <v>0</v>
      </c>
    </row>
    <row r="4057" spans="1:21" x14ac:dyDescent="0.35">
      <c r="A4057" t="s">
        <v>522</v>
      </c>
      <c r="B4057">
        <v>44400</v>
      </c>
      <c r="C4057" t="s">
        <v>155</v>
      </c>
      <c r="D4057" t="s">
        <v>91</v>
      </c>
      <c r="E4057">
        <v>1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4</v>
      </c>
      <c r="M4057">
        <v>8</v>
      </c>
      <c r="N4057">
        <v>3</v>
      </c>
      <c r="O4057">
        <v>3</v>
      </c>
      <c r="P4057">
        <v>1</v>
      </c>
      <c r="Q4057">
        <v>1</v>
      </c>
      <c r="R4057">
        <v>5</v>
      </c>
      <c r="S4057">
        <v>0</v>
      </c>
      <c r="T4057">
        <v>0</v>
      </c>
      <c r="U4057">
        <v>0</v>
      </c>
    </row>
    <row r="4058" spans="1:21" x14ac:dyDescent="0.35">
      <c r="A4058" t="s">
        <v>522</v>
      </c>
      <c r="B4058">
        <v>44401</v>
      </c>
      <c r="C4058" t="s">
        <v>520</v>
      </c>
      <c r="D4058" t="s">
        <v>91</v>
      </c>
      <c r="E4058">
        <v>1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5</v>
      </c>
      <c r="M4058">
        <v>7</v>
      </c>
      <c r="N4058">
        <v>3</v>
      </c>
      <c r="O4058">
        <v>3</v>
      </c>
      <c r="P4058">
        <v>1</v>
      </c>
      <c r="Q4058">
        <v>2</v>
      </c>
      <c r="R4058">
        <v>2</v>
      </c>
      <c r="S4058">
        <v>0</v>
      </c>
      <c r="T4058">
        <v>0</v>
      </c>
      <c r="U4058">
        <v>0</v>
      </c>
    </row>
    <row r="4059" spans="1:21" x14ac:dyDescent="0.35">
      <c r="A4059" t="s">
        <v>522</v>
      </c>
      <c r="B4059">
        <v>44402</v>
      </c>
      <c r="C4059" t="s">
        <v>518</v>
      </c>
      <c r="D4059" t="s">
        <v>91</v>
      </c>
      <c r="E4059">
        <v>1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4.333333333333333</v>
      </c>
      <c r="M4059">
        <v>5</v>
      </c>
      <c r="N4059">
        <v>3</v>
      </c>
      <c r="O4059">
        <v>3</v>
      </c>
      <c r="P4059">
        <v>1</v>
      </c>
      <c r="Q4059">
        <v>6</v>
      </c>
      <c r="R4059">
        <v>6</v>
      </c>
      <c r="S4059">
        <v>0</v>
      </c>
      <c r="T4059">
        <v>0</v>
      </c>
      <c r="U4059">
        <v>0</v>
      </c>
    </row>
    <row r="4060" spans="1:21" x14ac:dyDescent="0.35">
      <c r="A4060" t="s">
        <v>522</v>
      </c>
      <c r="B4060" t="s">
        <v>0</v>
      </c>
      <c r="C4060" t="s">
        <v>1</v>
      </c>
      <c r="D4060" t="s">
        <v>2</v>
      </c>
      <c r="E4060" t="s">
        <v>3</v>
      </c>
      <c r="F4060" t="s">
        <v>4</v>
      </c>
      <c r="G4060" t="s">
        <v>5</v>
      </c>
      <c r="H4060" t="s">
        <v>6</v>
      </c>
      <c r="I4060" t="s">
        <v>7</v>
      </c>
      <c r="J4060" t="s">
        <v>8</v>
      </c>
      <c r="K4060" t="s">
        <v>9</v>
      </c>
      <c r="L4060" t="s">
        <v>10</v>
      </c>
      <c r="M4060" t="s">
        <v>11</v>
      </c>
      <c r="N4060" t="s">
        <v>12</v>
      </c>
      <c r="O4060" t="s">
        <v>13</v>
      </c>
      <c r="P4060" t="s">
        <v>14</v>
      </c>
      <c r="Q4060" t="s">
        <v>15</v>
      </c>
      <c r="R4060" t="s">
        <v>16</v>
      </c>
      <c r="S4060" t="s">
        <v>17</v>
      </c>
      <c r="T4060" t="s">
        <v>18</v>
      </c>
      <c r="U4060" t="s">
        <v>19</v>
      </c>
    </row>
    <row r="4061" spans="1:21" x14ac:dyDescent="0.35">
      <c r="A4061" t="s">
        <v>522</v>
      </c>
      <c r="B4061">
        <v>44404</v>
      </c>
      <c r="C4061" t="s">
        <v>514</v>
      </c>
      <c r="D4061" t="s">
        <v>66</v>
      </c>
      <c r="E4061">
        <v>1</v>
      </c>
      <c r="F4061">
        <v>0</v>
      </c>
      <c r="G4061">
        <v>0</v>
      </c>
      <c r="H4061">
        <v>1</v>
      </c>
      <c r="I4061">
        <v>0</v>
      </c>
      <c r="J4061">
        <v>0</v>
      </c>
      <c r="K4061">
        <v>0</v>
      </c>
      <c r="L4061">
        <v>7</v>
      </c>
      <c r="M4061">
        <v>4</v>
      </c>
      <c r="N4061">
        <v>2</v>
      </c>
      <c r="O4061">
        <v>2</v>
      </c>
      <c r="P4061">
        <v>1</v>
      </c>
      <c r="Q4061">
        <v>2</v>
      </c>
      <c r="R4061">
        <v>8</v>
      </c>
      <c r="S4061">
        <v>0</v>
      </c>
      <c r="T4061">
        <v>0</v>
      </c>
      <c r="U4061">
        <v>0</v>
      </c>
    </row>
    <row r="4062" spans="1:21" x14ac:dyDescent="0.35">
      <c r="A4062" t="s">
        <v>522</v>
      </c>
      <c r="B4062">
        <v>44405</v>
      </c>
      <c r="C4062" t="s">
        <v>517</v>
      </c>
      <c r="D4062" t="s">
        <v>66</v>
      </c>
      <c r="E4062">
        <v>1</v>
      </c>
      <c r="F4062">
        <v>0</v>
      </c>
      <c r="G4062">
        <v>0</v>
      </c>
      <c r="H4062">
        <v>0</v>
      </c>
      <c r="I4062">
        <v>1</v>
      </c>
      <c r="J4062">
        <v>0</v>
      </c>
      <c r="K4062">
        <v>0</v>
      </c>
      <c r="L4062">
        <v>2.6666666666666665</v>
      </c>
      <c r="M4062">
        <v>5</v>
      </c>
      <c r="N4062">
        <v>5</v>
      </c>
      <c r="O4062">
        <v>5</v>
      </c>
      <c r="P4062">
        <v>4</v>
      </c>
      <c r="Q4062">
        <v>1</v>
      </c>
      <c r="R4062">
        <v>0</v>
      </c>
      <c r="S4062">
        <v>1</v>
      </c>
      <c r="T4062">
        <v>0</v>
      </c>
      <c r="U4062">
        <v>0</v>
      </c>
    </row>
    <row r="4063" spans="1:21" x14ac:dyDescent="0.35">
      <c r="A4063" t="s">
        <v>522</v>
      </c>
      <c r="B4063">
        <v>44407</v>
      </c>
      <c r="C4063" t="s">
        <v>155</v>
      </c>
      <c r="D4063" t="s">
        <v>30</v>
      </c>
      <c r="E4063">
        <v>1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5.666666666666667</v>
      </c>
      <c r="M4063">
        <v>6</v>
      </c>
      <c r="N4063">
        <v>1</v>
      </c>
      <c r="O4063">
        <v>1</v>
      </c>
      <c r="P4063">
        <v>0</v>
      </c>
      <c r="Q4063">
        <v>2</v>
      </c>
      <c r="R4063">
        <v>3</v>
      </c>
      <c r="S4063">
        <v>0</v>
      </c>
      <c r="T4063">
        <v>0</v>
      </c>
      <c r="U4063">
        <v>0</v>
      </c>
    </row>
    <row r="4064" spans="1:21" x14ac:dyDescent="0.35">
      <c r="A4064" t="s">
        <v>522</v>
      </c>
      <c r="B4064">
        <v>44408</v>
      </c>
      <c r="C4064" t="s">
        <v>520</v>
      </c>
      <c r="D4064" t="s">
        <v>30</v>
      </c>
      <c r="E4064">
        <v>1</v>
      </c>
      <c r="F4064">
        <v>0</v>
      </c>
      <c r="G4064">
        <v>0</v>
      </c>
      <c r="H4064">
        <v>0</v>
      </c>
      <c r="I4064">
        <v>1</v>
      </c>
      <c r="J4064">
        <v>0</v>
      </c>
      <c r="K4064">
        <v>0</v>
      </c>
      <c r="L4064">
        <v>3</v>
      </c>
      <c r="M4064">
        <v>7</v>
      </c>
      <c r="N4064">
        <v>7</v>
      </c>
      <c r="O4064">
        <v>5</v>
      </c>
      <c r="P4064">
        <v>1</v>
      </c>
      <c r="Q4064">
        <v>1</v>
      </c>
      <c r="R4064">
        <v>3</v>
      </c>
      <c r="S4064">
        <v>0</v>
      </c>
      <c r="T4064">
        <v>0</v>
      </c>
      <c r="U4064">
        <v>0</v>
      </c>
    </row>
    <row r="4065" spans="1:21" x14ac:dyDescent="0.35">
      <c r="A4065" t="s">
        <v>522</v>
      </c>
      <c r="B4065">
        <v>44409</v>
      </c>
      <c r="C4065" t="s">
        <v>514</v>
      </c>
      <c r="D4065" t="s">
        <v>30</v>
      </c>
      <c r="E4065">
        <v>1</v>
      </c>
      <c r="F4065">
        <v>0</v>
      </c>
      <c r="G4065">
        <v>0</v>
      </c>
      <c r="H4065">
        <v>1</v>
      </c>
      <c r="I4065">
        <v>0</v>
      </c>
      <c r="J4065">
        <v>0</v>
      </c>
      <c r="K4065">
        <v>0</v>
      </c>
      <c r="L4065">
        <v>7</v>
      </c>
      <c r="M4065">
        <v>6</v>
      </c>
      <c r="N4065">
        <v>3</v>
      </c>
      <c r="O4065">
        <v>3</v>
      </c>
      <c r="P4065">
        <v>1</v>
      </c>
      <c r="Q4065">
        <v>1</v>
      </c>
      <c r="R4065">
        <v>5</v>
      </c>
      <c r="S4065">
        <v>0</v>
      </c>
      <c r="T4065">
        <v>0</v>
      </c>
      <c r="U4065">
        <v>0</v>
      </c>
    </row>
    <row r="4066" spans="1:21" x14ac:dyDescent="0.35">
      <c r="A4066" t="s">
        <v>522</v>
      </c>
      <c r="B4066">
        <v>44411</v>
      </c>
      <c r="C4066" t="s">
        <v>410</v>
      </c>
      <c r="D4066" t="s">
        <v>120</v>
      </c>
      <c r="E4066">
        <v>1</v>
      </c>
      <c r="F4066">
        <v>0</v>
      </c>
      <c r="G4066">
        <v>0</v>
      </c>
      <c r="H4066">
        <v>0</v>
      </c>
      <c r="I4066">
        <v>1</v>
      </c>
      <c r="J4066">
        <v>0</v>
      </c>
      <c r="K4066">
        <v>0</v>
      </c>
      <c r="L4066">
        <v>5</v>
      </c>
      <c r="M4066">
        <v>9</v>
      </c>
      <c r="N4066">
        <v>6</v>
      </c>
      <c r="O4066">
        <v>6</v>
      </c>
      <c r="P4066">
        <v>2</v>
      </c>
      <c r="Q4066">
        <v>2</v>
      </c>
      <c r="R4066">
        <v>4</v>
      </c>
      <c r="S4066">
        <v>0</v>
      </c>
      <c r="T4066">
        <v>0</v>
      </c>
      <c r="U4066">
        <v>0</v>
      </c>
    </row>
    <row r="4067" spans="1:21" x14ac:dyDescent="0.35">
      <c r="A4067" t="s">
        <v>522</v>
      </c>
      <c r="B4067">
        <v>44412</v>
      </c>
      <c r="C4067" t="s">
        <v>390</v>
      </c>
      <c r="D4067" t="s">
        <v>120</v>
      </c>
      <c r="E4067">
        <v>1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5</v>
      </c>
      <c r="M4067">
        <v>5</v>
      </c>
      <c r="N4067">
        <v>2</v>
      </c>
      <c r="O4067">
        <v>2</v>
      </c>
      <c r="P4067">
        <v>1</v>
      </c>
      <c r="Q4067">
        <v>1</v>
      </c>
      <c r="R4067">
        <v>4</v>
      </c>
      <c r="S4067">
        <v>0</v>
      </c>
      <c r="T4067">
        <v>0</v>
      </c>
      <c r="U4067">
        <v>0</v>
      </c>
    </row>
    <row r="4068" spans="1:21" x14ac:dyDescent="0.35">
      <c r="A4068" t="s">
        <v>522</v>
      </c>
      <c r="B4068">
        <v>44413</v>
      </c>
      <c r="C4068" t="s">
        <v>155</v>
      </c>
      <c r="D4068" t="s">
        <v>120</v>
      </c>
      <c r="E4068">
        <v>1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6</v>
      </c>
      <c r="M4068">
        <v>3</v>
      </c>
      <c r="N4068">
        <v>2</v>
      </c>
      <c r="O4068">
        <v>2</v>
      </c>
      <c r="P4068">
        <v>1</v>
      </c>
      <c r="Q4068">
        <v>3</v>
      </c>
      <c r="R4068">
        <v>1</v>
      </c>
      <c r="S4068">
        <v>0</v>
      </c>
      <c r="T4068">
        <v>0</v>
      </c>
      <c r="U4068">
        <v>0</v>
      </c>
    </row>
    <row r="4069" spans="1:21" x14ac:dyDescent="0.35">
      <c r="A4069" t="s">
        <v>522</v>
      </c>
      <c r="B4069">
        <v>44414</v>
      </c>
      <c r="C4069" t="s">
        <v>514</v>
      </c>
      <c r="D4069" t="s">
        <v>47</v>
      </c>
      <c r="E4069">
        <v>1</v>
      </c>
      <c r="F4069">
        <v>0</v>
      </c>
      <c r="G4069">
        <v>0</v>
      </c>
      <c r="H4069">
        <v>1</v>
      </c>
      <c r="I4069">
        <v>0</v>
      </c>
      <c r="J4069">
        <v>0</v>
      </c>
      <c r="K4069">
        <v>0</v>
      </c>
      <c r="L4069">
        <v>7</v>
      </c>
      <c r="M4069">
        <v>7</v>
      </c>
      <c r="N4069">
        <v>2</v>
      </c>
      <c r="O4069">
        <v>2</v>
      </c>
      <c r="P4069">
        <v>0</v>
      </c>
      <c r="Q4069">
        <v>2</v>
      </c>
      <c r="R4069">
        <v>6</v>
      </c>
      <c r="S4069">
        <v>0</v>
      </c>
      <c r="T4069">
        <v>0</v>
      </c>
      <c r="U4069">
        <v>0</v>
      </c>
    </row>
    <row r="4070" spans="1:21" x14ac:dyDescent="0.35">
      <c r="A4070" t="s">
        <v>522</v>
      </c>
      <c r="B4070">
        <v>44415</v>
      </c>
      <c r="C4070" t="s">
        <v>517</v>
      </c>
      <c r="D4070" t="s">
        <v>47</v>
      </c>
      <c r="E4070">
        <v>1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4</v>
      </c>
      <c r="M4070">
        <v>4</v>
      </c>
      <c r="N4070">
        <v>2</v>
      </c>
      <c r="O4070">
        <v>2</v>
      </c>
      <c r="P4070">
        <v>0</v>
      </c>
      <c r="Q4070">
        <v>2</v>
      </c>
      <c r="R4070">
        <v>3</v>
      </c>
      <c r="S4070">
        <v>0</v>
      </c>
      <c r="T4070">
        <v>0</v>
      </c>
      <c r="U4070">
        <v>0</v>
      </c>
    </row>
    <row r="4071" spans="1:21" x14ac:dyDescent="0.35">
      <c r="A4071" t="s">
        <v>522</v>
      </c>
      <c r="B4071">
        <v>44416</v>
      </c>
      <c r="C4071" t="s">
        <v>410</v>
      </c>
      <c r="D4071" t="s">
        <v>47</v>
      </c>
      <c r="E4071">
        <v>1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5.333333333333333</v>
      </c>
      <c r="M4071">
        <v>6</v>
      </c>
      <c r="N4071">
        <v>5</v>
      </c>
      <c r="O4071">
        <v>5</v>
      </c>
      <c r="P4071">
        <v>0</v>
      </c>
      <c r="Q4071">
        <v>2</v>
      </c>
      <c r="R4071">
        <v>2</v>
      </c>
      <c r="S4071">
        <v>1</v>
      </c>
      <c r="T4071">
        <v>0</v>
      </c>
      <c r="U4071">
        <v>0</v>
      </c>
    </row>
    <row r="4072" spans="1:21" x14ac:dyDescent="0.35">
      <c r="A4072" t="s">
        <v>522</v>
      </c>
      <c r="B4072">
        <v>44418</v>
      </c>
      <c r="C4072" t="s">
        <v>390</v>
      </c>
      <c r="D4072" t="s">
        <v>118</v>
      </c>
      <c r="E4072">
        <v>1</v>
      </c>
      <c r="F4072">
        <v>0</v>
      </c>
      <c r="G4072">
        <v>0</v>
      </c>
      <c r="H4072">
        <v>1</v>
      </c>
      <c r="I4072">
        <v>0</v>
      </c>
      <c r="J4072">
        <v>0</v>
      </c>
      <c r="K4072">
        <v>0</v>
      </c>
      <c r="L4072">
        <v>6</v>
      </c>
      <c r="M4072">
        <v>1</v>
      </c>
      <c r="N4072">
        <v>1</v>
      </c>
      <c r="O4072">
        <v>1</v>
      </c>
      <c r="P4072">
        <v>1</v>
      </c>
      <c r="Q4072">
        <v>2</v>
      </c>
      <c r="R4072">
        <v>5</v>
      </c>
      <c r="S4072">
        <v>0</v>
      </c>
      <c r="T4072">
        <v>0</v>
      </c>
      <c r="U4072">
        <v>0</v>
      </c>
    </row>
    <row r="4073" spans="1:21" x14ac:dyDescent="0.35">
      <c r="A4073" t="s">
        <v>522</v>
      </c>
      <c r="B4073">
        <v>44419</v>
      </c>
      <c r="C4073" t="s">
        <v>514</v>
      </c>
      <c r="D4073" t="s">
        <v>118</v>
      </c>
      <c r="E4073">
        <v>1</v>
      </c>
      <c r="F4073">
        <v>1</v>
      </c>
      <c r="G4073">
        <v>0</v>
      </c>
      <c r="H4073">
        <v>1</v>
      </c>
      <c r="I4073">
        <v>0</v>
      </c>
      <c r="J4073">
        <v>0</v>
      </c>
      <c r="K4073">
        <v>1</v>
      </c>
      <c r="L4073">
        <v>9</v>
      </c>
      <c r="M4073">
        <v>2</v>
      </c>
      <c r="N4073">
        <v>0</v>
      </c>
      <c r="O4073">
        <v>0</v>
      </c>
      <c r="P4073">
        <v>0</v>
      </c>
      <c r="Q4073">
        <v>0</v>
      </c>
      <c r="R4073">
        <v>7</v>
      </c>
      <c r="S4073">
        <v>0</v>
      </c>
      <c r="T4073">
        <v>0</v>
      </c>
      <c r="U4073">
        <v>0</v>
      </c>
    </row>
    <row r="4074" spans="1:21" x14ac:dyDescent="0.35">
      <c r="A4074" t="s">
        <v>522</v>
      </c>
      <c r="B4074">
        <v>44420</v>
      </c>
      <c r="C4074" t="s">
        <v>155</v>
      </c>
      <c r="D4074" t="s">
        <v>118</v>
      </c>
      <c r="E4074">
        <v>1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2</v>
      </c>
      <c r="M4074">
        <v>3</v>
      </c>
      <c r="N4074">
        <v>3</v>
      </c>
      <c r="O4074">
        <v>3</v>
      </c>
      <c r="P4074">
        <v>1</v>
      </c>
      <c r="Q4074">
        <v>1</v>
      </c>
      <c r="R4074">
        <v>1</v>
      </c>
      <c r="S4074">
        <v>0</v>
      </c>
      <c r="T4074">
        <v>0</v>
      </c>
      <c r="U4074">
        <v>0</v>
      </c>
    </row>
    <row r="4075" spans="1:21" x14ac:dyDescent="0.35">
      <c r="A4075" t="s">
        <v>522</v>
      </c>
      <c r="B4075">
        <v>44421</v>
      </c>
      <c r="C4075" t="s">
        <v>513</v>
      </c>
      <c r="D4075" t="s">
        <v>29</v>
      </c>
      <c r="E4075">
        <v>1</v>
      </c>
      <c r="F4075">
        <v>0</v>
      </c>
      <c r="G4075">
        <v>0</v>
      </c>
      <c r="H4075">
        <v>1</v>
      </c>
      <c r="I4075">
        <v>0</v>
      </c>
      <c r="J4075">
        <v>0</v>
      </c>
      <c r="K4075">
        <v>0</v>
      </c>
      <c r="L4075">
        <v>6</v>
      </c>
      <c r="M4075">
        <v>2</v>
      </c>
      <c r="N4075">
        <v>0</v>
      </c>
      <c r="O4075">
        <v>0</v>
      </c>
      <c r="P4075">
        <v>0</v>
      </c>
      <c r="Q4075">
        <v>0</v>
      </c>
      <c r="R4075">
        <v>5</v>
      </c>
      <c r="S4075">
        <v>0</v>
      </c>
      <c r="T4075">
        <v>0</v>
      </c>
      <c r="U4075">
        <v>0</v>
      </c>
    </row>
    <row r="4076" spans="1:21" x14ac:dyDescent="0.35">
      <c r="A4076" t="s">
        <v>522</v>
      </c>
      <c r="B4076">
        <v>44422</v>
      </c>
      <c r="C4076" t="s">
        <v>410</v>
      </c>
      <c r="D4076" t="s">
        <v>29</v>
      </c>
      <c r="E4076">
        <v>1</v>
      </c>
      <c r="F4076">
        <v>0</v>
      </c>
      <c r="G4076">
        <v>0</v>
      </c>
      <c r="H4076">
        <v>1</v>
      </c>
      <c r="I4076">
        <v>0</v>
      </c>
      <c r="J4076">
        <v>0</v>
      </c>
      <c r="K4076">
        <v>0</v>
      </c>
      <c r="L4076">
        <v>5.666666666666667</v>
      </c>
      <c r="M4076">
        <v>7</v>
      </c>
      <c r="N4076">
        <v>1</v>
      </c>
      <c r="O4076">
        <v>1</v>
      </c>
      <c r="P4076">
        <v>0</v>
      </c>
      <c r="Q4076">
        <v>2</v>
      </c>
      <c r="R4076">
        <v>2</v>
      </c>
      <c r="S4076">
        <v>0</v>
      </c>
      <c r="T4076">
        <v>0</v>
      </c>
      <c r="U4076">
        <v>0</v>
      </c>
    </row>
    <row r="4077" spans="1:21" x14ac:dyDescent="0.35">
      <c r="A4077" t="s">
        <v>522</v>
      </c>
      <c r="B4077">
        <v>44423</v>
      </c>
      <c r="C4077" t="s">
        <v>390</v>
      </c>
      <c r="D4077" t="s">
        <v>29</v>
      </c>
      <c r="E4077">
        <v>1</v>
      </c>
      <c r="F4077">
        <v>0</v>
      </c>
      <c r="G4077">
        <v>0</v>
      </c>
      <c r="H4077">
        <v>1</v>
      </c>
      <c r="I4077">
        <v>0</v>
      </c>
      <c r="J4077">
        <v>0</v>
      </c>
      <c r="K4077">
        <v>0</v>
      </c>
      <c r="L4077">
        <v>5.666666666666667</v>
      </c>
      <c r="M4077">
        <v>5</v>
      </c>
      <c r="N4077">
        <v>0</v>
      </c>
      <c r="O4077">
        <v>0</v>
      </c>
      <c r="P4077">
        <v>0</v>
      </c>
      <c r="Q4077">
        <v>2</v>
      </c>
      <c r="R4077">
        <v>2</v>
      </c>
      <c r="S4077">
        <v>0</v>
      </c>
      <c r="T4077">
        <v>0</v>
      </c>
      <c r="U4077">
        <v>1</v>
      </c>
    </row>
    <row r="4078" spans="1:21" x14ac:dyDescent="0.35">
      <c r="A4078" t="s">
        <v>522</v>
      </c>
      <c r="B4078">
        <v>44425</v>
      </c>
      <c r="C4078" t="s">
        <v>514</v>
      </c>
      <c r="D4078" t="s">
        <v>108</v>
      </c>
      <c r="E4078">
        <v>1</v>
      </c>
      <c r="F4078">
        <v>0</v>
      </c>
      <c r="G4078">
        <v>0</v>
      </c>
      <c r="H4078">
        <v>0</v>
      </c>
      <c r="I4078">
        <v>1</v>
      </c>
      <c r="J4078">
        <v>0</v>
      </c>
      <c r="K4078">
        <v>0</v>
      </c>
      <c r="L4078">
        <v>6</v>
      </c>
      <c r="M4078">
        <v>9</v>
      </c>
      <c r="N4078">
        <v>2</v>
      </c>
      <c r="O4078">
        <v>2</v>
      </c>
      <c r="P4078">
        <v>0</v>
      </c>
      <c r="Q4078">
        <v>2</v>
      </c>
      <c r="R4078">
        <v>4</v>
      </c>
      <c r="S4078">
        <v>1</v>
      </c>
      <c r="T4078">
        <v>0</v>
      </c>
      <c r="U4078">
        <v>0</v>
      </c>
    </row>
    <row r="4079" spans="1:21" x14ac:dyDescent="0.35">
      <c r="A4079" t="s">
        <v>522</v>
      </c>
      <c r="B4079">
        <v>44426</v>
      </c>
      <c r="C4079" t="s">
        <v>513</v>
      </c>
      <c r="D4079" t="s">
        <v>108</v>
      </c>
      <c r="E4079">
        <v>1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6</v>
      </c>
      <c r="M4079">
        <v>4</v>
      </c>
      <c r="N4079">
        <v>2</v>
      </c>
      <c r="O4079">
        <v>2</v>
      </c>
      <c r="P4079">
        <v>2</v>
      </c>
      <c r="Q4079">
        <v>1</v>
      </c>
      <c r="R4079">
        <v>8</v>
      </c>
      <c r="S4079">
        <v>0</v>
      </c>
      <c r="T4079">
        <v>0</v>
      </c>
      <c r="U4079">
        <v>0</v>
      </c>
    </row>
    <row r="4080" spans="1:21" x14ac:dyDescent="0.35">
      <c r="A4080" t="s">
        <v>522</v>
      </c>
      <c r="B4080">
        <v>44427</v>
      </c>
      <c r="C4080" t="s">
        <v>410</v>
      </c>
      <c r="D4080" t="s">
        <v>108</v>
      </c>
      <c r="E4080">
        <v>1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4.333333333333333</v>
      </c>
      <c r="M4080">
        <v>6</v>
      </c>
      <c r="N4080">
        <v>4</v>
      </c>
      <c r="O4080">
        <v>4</v>
      </c>
      <c r="P4080">
        <v>0</v>
      </c>
      <c r="Q4080">
        <v>3</v>
      </c>
      <c r="R4080">
        <v>0</v>
      </c>
      <c r="S4080">
        <v>1</v>
      </c>
      <c r="T4080">
        <v>0</v>
      </c>
      <c r="U4080">
        <v>0</v>
      </c>
    </row>
    <row r="4081" spans="1:21" x14ac:dyDescent="0.35">
      <c r="A4081" t="s">
        <v>522</v>
      </c>
      <c r="B4081" t="s">
        <v>0</v>
      </c>
      <c r="C4081" t="s">
        <v>1</v>
      </c>
      <c r="D4081" t="s">
        <v>2</v>
      </c>
      <c r="E4081" t="s">
        <v>3</v>
      </c>
      <c r="F4081" t="s">
        <v>4</v>
      </c>
      <c r="G4081" t="s">
        <v>5</v>
      </c>
      <c r="H4081" t="s">
        <v>6</v>
      </c>
      <c r="I4081" t="s">
        <v>7</v>
      </c>
      <c r="J4081" t="s">
        <v>8</v>
      </c>
      <c r="K4081" t="s">
        <v>9</v>
      </c>
      <c r="L4081" t="s">
        <v>10</v>
      </c>
      <c r="M4081" t="s">
        <v>11</v>
      </c>
      <c r="N4081" t="s">
        <v>12</v>
      </c>
      <c r="O4081" t="s">
        <v>13</v>
      </c>
      <c r="P4081" t="s">
        <v>14</v>
      </c>
      <c r="Q4081" t="s">
        <v>15</v>
      </c>
      <c r="R4081" t="s">
        <v>16</v>
      </c>
      <c r="S4081" t="s">
        <v>17</v>
      </c>
      <c r="T4081" t="s">
        <v>18</v>
      </c>
      <c r="U4081" t="s">
        <v>19</v>
      </c>
    </row>
    <row r="4082" spans="1:21" x14ac:dyDescent="0.35">
      <c r="A4082" t="s">
        <v>522</v>
      </c>
      <c r="B4082">
        <v>44428</v>
      </c>
      <c r="C4082" t="s">
        <v>519</v>
      </c>
      <c r="D4082" t="s">
        <v>113</v>
      </c>
      <c r="E4082">
        <v>1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5</v>
      </c>
      <c r="M4082">
        <v>2</v>
      </c>
      <c r="N4082">
        <v>2</v>
      </c>
      <c r="O4082">
        <v>0</v>
      </c>
      <c r="P4082">
        <v>0</v>
      </c>
      <c r="Q4082">
        <v>2</v>
      </c>
      <c r="R4082">
        <v>5</v>
      </c>
      <c r="S4082">
        <v>1</v>
      </c>
      <c r="T4082">
        <v>0</v>
      </c>
      <c r="U4082">
        <v>0</v>
      </c>
    </row>
    <row r="4083" spans="1:21" x14ac:dyDescent="0.35">
      <c r="A4083" t="s">
        <v>522</v>
      </c>
      <c r="B4083">
        <v>44429</v>
      </c>
      <c r="C4083" t="s">
        <v>390</v>
      </c>
      <c r="D4083" t="s">
        <v>113</v>
      </c>
      <c r="E4083">
        <v>1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6</v>
      </c>
      <c r="M4083">
        <v>6</v>
      </c>
      <c r="N4083">
        <v>2</v>
      </c>
      <c r="O4083">
        <v>2</v>
      </c>
      <c r="P4083">
        <v>2</v>
      </c>
      <c r="Q4083">
        <v>1</v>
      </c>
      <c r="R4083">
        <v>8</v>
      </c>
      <c r="S4083">
        <v>0</v>
      </c>
      <c r="T4083">
        <v>0</v>
      </c>
      <c r="U4083">
        <v>0</v>
      </c>
    </row>
    <row r="4084" spans="1:21" x14ac:dyDescent="0.35">
      <c r="A4084" t="s">
        <v>522</v>
      </c>
      <c r="B4084">
        <v>44430</v>
      </c>
      <c r="C4084" t="s">
        <v>514</v>
      </c>
      <c r="D4084" t="s">
        <v>113</v>
      </c>
      <c r="E4084">
        <v>1</v>
      </c>
      <c r="F4084">
        <v>0</v>
      </c>
      <c r="G4084">
        <v>0</v>
      </c>
      <c r="H4084">
        <v>1</v>
      </c>
      <c r="I4084">
        <v>0</v>
      </c>
      <c r="J4084">
        <v>0</v>
      </c>
      <c r="K4084">
        <v>0</v>
      </c>
      <c r="L4084">
        <v>8</v>
      </c>
      <c r="M4084">
        <v>2</v>
      </c>
      <c r="N4084">
        <v>0</v>
      </c>
      <c r="O4084">
        <v>0</v>
      </c>
      <c r="P4084">
        <v>0</v>
      </c>
      <c r="Q4084">
        <v>0</v>
      </c>
      <c r="R4084">
        <v>9</v>
      </c>
      <c r="S4084">
        <v>0</v>
      </c>
      <c r="T4084">
        <v>0</v>
      </c>
      <c r="U4084">
        <v>0</v>
      </c>
    </row>
    <row r="4085" spans="1:21" x14ac:dyDescent="0.35">
      <c r="A4085" t="s">
        <v>522</v>
      </c>
      <c r="B4085">
        <v>44432</v>
      </c>
      <c r="C4085" t="s">
        <v>513</v>
      </c>
      <c r="D4085" t="s">
        <v>49</v>
      </c>
      <c r="E4085">
        <v>1</v>
      </c>
      <c r="F4085">
        <v>0</v>
      </c>
      <c r="G4085">
        <v>0</v>
      </c>
      <c r="H4085">
        <v>0</v>
      </c>
      <c r="I4085">
        <v>1</v>
      </c>
      <c r="J4085">
        <v>0</v>
      </c>
      <c r="K4085">
        <v>0</v>
      </c>
      <c r="L4085">
        <v>2</v>
      </c>
      <c r="M4085">
        <v>4</v>
      </c>
      <c r="N4085">
        <v>4</v>
      </c>
      <c r="O4085">
        <v>4</v>
      </c>
      <c r="P4085">
        <v>2</v>
      </c>
      <c r="Q4085">
        <v>3</v>
      </c>
      <c r="R4085">
        <v>1</v>
      </c>
      <c r="S4085">
        <v>0</v>
      </c>
      <c r="T4085">
        <v>0</v>
      </c>
      <c r="U4085">
        <v>0</v>
      </c>
    </row>
    <row r="4086" spans="1:21" x14ac:dyDescent="0.35">
      <c r="A4086" t="s">
        <v>522</v>
      </c>
      <c r="B4086">
        <v>44433</v>
      </c>
      <c r="C4086" t="s">
        <v>410</v>
      </c>
      <c r="D4086" t="s">
        <v>49</v>
      </c>
      <c r="E4086">
        <v>1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5</v>
      </c>
      <c r="M4086">
        <v>7</v>
      </c>
      <c r="N4086">
        <v>1</v>
      </c>
      <c r="O4086">
        <v>1</v>
      </c>
      <c r="P4086">
        <v>0</v>
      </c>
      <c r="Q4086">
        <v>2</v>
      </c>
      <c r="R4086">
        <v>4</v>
      </c>
      <c r="S4086">
        <v>0</v>
      </c>
      <c r="T4086">
        <v>0</v>
      </c>
      <c r="U4086">
        <v>0</v>
      </c>
    </row>
    <row r="4087" spans="1:21" x14ac:dyDescent="0.35">
      <c r="A4087" t="s">
        <v>522</v>
      </c>
      <c r="B4087">
        <v>44434</v>
      </c>
      <c r="C4087" t="s">
        <v>519</v>
      </c>
      <c r="D4087" t="s">
        <v>118</v>
      </c>
      <c r="E4087">
        <v>1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4.333333333333333</v>
      </c>
      <c r="M4087">
        <v>8</v>
      </c>
      <c r="N4087">
        <v>3</v>
      </c>
      <c r="O4087">
        <v>3</v>
      </c>
      <c r="P4087">
        <v>1</v>
      </c>
      <c r="Q4087">
        <v>1</v>
      </c>
      <c r="R4087">
        <v>3</v>
      </c>
      <c r="S4087">
        <v>0</v>
      </c>
      <c r="T4087">
        <v>0</v>
      </c>
      <c r="U4087">
        <v>0</v>
      </c>
    </row>
    <row r="4088" spans="1:21" x14ac:dyDescent="0.35">
      <c r="A4088" t="s">
        <v>522</v>
      </c>
      <c r="B4088">
        <v>44435</v>
      </c>
      <c r="C4088" t="s">
        <v>390</v>
      </c>
      <c r="D4088" t="s">
        <v>118</v>
      </c>
      <c r="E4088">
        <v>1</v>
      </c>
      <c r="F4088">
        <v>0</v>
      </c>
      <c r="G4088">
        <v>0</v>
      </c>
      <c r="H4088">
        <v>1</v>
      </c>
      <c r="I4088">
        <v>0</v>
      </c>
      <c r="J4088">
        <v>0</v>
      </c>
      <c r="K4088">
        <v>0</v>
      </c>
      <c r="L4088">
        <v>5.666666666666667</v>
      </c>
      <c r="M4088">
        <v>3</v>
      </c>
      <c r="N4088">
        <v>2</v>
      </c>
      <c r="O4088">
        <v>2</v>
      </c>
      <c r="P4088">
        <v>0</v>
      </c>
      <c r="Q4088">
        <v>3</v>
      </c>
      <c r="R4088">
        <v>4</v>
      </c>
      <c r="S4088">
        <v>0</v>
      </c>
      <c r="T4088">
        <v>0</v>
      </c>
      <c r="U4088">
        <v>0</v>
      </c>
    </row>
    <row r="4089" spans="1:21" x14ac:dyDescent="0.35">
      <c r="A4089" t="s">
        <v>522</v>
      </c>
      <c r="B4089">
        <v>44436</v>
      </c>
      <c r="C4089" t="s">
        <v>514</v>
      </c>
      <c r="D4089" t="s">
        <v>118</v>
      </c>
      <c r="E4089">
        <v>1</v>
      </c>
      <c r="F4089">
        <v>0</v>
      </c>
      <c r="G4089">
        <v>0</v>
      </c>
      <c r="H4089">
        <v>1</v>
      </c>
      <c r="I4089">
        <v>0</v>
      </c>
      <c r="J4089">
        <v>0</v>
      </c>
      <c r="K4089">
        <v>0</v>
      </c>
      <c r="L4089">
        <v>7</v>
      </c>
      <c r="M4089">
        <v>3</v>
      </c>
      <c r="N4089">
        <v>0</v>
      </c>
      <c r="O4089">
        <v>0</v>
      </c>
      <c r="P4089">
        <v>0</v>
      </c>
      <c r="Q4089">
        <v>1</v>
      </c>
      <c r="R4089">
        <v>5</v>
      </c>
      <c r="S4089">
        <v>0</v>
      </c>
      <c r="T4089">
        <v>0</v>
      </c>
      <c r="U4089">
        <v>0</v>
      </c>
    </row>
    <row r="4090" spans="1:21" x14ac:dyDescent="0.35">
      <c r="A4090" t="s">
        <v>522</v>
      </c>
      <c r="B4090">
        <v>44437</v>
      </c>
      <c r="C4090" t="s">
        <v>517</v>
      </c>
      <c r="D4090" t="s">
        <v>118</v>
      </c>
      <c r="E4090">
        <v>1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4</v>
      </c>
      <c r="M4090">
        <v>3</v>
      </c>
      <c r="N4090">
        <v>1</v>
      </c>
      <c r="O4090">
        <v>1</v>
      </c>
      <c r="P4090">
        <v>0</v>
      </c>
      <c r="Q4090">
        <v>1</v>
      </c>
      <c r="R4090">
        <v>3</v>
      </c>
      <c r="S4090">
        <v>0</v>
      </c>
      <c r="T4090">
        <v>0</v>
      </c>
      <c r="U4090">
        <v>0</v>
      </c>
    </row>
    <row r="4091" spans="1:21" x14ac:dyDescent="0.35">
      <c r="A4091" t="s">
        <v>522</v>
      </c>
      <c r="B4091">
        <v>44438</v>
      </c>
      <c r="C4091" t="s">
        <v>410</v>
      </c>
      <c r="D4091" t="s">
        <v>91</v>
      </c>
      <c r="E4091">
        <v>1</v>
      </c>
      <c r="F4091">
        <v>0</v>
      </c>
      <c r="G4091">
        <v>0</v>
      </c>
      <c r="H4091">
        <v>1</v>
      </c>
      <c r="I4091">
        <v>0</v>
      </c>
      <c r="J4091">
        <v>0</v>
      </c>
      <c r="K4091">
        <v>0</v>
      </c>
      <c r="L4091">
        <v>6.333333333333333</v>
      </c>
      <c r="M4091">
        <v>1</v>
      </c>
      <c r="N4091">
        <v>1</v>
      </c>
      <c r="O4091">
        <v>1</v>
      </c>
      <c r="P4091">
        <v>1</v>
      </c>
      <c r="Q4091">
        <v>2</v>
      </c>
      <c r="R4091">
        <v>5</v>
      </c>
      <c r="S4091">
        <v>0</v>
      </c>
      <c r="T4091">
        <v>0</v>
      </c>
      <c r="U4091">
        <v>0</v>
      </c>
    </row>
    <row r="4092" spans="1:21" x14ac:dyDescent="0.35">
      <c r="A4092" t="s">
        <v>522</v>
      </c>
      <c r="B4092" t="s">
        <v>238</v>
      </c>
      <c r="C4092" t="s">
        <v>519</v>
      </c>
      <c r="D4092" t="s">
        <v>91</v>
      </c>
      <c r="E4092">
        <v>1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3</v>
      </c>
      <c r="M4092">
        <v>5</v>
      </c>
      <c r="N4092">
        <v>4</v>
      </c>
      <c r="O4092">
        <v>4</v>
      </c>
      <c r="P4092">
        <v>0</v>
      </c>
      <c r="Q4092">
        <v>1</v>
      </c>
      <c r="R4092">
        <v>3</v>
      </c>
      <c r="S4092">
        <v>0</v>
      </c>
      <c r="T4092">
        <v>0</v>
      </c>
      <c r="U4092">
        <v>0</v>
      </c>
    </row>
    <row r="4093" spans="1:21" x14ac:dyDescent="0.35">
      <c r="A4093" t="s">
        <v>522</v>
      </c>
      <c r="B4093" t="s">
        <v>239</v>
      </c>
      <c r="C4093" t="s">
        <v>390</v>
      </c>
      <c r="D4093" t="s">
        <v>91</v>
      </c>
      <c r="E4093">
        <v>1</v>
      </c>
      <c r="F4093">
        <v>0</v>
      </c>
      <c r="G4093">
        <v>0</v>
      </c>
      <c r="H4093">
        <v>0</v>
      </c>
      <c r="I4093">
        <v>1</v>
      </c>
      <c r="J4093">
        <v>0</v>
      </c>
      <c r="K4093">
        <v>0</v>
      </c>
      <c r="L4093">
        <v>1</v>
      </c>
      <c r="M4093">
        <v>8</v>
      </c>
      <c r="N4093">
        <v>7</v>
      </c>
      <c r="O4093">
        <v>7</v>
      </c>
      <c r="P4093">
        <v>2</v>
      </c>
      <c r="Q4093">
        <v>2</v>
      </c>
      <c r="R4093">
        <v>0</v>
      </c>
      <c r="S4093">
        <v>0</v>
      </c>
      <c r="T4093">
        <v>0</v>
      </c>
      <c r="U4093">
        <v>0</v>
      </c>
    </row>
    <row r="4094" spans="1:21" x14ac:dyDescent="0.35">
      <c r="A4094" t="s">
        <v>522</v>
      </c>
      <c r="B4094">
        <v>44442</v>
      </c>
      <c r="C4094" t="s">
        <v>514</v>
      </c>
      <c r="D4094" t="s">
        <v>105</v>
      </c>
      <c r="E4094">
        <v>1</v>
      </c>
      <c r="F4094">
        <v>0</v>
      </c>
      <c r="G4094">
        <v>0</v>
      </c>
      <c r="H4094">
        <v>1</v>
      </c>
      <c r="I4094">
        <v>0</v>
      </c>
      <c r="J4094">
        <v>0</v>
      </c>
      <c r="K4094">
        <v>0</v>
      </c>
      <c r="L4094">
        <v>6.333333333333333</v>
      </c>
      <c r="M4094">
        <v>4</v>
      </c>
      <c r="N4094">
        <v>2</v>
      </c>
      <c r="O4094">
        <v>1</v>
      </c>
      <c r="P4094">
        <v>0</v>
      </c>
      <c r="Q4094">
        <v>3</v>
      </c>
      <c r="R4094">
        <v>4</v>
      </c>
      <c r="S4094">
        <v>0</v>
      </c>
      <c r="T4094">
        <v>0</v>
      </c>
      <c r="U4094">
        <v>0</v>
      </c>
    </row>
    <row r="4095" spans="1:21" x14ac:dyDescent="0.35">
      <c r="A4095" t="s">
        <v>522</v>
      </c>
      <c r="B4095">
        <v>44443</v>
      </c>
      <c r="C4095" t="s">
        <v>517</v>
      </c>
      <c r="D4095" t="s">
        <v>105</v>
      </c>
      <c r="E4095">
        <v>1</v>
      </c>
      <c r="F4095">
        <v>0</v>
      </c>
      <c r="G4095">
        <v>0</v>
      </c>
      <c r="H4095">
        <v>0</v>
      </c>
      <c r="I4095">
        <v>1</v>
      </c>
      <c r="J4095">
        <v>0</v>
      </c>
      <c r="K4095">
        <v>0</v>
      </c>
      <c r="L4095">
        <v>1.6666666666666665</v>
      </c>
      <c r="M4095">
        <v>7</v>
      </c>
      <c r="N4095">
        <v>4</v>
      </c>
      <c r="O4095">
        <v>4</v>
      </c>
      <c r="P4095">
        <v>1</v>
      </c>
      <c r="Q4095">
        <v>1</v>
      </c>
      <c r="R4095">
        <v>1</v>
      </c>
      <c r="S4095">
        <v>0</v>
      </c>
      <c r="T4095">
        <v>0</v>
      </c>
      <c r="U4095">
        <v>0</v>
      </c>
    </row>
    <row r="4096" spans="1:21" x14ac:dyDescent="0.35">
      <c r="A4096" t="s">
        <v>522</v>
      </c>
      <c r="B4096">
        <v>44444</v>
      </c>
      <c r="C4096" t="s">
        <v>410</v>
      </c>
      <c r="D4096" t="s">
        <v>105</v>
      </c>
      <c r="E4096">
        <v>1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5.333333333333333</v>
      </c>
      <c r="M4096">
        <v>6</v>
      </c>
      <c r="N4096">
        <v>1</v>
      </c>
      <c r="O4096">
        <v>1</v>
      </c>
      <c r="P4096">
        <v>1</v>
      </c>
      <c r="Q4096">
        <v>2</v>
      </c>
      <c r="R4096">
        <v>2</v>
      </c>
      <c r="S4096">
        <v>0</v>
      </c>
      <c r="T4096">
        <v>0</v>
      </c>
      <c r="U4096">
        <v>0</v>
      </c>
    </row>
    <row r="4097" spans="1:21" x14ac:dyDescent="0.35">
      <c r="A4097" t="s">
        <v>522</v>
      </c>
      <c r="B4097">
        <v>44445</v>
      </c>
      <c r="C4097" t="s">
        <v>519</v>
      </c>
      <c r="D4097" t="s">
        <v>36</v>
      </c>
      <c r="E4097">
        <v>1</v>
      </c>
      <c r="F4097">
        <v>0</v>
      </c>
      <c r="G4097">
        <v>0</v>
      </c>
      <c r="H4097">
        <v>0</v>
      </c>
      <c r="I4097">
        <v>1</v>
      </c>
      <c r="J4097">
        <v>0</v>
      </c>
      <c r="K4097">
        <v>0</v>
      </c>
      <c r="L4097">
        <v>5</v>
      </c>
      <c r="M4097">
        <v>5</v>
      </c>
      <c r="N4097">
        <v>5</v>
      </c>
      <c r="O4097">
        <v>4</v>
      </c>
      <c r="P4097">
        <v>1</v>
      </c>
      <c r="Q4097">
        <v>2</v>
      </c>
      <c r="R4097">
        <v>3</v>
      </c>
      <c r="S4097">
        <v>0</v>
      </c>
      <c r="T4097">
        <v>0</v>
      </c>
      <c r="U4097">
        <v>0</v>
      </c>
    </row>
    <row r="4098" spans="1:21" x14ac:dyDescent="0.35">
      <c r="A4098" t="s">
        <v>522</v>
      </c>
      <c r="B4098">
        <v>44446</v>
      </c>
      <c r="C4098" t="s">
        <v>390</v>
      </c>
      <c r="D4098" t="s">
        <v>36</v>
      </c>
      <c r="E4098">
        <v>1</v>
      </c>
      <c r="F4098">
        <v>0</v>
      </c>
      <c r="G4098">
        <v>0</v>
      </c>
      <c r="H4098">
        <v>0</v>
      </c>
      <c r="I4098">
        <v>1</v>
      </c>
      <c r="J4098">
        <v>0</v>
      </c>
      <c r="K4098">
        <v>0</v>
      </c>
      <c r="L4098">
        <v>5</v>
      </c>
      <c r="M4098">
        <v>7</v>
      </c>
      <c r="N4098">
        <v>4</v>
      </c>
      <c r="O4098">
        <v>4</v>
      </c>
      <c r="P4098">
        <v>2</v>
      </c>
      <c r="Q4098">
        <v>0</v>
      </c>
      <c r="R4098">
        <v>3</v>
      </c>
      <c r="S4098">
        <v>0</v>
      </c>
      <c r="T4098">
        <v>0</v>
      </c>
      <c r="U4098">
        <v>0</v>
      </c>
    </row>
    <row r="4099" spans="1:21" x14ac:dyDescent="0.35">
      <c r="A4099" t="s">
        <v>522</v>
      </c>
      <c r="B4099">
        <v>44447</v>
      </c>
      <c r="C4099" t="s">
        <v>514</v>
      </c>
      <c r="D4099" t="s">
        <v>36</v>
      </c>
      <c r="E4099">
        <v>1</v>
      </c>
      <c r="F4099">
        <v>0</v>
      </c>
      <c r="G4099">
        <v>0</v>
      </c>
      <c r="H4099">
        <v>1</v>
      </c>
      <c r="I4099">
        <v>0</v>
      </c>
      <c r="J4099">
        <v>0</v>
      </c>
      <c r="K4099">
        <v>0</v>
      </c>
      <c r="L4099">
        <v>8.3333333333333339</v>
      </c>
      <c r="M4099">
        <v>7</v>
      </c>
      <c r="N4099">
        <v>4</v>
      </c>
      <c r="O4099">
        <v>4</v>
      </c>
      <c r="P4099">
        <v>1</v>
      </c>
      <c r="Q4099">
        <v>0</v>
      </c>
      <c r="R4099">
        <v>4</v>
      </c>
      <c r="S4099">
        <v>0</v>
      </c>
      <c r="T4099">
        <v>0</v>
      </c>
      <c r="U4099">
        <v>0</v>
      </c>
    </row>
    <row r="4100" spans="1:21" x14ac:dyDescent="0.35">
      <c r="A4100" t="s">
        <v>522</v>
      </c>
      <c r="B4100">
        <v>44448</v>
      </c>
      <c r="C4100" t="s">
        <v>520</v>
      </c>
      <c r="D4100" t="s">
        <v>36</v>
      </c>
      <c r="E4100">
        <v>1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4</v>
      </c>
      <c r="M4100">
        <v>3</v>
      </c>
      <c r="N4100">
        <v>1</v>
      </c>
      <c r="O4100">
        <v>1</v>
      </c>
      <c r="P4100">
        <v>0</v>
      </c>
      <c r="Q4100">
        <v>2</v>
      </c>
      <c r="R4100">
        <v>3</v>
      </c>
      <c r="S4100">
        <v>0</v>
      </c>
      <c r="T4100">
        <v>0</v>
      </c>
      <c r="U4100">
        <v>0</v>
      </c>
    </row>
    <row r="4101" spans="1:21" x14ac:dyDescent="0.35">
      <c r="A4101" t="s">
        <v>522</v>
      </c>
      <c r="B4101">
        <v>44449</v>
      </c>
      <c r="C4101" t="s">
        <v>410</v>
      </c>
      <c r="D4101" t="s">
        <v>87</v>
      </c>
      <c r="E4101">
        <v>1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7</v>
      </c>
      <c r="M4101">
        <v>3</v>
      </c>
      <c r="N4101">
        <v>2</v>
      </c>
      <c r="O4101">
        <v>2</v>
      </c>
      <c r="P4101">
        <v>2</v>
      </c>
      <c r="Q4101">
        <v>4</v>
      </c>
      <c r="R4101">
        <v>2</v>
      </c>
      <c r="S4101">
        <v>0</v>
      </c>
      <c r="T4101">
        <v>0</v>
      </c>
      <c r="U4101">
        <v>0</v>
      </c>
    </row>
    <row r="4102" spans="1:21" x14ac:dyDescent="0.35">
      <c r="A4102" t="s">
        <v>522</v>
      </c>
      <c r="B4102" t="s">
        <v>0</v>
      </c>
      <c r="C4102" t="s">
        <v>1</v>
      </c>
      <c r="D4102" t="s">
        <v>2</v>
      </c>
      <c r="E4102" t="s">
        <v>3</v>
      </c>
      <c r="F4102" t="s">
        <v>4</v>
      </c>
      <c r="G4102" t="s">
        <v>5</v>
      </c>
      <c r="H4102" t="s">
        <v>6</v>
      </c>
      <c r="I4102" t="s">
        <v>7</v>
      </c>
      <c r="J4102" t="s">
        <v>8</v>
      </c>
      <c r="K4102" t="s">
        <v>9</v>
      </c>
      <c r="L4102" t="s">
        <v>10</v>
      </c>
      <c r="M4102" t="s">
        <v>11</v>
      </c>
      <c r="N4102" t="s">
        <v>12</v>
      </c>
      <c r="O4102" t="s">
        <v>13</v>
      </c>
      <c r="P4102" t="s">
        <v>14</v>
      </c>
      <c r="Q4102" t="s">
        <v>15</v>
      </c>
      <c r="R4102" t="s">
        <v>16</v>
      </c>
      <c r="S4102" t="s">
        <v>17</v>
      </c>
      <c r="T4102" t="s">
        <v>18</v>
      </c>
      <c r="U4102" t="s">
        <v>19</v>
      </c>
    </row>
    <row r="4103" spans="1:21" x14ac:dyDescent="0.35">
      <c r="A4103" t="s">
        <v>522</v>
      </c>
      <c r="B4103">
        <v>44450</v>
      </c>
      <c r="C4103" t="s">
        <v>519</v>
      </c>
      <c r="D4103" t="s">
        <v>87</v>
      </c>
      <c r="E4103">
        <v>1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5</v>
      </c>
      <c r="M4103">
        <v>6</v>
      </c>
      <c r="N4103">
        <v>4</v>
      </c>
      <c r="O4103">
        <v>4</v>
      </c>
      <c r="P4103">
        <v>2</v>
      </c>
      <c r="Q4103">
        <v>1</v>
      </c>
      <c r="R4103">
        <v>1</v>
      </c>
      <c r="S4103">
        <v>0</v>
      </c>
      <c r="T4103">
        <v>0</v>
      </c>
      <c r="U4103">
        <v>0</v>
      </c>
    </row>
    <row r="4104" spans="1:21" x14ac:dyDescent="0.35">
      <c r="A4104" t="s">
        <v>522</v>
      </c>
      <c r="B4104">
        <v>44451</v>
      </c>
      <c r="C4104" t="s">
        <v>390</v>
      </c>
      <c r="D4104" t="s">
        <v>87</v>
      </c>
      <c r="E4104">
        <v>1</v>
      </c>
      <c r="F4104">
        <v>0</v>
      </c>
      <c r="G4104">
        <v>0</v>
      </c>
      <c r="H4104">
        <v>1</v>
      </c>
      <c r="I4104">
        <v>0</v>
      </c>
      <c r="J4104">
        <v>0</v>
      </c>
      <c r="K4104">
        <v>0</v>
      </c>
      <c r="L4104">
        <v>5.333333333333333</v>
      </c>
      <c r="M4104">
        <v>2</v>
      </c>
      <c r="N4104">
        <v>0</v>
      </c>
      <c r="O4104">
        <v>0</v>
      </c>
      <c r="P4104">
        <v>0</v>
      </c>
      <c r="Q4104">
        <v>1</v>
      </c>
      <c r="R4104">
        <v>4</v>
      </c>
      <c r="S4104">
        <v>0</v>
      </c>
      <c r="T4104">
        <v>0</v>
      </c>
      <c r="U4104">
        <v>0</v>
      </c>
    </row>
    <row r="4105" spans="1:21" x14ac:dyDescent="0.35">
      <c r="A4105" t="s">
        <v>522</v>
      </c>
      <c r="B4105">
        <v>44452</v>
      </c>
      <c r="C4105" t="s">
        <v>514</v>
      </c>
      <c r="D4105" t="s">
        <v>96</v>
      </c>
      <c r="E4105">
        <v>1</v>
      </c>
      <c r="F4105">
        <v>0</v>
      </c>
      <c r="G4105">
        <v>0</v>
      </c>
      <c r="H4105">
        <v>1</v>
      </c>
      <c r="I4105">
        <v>0</v>
      </c>
      <c r="J4105">
        <v>0</v>
      </c>
      <c r="K4105">
        <v>0</v>
      </c>
      <c r="L4105">
        <v>6</v>
      </c>
      <c r="M4105">
        <v>4</v>
      </c>
      <c r="N4105">
        <v>0</v>
      </c>
      <c r="O4105">
        <v>0</v>
      </c>
      <c r="P4105">
        <v>0</v>
      </c>
      <c r="Q4105">
        <v>3</v>
      </c>
      <c r="R4105">
        <v>4</v>
      </c>
      <c r="S4105">
        <v>0</v>
      </c>
      <c r="T4105">
        <v>0</v>
      </c>
      <c r="U4105">
        <v>1</v>
      </c>
    </row>
    <row r="4106" spans="1:21" x14ac:dyDescent="0.35">
      <c r="A4106" t="s">
        <v>522</v>
      </c>
      <c r="B4106">
        <v>44453</v>
      </c>
      <c r="C4106" t="s">
        <v>520</v>
      </c>
      <c r="D4106" t="s">
        <v>96</v>
      </c>
      <c r="E4106">
        <v>1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4</v>
      </c>
      <c r="M4106">
        <v>4</v>
      </c>
      <c r="N4106">
        <v>2</v>
      </c>
      <c r="O4106">
        <v>2</v>
      </c>
      <c r="P4106">
        <v>0</v>
      </c>
      <c r="Q4106">
        <v>2</v>
      </c>
      <c r="R4106">
        <v>0</v>
      </c>
      <c r="S4106">
        <v>0</v>
      </c>
      <c r="T4106">
        <v>0</v>
      </c>
      <c r="U4106">
        <v>0</v>
      </c>
    </row>
    <row r="4107" spans="1:21" x14ac:dyDescent="0.35">
      <c r="A4107" t="s">
        <v>522</v>
      </c>
      <c r="B4107">
        <v>44454</v>
      </c>
      <c r="C4107" t="s">
        <v>410</v>
      </c>
      <c r="D4107" t="s">
        <v>96</v>
      </c>
      <c r="E4107">
        <v>1</v>
      </c>
      <c r="F4107">
        <v>0</v>
      </c>
      <c r="G4107">
        <v>0</v>
      </c>
      <c r="H4107">
        <v>1</v>
      </c>
      <c r="I4107">
        <v>0</v>
      </c>
      <c r="J4107">
        <v>0</v>
      </c>
      <c r="K4107">
        <v>0</v>
      </c>
      <c r="L4107">
        <v>6</v>
      </c>
      <c r="M4107">
        <v>6</v>
      </c>
      <c r="N4107">
        <v>3</v>
      </c>
      <c r="O4107">
        <v>2</v>
      </c>
      <c r="P4107">
        <v>2</v>
      </c>
      <c r="Q4107">
        <v>0</v>
      </c>
      <c r="R4107">
        <v>7</v>
      </c>
      <c r="S4107">
        <v>0</v>
      </c>
      <c r="T4107">
        <v>0</v>
      </c>
      <c r="U4107">
        <v>0</v>
      </c>
    </row>
    <row r="4108" spans="1:21" x14ac:dyDescent="0.35">
      <c r="A4108" t="s">
        <v>522</v>
      </c>
      <c r="B4108">
        <v>44456</v>
      </c>
      <c r="C4108" t="s">
        <v>519</v>
      </c>
      <c r="D4108" t="s">
        <v>69</v>
      </c>
      <c r="E4108">
        <v>1</v>
      </c>
      <c r="F4108">
        <v>0</v>
      </c>
      <c r="G4108">
        <v>0</v>
      </c>
      <c r="H4108">
        <v>1</v>
      </c>
      <c r="I4108">
        <v>0</v>
      </c>
      <c r="J4108">
        <v>0</v>
      </c>
      <c r="K4108">
        <v>0</v>
      </c>
      <c r="L4108">
        <v>5.666666666666667</v>
      </c>
      <c r="M4108">
        <v>3</v>
      </c>
      <c r="N4108">
        <v>0</v>
      </c>
      <c r="O4108">
        <v>0</v>
      </c>
      <c r="P4108">
        <v>0</v>
      </c>
      <c r="Q4108">
        <v>2</v>
      </c>
      <c r="R4108">
        <v>3</v>
      </c>
      <c r="S4108">
        <v>0</v>
      </c>
      <c r="T4108">
        <v>0</v>
      </c>
      <c r="U4108">
        <v>0</v>
      </c>
    </row>
    <row r="4109" spans="1:21" x14ac:dyDescent="0.35">
      <c r="A4109" t="s">
        <v>522</v>
      </c>
      <c r="B4109">
        <v>44457</v>
      </c>
      <c r="C4109" t="s">
        <v>514</v>
      </c>
      <c r="D4109" t="s">
        <v>69</v>
      </c>
      <c r="E4109">
        <v>1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6</v>
      </c>
      <c r="M4109">
        <v>7</v>
      </c>
      <c r="N4109">
        <v>2</v>
      </c>
      <c r="O4109">
        <v>2</v>
      </c>
      <c r="P4109">
        <v>0</v>
      </c>
      <c r="Q4109">
        <v>0</v>
      </c>
      <c r="R4109">
        <v>2</v>
      </c>
      <c r="S4109">
        <v>0</v>
      </c>
      <c r="T4109">
        <v>0</v>
      </c>
      <c r="U4109">
        <v>0</v>
      </c>
    </row>
    <row r="4110" spans="1:21" x14ac:dyDescent="0.35">
      <c r="A4110" t="s">
        <v>522</v>
      </c>
      <c r="B4110">
        <v>44458</v>
      </c>
      <c r="C4110" t="s">
        <v>390</v>
      </c>
      <c r="D4110" t="s">
        <v>69</v>
      </c>
      <c r="E4110">
        <v>1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4</v>
      </c>
      <c r="M4110">
        <v>4</v>
      </c>
      <c r="N4110">
        <v>3</v>
      </c>
      <c r="O4110">
        <v>3</v>
      </c>
      <c r="P4110">
        <v>0</v>
      </c>
      <c r="Q4110">
        <v>1</v>
      </c>
      <c r="R4110">
        <v>2</v>
      </c>
      <c r="S4110">
        <v>0</v>
      </c>
      <c r="T4110">
        <v>0</v>
      </c>
      <c r="U4110">
        <v>0</v>
      </c>
    </row>
    <row r="4111" spans="1:21" x14ac:dyDescent="0.35">
      <c r="A4111" t="s">
        <v>522</v>
      </c>
      <c r="B4111">
        <v>44459</v>
      </c>
      <c r="C4111" t="s">
        <v>410</v>
      </c>
      <c r="D4111" t="s">
        <v>105</v>
      </c>
      <c r="E4111">
        <v>1</v>
      </c>
      <c r="F4111">
        <v>0</v>
      </c>
      <c r="G4111">
        <v>0</v>
      </c>
      <c r="H4111">
        <v>1</v>
      </c>
      <c r="I4111">
        <v>0</v>
      </c>
      <c r="J4111">
        <v>0</v>
      </c>
      <c r="K4111">
        <v>0</v>
      </c>
      <c r="L4111">
        <v>6</v>
      </c>
      <c r="M4111">
        <v>3</v>
      </c>
      <c r="N4111">
        <v>2</v>
      </c>
      <c r="O4111">
        <v>2</v>
      </c>
      <c r="P4111">
        <v>2</v>
      </c>
      <c r="Q4111">
        <v>0</v>
      </c>
      <c r="R4111">
        <v>2</v>
      </c>
      <c r="S4111">
        <v>0</v>
      </c>
      <c r="T4111">
        <v>0</v>
      </c>
      <c r="U4111">
        <v>0</v>
      </c>
    </row>
    <row r="4112" spans="1:21" x14ac:dyDescent="0.35">
      <c r="A4112" t="s">
        <v>522</v>
      </c>
      <c r="B4112">
        <v>44460</v>
      </c>
      <c r="C4112" t="s">
        <v>520</v>
      </c>
      <c r="D4112" t="s">
        <v>105</v>
      </c>
      <c r="E4112">
        <v>1</v>
      </c>
      <c r="F4112">
        <v>0</v>
      </c>
      <c r="G4112">
        <v>0</v>
      </c>
      <c r="H4112">
        <v>1</v>
      </c>
      <c r="I4112">
        <v>0</v>
      </c>
      <c r="J4112">
        <v>0</v>
      </c>
      <c r="K4112">
        <v>0</v>
      </c>
      <c r="L4112">
        <v>5</v>
      </c>
      <c r="M4112">
        <v>2</v>
      </c>
      <c r="N4112">
        <v>0</v>
      </c>
      <c r="O4112">
        <v>0</v>
      </c>
      <c r="P4112">
        <v>0</v>
      </c>
      <c r="Q4112">
        <v>1</v>
      </c>
      <c r="R4112">
        <v>5</v>
      </c>
      <c r="S4112">
        <v>0</v>
      </c>
      <c r="T4112">
        <v>0</v>
      </c>
      <c r="U4112">
        <v>0</v>
      </c>
    </row>
    <row r="4113" spans="1:21" x14ac:dyDescent="0.35">
      <c r="A4113" t="s">
        <v>522</v>
      </c>
      <c r="B4113">
        <v>44461</v>
      </c>
      <c r="C4113" t="s">
        <v>519</v>
      </c>
      <c r="D4113" t="s">
        <v>105</v>
      </c>
      <c r="E4113">
        <v>1</v>
      </c>
      <c r="F4113">
        <v>0</v>
      </c>
      <c r="G4113">
        <v>0</v>
      </c>
      <c r="H4113">
        <v>1</v>
      </c>
      <c r="I4113">
        <v>0</v>
      </c>
      <c r="J4113">
        <v>0</v>
      </c>
      <c r="K4113">
        <v>0</v>
      </c>
      <c r="L4113">
        <v>7</v>
      </c>
      <c r="M4113">
        <v>4</v>
      </c>
      <c r="N4113">
        <v>2</v>
      </c>
      <c r="O4113">
        <v>2</v>
      </c>
      <c r="P4113">
        <v>1</v>
      </c>
      <c r="Q4113">
        <v>0</v>
      </c>
      <c r="R4113">
        <v>3</v>
      </c>
      <c r="S4113">
        <v>0</v>
      </c>
      <c r="T4113">
        <v>0</v>
      </c>
      <c r="U4113">
        <v>0</v>
      </c>
    </row>
    <row r="4114" spans="1:21" x14ac:dyDescent="0.35">
      <c r="A4114" t="s">
        <v>522</v>
      </c>
      <c r="B4114">
        <v>44462</v>
      </c>
      <c r="C4114" t="s">
        <v>514</v>
      </c>
      <c r="D4114" t="s">
        <v>105</v>
      </c>
      <c r="E4114">
        <v>1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4</v>
      </c>
      <c r="M4114">
        <v>4</v>
      </c>
      <c r="N4114">
        <v>5</v>
      </c>
      <c r="O4114">
        <v>5</v>
      </c>
      <c r="P4114">
        <v>2</v>
      </c>
      <c r="Q4114">
        <v>2</v>
      </c>
      <c r="R4114">
        <v>1</v>
      </c>
      <c r="S4114">
        <v>0</v>
      </c>
      <c r="T4114">
        <v>0</v>
      </c>
      <c r="U4114">
        <v>0</v>
      </c>
    </row>
    <row r="4115" spans="1:21" x14ac:dyDescent="0.35">
      <c r="A4115" t="s">
        <v>522</v>
      </c>
      <c r="B4115" t="s">
        <v>207</v>
      </c>
      <c r="C4115" t="s">
        <v>390</v>
      </c>
      <c r="D4115" t="s">
        <v>114</v>
      </c>
      <c r="E4115">
        <v>1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4</v>
      </c>
      <c r="M4115">
        <v>2</v>
      </c>
      <c r="N4115">
        <v>0</v>
      </c>
      <c r="O4115">
        <v>0</v>
      </c>
      <c r="P4115">
        <v>0</v>
      </c>
      <c r="Q4115">
        <v>4</v>
      </c>
      <c r="R4115">
        <v>6</v>
      </c>
      <c r="S4115">
        <v>0</v>
      </c>
      <c r="T4115">
        <v>0</v>
      </c>
      <c r="U4115">
        <v>0</v>
      </c>
    </row>
    <row r="4116" spans="1:21" x14ac:dyDescent="0.35">
      <c r="A4116" t="s">
        <v>522</v>
      </c>
      <c r="B4116" t="s">
        <v>208</v>
      </c>
      <c r="C4116" t="s">
        <v>513</v>
      </c>
      <c r="D4116" t="s">
        <v>114</v>
      </c>
      <c r="E4116">
        <v>1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0.33333333333333331</v>
      </c>
      <c r="M4116">
        <v>2</v>
      </c>
      <c r="N4116">
        <v>2</v>
      </c>
      <c r="O4116">
        <v>2</v>
      </c>
      <c r="P4116">
        <v>1</v>
      </c>
      <c r="Q4116">
        <v>1</v>
      </c>
      <c r="R4116">
        <v>1</v>
      </c>
      <c r="S4116">
        <v>0</v>
      </c>
      <c r="T4116">
        <v>0</v>
      </c>
      <c r="U4116">
        <v>0</v>
      </c>
    </row>
    <row r="4117" spans="1:21" x14ac:dyDescent="0.35">
      <c r="A4117" t="s">
        <v>522</v>
      </c>
      <c r="B4117">
        <v>44464</v>
      </c>
      <c r="C4117" t="s">
        <v>410</v>
      </c>
      <c r="D4117" t="s">
        <v>114</v>
      </c>
      <c r="E4117">
        <v>1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5</v>
      </c>
      <c r="M4117">
        <v>8</v>
      </c>
      <c r="N4117">
        <v>4</v>
      </c>
      <c r="O4117">
        <v>3</v>
      </c>
      <c r="P4117">
        <v>0</v>
      </c>
      <c r="Q4117">
        <v>3</v>
      </c>
      <c r="R4117">
        <v>6</v>
      </c>
      <c r="S4117">
        <v>0</v>
      </c>
      <c r="T4117">
        <v>0</v>
      </c>
      <c r="U4117">
        <v>0</v>
      </c>
    </row>
    <row r="4118" spans="1:21" x14ac:dyDescent="0.35">
      <c r="A4118" t="s">
        <v>522</v>
      </c>
      <c r="B4118">
        <v>44465</v>
      </c>
      <c r="C4118" t="s">
        <v>520</v>
      </c>
      <c r="D4118" t="s">
        <v>114</v>
      </c>
      <c r="E4118">
        <v>1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5.333333333333333</v>
      </c>
      <c r="M4118">
        <v>6</v>
      </c>
      <c r="N4118">
        <v>2</v>
      </c>
      <c r="O4118">
        <v>2</v>
      </c>
      <c r="P4118">
        <v>0</v>
      </c>
      <c r="Q4118">
        <v>2</v>
      </c>
      <c r="R4118">
        <v>1</v>
      </c>
      <c r="S4118">
        <v>1</v>
      </c>
      <c r="T4118">
        <v>0</v>
      </c>
      <c r="U4118">
        <v>0</v>
      </c>
    </row>
    <row r="4119" spans="1:21" x14ac:dyDescent="0.35">
      <c r="A4119" t="s">
        <v>522</v>
      </c>
      <c r="B4119">
        <v>44467</v>
      </c>
      <c r="C4119" t="s">
        <v>514</v>
      </c>
      <c r="D4119" t="s">
        <v>108</v>
      </c>
      <c r="E4119">
        <v>1</v>
      </c>
      <c r="F4119">
        <v>0</v>
      </c>
      <c r="G4119">
        <v>0</v>
      </c>
      <c r="H4119">
        <v>1</v>
      </c>
      <c r="I4119">
        <v>0</v>
      </c>
      <c r="J4119">
        <v>0</v>
      </c>
      <c r="K4119">
        <v>0</v>
      </c>
      <c r="L4119">
        <v>6</v>
      </c>
      <c r="M4119">
        <v>7</v>
      </c>
      <c r="N4119">
        <v>2</v>
      </c>
      <c r="O4119">
        <v>2</v>
      </c>
      <c r="P4119">
        <v>1</v>
      </c>
      <c r="Q4119">
        <v>2</v>
      </c>
      <c r="R4119">
        <v>4</v>
      </c>
      <c r="S4119">
        <v>0</v>
      </c>
      <c r="T4119">
        <v>0</v>
      </c>
      <c r="U4119">
        <v>0</v>
      </c>
    </row>
    <row r="4120" spans="1:21" x14ac:dyDescent="0.35">
      <c r="A4120" t="s">
        <v>522</v>
      </c>
      <c r="B4120">
        <v>44468</v>
      </c>
      <c r="C4120" t="s">
        <v>519</v>
      </c>
      <c r="D4120" t="s">
        <v>108</v>
      </c>
      <c r="E4120">
        <v>1</v>
      </c>
      <c r="F4120">
        <v>0</v>
      </c>
      <c r="G4120">
        <v>0</v>
      </c>
      <c r="H4120">
        <v>0</v>
      </c>
      <c r="I4120">
        <v>1</v>
      </c>
      <c r="J4120">
        <v>0</v>
      </c>
      <c r="K4120">
        <v>0</v>
      </c>
      <c r="L4120">
        <v>5.666666666666667</v>
      </c>
      <c r="M4120">
        <v>7</v>
      </c>
      <c r="N4120">
        <v>3</v>
      </c>
      <c r="O4120">
        <v>3</v>
      </c>
      <c r="P4120">
        <v>1</v>
      </c>
      <c r="Q4120">
        <v>1</v>
      </c>
      <c r="R4120">
        <v>7</v>
      </c>
      <c r="S4120">
        <v>0</v>
      </c>
      <c r="T4120">
        <v>0</v>
      </c>
      <c r="U4120">
        <v>1</v>
      </c>
    </row>
    <row r="4121" spans="1:21" x14ac:dyDescent="0.35">
      <c r="A4121" t="s">
        <v>522</v>
      </c>
      <c r="B4121">
        <v>44469</v>
      </c>
      <c r="C4121" t="s">
        <v>390</v>
      </c>
      <c r="D4121" t="s">
        <v>108</v>
      </c>
      <c r="E4121">
        <v>1</v>
      </c>
      <c r="F4121">
        <v>0</v>
      </c>
      <c r="G4121">
        <v>0</v>
      </c>
      <c r="H4121">
        <v>1</v>
      </c>
      <c r="I4121">
        <v>0</v>
      </c>
      <c r="J4121">
        <v>0</v>
      </c>
      <c r="K4121">
        <v>0</v>
      </c>
      <c r="L4121">
        <v>6.333333333333333</v>
      </c>
      <c r="M4121">
        <v>9</v>
      </c>
      <c r="N4121">
        <v>3</v>
      </c>
      <c r="O4121">
        <v>3</v>
      </c>
      <c r="P4121">
        <v>1</v>
      </c>
      <c r="Q4121">
        <v>0</v>
      </c>
      <c r="R4121">
        <v>7</v>
      </c>
      <c r="S4121">
        <v>0</v>
      </c>
      <c r="T4121">
        <v>0</v>
      </c>
      <c r="U4121">
        <v>0</v>
      </c>
    </row>
    <row r="4122" spans="1:21" x14ac:dyDescent="0.35">
      <c r="A4122" t="s">
        <v>522</v>
      </c>
      <c r="B4122">
        <v>44470</v>
      </c>
      <c r="C4122" t="s">
        <v>521</v>
      </c>
      <c r="D4122" t="s">
        <v>112</v>
      </c>
      <c r="E4122">
        <v>1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5</v>
      </c>
      <c r="M4122">
        <v>3</v>
      </c>
      <c r="N4122">
        <v>0</v>
      </c>
      <c r="O4122">
        <v>0</v>
      </c>
      <c r="P4122">
        <v>0</v>
      </c>
      <c r="Q4122">
        <v>1</v>
      </c>
      <c r="R4122">
        <v>4</v>
      </c>
      <c r="S4122">
        <v>0</v>
      </c>
      <c r="T4122">
        <v>0</v>
      </c>
      <c r="U4122">
        <v>1</v>
      </c>
    </row>
    <row r="4123" spans="1:21" x14ac:dyDescent="0.35">
      <c r="A4123" t="s">
        <v>522</v>
      </c>
      <c r="B4123" t="s">
        <v>0</v>
      </c>
      <c r="C4123" t="s">
        <v>1</v>
      </c>
      <c r="D4123" t="s">
        <v>2</v>
      </c>
      <c r="E4123" t="s">
        <v>3</v>
      </c>
      <c r="F4123" t="s">
        <v>4</v>
      </c>
      <c r="G4123" t="s">
        <v>5</v>
      </c>
      <c r="H4123" t="s">
        <v>6</v>
      </c>
      <c r="I4123" t="s">
        <v>7</v>
      </c>
      <c r="J4123" t="s">
        <v>8</v>
      </c>
      <c r="K4123" t="s">
        <v>9</v>
      </c>
      <c r="L4123" t="s">
        <v>10</v>
      </c>
      <c r="M4123" t="s">
        <v>11</v>
      </c>
      <c r="N4123" t="s">
        <v>12</v>
      </c>
      <c r="O4123" t="s">
        <v>13</v>
      </c>
      <c r="P4123" t="s">
        <v>14</v>
      </c>
      <c r="Q4123" t="s">
        <v>15</v>
      </c>
      <c r="R4123" t="s">
        <v>16</v>
      </c>
      <c r="S4123" t="s">
        <v>17</v>
      </c>
      <c r="T4123" t="s">
        <v>18</v>
      </c>
      <c r="U4123" t="s">
        <v>19</v>
      </c>
    </row>
    <row r="4124" spans="1:21" x14ac:dyDescent="0.35">
      <c r="A4124" t="s">
        <v>522</v>
      </c>
      <c r="B4124">
        <v>44471</v>
      </c>
      <c r="C4124" t="s">
        <v>410</v>
      </c>
      <c r="D4124" t="s">
        <v>112</v>
      </c>
      <c r="E4124">
        <v>1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5</v>
      </c>
      <c r="M4124">
        <v>6</v>
      </c>
      <c r="N4124">
        <v>4</v>
      </c>
      <c r="O4124">
        <v>4</v>
      </c>
      <c r="P4124">
        <v>1</v>
      </c>
      <c r="Q4124">
        <v>4</v>
      </c>
      <c r="R4124">
        <v>4</v>
      </c>
      <c r="S4124">
        <v>0</v>
      </c>
      <c r="T4124">
        <v>0</v>
      </c>
      <c r="U4124">
        <v>0</v>
      </c>
    </row>
    <row r="4125" spans="1:21" x14ac:dyDescent="0.35">
      <c r="A4125" t="s">
        <v>522</v>
      </c>
      <c r="B4125">
        <v>44472</v>
      </c>
      <c r="C4125" t="s">
        <v>520</v>
      </c>
      <c r="D4125" t="s">
        <v>112</v>
      </c>
      <c r="E4125">
        <v>1</v>
      </c>
      <c r="F4125">
        <v>0</v>
      </c>
      <c r="G4125">
        <v>1</v>
      </c>
      <c r="H4125">
        <v>0</v>
      </c>
      <c r="I4125">
        <v>1</v>
      </c>
      <c r="J4125">
        <v>0</v>
      </c>
      <c r="K4125">
        <v>0</v>
      </c>
      <c r="L4125">
        <v>5</v>
      </c>
      <c r="M4125">
        <v>6</v>
      </c>
      <c r="N4125">
        <v>3</v>
      </c>
      <c r="O4125">
        <v>3</v>
      </c>
      <c r="P4125">
        <v>0</v>
      </c>
      <c r="Q4125">
        <v>1</v>
      </c>
      <c r="R4125">
        <v>4</v>
      </c>
      <c r="S4125">
        <v>0</v>
      </c>
      <c r="T4125">
        <v>0</v>
      </c>
      <c r="U4125">
        <v>0</v>
      </c>
    </row>
    <row r="4126" spans="1:21" x14ac:dyDescent="0.35">
      <c r="A4126" t="s">
        <v>522</v>
      </c>
      <c r="B4126" t="s">
        <v>77</v>
      </c>
      <c r="C4126" t="s">
        <v>78</v>
      </c>
      <c r="E4126">
        <v>162</v>
      </c>
      <c r="F4126">
        <v>3</v>
      </c>
      <c r="G4126">
        <v>1</v>
      </c>
      <c r="H4126">
        <v>54</v>
      </c>
      <c r="I4126">
        <v>47</v>
      </c>
      <c r="J4126">
        <v>0</v>
      </c>
      <c r="K4126">
        <v>1</v>
      </c>
      <c r="L4126">
        <v>832.66666666666663</v>
      </c>
      <c r="M4126">
        <v>760</v>
      </c>
      <c r="N4126">
        <v>399</v>
      </c>
      <c r="O4126">
        <v>371</v>
      </c>
      <c r="P4126">
        <v>101</v>
      </c>
      <c r="Q4126">
        <v>313</v>
      </c>
      <c r="R4126">
        <v>650</v>
      </c>
      <c r="S4126">
        <v>49</v>
      </c>
      <c r="T4126">
        <v>1</v>
      </c>
      <c r="U4126">
        <v>20</v>
      </c>
    </row>
    <row r="4127" spans="1:21" x14ac:dyDescent="0.35">
      <c r="A4127" t="s">
        <v>536</v>
      </c>
      <c r="B4127" t="s">
        <v>0</v>
      </c>
      <c r="C4127" t="s">
        <v>1</v>
      </c>
      <c r="D4127" t="s">
        <v>2</v>
      </c>
      <c r="E4127" t="s">
        <v>3</v>
      </c>
      <c r="F4127" t="s">
        <v>4</v>
      </c>
      <c r="G4127" t="s">
        <v>5</v>
      </c>
      <c r="H4127" t="s">
        <v>6</v>
      </c>
      <c r="I4127" t="s">
        <v>7</v>
      </c>
      <c r="J4127" t="s">
        <v>8</v>
      </c>
      <c r="K4127" t="s">
        <v>9</v>
      </c>
      <c r="L4127" t="s">
        <v>10</v>
      </c>
      <c r="M4127" t="s">
        <v>11</v>
      </c>
      <c r="N4127" t="s">
        <v>12</v>
      </c>
      <c r="O4127" t="s">
        <v>13</v>
      </c>
      <c r="P4127" t="s">
        <v>14</v>
      </c>
      <c r="Q4127" t="s">
        <v>15</v>
      </c>
      <c r="R4127" t="s">
        <v>16</v>
      </c>
      <c r="S4127" t="s">
        <v>17</v>
      </c>
      <c r="T4127" t="s">
        <v>18</v>
      </c>
      <c r="U4127" t="s">
        <v>19</v>
      </c>
    </row>
    <row r="4128" spans="1:21" x14ac:dyDescent="0.35">
      <c r="A4128" t="s">
        <v>536</v>
      </c>
      <c r="B4128">
        <v>44287</v>
      </c>
      <c r="C4128" t="s">
        <v>523</v>
      </c>
      <c r="D4128" t="s">
        <v>131</v>
      </c>
      <c r="E4128">
        <v>1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4.666666666666667</v>
      </c>
      <c r="M4128">
        <v>8</v>
      </c>
      <c r="N4128">
        <v>4</v>
      </c>
      <c r="O4128">
        <v>4</v>
      </c>
      <c r="P4128">
        <v>2</v>
      </c>
      <c r="Q4128">
        <v>1</v>
      </c>
      <c r="R4128">
        <v>6</v>
      </c>
      <c r="S4128">
        <v>0</v>
      </c>
      <c r="T4128">
        <v>0</v>
      </c>
      <c r="U4128">
        <v>0</v>
      </c>
    </row>
    <row r="4129" spans="1:21" x14ac:dyDescent="0.35">
      <c r="A4129" t="s">
        <v>536</v>
      </c>
      <c r="B4129">
        <v>44288</v>
      </c>
      <c r="C4129" t="s">
        <v>524</v>
      </c>
      <c r="D4129" t="s">
        <v>131</v>
      </c>
      <c r="E4129">
        <v>1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4.666666666666667</v>
      </c>
      <c r="M4129">
        <v>4</v>
      </c>
      <c r="N4129">
        <v>0</v>
      </c>
      <c r="O4129">
        <v>0</v>
      </c>
      <c r="P4129">
        <v>0</v>
      </c>
      <c r="Q4129">
        <v>2</v>
      </c>
      <c r="R4129">
        <v>8</v>
      </c>
      <c r="S4129">
        <v>0</v>
      </c>
      <c r="T4129">
        <v>0</v>
      </c>
      <c r="U4129">
        <v>0</v>
      </c>
    </row>
    <row r="4130" spans="1:21" x14ac:dyDescent="0.35">
      <c r="A4130" t="s">
        <v>536</v>
      </c>
      <c r="B4130">
        <v>44289</v>
      </c>
      <c r="C4130" t="s">
        <v>525</v>
      </c>
      <c r="D4130" t="s">
        <v>131</v>
      </c>
      <c r="E4130">
        <v>1</v>
      </c>
      <c r="F4130">
        <v>0</v>
      </c>
      <c r="G4130">
        <v>0</v>
      </c>
      <c r="H4130">
        <v>1</v>
      </c>
      <c r="I4130">
        <v>0</v>
      </c>
      <c r="J4130">
        <v>0</v>
      </c>
      <c r="K4130">
        <v>0</v>
      </c>
      <c r="L4130">
        <v>6</v>
      </c>
      <c r="M4130">
        <v>3</v>
      </c>
      <c r="N4130">
        <v>0</v>
      </c>
      <c r="O4130">
        <v>0</v>
      </c>
      <c r="P4130">
        <v>0</v>
      </c>
      <c r="Q4130">
        <v>0</v>
      </c>
      <c r="R4130">
        <v>8</v>
      </c>
      <c r="S4130">
        <v>0</v>
      </c>
      <c r="T4130">
        <v>0</v>
      </c>
      <c r="U4130">
        <v>0</v>
      </c>
    </row>
    <row r="4131" spans="1:21" x14ac:dyDescent="0.35">
      <c r="A4131" t="s">
        <v>536</v>
      </c>
      <c r="B4131">
        <v>44290</v>
      </c>
      <c r="C4131" t="s">
        <v>526</v>
      </c>
      <c r="D4131" t="s">
        <v>131</v>
      </c>
      <c r="E4131">
        <v>1</v>
      </c>
      <c r="F4131">
        <v>0</v>
      </c>
      <c r="G4131">
        <v>0</v>
      </c>
      <c r="H4131">
        <v>0</v>
      </c>
      <c r="I4131">
        <v>1</v>
      </c>
      <c r="J4131">
        <v>0</v>
      </c>
      <c r="K4131">
        <v>0</v>
      </c>
      <c r="L4131">
        <v>4</v>
      </c>
      <c r="M4131">
        <v>4</v>
      </c>
      <c r="N4131">
        <v>3</v>
      </c>
      <c r="O4131">
        <v>2</v>
      </c>
      <c r="P4131">
        <v>0</v>
      </c>
      <c r="Q4131">
        <v>3</v>
      </c>
      <c r="R4131">
        <v>3</v>
      </c>
      <c r="S4131">
        <v>0</v>
      </c>
      <c r="T4131">
        <v>0</v>
      </c>
      <c r="U4131">
        <v>0</v>
      </c>
    </row>
    <row r="4132" spans="1:21" x14ac:dyDescent="0.35">
      <c r="A4132" t="s">
        <v>536</v>
      </c>
      <c r="B4132">
        <v>44291</v>
      </c>
      <c r="C4132" t="s">
        <v>527</v>
      </c>
      <c r="D4132" t="s">
        <v>50</v>
      </c>
      <c r="E4132">
        <v>1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4</v>
      </c>
      <c r="M4132">
        <v>5</v>
      </c>
      <c r="N4132">
        <v>2</v>
      </c>
      <c r="O4132">
        <v>2</v>
      </c>
      <c r="P4132">
        <v>2</v>
      </c>
      <c r="Q4132">
        <v>1</v>
      </c>
      <c r="R4132">
        <v>2</v>
      </c>
      <c r="S4132">
        <v>0</v>
      </c>
      <c r="T4132">
        <v>0</v>
      </c>
      <c r="U4132">
        <v>0</v>
      </c>
    </row>
    <row r="4133" spans="1:21" x14ac:dyDescent="0.35">
      <c r="A4133" t="s">
        <v>536</v>
      </c>
      <c r="B4133">
        <v>44292</v>
      </c>
      <c r="C4133" t="s">
        <v>523</v>
      </c>
      <c r="D4133" t="s">
        <v>50</v>
      </c>
      <c r="E4133">
        <v>1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6</v>
      </c>
      <c r="M4133">
        <v>3</v>
      </c>
      <c r="N4133">
        <v>1</v>
      </c>
      <c r="O4133">
        <v>1</v>
      </c>
      <c r="P4133">
        <v>1</v>
      </c>
      <c r="Q4133">
        <v>1</v>
      </c>
      <c r="R4133">
        <v>7</v>
      </c>
      <c r="S4133">
        <v>0</v>
      </c>
      <c r="T4133">
        <v>0</v>
      </c>
      <c r="U4133">
        <v>0</v>
      </c>
    </row>
    <row r="4134" spans="1:21" x14ac:dyDescent="0.35">
      <c r="A4134" t="s">
        <v>536</v>
      </c>
      <c r="B4134">
        <v>44293</v>
      </c>
      <c r="C4134" t="s">
        <v>524</v>
      </c>
      <c r="D4134" t="s">
        <v>50</v>
      </c>
      <c r="E4134">
        <v>1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5</v>
      </c>
      <c r="M4134">
        <v>2</v>
      </c>
      <c r="N4134">
        <v>2</v>
      </c>
      <c r="O4134">
        <v>2</v>
      </c>
      <c r="P4134">
        <v>1</v>
      </c>
      <c r="Q4134">
        <v>4</v>
      </c>
      <c r="R4134">
        <v>8</v>
      </c>
      <c r="S4134">
        <v>0</v>
      </c>
      <c r="T4134">
        <v>0</v>
      </c>
      <c r="U4134">
        <v>0</v>
      </c>
    </row>
    <row r="4135" spans="1:21" x14ac:dyDescent="0.35">
      <c r="A4135" t="s">
        <v>536</v>
      </c>
      <c r="B4135">
        <v>44295</v>
      </c>
      <c r="C4135" t="s">
        <v>525</v>
      </c>
      <c r="D4135" t="s">
        <v>33</v>
      </c>
      <c r="E4135">
        <v>1</v>
      </c>
      <c r="F4135">
        <v>1</v>
      </c>
      <c r="G4135">
        <v>0</v>
      </c>
      <c r="H4135">
        <v>1</v>
      </c>
      <c r="I4135">
        <v>0</v>
      </c>
      <c r="J4135">
        <v>0</v>
      </c>
      <c r="K4135">
        <v>1</v>
      </c>
      <c r="L4135">
        <v>9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10</v>
      </c>
      <c r="S4135">
        <v>1</v>
      </c>
      <c r="T4135">
        <v>0</v>
      </c>
      <c r="U4135">
        <v>0</v>
      </c>
    </row>
    <row r="4136" spans="1:21" x14ac:dyDescent="0.35">
      <c r="A4136" t="s">
        <v>536</v>
      </c>
      <c r="B4136">
        <v>44296</v>
      </c>
      <c r="C4136" t="s">
        <v>526</v>
      </c>
      <c r="D4136" t="s">
        <v>33</v>
      </c>
      <c r="E4136">
        <v>1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4</v>
      </c>
      <c r="M4136">
        <v>4</v>
      </c>
      <c r="N4136">
        <v>3</v>
      </c>
      <c r="O4136">
        <v>3</v>
      </c>
      <c r="P4136">
        <v>0</v>
      </c>
      <c r="Q4136">
        <v>1</v>
      </c>
      <c r="R4136">
        <v>3</v>
      </c>
      <c r="S4136">
        <v>0</v>
      </c>
      <c r="T4136">
        <v>0</v>
      </c>
      <c r="U4136">
        <v>0</v>
      </c>
    </row>
    <row r="4137" spans="1:21" x14ac:dyDescent="0.35">
      <c r="A4137" t="s">
        <v>536</v>
      </c>
      <c r="B4137">
        <v>44297</v>
      </c>
      <c r="C4137" t="s">
        <v>527</v>
      </c>
      <c r="D4137" t="s">
        <v>33</v>
      </c>
      <c r="E4137">
        <v>1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0.66666666666666663</v>
      </c>
      <c r="M4137">
        <v>0</v>
      </c>
      <c r="N4137">
        <v>0</v>
      </c>
      <c r="O4137">
        <v>0</v>
      </c>
      <c r="P4137">
        <v>0</v>
      </c>
      <c r="Q4137">
        <v>1</v>
      </c>
      <c r="R4137">
        <v>1</v>
      </c>
      <c r="S4137">
        <v>0</v>
      </c>
      <c r="T4137">
        <v>0</v>
      </c>
      <c r="U4137">
        <v>0</v>
      </c>
    </row>
    <row r="4138" spans="1:21" x14ac:dyDescent="0.35">
      <c r="A4138" t="s">
        <v>536</v>
      </c>
      <c r="B4138">
        <v>44298</v>
      </c>
      <c r="C4138" t="s">
        <v>523</v>
      </c>
      <c r="D4138" t="s">
        <v>118</v>
      </c>
      <c r="E4138">
        <v>1</v>
      </c>
      <c r="F4138">
        <v>0</v>
      </c>
      <c r="G4138">
        <v>0</v>
      </c>
      <c r="H4138">
        <v>1</v>
      </c>
      <c r="I4138">
        <v>0</v>
      </c>
      <c r="J4138">
        <v>0</v>
      </c>
      <c r="K4138">
        <v>0</v>
      </c>
      <c r="L4138">
        <v>7</v>
      </c>
      <c r="M4138">
        <v>3</v>
      </c>
      <c r="N4138">
        <v>1</v>
      </c>
      <c r="O4138">
        <v>1</v>
      </c>
      <c r="P4138">
        <v>0</v>
      </c>
      <c r="Q4138">
        <v>1</v>
      </c>
      <c r="R4138">
        <v>6</v>
      </c>
      <c r="S4138">
        <v>0</v>
      </c>
      <c r="T4138">
        <v>0</v>
      </c>
      <c r="U4138">
        <v>1</v>
      </c>
    </row>
    <row r="4139" spans="1:21" x14ac:dyDescent="0.35">
      <c r="A4139" t="s">
        <v>536</v>
      </c>
      <c r="B4139">
        <v>44299</v>
      </c>
      <c r="C4139" t="s">
        <v>524</v>
      </c>
      <c r="D4139" t="s">
        <v>118</v>
      </c>
      <c r="E4139">
        <v>1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0.66666666666666663</v>
      </c>
      <c r="M4139">
        <v>3</v>
      </c>
      <c r="N4139">
        <v>3</v>
      </c>
      <c r="O4139">
        <v>3</v>
      </c>
      <c r="P4139">
        <v>0</v>
      </c>
      <c r="Q4139">
        <v>2</v>
      </c>
      <c r="R4139">
        <v>1</v>
      </c>
      <c r="S4139">
        <v>1</v>
      </c>
      <c r="T4139">
        <v>0</v>
      </c>
      <c r="U4139">
        <v>0</v>
      </c>
    </row>
    <row r="4140" spans="1:21" x14ac:dyDescent="0.35">
      <c r="A4140" t="s">
        <v>536</v>
      </c>
      <c r="B4140">
        <v>44300</v>
      </c>
      <c r="C4140" t="s">
        <v>525</v>
      </c>
      <c r="D4140" t="s">
        <v>118</v>
      </c>
      <c r="E4140">
        <v>1</v>
      </c>
      <c r="F4140">
        <v>0</v>
      </c>
      <c r="G4140">
        <v>0</v>
      </c>
      <c r="H4140">
        <v>0</v>
      </c>
      <c r="I4140">
        <v>1</v>
      </c>
      <c r="J4140">
        <v>0</v>
      </c>
      <c r="K4140">
        <v>0</v>
      </c>
      <c r="L4140">
        <v>4</v>
      </c>
      <c r="M4140">
        <v>4</v>
      </c>
      <c r="N4140">
        <v>1</v>
      </c>
      <c r="O4140">
        <v>1</v>
      </c>
      <c r="P4140">
        <v>1</v>
      </c>
      <c r="Q4140">
        <v>2</v>
      </c>
      <c r="R4140">
        <v>6</v>
      </c>
      <c r="S4140">
        <v>0</v>
      </c>
      <c r="T4140">
        <v>0</v>
      </c>
      <c r="U4140">
        <v>0</v>
      </c>
    </row>
    <row r="4141" spans="1:21" x14ac:dyDescent="0.35">
      <c r="A4141" t="s">
        <v>536</v>
      </c>
      <c r="B4141">
        <v>44301</v>
      </c>
      <c r="C4141" t="s">
        <v>526</v>
      </c>
      <c r="D4141" t="s">
        <v>118</v>
      </c>
      <c r="E4141">
        <v>1</v>
      </c>
      <c r="F4141">
        <v>0</v>
      </c>
      <c r="G4141">
        <v>0</v>
      </c>
      <c r="H4141">
        <v>1</v>
      </c>
      <c r="I4141">
        <v>0</v>
      </c>
      <c r="J4141">
        <v>0</v>
      </c>
      <c r="K4141">
        <v>0</v>
      </c>
      <c r="L4141">
        <v>5</v>
      </c>
      <c r="M4141">
        <v>5</v>
      </c>
      <c r="N4141">
        <v>3</v>
      </c>
      <c r="O4141">
        <v>1</v>
      </c>
      <c r="P4141">
        <v>0</v>
      </c>
      <c r="Q4141">
        <v>2</v>
      </c>
      <c r="R4141">
        <v>4</v>
      </c>
      <c r="S4141">
        <v>0</v>
      </c>
      <c r="T4141">
        <v>0</v>
      </c>
      <c r="U4141">
        <v>0</v>
      </c>
    </row>
    <row r="4142" spans="1:21" x14ac:dyDescent="0.35">
      <c r="A4142" t="s">
        <v>536</v>
      </c>
      <c r="B4142">
        <v>44302</v>
      </c>
      <c r="C4142" t="s">
        <v>528</v>
      </c>
      <c r="D4142" t="s">
        <v>36</v>
      </c>
      <c r="E4142">
        <v>1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3.6666666666666665</v>
      </c>
      <c r="M4142">
        <v>1</v>
      </c>
      <c r="N4142">
        <v>0</v>
      </c>
      <c r="O4142">
        <v>0</v>
      </c>
      <c r="P4142">
        <v>0</v>
      </c>
      <c r="Q4142">
        <v>2</v>
      </c>
      <c r="R4142">
        <v>3</v>
      </c>
      <c r="S4142">
        <v>0</v>
      </c>
      <c r="T4142">
        <v>0</v>
      </c>
      <c r="U4142">
        <v>0</v>
      </c>
    </row>
    <row r="4143" spans="1:21" x14ac:dyDescent="0.35">
      <c r="A4143" t="s">
        <v>536</v>
      </c>
      <c r="B4143">
        <v>44303</v>
      </c>
      <c r="C4143" t="s">
        <v>523</v>
      </c>
      <c r="D4143" t="s">
        <v>36</v>
      </c>
      <c r="E4143">
        <v>1</v>
      </c>
      <c r="F4143">
        <v>0</v>
      </c>
      <c r="G4143">
        <v>0</v>
      </c>
      <c r="H4143">
        <v>0</v>
      </c>
      <c r="I4143">
        <v>1</v>
      </c>
      <c r="J4143">
        <v>0</v>
      </c>
      <c r="K4143">
        <v>0</v>
      </c>
      <c r="L4143">
        <v>7</v>
      </c>
      <c r="M4143">
        <v>1</v>
      </c>
      <c r="N4143">
        <v>1</v>
      </c>
      <c r="O4143">
        <v>1</v>
      </c>
      <c r="P4143">
        <v>0</v>
      </c>
      <c r="Q4143">
        <v>2</v>
      </c>
      <c r="R4143">
        <v>9</v>
      </c>
      <c r="S4143">
        <v>1</v>
      </c>
      <c r="T4143">
        <v>0</v>
      </c>
      <c r="U4143">
        <v>0</v>
      </c>
    </row>
    <row r="4144" spans="1:21" x14ac:dyDescent="0.35">
      <c r="A4144" t="s">
        <v>536</v>
      </c>
      <c r="B4144">
        <v>44304</v>
      </c>
      <c r="C4144" t="s">
        <v>524</v>
      </c>
      <c r="D4144" t="s">
        <v>36</v>
      </c>
      <c r="E4144">
        <v>1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5</v>
      </c>
      <c r="M4144">
        <v>2</v>
      </c>
      <c r="N4144">
        <v>2</v>
      </c>
      <c r="O4144">
        <v>2</v>
      </c>
      <c r="P4144">
        <v>1</v>
      </c>
      <c r="Q4144">
        <v>2</v>
      </c>
      <c r="R4144">
        <v>7</v>
      </c>
      <c r="S4144">
        <v>0</v>
      </c>
      <c r="T4144">
        <v>0</v>
      </c>
      <c r="U4144">
        <v>0</v>
      </c>
    </row>
    <row r="4145" spans="1:21" x14ac:dyDescent="0.35">
      <c r="A4145" t="s">
        <v>536</v>
      </c>
      <c r="B4145">
        <v>44305</v>
      </c>
      <c r="C4145" t="s">
        <v>525</v>
      </c>
      <c r="D4145" t="s">
        <v>108</v>
      </c>
      <c r="E4145">
        <v>1</v>
      </c>
      <c r="F4145">
        <v>0</v>
      </c>
      <c r="G4145">
        <v>0</v>
      </c>
      <c r="H4145">
        <v>0</v>
      </c>
      <c r="I4145">
        <v>1</v>
      </c>
      <c r="J4145">
        <v>0</v>
      </c>
      <c r="K4145">
        <v>0</v>
      </c>
      <c r="L4145">
        <v>7</v>
      </c>
      <c r="M4145">
        <v>4</v>
      </c>
      <c r="N4145">
        <v>2</v>
      </c>
      <c r="O4145">
        <v>2</v>
      </c>
      <c r="P4145">
        <v>2</v>
      </c>
      <c r="Q4145">
        <v>1</v>
      </c>
      <c r="R4145">
        <v>13</v>
      </c>
      <c r="S4145">
        <v>0</v>
      </c>
      <c r="T4145">
        <v>0</v>
      </c>
      <c r="U4145">
        <v>0</v>
      </c>
    </row>
    <row r="4146" spans="1:21" x14ac:dyDescent="0.35">
      <c r="A4146" t="s">
        <v>536</v>
      </c>
      <c r="B4146">
        <v>44306</v>
      </c>
      <c r="C4146" t="s">
        <v>526</v>
      </c>
      <c r="D4146" t="s">
        <v>108</v>
      </c>
      <c r="E4146">
        <v>1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0</v>
      </c>
      <c r="L4146">
        <v>5</v>
      </c>
      <c r="M4146">
        <v>6</v>
      </c>
      <c r="N4146">
        <v>5</v>
      </c>
      <c r="O4146">
        <v>5</v>
      </c>
      <c r="P4146">
        <v>1</v>
      </c>
      <c r="Q4146">
        <v>1</v>
      </c>
      <c r="R4146">
        <v>7</v>
      </c>
      <c r="S4146">
        <v>0</v>
      </c>
      <c r="T4146">
        <v>0</v>
      </c>
      <c r="U4146">
        <v>0</v>
      </c>
    </row>
    <row r="4147" spans="1:21" x14ac:dyDescent="0.35">
      <c r="A4147" t="s">
        <v>536</v>
      </c>
      <c r="B4147">
        <v>44307</v>
      </c>
      <c r="C4147" t="s">
        <v>529</v>
      </c>
      <c r="D4147" t="s">
        <v>108</v>
      </c>
      <c r="E4147">
        <v>1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2</v>
      </c>
      <c r="M4147">
        <v>1</v>
      </c>
      <c r="N4147">
        <v>0</v>
      </c>
      <c r="O4147">
        <v>0</v>
      </c>
      <c r="P4147">
        <v>0</v>
      </c>
      <c r="Q4147">
        <v>1</v>
      </c>
      <c r="R4147">
        <v>4</v>
      </c>
      <c r="S4147">
        <v>0</v>
      </c>
      <c r="T4147">
        <v>0</v>
      </c>
      <c r="U4147">
        <v>1</v>
      </c>
    </row>
    <row r="4148" spans="1:21" x14ac:dyDescent="0.35">
      <c r="A4148" t="s">
        <v>536</v>
      </c>
      <c r="B4148" t="s">
        <v>0</v>
      </c>
      <c r="C4148" t="s">
        <v>1</v>
      </c>
      <c r="D4148" t="s">
        <v>2</v>
      </c>
      <c r="E4148" t="s">
        <v>3</v>
      </c>
      <c r="F4148" t="s">
        <v>4</v>
      </c>
      <c r="G4148" t="s">
        <v>5</v>
      </c>
      <c r="H4148" t="s">
        <v>6</v>
      </c>
      <c r="I4148" t="s">
        <v>7</v>
      </c>
      <c r="J4148" t="s">
        <v>8</v>
      </c>
      <c r="K4148" t="s">
        <v>9</v>
      </c>
      <c r="L4148" t="s">
        <v>10</v>
      </c>
      <c r="M4148" t="s">
        <v>11</v>
      </c>
      <c r="N4148" t="s">
        <v>12</v>
      </c>
      <c r="O4148" t="s">
        <v>13</v>
      </c>
      <c r="P4148" t="s">
        <v>14</v>
      </c>
      <c r="Q4148" t="s">
        <v>15</v>
      </c>
      <c r="R4148" t="s">
        <v>16</v>
      </c>
      <c r="S4148" t="s">
        <v>17</v>
      </c>
      <c r="T4148" t="s">
        <v>18</v>
      </c>
      <c r="U4148" t="s">
        <v>19</v>
      </c>
    </row>
    <row r="4149" spans="1:21" x14ac:dyDescent="0.35">
      <c r="A4149" t="s">
        <v>536</v>
      </c>
      <c r="B4149">
        <v>44308</v>
      </c>
      <c r="C4149" t="s">
        <v>528</v>
      </c>
      <c r="D4149" t="s">
        <v>61</v>
      </c>
      <c r="E4149">
        <v>1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5.666666666666667</v>
      </c>
      <c r="M4149">
        <v>1</v>
      </c>
      <c r="N4149">
        <v>0</v>
      </c>
      <c r="O4149">
        <v>0</v>
      </c>
      <c r="P4149">
        <v>0</v>
      </c>
      <c r="Q4149">
        <v>1</v>
      </c>
      <c r="R4149">
        <v>6</v>
      </c>
      <c r="S4149">
        <v>1</v>
      </c>
      <c r="T4149">
        <v>0</v>
      </c>
      <c r="U4149">
        <v>0</v>
      </c>
    </row>
    <row r="4150" spans="1:21" x14ac:dyDescent="0.35">
      <c r="A4150" t="s">
        <v>536</v>
      </c>
      <c r="B4150">
        <v>44309</v>
      </c>
      <c r="C4150" t="s">
        <v>523</v>
      </c>
      <c r="D4150" t="s">
        <v>61</v>
      </c>
      <c r="E4150">
        <v>1</v>
      </c>
      <c r="F4150">
        <v>0</v>
      </c>
      <c r="G4150">
        <v>0</v>
      </c>
      <c r="H4150">
        <v>1</v>
      </c>
      <c r="I4150">
        <v>0</v>
      </c>
      <c r="J4150">
        <v>0</v>
      </c>
      <c r="K4150">
        <v>0</v>
      </c>
      <c r="L4150">
        <v>7</v>
      </c>
      <c r="M4150">
        <v>4</v>
      </c>
      <c r="N4150">
        <v>1</v>
      </c>
      <c r="O4150">
        <v>1</v>
      </c>
      <c r="P4150">
        <v>0</v>
      </c>
      <c r="Q4150">
        <v>3</v>
      </c>
      <c r="R4150">
        <v>9</v>
      </c>
      <c r="S4150">
        <v>2</v>
      </c>
      <c r="T4150">
        <v>0</v>
      </c>
      <c r="U4150">
        <v>1</v>
      </c>
    </row>
    <row r="4151" spans="1:21" x14ac:dyDescent="0.35">
      <c r="A4151" t="s">
        <v>536</v>
      </c>
      <c r="B4151">
        <v>44310</v>
      </c>
      <c r="C4151" t="s">
        <v>524</v>
      </c>
      <c r="D4151" t="s">
        <v>61</v>
      </c>
      <c r="E4151">
        <v>1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5.333333333333333</v>
      </c>
      <c r="M4151">
        <v>7</v>
      </c>
      <c r="N4151">
        <v>2</v>
      </c>
      <c r="O4151">
        <v>2</v>
      </c>
      <c r="P4151">
        <v>0</v>
      </c>
      <c r="Q4151">
        <v>2</v>
      </c>
      <c r="R4151">
        <v>7</v>
      </c>
      <c r="S4151">
        <v>0</v>
      </c>
      <c r="T4151">
        <v>0</v>
      </c>
      <c r="U4151">
        <v>0</v>
      </c>
    </row>
    <row r="4152" spans="1:21" x14ac:dyDescent="0.35">
      <c r="A4152" t="s">
        <v>536</v>
      </c>
      <c r="B4152">
        <v>44311</v>
      </c>
      <c r="C4152" t="s">
        <v>525</v>
      </c>
      <c r="D4152" t="s">
        <v>61</v>
      </c>
      <c r="E4152">
        <v>1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3</v>
      </c>
      <c r="M4152">
        <v>3</v>
      </c>
      <c r="N4152">
        <v>2</v>
      </c>
      <c r="O4152">
        <v>1</v>
      </c>
      <c r="P4152">
        <v>0</v>
      </c>
      <c r="Q4152">
        <v>2</v>
      </c>
      <c r="R4152">
        <v>4</v>
      </c>
      <c r="S4152">
        <v>2</v>
      </c>
      <c r="T4152">
        <v>0</v>
      </c>
      <c r="U4152">
        <v>0</v>
      </c>
    </row>
    <row r="4153" spans="1:21" x14ac:dyDescent="0.35">
      <c r="A4153" t="s">
        <v>536</v>
      </c>
      <c r="B4153">
        <v>44313</v>
      </c>
      <c r="C4153" t="s">
        <v>526</v>
      </c>
      <c r="D4153" t="s">
        <v>48</v>
      </c>
      <c r="E4153">
        <v>1</v>
      </c>
      <c r="F4153">
        <v>0</v>
      </c>
      <c r="G4153">
        <v>0</v>
      </c>
      <c r="H4153">
        <v>0</v>
      </c>
      <c r="I4153">
        <v>1</v>
      </c>
      <c r="J4153">
        <v>0</v>
      </c>
      <c r="K4153">
        <v>0</v>
      </c>
      <c r="L4153">
        <v>5.333333333333333</v>
      </c>
      <c r="M4153">
        <v>6</v>
      </c>
      <c r="N4153">
        <v>5</v>
      </c>
      <c r="O4153">
        <v>3</v>
      </c>
      <c r="P4153">
        <v>1</v>
      </c>
      <c r="Q4153">
        <v>0</v>
      </c>
      <c r="R4153">
        <v>5</v>
      </c>
      <c r="S4153">
        <v>0</v>
      </c>
      <c r="T4153">
        <v>0</v>
      </c>
      <c r="U4153">
        <v>1</v>
      </c>
    </row>
    <row r="4154" spans="1:21" x14ac:dyDescent="0.35">
      <c r="A4154" t="s">
        <v>536</v>
      </c>
      <c r="B4154">
        <v>44314</v>
      </c>
      <c r="C4154" t="s">
        <v>528</v>
      </c>
      <c r="D4154" t="s">
        <v>48</v>
      </c>
      <c r="E4154">
        <v>1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1</v>
      </c>
      <c r="M4154">
        <v>0</v>
      </c>
      <c r="N4154">
        <v>0</v>
      </c>
      <c r="O4154">
        <v>0</v>
      </c>
      <c r="P4154">
        <v>0</v>
      </c>
      <c r="Q4154">
        <v>1</v>
      </c>
      <c r="R4154">
        <v>0</v>
      </c>
      <c r="S4154">
        <v>0</v>
      </c>
      <c r="T4154">
        <v>0</v>
      </c>
      <c r="U4154">
        <v>0</v>
      </c>
    </row>
    <row r="4155" spans="1:21" x14ac:dyDescent="0.35">
      <c r="A4155" t="s">
        <v>536</v>
      </c>
      <c r="B4155">
        <v>44316</v>
      </c>
      <c r="C4155" t="s">
        <v>523</v>
      </c>
      <c r="D4155" t="s">
        <v>50</v>
      </c>
      <c r="E4155">
        <v>1</v>
      </c>
      <c r="F4155">
        <v>0</v>
      </c>
      <c r="G4155">
        <v>0</v>
      </c>
      <c r="H4155">
        <v>1</v>
      </c>
      <c r="I4155">
        <v>0</v>
      </c>
      <c r="J4155">
        <v>0</v>
      </c>
      <c r="K4155">
        <v>0</v>
      </c>
      <c r="L4155">
        <v>6.333333333333333</v>
      </c>
      <c r="M4155">
        <v>4</v>
      </c>
      <c r="N4155">
        <v>1</v>
      </c>
      <c r="O4155">
        <v>1</v>
      </c>
      <c r="P4155">
        <v>1</v>
      </c>
      <c r="Q4155">
        <v>3</v>
      </c>
      <c r="R4155">
        <v>12</v>
      </c>
      <c r="S4155">
        <v>1</v>
      </c>
      <c r="T4155">
        <v>0</v>
      </c>
      <c r="U4155">
        <v>0</v>
      </c>
    </row>
    <row r="4156" spans="1:21" x14ac:dyDescent="0.35">
      <c r="A4156" t="s">
        <v>536</v>
      </c>
      <c r="B4156">
        <v>44317</v>
      </c>
      <c r="C4156" t="s">
        <v>524</v>
      </c>
      <c r="D4156" t="s">
        <v>50</v>
      </c>
      <c r="E4156">
        <v>1</v>
      </c>
      <c r="F4156">
        <v>0</v>
      </c>
      <c r="G4156">
        <v>0</v>
      </c>
      <c r="H4156">
        <v>1</v>
      </c>
      <c r="I4156">
        <v>0</v>
      </c>
      <c r="J4156">
        <v>0</v>
      </c>
      <c r="K4156">
        <v>0</v>
      </c>
      <c r="L4156">
        <v>5</v>
      </c>
      <c r="M4156">
        <v>5</v>
      </c>
      <c r="N4156">
        <v>2</v>
      </c>
      <c r="O4156">
        <v>1</v>
      </c>
      <c r="P4156">
        <v>1</v>
      </c>
      <c r="Q4156">
        <v>3</v>
      </c>
      <c r="R4156">
        <v>6</v>
      </c>
      <c r="S4156">
        <v>0</v>
      </c>
      <c r="T4156">
        <v>0</v>
      </c>
      <c r="U4156">
        <v>0</v>
      </c>
    </row>
    <row r="4157" spans="1:21" x14ac:dyDescent="0.35">
      <c r="A4157" t="s">
        <v>536</v>
      </c>
      <c r="B4157">
        <v>44318</v>
      </c>
      <c r="C4157" t="s">
        <v>525</v>
      </c>
      <c r="D4157" t="s">
        <v>50</v>
      </c>
      <c r="E4157">
        <v>1</v>
      </c>
      <c r="F4157">
        <v>0</v>
      </c>
      <c r="G4157">
        <v>0</v>
      </c>
      <c r="H4157">
        <v>0</v>
      </c>
      <c r="I4157">
        <v>1</v>
      </c>
      <c r="J4157">
        <v>0</v>
      </c>
      <c r="K4157">
        <v>0</v>
      </c>
      <c r="L4157">
        <v>5</v>
      </c>
      <c r="M4157">
        <v>4</v>
      </c>
      <c r="N4157">
        <v>6</v>
      </c>
      <c r="O4157">
        <v>5</v>
      </c>
      <c r="P4157">
        <v>1</v>
      </c>
      <c r="Q4157">
        <v>2</v>
      </c>
      <c r="R4157">
        <v>6</v>
      </c>
      <c r="S4157">
        <v>0</v>
      </c>
      <c r="T4157">
        <v>0</v>
      </c>
      <c r="U4157">
        <v>0</v>
      </c>
    </row>
    <row r="4158" spans="1:21" x14ac:dyDescent="0.35">
      <c r="A4158" t="s">
        <v>536</v>
      </c>
      <c r="B4158">
        <v>44319</v>
      </c>
      <c r="C4158" t="s">
        <v>530</v>
      </c>
      <c r="D4158" t="s">
        <v>113</v>
      </c>
      <c r="E4158">
        <v>1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3</v>
      </c>
      <c r="M4158">
        <v>1</v>
      </c>
      <c r="N4158">
        <v>0</v>
      </c>
      <c r="O4158">
        <v>0</v>
      </c>
      <c r="P4158">
        <v>0</v>
      </c>
      <c r="Q4158">
        <v>2</v>
      </c>
      <c r="R4158">
        <v>3</v>
      </c>
      <c r="S4158">
        <v>0</v>
      </c>
      <c r="T4158">
        <v>0</v>
      </c>
      <c r="U4158">
        <v>0</v>
      </c>
    </row>
    <row r="4159" spans="1:21" x14ac:dyDescent="0.35">
      <c r="A4159" t="s">
        <v>536</v>
      </c>
      <c r="B4159">
        <v>44320</v>
      </c>
      <c r="C4159" t="s">
        <v>529</v>
      </c>
      <c r="D4159" t="s">
        <v>113</v>
      </c>
      <c r="E4159">
        <v>1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2</v>
      </c>
      <c r="M4159">
        <v>4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</row>
    <row r="4160" spans="1:21" x14ac:dyDescent="0.35">
      <c r="A4160" t="s">
        <v>536</v>
      </c>
      <c r="B4160">
        <v>44321</v>
      </c>
      <c r="C4160" t="s">
        <v>523</v>
      </c>
      <c r="D4160" t="s">
        <v>113</v>
      </c>
      <c r="E4160">
        <v>1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5.666666666666667</v>
      </c>
      <c r="M4160">
        <v>6</v>
      </c>
      <c r="N4160">
        <v>2</v>
      </c>
      <c r="O4160">
        <v>2</v>
      </c>
      <c r="P4160">
        <v>1</v>
      </c>
      <c r="Q4160">
        <v>1</v>
      </c>
      <c r="R4160">
        <v>8</v>
      </c>
      <c r="S4160">
        <v>1</v>
      </c>
      <c r="T4160">
        <v>0</v>
      </c>
      <c r="U4160">
        <v>1</v>
      </c>
    </row>
    <row r="4161" spans="1:21" x14ac:dyDescent="0.35">
      <c r="A4161" t="s">
        <v>536</v>
      </c>
      <c r="B4161">
        <v>44323</v>
      </c>
      <c r="C4161" t="s">
        <v>524</v>
      </c>
      <c r="D4161" t="s">
        <v>45</v>
      </c>
      <c r="E4161">
        <v>1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4.666666666666667</v>
      </c>
      <c r="M4161">
        <v>1</v>
      </c>
      <c r="N4161">
        <v>4</v>
      </c>
      <c r="O4161">
        <v>4</v>
      </c>
      <c r="P4161">
        <v>1</v>
      </c>
      <c r="Q4161">
        <v>6</v>
      </c>
      <c r="R4161">
        <v>5</v>
      </c>
      <c r="S4161">
        <v>0</v>
      </c>
      <c r="T4161">
        <v>0</v>
      </c>
      <c r="U4161">
        <v>0</v>
      </c>
    </row>
    <row r="4162" spans="1:21" x14ac:dyDescent="0.35">
      <c r="A4162" t="s">
        <v>536</v>
      </c>
      <c r="B4162">
        <v>44324</v>
      </c>
      <c r="C4162" t="s">
        <v>525</v>
      </c>
      <c r="D4162" t="s">
        <v>45</v>
      </c>
      <c r="E4162">
        <v>1</v>
      </c>
      <c r="F4162">
        <v>0</v>
      </c>
      <c r="G4162">
        <v>0</v>
      </c>
      <c r="H4162">
        <v>0</v>
      </c>
      <c r="I4162">
        <v>1</v>
      </c>
      <c r="J4162">
        <v>0</v>
      </c>
      <c r="K4162">
        <v>0</v>
      </c>
      <c r="L4162">
        <v>5</v>
      </c>
      <c r="M4162">
        <v>8</v>
      </c>
      <c r="N4162">
        <v>4</v>
      </c>
      <c r="O4162">
        <v>4</v>
      </c>
      <c r="P4162">
        <v>2</v>
      </c>
      <c r="Q4162">
        <v>0</v>
      </c>
      <c r="R4162">
        <v>7</v>
      </c>
      <c r="S4162">
        <v>1</v>
      </c>
      <c r="T4162">
        <v>0</v>
      </c>
      <c r="U4162">
        <v>0</v>
      </c>
    </row>
    <row r="4163" spans="1:21" x14ac:dyDescent="0.35">
      <c r="A4163" t="s">
        <v>536</v>
      </c>
      <c r="B4163">
        <v>44325</v>
      </c>
      <c r="C4163" t="s">
        <v>526</v>
      </c>
      <c r="D4163" t="s">
        <v>45</v>
      </c>
      <c r="E4163">
        <v>1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3</v>
      </c>
      <c r="M4163">
        <v>4</v>
      </c>
      <c r="N4163">
        <v>0</v>
      </c>
      <c r="O4163">
        <v>0</v>
      </c>
      <c r="P4163">
        <v>0</v>
      </c>
      <c r="Q4163">
        <v>1</v>
      </c>
      <c r="R4163">
        <v>4</v>
      </c>
      <c r="S4163">
        <v>0</v>
      </c>
      <c r="T4163">
        <v>0</v>
      </c>
      <c r="U4163">
        <v>0</v>
      </c>
    </row>
    <row r="4164" spans="1:21" x14ac:dyDescent="0.35">
      <c r="A4164" t="s">
        <v>536</v>
      </c>
      <c r="B4164">
        <v>44327</v>
      </c>
      <c r="C4164" t="s">
        <v>529</v>
      </c>
      <c r="D4164" t="s">
        <v>86</v>
      </c>
      <c r="E4164">
        <v>1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2</v>
      </c>
      <c r="M4164">
        <v>1</v>
      </c>
      <c r="N4164">
        <v>1</v>
      </c>
      <c r="O4164">
        <v>1</v>
      </c>
      <c r="P4164">
        <v>0</v>
      </c>
      <c r="Q4164">
        <v>1</v>
      </c>
      <c r="R4164">
        <v>1</v>
      </c>
      <c r="S4164">
        <v>0</v>
      </c>
      <c r="T4164">
        <v>0</v>
      </c>
      <c r="U4164">
        <v>0</v>
      </c>
    </row>
    <row r="4165" spans="1:21" x14ac:dyDescent="0.35">
      <c r="A4165" t="s">
        <v>536</v>
      </c>
      <c r="B4165" t="s">
        <v>274</v>
      </c>
      <c r="C4165" t="s">
        <v>523</v>
      </c>
      <c r="D4165" t="s">
        <v>86</v>
      </c>
      <c r="E4165">
        <v>1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4</v>
      </c>
      <c r="M4165">
        <v>2</v>
      </c>
      <c r="N4165">
        <v>1</v>
      </c>
      <c r="O4165">
        <v>0</v>
      </c>
      <c r="P4165">
        <v>0</v>
      </c>
      <c r="Q4165">
        <v>1</v>
      </c>
      <c r="R4165">
        <v>2</v>
      </c>
      <c r="S4165">
        <v>0</v>
      </c>
      <c r="T4165">
        <v>0</v>
      </c>
      <c r="U4165">
        <v>0</v>
      </c>
    </row>
    <row r="4166" spans="1:21" x14ac:dyDescent="0.35">
      <c r="A4166" t="s">
        <v>536</v>
      </c>
      <c r="B4166" t="s">
        <v>275</v>
      </c>
      <c r="C4166" t="s">
        <v>524</v>
      </c>
      <c r="D4166" t="s">
        <v>86</v>
      </c>
      <c r="E4166">
        <v>1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4</v>
      </c>
      <c r="M4166">
        <v>5</v>
      </c>
      <c r="N4166">
        <v>2</v>
      </c>
      <c r="O4166">
        <v>2</v>
      </c>
      <c r="P4166">
        <v>1</v>
      </c>
      <c r="Q4166">
        <v>3</v>
      </c>
      <c r="R4166">
        <v>7</v>
      </c>
      <c r="S4166">
        <v>0</v>
      </c>
      <c r="T4166">
        <v>0</v>
      </c>
      <c r="U4166">
        <v>1</v>
      </c>
    </row>
    <row r="4167" spans="1:21" x14ac:dyDescent="0.35">
      <c r="A4167" t="s">
        <v>536</v>
      </c>
      <c r="B4167">
        <v>44330</v>
      </c>
      <c r="C4167" t="s">
        <v>525</v>
      </c>
      <c r="D4167" t="s">
        <v>103</v>
      </c>
      <c r="E4167">
        <v>1</v>
      </c>
      <c r="F4167">
        <v>0</v>
      </c>
      <c r="G4167">
        <v>0</v>
      </c>
      <c r="H4167">
        <v>1</v>
      </c>
      <c r="I4167">
        <v>0</v>
      </c>
      <c r="J4167">
        <v>0</v>
      </c>
      <c r="K4167">
        <v>0</v>
      </c>
      <c r="L4167">
        <v>5</v>
      </c>
      <c r="M4167">
        <v>5</v>
      </c>
      <c r="N4167">
        <v>1</v>
      </c>
      <c r="O4167">
        <v>1</v>
      </c>
      <c r="P4167">
        <v>0</v>
      </c>
      <c r="Q4167">
        <v>4</v>
      </c>
      <c r="R4167">
        <v>5</v>
      </c>
      <c r="S4167">
        <v>1</v>
      </c>
      <c r="T4167">
        <v>0</v>
      </c>
      <c r="U4167">
        <v>0</v>
      </c>
    </row>
    <row r="4168" spans="1:21" x14ac:dyDescent="0.35">
      <c r="A4168" t="s">
        <v>536</v>
      </c>
      <c r="B4168">
        <v>44331</v>
      </c>
      <c r="C4168" t="s">
        <v>526</v>
      </c>
      <c r="D4168" t="s">
        <v>103</v>
      </c>
      <c r="E4168">
        <v>1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4</v>
      </c>
      <c r="M4168">
        <v>3</v>
      </c>
      <c r="N4168">
        <v>1</v>
      </c>
      <c r="O4168">
        <v>1</v>
      </c>
      <c r="P4168">
        <v>1</v>
      </c>
      <c r="Q4168">
        <v>1</v>
      </c>
      <c r="R4168">
        <v>2</v>
      </c>
      <c r="S4168">
        <v>0</v>
      </c>
      <c r="T4168">
        <v>0</v>
      </c>
      <c r="U4168">
        <v>0</v>
      </c>
    </row>
    <row r="4169" spans="1:21" x14ac:dyDescent="0.35">
      <c r="A4169" t="s">
        <v>536</v>
      </c>
      <c r="B4169" t="s">
        <v>0</v>
      </c>
      <c r="C4169" t="s">
        <v>1</v>
      </c>
      <c r="D4169" t="s">
        <v>2</v>
      </c>
      <c r="E4169" t="s">
        <v>3</v>
      </c>
      <c r="F4169" t="s">
        <v>4</v>
      </c>
      <c r="G4169" t="s">
        <v>5</v>
      </c>
      <c r="H4169" t="s">
        <v>6</v>
      </c>
      <c r="I4169" t="s">
        <v>7</v>
      </c>
      <c r="J4169" t="s">
        <v>8</v>
      </c>
      <c r="K4169" t="s">
        <v>9</v>
      </c>
      <c r="L4169" t="s">
        <v>10</v>
      </c>
      <c r="M4169" t="s">
        <v>11</v>
      </c>
      <c r="N4169" t="s">
        <v>12</v>
      </c>
      <c r="O4169" t="s">
        <v>13</v>
      </c>
      <c r="P4169" t="s">
        <v>14</v>
      </c>
      <c r="Q4169" t="s">
        <v>15</v>
      </c>
      <c r="R4169" t="s">
        <v>16</v>
      </c>
      <c r="S4169" t="s">
        <v>17</v>
      </c>
      <c r="T4169" t="s">
        <v>18</v>
      </c>
      <c r="U4169" t="s">
        <v>19</v>
      </c>
    </row>
    <row r="4170" spans="1:21" x14ac:dyDescent="0.35">
      <c r="A4170" t="s">
        <v>536</v>
      </c>
      <c r="B4170">
        <v>44332</v>
      </c>
      <c r="C4170" t="s">
        <v>528</v>
      </c>
      <c r="D4170" t="s">
        <v>103</v>
      </c>
      <c r="E4170">
        <v>1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4</v>
      </c>
      <c r="M4170">
        <v>4</v>
      </c>
      <c r="N4170">
        <v>2</v>
      </c>
      <c r="O4170">
        <v>2</v>
      </c>
      <c r="P4170">
        <v>1</v>
      </c>
      <c r="Q4170">
        <v>0</v>
      </c>
      <c r="R4170">
        <v>0</v>
      </c>
      <c r="S4170">
        <v>0</v>
      </c>
      <c r="T4170">
        <v>0</v>
      </c>
      <c r="U4170">
        <v>0</v>
      </c>
    </row>
    <row r="4171" spans="1:21" x14ac:dyDescent="0.35">
      <c r="A4171" t="s">
        <v>536</v>
      </c>
      <c r="B4171">
        <v>44333</v>
      </c>
      <c r="C4171" t="s">
        <v>523</v>
      </c>
      <c r="D4171" t="s">
        <v>58</v>
      </c>
      <c r="E4171">
        <v>1</v>
      </c>
      <c r="F4171">
        <v>0</v>
      </c>
      <c r="G4171">
        <v>0</v>
      </c>
      <c r="H4171">
        <v>1</v>
      </c>
      <c r="I4171">
        <v>0</v>
      </c>
      <c r="J4171">
        <v>0</v>
      </c>
      <c r="K4171">
        <v>0</v>
      </c>
      <c r="L4171">
        <v>7</v>
      </c>
      <c r="M4171">
        <v>4</v>
      </c>
      <c r="N4171">
        <v>0</v>
      </c>
      <c r="O4171">
        <v>0</v>
      </c>
      <c r="P4171">
        <v>0</v>
      </c>
      <c r="Q4171">
        <v>0</v>
      </c>
      <c r="R4171">
        <v>10</v>
      </c>
      <c r="S4171">
        <v>0</v>
      </c>
      <c r="T4171">
        <v>0</v>
      </c>
      <c r="U4171">
        <v>0</v>
      </c>
    </row>
    <row r="4172" spans="1:21" x14ac:dyDescent="0.35">
      <c r="A4172" t="s">
        <v>536</v>
      </c>
      <c r="B4172">
        <v>44334</v>
      </c>
      <c r="C4172" t="s">
        <v>524</v>
      </c>
      <c r="D4172" t="s">
        <v>58</v>
      </c>
      <c r="E4172">
        <v>1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6</v>
      </c>
      <c r="M4172">
        <v>5</v>
      </c>
      <c r="N4172">
        <v>1</v>
      </c>
      <c r="O4172">
        <v>1</v>
      </c>
      <c r="P4172">
        <v>0</v>
      </c>
      <c r="Q4172">
        <v>1</v>
      </c>
      <c r="R4172">
        <v>11</v>
      </c>
      <c r="S4172">
        <v>0</v>
      </c>
      <c r="T4172">
        <v>0</v>
      </c>
      <c r="U4172">
        <v>0</v>
      </c>
    </row>
    <row r="4173" spans="1:21" x14ac:dyDescent="0.35">
      <c r="A4173" t="s">
        <v>536</v>
      </c>
      <c r="B4173">
        <v>44335</v>
      </c>
      <c r="C4173" t="s">
        <v>525</v>
      </c>
      <c r="D4173" t="s">
        <v>58</v>
      </c>
      <c r="E4173">
        <v>1</v>
      </c>
      <c r="F4173">
        <v>0</v>
      </c>
      <c r="G4173">
        <v>0</v>
      </c>
      <c r="H4173">
        <v>1</v>
      </c>
      <c r="I4173">
        <v>0</v>
      </c>
      <c r="J4173">
        <v>0</v>
      </c>
      <c r="K4173">
        <v>0</v>
      </c>
      <c r="L4173">
        <v>7</v>
      </c>
      <c r="M4173">
        <v>2</v>
      </c>
      <c r="N4173">
        <v>0</v>
      </c>
      <c r="O4173">
        <v>0</v>
      </c>
      <c r="P4173">
        <v>0</v>
      </c>
      <c r="Q4173">
        <v>0</v>
      </c>
      <c r="R4173">
        <v>11</v>
      </c>
      <c r="S4173">
        <v>0</v>
      </c>
      <c r="T4173">
        <v>0</v>
      </c>
      <c r="U4173">
        <v>0</v>
      </c>
    </row>
    <row r="4174" spans="1:21" x14ac:dyDescent="0.35">
      <c r="A4174" t="s">
        <v>536</v>
      </c>
      <c r="B4174">
        <v>44337</v>
      </c>
      <c r="C4174" t="s">
        <v>526</v>
      </c>
      <c r="D4174" t="s">
        <v>46</v>
      </c>
      <c r="E4174">
        <v>1</v>
      </c>
      <c r="F4174">
        <v>0</v>
      </c>
      <c r="G4174">
        <v>0</v>
      </c>
      <c r="H4174">
        <v>1</v>
      </c>
      <c r="I4174">
        <v>0</v>
      </c>
      <c r="J4174">
        <v>0</v>
      </c>
      <c r="K4174">
        <v>0</v>
      </c>
      <c r="L4174">
        <v>6</v>
      </c>
      <c r="M4174">
        <v>3</v>
      </c>
      <c r="N4174">
        <v>1</v>
      </c>
      <c r="O4174">
        <v>1</v>
      </c>
      <c r="P4174">
        <v>0</v>
      </c>
      <c r="Q4174">
        <v>2</v>
      </c>
      <c r="R4174">
        <v>6</v>
      </c>
      <c r="S4174">
        <v>0</v>
      </c>
      <c r="T4174">
        <v>0</v>
      </c>
      <c r="U4174">
        <v>0</v>
      </c>
    </row>
    <row r="4175" spans="1:21" x14ac:dyDescent="0.35">
      <c r="A4175" t="s">
        <v>536</v>
      </c>
      <c r="B4175">
        <v>44338</v>
      </c>
      <c r="C4175" t="s">
        <v>528</v>
      </c>
      <c r="D4175" t="s">
        <v>46</v>
      </c>
      <c r="E4175">
        <v>1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4</v>
      </c>
      <c r="M4175">
        <v>6</v>
      </c>
      <c r="N4175">
        <v>1</v>
      </c>
      <c r="O4175">
        <v>1</v>
      </c>
      <c r="P4175">
        <v>1</v>
      </c>
      <c r="Q4175">
        <v>2</v>
      </c>
      <c r="R4175">
        <v>2</v>
      </c>
      <c r="S4175">
        <v>0</v>
      </c>
      <c r="T4175">
        <v>0</v>
      </c>
      <c r="U4175">
        <v>0</v>
      </c>
    </row>
    <row r="4176" spans="1:21" x14ac:dyDescent="0.35">
      <c r="A4176" t="s">
        <v>536</v>
      </c>
      <c r="B4176">
        <v>44339</v>
      </c>
      <c r="C4176" t="s">
        <v>523</v>
      </c>
      <c r="D4176" t="s">
        <v>46</v>
      </c>
      <c r="E4176">
        <v>1</v>
      </c>
      <c r="F4176">
        <v>0</v>
      </c>
      <c r="G4176">
        <v>0</v>
      </c>
      <c r="H4176">
        <v>1</v>
      </c>
      <c r="I4176">
        <v>0</v>
      </c>
      <c r="J4176">
        <v>0</v>
      </c>
      <c r="K4176">
        <v>0</v>
      </c>
      <c r="L4176">
        <v>7</v>
      </c>
      <c r="M4176">
        <v>7</v>
      </c>
      <c r="N4176">
        <v>1</v>
      </c>
      <c r="O4176">
        <v>1</v>
      </c>
      <c r="P4176">
        <v>0</v>
      </c>
      <c r="Q4176">
        <v>0</v>
      </c>
      <c r="R4176">
        <v>5</v>
      </c>
      <c r="S4176">
        <v>0</v>
      </c>
      <c r="T4176">
        <v>0</v>
      </c>
      <c r="U4176">
        <v>0</v>
      </c>
    </row>
    <row r="4177" spans="1:21" x14ac:dyDescent="0.35">
      <c r="A4177" t="s">
        <v>536</v>
      </c>
      <c r="B4177">
        <v>44340</v>
      </c>
      <c r="C4177" t="s">
        <v>524</v>
      </c>
      <c r="D4177" t="s">
        <v>105</v>
      </c>
      <c r="E4177">
        <v>1</v>
      </c>
      <c r="F4177">
        <v>0</v>
      </c>
      <c r="G4177">
        <v>0</v>
      </c>
      <c r="H4177">
        <v>0</v>
      </c>
      <c r="I4177">
        <v>1</v>
      </c>
      <c r="J4177">
        <v>0</v>
      </c>
      <c r="K4177">
        <v>0</v>
      </c>
      <c r="L4177">
        <v>3.6666666666666665</v>
      </c>
      <c r="M4177">
        <v>5</v>
      </c>
      <c r="N4177">
        <v>5</v>
      </c>
      <c r="O4177">
        <v>5</v>
      </c>
      <c r="P4177">
        <v>2</v>
      </c>
      <c r="Q4177">
        <v>3</v>
      </c>
      <c r="R4177">
        <v>7</v>
      </c>
      <c r="S4177">
        <v>0</v>
      </c>
      <c r="T4177">
        <v>0</v>
      </c>
      <c r="U4177">
        <v>1</v>
      </c>
    </row>
    <row r="4178" spans="1:21" x14ac:dyDescent="0.35">
      <c r="A4178" t="s">
        <v>536</v>
      </c>
      <c r="B4178">
        <v>44341</v>
      </c>
      <c r="C4178" t="s">
        <v>525</v>
      </c>
      <c r="D4178" t="s">
        <v>105</v>
      </c>
      <c r="E4178">
        <v>1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4.666666666666667</v>
      </c>
      <c r="M4178">
        <v>1</v>
      </c>
      <c r="N4178">
        <v>0</v>
      </c>
      <c r="O4178">
        <v>0</v>
      </c>
      <c r="P4178">
        <v>0</v>
      </c>
      <c r="Q4178">
        <v>1</v>
      </c>
      <c r="R4178">
        <v>6</v>
      </c>
      <c r="S4178">
        <v>1</v>
      </c>
      <c r="T4178">
        <v>0</v>
      </c>
      <c r="U4178">
        <v>0</v>
      </c>
    </row>
    <row r="4179" spans="1:21" x14ac:dyDescent="0.35">
      <c r="A4179" t="s">
        <v>536</v>
      </c>
      <c r="B4179">
        <v>44342</v>
      </c>
      <c r="C4179" t="s">
        <v>526</v>
      </c>
      <c r="D4179" t="s">
        <v>105</v>
      </c>
      <c r="E4179">
        <v>1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6</v>
      </c>
      <c r="M4179">
        <v>2</v>
      </c>
      <c r="N4179">
        <v>1</v>
      </c>
      <c r="O4179">
        <v>1</v>
      </c>
      <c r="P4179">
        <v>1</v>
      </c>
      <c r="Q4179">
        <v>0</v>
      </c>
      <c r="R4179">
        <v>2</v>
      </c>
      <c r="S4179">
        <v>0</v>
      </c>
      <c r="T4179">
        <v>0</v>
      </c>
      <c r="U4179">
        <v>0</v>
      </c>
    </row>
    <row r="4180" spans="1:21" x14ac:dyDescent="0.35">
      <c r="A4180" t="s">
        <v>536</v>
      </c>
      <c r="B4180">
        <v>44343</v>
      </c>
      <c r="C4180" t="s">
        <v>528</v>
      </c>
      <c r="D4180" t="s">
        <v>105</v>
      </c>
      <c r="E4180">
        <v>1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4</v>
      </c>
      <c r="M4180">
        <v>1</v>
      </c>
      <c r="N4180">
        <v>0</v>
      </c>
      <c r="O4180">
        <v>0</v>
      </c>
      <c r="P4180">
        <v>0</v>
      </c>
      <c r="Q4180">
        <v>2</v>
      </c>
      <c r="R4180">
        <v>5</v>
      </c>
      <c r="S4180">
        <v>0</v>
      </c>
      <c r="T4180">
        <v>0</v>
      </c>
      <c r="U4180">
        <v>0</v>
      </c>
    </row>
    <row r="4181" spans="1:21" x14ac:dyDescent="0.35">
      <c r="A4181" t="s">
        <v>536</v>
      </c>
      <c r="B4181">
        <v>44344</v>
      </c>
      <c r="C4181" t="s">
        <v>529</v>
      </c>
      <c r="D4181" t="s">
        <v>32</v>
      </c>
      <c r="E4181">
        <v>1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3</v>
      </c>
      <c r="M4181">
        <v>5</v>
      </c>
      <c r="N4181">
        <v>2</v>
      </c>
      <c r="O4181">
        <v>2</v>
      </c>
      <c r="P4181">
        <v>1</v>
      </c>
      <c r="Q4181">
        <v>2</v>
      </c>
      <c r="R4181">
        <v>3</v>
      </c>
      <c r="S4181">
        <v>0</v>
      </c>
      <c r="T4181">
        <v>0</v>
      </c>
      <c r="U4181">
        <v>0</v>
      </c>
    </row>
    <row r="4182" spans="1:21" x14ac:dyDescent="0.35">
      <c r="A4182" t="s">
        <v>536</v>
      </c>
      <c r="B4182">
        <v>44345</v>
      </c>
      <c r="C4182" t="s">
        <v>523</v>
      </c>
      <c r="D4182" t="s">
        <v>32</v>
      </c>
      <c r="E4182">
        <v>1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5</v>
      </c>
      <c r="M4182">
        <v>4</v>
      </c>
      <c r="N4182">
        <v>5</v>
      </c>
      <c r="O4182">
        <v>4</v>
      </c>
      <c r="P4182">
        <v>1</v>
      </c>
      <c r="Q4182">
        <v>3</v>
      </c>
      <c r="R4182">
        <v>5</v>
      </c>
      <c r="S4182">
        <v>1</v>
      </c>
      <c r="T4182">
        <v>0</v>
      </c>
      <c r="U4182">
        <v>1</v>
      </c>
    </row>
    <row r="4183" spans="1:21" x14ac:dyDescent="0.35">
      <c r="A4183" t="s">
        <v>536</v>
      </c>
      <c r="B4183">
        <v>44346</v>
      </c>
      <c r="C4183" t="s">
        <v>524</v>
      </c>
      <c r="D4183" t="s">
        <v>32</v>
      </c>
      <c r="E4183">
        <v>1</v>
      </c>
      <c r="F4183">
        <v>0</v>
      </c>
      <c r="G4183">
        <v>0</v>
      </c>
      <c r="H4183">
        <v>0</v>
      </c>
      <c r="I4183">
        <v>1</v>
      </c>
      <c r="J4183">
        <v>0</v>
      </c>
      <c r="K4183">
        <v>0</v>
      </c>
      <c r="L4183">
        <v>3</v>
      </c>
      <c r="M4183">
        <v>5</v>
      </c>
      <c r="N4183">
        <v>7</v>
      </c>
      <c r="O4183">
        <v>7</v>
      </c>
      <c r="P4183">
        <v>1</v>
      </c>
      <c r="Q4183">
        <v>3</v>
      </c>
      <c r="R4183">
        <v>3</v>
      </c>
      <c r="S4183">
        <v>0</v>
      </c>
      <c r="T4183">
        <v>0</v>
      </c>
      <c r="U4183">
        <v>2</v>
      </c>
    </row>
    <row r="4184" spans="1:21" x14ac:dyDescent="0.35">
      <c r="A4184" t="s">
        <v>536</v>
      </c>
      <c r="B4184">
        <v>44347</v>
      </c>
      <c r="C4184" t="s">
        <v>526</v>
      </c>
      <c r="D4184" t="s">
        <v>114</v>
      </c>
      <c r="E4184">
        <v>1</v>
      </c>
      <c r="F4184">
        <v>0</v>
      </c>
      <c r="G4184">
        <v>0</v>
      </c>
      <c r="H4184">
        <v>0</v>
      </c>
      <c r="I4184">
        <v>1</v>
      </c>
      <c r="J4184">
        <v>0</v>
      </c>
      <c r="K4184">
        <v>0</v>
      </c>
      <c r="L4184">
        <v>4.333333333333333</v>
      </c>
      <c r="M4184">
        <v>6</v>
      </c>
      <c r="N4184">
        <v>5</v>
      </c>
      <c r="O4184">
        <v>5</v>
      </c>
      <c r="P4184">
        <v>3</v>
      </c>
      <c r="Q4184">
        <v>1</v>
      </c>
      <c r="R4184">
        <v>6</v>
      </c>
      <c r="S4184">
        <v>0</v>
      </c>
      <c r="T4184">
        <v>0</v>
      </c>
      <c r="U4184">
        <v>0</v>
      </c>
    </row>
    <row r="4185" spans="1:21" x14ac:dyDescent="0.35">
      <c r="A4185" t="s">
        <v>536</v>
      </c>
      <c r="B4185">
        <v>44348</v>
      </c>
      <c r="C4185" t="s">
        <v>528</v>
      </c>
      <c r="D4185" t="s">
        <v>114</v>
      </c>
      <c r="E4185">
        <v>1</v>
      </c>
      <c r="F4185">
        <v>0</v>
      </c>
      <c r="G4185">
        <v>0</v>
      </c>
      <c r="H4185">
        <v>0</v>
      </c>
      <c r="I4185">
        <v>1</v>
      </c>
      <c r="J4185">
        <v>0</v>
      </c>
      <c r="K4185">
        <v>0</v>
      </c>
      <c r="L4185">
        <v>5</v>
      </c>
      <c r="M4185">
        <v>7</v>
      </c>
      <c r="N4185">
        <v>4</v>
      </c>
      <c r="O4185">
        <v>4</v>
      </c>
      <c r="P4185">
        <v>2</v>
      </c>
      <c r="Q4185">
        <v>1</v>
      </c>
      <c r="R4185">
        <v>2</v>
      </c>
      <c r="S4185">
        <v>0</v>
      </c>
      <c r="T4185">
        <v>0</v>
      </c>
      <c r="U4185">
        <v>0</v>
      </c>
    </row>
    <row r="4186" spans="1:21" x14ac:dyDescent="0.35">
      <c r="A4186" t="s">
        <v>536</v>
      </c>
      <c r="B4186">
        <v>44349</v>
      </c>
      <c r="C4186" t="s">
        <v>529</v>
      </c>
      <c r="D4186" t="s">
        <v>114</v>
      </c>
      <c r="E4186">
        <v>1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4</v>
      </c>
      <c r="M4186">
        <v>4</v>
      </c>
      <c r="N4186">
        <v>1</v>
      </c>
      <c r="O4186">
        <v>1</v>
      </c>
      <c r="P4186">
        <v>0</v>
      </c>
      <c r="Q4186">
        <v>1</v>
      </c>
      <c r="R4186">
        <v>6</v>
      </c>
      <c r="S4186">
        <v>0</v>
      </c>
      <c r="T4186">
        <v>0</v>
      </c>
      <c r="U4186">
        <v>0</v>
      </c>
    </row>
    <row r="4187" spans="1:21" x14ac:dyDescent="0.35">
      <c r="A4187" t="s">
        <v>536</v>
      </c>
      <c r="B4187">
        <v>44350</v>
      </c>
      <c r="C4187" t="s">
        <v>523</v>
      </c>
      <c r="D4187" t="s">
        <v>104</v>
      </c>
      <c r="E4187">
        <v>1</v>
      </c>
      <c r="F4187">
        <v>0</v>
      </c>
      <c r="G4187">
        <v>0</v>
      </c>
      <c r="H4187">
        <v>1</v>
      </c>
      <c r="I4187">
        <v>0</v>
      </c>
      <c r="J4187">
        <v>0</v>
      </c>
      <c r="K4187">
        <v>0</v>
      </c>
      <c r="L4187">
        <v>5.333333333333333</v>
      </c>
      <c r="M4187">
        <v>4</v>
      </c>
      <c r="N4187">
        <v>2</v>
      </c>
      <c r="O4187">
        <v>2</v>
      </c>
      <c r="P4187">
        <v>1</v>
      </c>
      <c r="Q4187">
        <v>1</v>
      </c>
      <c r="R4187">
        <v>5</v>
      </c>
      <c r="S4187">
        <v>1</v>
      </c>
      <c r="T4187">
        <v>0</v>
      </c>
      <c r="U4187">
        <v>0</v>
      </c>
    </row>
    <row r="4188" spans="1:21" x14ac:dyDescent="0.35">
      <c r="A4188" t="s">
        <v>536</v>
      </c>
      <c r="B4188">
        <v>44351</v>
      </c>
      <c r="C4188" t="s">
        <v>524</v>
      </c>
      <c r="D4188" t="s">
        <v>104</v>
      </c>
      <c r="E4188">
        <v>1</v>
      </c>
      <c r="F4188">
        <v>0</v>
      </c>
      <c r="G4188">
        <v>0</v>
      </c>
      <c r="H4188">
        <v>1</v>
      </c>
      <c r="I4188">
        <v>0</v>
      </c>
      <c r="J4188">
        <v>0</v>
      </c>
      <c r="K4188">
        <v>0</v>
      </c>
      <c r="L4188">
        <v>7</v>
      </c>
      <c r="M4188">
        <v>1</v>
      </c>
      <c r="N4188">
        <v>0</v>
      </c>
      <c r="O4188">
        <v>0</v>
      </c>
      <c r="P4188">
        <v>0</v>
      </c>
      <c r="Q4188">
        <v>1</v>
      </c>
      <c r="R4188">
        <v>10</v>
      </c>
      <c r="S4188">
        <v>0</v>
      </c>
      <c r="T4188">
        <v>0</v>
      </c>
      <c r="U4188">
        <v>0</v>
      </c>
    </row>
    <row r="4189" spans="1:21" x14ac:dyDescent="0.35">
      <c r="A4189" t="s">
        <v>536</v>
      </c>
      <c r="B4189">
        <v>44352</v>
      </c>
      <c r="C4189" t="s">
        <v>525</v>
      </c>
      <c r="D4189" t="s">
        <v>104</v>
      </c>
      <c r="E4189">
        <v>1</v>
      </c>
      <c r="F4189">
        <v>0</v>
      </c>
      <c r="G4189">
        <v>0</v>
      </c>
      <c r="H4189">
        <v>0</v>
      </c>
      <c r="I4189">
        <v>1</v>
      </c>
      <c r="J4189">
        <v>0</v>
      </c>
      <c r="K4189">
        <v>0</v>
      </c>
      <c r="L4189">
        <v>5</v>
      </c>
      <c r="M4189">
        <v>8</v>
      </c>
      <c r="N4189">
        <v>3</v>
      </c>
      <c r="O4189">
        <v>3</v>
      </c>
      <c r="P4189">
        <v>2</v>
      </c>
      <c r="Q4189">
        <v>1</v>
      </c>
      <c r="R4189">
        <v>10</v>
      </c>
      <c r="S4189">
        <v>0</v>
      </c>
      <c r="T4189">
        <v>0</v>
      </c>
      <c r="U4189">
        <v>0</v>
      </c>
    </row>
    <row r="4190" spans="1:21" x14ac:dyDescent="0.35">
      <c r="A4190" t="s">
        <v>536</v>
      </c>
      <c r="B4190" t="s">
        <v>0</v>
      </c>
      <c r="C4190" t="s">
        <v>1</v>
      </c>
      <c r="D4190" t="s">
        <v>2</v>
      </c>
      <c r="E4190" t="s">
        <v>3</v>
      </c>
      <c r="F4190" t="s">
        <v>4</v>
      </c>
      <c r="G4190" t="s">
        <v>5</v>
      </c>
      <c r="H4190" t="s">
        <v>6</v>
      </c>
      <c r="I4190" t="s">
        <v>7</v>
      </c>
      <c r="J4190" t="s">
        <v>8</v>
      </c>
      <c r="K4190" t="s">
        <v>9</v>
      </c>
      <c r="L4190" t="s">
        <v>10</v>
      </c>
      <c r="M4190" t="s">
        <v>11</v>
      </c>
      <c r="N4190" t="s">
        <v>12</v>
      </c>
      <c r="O4190" t="s">
        <v>13</v>
      </c>
      <c r="P4190" t="s">
        <v>14</v>
      </c>
      <c r="Q4190" t="s">
        <v>15</v>
      </c>
      <c r="R4190" t="s">
        <v>16</v>
      </c>
      <c r="S4190" t="s">
        <v>17</v>
      </c>
      <c r="T4190" t="s">
        <v>18</v>
      </c>
      <c r="U4190" t="s">
        <v>19</v>
      </c>
    </row>
    <row r="4191" spans="1:21" x14ac:dyDescent="0.35">
      <c r="A4191" t="s">
        <v>536</v>
      </c>
      <c r="B4191">
        <v>44353</v>
      </c>
      <c r="C4191" t="s">
        <v>526</v>
      </c>
      <c r="D4191" t="s">
        <v>104</v>
      </c>
      <c r="E4191">
        <v>1</v>
      </c>
      <c r="F4191">
        <v>0</v>
      </c>
      <c r="G4191">
        <v>0</v>
      </c>
      <c r="H4191">
        <v>0</v>
      </c>
      <c r="I4191">
        <v>1</v>
      </c>
      <c r="J4191">
        <v>0</v>
      </c>
      <c r="K4191">
        <v>0</v>
      </c>
      <c r="L4191">
        <v>6</v>
      </c>
      <c r="M4191">
        <v>6</v>
      </c>
      <c r="N4191">
        <v>3</v>
      </c>
      <c r="O4191">
        <v>3</v>
      </c>
      <c r="P4191">
        <v>1</v>
      </c>
      <c r="Q4191">
        <v>1</v>
      </c>
      <c r="R4191">
        <v>6</v>
      </c>
      <c r="S4191">
        <v>0</v>
      </c>
      <c r="T4191">
        <v>0</v>
      </c>
      <c r="U4191">
        <v>0</v>
      </c>
    </row>
    <row r="4192" spans="1:21" x14ac:dyDescent="0.35">
      <c r="A4192" t="s">
        <v>536</v>
      </c>
      <c r="B4192">
        <v>44354</v>
      </c>
      <c r="C4192" t="s">
        <v>528</v>
      </c>
      <c r="D4192" t="s">
        <v>112</v>
      </c>
      <c r="E4192">
        <v>1</v>
      </c>
      <c r="F4192">
        <v>0</v>
      </c>
      <c r="G4192">
        <v>0</v>
      </c>
      <c r="H4192">
        <v>1</v>
      </c>
      <c r="I4192">
        <v>0</v>
      </c>
      <c r="J4192">
        <v>0</v>
      </c>
      <c r="K4192">
        <v>0</v>
      </c>
      <c r="L4192">
        <v>5</v>
      </c>
      <c r="M4192">
        <v>5</v>
      </c>
      <c r="N4192">
        <v>3</v>
      </c>
      <c r="O4192">
        <v>3</v>
      </c>
      <c r="P4192">
        <v>0</v>
      </c>
      <c r="Q4192">
        <v>1</v>
      </c>
      <c r="R4192">
        <v>4</v>
      </c>
      <c r="S4192">
        <v>0</v>
      </c>
      <c r="T4192">
        <v>0</v>
      </c>
      <c r="U4192">
        <v>0</v>
      </c>
    </row>
    <row r="4193" spans="1:21" x14ac:dyDescent="0.35">
      <c r="A4193" t="s">
        <v>536</v>
      </c>
      <c r="B4193">
        <v>44355</v>
      </c>
      <c r="C4193" t="s">
        <v>529</v>
      </c>
      <c r="D4193" t="s">
        <v>112</v>
      </c>
      <c r="E4193">
        <v>1</v>
      </c>
      <c r="F4193">
        <v>0</v>
      </c>
      <c r="G4193">
        <v>0</v>
      </c>
      <c r="H4193">
        <v>0</v>
      </c>
      <c r="I4193">
        <v>1</v>
      </c>
      <c r="J4193">
        <v>0</v>
      </c>
      <c r="K4193">
        <v>0</v>
      </c>
      <c r="L4193">
        <v>5</v>
      </c>
      <c r="M4193">
        <v>4</v>
      </c>
      <c r="N4193">
        <v>4</v>
      </c>
      <c r="O4193">
        <v>4</v>
      </c>
      <c r="P4193">
        <v>1</v>
      </c>
      <c r="Q4193">
        <v>1</v>
      </c>
      <c r="R4193">
        <v>6</v>
      </c>
      <c r="S4193">
        <v>1</v>
      </c>
      <c r="T4193">
        <v>0</v>
      </c>
      <c r="U4193">
        <v>0</v>
      </c>
    </row>
    <row r="4194" spans="1:21" x14ac:dyDescent="0.35">
      <c r="A4194" t="s">
        <v>536</v>
      </c>
      <c r="B4194">
        <v>44356</v>
      </c>
      <c r="C4194" t="s">
        <v>523</v>
      </c>
      <c r="D4194" t="s">
        <v>112</v>
      </c>
      <c r="E4194">
        <v>1</v>
      </c>
      <c r="F4194">
        <v>0</v>
      </c>
      <c r="G4194">
        <v>0</v>
      </c>
      <c r="H4194">
        <v>0</v>
      </c>
      <c r="I4194">
        <v>1</v>
      </c>
      <c r="J4194">
        <v>0</v>
      </c>
      <c r="K4194">
        <v>0</v>
      </c>
      <c r="L4194">
        <v>7</v>
      </c>
      <c r="M4194">
        <v>3</v>
      </c>
      <c r="N4194">
        <v>2</v>
      </c>
      <c r="O4194">
        <v>2</v>
      </c>
      <c r="P4194">
        <v>1</v>
      </c>
      <c r="Q4194">
        <v>2</v>
      </c>
      <c r="R4194">
        <v>8</v>
      </c>
      <c r="S4194">
        <v>0</v>
      </c>
      <c r="T4194">
        <v>0</v>
      </c>
      <c r="U4194">
        <v>0</v>
      </c>
    </row>
    <row r="4195" spans="1:21" x14ac:dyDescent="0.35">
      <c r="A4195" t="s">
        <v>536</v>
      </c>
      <c r="B4195">
        <v>44358</v>
      </c>
      <c r="C4195" t="s">
        <v>524</v>
      </c>
      <c r="D4195" t="s">
        <v>96</v>
      </c>
      <c r="E4195">
        <v>1</v>
      </c>
      <c r="F4195">
        <v>0</v>
      </c>
      <c r="G4195">
        <v>0</v>
      </c>
      <c r="H4195">
        <v>0</v>
      </c>
      <c r="I4195">
        <v>1</v>
      </c>
      <c r="J4195">
        <v>0</v>
      </c>
      <c r="K4195">
        <v>0</v>
      </c>
      <c r="L4195">
        <v>4</v>
      </c>
      <c r="M4195">
        <v>5</v>
      </c>
      <c r="N4195">
        <v>3</v>
      </c>
      <c r="O4195">
        <v>3</v>
      </c>
      <c r="P4195">
        <v>0</v>
      </c>
      <c r="Q4195">
        <v>3</v>
      </c>
      <c r="R4195">
        <v>4</v>
      </c>
      <c r="S4195">
        <v>0</v>
      </c>
      <c r="T4195">
        <v>1</v>
      </c>
      <c r="U4195">
        <v>0</v>
      </c>
    </row>
    <row r="4196" spans="1:21" x14ac:dyDescent="0.35">
      <c r="A4196" t="s">
        <v>536</v>
      </c>
      <c r="B4196">
        <v>44359</v>
      </c>
      <c r="C4196" t="s">
        <v>525</v>
      </c>
      <c r="D4196" t="s">
        <v>96</v>
      </c>
      <c r="E4196">
        <v>1</v>
      </c>
      <c r="F4196">
        <v>0</v>
      </c>
      <c r="G4196">
        <v>0</v>
      </c>
      <c r="H4196">
        <v>0</v>
      </c>
      <c r="I4196">
        <v>1</v>
      </c>
      <c r="J4196">
        <v>0</v>
      </c>
      <c r="K4196">
        <v>0</v>
      </c>
      <c r="L4196">
        <v>6.333333333333333</v>
      </c>
      <c r="M4196">
        <v>4</v>
      </c>
      <c r="N4196">
        <v>3</v>
      </c>
      <c r="O4196">
        <v>3</v>
      </c>
      <c r="P4196">
        <v>1</v>
      </c>
      <c r="Q4196">
        <v>1</v>
      </c>
      <c r="R4196">
        <v>7</v>
      </c>
      <c r="S4196">
        <v>1</v>
      </c>
      <c r="T4196">
        <v>0</v>
      </c>
      <c r="U4196">
        <v>0</v>
      </c>
    </row>
    <row r="4197" spans="1:21" x14ac:dyDescent="0.35">
      <c r="A4197" t="s">
        <v>536</v>
      </c>
      <c r="B4197">
        <v>44360</v>
      </c>
      <c r="C4197" t="s">
        <v>526</v>
      </c>
      <c r="D4197" t="s">
        <v>96</v>
      </c>
      <c r="E4197">
        <v>1</v>
      </c>
      <c r="F4197">
        <v>0</v>
      </c>
      <c r="G4197">
        <v>0</v>
      </c>
      <c r="H4197">
        <v>1</v>
      </c>
      <c r="I4197">
        <v>0</v>
      </c>
      <c r="J4197">
        <v>0</v>
      </c>
      <c r="K4197">
        <v>0</v>
      </c>
      <c r="L4197">
        <v>6</v>
      </c>
      <c r="M4197">
        <v>6</v>
      </c>
      <c r="N4197">
        <v>2</v>
      </c>
      <c r="O4197">
        <v>2</v>
      </c>
      <c r="P4197">
        <v>1</v>
      </c>
      <c r="Q4197">
        <v>0</v>
      </c>
      <c r="R4197">
        <v>9</v>
      </c>
      <c r="S4197">
        <v>0</v>
      </c>
      <c r="T4197">
        <v>0</v>
      </c>
      <c r="U4197">
        <v>0</v>
      </c>
    </row>
    <row r="4198" spans="1:21" x14ac:dyDescent="0.35">
      <c r="A4198" t="s">
        <v>536</v>
      </c>
      <c r="B4198">
        <v>44361</v>
      </c>
      <c r="C4198" t="s">
        <v>529</v>
      </c>
      <c r="D4198" t="s">
        <v>86</v>
      </c>
      <c r="E4198">
        <v>1</v>
      </c>
      <c r="F4198">
        <v>0</v>
      </c>
      <c r="G4198">
        <v>0</v>
      </c>
      <c r="H4198">
        <v>0</v>
      </c>
      <c r="I4198">
        <v>1</v>
      </c>
      <c r="J4198">
        <v>0</v>
      </c>
      <c r="K4198">
        <v>0</v>
      </c>
      <c r="L4198">
        <v>4</v>
      </c>
      <c r="M4198">
        <v>4</v>
      </c>
      <c r="N4198">
        <v>1</v>
      </c>
      <c r="O4198">
        <v>1</v>
      </c>
      <c r="P4198">
        <v>0</v>
      </c>
      <c r="Q4198">
        <v>2</v>
      </c>
      <c r="R4198">
        <v>3</v>
      </c>
      <c r="S4198">
        <v>0</v>
      </c>
      <c r="T4198">
        <v>0</v>
      </c>
      <c r="U4198">
        <v>0</v>
      </c>
    </row>
    <row r="4199" spans="1:21" x14ac:dyDescent="0.35">
      <c r="A4199" t="s">
        <v>536</v>
      </c>
      <c r="B4199">
        <v>44362</v>
      </c>
      <c r="C4199" t="s">
        <v>523</v>
      </c>
      <c r="D4199" t="s">
        <v>86</v>
      </c>
      <c r="E4199">
        <v>1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5</v>
      </c>
      <c r="M4199">
        <v>6</v>
      </c>
      <c r="N4199">
        <v>4</v>
      </c>
      <c r="O4199">
        <v>4</v>
      </c>
      <c r="P4199">
        <v>1</v>
      </c>
      <c r="Q4199">
        <v>2</v>
      </c>
      <c r="R4199">
        <v>5</v>
      </c>
      <c r="S4199">
        <v>0</v>
      </c>
      <c r="T4199">
        <v>0</v>
      </c>
      <c r="U4199">
        <v>1</v>
      </c>
    </row>
    <row r="4200" spans="1:21" x14ac:dyDescent="0.35">
      <c r="A4200" t="s">
        <v>536</v>
      </c>
      <c r="B4200">
        <v>44363</v>
      </c>
      <c r="C4200" t="s">
        <v>524</v>
      </c>
      <c r="D4200" t="s">
        <v>86</v>
      </c>
      <c r="E4200">
        <v>1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3.3333333333333335</v>
      </c>
      <c r="M4200">
        <v>9</v>
      </c>
      <c r="N4200">
        <v>7</v>
      </c>
      <c r="O4200">
        <v>7</v>
      </c>
      <c r="P4200">
        <v>2</v>
      </c>
      <c r="Q4200">
        <v>2</v>
      </c>
      <c r="R4200">
        <v>1</v>
      </c>
      <c r="S4200">
        <v>0</v>
      </c>
      <c r="T4200">
        <v>0</v>
      </c>
      <c r="U4200">
        <v>1</v>
      </c>
    </row>
    <row r="4201" spans="1:21" x14ac:dyDescent="0.35">
      <c r="A4201" t="s">
        <v>536</v>
      </c>
      <c r="B4201">
        <v>44364</v>
      </c>
      <c r="C4201" t="s">
        <v>525</v>
      </c>
      <c r="D4201" t="s">
        <v>87</v>
      </c>
      <c r="E4201">
        <v>1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7</v>
      </c>
      <c r="M4201">
        <v>4</v>
      </c>
      <c r="N4201">
        <v>0</v>
      </c>
      <c r="O4201">
        <v>0</v>
      </c>
      <c r="P4201">
        <v>0</v>
      </c>
      <c r="Q4201">
        <v>3</v>
      </c>
      <c r="R4201">
        <v>2</v>
      </c>
      <c r="S4201">
        <v>0</v>
      </c>
      <c r="T4201">
        <v>0</v>
      </c>
      <c r="U4201">
        <v>0</v>
      </c>
    </row>
    <row r="4202" spans="1:21" x14ac:dyDescent="0.35">
      <c r="A4202" t="s">
        <v>536</v>
      </c>
      <c r="B4202">
        <v>44365</v>
      </c>
      <c r="C4202" t="s">
        <v>526</v>
      </c>
      <c r="D4202" t="s">
        <v>87</v>
      </c>
      <c r="E4202">
        <v>1</v>
      </c>
      <c r="F4202">
        <v>0</v>
      </c>
      <c r="G4202">
        <v>0</v>
      </c>
      <c r="H4202">
        <v>1</v>
      </c>
      <c r="I4202">
        <v>0</v>
      </c>
      <c r="J4202">
        <v>0</v>
      </c>
      <c r="K4202">
        <v>0</v>
      </c>
      <c r="L4202">
        <v>5</v>
      </c>
      <c r="M4202">
        <v>6</v>
      </c>
      <c r="N4202">
        <v>2</v>
      </c>
      <c r="O4202">
        <v>2</v>
      </c>
      <c r="P4202">
        <v>0</v>
      </c>
      <c r="Q4202">
        <v>1</v>
      </c>
      <c r="R4202">
        <v>11</v>
      </c>
      <c r="S4202">
        <v>0</v>
      </c>
      <c r="T4202">
        <v>0</v>
      </c>
      <c r="U4202">
        <v>0</v>
      </c>
    </row>
    <row r="4203" spans="1:21" x14ac:dyDescent="0.35">
      <c r="A4203" t="s">
        <v>536</v>
      </c>
      <c r="B4203">
        <v>44366</v>
      </c>
      <c r="C4203" t="s">
        <v>530</v>
      </c>
      <c r="D4203" t="s">
        <v>87</v>
      </c>
      <c r="E4203">
        <v>1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2</v>
      </c>
      <c r="M4203">
        <v>3</v>
      </c>
      <c r="N4203">
        <v>2</v>
      </c>
      <c r="O4203">
        <v>2</v>
      </c>
      <c r="P4203">
        <v>0</v>
      </c>
      <c r="Q4203">
        <v>1</v>
      </c>
      <c r="R4203">
        <v>2</v>
      </c>
      <c r="S4203">
        <v>0</v>
      </c>
      <c r="T4203">
        <v>0</v>
      </c>
      <c r="U4203">
        <v>0</v>
      </c>
    </row>
    <row r="4204" spans="1:21" x14ac:dyDescent="0.35">
      <c r="A4204" t="s">
        <v>536</v>
      </c>
      <c r="B4204">
        <v>44367</v>
      </c>
      <c r="C4204" t="s">
        <v>529</v>
      </c>
      <c r="D4204" t="s">
        <v>87</v>
      </c>
      <c r="E4204">
        <v>1</v>
      </c>
      <c r="F4204">
        <v>0</v>
      </c>
      <c r="G4204">
        <v>0</v>
      </c>
      <c r="H4204">
        <v>1</v>
      </c>
      <c r="I4204">
        <v>0</v>
      </c>
      <c r="J4204">
        <v>0</v>
      </c>
      <c r="K4204">
        <v>0</v>
      </c>
      <c r="L4204">
        <v>5</v>
      </c>
      <c r="M4204">
        <v>4</v>
      </c>
      <c r="N4204">
        <v>0</v>
      </c>
      <c r="O4204">
        <v>0</v>
      </c>
      <c r="P4204">
        <v>0</v>
      </c>
      <c r="Q4204">
        <v>1</v>
      </c>
      <c r="R4204">
        <v>7</v>
      </c>
      <c r="S4204">
        <v>0</v>
      </c>
      <c r="T4204">
        <v>0</v>
      </c>
      <c r="U4204">
        <v>1</v>
      </c>
    </row>
    <row r="4205" spans="1:21" x14ac:dyDescent="0.35">
      <c r="A4205" t="s">
        <v>536</v>
      </c>
      <c r="B4205">
        <v>44368</v>
      </c>
      <c r="C4205" t="s">
        <v>523</v>
      </c>
      <c r="D4205" t="s">
        <v>36</v>
      </c>
      <c r="E4205">
        <v>1</v>
      </c>
      <c r="F4205">
        <v>0</v>
      </c>
      <c r="G4205">
        <v>0</v>
      </c>
      <c r="H4205">
        <v>1</v>
      </c>
      <c r="I4205">
        <v>0</v>
      </c>
      <c r="J4205">
        <v>0</v>
      </c>
      <c r="K4205">
        <v>0</v>
      </c>
      <c r="L4205">
        <v>6</v>
      </c>
      <c r="M4205">
        <v>2</v>
      </c>
      <c r="N4205">
        <v>1</v>
      </c>
      <c r="O4205">
        <v>1</v>
      </c>
      <c r="P4205">
        <v>1</v>
      </c>
      <c r="Q4205">
        <v>1</v>
      </c>
      <c r="R4205">
        <v>11</v>
      </c>
      <c r="S4205">
        <v>0</v>
      </c>
      <c r="T4205">
        <v>0</v>
      </c>
      <c r="U4205">
        <v>0</v>
      </c>
    </row>
    <row r="4206" spans="1:21" x14ac:dyDescent="0.35">
      <c r="A4206" t="s">
        <v>536</v>
      </c>
      <c r="B4206">
        <v>44369</v>
      </c>
      <c r="C4206" t="s">
        <v>524</v>
      </c>
      <c r="D4206" t="s">
        <v>36</v>
      </c>
      <c r="E4206">
        <v>1</v>
      </c>
      <c r="F4206">
        <v>0</v>
      </c>
      <c r="G4206">
        <v>0</v>
      </c>
      <c r="H4206">
        <v>1</v>
      </c>
      <c r="I4206">
        <v>0</v>
      </c>
      <c r="J4206">
        <v>0</v>
      </c>
      <c r="K4206">
        <v>0</v>
      </c>
      <c r="L4206">
        <v>5</v>
      </c>
      <c r="M4206">
        <v>4</v>
      </c>
      <c r="N4206">
        <v>0</v>
      </c>
      <c r="O4206">
        <v>0</v>
      </c>
      <c r="P4206">
        <v>0</v>
      </c>
      <c r="Q4206">
        <v>3</v>
      </c>
      <c r="R4206">
        <v>5</v>
      </c>
      <c r="S4206">
        <v>0</v>
      </c>
      <c r="T4206">
        <v>0</v>
      </c>
      <c r="U4206">
        <v>0</v>
      </c>
    </row>
    <row r="4207" spans="1:21" x14ac:dyDescent="0.35">
      <c r="A4207" t="s">
        <v>536</v>
      </c>
      <c r="B4207">
        <v>44370</v>
      </c>
      <c r="C4207" t="s">
        <v>525</v>
      </c>
      <c r="D4207" t="s">
        <v>36</v>
      </c>
      <c r="E4207">
        <v>1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6</v>
      </c>
      <c r="M4207">
        <v>2</v>
      </c>
      <c r="N4207">
        <v>2</v>
      </c>
      <c r="O4207">
        <v>1</v>
      </c>
      <c r="P4207">
        <v>0</v>
      </c>
      <c r="Q4207">
        <v>2</v>
      </c>
      <c r="R4207">
        <v>5</v>
      </c>
      <c r="S4207">
        <v>1</v>
      </c>
      <c r="T4207">
        <v>0</v>
      </c>
      <c r="U4207">
        <v>0</v>
      </c>
    </row>
    <row r="4208" spans="1:21" x14ac:dyDescent="0.35">
      <c r="A4208" t="s">
        <v>536</v>
      </c>
      <c r="B4208">
        <v>44372</v>
      </c>
      <c r="C4208" t="s">
        <v>526</v>
      </c>
      <c r="D4208" t="s">
        <v>131</v>
      </c>
      <c r="E4208">
        <v>1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2.3333333333333335</v>
      </c>
      <c r="M4208">
        <v>8</v>
      </c>
      <c r="N4208">
        <v>5</v>
      </c>
      <c r="O4208">
        <v>5</v>
      </c>
      <c r="P4208">
        <v>0</v>
      </c>
      <c r="Q4208">
        <v>2</v>
      </c>
      <c r="R4208">
        <v>2</v>
      </c>
      <c r="S4208">
        <v>0</v>
      </c>
      <c r="T4208">
        <v>0</v>
      </c>
      <c r="U4208">
        <v>0</v>
      </c>
    </row>
    <row r="4209" spans="1:21" x14ac:dyDescent="0.35">
      <c r="A4209" t="s">
        <v>536</v>
      </c>
      <c r="B4209">
        <v>44373</v>
      </c>
      <c r="C4209" t="s">
        <v>529</v>
      </c>
      <c r="D4209" t="s">
        <v>131</v>
      </c>
      <c r="E4209">
        <v>1</v>
      </c>
      <c r="F4209">
        <v>0</v>
      </c>
      <c r="G4209">
        <v>0</v>
      </c>
      <c r="H4209">
        <v>0</v>
      </c>
      <c r="I4209">
        <v>1</v>
      </c>
      <c r="J4209">
        <v>0</v>
      </c>
      <c r="K4209">
        <v>0</v>
      </c>
      <c r="L4209">
        <v>2.3333333333333335</v>
      </c>
      <c r="M4209">
        <v>6</v>
      </c>
      <c r="N4209">
        <v>4</v>
      </c>
      <c r="O4209">
        <v>4</v>
      </c>
      <c r="P4209">
        <v>2</v>
      </c>
      <c r="Q4209">
        <v>0</v>
      </c>
      <c r="R4209">
        <v>1</v>
      </c>
      <c r="S4209">
        <v>0</v>
      </c>
      <c r="T4209">
        <v>0</v>
      </c>
      <c r="U4209">
        <v>0</v>
      </c>
    </row>
    <row r="4210" spans="1:21" x14ac:dyDescent="0.35">
      <c r="A4210" t="s">
        <v>536</v>
      </c>
      <c r="B4210">
        <v>44374</v>
      </c>
      <c r="C4210" t="s">
        <v>523</v>
      </c>
      <c r="D4210" t="s">
        <v>131</v>
      </c>
      <c r="E4210">
        <v>1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6</v>
      </c>
      <c r="M4210">
        <v>6</v>
      </c>
      <c r="N4210">
        <v>1</v>
      </c>
      <c r="O4210">
        <v>1</v>
      </c>
      <c r="P4210">
        <v>0</v>
      </c>
      <c r="Q4210">
        <v>1</v>
      </c>
      <c r="R4210">
        <v>7</v>
      </c>
      <c r="S4210">
        <v>0</v>
      </c>
      <c r="T4210">
        <v>0</v>
      </c>
      <c r="U4210">
        <v>1</v>
      </c>
    </row>
    <row r="4211" spans="1:21" x14ac:dyDescent="0.35">
      <c r="A4211" t="s">
        <v>536</v>
      </c>
      <c r="B4211" t="s">
        <v>0</v>
      </c>
      <c r="C4211" t="s">
        <v>1</v>
      </c>
      <c r="D4211" t="s">
        <v>2</v>
      </c>
      <c r="E4211" t="s">
        <v>3</v>
      </c>
      <c r="F4211" t="s">
        <v>4</v>
      </c>
      <c r="G4211" t="s">
        <v>5</v>
      </c>
      <c r="H4211" t="s">
        <v>6</v>
      </c>
      <c r="I4211" t="s">
        <v>7</v>
      </c>
      <c r="J4211" t="s">
        <v>8</v>
      </c>
      <c r="K4211" t="s">
        <v>9</v>
      </c>
      <c r="L4211" t="s">
        <v>10</v>
      </c>
      <c r="M4211" t="s">
        <v>11</v>
      </c>
      <c r="N4211" t="s">
        <v>12</v>
      </c>
      <c r="O4211" t="s">
        <v>13</v>
      </c>
      <c r="P4211" t="s">
        <v>14</v>
      </c>
      <c r="Q4211" t="s">
        <v>15</v>
      </c>
      <c r="R4211" t="s">
        <v>16</v>
      </c>
      <c r="S4211" t="s">
        <v>17</v>
      </c>
      <c r="T4211" t="s">
        <v>18</v>
      </c>
      <c r="U4211" t="s">
        <v>19</v>
      </c>
    </row>
    <row r="4212" spans="1:21" x14ac:dyDescent="0.35">
      <c r="A4212" t="s">
        <v>536</v>
      </c>
      <c r="B4212">
        <v>44376</v>
      </c>
      <c r="C4212" t="s">
        <v>531</v>
      </c>
      <c r="D4212" t="s">
        <v>91</v>
      </c>
      <c r="E4212">
        <v>1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2</v>
      </c>
      <c r="M4212">
        <v>3</v>
      </c>
      <c r="N4212">
        <v>1</v>
      </c>
      <c r="O4212">
        <v>1</v>
      </c>
      <c r="P4212">
        <v>0</v>
      </c>
      <c r="Q4212">
        <v>1</v>
      </c>
      <c r="R4212">
        <v>1</v>
      </c>
      <c r="S4212">
        <v>0</v>
      </c>
      <c r="T4212">
        <v>0</v>
      </c>
      <c r="U4212">
        <v>0</v>
      </c>
    </row>
    <row r="4213" spans="1:21" x14ac:dyDescent="0.35">
      <c r="A4213" t="s">
        <v>536</v>
      </c>
      <c r="B4213">
        <v>44377</v>
      </c>
      <c r="C4213" t="s">
        <v>525</v>
      </c>
      <c r="D4213" t="s">
        <v>91</v>
      </c>
      <c r="E4213">
        <v>1</v>
      </c>
      <c r="F4213">
        <v>0</v>
      </c>
      <c r="G4213">
        <v>0</v>
      </c>
      <c r="H4213">
        <v>1</v>
      </c>
      <c r="I4213">
        <v>0</v>
      </c>
      <c r="J4213">
        <v>0</v>
      </c>
      <c r="K4213">
        <v>0</v>
      </c>
      <c r="L4213">
        <v>4</v>
      </c>
      <c r="M4213">
        <v>4</v>
      </c>
      <c r="N4213">
        <v>5</v>
      </c>
      <c r="O4213">
        <v>5</v>
      </c>
      <c r="P4213">
        <v>2</v>
      </c>
      <c r="Q4213">
        <v>3</v>
      </c>
      <c r="R4213">
        <v>3</v>
      </c>
      <c r="S4213">
        <v>0</v>
      </c>
      <c r="T4213">
        <v>0</v>
      </c>
      <c r="U4213">
        <v>0</v>
      </c>
    </row>
    <row r="4214" spans="1:21" x14ac:dyDescent="0.35">
      <c r="A4214" t="s">
        <v>536</v>
      </c>
      <c r="B4214">
        <v>44378</v>
      </c>
      <c r="C4214" t="s">
        <v>528</v>
      </c>
      <c r="D4214" t="s">
        <v>91</v>
      </c>
      <c r="E4214">
        <v>1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4</v>
      </c>
      <c r="M4214">
        <v>5</v>
      </c>
      <c r="N4214">
        <v>2</v>
      </c>
      <c r="O4214">
        <v>2</v>
      </c>
      <c r="P4214">
        <v>0</v>
      </c>
      <c r="Q4214">
        <v>4</v>
      </c>
      <c r="R4214">
        <v>5</v>
      </c>
      <c r="S4214">
        <v>1</v>
      </c>
      <c r="T4214">
        <v>0</v>
      </c>
      <c r="U4214">
        <v>0</v>
      </c>
    </row>
    <row r="4215" spans="1:21" x14ac:dyDescent="0.35">
      <c r="A4215" t="s">
        <v>536</v>
      </c>
      <c r="B4215">
        <v>44379</v>
      </c>
      <c r="C4215" t="s">
        <v>526</v>
      </c>
      <c r="D4215" t="s">
        <v>119</v>
      </c>
      <c r="E4215">
        <v>1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7</v>
      </c>
      <c r="M4215">
        <v>4</v>
      </c>
      <c r="N4215">
        <v>3</v>
      </c>
      <c r="O4215">
        <v>3</v>
      </c>
      <c r="P4215">
        <v>1</v>
      </c>
      <c r="Q4215">
        <v>1</v>
      </c>
      <c r="R4215">
        <v>5</v>
      </c>
      <c r="S4215">
        <v>0</v>
      </c>
      <c r="T4215">
        <v>0</v>
      </c>
      <c r="U4215">
        <v>1</v>
      </c>
    </row>
    <row r="4216" spans="1:21" x14ac:dyDescent="0.35">
      <c r="A4216" t="s">
        <v>536</v>
      </c>
      <c r="B4216">
        <v>44380</v>
      </c>
      <c r="C4216" t="s">
        <v>523</v>
      </c>
      <c r="D4216" t="s">
        <v>119</v>
      </c>
      <c r="E4216">
        <v>1</v>
      </c>
      <c r="F4216">
        <v>0</v>
      </c>
      <c r="G4216">
        <v>0</v>
      </c>
      <c r="H4216">
        <v>0</v>
      </c>
      <c r="I4216">
        <v>1</v>
      </c>
      <c r="J4216">
        <v>0</v>
      </c>
      <c r="K4216">
        <v>0</v>
      </c>
      <c r="L4216">
        <v>6</v>
      </c>
      <c r="M4216">
        <v>6</v>
      </c>
      <c r="N4216">
        <v>4</v>
      </c>
      <c r="O4216">
        <v>4</v>
      </c>
      <c r="P4216">
        <v>2</v>
      </c>
      <c r="Q4216">
        <v>1</v>
      </c>
      <c r="R4216">
        <v>8</v>
      </c>
      <c r="S4216">
        <v>0</v>
      </c>
      <c r="T4216">
        <v>0</v>
      </c>
      <c r="U4216">
        <v>0</v>
      </c>
    </row>
    <row r="4217" spans="1:21" x14ac:dyDescent="0.35">
      <c r="A4217" t="s">
        <v>536</v>
      </c>
      <c r="B4217">
        <v>44381</v>
      </c>
      <c r="C4217" t="s">
        <v>524</v>
      </c>
      <c r="D4217" t="s">
        <v>119</v>
      </c>
      <c r="E4217">
        <v>1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4</v>
      </c>
      <c r="M4217">
        <v>2</v>
      </c>
      <c r="N4217">
        <v>0</v>
      </c>
      <c r="O4217">
        <v>0</v>
      </c>
      <c r="P4217">
        <v>0</v>
      </c>
      <c r="Q4217">
        <v>4</v>
      </c>
      <c r="R4217">
        <v>3</v>
      </c>
      <c r="S4217">
        <v>1</v>
      </c>
      <c r="T4217">
        <v>0</v>
      </c>
      <c r="U4217">
        <v>1</v>
      </c>
    </row>
    <row r="4218" spans="1:21" x14ac:dyDescent="0.35">
      <c r="A4218" t="s">
        <v>536</v>
      </c>
      <c r="B4218">
        <v>44382</v>
      </c>
      <c r="C4218" t="s">
        <v>525</v>
      </c>
      <c r="D4218" t="s">
        <v>99</v>
      </c>
      <c r="E4218">
        <v>1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5</v>
      </c>
      <c r="M4218">
        <v>7</v>
      </c>
      <c r="N4218">
        <v>5</v>
      </c>
      <c r="O4218">
        <v>5</v>
      </c>
      <c r="P4218">
        <v>1</v>
      </c>
      <c r="Q4218">
        <v>1</v>
      </c>
      <c r="R4218">
        <v>4</v>
      </c>
      <c r="S4218">
        <v>0</v>
      </c>
      <c r="T4218">
        <v>0</v>
      </c>
      <c r="U4218">
        <v>1</v>
      </c>
    </row>
    <row r="4219" spans="1:21" x14ac:dyDescent="0.35">
      <c r="A4219" t="s">
        <v>536</v>
      </c>
      <c r="B4219">
        <v>44383</v>
      </c>
      <c r="C4219" t="s">
        <v>528</v>
      </c>
      <c r="D4219" t="s">
        <v>99</v>
      </c>
      <c r="E4219">
        <v>1</v>
      </c>
      <c r="F4219">
        <v>0</v>
      </c>
      <c r="G4219">
        <v>0</v>
      </c>
      <c r="H4219">
        <v>1</v>
      </c>
      <c r="I4219">
        <v>0</v>
      </c>
      <c r="J4219">
        <v>0</v>
      </c>
      <c r="K4219">
        <v>0</v>
      </c>
      <c r="L4219">
        <v>5.333333333333333</v>
      </c>
      <c r="M4219">
        <v>7</v>
      </c>
      <c r="N4219">
        <v>4</v>
      </c>
      <c r="O4219">
        <v>4</v>
      </c>
      <c r="P4219">
        <v>2</v>
      </c>
      <c r="Q4219">
        <v>0</v>
      </c>
      <c r="R4219">
        <v>2</v>
      </c>
      <c r="S4219">
        <v>0</v>
      </c>
      <c r="T4219">
        <v>0</v>
      </c>
      <c r="U4219">
        <v>0</v>
      </c>
    </row>
    <row r="4220" spans="1:21" x14ac:dyDescent="0.35">
      <c r="A4220" t="s">
        <v>536</v>
      </c>
      <c r="B4220">
        <v>44384</v>
      </c>
      <c r="C4220" t="s">
        <v>526</v>
      </c>
      <c r="D4220" t="s">
        <v>99</v>
      </c>
      <c r="E4220">
        <v>1</v>
      </c>
      <c r="F4220">
        <v>0</v>
      </c>
      <c r="G4220">
        <v>0</v>
      </c>
      <c r="H4220">
        <v>0</v>
      </c>
      <c r="I4220">
        <v>1</v>
      </c>
      <c r="J4220">
        <v>0</v>
      </c>
      <c r="K4220">
        <v>0</v>
      </c>
      <c r="L4220">
        <v>2</v>
      </c>
      <c r="M4220">
        <v>9</v>
      </c>
      <c r="N4220">
        <v>9</v>
      </c>
      <c r="O4220">
        <v>8</v>
      </c>
      <c r="P4220">
        <v>1</v>
      </c>
      <c r="Q4220">
        <v>1</v>
      </c>
      <c r="R4220">
        <v>2</v>
      </c>
      <c r="S4220">
        <v>1</v>
      </c>
      <c r="T4220">
        <v>0</v>
      </c>
      <c r="U4220">
        <v>0</v>
      </c>
    </row>
    <row r="4221" spans="1:21" x14ac:dyDescent="0.35">
      <c r="A4221" t="s">
        <v>536</v>
      </c>
      <c r="B4221">
        <v>44385</v>
      </c>
      <c r="C4221" t="s">
        <v>523</v>
      </c>
      <c r="D4221" t="s">
        <v>99</v>
      </c>
      <c r="E4221">
        <v>1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3</v>
      </c>
      <c r="M4221">
        <v>8</v>
      </c>
      <c r="N4221">
        <v>6</v>
      </c>
      <c r="O4221">
        <v>6</v>
      </c>
      <c r="P4221">
        <v>1</v>
      </c>
      <c r="Q4221">
        <v>0</v>
      </c>
      <c r="R4221">
        <v>2</v>
      </c>
      <c r="S4221">
        <v>0</v>
      </c>
      <c r="T4221">
        <v>0</v>
      </c>
      <c r="U4221">
        <v>0</v>
      </c>
    </row>
    <row r="4222" spans="1:21" x14ac:dyDescent="0.35">
      <c r="A4222" t="s">
        <v>536</v>
      </c>
      <c r="B4222">
        <v>44386</v>
      </c>
      <c r="C4222" t="s">
        <v>532</v>
      </c>
      <c r="D4222" t="s">
        <v>58</v>
      </c>
      <c r="E4222">
        <v>1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3.6666666666666665</v>
      </c>
      <c r="M4222">
        <v>3</v>
      </c>
      <c r="N4222">
        <v>2</v>
      </c>
      <c r="O4222">
        <v>2</v>
      </c>
      <c r="P4222">
        <v>0</v>
      </c>
      <c r="Q4222">
        <v>4</v>
      </c>
      <c r="R4222">
        <v>3</v>
      </c>
      <c r="S4222">
        <v>1</v>
      </c>
      <c r="T4222">
        <v>0</v>
      </c>
      <c r="U4222">
        <v>0</v>
      </c>
    </row>
    <row r="4223" spans="1:21" x14ac:dyDescent="0.35">
      <c r="A4223" t="s">
        <v>536</v>
      </c>
      <c r="B4223">
        <v>44387</v>
      </c>
      <c r="C4223" t="s">
        <v>525</v>
      </c>
      <c r="D4223" t="s">
        <v>58</v>
      </c>
      <c r="E4223">
        <v>1</v>
      </c>
      <c r="F4223">
        <v>0</v>
      </c>
      <c r="G4223">
        <v>0</v>
      </c>
      <c r="H4223">
        <v>0</v>
      </c>
      <c r="I4223">
        <v>1</v>
      </c>
      <c r="J4223">
        <v>0</v>
      </c>
      <c r="K4223">
        <v>0</v>
      </c>
      <c r="L4223">
        <v>4.333333333333333</v>
      </c>
      <c r="M4223">
        <v>5</v>
      </c>
      <c r="N4223">
        <v>2</v>
      </c>
      <c r="O4223">
        <v>1</v>
      </c>
      <c r="P4223">
        <v>0</v>
      </c>
      <c r="Q4223">
        <v>2</v>
      </c>
      <c r="R4223">
        <v>6</v>
      </c>
      <c r="S4223">
        <v>0</v>
      </c>
      <c r="T4223">
        <v>0</v>
      </c>
      <c r="U4223">
        <v>0</v>
      </c>
    </row>
    <row r="4224" spans="1:21" x14ac:dyDescent="0.35">
      <c r="A4224" t="s">
        <v>536</v>
      </c>
      <c r="B4224">
        <v>44388</v>
      </c>
      <c r="C4224" t="s">
        <v>528</v>
      </c>
      <c r="D4224" t="s">
        <v>58</v>
      </c>
      <c r="E4224">
        <v>1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2</v>
      </c>
      <c r="M4224">
        <v>2</v>
      </c>
      <c r="N4224">
        <v>0</v>
      </c>
      <c r="O4224">
        <v>0</v>
      </c>
      <c r="P4224">
        <v>0</v>
      </c>
      <c r="Q4224">
        <v>1</v>
      </c>
      <c r="R4224">
        <v>1</v>
      </c>
      <c r="S4224">
        <v>0</v>
      </c>
      <c r="T4224">
        <v>0</v>
      </c>
      <c r="U4224">
        <v>0</v>
      </c>
    </row>
    <row r="4225" spans="1:21" x14ac:dyDescent="0.35">
      <c r="A4225" t="s">
        <v>536</v>
      </c>
      <c r="B4225">
        <v>44393</v>
      </c>
      <c r="C4225" t="s">
        <v>526</v>
      </c>
      <c r="D4225" t="s">
        <v>90</v>
      </c>
      <c r="E4225">
        <v>1</v>
      </c>
      <c r="F4225">
        <v>0</v>
      </c>
      <c r="G4225">
        <v>0</v>
      </c>
      <c r="H4225">
        <v>1</v>
      </c>
      <c r="I4225">
        <v>0</v>
      </c>
      <c r="J4225">
        <v>0</v>
      </c>
      <c r="K4225">
        <v>0</v>
      </c>
      <c r="L4225">
        <v>5</v>
      </c>
      <c r="M4225">
        <v>5</v>
      </c>
      <c r="N4225">
        <v>4</v>
      </c>
      <c r="O4225">
        <v>4</v>
      </c>
      <c r="P4225">
        <v>1</v>
      </c>
      <c r="Q4225">
        <v>1</v>
      </c>
      <c r="R4225">
        <v>2</v>
      </c>
      <c r="S4225">
        <v>0</v>
      </c>
      <c r="T4225">
        <v>0</v>
      </c>
      <c r="U4225">
        <v>0</v>
      </c>
    </row>
    <row r="4226" spans="1:21" x14ac:dyDescent="0.35">
      <c r="A4226" t="s">
        <v>536</v>
      </c>
      <c r="B4226">
        <v>44394</v>
      </c>
      <c r="C4226" t="s">
        <v>524</v>
      </c>
      <c r="D4226" t="s">
        <v>90</v>
      </c>
      <c r="E4226">
        <v>1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4</v>
      </c>
      <c r="M4226">
        <v>6</v>
      </c>
      <c r="N4226">
        <v>4</v>
      </c>
      <c r="O4226">
        <v>4</v>
      </c>
      <c r="P4226">
        <v>1</v>
      </c>
      <c r="Q4226">
        <v>4</v>
      </c>
      <c r="R4226">
        <v>3</v>
      </c>
      <c r="S4226">
        <v>1</v>
      </c>
      <c r="T4226">
        <v>0</v>
      </c>
      <c r="U4226">
        <v>0</v>
      </c>
    </row>
    <row r="4227" spans="1:21" x14ac:dyDescent="0.35">
      <c r="A4227" t="s">
        <v>536</v>
      </c>
      <c r="B4227">
        <v>44395</v>
      </c>
      <c r="C4227" t="s">
        <v>525</v>
      </c>
      <c r="D4227" t="s">
        <v>90</v>
      </c>
      <c r="E4227">
        <v>1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5</v>
      </c>
      <c r="M4227">
        <v>8</v>
      </c>
      <c r="N4227">
        <v>4</v>
      </c>
      <c r="O4227">
        <v>4</v>
      </c>
      <c r="P4227">
        <v>0</v>
      </c>
      <c r="Q4227">
        <v>2</v>
      </c>
      <c r="R4227">
        <v>3</v>
      </c>
      <c r="S4227">
        <v>3</v>
      </c>
      <c r="T4227">
        <v>0</v>
      </c>
      <c r="U4227">
        <v>0</v>
      </c>
    </row>
    <row r="4228" spans="1:21" x14ac:dyDescent="0.35">
      <c r="A4228" t="s">
        <v>536</v>
      </c>
      <c r="B4228">
        <v>44397</v>
      </c>
      <c r="C4228" t="s">
        <v>523</v>
      </c>
      <c r="D4228" t="s">
        <v>92</v>
      </c>
      <c r="E4228">
        <v>1</v>
      </c>
      <c r="F4228">
        <v>0</v>
      </c>
      <c r="G4228">
        <v>0</v>
      </c>
      <c r="H4228">
        <v>0</v>
      </c>
      <c r="I4228">
        <v>1</v>
      </c>
      <c r="J4228">
        <v>0</v>
      </c>
      <c r="K4228">
        <v>0</v>
      </c>
      <c r="L4228">
        <v>5.666666666666667</v>
      </c>
      <c r="M4228">
        <v>4</v>
      </c>
      <c r="N4228">
        <v>2</v>
      </c>
      <c r="O4228">
        <v>2</v>
      </c>
      <c r="P4228">
        <v>1</v>
      </c>
      <c r="Q4228">
        <v>2</v>
      </c>
      <c r="R4228">
        <v>3</v>
      </c>
      <c r="S4228">
        <v>1</v>
      </c>
      <c r="T4228">
        <v>0</v>
      </c>
      <c r="U4228">
        <v>0</v>
      </c>
    </row>
    <row r="4229" spans="1:21" x14ac:dyDescent="0.35">
      <c r="A4229" t="s">
        <v>536</v>
      </c>
      <c r="B4229" t="s">
        <v>140</v>
      </c>
      <c r="C4229" t="s">
        <v>526</v>
      </c>
      <c r="D4229" t="s">
        <v>92</v>
      </c>
      <c r="E4229">
        <v>1</v>
      </c>
      <c r="F4229">
        <v>0</v>
      </c>
      <c r="G4229">
        <v>0</v>
      </c>
      <c r="H4229">
        <v>1</v>
      </c>
      <c r="I4229">
        <v>0</v>
      </c>
      <c r="J4229">
        <v>0</v>
      </c>
      <c r="K4229">
        <v>0</v>
      </c>
      <c r="L4229">
        <v>5</v>
      </c>
      <c r="M4229">
        <v>3</v>
      </c>
      <c r="N4229">
        <v>0</v>
      </c>
      <c r="O4229">
        <v>0</v>
      </c>
      <c r="P4229">
        <v>0</v>
      </c>
      <c r="Q4229">
        <v>0</v>
      </c>
      <c r="R4229">
        <v>1</v>
      </c>
      <c r="S4229">
        <v>0</v>
      </c>
      <c r="T4229">
        <v>0</v>
      </c>
      <c r="U4229">
        <v>0</v>
      </c>
    </row>
    <row r="4230" spans="1:21" x14ac:dyDescent="0.35">
      <c r="A4230" t="s">
        <v>536</v>
      </c>
      <c r="B4230" t="s">
        <v>141</v>
      </c>
      <c r="C4230" t="s">
        <v>532</v>
      </c>
      <c r="D4230" t="s">
        <v>92</v>
      </c>
      <c r="E4230">
        <v>1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1.6666666666666665</v>
      </c>
      <c r="M4230">
        <v>1</v>
      </c>
      <c r="N4230">
        <v>3</v>
      </c>
      <c r="O4230">
        <v>3</v>
      </c>
      <c r="P4230">
        <v>0</v>
      </c>
      <c r="Q4230">
        <v>2</v>
      </c>
      <c r="R4230">
        <v>1</v>
      </c>
      <c r="S4230">
        <v>0</v>
      </c>
      <c r="T4230">
        <v>0</v>
      </c>
      <c r="U4230">
        <v>0</v>
      </c>
    </row>
    <row r="4231" spans="1:21" x14ac:dyDescent="0.35">
      <c r="A4231" t="s">
        <v>536</v>
      </c>
      <c r="B4231">
        <v>44399</v>
      </c>
      <c r="C4231" t="s">
        <v>524</v>
      </c>
      <c r="D4231" t="s">
        <v>95</v>
      </c>
      <c r="E4231">
        <v>1</v>
      </c>
      <c r="F4231">
        <v>0</v>
      </c>
      <c r="G4231">
        <v>0</v>
      </c>
      <c r="H4231">
        <v>1</v>
      </c>
      <c r="I4231">
        <v>0</v>
      </c>
      <c r="J4231">
        <v>0</v>
      </c>
      <c r="K4231">
        <v>0</v>
      </c>
      <c r="L4231">
        <v>6</v>
      </c>
      <c r="M4231">
        <v>3</v>
      </c>
      <c r="N4231">
        <v>1</v>
      </c>
      <c r="O4231">
        <v>1</v>
      </c>
      <c r="P4231">
        <v>0</v>
      </c>
      <c r="Q4231">
        <v>3</v>
      </c>
      <c r="R4231">
        <v>8</v>
      </c>
      <c r="S4231">
        <v>0</v>
      </c>
      <c r="T4231">
        <v>0</v>
      </c>
      <c r="U4231">
        <v>0</v>
      </c>
    </row>
    <row r="4232" spans="1:21" x14ac:dyDescent="0.35">
      <c r="A4232" t="s">
        <v>536</v>
      </c>
      <c r="B4232" t="s">
        <v>0</v>
      </c>
      <c r="C4232" t="s">
        <v>1</v>
      </c>
      <c r="D4232" t="s">
        <v>2</v>
      </c>
      <c r="E4232" t="s">
        <v>3</v>
      </c>
      <c r="F4232" t="s">
        <v>4</v>
      </c>
      <c r="G4232" t="s">
        <v>5</v>
      </c>
      <c r="H4232" t="s">
        <v>6</v>
      </c>
      <c r="I4232" t="s">
        <v>7</v>
      </c>
      <c r="J4232" t="s">
        <v>8</v>
      </c>
      <c r="K4232" t="s">
        <v>9</v>
      </c>
      <c r="L4232" t="s">
        <v>10</v>
      </c>
      <c r="M4232" t="s">
        <v>11</v>
      </c>
      <c r="N4232" t="s">
        <v>12</v>
      </c>
      <c r="O4232" t="s">
        <v>13</v>
      </c>
      <c r="P4232" t="s">
        <v>14</v>
      </c>
      <c r="Q4232" t="s">
        <v>15</v>
      </c>
      <c r="R4232" t="s">
        <v>16</v>
      </c>
      <c r="S4232" t="s">
        <v>17</v>
      </c>
      <c r="T4232" t="s">
        <v>18</v>
      </c>
      <c r="U4232" t="s">
        <v>19</v>
      </c>
    </row>
    <row r="4233" spans="1:21" x14ac:dyDescent="0.35">
      <c r="A4233" t="s">
        <v>536</v>
      </c>
      <c r="B4233">
        <v>44400</v>
      </c>
      <c r="C4233" t="s">
        <v>525</v>
      </c>
      <c r="D4233" t="s">
        <v>95</v>
      </c>
      <c r="E4233">
        <v>1</v>
      </c>
      <c r="F4233">
        <v>0</v>
      </c>
      <c r="G4233">
        <v>0</v>
      </c>
      <c r="H4233">
        <v>1</v>
      </c>
      <c r="I4233">
        <v>0</v>
      </c>
      <c r="J4233">
        <v>0</v>
      </c>
      <c r="K4233">
        <v>0</v>
      </c>
      <c r="L4233">
        <v>6</v>
      </c>
      <c r="M4233">
        <v>6</v>
      </c>
      <c r="N4233">
        <v>2</v>
      </c>
      <c r="O4233">
        <v>2</v>
      </c>
      <c r="P4233">
        <v>1</v>
      </c>
      <c r="Q4233">
        <v>1</v>
      </c>
      <c r="R4233">
        <v>4</v>
      </c>
      <c r="S4233">
        <v>0</v>
      </c>
      <c r="T4233">
        <v>0</v>
      </c>
      <c r="U4233">
        <v>0</v>
      </c>
    </row>
    <row r="4234" spans="1:21" x14ac:dyDescent="0.35">
      <c r="A4234" t="s">
        <v>536</v>
      </c>
      <c r="B4234">
        <v>44401</v>
      </c>
      <c r="C4234" t="s">
        <v>528</v>
      </c>
      <c r="D4234" t="s">
        <v>95</v>
      </c>
      <c r="E4234">
        <v>1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4</v>
      </c>
      <c r="M4234">
        <v>2</v>
      </c>
      <c r="N4234">
        <v>0</v>
      </c>
      <c r="O4234">
        <v>0</v>
      </c>
      <c r="P4234">
        <v>0</v>
      </c>
      <c r="Q4234">
        <v>3</v>
      </c>
      <c r="R4234">
        <v>4</v>
      </c>
      <c r="S4234">
        <v>1</v>
      </c>
      <c r="T4234">
        <v>0</v>
      </c>
      <c r="U4234">
        <v>1</v>
      </c>
    </row>
    <row r="4235" spans="1:21" x14ac:dyDescent="0.35">
      <c r="A4235" t="s">
        <v>536</v>
      </c>
      <c r="B4235">
        <v>44402</v>
      </c>
      <c r="C4235" t="s">
        <v>523</v>
      </c>
      <c r="D4235" t="s">
        <v>95</v>
      </c>
      <c r="E4235">
        <v>1</v>
      </c>
      <c r="F4235">
        <v>0</v>
      </c>
      <c r="G4235">
        <v>0</v>
      </c>
      <c r="H4235">
        <v>0</v>
      </c>
      <c r="I4235">
        <v>1</v>
      </c>
      <c r="J4235">
        <v>0</v>
      </c>
      <c r="K4235">
        <v>0</v>
      </c>
      <c r="L4235">
        <v>5</v>
      </c>
      <c r="M4235">
        <v>5</v>
      </c>
      <c r="N4235">
        <v>4</v>
      </c>
      <c r="O4235">
        <v>4</v>
      </c>
      <c r="P4235">
        <v>2</v>
      </c>
      <c r="Q4235">
        <v>1</v>
      </c>
      <c r="R4235">
        <v>6</v>
      </c>
      <c r="S4235">
        <v>0</v>
      </c>
      <c r="T4235">
        <v>0</v>
      </c>
      <c r="U4235">
        <v>0</v>
      </c>
    </row>
    <row r="4236" spans="1:21" x14ac:dyDescent="0.35">
      <c r="A4236" t="s">
        <v>536</v>
      </c>
      <c r="B4236">
        <v>44404</v>
      </c>
      <c r="C4236" t="s">
        <v>526</v>
      </c>
      <c r="D4236" t="s">
        <v>43</v>
      </c>
      <c r="E4236">
        <v>1</v>
      </c>
      <c r="F4236">
        <v>0</v>
      </c>
      <c r="G4236">
        <v>0</v>
      </c>
      <c r="H4236">
        <v>1</v>
      </c>
      <c r="I4236">
        <v>0</v>
      </c>
      <c r="J4236">
        <v>0</v>
      </c>
      <c r="K4236">
        <v>0</v>
      </c>
      <c r="L4236">
        <v>6</v>
      </c>
      <c r="M4236">
        <v>9</v>
      </c>
      <c r="N4236">
        <v>3</v>
      </c>
      <c r="O4236">
        <v>3</v>
      </c>
      <c r="P4236">
        <v>0</v>
      </c>
      <c r="Q4236">
        <v>1</v>
      </c>
      <c r="R4236">
        <v>6</v>
      </c>
      <c r="S4236">
        <v>0</v>
      </c>
      <c r="T4236">
        <v>0</v>
      </c>
      <c r="U4236">
        <v>0</v>
      </c>
    </row>
    <row r="4237" spans="1:21" x14ac:dyDescent="0.35">
      <c r="A4237" t="s">
        <v>536</v>
      </c>
      <c r="B4237">
        <v>44405</v>
      </c>
      <c r="C4237" t="s">
        <v>524</v>
      </c>
      <c r="D4237" t="s">
        <v>43</v>
      </c>
      <c r="E4237">
        <v>1</v>
      </c>
      <c r="F4237">
        <v>0</v>
      </c>
      <c r="G4237">
        <v>0</v>
      </c>
      <c r="H4237">
        <v>0</v>
      </c>
      <c r="I4237">
        <v>1</v>
      </c>
      <c r="J4237">
        <v>0</v>
      </c>
      <c r="K4237">
        <v>0</v>
      </c>
      <c r="L4237">
        <v>4</v>
      </c>
      <c r="M4237">
        <v>7</v>
      </c>
      <c r="N4237">
        <v>7</v>
      </c>
      <c r="O4237">
        <v>7</v>
      </c>
      <c r="P4237">
        <v>1</v>
      </c>
      <c r="Q4237">
        <v>4</v>
      </c>
      <c r="R4237">
        <v>1</v>
      </c>
      <c r="S4237">
        <v>0</v>
      </c>
      <c r="T4237">
        <v>0</v>
      </c>
      <c r="U4237">
        <v>0</v>
      </c>
    </row>
    <row r="4238" spans="1:21" x14ac:dyDescent="0.35">
      <c r="A4238" t="s">
        <v>536</v>
      </c>
      <c r="B4238">
        <v>44406</v>
      </c>
      <c r="C4238" t="s">
        <v>525</v>
      </c>
      <c r="D4238" t="s">
        <v>58</v>
      </c>
      <c r="E4238">
        <v>1</v>
      </c>
      <c r="F4238">
        <v>0</v>
      </c>
      <c r="G4238">
        <v>0</v>
      </c>
      <c r="H4238">
        <v>1</v>
      </c>
      <c r="I4238">
        <v>0</v>
      </c>
      <c r="J4238">
        <v>0</v>
      </c>
      <c r="K4238">
        <v>0</v>
      </c>
      <c r="L4238">
        <v>7</v>
      </c>
      <c r="M4238">
        <v>3</v>
      </c>
      <c r="N4238">
        <v>0</v>
      </c>
      <c r="O4238">
        <v>0</v>
      </c>
      <c r="P4238">
        <v>0</v>
      </c>
      <c r="Q4238">
        <v>1</v>
      </c>
      <c r="R4238">
        <v>11</v>
      </c>
      <c r="S4238">
        <v>0</v>
      </c>
      <c r="T4238">
        <v>0</v>
      </c>
      <c r="U4238">
        <v>0</v>
      </c>
    </row>
    <row r="4239" spans="1:21" x14ac:dyDescent="0.35">
      <c r="A4239" t="s">
        <v>536</v>
      </c>
      <c r="B4239">
        <v>44407</v>
      </c>
      <c r="C4239" t="s">
        <v>528</v>
      </c>
      <c r="D4239" t="s">
        <v>58</v>
      </c>
      <c r="E4239">
        <v>1</v>
      </c>
      <c r="F4239">
        <v>0</v>
      </c>
      <c r="G4239">
        <v>0</v>
      </c>
      <c r="H4239">
        <v>0</v>
      </c>
      <c r="I4239">
        <v>1</v>
      </c>
      <c r="J4239">
        <v>0</v>
      </c>
      <c r="K4239">
        <v>0</v>
      </c>
      <c r="L4239">
        <v>4</v>
      </c>
      <c r="M4239">
        <v>8</v>
      </c>
      <c r="N4239">
        <v>8</v>
      </c>
      <c r="O4239">
        <v>8</v>
      </c>
      <c r="P4239">
        <v>3</v>
      </c>
      <c r="Q4239">
        <v>3</v>
      </c>
      <c r="R4239">
        <v>2</v>
      </c>
      <c r="S4239">
        <v>0</v>
      </c>
      <c r="T4239">
        <v>0</v>
      </c>
      <c r="U4239">
        <v>0</v>
      </c>
    </row>
    <row r="4240" spans="1:21" x14ac:dyDescent="0.35">
      <c r="A4240" t="s">
        <v>536</v>
      </c>
      <c r="B4240">
        <v>44408</v>
      </c>
      <c r="C4240" t="s">
        <v>523</v>
      </c>
      <c r="D4240" t="s">
        <v>58</v>
      </c>
      <c r="E4240">
        <v>1</v>
      </c>
      <c r="F4240">
        <v>0</v>
      </c>
      <c r="G4240">
        <v>0</v>
      </c>
      <c r="H4240">
        <v>0</v>
      </c>
      <c r="I4240">
        <v>1</v>
      </c>
      <c r="J4240">
        <v>0</v>
      </c>
      <c r="K4240">
        <v>0</v>
      </c>
      <c r="L4240">
        <v>6</v>
      </c>
      <c r="M4240">
        <v>5</v>
      </c>
      <c r="N4240">
        <v>5</v>
      </c>
      <c r="O4240">
        <v>5</v>
      </c>
      <c r="P4240">
        <v>3</v>
      </c>
      <c r="Q4240">
        <v>2</v>
      </c>
      <c r="R4240">
        <v>8</v>
      </c>
      <c r="S4240">
        <v>0</v>
      </c>
      <c r="T4240">
        <v>0</v>
      </c>
      <c r="U4240">
        <v>0</v>
      </c>
    </row>
    <row r="4241" spans="1:21" x14ac:dyDescent="0.35">
      <c r="A4241" t="s">
        <v>536</v>
      </c>
      <c r="B4241">
        <v>44409</v>
      </c>
      <c r="C4241" t="s">
        <v>532</v>
      </c>
      <c r="D4241" t="s">
        <v>58</v>
      </c>
      <c r="E4241">
        <v>1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3</v>
      </c>
      <c r="M4241">
        <v>2</v>
      </c>
      <c r="N4241">
        <v>1</v>
      </c>
      <c r="O4241">
        <v>1</v>
      </c>
      <c r="P4241">
        <v>1</v>
      </c>
      <c r="Q4241">
        <v>0</v>
      </c>
      <c r="R4241">
        <v>2</v>
      </c>
      <c r="S4241">
        <v>0</v>
      </c>
      <c r="T4241">
        <v>0</v>
      </c>
      <c r="U4241">
        <v>0</v>
      </c>
    </row>
    <row r="4242" spans="1:21" x14ac:dyDescent="0.35">
      <c r="A4242" t="s">
        <v>536</v>
      </c>
      <c r="B4242">
        <v>44411</v>
      </c>
      <c r="C4242" t="s">
        <v>524</v>
      </c>
      <c r="D4242" t="s">
        <v>44</v>
      </c>
      <c r="E4242">
        <v>1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0</v>
      </c>
      <c r="L4242">
        <v>5</v>
      </c>
      <c r="M4242">
        <v>6</v>
      </c>
      <c r="N4242">
        <v>1</v>
      </c>
      <c r="O4242">
        <v>1</v>
      </c>
      <c r="P4242">
        <v>1</v>
      </c>
      <c r="Q4242">
        <v>3</v>
      </c>
      <c r="R4242">
        <v>6</v>
      </c>
      <c r="S4242">
        <v>0</v>
      </c>
      <c r="T4242">
        <v>0</v>
      </c>
      <c r="U4242">
        <v>0</v>
      </c>
    </row>
    <row r="4243" spans="1:21" x14ac:dyDescent="0.35">
      <c r="A4243" t="s">
        <v>536</v>
      </c>
      <c r="B4243">
        <v>44412</v>
      </c>
      <c r="C4243" t="s">
        <v>525</v>
      </c>
      <c r="D4243" t="s">
        <v>44</v>
      </c>
      <c r="E4243">
        <v>1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6</v>
      </c>
      <c r="M4243">
        <v>2</v>
      </c>
      <c r="N4243">
        <v>1</v>
      </c>
      <c r="O4243">
        <v>1</v>
      </c>
      <c r="P4243">
        <v>1</v>
      </c>
      <c r="Q4243">
        <v>3</v>
      </c>
      <c r="R4243">
        <v>5</v>
      </c>
      <c r="S4243">
        <v>2</v>
      </c>
      <c r="T4243">
        <v>0</v>
      </c>
      <c r="U4243">
        <v>0</v>
      </c>
    </row>
    <row r="4244" spans="1:21" x14ac:dyDescent="0.35">
      <c r="A4244" t="s">
        <v>536</v>
      </c>
      <c r="B4244">
        <v>44414</v>
      </c>
      <c r="C4244" t="s">
        <v>528</v>
      </c>
      <c r="D4244" t="s">
        <v>131</v>
      </c>
      <c r="E4244">
        <v>1</v>
      </c>
      <c r="F4244">
        <v>0</v>
      </c>
      <c r="G4244">
        <v>0</v>
      </c>
      <c r="H4244">
        <v>0</v>
      </c>
      <c r="I4244">
        <v>1</v>
      </c>
      <c r="J4244">
        <v>0</v>
      </c>
      <c r="K4244">
        <v>0</v>
      </c>
      <c r="L4244">
        <v>3</v>
      </c>
      <c r="M4244">
        <v>7</v>
      </c>
      <c r="N4244">
        <v>6</v>
      </c>
      <c r="O4244">
        <v>6</v>
      </c>
      <c r="P4244">
        <v>0</v>
      </c>
      <c r="Q4244">
        <v>1</v>
      </c>
      <c r="R4244">
        <v>1</v>
      </c>
      <c r="S4244">
        <v>0</v>
      </c>
      <c r="T4244">
        <v>0</v>
      </c>
      <c r="U4244">
        <v>0</v>
      </c>
    </row>
    <row r="4245" spans="1:21" x14ac:dyDescent="0.35">
      <c r="A4245" t="s">
        <v>536</v>
      </c>
      <c r="B4245">
        <v>44415</v>
      </c>
      <c r="C4245" t="s">
        <v>523</v>
      </c>
      <c r="D4245" t="s">
        <v>131</v>
      </c>
      <c r="E4245">
        <v>1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7</v>
      </c>
      <c r="M4245">
        <v>4</v>
      </c>
      <c r="N4245">
        <v>2</v>
      </c>
      <c r="O4245">
        <v>2</v>
      </c>
      <c r="P4245">
        <v>1</v>
      </c>
      <c r="Q4245">
        <v>0</v>
      </c>
      <c r="R4245">
        <v>12</v>
      </c>
      <c r="S4245">
        <v>0</v>
      </c>
      <c r="T4245">
        <v>0</v>
      </c>
      <c r="U4245">
        <v>1</v>
      </c>
    </row>
    <row r="4246" spans="1:21" x14ac:dyDescent="0.35">
      <c r="A4246" t="s">
        <v>536</v>
      </c>
      <c r="B4246">
        <v>44416</v>
      </c>
      <c r="C4246" t="s">
        <v>524</v>
      </c>
      <c r="D4246" t="s">
        <v>131</v>
      </c>
      <c r="E4246">
        <v>1</v>
      </c>
      <c r="F4246">
        <v>0</v>
      </c>
      <c r="G4246">
        <v>0</v>
      </c>
      <c r="H4246">
        <v>1</v>
      </c>
      <c r="I4246">
        <v>0</v>
      </c>
      <c r="J4246">
        <v>0</v>
      </c>
      <c r="K4246">
        <v>0</v>
      </c>
      <c r="L4246">
        <v>7</v>
      </c>
      <c r="M4246">
        <v>2</v>
      </c>
      <c r="N4246">
        <v>0</v>
      </c>
      <c r="O4246">
        <v>0</v>
      </c>
      <c r="P4246">
        <v>0</v>
      </c>
      <c r="Q4246">
        <v>3</v>
      </c>
      <c r="R4246">
        <v>13</v>
      </c>
      <c r="S4246">
        <v>0</v>
      </c>
      <c r="T4246">
        <v>0</v>
      </c>
      <c r="U4246">
        <v>0</v>
      </c>
    </row>
    <row r="4247" spans="1:21" x14ac:dyDescent="0.35">
      <c r="A4247" t="s">
        <v>536</v>
      </c>
      <c r="B4247">
        <v>44417</v>
      </c>
      <c r="C4247" t="s">
        <v>525</v>
      </c>
      <c r="D4247" t="s">
        <v>97</v>
      </c>
      <c r="E4247">
        <v>1</v>
      </c>
      <c r="F4247">
        <v>0</v>
      </c>
      <c r="G4247">
        <v>0</v>
      </c>
      <c r="H4247">
        <v>1</v>
      </c>
      <c r="I4247">
        <v>0</v>
      </c>
      <c r="J4247">
        <v>0</v>
      </c>
      <c r="K4247">
        <v>0</v>
      </c>
      <c r="L4247">
        <v>6</v>
      </c>
      <c r="M4247">
        <v>5</v>
      </c>
      <c r="N4247">
        <v>1</v>
      </c>
      <c r="O4247">
        <v>1</v>
      </c>
      <c r="P4247">
        <v>0</v>
      </c>
      <c r="Q4247">
        <v>1</v>
      </c>
      <c r="R4247">
        <v>8</v>
      </c>
      <c r="S4247">
        <v>0</v>
      </c>
      <c r="T4247">
        <v>0</v>
      </c>
      <c r="U4247">
        <v>1</v>
      </c>
    </row>
    <row r="4248" spans="1:21" x14ac:dyDescent="0.35">
      <c r="A4248" t="s">
        <v>536</v>
      </c>
      <c r="B4248">
        <v>44418</v>
      </c>
      <c r="C4248" t="s">
        <v>531</v>
      </c>
      <c r="D4248" t="s">
        <v>97</v>
      </c>
      <c r="E4248">
        <v>1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2</v>
      </c>
      <c r="M4248">
        <v>6</v>
      </c>
      <c r="N4248">
        <v>4</v>
      </c>
      <c r="O4248">
        <v>4</v>
      </c>
      <c r="P4248">
        <v>0</v>
      </c>
      <c r="Q4248">
        <v>0</v>
      </c>
      <c r="R4248">
        <v>2</v>
      </c>
      <c r="S4248">
        <v>0</v>
      </c>
      <c r="T4248">
        <v>0</v>
      </c>
      <c r="U4248">
        <v>0</v>
      </c>
    </row>
    <row r="4249" spans="1:21" x14ac:dyDescent="0.35">
      <c r="A4249" t="s">
        <v>536</v>
      </c>
      <c r="B4249">
        <v>44419</v>
      </c>
      <c r="C4249" t="s">
        <v>528</v>
      </c>
      <c r="D4249" t="s">
        <v>97</v>
      </c>
      <c r="E4249">
        <v>1</v>
      </c>
      <c r="F4249">
        <v>0</v>
      </c>
      <c r="G4249">
        <v>0</v>
      </c>
      <c r="H4249">
        <v>0</v>
      </c>
      <c r="I4249">
        <v>1</v>
      </c>
      <c r="J4249">
        <v>0</v>
      </c>
      <c r="K4249">
        <v>0</v>
      </c>
      <c r="L4249">
        <v>4.666666666666667</v>
      </c>
      <c r="M4249">
        <v>7</v>
      </c>
      <c r="N4249">
        <v>6</v>
      </c>
      <c r="O4249">
        <v>6</v>
      </c>
      <c r="P4249">
        <v>3</v>
      </c>
      <c r="Q4249">
        <v>1</v>
      </c>
      <c r="R4249">
        <v>7</v>
      </c>
      <c r="S4249">
        <v>0</v>
      </c>
      <c r="T4249">
        <v>0</v>
      </c>
      <c r="U4249">
        <v>1</v>
      </c>
    </row>
    <row r="4250" spans="1:21" x14ac:dyDescent="0.35">
      <c r="A4250" t="s">
        <v>536</v>
      </c>
      <c r="B4250">
        <v>44420</v>
      </c>
      <c r="C4250" t="s">
        <v>523</v>
      </c>
      <c r="D4250" t="s">
        <v>48</v>
      </c>
      <c r="E4250">
        <v>1</v>
      </c>
      <c r="F4250">
        <v>0</v>
      </c>
      <c r="G4250">
        <v>0</v>
      </c>
      <c r="H4250">
        <v>0</v>
      </c>
      <c r="I4250">
        <v>1</v>
      </c>
      <c r="J4250">
        <v>0</v>
      </c>
      <c r="K4250">
        <v>0</v>
      </c>
      <c r="L4250">
        <v>2.6666666666666665</v>
      </c>
      <c r="M4250">
        <v>6</v>
      </c>
      <c r="N4250">
        <v>5</v>
      </c>
      <c r="O4250">
        <v>5</v>
      </c>
      <c r="P4250">
        <v>1</v>
      </c>
      <c r="Q4250">
        <v>1</v>
      </c>
      <c r="R4250">
        <v>4</v>
      </c>
      <c r="S4250">
        <v>0</v>
      </c>
      <c r="T4250">
        <v>0</v>
      </c>
      <c r="U4250">
        <v>0</v>
      </c>
    </row>
    <row r="4251" spans="1:21" x14ac:dyDescent="0.35">
      <c r="A4251" t="s">
        <v>536</v>
      </c>
      <c r="B4251">
        <v>44421</v>
      </c>
      <c r="C4251" t="s">
        <v>524</v>
      </c>
      <c r="D4251" t="s">
        <v>48</v>
      </c>
      <c r="E4251">
        <v>1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5</v>
      </c>
      <c r="M4251">
        <v>6</v>
      </c>
      <c r="N4251">
        <v>2</v>
      </c>
      <c r="O4251">
        <v>2</v>
      </c>
      <c r="P4251">
        <v>1</v>
      </c>
      <c r="Q4251">
        <v>2</v>
      </c>
      <c r="R4251">
        <v>6</v>
      </c>
      <c r="S4251">
        <v>0</v>
      </c>
      <c r="T4251">
        <v>0</v>
      </c>
      <c r="U4251">
        <v>1</v>
      </c>
    </row>
    <row r="4252" spans="1:21" x14ac:dyDescent="0.35">
      <c r="A4252" t="s">
        <v>536</v>
      </c>
      <c r="B4252">
        <v>44422</v>
      </c>
      <c r="C4252" t="s">
        <v>525</v>
      </c>
      <c r="D4252" t="s">
        <v>48</v>
      </c>
      <c r="E4252">
        <v>1</v>
      </c>
      <c r="F4252">
        <v>0</v>
      </c>
      <c r="G4252">
        <v>0</v>
      </c>
      <c r="H4252">
        <v>0</v>
      </c>
      <c r="I4252">
        <v>1</v>
      </c>
      <c r="J4252">
        <v>0</v>
      </c>
      <c r="K4252">
        <v>0</v>
      </c>
      <c r="L4252">
        <v>5</v>
      </c>
      <c r="M4252">
        <v>10</v>
      </c>
      <c r="N4252">
        <v>6</v>
      </c>
      <c r="O4252">
        <v>6</v>
      </c>
      <c r="P4252">
        <v>1</v>
      </c>
      <c r="Q4252">
        <v>2</v>
      </c>
      <c r="R4252">
        <v>4</v>
      </c>
      <c r="S4252">
        <v>0</v>
      </c>
      <c r="T4252">
        <v>0</v>
      </c>
      <c r="U4252">
        <v>0</v>
      </c>
    </row>
    <row r="4253" spans="1:21" x14ac:dyDescent="0.35">
      <c r="A4253" t="s">
        <v>536</v>
      </c>
      <c r="B4253" t="s">
        <v>0</v>
      </c>
      <c r="C4253" t="s">
        <v>1</v>
      </c>
      <c r="D4253" t="s">
        <v>2</v>
      </c>
      <c r="E4253" t="s">
        <v>3</v>
      </c>
      <c r="F4253" t="s">
        <v>4</v>
      </c>
      <c r="G4253" t="s">
        <v>5</v>
      </c>
      <c r="H4253" t="s">
        <v>6</v>
      </c>
      <c r="I4253" t="s">
        <v>7</v>
      </c>
      <c r="J4253" t="s">
        <v>8</v>
      </c>
      <c r="K4253" t="s">
        <v>9</v>
      </c>
      <c r="L4253" t="s">
        <v>10</v>
      </c>
      <c r="M4253" t="s">
        <v>11</v>
      </c>
      <c r="N4253" t="s">
        <v>12</v>
      </c>
      <c r="O4253" t="s">
        <v>13</v>
      </c>
      <c r="P4253" t="s">
        <v>14</v>
      </c>
      <c r="Q4253" t="s">
        <v>15</v>
      </c>
      <c r="R4253" t="s">
        <v>16</v>
      </c>
      <c r="S4253" t="s">
        <v>17</v>
      </c>
      <c r="T4253" t="s">
        <v>18</v>
      </c>
      <c r="U4253" t="s">
        <v>19</v>
      </c>
    </row>
    <row r="4254" spans="1:21" x14ac:dyDescent="0.35">
      <c r="A4254" t="s">
        <v>536</v>
      </c>
      <c r="B4254">
        <v>44423</v>
      </c>
      <c r="C4254" t="s">
        <v>531</v>
      </c>
      <c r="D4254" t="s">
        <v>48</v>
      </c>
      <c r="E4254">
        <v>1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2</v>
      </c>
      <c r="M4254">
        <v>2</v>
      </c>
      <c r="N4254">
        <v>0</v>
      </c>
      <c r="O4254">
        <v>0</v>
      </c>
      <c r="P4254">
        <v>0</v>
      </c>
      <c r="Q4254">
        <v>0</v>
      </c>
      <c r="R4254">
        <v>1</v>
      </c>
      <c r="S4254">
        <v>0</v>
      </c>
      <c r="T4254">
        <v>0</v>
      </c>
      <c r="U4254">
        <v>0</v>
      </c>
    </row>
    <row r="4255" spans="1:21" x14ac:dyDescent="0.35">
      <c r="A4255" t="s">
        <v>536</v>
      </c>
      <c r="B4255">
        <v>44424</v>
      </c>
      <c r="C4255" t="s">
        <v>528</v>
      </c>
      <c r="D4255" t="s">
        <v>86</v>
      </c>
      <c r="E4255">
        <v>1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4</v>
      </c>
      <c r="M4255">
        <v>8</v>
      </c>
      <c r="N4255">
        <v>5</v>
      </c>
      <c r="O4255">
        <v>5</v>
      </c>
      <c r="P4255">
        <v>2</v>
      </c>
      <c r="Q4255">
        <v>0</v>
      </c>
      <c r="R4255">
        <v>3</v>
      </c>
      <c r="S4255">
        <v>0</v>
      </c>
      <c r="T4255">
        <v>0</v>
      </c>
      <c r="U4255">
        <v>0</v>
      </c>
    </row>
    <row r="4256" spans="1:21" x14ac:dyDescent="0.35">
      <c r="A4256" t="s">
        <v>536</v>
      </c>
      <c r="B4256">
        <v>44425</v>
      </c>
      <c r="C4256" t="s">
        <v>533</v>
      </c>
      <c r="D4256" t="s">
        <v>86</v>
      </c>
      <c r="E4256">
        <v>1</v>
      </c>
      <c r="F4256">
        <v>0</v>
      </c>
      <c r="G4256">
        <v>0</v>
      </c>
      <c r="H4256">
        <v>0</v>
      </c>
      <c r="I4256">
        <v>1</v>
      </c>
      <c r="J4256">
        <v>0</v>
      </c>
      <c r="K4256">
        <v>0</v>
      </c>
      <c r="L4256">
        <v>1.3333333333333333</v>
      </c>
      <c r="M4256">
        <v>4</v>
      </c>
      <c r="N4256">
        <v>1</v>
      </c>
      <c r="O4256">
        <v>1</v>
      </c>
      <c r="P4256">
        <v>0</v>
      </c>
      <c r="Q4256">
        <v>0</v>
      </c>
      <c r="R4256">
        <v>1</v>
      </c>
      <c r="S4256">
        <v>0</v>
      </c>
      <c r="T4256">
        <v>0</v>
      </c>
      <c r="U4256">
        <v>0</v>
      </c>
    </row>
    <row r="4257" spans="1:21" x14ac:dyDescent="0.35">
      <c r="A4257" t="s">
        <v>536</v>
      </c>
      <c r="B4257">
        <v>44426</v>
      </c>
      <c r="C4257" t="s">
        <v>193</v>
      </c>
      <c r="D4257" t="s">
        <v>86</v>
      </c>
      <c r="E4257">
        <v>1</v>
      </c>
      <c r="F4257">
        <v>0</v>
      </c>
      <c r="G4257">
        <v>0</v>
      </c>
      <c r="H4257">
        <v>0</v>
      </c>
      <c r="I4257">
        <v>1</v>
      </c>
      <c r="J4257">
        <v>0</v>
      </c>
      <c r="K4257">
        <v>0</v>
      </c>
      <c r="L4257">
        <v>3.3333333333333335</v>
      </c>
      <c r="M4257">
        <v>7</v>
      </c>
      <c r="N4257">
        <v>5</v>
      </c>
      <c r="O4257">
        <v>5</v>
      </c>
      <c r="P4257">
        <v>1</v>
      </c>
      <c r="Q4257">
        <v>1</v>
      </c>
      <c r="R4257">
        <v>3</v>
      </c>
      <c r="S4257">
        <v>1</v>
      </c>
      <c r="T4257">
        <v>0</v>
      </c>
      <c r="U4257">
        <v>0</v>
      </c>
    </row>
    <row r="4258" spans="1:21" x14ac:dyDescent="0.35">
      <c r="A4258" t="s">
        <v>536</v>
      </c>
      <c r="B4258">
        <v>44428</v>
      </c>
      <c r="C4258" t="s">
        <v>524</v>
      </c>
      <c r="D4258" t="s">
        <v>116</v>
      </c>
      <c r="E4258">
        <v>1</v>
      </c>
      <c r="F4258">
        <v>0</v>
      </c>
      <c r="G4258">
        <v>0</v>
      </c>
      <c r="H4258">
        <v>0</v>
      </c>
      <c r="I4258">
        <v>1</v>
      </c>
      <c r="J4258">
        <v>0</v>
      </c>
      <c r="K4258">
        <v>0</v>
      </c>
      <c r="L4258">
        <v>5</v>
      </c>
      <c r="M4258">
        <v>2</v>
      </c>
      <c r="N4258">
        <v>3</v>
      </c>
      <c r="O4258">
        <v>3</v>
      </c>
      <c r="P4258">
        <v>1</v>
      </c>
      <c r="Q4258">
        <v>2</v>
      </c>
      <c r="R4258">
        <v>9</v>
      </c>
      <c r="S4258">
        <v>0</v>
      </c>
      <c r="T4258">
        <v>0</v>
      </c>
      <c r="U4258">
        <v>0</v>
      </c>
    </row>
    <row r="4259" spans="1:21" x14ac:dyDescent="0.35">
      <c r="A4259" t="s">
        <v>536</v>
      </c>
      <c r="B4259">
        <v>44429</v>
      </c>
      <c r="C4259" t="s">
        <v>525</v>
      </c>
      <c r="D4259" t="s">
        <v>116</v>
      </c>
      <c r="E4259">
        <v>1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6</v>
      </c>
      <c r="M4259">
        <v>3</v>
      </c>
      <c r="N4259">
        <v>1</v>
      </c>
      <c r="O4259">
        <v>1</v>
      </c>
      <c r="P4259">
        <v>1</v>
      </c>
      <c r="Q4259">
        <v>2</v>
      </c>
      <c r="R4259">
        <v>9</v>
      </c>
      <c r="S4259">
        <v>1</v>
      </c>
      <c r="T4259">
        <v>0</v>
      </c>
      <c r="U4259">
        <v>0</v>
      </c>
    </row>
    <row r="4260" spans="1:21" x14ac:dyDescent="0.35">
      <c r="A4260" t="s">
        <v>536</v>
      </c>
      <c r="B4260">
        <v>44430</v>
      </c>
      <c r="C4260" t="s">
        <v>531</v>
      </c>
      <c r="D4260" t="s">
        <v>116</v>
      </c>
      <c r="E4260">
        <v>1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2</v>
      </c>
      <c r="M4260">
        <v>2</v>
      </c>
      <c r="N4260">
        <v>0</v>
      </c>
      <c r="O4260">
        <v>0</v>
      </c>
      <c r="P4260">
        <v>0</v>
      </c>
      <c r="Q4260">
        <v>2</v>
      </c>
      <c r="R4260">
        <v>1</v>
      </c>
      <c r="S4260">
        <v>0</v>
      </c>
      <c r="T4260">
        <v>0</v>
      </c>
      <c r="U4260">
        <v>0</v>
      </c>
    </row>
    <row r="4261" spans="1:21" x14ac:dyDescent="0.35">
      <c r="A4261" t="s">
        <v>536</v>
      </c>
      <c r="B4261">
        <v>44432</v>
      </c>
      <c r="C4261" t="s">
        <v>534</v>
      </c>
      <c r="D4261" t="s">
        <v>36</v>
      </c>
      <c r="E4261">
        <v>1</v>
      </c>
      <c r="F4261">
        <v>0</v>
      </c>
      <c r="G4261">
        <v>0</v>
      </c>
      <c r="H4261">
        <v>0</v>
      </c>
      <c r="I4261">
        <v>1</v>
      </c>
      <c r="J4261">
        <v>0</v>
      </c>
      <c r="K4261">
        <v>0</v>
      </c>
      <c r="L4261">
        <v>1</v>
      </c>
      <c r="M4261">
        <v>1</v>
      </c>
      <c r="N4261">
        <v>1</v>
      </c>
      <c r="O4261">
        <v>1</v>
      </c>
      <c r="P4261">
        <v>1</v>
      </c>
      <c r="Q4261">
        <v>1</v>
      </c>
      <c r="R4261">
        <v>2</v>
      </c>
      <c r="S4261">
        <v>0</v>
      </c>
      <c r="T4261">
        <v>0</v>
      </c>
      <c r="U4261">
        <v>0</v>
      </c>
    </row>
    <row r="4262" spans="1:21" x14ac:dyDescent="0.35">
      <c r="A4262" t="s">
        <v>536</v>
      </c>
      <c r="B4262">
        <v>44433</v>
      </c>
      <c r="C4262" t="s">
        <v>524</v>
      </c>
      <c r="D4262" t="s">
        <v>36</v>
      </c>
      <c r="E4262">
        <v>1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7.666666666666667</v>
      </c>
      <c r="M4262">
        <v>3</v>
      </c>
      <c r="N4262">
        <v>1</v>
      </c>
      <c r="O4262">
        <v>1</v>
      </c>
      <c r="P4262">
        <v>1</v>
      </c>
      <c r="Q4262">
        <v>0</v>
      </c>
      <c r="R4262">
        <v>10</v>
      </c>
      <c r="S4262">
        <v>0</v>
      </c>
      <c r="T4262">
        <v>0</v>
      </c>
      <c r="U4262">
        <v>0</v>
      </c>
    </row>
    <row r="4263" spans="1:21" x14ac:dyDescent="0.35">
      <c r="A4263" t="s">
        <v>536</v>
      </c>
      <c r="B4263">
        <v>44434</v>
      </c>
      <c r="C4263" t="s">
        <v>523</v>
      </c>
      <c r="D4263" t="s">
        <v>36</v>
      </c>
      <c r="E4263">
        <v>1</v>
      </c>
      <c r="F4263">
        <v>0</v>
      </c>
      <c r="G4263">
        <v>0</v>
      </c>
      <c r="H4263">
        <v>0</v>
      </c>
      <c r="I4263">
        <v>1</v>
      </c>
      <c r="J4263">
        <v>0</v>
      </c>
      <c r="K4263">
        <v>0</v>
      </c>
      <c r="L4263">
        <v>6</v>
      </c>
      <c r="M4263">
        <v>5</v>
      </c>
      <c r="N4263">
        <v>4</v>
      </c>
      <c r="O4263">
        <v>4</v>
      </c>
      <c r="P4263">
        <v>1</v>
      </c>
      <c r="Q4263">
        <v>1</v>
      </c>
      <c r="R4263">
        <v>6</v>
      </c>
      <c r="S4263">
        <v>0</v>
      </c>
      <c r="T4263">
        <v>0</v>
      </c>
      <c r="U4263">
        <v>0</v>
      </c>
    </row>
    <row r="4264" spans="1:21" x14ac:dyDescent="0.35">
      <c r="A4264" t="s">
        <v>536</v>
      </c>
      <c r="B4264">
        <v>44435</v>
      </c>
      <c r="C4264" t="s">
        <v>525</v>
      </c>
      <c r="D4264" t="s">
        <v>163</v>
      </c>
      <c r="E4264">
        <v>1</v>
      </c>
      <c r="F4264">
        <v>1</v>
      </c>
      <c r="G4264">
        <v>0</v>
      </c>
      <c r="H4264">
        <v>1</v>
      </c>
      <c r="I4264">
        <v>0</v>
      </c>
      <c r="J4264">
        <v>0</v>
      </c>
      <c r="K4264">
        <v>1</v>
      </c>
      <c r="L4264">
        <v>9</v>
      </c>
      <c r="M4264">
        <v>3</v>
      </c>
      <c r="N4264">
        <v>0</v>
      </c>
      <c r="O4264">
        <v>0</v>
      </c>
      <c r="P4264">
        <v>0</v>
      </c>
      <c r="Q4264">
        <v>2</v>
      </c>
      <c r="R4264">
        <v>9</v>
      </c>
      <c r="S4264">
        <v>0</v>
      </c>
      <c r="T4264">
        <v>0</v>
      </c>
      <c r="U4264">
        <v>0</v>
      </c>
    </row>
    <row r="4265" spans="1:21" x14ac:dyDescent="0.35">
      <c r="A4265" t="s">
        <v>536</v>
      </c>
      <c r="B4265">
        <v>44436</v>
      </c>
      <c r="C4265" t="s">
        <v>528</v>
      </c>
      <c r="D4265" t="s">
        <v>163</v>
      </c>
      <c r="E4265">
        <v>1</v>
      </c>
      <c r="F4265">
        <v>0</v>
      </c>
      <c r="G4265">
        <v>0</v>
      </c>
      <c r="H4265">
        <v>0</v>
      </c>
      <c r="I4265">
        <v>1</v>
      </c>
      <c r="J4265">
        <v>0</v>
      </c>
      <c r="K4265">
        <v>0</v>
      </c>
      <c r="L4265">
        <v>3</v>
      </c>
      <c r="M4265">
        <v>4</v>
      </c>
      <c r="N4265">
        <v>3</v>
      </c>
      <c r="O4265">
        <v>3</v>
      </c>
      <c r="P4265">
        <v>2</v>
      </c>
      <c r="Q4265">
        <v>0</v>
      </c>
      <c r="R4265">
        <v>1</v>
      </c>
      <c r="S4265">
        <v>0</v>
      </c>
      <c r="T4265">
        <v>0</v>
      </c>
      <c r="U4265">
        <v>0</v>
      </c>
    </row>
    <row r="4266" spans="1:21" x14ac:dyDescent="0.35">
      <c r="A4266" t="s">
        <v>536</v>
      </c>
      <c r="B4266">
        <v>44438</v>
      </c>
      <c r="C4266" t="s">
        <v>526</v>
      </c>
      <c r="D4266" t="s">
        <v>48</v>
      </c>
      <c r="E4266">
        <v>1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4.666666666666667</v>
      </c>
      <c r="M4266">
        <v>3</v>
      </c>
      <c r="N4266">
        <v>1</v>
      </c>
      <c r="O4266">
        <v>1</v>
      </c>
      <c r="P4266">
        <v>0</v>
      </c>
      <c r="Q4266">
        <v>0</v>
      </c>
      <c r="R4266">
        <v>5</v>
      </c>
      <c r="S4266">
        <v>0</v>
      </c>
      <c r="T4266">
        <v>0</v>
      </c>
      <c r="U4266">
        <v>0</v>
      </c>
    </row>
    <row r="4267" spans="1:21" x14ac:dyDescent="0.35">
      <c r="A4267" t="s">
        <v>536</v>
      </c>
      <c r="B4267">
        <v>44439</v>
      </c>
      <c r="C4267" t="s">
        <v>524</v>
      </c>
      <c r="D4267" t="s">
        <v>48</v>
      </c>
      <c r="E4267">
        <v>1</v>
      </c>
      <c r="F4267">
        <v>0</v>
      </c>
      <c r="G4267">
        <v>0</v>
      </c>
      <c r="H4267">
        <v>1</v>
      </c>
      <c r="I4267">
        <v>0</v>
      </c>
      <c r="J4267">
        <v>0</v>
      </c>
      <c r="K4267">
        <v>0</v>
      </c>
      <c r="L4267">
        <v>7</v>
      </c>
      <c r="M4267">
        <v>0</v>
      </c>
      <c r="N4267">
        <v>0</v>
      </c>
      <c r="O4267">
        <v>0</v>
      </c>
      <c r="P4267">
        <v>0</v>
      </c>
      <c r="Q4267">
        <v>2</v>
      </c>
      <c r="R4267">
        <v>10</v>
      </c>
      <c r="S4267">
        <v>0</v>
      </c>
      <c r="T4267">
        <v>0</v>
      </c>
      <c r="U4267">
        <v>0</v>
      </c>
    </row>
    <row r="4268" spans="1:21" x14ac:dyDescent="0.35">
      <c r="A4268" t="s">
        <v>536</v>
      </c>
      <c r="B4268">
        <v>44440</v>
      </c>
      <c r="C4268" t="s">
        <v>523</v>
      </c>
      <c r="D4268" t="s">
        <v>48</v>
      </c>
      <c r="E4268">
        <v>1</v>
      </c>
      <c r="F4268">
        <v>0</v>
      </c>
      <c r="G4268">
        <v>0</v>
      </c>
      <c r="H4268">
        <v>0</v>
      </c>
      <c r="I4268">
        <v>1</v>
      </c>
      <c r="J4268">
        <v>0</v>
      </c>
      <c r="K4268">
        <v>0</v>
      </c>
      <c r="L4268">
        <v>2.6666666666666665</v>
      </c>
      <c r="M4268">
        <v>8</v>
      </c>
      <c r="N4268">
        <v>6</v>
      </c>
      <c r="O4268">
        <v>5</v>
      </c>
      <c r="P4268">
        <v>1</v>
      </c>
      <c r="Q4268">
        <v>1</v>
      </c>
      <c r="R4268">
        <v>3</v>
      </c>
      <c r="S4268">
        <v>0</v>
      </c>
      <c r="T4268">
        <v>0</v>
      </c>
      <c r="U4268">
        <v>1</v>
      </c>
    </row>
    <row r="4269" spans="1:21" x14ac:dyDescent="0.35">
      <c r="A4269" t="s">
        <v>536</v>
      </c>
      <c r="B4269">
        <v>44442</v>
      </c>
      <c r="C4269" t="s">
        <v>193</v>
      </c>
      <c r="D4269" t="s">
        <v>26</v>
      </c>
      <c r="E4269">
        <v>1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5</v>
      </c>
      <c r="M4269">
        <v>3</v>
      </c>
      <c r="N4269">
        <v>3</v>
      </c>
      <c r="O4269">
        <v>3</v>
      </c>
      <c r="P4269">
        <v>1</v>
      </c>
      <c r="Q4269">
        <v>1</v>
      </c>
      <c r="R4269">
        <v>3</v>
      </c>
      <c r="S4269">
        <v>0</v>
      </c>
      <c r="T4269">
        <v>0</v>
      </c>
      <c r="U4269">
        <v>0</v>
      </c>
    </row>
    <row r="4270" spans="1:21" x14ac:dyDescent="0.35">
      <c r="A4270" t="s">
        <v>536</v>
      </c>
      <c r="B4270">
        <v>44443</v>
      </c>
      <c r="C4270" t="s">
        <v>525</v>
      </c>
      <c r="D4270" t="s">
        <v>26</v>
      </c>
      <c r="E4270">
        <v>1</v>
      </c>
      <c r="F4270">
        <v>0</v>
      </c>
      <c r="G4270">
        <v>0</v>
      </c>
      <c r="H4270">
        <v>1</v>
      </c>
      <c r="I4270">
        <v>0</v>
      </c>
      <c r="J4270">
        <v>0</v>
      </c>
      <c r="K4270">
        <v>0</v>
      </c>
      <c r="L4270">
        <v>5.333333333333333</v>
      </c>
      <c r="M4270">
        <v>7</v>
      </c>
      <c r="N4270">
        <v>2</v>
      </c>
      <c r="O4270">
        <v>2</v>
      </c>
      <c r="P4270">
        <v>1</v>
      </c>
      <c r="Q4270">
        <v>1</v>
      </c>
      <c r="R4270">
        <v>4</v>
      </c>
      <c r="S4270">
        <v>0</v>
      </c>
      <c r="T4270">
        <v>0</v>
      </c>
      <c r="U4270">
        <v>0</v>
      </c>
    </row>
    <row r="4271" spans="1:21" x14ac:dyDescent="0.35">
      <c r="A4271" t="s">
        <v>536</v>
      </c>
      <c r="B4271">
        <v>44444</v>
      </c>
      <c r="C4271" t="s">
        <v>526</v>
      </c>
      <c r="D4271" t="s">
        <v>26</v>
      </c>
      <c r="E4271">
        <v>1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6</v>
      </c>
      <c r="M4271">
        <v>6</v>
      </c>
      <c r="N4271">
        <v>3</v>
      </c>
      <c r="O4271">
        <v>3</v>
      </c>
      <c r="P4271">
        <v>2</v>
      </c>
      <c r="Q4271">
        <v>0</v>
      </c>
      <c r="R4271">
        <v>0</v>
      </c>
      <c r="S4271">
        <v>0</v>
      </c>
      <c r="T4271">
        <v>0</v>
      </c>
      <c r="U4271">
        <v>0</v>
      </c>
    </row>
    <row r="4272" spans="1:21" x14ac:dyDescent="0.35">
      <c r="A4272" t="s">
        <v>536</v>
      </c>
      <c r="B4272">
        <v>44446</v>
      </c>
      <c r="C4272" t="s">
        <v>524</v>
      </c>
      <c r="D4272" t="s">
        <v>106</v>
      </c>
      <c r="E4272">
        <v>1</v>
      </c>
      <c r="F4272">
        <v>0</v>
      </c>
      <c r="G4272">
        <v>0</v>
      </c>
      <c r="H4272">
        <v>0</v>
      </c>
      <c r="I4272">
        <v>1</v>
      </c>
      <c r="J4272">
        <v>0</v>
      </c>
      <c r="K4272">
        <v>0</v>
      </c>
      <c r="L4272">
        <v>7</v>
      </c>
      <c r="M4272">
        <v>1</v>
      </c>
      <c r="N4272">
        <v>2</v>
      </c>
      <c r="O4272">
        <v>2</v>
      </c>
      <c r="P4272">
        <v>0</v>
      </c>
      <c r="Q4272">
        <v>2</v>
      </c>
      <c r="R4272">
        <v>11</v>
      </c>
      <c r="S4272">
        <v>0</v>
      </c>
      <c r="T4272">
        <v>0</v>
      </c>
      <c r="U4272">
        <v>0</v>
      </c>
    </row>
    <row r="4273" spans="1:21" x14ac:dyDescent="0.35">
      <c r="A4273" t="s">
        <v>536</v>
      </c>
      <c r="B4273">
        <v>44447</v>
      </c>
      <c r="C4273" t="s">
        <v>523</v>
      </c>
      <c r="D4273" t="s">
        <v>106</v>
      </c>
      <c r="E4273">
        <v>1</v>
      </c>
      <c r="F4273">
        <v>0</v>
      </c>
      <c r="G4273">
        <v>0</v>
      </c>
      <c r="H4273">
        <v>1</v>
      </c>
      <c r="I4273">
        <v>0</v>
      </c>
      <c r="J4273">
        <v>0</v>
      </c>
      <c r="K4273">
        <v>0</v>
      </c>
      <c r="L4273">
        <v>6</v>
      </c>
      <c r="M4273">
        <v>3</v>
      </c>
      <c r="N4273">
        <v>1</v>
      </c>
      <c r="O4273">
        <v>1</v>
      </c>
      <c r="P4273">
        <v>0</v>
      </c>
      <c r="Q4273">
        <v>1</v>
      </c>
      <c r="R4273">
        <v>7</v>
      </c>
      <c r="S4273">
        <v>0</v>
      </c>
      <c r="T4273">
        <v>0</v>
      </c>
      <c r="U4273">
        <v>0</v>
      </c>
    </row>
    <row r="4274" spans="1:21" x14ac:dyDescent="0.35">
      <c r="A4274" t="s">
        <v>536</v>
      </c>
      <c r="B4274" t="s">
        <v>0</v>
      </c>
      <c r="C4274" t="s">
        <v>1</v>
      </c>
      <c r="D4274" t="s">
        <v>2</v>
      </c>
      <c r="E4274" t="s">
        <v>3</v>
      </c>
      <c r="F4274" t="s">
        <v>4</v>
      </c>
      <c r="G4274" t="s">
        <v>5</v>
      </c>
      <c r="H4274" t="s">
        <v>6</v>
      </c>
      <c r="I4274" t="s">
        <v>7</v>
      </c>
      <c r="J4274" t="s">
        <v>8</v>
      </c>
      <c r="K4274" t="s">
        <v>9</v>
      </c>
      <c r="L4274" t="s">
        <v>10</v>
      </c>
      <c r="M4274" t="s">
        <v>11</v>
      </c>
      <c r="N4274" t="s">
        <v>12</v>
      </c>
      <c r="O4274" t="s">
        <v>13</v>
      </c>
      <c r="P4274" t="s">
        <v>14</v>
      </c>
      <c r="Q4274" t="s">
        <v>15</v>
      </c>
      <c r="R4274" t="s">
        <v>16</v>
      </c>
      <c r="S4274" t="s">
        <v>17</v>
      </c>
      <c r="T4274" t="s">
        <v>18</v>
      </c>
      <c r="U4274" t="s">
        <v>19</v>
      </c>
    </row>
    <row r="4275" spans="1:21" x14ac:dyDescent="0.35">
      <c r="A4275" t="s">
        <v>536</v>
      </c>
      <c r="B4275">
        <v>44449</v>
      </c>
      <c r="C4275" t="s">
        <v>525</v>
      </c>
      <c r="D4275" t="s">
        <v>61</v>
      </c>
      <c r="E4275">
        <v>1</v>
      </c>
      <c r="F4275">
        <v>0</v>
      </c>
      <c r="G4275">
        <v>0</v>
      </c>
      <c r="H4275">
        <v>0</v>
      </c>
      <c r="I4275">
        <v>1</v>
      </c>
      <c r="J4275">
        <v>0</v>
      </c>
      <c r="K4275">
        <v>0</v>
      </c>
      <c r="L4275">
        <v>6</v>
      </c>
      <c r="M4275">
        <v>4</v>
      </c>
      <c r="N4275">
        <v>3</v>
      </c>
      <c r="O4275">
        <v>3</v>
      </c>
      <c r="P4275">
        <v>1</v>
      </c>
      <c r="Q4275">
        <v>5</v>
      </c>
      <c r="R4275">
        <v>7</v>
      </c>
      <c r="S4275">
        <v>1</v>
      </c>
      <c r="T4275">
        <v>0</v>
      </c>
      <c r="U4275">
        <v>1</v>
      </c>
    </row>
    <row r="4276" spans="1:21" x14ac:dyDescent="0.35">
      <c r="A4276" t="s">
        <v>536</v>
      </c>
      <c r="B4276">
        <v>44450</v>
      </c>
      <c r="C4276" t="s">
        <v>526</v>
      </c>
      <c r="D4276" t="s">
        <v>61</v>
      </c>
      <c r="E4276">
        <v>1</v>
      </c>
      <c r="F4276">
        <v>0</v>
      </c>
      <c r="G4276">
        <v>0</v>
      </c>
      <c r="H4276">
        <v>0</v>
      </c>
      <c r="I4276">
        <v>1</v>
      </c>
      <c r="J4276">
        <v>0</v>
      </c>
      <c r="K4276">
        <v>0</v>
      </c>
      <c r="L4276">
        <v>4.666666666666667</v>
      </c>
      <c r="M4276">
        <v>3</v>
      </c>
      <c r="N4276">
        <v>4</v>
      </c>
      <c r="O4276">
        <v>4</v>
      </c>
      <c r="P4276">
        <v>0</v>
      </c>
      <c r="Q4276">
        <v>2</v>
      </c>
      <c r="R4276">
        <v>4</v>
      </c>
      <c r="S4276">
        <v>0</v>
      </c>
      <c r="T4276">
        <v>0</v>
      </c>
      <c r="U4276">
        <v>0</v>
      </c>
    </row>
    <row r="4277" spans="1:21" x14ac:dyDescent="0.35">
      <c r="A4277" t="s">
        <v>536</v>
      </c>
      <c r="B4277">
        <v>44451</v>
      </c>
      <c r="C4277" t="s">
        <v>524</v>
      </c>
      <c r="D4277" t="s">
        <v>61</v>
      </c>
      <c r="E4277">
        <v>1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0.66666666666666663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</row>
    <row r="4278" spans="1:21" x14ac:dyDescent="0.35">
      <c r="A4278" t="s">
        <v>536</v>
      </c>
      <c r="B4278">
        <v>44452</v>
      </c>
      <c r="C4278" t="s">
        <v>523</v>
      </c>
      <c r="D4278" t="s">
        <v>45</v>
      </c>
      <c r="E4278">
        <v>1</v>
      </c>
      <c r="F4278">
        <v>0</v>
      </c>
      <c r="G4278">
        <v>0</v>
      </c>
      <c r="H4278">
        <v>0</v>
      </c>
      <c r="I4278">
        <v>1</v>
      </c>
      <c r="J4278">
        <v>0</v>
      </c>
      <c r="K4278">
        <v>0</v>
      </c>
      <c r="L4278">
        <v>4</v>
      </c>
      <c r="M4278">
        <v>6</v>
      </c>
      <c r="N4278">
        <v>8</v>
      </c>
      <c r="O4278">
        <v>8</v>
      </c>
      <c r="P4278">
        <v>4</v>
      </c>
      <c r="Q4278">
        <v>3</v>
      </c>
      <c r="R4278">
        <v>3</v>
      </c>
      <c r="S4278">
        <v>0</v>
      </c>
      <c r="T4278">
        <v>0</v>
      </c>
      <c r="U4278">
        <v>0</v>
      </c>
    </row>
    <row r="4279" spans="1:21" x14ac:dyDescent="0.35">
      <c r="A4279" t="s">
        <v>536</v>
      </c>
      <c r="B4279">
        <v>44453</v>
      </c>
      <c r="C4279" t="s">
        <v>193</v>
      </c>
      <c r="D4279" t="s">
        <v>45</v>
      </c>
      <c r="E4279">
        <v>1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0</v>
      </c>
      <c r="L4279">
        <v>3.6666666666666665</v>
      </c>
      <c r="M4279">
        <v>5</v>
      </c>
      <c r="N4279">
        <v>3</v>
      </c>
      <c r="O4279">
        <v>3</v>
      </c>
      <c r="P4279">
        <v>1</v>
      </c>
      <c r="Q4279">
        <v>2</v>
      </c>
      <c r="R4279">
        <v>3</v>
      </c>
      <c r="S4279">
        <v>1</v>
      </c>
      <c r="T4279">
        <v>0</v>
      </c>
      <c r="U4279">
        <v>0</v>
      </c>
    </row>
    <row r="4280" spans="1:21" x14ac:dyDescent="0.35">
      <c r="A4280" t="s">
        <v>536</v>
      </c>
      <c r="B4280">
        <v>44454</v>
      </c>
      <c r="C4280" t="s">
        <v>525</v>
      </c>
      <c r="D4280" t="s">
        <v>45</v>
      </c>
      <c r="E4280">
        <v>1</v>
      </c>
      <c r="F4280">
        <v>0</v>
      </c>
      <c r="G4280">
        <v>0</v>
      </c>
      <c r="H4280">
        <v>1</v>
      </c>
      <c r="I4280">
        <v>0</v>
      </c>
      <c r="J4280">
        <v>0</v>
      </c>
      <c r="K4280">
        <v>0</v>
      </c>
      <c r="L4280">
        <v>6</v>
      </c>
      <c r="M4280">
        <v>5</v>
      </c>
      <c r="N4280">
        <v>3</v>
      </c>
      <c r="O4280">
        <v>3</v>
      </c>
      <c r="P4280">
        <v>2</v>
      </c>
      <c r="Q4280">
        <v>3</v>
      </c>
      <c r="R4280">
        <v>4</v>
      </c>
      <c r="S4280">
        <v>1</v>
      </c>
      <c r="T4280">
        <v>0</v>
      </c>
      <c r="U4280">
        <v>0</v>
      </c>
    </row>
    <row r="4281" spans="1:21" x14ac:dyDescent="0.35">
      <c r="A4281" t="s">
        <v>536</v>
      </c>
      <c r="B4281">
        <v>44455</v>
      </c>
      <c r="C4281" t="s">
        <v>534</v>
      </c>
      <c r="D4281" t="s">
        <v>45</v>
      </c>
      <c r="E4281">
        <v>1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1</v>
      </c>
      <c r="M4281">
        <v>1</v>
      </c>
      <c r="N4281">
        <v>0</v>
      </c>
      <c r="O4281">
        <v>0</v>
      </c>
      <c r="P4281">
        <v>0</v>
      </c>
      <c r="Q4281">
        <v>0</v>
      </c>
      <c r="R4281">
        <v>2</v>
      </c>
      <c r="S4281">
        <v>1</v>
      </c>
      <c r="T4281">
        <v>0</v>
      </c>
      <c r="U4281">
        <v>0</v>
      </c>
    </row>
    <row r="4282" spans="1:21" x14ac:dyDescent="0.35">
      <c r="A4282" t="s">
        <v>536</v>
      </c>
      <c r="B4282">
        <v>44456</v>
      </c>
      <c r="C4282" t="s">
        <v>482</v>
      </c>
      <c r="D4282" t="s">
        <v>110</v>
      </c>
      <c r="E4282">
        <v>1</v>
      </c>
      <c r="F4282">
        <v>0</v>
      </c>
      <c r="G4282">
        <v>0</v>
      </c>
      <c r="H4282">
        <v>0</v>
      </c>
      <c r="I4282">
        <v>1</v>
      </c>
      <c r="J4282">
        <v>0</v>
      </c>
      <c r="K4282">
        <v>0</v>
      </c>
      <c r="L4282">
        <v>4</v>
      </c>
      <c r="M4282">
        <v>4</v>
      </c>
      <c r="N4282">
        <v>4</v>
      </c>
      <c r="O4282">
        <v>4</v>
      </c>
      <c r="P4282">
        <v>2</v>
      </c>
      <c r="Q4282">
        <v>0</v>
      </c>
      <c r="R4282">
        <v>4</v>
      </c>
      <c r="S4282">
        <v>0</v>
      </c>
      <c r="T4282">
        <v>0</v>
      </c>
      <c r="U4282">
        <v>0</v>
      </c>
    </row>
    <row r="4283" spans="1:21" x14ac:dyDescent="0.35">
      <c r="A4283" t="s">
        <v>536</v>
      </c>
      <c r="B4283">
        <v>44457</v>
      </c>
      <c r="C4283" t="s">
        <v>523</v>
      </c>
      <c r="D4283" t="s">
        <v>110</v>
      </c>
      <c r="E4283">
        <v>1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7</v>
      </c>
      <c r="M4283">
        <v>3</v>
      </c>
      <c r="N4283">
        <v>0</v>
      </c>
      <c r="O4283">
        <v>0</v>
      </c>
      <c r="P4283">
        <v>0</v>
      </c>
      <c r="Q4283">
        <v>1</v>
      </c>
      <c r="R4283">
        <v>9</v>
      </c>
      <c r="S4283">
        <v>0</v>
      </c>
      <c r="T4283">
        <v>0</v>
      </c>
      <c r="U4283">
        <v>0</v>
      </c>
    </row>
    <row r="4284" spans="1:21" x14ac:dyDescent="0.35">
      <c r="A4284" t="s">
        <v>536</v>
      </c>
      <c r="B4284">
        <v>44458</v>
      </c>
      <c r="C4284" t="s">
        <v>193</v>
      </c>
      <c r="D4284" t="s">
        <v>110</v>
      </c>
      <c r="E4284">
        <v>1</v>
      </c>
      <c r="F4284">
        <v>0</v>
      </c>
      <c r="G4284">
        <v>0</v>
      </c>
      <c r="H4284">
        <v>0</v>
      </c>
      <c r="I4284">
        <v>1</v>
      </c>
      <c r="J4284">
        <v>0</v>
      </c>
      <c r="K4284">
        <v>0</v>
      </c>
      <c r="L4284">
        <v>0.33333333333333331</v>
      </c>
      <c r="M4284">
        <v>3</v>
      </c>
      <c r="N4284">
        <v>5</v>
      </c>
      <c r="O4284">
        <v>4</v>
      </c>
      <c r="P4284">
        <v>0</v>
      </c>
      <c r="Q4284">
        <v>1</v>
      </c>
      <c r="R4284">
        <v>0</v>
      </c>
      <c r="S4284">
        <v>0</v>
      </c>
      <c r="T4284">
        <v>0</v>
      </c>
      <c r="U4284">
        <v>0</v>
      </c>
    </row>
    <row r="4285" spans="1:21" x14ac:dyDescent="0.35">
      <c r="A4285" t="s">
        <v>536</v>
      </c>
      <c r="B4285">
        <v>44460</v>
      </c>
      <c r="C4285" t="s">
        <v>525</v>
      </c>
      <c r="D4285" t="s">
        <v>50</v>
      </c>
      <c r="E4285">
        <v>1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5.666666666666667</v>
      </c>
      <c r="M4285">
        <v>8</v>
      </c>
      <c r="N4285">
        <v>5</v>
      </c>
      <c r="O4285">
        <v>5</v>
      </c>
      <c r="P4285">
        <v>1</v>
      </c>
      <c r="Q4285">
        <v>3</v>
      </c>
      <c r="R4285">
        <v>6</v>
      </c>
      <c r="S4285">
        <v>0</v>
      </c>
      <c r="T4285">
        <v>0</v>
      </c>
      <c r="U4285">
        <v>0</v>
      </c>
    </row>
    <row r="4286" spans="1:21" x14ac:dyDescent="0.35">
      <c r="A4286" t="s">
        <v>536</v>
      </c>
      <c r="B4286">
        <v>44461</v>
      </c>
      <c r="C4286" t="s">
        <v>482</v>
      </c>
      <c r="D4286" t="s">
        <v>50</v>
      </c>
      <c r="E4286">
        <v>1</v>
      </c>
      <c r="F4286">
        <v>0</v>
      </c>
      <c r="G4286">
        <v>0</v>
      </c>
      <c r="H4286">
        <v>0</v>
      </c>
      <c r="I4286">
        <v>1</v>
      </c>
      <c r="J4286">
        <v>0</v>
      </c>
      <c r="K4286">
        <v>0</v>
      </c>
      <c r="L4286">
        <v>1</v>
      </c>
      <c r="M4286">
        <v>2</v>
      </c>
      <c r="N4286">
        <v>3</v>
      </c>
      <c r="O4286">
        <v>2</v>
      </c>
      <c r="P4286">
        <v>0</v>
      </c>
      <c r="Q4286">
        <v>1</v>
      </c>
      <c r="R4286">
        <v>2</v>
      </c>
      <c r="S4286">
        <v>0</v>
      </c>
      <c r="T4286">
        <v>0</v>
      </c>
      <c r="U4286">
        <v>0</v>
      </c>
    </row>
    <row r="4287" spans="1:21" x14ac:dyDescent="0.35">
      <c r="A4287" t="s">
        <v>536</v>
      </c>
      <c r="B4287">
        <v>44462</v>
      </c>
      <c r="C4287" t="s">
        <v>523</v>
      </c>
      <c r="D4287" t="s">
        <v>50</v>
      </c>
      <c r="E4287">
        <v>1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5.333333333333333</v>
      </c>
      <c r="M4287">
        <v>3</v>
      </c>
      <c r="N4287">
        <v>4</v>
      </c>
      <c r="O4287">
        <v>4</v>
      </c>
      <c r="P4287">
        <v>1</v>
      </c>
      <c r="Q4287">
        <v>3</v>
      </c>
      <c r="R4287">
        <v>7</v>
      </c>
      <c r="S4287">
        <v>0</v>
      </c>
      <c r="T4287">
        <v>0</v>
      </c>
      <c r="U4287">
        <v>0</v>
      </c>
    </row>
    <row r="4288" spans="1:21" x14ac:dyDescent="0.35">
      <c r="A4288" t="s">
        <v>536</v>
      </c>
      <c r="B4288">
        <v>44463</v>
      </c>
      <c r="C4288" t="s">
        <v>532</v>
      </c>
      <c r="D4288" t="s">
        <v>120</v>
      </c>
      <c r="E4288">
        <v>1</v>
      </c>
      <c r="F4288">
        <v>0</v>
      </c>
      <c r="G4288">
        <v>0</v>
      </c>
      <c r="H4288">
        <v>0</v>
      </c>
      <c r="I4288">
        <v>1</v>
      </c>
      <c r="J4288">
        <v>0</v>
      </c>
      <c r="K4288">
        <v>0</v>
      </c>
      <c r="L4288">
        <v>4</v>
      </c>
      <c r="M4288">
        <v>5</v>
      </c>
      <c r="N4288">
        <v>3</v>
      </c>
      <c r="O4288">
        <v>3</v>
      </c>
      <c r="P4288">
        <v>1</v>
      </c>
      <c r="Q4288">
        <v>0</v>
      </c>
      <c r="R4288">
        <v>1</v>
      </c>
      <c r="S4288">
        <v>0</v>
      </c>
      <c r="T4288">
        <v>0</v>
      </c>
      <c r="U4288">
        <v>0</v>
      </c>
    </row>
    <row r="4289" spans="1:21" x14ac:dyDescent="0.35">
      <c r="A4289" t="s">
        <v>536</v>
      </c>
      <c r="B4289">
        <v>44464</v>
      </c>
      <c r="C4289" t="s">
        <v>482</v>
      </c>
      <c r="D4289" t="s">
        <v>120</v>
      </c>
      <c r="E4289">
        <v>1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3</v>
      </c>
      <c r="M4289">
        <v>3</v>
      </c>
      <c r="N4289">
        <v>2</v>
      </c>
      <c r="O4289">
        <v>2</v>
      </c>
      <c r="P4289">
        <v>0</v>
      </c>
      <c r="Q4289">
        <v>2</v>
      </c>
      <c r="R4289">
        <v>3</v>
      </c>
      <c r="S4289">
        <v>0</v>
      </c>
      <c r="T4289">
        <v>0</v>
      </c>
      <c r="U4289">
        <v>0</v>
      </c>
    </row>
    <row r="4290" spans="1:21" x14ac:dyDescent="0.35">
      <c r="A4290" t="s">
        <v>536</v>
      </c>
      <c r="B4290">
        <v>44465</v>
      </c>
      <c r="C4290" t="s">
        <v>525</v>
      </c>
      <c r="D4290" t="s">
        <v>120</v>
      </c>
      <c r="E4290">
        <v>1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5</v>
      </c>
      <c r="M4290">
        <v>7</v>
      </c>
      <c r="N4290">
        <v>3</v>
      </c>
      <c r="O4290">
        <v>3</v>
      </c>
      <c r="P4290">
        <v>1</v>
      </c>
      <c r="Q4290">
        <v>3</v>
      </c>
      <c r="R4290">
        <v>9</v>
      </c>
      <c r="S4290">
        <v>0</v>
      </c>
      <c r="T4290">
        <v>0</v>
      </c>
      <c r="U4290">
        <v>0</v>
      </c>
    </row>
    <row r="4291" spans="1:21" x14ac:dyDescent="0.35">
      <c r="A4291" t="s">
        <v>536</v>
      </c>
      <c r="B4291">
        <v>44467</v>
      </c>
      <c r="C4291" t="s">
        <v>523</v>
      </c>
      <c r="D4291" t="s">
        <v>61</v>
      </c>
      <c r="E4291">
        <v>1</v>
      </c>
      <c r="F4291">
        <v>0</v>
      </c>
      <c r="G4291">
        <v>0</v>
      </c>
      <c r="H4291">
        <v>0</v>
      </c>
      <c r="I4291">
        <v>1</v>
      </c>
      <c r="J4291">
        <v>0</v>
      </c>
      <c r="K4291">
        <v>0</v>
      </c>
      <c r="L4291">
        <v>4</v>
      </c>
      <c r="M4291">
        <v>5</v>
      </c>
      <c r="N4291">
        <v>2</v>
      </c>
      <c r="O4291">
        <v>2</v>
      </c>
      <c r="P4291">
        <v>0</v>
      </c>
      <c r="Q4291">
        <v>4</v>
      </c>
      <c r="R4291">
        <v>6</v>
      </c>
      <c r="S4291">
        <v>0</v>
      </c>
      <c r="T4291">
        <v>0</v>
      </c>
      <c r="U4291">
        <v>1</v>
      </c>
    </row>
    <row r="4292" spans="1:21" x14ac:dyDescent="0.35">
      <c r="A4292" t="s">
        <v>536</v>
      </c>
      <c r="B4292">
        <v>44468</v>
      </c>
      <c r="C4292" t="s">
        <v>528</v>
      </c>
      <c r="D4292" t="s">
        <v>61</v>
      </c>
      <c r="E4292">
        <v>1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3</v>
      </c>
      <c r="M4292">
        <v>5</v>
      </c>
      <c r="N4292">
        <v>5</v>
      </c>
      <c r="O4292">
        <v>5</v>
      </c>
      <c r="P4292">
        <v>1</v>
      </c>
      <c r="Q4292">
        <v>3</v>
      </c>
      <c r="R4292">
        <v>2</v>
      </c>
      <c r="S4292">
        <v>0</v>
      </c>
      <c r="T4292">
        <v>0</v>
      </c>
      <c r="U4292">
        <v>0</v>
      </c>
    </row>
    <row r="4293" spans="1:21" x14ac:dyDescent="0.35">
      <c r="A4293" t="s">
        <v>536</v>
      </c>
      <c r="B4293">
        <v>44469</v>
      </c>
      <c r="C4293" t="s">
        <v>482</v>
      </c>
      <c r="D4293" t="s">
        <v>61</v>
      </c>
      <c r="E4293">
        <v>1</v>
      </c>
      <c r="F4293">
        <v>0</v>
      </c>
      <c r="G4293">
        <v>0</v>
      </c>
      <c r="H4293">
        <v>0</v>
      </c>
      <c r="I4293">
        <v>1</v>
      </c>
      <c r="J4293">
        <v>0</v>
      </c>
      <c r="K4293">
        <v>0</v>
      </c>
      <c r="L4293">
        <v>4.666666666666667</v>
      </c>
      <c r="M4293">
        <v>6</v>
      </c>
      <c r="N4293">
        <v>4</v>
      </c>
      <c r="O4293">
        <v>4</v>
      </c>
      <c r="P4293">
        <v>4</v>
      </c>
      <c r="Q4293">
        <v>1</v>
      </c>
      <c r="R4293">
        <v>7</v>
      </c>
      <c r="S4293">
        <v>0</v>
      </c>
      <c r="T4293">
        <v>0</v>
      </c>
      <c r="U4293">
        <v>0</v>
      </c>
    </row>
    <row r="4294" spans="1:21" x14ac:dyDescent="0.35">
      <c r="A4294" t="s">
        <v>536</v>
      </c>
      <c r="B4294">
        <v>44470</v>
      </c>
      <c r="C4294" t="s">
        <v>535</v>
      </c>
      <c r="D4294" t="s">
        <v>45</v>
      </c>
      <c r="E4294">
        <v>1</v>
      </c>
      <c r="F4294">
        <v>0</v>
      </c>
      <c r="G4294">
        <v>0</v>
      </c>
      <c r="H4294">
        <v>0</v>
      </c>
      <c r="I4294">
        <v>1</v>
      </c>
      <c r="J4294">
        <v>0</v>
      </c>
      <c r="K4294">
        <v>0</v>
      </c>
      <c r="L4294">
        <v>4</v>
      </c>
      <c r="M4294">
        <v>4</v>
      </c>
      <c r="N4294">
        <v>2</v>
      </c>
      <c r="O4294">
        <v>1</v>
      </c>
      <c r="P4294">
        <v>1</v>
      </c>
      <c r="Q4294">
        <v>3</v>
      </c>
      <c r="R4294">
        <v>5</v>
      </c>
      <c r="S4294">
        <v>0</v>
      </c>
      <c r="T4294">
        <v>0</v>
      </c>
      <c r="U4294">
        <v>0</v>
      </c>
    </row>
    <row r="4295" spans="1:21" x14ac:dyDescent="0.35">
      <c r="A4295" t="s">
        <v>536</v>
      </c>
      <c r="B4295" t="s">
        <v>0</v>
      </c>
      <c r="C4295" t="s">
        <v>1</v>
      </c>
      <c r="D4295" t="s">
        <v>2</v>
      </c>
      <c r="E4295" t="s">
        <v>3</v>
      </c>
      <c r="F4295" t="s">
        <v>4</v>
      </c>
      <c r="G4295" t="s">
        <v>5</v>
      </c>
      <c r="H4295" t="s">
        <v>6</v>
      </c>
      <c r="I4295" t="s">
        <v>7</v>
      </c>
      <c r="J4295" t="s">
        <v>8</v>
      </c>
      <c r="K4295" t="s">
        <v>9</v>
      </c>
      <c r="L4295" t="s">
        <v>10</v>
      </c>
      <c r="M4295" t="s">
        <v>11</v>
      </c>
      <c r="N4295" t="s">
        <v>12</v>
      </c>
      <c r="O4295" t="s">
        <v>13</v>
      </c>
      <c r="P4295" t="s">
        <v>14</v>
      </c>
      <c r="Q4295" t="s">
        <v>15</v>
      </c>
      <c r="R4295" t="s">
        <v>16</v>
      </c>
      <c r="S4295" t="s">
        <v>17</v>
      </c>
      <c r="T4295" t="s">
        <v>18</v>
      </c>
      <c r="U4295" t="s">
        <v>19</v>
      </c>
    </row>
    <row r="4296" spans="1:21" x14ac:dyDescent="0.35">
      <c r="A4296" t="s">
        <v>536</v>
      </c>
      <c r="B4296">
        <v>44471</v>
      </c>
      <c r="C4296" t="s">
        <v>525</v>
      </c>
      <c r="D4296" t="s">
        <v>45</v>
      </c>
      <c r="E4296">
        <v>1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5</v>
      </c>
      <c r="M4296">
        <v>3</v>
      </c>
      <c r="N4296">
        <v>1</v>
      </c>
      <c r="O4296">
        <v>1</v>
      </c>
      <c r="P4296">
        <v>0</v>
      </c>
      <c r="Q4296">
        <v>0</v>
      </c>
      <c r="R4296">
        <v>4</v>
      </c>
      <c r="S4296">
        <v>1</v>
      </c>
      <c r="T4296">
        <v>0</v>
      </c>
      <c r="U4296">
        <v>0</v>
      </c>
    </row>
    <row r="4297" spans="1:21" x14ac:dyDescent="0.35">
      <c r="A4297" t="s">
        <v>536</v>
      </c>
      <c r="B4297">
        <v>44472</v>
      </c>
      <c r="C4297" t="s">
        <v>532</v>
      </c>
      <c r="D4297" t="s">
        <v>45</v>
      </c>
      <c r="E4297">
        <v>1</v>
      </c>
      <c r="F4297">
        <v>0</v>
      </c>
      <c r="G4297">
        <v>0</v>
      </c>
      <c r="H4297">
        <v>0</v>
      </c>
      <c r="I4297">
        <v>1</v>
      </c>
      <c r="J4297">
        <v>0</v>
      </c>
      <c r="K4297">
        <v>0</v>
      </c>
      <c r="L4297">
        <v>3</v>
      </c>
      <c r="M4297">
        <v>3</v>
      </c>
      <c r="N4297">
        <v>2</v>
      </c>
      <c r="O4297">
        <v>2</v>
      </c>
      <c r="P4297">
        <v>0</v>
      </c>
      <c r="Q4297">
        <v>2</v>
      </c>
      <c r="R4297">
        <v>2</v>
      </c>
      <c r="S4297">
        <v>0</v>
      </c>
      <c r="T4297">
        <v>0</v>
      </c>
      <c r="U4297">
        <v>1</v>
      </c>
    </row>
    <row r="4298" spans="1:21" x14ac:dyDescent="0.35">
      <c r="A4298" t="s">
        <v>536</v>
      </c>
      <c r="B4298" t="s">
        <v>77</v>
      </c>
      <c r="C4298" t="s">
        <v>78</v>
      </c>
      <c r="E4298">
        <v>162</v>
      </c>
      <c r="F4298">
        <v>2</v>
      </c>
      <c r="G4298">
        <v>0</v>
      </c>
      <c r="H4298">
        <v>36</v>
      </c>
      <c r="I4298">
        <v>52</v>
      </c>
      <c r="J4298">
        <v>0</v>
      </c>
      <c r="K4298">
        <v>2</v>
      </c>
      <c r="L4298">
        <v>741.66666666666663</v>
      </c>
      <c r="M4298">
        <v>684</v>
      </c>
      <c r="N4298">
        <v>391</v>
      </c>
      <c r="O4298">
        <v>374</v>
      </c>
      <c r="P4298">
        <v>116</v>
      </c>
      <c r="Q4298">
        <v>253</v>
      </c>
      <c r="R4298">
        <v>802</v>
      </c>
      <c r="S4298">
        <v>37</v>
      </c>
      <c r="T4298">
        <v>1</v>
      </c>
      <c r="U4298">
        <v>26</v>
      </c>
    </row>
    <row r="4299" spans="1:21" x14ac:dyDescent="0.35">
      <c r="A4299" t="s">
        <v>550</v>
      </c>
      <c r="B4299" t="s">
        <v>0</v>
      </c>
      <c r="C4299" t="s">
        <v>1</v>
      </c>
      <c r="D4299" t="s">
        <v>2</v>
      </c>
      <c r="E4299" t="s">
        <v>3</v>
      </c>
      <c r="F4299" t="s">
        <v>4</v>
      </c>
      <c r="G4299" t="s">
        <v>5</v>
      </c>
      <c r="H4299" t="s">
        <v>6</v>
      </c>
      <c r="I4299" t="s">
        <v>7</v>
      </c>
      <c r="J4299" t="s">
        <v>8</v>
      </c>
      <c r="K4299" t="s">
        <v>9</v>
      </c>
      <c r="L4299" t="s">
        <v>10</v>
      </c>
      <c r="M4299" t="s">
        <v>11</v>
      </c>
      <c r="N4299" t="s">
        <v>12</v>
      </c>
      <c r="O4299" t="s">
        <v>13</v>
      </c>
      <c r="P4299" t="s">
        <v>14</v>
      </c>
      <c r="Q4299" t="s">
        <v>15</v>
      </c>
      <c r="R4299" t="s">
        <v>16</v>
      </c>
      <c r="S4299" t="s">
        <v>17</v>
      </c>
      <c r="T4299" t="s">
        <v>18</v>
      </c>
      <c r="U4299" t="s">
        <v>19</v>
      </c>
    </row>
    <row r="4300" spans="1:21" x14ac:dyDescent="0.35">
      <c r="A4300" t="s">
        <v>550</v>
      </c>
      <c r="B4300">
        <v>44287</v>
      </c>
      <c r="C4300" t="s">
        <v>537</v>
      </c>
      <c r="D4300" t="s">
        <v>34</v>
      </c>
      <c r="E4300">
        <v>1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6.666666666666667</v>
      </c>
      <c r="M4300">
        <v>2</v>
      </c>
      <c r="N4300">
        <v>1</v>
      </c>
      <c r="O4300">
        <v>1</v>
      </c>
      <c r="P4300">
        <v>0</v>
      </c>
      <c r="Q4300">
        <v>2</v>
      </c>
      <c r="R4300">
        <v>6</v>
      </c>
      <c r="S4300">
        <v>0</v>
      </c>
      <c r="T4300">
        <v>0</v>
      </c>
      <c r="U4300">
        <v>0</v>
      </c>
    </row>
    <row r="4301" spans="1:21" x14ac:dyDescent="0.35">
      <c r="A4301" t="s">
        <v>550</v>
      </c>
      <c r="B4301">
        <v>44288</v>
      </c>
      <c r="C4301" t="s">
        <v>538</v>
      </c>
      <c r="D4301" t="s">
        <v>34</v>
      </c>
      <c r="E4301">
        <v>1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5.666666666666667</v>
      </c>
      <c r="M4301">
        <v>6</v>
      </c>
      <c r="N4301">
        <v>3</v>
      </c>
      <c r="O4301">
        <v>3</v>
      </c>
      <c r="P4301">
        <v>0</v>
      </c>
      <c r="Q4301">
        <v>3</v>
      </c>
      <c r="R4301">
        <v>7</v>
      </c>
      <c r="S4301">
        <v>0</v>
      </c>
      <c r="T4301">
        <v>0</v>
      </c>
      <c r="U4301">
        <v>0</v>
      </c>
    </row>
    <row r="4302" spans="1:21" x14ac:dyDescent="0.35">
      <c r="A4302" t="s">
        <v>550</v>
      </c>
      <c r="B4302">
        <v>44289</v>
      </c>
      <c r="C4302" t="s">
        <v>539</v>
      </c>
      <c r="D4302" t="s">
        <v>34</v>
      </c>
      <c r="E4302">
        <v>1</v>
      </c>
      <c r="F4302">
        <v>0</v>
      </c>
      <c r="G4302">
        <v>0</v>
      </c>
      <c r="H4302">
        <v>0</v>
      </c>
      <c r="I4302">
        <v>1</v>
      </c>
      <c r="J4302">
        <v>0</v>
      </c>
      <c r="K4302">
        <v>0</v>
      </c>
      <c r="L4302">
        <v>5.333333333333333</v>
      </c>
      <c r="M4302">
        <v>7</v>
      </c>
      <c r="N4302">
        <v>3</v>
      </c>
      <c r="O4302">
        <v>3</v>
      </c>
      <c r="P4302">
        <v>1</v>
      </c>
      <c r="Q4302">
        <v>3</v>
      </c>
      <c r="R4302">
        <v>5</v>
      </c>
      <c r="S4302">
        <v>0</v>
      </c>
      <c r="T4302">
        <v>0</v>
      </c>
      <c r="U4302">
        <v>0</v>
      </c>
    </row>
    <row r="4303" spans="1:21" x14ac:dyDescent="0.35">
      <c r="A4303" t="s">
        <v>550</v>
      </c>
      <c r="B4303">
        <v>44291</v>
      </c>
      <c r="C4303" t="s">
        <v>540</v>
      </c>
      <c r="D4303" t="s">
        <v>74</v>
      </c>
      <c r="E4303">
        <v>1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5</v>
      </c>
      <c r="M4303">
        <v>4</v>
      </c>
      <c r="N4303">
        <v>1</v>
      </c>
      <c r="O4303">
        <v>1</v>
      </c>
      <c r="P4303">
        <v>0</v>
      </c>
      <c r="Q4303">
        <v>3</v>
      </c>
      <c r="R4303">
        <v>4</v>
      </c>
      <c r="S4303">
        <v>0</v>
      </c>
      <c r="T4303">
        <v>0</v>
      </c>
      <c r="U4303">
        <v>0</v>
      </c>
    </row>
    <row r="4304" spans="1:21" x14ac:dyDescent="0.35">
      <c r="A4304" t="s">
        <v>550</v>
      </c>
      <c r="B4304">
        <v>44292</v>
      </c>
      <c r="C4304" t="s">
        <v>541</v>
      </c>
      <c r="D4304" t="s">
        <v>74</v>
      </c>
      <c r="E4304">
        <v>1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5</v>
      </c>
      <c r="M4304">
        <v>6</v>
      </c>
      <c r="N4304">
        <v>1</v>
      </c>
      <c r="O4304">
        <v>1</v>
      </c>
      <c r="P4304">
        <v>0</v>
      </c>
      <c r="Q4304">
        <v>0</v>
      </c>
      <c r="R4304">
        <v>4</v>
      </c>
      <c r="S4304">
        <v>0</v>
      </c>
      <c r="T4304">
        <v>0</v>
      </c>
      <c r="U4304">
        <v>0</v>
      </c>
    </row>
    <row r="4305" spans="1:21" x14ac:dyDescent="0.35">
      <c r="A4305" t="s">
        <v>550</v>
      </c>
      <c r="B4305">
        <v>44293</v>
      </c>
      <c r="C4305" t="s">
        <v>537</v>
      </c>
      <c r="D4305" t="s">
        <v>74</v>
      </c>
      <c r="E4305">
        <v>1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7</v>
      </c>
      <c r="M4305">
        <v>5</v>
      </c>
      <c r="N4305">
        <v>1</v>
      </c>
      <c r="O4305">
        <v>1</v>
      </c>
      <c r="P4305">
        <v>0</v>
      </c>
      <c r="Q4305">
        <v>1</v>
      </c>
      <c r="R4305">
        <v>5</v>
      </c>
      <c r="S4305">
        <v>0</v>
      </c>
      <c r="T4305">
        <v>0</v>
      </c>
      <c r="U4305">
        <v>1</v>
      </c>
    </row>
    <row r="4306" spans="1:21" x14ac:dyDescent="0.35">
      <c r="A4306" t="s">
        <v>550</v>
      </c>
      <c r="B4306">
        <v>44295</v>
      </c>
      <c r="C4306" t="s">
        <v>538</v>
      </c>
      <c r="D4306" t="s">
        <v>58</v>
      </c>
      <c r="E4306">
        <v>1</v>
      </c>
      <c r="F4306">
        <v>0</v>
      </c>
      <c r="G4306">
        <v>0</v>
      </c>
      <c r="H4306">
        <v>1</v>
      </c>
      <c r="I4306">
        <v>0</v>
      </c>
      <c r="J4306">
        <v>0</v>
      </c>
      <c r="K4306">
        <v>0</v>
      </c>
      <c r="L4306">
        <v>8.6666666666666661</v>
      </c>
      <c r="M4306">
        <v>4</v>
      </c>
      <c r="N4306">
        <v>1</v>
      </c>
      <c r="O4306">
        <v>1</v>
      </c>
      <c r="P4306">
        <v>0</v>
      </c>
      <c r="Q4306">
        <v>1</v>
      </c>
      <c r="R4306">
        <v>7</v>
      </c>
      <c r="S4306">
        <v>0</v>
      </c>
      <c r="T4306">
        <v>0</v>
      </c>
      <c r="U4306">
        <v>0</v>
      </c>
    </row>
    <row r="4307" spans="1:21" x14ac:dyDescent="0.35">
      <c r="A4307" t="s">
        <v>550</v>
      </c>
      <c r="B4307">
        <v>44296</v>
      </c>
      <c r="C4307" t="s">
        <v>539</v>
      </c>
      <c r="D4307" t="s">
        <v>58</v>
      </c>
      <c r="E4307">
        <v>1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5</v>
      </c>
      <c r="M4307">
        <v>8</v>
      </c>
      <c r="N4307">
        <v>3</v>
      </c>
      <c r="O4307">
        <v>3</v>
      </c>
      <c r="P4307">
        <v>1</v>
      </c>
      <c r="Q4307">
        <v>2</v>
      </c>
      <c r="R4307">
        <v>6</v>
      </c>
      <c r="S4307">
        <v>0</v>
      </c>
      <c r="T4307">
        <v>0</v>
      </c>
      <c r="U4307">
        <v>0</v>
      </c>
    </row>
    <row r="4308" spans="1:21" x14ac:dyDescent="0.35">
      <c r="A4308" t="s">
        <v>550</v>
      </c>
      <c r="B4308">
        <v>44297</v>
      </c>
      <c r="C4308" t="s">
        <v>540</v>
      </c>
      <c r="D4308" t="s">
        <v>58</v>
      </c>
      <c r="E4308">
        <v>1</v>
      </c>
      <c r="F4308">
        <v>0</v>
      </c>
      <c r="G4308">
        <v>0</v>
      </c>
      <c r="H4308">
        <v>1</v>
      </c>
      <c r="I4308">
        <v>0</v>
      </c>
      <c r="J4308">
        <v>0</v>
      </c>
      <c r="K4308">
        <v>0</v>
      </c>
      <c r="L4308">
        <v>6</v>
      </c>
      <c r="M4308">
        <v>6</v>
      </c>
      <c r="N4308">
        <v>0</v>
      </c>
      <c r="O4308">
        <v>0</v>
      </c>
      <c r="P4308">
        <v>0</v>
      </c>
      <c r="Q4308">
        <v>1</v>
      </c>
      <c r="R4308">
        <v>8</v>
      </c>
      <c r="S4308">
        <v>0</v>
      </c>
      <c r="T4308">
        <v>0</v>
      </c>
      <c r="U4308">
        <v>1</v>
      </c>
    </row>
    <row r="4309" spans="1:21" x14ac:dyDescent="0.35">
      <c r="A4309" t="s">
        <v>550</v>
      </c>
      <c r="B4309">
        <v>44298</v>
      </c>
      <c r="C4309" t="s">
        <v>541</v>
      </c>
      <c r="D4309" t="s">
        <v>87</v>
      </c>
      <c r="E4309">
        <v>1</v>
      </c>
      <c r="F4309">
        <v>0</v>
      </c>
      <c r="G4309">
        <v>0</v>
      </c>
      <c r="H4309">
        <v>0</v>
      </c>
      <c r="I4309">
        <v>1</v>
      </c>
      <c r="J4309">
        <v>0</v>
      </c>
      <c r="K4309">
        <v>0</v>
      </c>
      <c r="L4309">
        <v>5</v>
      </c>
      <c r="M4309">
        <v>3</v>
      </c>
      <c r="N4309">
        <v>2</v>
      </c>
      <c r="O4309">
        <v>2</v>
      </c>
      <c r="P4309">
        <v>1</v>
      </c>
      <c r="Q4309">
        <v>1</v>
      </c>
      <c r="R4309">
        <v>3</v>
      </c>
      <c r="S4309">
        <v>1</v>
      </c>
      <c r="T4309">
        <v>0</v>
      </c>
      <c r="U4309">
        <v>0</v>
      </c>
    </row>
    <row r="4310" spans="1:21" x14ac:dyDescent="0.35">
      <c r="A4310" t="s">
        <v>550</v>
      </c>
      <c r="B4310">
        <v>44299</v>
      </c>
      <c r="C4310" t="s">
        <v>537</v>
      </c>
      <c r="D4310" t="s">
        <v>87</v>
      </c>
      <c r="E4310">
        <v>1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6</v>
      </c>
      <c r="M4310">
        <v>4</v>
      </c>
      <c r="N4310">
        <v>5</v>
      </c>
      <c r="O4310">
        <v>5</v>
      </c>
      <c r="P4310">
        <v>2</v>
      </c>
      <c r="Q4310">
        <v>2</v>
      </c>
      <c r="R4310">
        <v>7</v>
      </c>
      <c r="S4310">
        <v>0</v>
      </c>
      <c r="T4310">
        <v>0</v>
      </c>
      <c r="U4310">
        <v>0</v>
      </c>
    </row>
    <row r="4311" spans="1:21" x14ac:dyDescent="0.35">
      <c r="A4311" t="s">
        <v>550</v>
      </c>
      <c r="B4311">
        <v>44300</v>
      </c>
      <c r="C4311" t="s">
        <v>538</v>
      </c>
      <c r="D4311" t="s">
        <v>87</v>
      </c>
      <c r="E4311">
        <v>1</v>
      </c>
      <c r="F4311">
        <v>0</v>
      </c>
      <c r="G4311">
        <v>0</v>
      </c>
      <c r="H4311">
        <v>1</v>
      </c>
      <c r="I4311">
        <v>0</v>
      </c>
      <c r="J4311">
        <v>0</v>
      </c>
      <c r="K4311">
        <v>0</v>
      </c>
      <c r="L4311">
        <v>5.666666666666667</v>
      </c>
      <c r="M4311">
        <v>3</v>
      </c>
      <c r="N4311">
        <v>0</v>
      </c>
      <c r="O4311">
        <v>0</v>
      </c>
      <c r="P4311">
        <v>0</v>
      </c>
      <c r="Q4311">
        <v>0</v>
      </c>
      <c r="R4311">
        <v>4</v>
      </c>
      <c r="S4311">
        <v>0</v>
      </c>
      <c r="T4311">
        <v>0</v>
      </c>
      <c r="U4311">
        <v>0</v>
      </c>
    </row>
    <row r="4312" spans="1:21" x14ac:dyDescent="0.35">
      <c r="A4312" t="s">
        <v>550</v>
      </c>
      <c r="B4312">
        <v>44302</v>
      </c>
      <c r="C4312" t="s">
        <v>540</v>
      </c>
      <c r="D4312" t="s">
        <v>95</v>
      </c>
      <c r="E4312">
        <v>1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6</v>
      </c>
      <c r="M4312">
        <v>4</v>
      </c>
      <c r="N4312">
        <v>1</v>
      </c>
      <c r="O4312">
        <v>1</v>
      </c>
      <c r="P4312">
        <v>1</v>
      </c>
      <c r="Q4312">
        <v>0</v>
      </c>
      <c r="R4312">
        <v>4</v>
      </c>
      <c r="S4312">
        <v>0</v>
      </c>
      <c r="T4312">
        <v>0</v>
      </c>
      <c r="U4312">
        <v>0</v>
      </c>
    </row>
    <row r="4313" spans="1:21" x14ac:dyDescent="0.35">
      <c r="A4313" t="s">
        <v>550</v>
      </c>
      <c r="B4313">
        <v>44303</v>
      </c>
      <c r="C4313" t="s">
        <v>541</v>
      </c>
      <c r="D4313" t="s">
        <v>95</v>
      </c>
      <c r="E4313">
        <v>1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4.666666666666667</v>
      </c>
      <c r="M4313">
        <v>5</v>
      </c>
      <c r="N4313">
        <v>1</v>
      </c>
      <c r="O4313">
        <v>1</v>
      </c>
      <c r="P4313">
        <v>0</v>
      </c>
      <c r="Q4313">
        <v>3</v>
      </c>
      <c r="R4313">
        <v>5</v>
      </c>
      <c r="S4313">
        <v>1</v>
      </c>
      <c r="T4313">
        <v>0</v>
      </c>
      <c r="U4313">
        <v>0</v>
      </c>
    </row>
    <row r="4314" spans="1:21" x14ac:dyDescent="0.35">
      <c r="A4314" t="s">
        <v>550</v>
      </c>
      <c r="B4314">
        <v>44304</v>
      </c>
      <c r="C4314" t="s">
        <v>542</v>
      </c>
      <c r="D4314" t="s">
        <v>95</v>
      </c>
      <c r="E4314">
        <v>1</v>
      </c>
      <c r="F4314">
        <v>0</v>
      </c>
      <c r="G4314">
        <v>0</v>
      </c>
      <c r="H4314">
        <v>1</v>
      </c>
      <c r="I4314">
        <v>0</v>
      </c>
      <c r="J4314">
        <v>0</v>
      </c>
      <c r="K4314">
        <v>0</v>
      </c>
      <c r="L4314">
        <v>5</v>
      </c>
      <c r="M4314">
        <v>4</v>
      </c>
      <c r="N4314">
        <v>0</v>
      </c>
      <c r="O4314">
        <v>0</v>
      </c>
      <c r="P4314">
        <v>0</v>
      </c>
      <c r="Q4314">
        <v>0</v>
      </c>
      <c r="R4314">
        <v>4</v>
      </c>
      <c r="S4314">
        <v>0</v>
      </c>
      <c r="T4314">
        <v>0</v>
      </c>
      <c r="U4314">
        <v>0</v>
      </c>
    </row>
    <row r="4315" spans="1:21" x14ac:dyDescent="0.35">
      <c r="A4315" t="s">
        <v>550</v>
      </c>
      <c r="B4315">
        <v>44305</v>
      </c>
      <c r="C4315" t="s">
        <v>537</v>
      </c>
      <c r="D4315" t="s">
        <v>119</v>
      </c>
      <c r="E4315">
        <v>1</v>
      </c>
      <c r="F4315">
        <v>0</v>
      </c>
      <c r="G4315">
        <v>0</v>
      </c>
      <c r="H4315">
        <v>1</v>
      </c>
      <c r="I4315">
        <v>0</v>
      </c>
      <c r="J4315">
        <v>0</v>
      </c>
      <c r="K4315">
        <v>0</v>
      </c>
      <c r="L4315">
        <v>6</v>
      </c>
      <c r="M4315">
        <v>6</v>
      </c>
      <c r="N4315">
        <v>0</v>
      </c>
      <c r="O4315">
        <v>0</v>
      </c>
      <c r="P4315">
        <v>0</v>
      </c>
      <c r="Q4315">
        <v>4</v>
      </c>
      <c r="R4315">
        <v>5</v>
      </c>
      <c r="S4315">
        <v>0</v>
      </c>
      <c r="T4315">
        <v>0</v>
      </c>
      <c r="U4315">
        <v>0</v>
      </c>
    </row>
    <row r="4316" spans="1:21" x14ac:dyDescent="0.35">
      <c r="A4316" t="s">
        <v>550</v>
      </c>
      <c r="B4316">
        <v>44306</v>
      </c>
      <c r="C4316" t="s">
        <v>539</v>
      </c>
      <c r="D4316" t="s">
        <v>119</v>
      </c>
      <c r="E4316">
        <v>1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4</v>
      </c>
      <c r="M4316">
        <v>7</v>
      </c>
      <c r="N4316">
        <v>4</v>
      </c>
      <c r="O4316">
        <v>4</v>
      </c>
      <c r="P4316">
        <v>1</v>
      </c>
      <c r="Q4316">
        <v>2</v>
      </c>
      <c r="R4316">
        <v>4</v>
      </c>
      <c r="S4316">
        <v>0</v>
      </c>
      <c r="T4316">
        <v>0</v>
      </c>
      <c r="U4316">
        <v>0</v>
      </c>
    </row>
    <row r="4317" spans="1:21" x14ac:dyDescent="0.35">
      <c r="A4317" t="s">
        <v>550</v>
      </c>
      <c r="B4317">
        <v>44307</v>
      </c>
      <c r="C4317" t="s">
        <v>540</v>
      </c>
      <c r="D4317" t="s">
        <v>119</v>
      </c>
      <c r="E4317">
        <v>1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4</v>
      </c>
      <c r="M4317">
        <v>5</v>
      </c>
      <c r="N4317">
        <v>3</v>
      </c>
      <c r="O4317">
        <v>3</v>
      </c>
      <c r="P4317">
        <v>1</v>
      </c>
      <c r="Q4317">
        <v>2</v>
      </c>
      <c r="R4317">
        <v>5</v>
      </c>
      <c r="S4317">
        <v>0</v>
      </c>
      <c r="T4317">
        <v>0</v>
      </c>
      <c r="U4317">
        <v>1</v>
      </c>
    </row>
    <row r="4318" spans="1:21" x14ac:dyDescent="0.35">
      <c r="A4318" t="s">
        <v>550</v>
      </c>
      <c r="B4318">
        <v>44308</v>
      </c>
      <c r="C4318" t="s">
        <v>541</v>
      </c>
      <c r="D4318" t="s">
        <v>97</v>
      </c>
      <c r="E4318">
        <v>1</v>
      </c>
      <c r="F4318">
        <v>0</v>
      </c>
      <c r="G4318">
        <v>0</v>
      </c>
      <c r="H4318">
        <v>1</v>
      </c>
      <c r="I4318">
        <v>0</v>
      </c>
      <c r="J4318">
        <v>0</v>
      </c>
      <c r="K4318">
        <v>0</v>
      </c>
      <c r="L4318">
        <v>5</v>
      </c>
      <c r="M4318">
        <v>2</v>
      </c>
      <c r="N4318">
        <v>0</v>
      </c>
      <c r="O4318">
        <v>0</v>
      </c>
      <c r="P4318">
        <v>0</v>
      </c>
      <c r="Q4318">
        <v>0</v>
      </c>
      <c r="R4318">
        <v>2</v>
      </c>
      <c r="S4318">
        <v>1</v>
      </c>
      <c r="T4318">
        <v>0</v>
      </c>
      <c r="U4318">
        <v>0</v>
      </c>
    </row>
    <row r="4319" spans="1:21" x14ac:dyDescent="0.35">
      <c r="A4319" t="s">
        <v>550</v>
      </c>
      <c r="B4319">
        <v>44309</v>
      </c>
      <c r="C4319" t="s">
        <v>542</v>
      </c>
      <c r="D4319" t="s">
        <v>97</v>
      </c>
      <c r="E4319">
        <v>1</v>
      </c>
      <c r="F4319">
        <v>0</v>
      </c>
      <c r="G4319">
        <v>0</v>
      </c>
      <c r="H4319">
        <v>1</v>
      </c>
      <c r="I4319">
        <v>0</v>
      </c>
      <c r="J4319">
        <v>0</v>
      </c>
      <c r="K4319">
        <v>0</v>
      </c>
      <c r="L4319">
        <v>7</v>
      </c>
      <c r="M4319">
        <v>1</v>
      </c>
      <c r="N4319">
        <v>1</v>
      </c>
      <c r="O4319">
        <v>1</v>
      </c>
      <c r="P4319">
        <v>1</v>
      </c>
      <c r="Q4319">
        <v>1</v>
      </c>
      <c r="R4319">
        <v>7</v>
      </c>
      <c r="S4319">
        <v>0</v>
      </c>
      <c r="T4319">
        <v>0</v>
      </c>
      <c r="U4319">
        <v>0</v>
      </c>
    </row>
    <row r="4320" spans="1:21" x14ac:dyDescent="0.35">
      <c r="A4320" t="s">
        <v>550</v>
      </c>
      <c r="B4320" t="s">
        <v>0</v>
      </c>
      <c r="C4320" t="s">
        <v>1</v>
      </c>
      <c r="D4320" t="s">
        <v>2</v>
      </c>
      <c r="E4320" t="s">
        <v>3</v>
      </c>
      <c r="F4320" t="s">
        <v>4</v>
      </c>
      <c r="G4320" t="s">
        <v>5</v>
      </c>
      <c r="H4320" t="s">
        <v>6</v>
      </c>
      <c r="I4320" t="s">
        <v>7</v>
      </c>
      <c r="J4320" t="s">
        <v>8</v>
      </c>
      <c r="K4320" t="s">
        <v>9</v>
      </c>
      <c r="L4320" t="s">
        <v>10</v>
      </c>
      <c r="M4320" t="s">
        <v>11</v>
      </c>
      <c r="N4320" t="s">
        <v>12</v>
      </c>
      <c r="O4320" t="s">
        <v>13</v>
      </c>
      <c r="P4320" t="s">
        <v>14</v>
      </c>
      <c r="Q4320" t="s">
        <v>15</v>
      </c>
      <c r="R4320" t="s">
        <v>16</v>
      </c>
      <c r="S4320" t="s">
        <v>17</v>
      </c>
      <c r="T4320" t="s">
        <v>18</v>
      </c>
      <c r="U4320" t="s">
        <v>19</v>
      </c>
    </row>
    <row r="4321" spans="1:21" x14ac:dyDescent="0.35">
      <c r="A4321" t="s">
        <v>550</v>
      </c>
      <c r="B4321">
        <v>44310</v>
      </c>
      <c r="C4321" t="s">
        <v>537</v>
      </c>
      <c r="D4321" t="s">
        <v>97</v>
      </c>
      <c r="E4321">
        <v>1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8</v>
      </c>
      <c r="M4321">
        <v>2</v>
      </c>
      <c r="N4321">
        <v>1</v>
      </c>
      <c r="O4321">
        <v>1</v>
      </c>
      <c r="P4321">
        <v>1</v>
      </c>
      <c r="Q4321">
        <v>1</v>
      </c>
      <c r="R4321">
        <v>11</v>
      </c>
      <c r="S4321">
        <v>0</v>
      </c>
      <c r="T4321">
        <v>0</v>
      </c>
      <c r="U4321">
        <v>0</v>
      </c>
    </row>
    <row r="4322" spans="1:21" x14ac:dyDescent="0.35">
      <c r="A4322" t="s">
        <v>550</v>
      </c>
      <c r="B4322">
        <v>44311</v>
      </c>
      <c r="C4322" t="s">
        <v>539</v>
      </c>
      <c r="D4322" t="s">
        <v>97</v>
      </c>
      <c r="E4322">
        <v>1</v>
      </c>
      <c r="F4322">
        <v>0</v>
      </c>
      <c r="G4322">
        <v>0</v>
      </c>
      <c r="H4322">
        <v>1</v>
      </c>
      <c r="I4322">
        <v>0</v>
      </c>
      <c r="J4322">
        <v>0</v>
      </c>
      <c r="K4322">
        <v>0</v>
      </c>
      <c r="L4322">
        <v>7</v>
      </c>
      <c r="M4322">
        <v>3</v>
      </c>
      <c r="N4322">
        <v>0</v>
      </c>
      <c r="O4322">
        <v>0</v>
      </c>
      <c r="P4322">
        <v>0</v>
      </c>
      <c r="Q4322">
        <v>3</v>
      </c>
      <c r="R4322">
        <v>8</v>
      </c>
      <c r="S4322">
        <v>2</v>
      </c>
      <c r="T4322">
        <v>0</v>
      </c>
      <c r="U4322">
        <v>0</v>
      </c>
    </row>
    <row r="4323" spans="1:21" x14ac:dyDescent="0.35">
      <c r="A4323" t="s">
        <v>550</v>
      </c>
      <c r="B4323">
        <v>44312</v>
      </c>
      <c r="C4323" t="s">
        <v>540</v>
      </c>
      <c r="D4323" t="s">
        <v>58</v>
      </c>
      <c r="E4323">
        <v>1</v>
      </c>
      <c r="F4323">
        <v>1</v>
      </c>
      <c r="G4323">
        <v>0</v>
      </c>
      <c r="H4323">
        <v>1</v>
      </c>
      <c r="I4323">
        <v>0</v>
      </c>
      <c r="J4323">
        <v>0</v>
      </c>
      <c r="K4323">
        <v>1</v>
      </c>
      <c r="L4323">
        <v>9</v>
      </c>
      <c r="M4323">
        <v>3</v>
      </c>
      <c r="N4323">
        <v>0</v>
      </c>
      <c r="O4323">
        <v>0</v>
      </c>
      <c r="P4323">
        <v>0</v>
      </c>
      <c r="Q4323">
        <v>1</v>
      </c>
      <c r="R4323">
        <v>9</v>
      </c>
      <c r="S4323">
        <v>0</v>
      </c>
      <c r="T4323">
        <v>0</v>
      </c>
      <c r="U4323">
        <v>0</v>
      </c>
    </row>
    <row r="4324" spans="1:21" x14ac:dyDescent="0.35">
      <c r="A4324" t="s">
        <v>550</v>
      </c>
      <c r="B4324">
        <v>44313</v>
      </c>
      <c r="C4324" t="s">
        <v>541</v>
      </c>
      <c r="D4324" t="s">
        <v>58</v>
      </c>
      <c r="E4324">
        <v>1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4.666666666666667</v>
      </c>
      <c r="M4324">
        <v>1</v>
      </c>
      <c r="N4324">
        <v>2</v>
      </c>
      <c r="O4324">
        <v>2</v>
      </c>
      <c r="P4324">
        <v>0</v>
      </c>
      <c r="Q4324">
        <v>5</v>
      </c>
      <c r="R4324">
        <v>6</v>
      </c>
      <c r="S4324">
        <v>0</v>
      </c>
      <c r="T4324">
        <v>0</v>
      </c>
      <c r="U4324">
        <v>0</v>
      </c>
    </row>
    <row r="4325" spans="1:21" x14ac:dyDescent="0.35">
      <c r="A4325" t="s">
        <v>550</v>
      </c>
      <c r="B4325">
        <v>44314</v>
      </c>
      <c r="C4325" t="s">
        <v>542</v>
      </c>
      <c r="D4325" t="s">
        <v>58</v>
      </c>
      <c r="E4325">
        <v>1</v>
      </c>
      <c r="F4325">
        <v>0</v>
      </c>
      <c r="G4325">
        <v>0</v>
      </c>
      <c r="H4325">
        <v>1</v>
      </c>
      <c r="I4325">
        <v>0</v>
      </c>
      <c r="J4325">
        <v>0</v>
      </c>
      <c r="K4325">
        <v>0</v>
      </c>
      <c r="L4325">
        <v>6</v>
      </c>
      <c r="M4325">
        <v>4</v>
      </c>
      <c r="N4325">
        <v>2</v>
      </c>
      <c r="O4325">
        <v>2</v>
      </c>
      <c r="P4325">
        <v>0</v>
      </c>
      <c r="Q4325">
        <v>2</v>
      </c>
      <c r="R4325">
        <v>9</v>
      </c>
      <c r="S4325">
        <v>0</v>
      </c>
      <c r="T4325">
        <v>0</v>
      </c>
      <c r="U4325">
        <v>0</v>
      </c>
    </row>
    <row r="4326" spans="1:21" x14ac:dyDescent="0.35">
      <c r="A4326" t="s">
        <v>550</v>
      </c>
      <c r="B4326">
        <v>44316</v>
      </c>
      <c r="C4326" t="s">
        <v>539</v>
      </c>
      <c r="D4326" t="s">
        <v>74</v>
      </c>
      <c r="E4326">
        <v>1</v>
      </c>
      <c r="F4326">
        <v>0</v>
      </c>
      <c r="G4326">
        <v>0</v>
      </c>
      <c r="H4326">
        <v>0</v>
      </c>
      <c r="I4326">
        <v>1</v>
      </c>
      <c r="J4326">
        <v>0</v>
      </c>
      <c r="K4326">
        <v>0</v>
      </c>
      <c r="L4326">
        <v>6</v>
      </c>
      <c r="M4326">
        <v>8</v>
      </c>
      <c r="N4326">
        <v>3</v>
      </c>
      <c r="O4326">
        <v>3</v>
      </c>
      <c r="P4326">
        <v>0</v>
      </c>
      <c r="Q4326">
        <v>1</v>
      </c>
      <c r="R4326">
        <v>4</v>
      </c>
      <c r="S4326">
        <v>0</v>
      </c>
      <c r="T4326">
        <v>0</v>
      </c>
      <c r="U4326">
        <v>0</v>
      </c>
    </row>
    <row r="4327" spans="1:21" x14ac:dyDescent="0.35">
      <c r="A4327" t="s">
        <v>550</v>
      </c>
      <c r="B4327">
        <v>44317</v>
      </c>
      <c r="C4327" t="s">
        <v>540</v>
      </c>
      <c r="D4327" t="s">
        <v>74</v>
      </c>
      <c r="E4327">
        <v>1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6</v>
      </c>
      <c r="M4327">
        <v>3</v>
      </c>
      <c r="N4327">
        <v>3</v>
      </c>
      <c r="O4327">
        <v>3</v>
      </c>
      <c r="P4327">
        <v>1</v>
      </c>
      <c r="Q4327">
        <v>2</v>
      </c>
      <c r="R4327">
        <v>3</v>
      </c>
      <c r="S4327">
        <v>0</v>
      </c>
      <c r="T4327">
        <v>0</v>
      </c>
      <c r="U4327">
        <v>0</v>
      </c>
    </row>
    <row r="4328" spans="1:21" x14ac:dyDescent="0.35">
      <c r="A4328" t="s">
        <v>550</v>
      </c>
      <c r="B4328">
        <v>44318</v>
      </c>
      <c r="C4328" t="s">
        <v>537</v>
      </c>
      <c r="D4328" t="s">
        <v>74</v>
      </c>
      <c r="E4328">
        <v>1</v>
      </c>
      <c r="F4328">
        <v>0</v>
      </c>
      <c r="G4328">
        <v>0</v>
      </c>
      <c r="H4328">
        <v>1</v>
      </c>
      <c r="I4328">
        <v>0</v>
      </c>
      <c r="J4328">
        <v>0</v>
      </c>
      <c r="K4328">
        <v>0</v>
      </c>
      <c r="L4328">
        <v>6</v>
      </c>
      <c r="M4328">
        <v>6</v>
      </c>
      <c r="N4328">
        <v>1</v>
      </c>
      <c r="O4328">
        <v>1</v>
      </c>
      <c r="P4328">
        <v>1</v>
      </c>
      <c r="Q4328">
        <v>1</v>
      </c>
      <c r="R4328">
        <v>6</v>
      </c>
      <c r="S4328">
        <v>0</v>
      </c>
      <c r="T4328">
        <v>0</v>
      </c>
      <c r="U4328">
        <v>0</v>
      </c>
    </row>
    <row r="4329" spans="1:21" x14ac:dyDescent="0.35">
      <c r="A4329" t="s">
        <v>550</v>
      </c>
      <c r="B4329" t="s">
        <v>198</v>
      </c>
      <c r="C4329" t="s">
        <v>541</v>
      </c>
      <c r="D4329" t="s">
        <v>86</v>
      </c>
      <c r="E4329">
        <v>1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4</v>
      </c>
      <c r="M4329">
        <v>7</v>
      </c>
      <c r="N4329">
        <v>4</v>
      </c>
      <c r="O4329">
        <v>4</v>
      </c>
      <c r="P4329">
        <v>1</v>
      </c>
      <c r="Q4329">
        <v>1</v>
      </c>
      <c r="R4329">
        <v>4</v>
      </c>
      <c r="S4329">
        <v>1</v>
      </c>
      <c r="T4329">
        <v>1</v>
      </c>
      <c r="U4329">
        <v>0</v>
      </c>
    </row>
    <row r="4330" spans="1:21" x14ac:dyDescent="0.35">
      <c r="A4330" t="s">
        <v>550</v>
      </c>
      <c r="B4330" t="s">
        <v>199</v>
      </c>
      <c r="C4330" t="s">
        <v>542</v>
      </c>
      <c r="D4330" t="s">
        <v>86</v>
      </c>
      <c r="E4330">
        <v>1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5</v>
      </c>
      <c r="M4330">
        <v>4</v>
      </c>
      <c r="N4330">
        <v>2</v>
      </c>
      <c r="O4330">
        <v>2</v>
      </c>
      <c r="P4330">
        <v>1</v>
      </c>
      <c r="Q4330">
        <v>2</v>
      </c>
      <c r="R4330">
        <v>2</v>
      </c>
      <c r="S4330">
        <v>1</v>
      </c>
      <c r="T4330">
        <v>0</v>
      </c>
      <c r="U4330">
        <v>0</v>
      </c>
    </row>
    <row r="4331" spans="1:21" x14ac:dyDescent="0.35">
      <c r="A4331" t="s">
        <v>550</v>
      </c>
      <c r="B4331">
        <v>44321</v>
      </c>
      <c r="C4331" t="s">
        <v>539</v>
      </c>
      <c r="D4331" t="s">
        <v>86</v>
      </c>
      <c r="E4331">
        <v>1</v>
      </c>
      <c r="F4331">
        <v>0</v>
      </c>
      <c r="G4331">
        <v>0</v>
      </c>
      <c r="H4331">
        <v>0</v>
      </c>
      <c r="I4331">
        <v>1</v>
      </c>
      <c r="J4331">
        <v>0</v>
      </c>
      <c r="K4331">
        <v>0</v>
      </c>
      <c r="L4331">
        <v>3.6666666666666665</v>
      </c>
      <c r="M4331">
        <v>3</v>
      </c>
      <c r="N4331">
        <v>6</v>
      </c>
      <c r="O4331">
        <v>6</v>
      </c>
      <c r="P4331">
        <v>0</v>
      </c>
      <c r="Q4331">
        <v>3</v>
      </c>
      <c r="R4331">
        <v>5</v>
      </c>
      <c r="S4331">
        <v>0</v>
      </c>
      <c r="T4331">
        <v>0</v>
      </c>
      <c r="U4331">
        <v>0</v>
      </c>
    </row>
    <row r="4332" spans="1:21" x14ac:dyDescent="0.35">
      <c r="A4332" t="s">
        <v>550</v>
      </c>
      <c r="B4332">
        <v>44323</v>
      </c>
      <c r="C4332" t="s">
        <v>540</v>
      </c>
      <c r="D4332" t="s">
        <v>69</v>
      </c>
      <c r="E4332">
        <v>1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5.333333333333333</v>
      </c>
      <c r="M4332">
        <v>4</v>
      </c>
      <c r="N4332">
        <v>3</v>
      </c>
      <c r="O4332">
        <v>3</v>
      </c>
      <c r="P4332">
        <v>1</v>
      </c>
      <c r="Q4332">
        <v>1</v>
      </c>
      <c r="R4332">
        <v>3</v>
      </c>
      <c r="S4332">
        <v>0</v>
      </c>
      <c r="T4332">
        <v>0</v>
      </c>
      <c r="U4332">
        <v>0</v>
      </c>
    </row>
    <row r="4333" spans="1:21" x14ac:dyDescent="0.35">
      <c r="A4333" t="s">
        <v>550</v>
      </c>
      <c r="B4333">
        <v>44324</v>
      </c>
      <c r="C4333" t="s">
        <v>537</v>
      </c>
      <c r="D4333" t="s">
        <v>69</v>
      </c>
      <c r="E4333">
        <v>1</v>
      </c>
      <c r="F4333">
        <v>0</v>
      </c>
      <c r="G4333">
        <v>0</v>
      </c>
      <c r="H4333">
        <v>1</v>
      </c>
      <c r="I4333">
        <v>0</v>
      </c>
      <c r="J4333">
        <v>0</v>
      </c>
      <c r="K4333">
        <v>0</v>
      </c>
      <c r="L4333">
        <v>6</v>
      </c>
      <c r="M4333">
        <v>3</v>
      </c>
      <c r="N4333">
        <v>1</v>
      </c>
      <c r="O4333">
        <v>1</v>
      </c>
      <c r="P4333">
        <v>0</v>
      </c>
      <c r="Q4333">
        <v>1</v>
      </c>
      <c r="R4333">
        <v>7</v>
      </c>
      <c r="S4333">
        <v>0</v>
      </c>
      <c r="T4333">
        <v>0</v>
      </c>
      <c r="U4333">
        <v>1</v>
      </c>
    </row>
    <row r="4334" spans="1:21" x14ac:dyDescent="0.35">
      <c r="A4334" t="s">
        <v>550</v>
      </c>
      <c r="B4334">
        <v>44325</v>
      </c>
      <c r="C4334" t="s">
        <v>538</v>
      </c>
      <c r="D4334" t="s">
        <v>69</v>
      </c>
      <c r="E4334">
        <v>1</v>
      </c>
      <c r="F4334">
        <v>0</v>
      </c>
      <c r="G4334">
        <v>0</v>
      </c>
      <c r="H4334">
        <v>0</v>
      </c>
      <c r="I4334">
        <v>1</v>
      </c>
      <c r="J4334">
        <v>0</v>
      </c>
      <c r="K4334">
        <v>0</v>
      </c>
      <c r="L4334">
        <v>3</v>
      </c>
      <c r="M4334">
        <v>8</v>
      </c>
      <c r="N4334">
        <v>5</v>
      </c>
      <c r="O4334">
        <v>5</v>
      </c>
      <c r="P4334">
        <v>2</v>
      </c>
      <c r="Q4334">
        <v>1</v>
      </c>
      <c r="R4334">
        <v>2</v>
      </c>
      <c r="S4334">
        <v>0</v>
      </c>
      <c r="T4334">
        <v>0</v>
      </c>
      <c r="U4334">
        <v>0</v>
      </c>
    </row>
    <row r="4335" spans="1:21" x14ac:dyDescent="0.35">
      <c r="A4335" t="s">
        <v>550</v>
      </c>
      <c r="B4335">
        <v>44326</v>
      </c>
      <c r="C4335" t="s">
        <v>542</v>
      </c>
      <c r="D4335" t="s">
        <v>31</v>
      </c>
      <c r="E4335">
        <v>1</v>
      </c>
      <c r="F4335">
        <v>0</v>
      </c>
      <c r="G4335">
        <v>0</v>
      </c>
      <c r="H4335">
        <v>1</v>
      </c>
      <c r="I4335">
        <v>0</v>
      </c>
      <c r="J4335">
        <v>0</v>
      </c>
      <c r="K4335">
        <v>0</v>
      </c>
      <c r="L4335">
        <v>7</v>
      </c>
      <c r="M4335">
        <v>4</v>
      </c>
      <c r="N4335">
        <v>1</v>
      </c>
      <c r="O4335">
        <v>1</v>
      </c>
      <c r="P4335">
        <v>0</v>
      </c>
      <c r="Q4335">
        <v>3</v>
      </c>
      <c r="R4335">
        <v>7</v>
      </c>
      <c r="S4335">
        <v>0</v>
      </c>
      <c r="T4335">
        <v>0</v>
      </c>
      <c r="U4335">
        <v>0</v>
      </c>
    </row>
    <row r="4336" spans="1:21" x14ac:dyDescent="0.35">
      <c r="A4336" t="s">
        <v>550</v>
      </c>
      <c r="B4336">
        <v>44327</v>
      </c>
      <c r="C4336" t="s">
        <v>539</v>
      </c>
      <c r="D4336" t="s">
        <v>31</v>
      </c>
      <c r="E4336">
        <v>1</v>
      </c>
      <c r="F4336">
        <v>0</v>
      </c>
      <c r="G4336">
        <v>0</v>
      </c>
      <c r="H4336">
        <v>1</v>
      </c>
      <c r="I4336">
        <v>0</v>
      </c>
      <c r="J4336">
        <v>0</v>
      </c>
      <c r="K4336">
        <v>0</v>
      </c>
      <c r="L4336">
        <v>6</v>
      </c>
      <c r="M4336">
        <v>3</v>
      </c>
      <c r="N4336">
        <v>2</v>
      </c>
      <c r="O4336">
        <v>1</v>
      </c>
      <c r="P4336">
        <v>1</v>
      </c>
      <c r="Q4336">
        <v>2</v>
      </c>
      <c r="R4336">
        <v>10</v>
      </c>
      <c r="S4336">
        <v>1</v>
      </c>
      <c r="T4336">
        <v>0</v>
      </c>
      <c r="U4336">
        <v>1</v>
      </c>
    </row>
    <row r="4337" spans="1:21" x14ac:dyDescent="0.35">
      <c r="A4337" t="s">
        <v>550</v>
      </c>
      <c r="B4337">
        <v>44329</v>
      </c>
      <c r="C4337" t="s">
        <v>540</v>
      </c>
      <c r="D4337" t="s">
        <v>118</v>
      </c>
      <c r="E4337">
        <v>1</v>
      </c>
      <c r="F4337">
        <v>0</v>
      </c>
      <c r="G4337">
        <v>0</v>
      </c>
      <c r="H4337">
        <v>1</v>
      </c>
      <c r="I4337">
        <v>0</v>
      </c>
      <c r="J4337">
        <v>0</v>
      </c>
      <c r="K4337">
        <v>0</v>
      </c>
      <c r="L4337">
        <v>5</v>
      </c>
      <c r="M4337">
        <v>1</v>
      </c>
      <c r="N4337">
        <v>0</v>
      </c>
      <c r="O4337">
        <v>0</v>
      </c>
      <c r="P4337">
        <v>0</v>
      </c>
      <c r="Q4337">
        <v>1</v>
      </c>
      <c r="R4337">
        <v>5</v>
      </c>
      <c r="S4337">
        <v>0</v>
      </c>
      <c r="T4337">
        <v>0</v>
      </c>
      <c r="U4337">
        <v>0</v>
      </c>
    </row>
    <row r="4338" spans="1:21" x14ac:dyDescent="0.35">
      <c r="A4338" t="s">
        <v>550</v>
      </c>
      <c r="B4338">
        <v>44330</v>
      </c>
      <c r="C4338" t="s">
        <v>537</v>
      </c>
      <c r="D4338" t="s">
        <v>118</v>
      </c>
      <c r="E4338">
        <v>1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8</v>
      </c>
      <c r="M4338">
        <v>5</v>
      </c>
      <c r="N4338">
        <v>1</v>
      </c>
      <c r="O4338">
        <v>1</v>
      </c>
      <c r="P4338">
        <v>0</v>
      </c>
      <c r="Q4338">
        <v>0</v>
      </c>
      <c r="R4338">
        <v>12</v>
      </c>
      <c r="S4338">
        <v>0</v>
      </c>
      <c r="T4338">
        <v>0</v>
      </c>
      <c r="U4338">
        <v>0</v>
      </c>
    </row>
    <row r="4339" spans="1:21" x14ac:dyDescent="0.35">
      <c r="A4339" t="s">
        <v>550</v>
      </c>
      <c r="B4339">
        <v>44331</v>
      </c>
      <c r="C4339" t="s">
        <v>538</v>
      </c>
      <c r="D4339" t="s">
        <v>118</v>
      </c>
      <c r="E4339">
        <v>1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4.333333333333333</v>
      </c>
      <c r="M4339">
        <v>8</v>
      </c>
      <c r="N4339">
        <v>2</v>
      </c>
      <c r="O4339">
        <v>2</v>
      </c>
      <c r="P4339">
        <v>0</v>
      </c>
      <c r="Q4339">
        <v>0</v>
      </c>
      <c r="R4339">
        <v>2</v>
      </c>
      <c r="S4339">
        <v>0</v>
      </c>
      <c r="T4339">
        <v>0</v>
      </c>
      <c r="U4339">
        <v>0</v>
      </c>
    </row>
    <row r="4340" spans="1:21" x14ac:dyDescent="0.35">
      <c r="A4340" t="s">
        <v>550</v>
      </c>
      <c r="B4340">
        <v>44332</v>
      </c>
      <c r="C4340" t="s">
        <v>542</v>
      </c>
      <c r="D4340" t="s">
        <v>118</v>
      </c>
      <c r="E4340">
        <v>1</v>
      </c>
      <c r="F4340">
        <v>0</v>
      </c>
      <c r="G4340">
        <v>0</v>
      </c>
      <c r="H4340">
        <v>1</v>
      </c>
      <c r="I4340">
        <v>0</v>
      </c>
      <c r="J4340">
        <v>0</v>
      </c>
      <c r="K4340">
        <v>0</v>
      </c>
      <c r="L4340">
        <v>6</v>
      </c>
      <c r="M4340">
        <v>8</v>
      </c>
      <c r="N4340">
        <v>1</v>
      </c>
      <c r="O4340">
        <v>1</v>
      </c>
      <c r="P4340">
        <v>0</v>
      </c>
      <c r="Q4340">
        <v>1</v>
      </c>
      <c r="R4340">
        <v>6</v>
      </c>
      <c r="S4340">
        <v>0</v>
      </c>
      <c r="T4340">
        <v>0</v>
      </c>
      <c r="U4340">
        <v>1</v>
      </c>
    </row>
    <row r="4341" spans="1:21" x14ac:dyDescent="0.35">
      <c r="A4341" t="s">
        <v>550</v>
      </c>
      <c r="B4341" t="s">
        <v>0</v>
      </c>
      <c r="C4341" t="s">
        <v>1</v>
      </c>
      <c r="D4341" t="s">
        <v>2</v>
      </c>
      <c r="E4341" t="s">
        <v>3</v>
      </c>
      <c r="F4341" t="s">
        <v>4</v>
      </c>
      <c r="G4341" t="s">
        <v>5</v>
      </c>
      <c r="H4341" t="s">
        <v>6</v>
      </c>
      <c r="I4341" t="s">
        <v>7</v>
      </c>
      <c r="J4341" t="s">
        <v>8</v>
      </c>
      <c r="K4341" t="s">
        <v>9</v>
      </c>
      <c r="L4341" t="s">
        <v>10</v>
      </c>
      <c r="M4341" t="s">
        <v>11</v>
      </c>
      <c r="N4341" t="s">
        <v>12</v>
      </c>
      <c r="O4341" t="s">
        <v>13</v>
      </c>
      <c r="P4341" t="s">
        <v>14</v>
      </c>
      <c r="Q4341" t="s">
        <v>15</v>
      </c>
      <c r="R4341" t="s">
        <v>16</v>
      </c>
      <c r="S4341" t="s">
        <v>17</v>
      </c>
      <c r="T4341" t="s">
        <v>18</v>
      </c>
      <c r="U4341" t="s">
        <v>19</v>
      </c>
    </row>
    <row r="4342" spans="1:21" x14ac:dyDescent="0.35">
      <c r="A4342" t="s">
        <v>550</v>
      </c>
      <c r="B4342">
        <v>44333</v>
      </c>
      <c r="C4342" t="s">
        <v>539</v>
      </c>
      <c r="D4342" t="s">
        <v>91</v>
      </c>
      <c r="E4342">
        <v>1</v>
      </c>
      <c r="F4342">
        <v>0</v>
      </c>
      <c r="G4342">
        <v>0</v>
      </c>
      <c r="H4342">
        <v>1</v>
      </c>
      <c r="I4342">
        <v>0</v>
      </c>
      <c r="J4342">
        <v>0</v>
      </c>
      <c r="K4342">
        <v>0</v>
      </c>
      <c r="L4342">
        <v>6</v>
      </c>
      <c r="M4342">
        <v>6</v>
      </c>
      <c r="N4342">
        <v>0</v>
      </c>
      <c r="O4342">
        <v>0</v>
      </c>
      <c r="P4342">
        <v>0</v>
      </c>
      <c r="Q4342">
        <v>1</v>
      </c>
      <c r="R4342">
        <v>4</v>
      </c>
      <c r="S4342">
        <v>0</v>
      </c>
      <c r="T4342">
        <v>0</v>
      </c>
      <c r="U4342">
        <v>0</v>
      </c>
    </row>
    <row r="4343" spans="1:21" x14ac:dyDescent="0.35">
      <c r="A4343" t="s">
        <v>550</v>
      </c>
      <c r="B4343">
        <v>44334</v>
      </c>
      <c r="C4343" t="s">
        <v>540</v>
      </c>
      <c r="D4343" t="s">
        <v>91</v>
      </c>
      <c r="E4343">
        <v>1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0</v>
      </c>
      <c r="L4343">
        <v>7</v>
      </c>
      <c r="M4343">
        <v>6</v>
      </c>
      <c r="N4343">
        <v>1</v>
      </c>
      <c r="O4343">
        <v>1</v>
      </c>
      <c r="P4343">
        <v>1</v>
      </c>
      <c r="Q4343">
        <v>2</v>
      </c>
      <c r="R4343">
        <v>7</v>
      </c>
      <c r="S4343">
        <v>0</v>
      </c>
      <c r="T4343">
        <v>0</v>
      </c>
      <c r="U4343">
        <v>0</v>
      </c>
    </row>
    <row r="4344" spans="1:21" x14ac:dyDescent="0.35">
      <c r="A4344" t="s">
        <v>550</v>
      </c>
      <c r="B4344">
        <v>44335</v>
      </c>
      <c r="C4344" t="s">
        <v>537</v>
      </c>
      <c r="D4344" t="s">
        <v>91</v>
      </c>
      <c r="E4344">
        <v>1</v>
      </c>
      <c r="F4344">
        <v>0</v>
      </c>
      <c r="G4344">
        <v>0</v>
      </c>
      <c r="H4344">
        <v>1</v>
      </c>
      <c r="I4344">
        <v>0</v>
      </c>
      <c r="J4344">
        <v>0</v>
      </c>
      <c r="K4344">
        <v>0</v>
      </c>
      <c r="L4344">
        <v>6</v>
      </c>
      <c r="M4344">
        <v>1</v>
      </c>
      <c r="N4344">
        <v>0</v>
      </c>
      <c r="O4344">
        <v>0</v>
      </c>
      <c r="P4344">
        <v>0</v>
      </c>
      <c r="Q4344">
        <v>2</v>
      </c>
      <c r="R4344">
        <v>8</v>
      </c>
      <c r="S4344">
        <v>0</v>
      </c>
      <c r="T4344">
        <v>0</v>
      </c>
      <c r="U4344">
        <v>0</v>
      </c>
    </row>
    <row r="4345" spans="1:21" x14ac:dyDescent="0.35">
      <c r="A4345" t="s">
        <v>550</v>
      </c>
      <c r="B4345">
        <v>44336</v>
      </c>
      <c r="C4345" t="s">
        <v>538</v>
      </c>
      <c r="D4345" t="s">
        <v>91</v>
      </c>
      <c r="E4345">
        <v>1</v>
      </c>
      <c r="F4345">
        <v>0</v>
      </c>
      <c r="G4345">
        <v>0</v>
      </c>
      <c r="H4345">
        <v>1</v>
      </c>
      <c r="I4345">
        <v>0</v>
      </c>
      <c r="J4345">
        <v>0</v>
      </c>
      <c r="K4345">
        <v>0</v>
      </c>
      <c r="L4345">
        <v>5</v>
      </c>
      <c r="M4345">
        <v>5</v>
      </c>
      <c r="N4345">
        <v>1</v>
      </c>
      <c r="O4345">
        <v>1</v>
      </c>
      <c r="P4345">
        <v>0</v>
      </c>
      <c r="Q4345">
        <v>1</v>
      </c>
      <c r="R4345">
        <v>4</v>
      </c>
      <c r="S4345">
        <v>0</v>
      </c>
      <c r="T4345">
        <v>0</v>
      </c>
      <c r="U4345">
        <v>0</v>
      </c>
    </row>
    <row r="4346" spans="1:21" x14ac:dyDescent="0.35">
      <c r="A4346" t="s">
        <v>550</v>
      </c>
      <c r="B4346">
        <v>44337</v>
      </c>
      <c r="C4346" t="s">
        <v>542</v>
      </c>
      <c r="D4346" t="s">
        <v>36</v>
      </c>
      <c r="E4346">
        <v>1</v>
      </c>
      <c r="F4346">
        <v>0</v>
      </c>
      <c r="G4346">
        <v>0</v>
      </c>
      <c r="H4346">
        <v>0</v>
      </c>
      <c r="I4346">
        <v>1</v>
      </c>
      <c r="J4346">
        <v>0</v>
      </c>
      <c r="K4346">
        <v>0</v>
      </c>
      <c r="L4346">
        <v>6</v>
      </c>
      <c r="M4346">
        <v>8</v>
      </c>
      <c r="N4346">
        <v>2</v>
      </c>
      <c r="O4346">
        <v>2</v>
      </c>
      <c r="P4346">
        <v>1</v>
      </c>
      <c r="Q4346">
        <v>2</v>
      </c>
      <c r="R4346">
        <v>7</v>
      </c>
      <c r="S4346">
        <v>0</v>
      </c>
      <c r="T4346">
        <v>0</v>
      </c>
      <c r="U4346">
        <v>0</v>
      </c>
    </row>
    <row r="4347" spans="1:21" x14ac:dyDescent="0.35">
      <c r="A4347" t="s">
        <v>550</v>
      </c>
      <c r="B4347">
        <v>44338</v>
      </c>
      <c r="C4347" t="s">
        <v>543</v>
      </c>
      <c r="D4347" t="s">
        <v>36</v>
      </c>
      <c r="E4347">
        <v>1</v>
      </c>
      <c r="F4347">
        <v>0</v>
      </c>
      <c r="G4347">
        <v>0</v>
      </c>
      <c r="H4347">
        <v>0</v>
      </c>
      <c r="I4347">
        <v>1</v>
      </c>
      <c r="J4347">
        <v>0</v>
      </c>
      <c r="K4347">
        <v>0</v>
      </c>
      <c r="L4347">
        <v>4</v>
      </c>
      <c r="M4347">
        <v>2</v>
      </c>
      <c r="N4347">
        <v>1</v>
      </c>
      <c r="O4347">
        <v>1</v>
      </c>
      <c r="P4347">
        <v>1</v>
      </c>
      <c r="Q4347">
        <v>0</v>
      </c>
      <c r="R4347">
        <v>2</v>
      </c>
      <c r="S4347">
        <v>0</v>
      </c>
      <c r="T4347">
        <v>0</v>
      </c>
      <c r="U4347">
        <v>0</v>
      </c>
    </row>
    <row r="4348" spans="1:21" x14ac:dyDescent="0.35">
      <c r="A4348" t="s">
        <v>550</v>
      </c>
      <c r="B4348">
        <v>44339</v>
      </c>
      <c r="C4348" t="s">
        <v>540</v>
      </c>
      <c r="D4348" t="s">
        <v>36</v>
      </c>
      <c r="E4348">
        <v>1</v>
      </c>
      <c r="F4348">
        <v>0</v>
      </c>
      <c r="G4348">
        <v>0</v>
      </c>
      <c r="H4348">
        <v>0</v>
      </c>
      <c r="I4348">
        <v>1</v>
      </c>
      <c r="J4348">
        <v>0</v>
      </c>
      <c r="K4348">
        <v>0</v>
      </c>
      <c r="L4348">
        <v>2.6666666666666665</v>
      </c>
      <c r="M4348">
        <v>9</v>
      </c>
      <c r="N4348">
        <v>10</v>
      </c>
      <c r="O4348">
        <v>10</v>
      </c>
      <c r="P4348">
        <v>1</v>
      </c>
      <c r="Q4348">
        <v>3</v>
      </c>
      <c r="R4348">
        <v>3</v>
      </c>
      <c r="S4348">
        <v>0</v>
      </c>
      <c r="T4348">
        <v>0</v>
      </c>
      <c r="U4348">
        <v>0</v>
      </c>
    </row>
    <row r="4349" spans="1:21" x14ac:dyDescent="0.35">
      <c r="A4349" t="s">
        <v>550</v>
      </c>
      <c r="B4349">
        <v>44341</v>
      </c>
      <c r="C4349" t="s">
        <v>537</v>
      </c>
      <c r="D4349" t="s">
        <v>48</v>
      </c>
      <c r="E4349">
        <v>1</v>
      </c>
      <c r="F4349">
        <v>0</v>
      </c>
      <c r="G4349">
        <v>0</v>
      </c>
      <c r="H4349">
        <v>1</v>
      </c>
      <c r="I4349">
        <v>0</v>
      </c>
      <c r="J4349">
        <v>0</v>
      </c>
      <c r="K4349">
        <v>0</v>
      </c>
      <c r="L4349">
        <v>5</v>
      </c>
      <c r="M4349">
        <v>5</v>
      </c>
      <c r="N4349">
        <v>0</v>
      </c>
      <c r="O4349">
        <v>0</v>
      </c>
      <c r="P4349">
        <v>0</v>
      </c>
      <c r="Q4349">
        <v>2</v>
      </c>
      <c r="R4349">
        <v>9</v>
      </c>
      <c r="S4349">
        <v>0</v>
      </c>
      <c r="T4349">
        <v>0</v>
      </c>
      <c r="U4349">
        <v>0</v>
      </c>
    </row>
    <row r="4350" spans="1:21" x14ac:dyDescent="0.35">
      <c r="A4350" t="s">
        <v>550</v>
      </c>
      <c r="B4350">
        <v>44342</v>
      </c>
      <c r="C4350" t="s">
        <v>538</v>
      </c>
      <c r="D4350" t="s">
        <v>48</v>
      </c>
      <c r="E4350">
        <v>1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5</v>
      </c>
      <c r="M4350">
        <v>8</v>
      </c>
      <c r="N4350">
        <v>4</v>
      </c>
      <c r="O4350">
        <v>4</v>
      </c>
      <c r="P4350">
        <v>0</v>
      </c>
      <c r="Q4350">
        <v>0</v>
      </c>
      <c r="R4350">
        <v>5</v>
      </c>
      <c r="S4350">
        <v>0</v>
      </c>
      <c r="T4350">
        <v>0</v>
      </c>
      <c r="U4350">
        <v>0</v>
      </c>
    </row>
    <row r="4351" spans="1:21" x14ac:dyDescent="0.35">
      <c r="A4351" t="s">
        <v>550</v>
      </c>
      <c r="B4351">
        <v>44343</v>
      </c>
      <c r="C4351" t="s">
        <v>542</v>
      </c>
      <c r="D4351" t="s">
        <v>61</v>
      </c>
      <c r="E4351">
        <v>1</v>
      </c>
      <c r="F4351">
        <v>0</v>
      </c>
      <c r="G4351">
        <v>0</v>
      </c>
      <c r="H4351">
        <v>0</v>
      </c>
      <c r="I4351">
        <v>1</v>
      </c>
      <c r="J4351">
        <v>0</v>
      </c>
      <c r="K4351">
        <v>0</v>
      </c>
      <c r="L4351">
        <v>6</v>
      </c>
      <c r="M4351">
        <v>6</v>
      </c>
      <c r="N4351">
        <v>4</v>
      </c>
      <c r="O4351">
        <v>4</v>
      </c>
      <c r="P4351">
        <v>3</v>
      </c>
      <c r="Q4351">
        <v>0</v>
      </c>
      <c r="R4351">
        <v>8</v>
      </c>
      <c r="S4351">
        <v>1</v>
      </c>
      <c r="T4351">
        <v>0</v>
      </c>
      <c r="U4351">
        <v>0</v>
      </c>
    </row>
    <row r="4352" spans="1:21" x14ac:dyDescent="0.35">
      <c r="A4352" t="s">
        <v>550</v>
      </c>
      <c r="B4352">
        <v>44344</v>
      </c>
      <c r="C4352" t="s">
        <v>540</v>
      </c>
      <c r="D4352" t="s">
        <v>61</v>
      </c>
      <c r="E4352">
        <v>1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4.666666666666667</v>
      </c>
      <c r="M4352">
        <v>5</v>
      </c>
      <c r="N4352">
        <v>2</v>
      </c>
      <c r="O4352">
        <v>2</v>
      </c>
      <c r="P4352">
        <v>1</v>
      </c>
      <c r="Q4352">
        <v>4</v>
      </c>
      <c r="R4352">
        <v>3</v>
      </c>
      <c r="S4352">
        <v>0</v>
      </c>
      <c r="T4352">
        <v>0</v>
      </c>
      <c r="U4352">
        <v>0</v>
      </c>
    </row>
    <row r="4353" spans="1:21" x14ac:dyDescent="0.35">
      <c r="A4353" t="s">
        <v>550</v>
      </c>
      <c r="B4353">
        <v>44345</v>
      </c>
      <c r="C4353" t="s">
        <v>539</v>
      </c>
      <c r="D4353" t="s">
        <v>61</v>
      </c>
      <c r="E4353">
        <v>1</v>
      </c>
      <c r="F4353">
        <v>0</v>
      </c>
      <c r="G4353">
        <v>0</v>
      </c>
      <c r="H4353">
        <v>1</v>
      </c>
      <c r="I4353">
        <v>0</v>
      </c>
      <c r="J4353">
        <v>0</v>
      </c>
      <c r="K4353">
        <v>0</v>
      </c>
      <c r="L4353">
        <v>5</v>
      </c>
      <c r="M4353">
        <v>1</v>
      </c>
      <c r="N4353">
        <v>2</v>
      </c>
      <c r="O4353">
        <v>1</v>
      </c>
      <c r="P4353">
        <v>0</v>
      </c>
      <c r="Q4353">
        <v>0</v>
      </c>
      <c r="R4353">
        <v>7</v>
      </c>
      <c r="S4353">
        <v>1</v>
      </c>
      <c r="T4353">
        <v>0</v>
      </c>
      <c r="U4353">
        <v>0</v>
      </c>
    </row>
    <row r="4354" spans="1:21" x14ac:dyDescent="0.35">
      <c r="A4354" t="s">
        <v>550</v>
      </c>
      <c r="B4354">
        <v>44346</v>
      </c>
      <c r="C4354" t="s">
        <v>537</v>
      </c>
      <c r="D4354" t="s">
        <v>61</v>
      </c>
      <c r="E4354">
        <v>1</v>
      </c>
      <c r="F4354">
        <v>0</v>
      </c>
      <c r="G4354">
        <v>0</v>
      </c>
      <c r="H4354">
        <v>1</v>
      </c>
      <c r="I4354">
        <v>0</v>
      </c>
      <c r="J4354">
        <v>0</v>
      </c>
      <c r="K4354">
        <v>0</v>
      </c>
      <c r="L4354">
        <v>6</v>
      </c>
      <c r="M4354">
        <v>2</v>
      </c>
      <c r="N4354">
        <v>0</v>
      </c>
      <c r="O4354">
        <v>0</v>
      </c>
      <c r="P4354">
        <v>0</v>
      </c>
      <c r="Q4354">
        <v>0</v>
      </c>
      <c r="R4354">
        <v>7</v>
      </c>
      <c r="S4354">
        <v>0</v>
      </c>
      <c r="T4354">
        <v>0</v>
      </c>
      <c r="U4354">
        <v>0</v>
      </c>
    </row>
    <row r="4355" spans="1:21" x14ac:dyDescent="0.35">
      <c r="A4355" t="s">
        <v>550</v>
      </c>
      <c r="B4355">
        <v>44347</v>
      </c>
      <c r="C4355" t="s">
        <v>538</v>
      </c>
      <c r="D4355" t="s">
        <v>106</v>
      </c>
      <c r="E4355">
        <v>1</v>
      </c>
      <c r="F4355">
        <v>0</v>
      </c>
      <c r="G4355">
        <v>0</v>
      </c>
      <c r="H4355">
        <v>1</v>
      </c>
      <c r="I4355">
        <v>0</v>
      </c>
      <c r="J4355">
        <v>0</v>
      </c>
      <c r="K4355">
        <v>0</v>
      </c>
      <c r="L4355">
        <v>7</v>
      </c>
      <c r="M4355">
        <v>5</v>
      </c>
      <c r="N4355">
        <v>1</v>
      </c>
      <c r="O4355">
        <v>1</v>
      </c>
      <c r="P4355">
        <v>0</v>
      </c>
      <c r="Q4355">
        <v>0</v>
      </c>
      <c r="R4355">
        <v>5</v>
      </c>
      <c r="S4355">
        <v>2</v>
      </c>
      <c r="T4355">
        <v>0</v>
      </c>
      <c r="U4355">
        <v>0</v>
      </c>
    </row>
    <row r="4356" spans="1:21" x14ac:dyDescent="0.35">
      <c r="A4356" t="s">
        <v>550</v>
      </c>
      <c r="B4356">
        <v>44348</v>
      </c>
      <c r="C4356" t="s">
        <v>542</v>
      </c>
      <c r="D4356" t="s">
        <v>106</v>
      </c>
      <c r="E4356">
        <v>1</v>
      </c>
      <c r="F4356">
        <v>0</v>
      </c>
      <c r="G4356">
        <v>0</v>
      </c>
      <c r="H4356">
        <v>0</v>
      </c>
      <c r="I4356">
        <v>1</v>
      </c>
      <c r="J4356">
        <v>0</v>
      </c>
      <c r="K4356">
        <v>0</v>
      </c>
      <c r="L4356">
        <v>3.6666666666666665</v>
      </c>
      <c r="M4356">
        <v>4</v>
      </c>
      <c r="N4356">
        <v>7</v>
      </c>
      <c r="O4356">
        <v>7</v>
      </c>
      <c r="P4356">
        <v>0</v>
      </c>
      <c r="Q4356">
        <v>4</v>
      </c>
      <c r="R4356">
        <v>2</v>
      </c>
      <c r="S4356">
        <v>1</v>
      </c>
      <c r="T4356">
        <v>0</v>
      </c>
      <c r="U4356">
        <v>1</v>
      </c>
    </row>
    <row r="4357" spans="1:21" x14ac:dyDescent="0.35">
      <c r="A4357" t="s">
        <v>550</v>
      </c>
      <c r="B4357">
        <v>44350</v>
      </c>
      <c r="C4357" t="s">
        <v>540</v>
      </c>
      <c r="D4357" t="s">
        <v>112</v>
      </c>
      <c r="E4357">
        <v>1</v>
      </c>
      <c r="F4357">
        <v>0</v>
      </c>
      <c r="G4357">
        <v>0</v>
      </c>
      <c r="H4357">
        <v>1</v>
      </c>
      <c r="I4357">
        <v>0</v>
      </c>
      <c r="J4357">
        <v>0</v>
      </c>
      <c r="K4357">
        <v>0</v>
      </c>
      <c r="L4357">
        <v>6</v>
      </c>
      <c r="M4357">
        <v>4</v>
      </c>
      <c r="N4357">
        <v>2</v>
      </c>
      <c r="O4357">
        <v>2</v>
      </c>
      <c r="P4357">
        <v>1</v>
      </c>
      <c r="Q4357">
        <v>0</v>
      </c>
      <c r="R4357">
        <v>4</v>
      </c>
      <c r="S4357">
        <v>0</v>
      </c>
      <c r="T4357">
        <v>0</v>
      </c>
      <c r="U4357">
        <v>0</v>
      </c>
    </row>
    <row r="4358" spans="1:21" x14ac:dyDescent="0.35">
      <c r="A4358" t="s">
        <v>550</v>
      </c>
      <c r="B4358">
        <v>44351</v>
      </c>
      <c r="C4358" t="s">
        <v>543</v>
      </c>
      <c r="D4358" t="s">
        <v>112</v>
      </c>
      <c r="E4358">
        <v>1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2</v>
      </c>
      <c r="M4358">
        <v>3</v>
      </c>
      <c r="N4358">
        <v>2</v>
      </c>
      <c r="O4358">
        <v>2</v>
      </c>
      <c r="P4358">
        <v>1</v>
      </c>
      <c r="Q4358">
        <v>0</v>
      </c>
      <c r="R4358">
        <v>3</v>
      </c>
      <c r="S4358">
        <v>0</v>
      </c>
      <c r="T4358">
        <v>0</v>
      </c>
      <c r="U4358">
        <v>0</v>
      </c>
    </row>
    <row r="4359" spans="1:21" x14ac:dyDescent="0.35">
      <c r="A4359" t="s">
        <v>550</v>
      </c>
      <c r="B4359">
        <v>44352</v>
      </c>
      <c r="C4359" t="s">
        <v>537</v>
      </c>
      <c r="D4359" t="s">
        <v>112</v>
      </c>
      <c r="E4359">
        <v>1</v>
      </c>
      <c r="F4359">
        <v>0</v>
      </c>
      <c r="G4359">
        <v>0</v>
      </c>
      <c r="H4359">
        <v>1</v>
      </c>
      <c r="I4359">
        <v>0</v>
      </c>
      <c r="J4359">
        <v>0</v>
      </c>
      <c r="K4359">
        <v>0</v>
      </c>
      <c r="L4359">
        <v>7</v>
      </c>
      <c r="M4359">
        <v>2</v>
      </c>
      <c r="N4359">
        <v>2</v>
      </c>
      <c r="O4359">
        <v>0</v>
      </c>
      <c r="P4359">
        <v>1</v>
      </c>
      <c r="Q4359">
        <v>0</v>
      </c>
      <c r="R4359">
        <v>10</v>
      </c>
      <c r="S4359">
        <v>0</v>
      </c>
      <c r="T4359">
        <v>0</v>
      </c>
      <c r="U4359">
        <v>0</v>
      </c>
    </row>
    <row r="4360" spans="1:21" x14ac:dyDescent="0.35">
      <c r="A4360" t="s">
        <v>550</v>
      </c>
      <c r="B4360">
        <v>44353</v>
      </c>
      <c r="C4360" t="s">
        <v>538</v>
      </c>
      <c r="D4360" t="s">
        <v>112</v>
      </c>
      <c r="E4360">
        <v>1</v>
      </c>
      <c r="F4360">
        <v>0</v>
      </c>
      <c r="G4360">
        <v>0</v>
      </c>
      <c r="H4360">
        <v>0</v>
      </c>
      <c r="I4360">
        <v>1</v>
      </c>
      <c r="J4360">
        <v>0</v>
      </c>
      <c r="K4360">
        <v>0</v>
      </c>
      <c r="L4360">
        <v>4.333333333333333</v>
      </c>
      <c r="M4360">
        <v>6</v>
      </c>
      <c r="N4360">
        <v>4</v>
      </c>
      <c r="O4360">
        <v>3</v>
      </c>
      <c r="P4360">
        <v>2</v>
      </c>
      <c r="Q4360">
        <v>2</v>
      </c>
      <c r="R4360">
        <v>4</v>
      </c>
      <c r="S4360">
        <v>0</v>
      </c>
      <c r="T4360">
        <v>0</v>
      </c>
      <c r="U4360">
        <v>0</v>
      </c>
    </row>
    <row r="4361" spans="1:21" x14ac:dyDescent="0.35">
      <c r="A4361" t="s">
        <v>550</v>
      </c>
      <c r="B4361">
        <v>44355</v>
      </c>
      <c r="C4361" t="s">
        <v>542</v>
      </c>
      <c r="D4361" t="s">
        <v>33</v>
      </c>
      <c r="E4361">
        <v>1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5.333333333333333</v>
      </c>
      <c r="M4361">
        <v>5</v>
      </c>
      <c r="N4361">
        <v>4</v>
      </c>
      <c r="O4361">
        <v>4</v>
      </c>
      <c r="P4361">
        <v>1</v>
      </c>
      <c r="Q4361">
        <v>3</v>
      </c>
      <c r="R4361">
        <v>2</v>
      </c>
      <c r="S4361">
        <v>1</v>
      </c>
      <c r="T4361">
        <v>0</v>
      </c>
      <c r="U4361">
        <v>0</v>
      </c>
    </row>
    <row r="4362" spans="1:21" x14ac:dyDescent="0.35">
      <c r="A4362" t="s">
        <v>550</v>
      </c>
      <c r="B4362" t="s">
        <v>0</v>
      </c>
      <c r="C4362" t="s">
        <v>1</v>
      </c>
      <c r="D4362" t="s">
        <v>2</v>
      </c>
      <c r="E4362" t="s">
        <v>3</v>
      </c>
      <c r="F4362" t="s">
        <v>4</v>
      </c>
      <c r="G4362" t="s">
        <v>5</v>
      </c>
      <c r="H4362" t="s">
        <v>6</v>
      </c>
      <c r="I4362" t="s">
        <v>7</v>
      </c>
      <c r="J4362" t="s">
        <v>8</v>
      </c>
      <c r="K4362" t="s">
        <v>9</v>
      </c>
      <c r="L4362" t="s">
        <v>10</v>
      </c>
      <c r="M4362" t="s">
        <v>11</v>
      </c>
      <c r="N4362" t="s">
        <v>12</v>
      </c>
      <c r="O4362" t="s">
        <v>13</v>
      </c>
      <c r="P4362" t="s">
        <v>14</v>
      </c>
      <c r="Q4362" t="s">
        <v>15</v>
      </c>
      <c r="R4362" t="s">
        <v>16</v>
      </c>
      <c r="S4362" t="s">
        <v>17</v>
      </c>
      <c r="T4362" t="s">
        <v>18</v>
      </c>
      <c r="U4362" t="s">
        <v>19</v>
      </c>
    </row>
    <row r="4363" spans="1:21" x14ac:dyDescent="0.35">
      <c r="A4363" t="s">
        <v>550</v>
      </c>
      <c r="B4363">
        <v>44356</v>
      </c>
      <c r="C4363" t="s">
        <v>544</v>
      </c>
      <c r="D4363" t="s">
        <v>33</v>
      </c>
      <c r="E4363">
        <v>1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1</v>
      </c>
      <c r="M4363">
        <v>0</v>
      </c>
      <c r="N4363">
        <v>0</v>
      </c>
      <c r="O4363">
        <v>0</v>
      </c>
      <c r="P4363">
        <v>0</v>
      </c>
      <c r="Q4363">
        <v>1</v>
      </c>
      <c r="R4363">
        <v>1</v>
      </c>
      <c r="S4363">
        <v>0</v>
      </c>
      <c r="T4363">
        <v>0</v>
      </c>
      <c r="U4363">
        <v>0</v>
      </c>
    </row>
    <row r="4364" spans="1:21" x14ac:dyDescent="0.35">
      <c r="A4364" t="s">
        <v>550</v>
      </c>
      <c r="B4364">
        <v>44358</v>
      </c>
      <c r="C4364" t="s">
        <v>540</v>
      </c>
      <c r="D4364" t="s">
        <v>90</v>
      </c>
      <c r="E4364">
        <v>1</v>
      </c>
      <c r="F4364">
        <v>1</v>
      </c>
      <c r="G4364">
        <v>0</v>
      </c>
      <c r="H4364">
        <v>1</v>
      </c>
      <c r="I4364">
        <v>0</v>
      </c>
      <c r="J4364">
        <v>0</v>
      </c>
      <c r="K4364">
        <v>1</v>
      </c>
      <c r="L4364">
        <v>9</v>
      </c>
      <c r="M4364">
        <v>2</v>
      </c>
      <c r="N4364">
        <v>0</v>
      </c>
      <c r="O4364">
        <v>0</v>
      </c>
      <c r="P4364">
        <v>0</v>
      </c>
      <c r="Q4364">
        <v>1</v>
      </c>
      <c r="R4364">
        <v>8</v>
      </c>
      <c r="S4364">
        <v>0</v>
      </c>
      <c r="T4364">
        <v>0</v>
      </c>
      <c r="U4364">
        <v>0</v>
      </c>
    </row>
    <row r="4365" spans="1:21" x14ac:dyDescent="0.35">
      <c r="A4365" t="s">
        <v>550</v>
      </c>
      <c r="B4365" t="s">
        <v>412</v>
      </c>
      <c r="C4365" t="s">
        <v>537</v>
      </c>
      <c r="D4365" t="s">
        <v>90</v>
      </c>
      <c r="E4365">
        <v>1</v>
      </c>
      <c r="F4365">
        <v>0</v>
      </c>
      <c r="G4365">
        <v>0</v>
      </c>
      <c r="H4365">
        <v>0</v>
      </c>
      <c r="I4365">
        <v>1</v>
      </c>
      <c r="J4365">
        <v>0</v>
      </c>
      <c r="K4365">
        <v>0</v>
      </c>
      <c r="L4365">
        <v>4</v>
      </c>
      <c r="M4365">
        <v>3</v>
      </c>
      <c r="N4365">
        <v>2</v>
      </c>
      <c r="O4365">
        <v>2</v>
      </c>
      <c r="P4365">
        <v>1</v>
      </c>
      <c r="Q4365">
        <v>2</v>
      </c>
      <c r="R4365">
        <v>4</v>
      </c>
      <c r="S4365">
        <v>0</v>
      </c>
      <c r="T4365">
        <v>0</v>
      </c>
      <c r="U4365">
        <v>0</v>
      </c>
    </row>
    <row r="4366" spans="1:21" x14ac:dyDescent="0.35">
      <c r="A4366" t="s">
        <v>550</v>
      </c>
      <c r="B4366" t="s">
        <v>413</v>
      </c>
      <c r="C4366" t="s">
        <v>545</v>
      </c>
      <c r="D4366" t="s">
        <v>90</v>
      </c>
      <c r="E4366">
        <v>1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2</v>
      </c>
      <c r="M4366">
        <v>1</v>
      </c>
      <c r="N4366">
        <v>0</v>
      </c>
      <c r="O4366">
        <v>0</v>
      </c>
      <c r="P4366">
        <v>0</v>
      </c>
      <c r="Q4366">
        <v>1</v>
      </c>
      <c r="R4366">
        <v>1</v>
      </c>
      <c r="S4366">
        <v>0</v>
      </c>
      <c r="T4366">
        <v>0</v>
      </c>
      <c r="U4366">
        <v>0</v>
      </c>
    </row>
    <row r="4367" spans="1:21" x14ac:dyDescent="0.35">
      <c r="A4367" t="s">
        <v>550</v>
      </c>
      <c r="B4367">
        <v>44360</v>
      </c>
      <c r="C4367" t="s">
        <v>538</v>
      </c>
      <c r="D4367" t="s">
        <v>90</v>
      </c>
      <c r="E4367">
        <v>1</v>
      </c>
      <c r="F4367">
        <v>0</v>
      </c>
      <c r="G4367">
        <v>0</v>
      </c>
      <c r="H4367">
        <v>0</v>
      </c>
      <c r="I4367">
        <v>1</v>
      </c>
      <c r="J4367">
        <v>0</v>
      </c>
      <c r="K4367">
        <v>0</v>
      </c>
      <c r="L4367">
        <v>5.333333333333333</v>
      </c>
      <c r="M4367">
        <v>9</v>
      </c>
      <c r="N4367">
        <v>5</v>
      </c>
      <c r="O4367">
        <v>4</v>
      </c>
      <c r="P4367">
        <v>2</v>
      </c>
      <c r="Q4367">
        <v>3</v>
      </c>
      <c r="R4367">
        <v>2</v>
      </c>
      <c r="S4367">
        <v>0</v>
      </c>
      <c r="T4367">
        <v>0</v>
      </c>
      <c r="U4367">
        <v>0</v>
      </c>
    </row>
    <row r="4368" spans="1:21" x14ac:dyDescent="0.35">
      <c r="A4368" t="s">
        <v>550</v>
      </c>
      <c r="B4368">
        <v>44361</v>
      </c>
      <c r="C4368" t="s">
        <v>542</v>
      </c>
      <c r="D4368" t="s">
        <v>131</v>
      </c>
      <c r="E4368">
        <v>1</v>
      </c>
      <c r="F4368">
        <v>0</v>
      </c>
      <c r="G4368">
        <v>0</v>
      </c>
      <c r="H4368">
        <v>1</v>
      </c>
      <c r="I4368">
        <v>0</v>
      </c>
      <c r="J4368">
        <v>0</v>
      </c>
      <c r="K4368">
        <v>0</v>
      </c>
      <c r="L4368">
        <v>6</v>
      </c>
      <c r="M4368">
        <v>4</v>
      </c>
      <c r="N4368">
        <v>2</v>
      </c>
      <c r="O4368">
        <v>2</v>
      </c>
      <c r="P4368">
        <v>1</v>
      </c>
      <c r="Q4368">
        <v>1</v>
      </c>
      <c r="R4368">
        <v>7</v>
      </c>
      <c r="S4368">
        <v>1</v>
      </c>
      <c r="T4368">
        <v>0</v>
      </c>
      <c r="U4368">
        <v>0</v>
      </c>
    </row>
    <row r="4369" spans="1:21" x14ac:dyDescent="0.35">
      <c r="A4369" t="s">
        <v>550</v>
      </c>
      <c r="B4369">
        <v>44362</v>
      </c>
      <c r="C4369" t="s">
        <v>544</v>
      </c>
      <c r="D4369" t="s">
        <v>131</v>
      </c>
      <c r="E4369">
        <v>1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4</v>
      </c>
      <c r="N4369">
        <v>4</v>
      </c>
      <c r="O4369">
        <v>4</v>
      </c>
      <c r="P4369">
        <v>0</v>
      </c>
      <c r="Q4369">
        <v>2</v>
      </c>
      <c r="R4369">
        <v>0</v>
      </c>
      <c r="S4369">
        <v>0</v>
      </c>
      <c r="T4369">
        <v>0</v>
      </c>
      <c r="U4369">
        <v>0</v>
      </c>
    </row>
    <row r="4370" spans="1:21" x14ac:dyDescent="0.35">
      <c r="A4370" t="s">
        <v>550</v>
      </c>
      <c r="B4370">
        <v>44363</v>
      </c>
      <c r="C4370" t="s">
        <v>540</v>
      </c>
      <c r="D4370" t="s">
        <v>131</v>
      </c>
      <c r="E4370">
        <v>1</v>
      </c>
      <c r="F4370">
        <v>0</v>
      </c>
      <c r="G4370">
        <v>0</v>
      </c>
      <c r="H4370">
        <v>1</v>
      </c>
      <c r="I4370">
        <v>0</v>
      </c>
      <c r="J4370">
        <v>0</v>
      </c>
      <c r="K4370">
        <v>0</v>
      </c>
      <c r="L4370">
        <v>5</v>
      </c>
      <c r="M4370">
        <v>5</v>
      </c>
      <c r="N4370">
        <v>2</v>
      </c>
      <c r="O4370">
        <v>1</v>
      </c>
      <c r="P4370">
        <v>0</v>
      </c>
      <c r="Q4370">
        <v>1</v>
      </c>
      <c r="R4370">
        <v>5</v>
      </c>
      <c r="S4370">
        <v>0</v>
      </c>
      <c r="T4370">
        <v>0</v>
      </c>
      <c r="U4370">
        <v>0</v>
      </c>
    </row>
    <row r="4371" spans="1:21" x14ac:dyDescent="0.35">
      <c r="A4371" t="s">
        <v>550</v>
      </c>
      <c r="B4371">
        <v>44364</v>
      </c>
      <c r="C4371" t="s">
        <v>537</v>
      </c>
      <c r="D4371" t="s">
        <v>131</v>
      </c>
      <c r="E4371">
        <v>1</v>
      </c>
      <c r="F4371">
        <v>0</v>
      </c>
      <c r="G4371">
        <v>0</v>
      </c>
      <c r="H4371">
        <v>1</v>
      </c>
      <c r="I4371">
        <v>0</v>
      </c>
      <c r="J4371">
        <v>0</v>
      </c>
      <c r="K4371">
        <v>0</v>
      </c>
      <c r="L4371">
        <v>8</v>
      </c>
      <c r="M4371">
        <v>4</v>
      </c>
      <c r="N4371">
        <v>2</v>
      </c>
      <c r="O4371">
        <v>2</v>
      </c>
      <c r="P4371">
        <v>0</v>
      </c>
      <c r="Q4371">
        <v>1</v>
      </c>
      <c r="R4371">
        <v>6</v>
      </c>
      <c r="S4371">
        <v>0</v>
      </c>
      <c r="T4371">
        <v>0</v>
      </c>
      <c r="U4371">
        <v>0</v>
      </c>
    </row>
    <row r="4372" spans="1:21" x14ac:dyDescent="0.35">
      <c r="A4372" t="s">
        <v>550</v>
      </c>
      <c r="B4372">
        <v>44365</v>
      </c>
      <c r="C4372" t="s">
        <v>538</v>
      </c>
      <c r="D4372" t="s">
        <v>116</v>
      </c>
      <c r="E4372">
        <v>1</v>
      </c>
      <c r="F4372">
        <v>0</v>
      </c>
      <c r="G4372">
        <v>0</v>
      </c>
      <c r="H4372">
        <v>1</v>
      </c>
      <c r="I4372">
        <v>0</v>
      </c>
      <c r="J4372">
        <v>0</v>
      </c>
      <c r="K4372">
        <v>0</v>
      </c>
      <c r="L4372">
        <v>6</v>
      </c>
      <c r="M4372">
        <v>6</v>
      </c>
      <c r="N4372">
        <v>3</v>
      </c>
      <c r="O4372">
        <v>3</v>
      </c>
      <c r="P4372">
        <v>2</v>
      </c>
      <c r="Q4372">
        <v>0</v>
      </c>
      <c r="R4372">
        <v>5</v>
      </c>
      <c r="S4372">
        <v>0</v>
      </c>
      <c r="T4372">
        <v>0</v>
      </c>
      <c r="U4372">
        <v>0</v>
      </c>
    </row>
    <row r="4373" spans="1:21" x14ac:dyDescent="0.35">
      <c r="A4373" t="s">
        <v>550</v>
      </c>
      <c r="B4373">
        <v>44366</v>
      </c>
      <c r="C4373" t="s">
        <v>542</v>
      </c>
      <c r="D4373" t="s">
        <v>116</v>
      </c>
      <c r="E4373">
        <v>1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3</v>
      </c>
      <c r="M4373">
        <v>6</v>
      </c>
      <c r="N4373">
        <v>6</v>
      </c>
      <c r="O4373">
        <v>4</v>
      </c>
      <c r="P4373">
        <v>1</v>
      </c>
      <c r="Q4373">
        <v>2</v>
      </c>
      <c r="R4373">
        <v>4</v>
      </c>
      <c r="S4373">
        <v>1</v>
      </c>
      <c r="T4373">
        <v>0</v>
      </c>
      <c r="U4373">
        <v>2</v>
      </c>
    </row>
    <row r="4374" spans="1:21" x14ac:dyDescent="0.35">
      <c r="A4374" t="s">
        <v>550</v>
      </c>
      <c r="B4374">
        <v>44367</v>
      </c>
      <c r="C4374" t="s">
        <v>546</v>
      </c>
      <c r="D4374" t="s">
        <v>116</v>
      </c>
      <c r="E4374">
        <v>1</v>
      </c>
      <c r="F4374">
        <v>0</v>
      </c>
      <c r="G4374">
        <v>0</v>
      </c>
      <c r="H4374">
        <v>1</v>
      </c>
      <c r="I4374">
        <v>0</v>
      </c>
      <c r="J4374">
        <v>0</v>
      </c>
      <c r="K4374">
        <v>0</v>
      </c>
      <c r="L4374">
        <v>6</v>
      </c>
      <c r="M4374">
        <v>4</v>
      </c>
      <c r="N4374">
        <v>2</v>
      </c>
      <c r="O4374">
        <v>2</v>
      </c>
      <c r="P4374">
        <v>1</v>
      </c>
      <c r="Q4374">
        <v>1</v>
      </c>
      <c r="R4374">
        <v>6</v>
      </c>
      <c r="S4374">
        <v>0</v>
      </c>
      <c r="T4374">
        <v>0</v>
      </c>
      <c r="U4374">
        <v>2</v>
      </c>
    </row>
    <row r="4375" spans="1:21" x14ac:dyDescent="0.35">
      <c r="A4375" t="s">
        <v>550</v>
      </c>
      <c r="B4375">
        <v>44369</v>
      </c>
      <c r="C4375" t="s">
        <v>540</v>
      </c>
      <c r="D4375" t="s">
        <v>163</v>
      </c>
      <c r="E4375">
        <v>1</v>
      </c>
      <c r="F4375">
        <v>0</v>
      </c>
      <c r="G4375">
        <v>0</v>
      </c>
      <c r="H4375">
        <v>1</v>
      </c>
      <c r="I4375">
        <v>0</v>
      </c>
      <c r="J4375">
        <v>0</v>
      </c>
      <c r="K4375">
        <v>0</v>
      </c>
      <c r="L4375">
        <v>7</v>
      </c>
      <c r="M4375">
        <v>3</v>
      </c>
      <c r="N4375">
        <v>0</v>
      </c>
      <c r="O4375">
        <v>0</v>
      </c>
      <c r="P4375">
        <v>0</v>
      </c>
      <c r="Q4375">
        <v>2</v>
      </c>
      <c r="R4375">
        <v>9</v>
      </c>
      <c r="S4375">
        <v>0</v>
      </c>
      <c r="T4375">
        <v>0</v>
      </c>
      <c r="U4375">
        <v>0</v>
      </c>
    </row>
    <row r="4376" spans="1:21" x14ac:dyDescent="0.35">
      <c r="A4376" t="s">
        <v>550</v>
      </c>
      <c r="B4376">
        <v>44370</v>
      </c>
      <c r="C4376" t="s">
        <v>537</v>
      </c>
      <c r="D4376" t="s">
        <v>163</v>
      </c>
      <c r="E4376">
        <v>1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7</v>
      </c>
      <c r="M4376">
        <v>4</v>
      </c>
      <c r="N4376">
        <v>1</v>
      </c>
      <c r="O4376">
        <v>1</v>
      </c>
      <c r="P4376">
        <v>1</v>
      </c>
      <c r="Q4376">
        <v>1</v>
      </c>
      <c r="R4376">
        <v>9</v>
      </c>
      <c r="S4376">
        <v>0</v>
      </c>
      <c r="T4376">
        <v>0</v>
      </c>
      <c r="U4376">
        <v>0</v>
      </c>
    </row>
    <row r="4377" spans="1:21" x14ac:dyDescent="0.35">
      <c r="A4377" t="s">
        <v>550</v>
      </c>
      <c r="B4377">
        <v>44372</v>
      </c>
      <c r="C4377" t="s">
        <v>538</v>
      </c>
      <c r="D4377" t="s">
        <v>43</v>
      </c>
      <c r="E4377">
        <v>1</v>
      </c>
      <c r="F4377">
        <v>0</v>
      </c>
      <c r="G4377">
        <v>0</v>
      </c>
      <c r="H4377">
        <v>1</v>
      </c>
      <c r="I4377">
        <v>0</v>
      </c>
      <c r="J4377">
        <v>0</v>
      </c>
      <c r="K4377">
        <v>0</v>
      </c>
      <c r="L4377">
        <v>7</v>
      </c>
      <c r="M4377">
        <v>5</v>
      </c>
      <c r="N4377">
        <v>0</v>
      </c>
      <c r="O4377">
        <v>0</v>
      </c>
      <c r="P4377">
        <v>0</v>
      </c>
      <c r="Q4377">
        <v>1</v>
      </c>
      <c r="R4377">
        <v>6</v>
      </c>
      <c r="S4377">
        <v>1</v>
      </c>
      <c r="T4377">
        <v>0</v>
      </c>
      <c r="U4377">
        <v>0</v>
      </c>
    </row>
    <row r="4378" spans="1:21" x14ac:dyDescent="0.35">
      <c r="A4378" t="s">
        <v>550</v>
      </c>
      <c r="B4378">
        <v>44373</v>
      </c>
      <c r="C4378" t="s">
        <v>542</v>
      </c>
      <c r="D4378" t="s">
        <v>43</v>
      </c>
      <c r="E4378">
        <v>1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5.333333333333333</v>
      </c>
      <c r="M4378">
        <v>4</v>
      </c>
      <c r="N4378">
        <v>2</v>
      </c>
      <c r="O4378">
        <v>1</v>
      </c>
      <c r="P4378">
        <v>0</v>
      </c>
      <c r="Q4378">
        <v>1</v>
      </c>
      <c r="R4378">
        <v>8</v>
      </c>
      <c r="S4378">
        <v>1</v>
      </c>
      <c r="T4378">
        <v>0</v>
      </c>
      <c r="U4378">
        <v>1</v>
      </c>
    </row>
    <row r="4379" spans="1:21" x14ac:dyDescent="0.35">
      <c r="A4379" t="s">
        <v>550</v>
      </c>
      <c r="B4379">
        <v>44374</v>
      </c>
      <c r="C4379" t="s">
        <v>546</v>
      </c>
      <c r="D4379" t="s">
        <v>43</v>
      </c>
      <c r="E4379">
        <v>1</v>
      </c>
      <c r="F4379">
        <v>0</v>
      </c>
      <c r="G4379">
        <v>0</v>
      </c>
      <c r="H4379">
        <v>0</v>
      </c>
      <c r="I4379">
        <v>1</v>
      </c>
      <c r="J4379">
        <v>0</v>
      </c>
      <c r="K4379">
        <v>0</v>
      </c>
      <c r="L4379">
        <v>5</v>
      </c>
      <c r="M4379">
        <v>4</v>
      </c>
      <c r="N4379">
        <v>4</v>
      </c>
      <c r="O4379">
        <v>4</v>
      </c>
      <c r="P4379">
        <v>0</v>
      </c>
      <c r="Q4379">
        <v>3</v>
      </c>
      <c r="R4379">
        <v>3</v>
      </c>
      <c r="S4379">
        <v>1</v>
      </c>
      <c r="T4379">
        <v>0</v>
      </c>
      <c r="U4379">
        <v>0</v>
      </c>
    </row>
    <row r="4380" spans="1:21" x14ac:dyDescent="0.35">
      <c r="A4380" t="s">
        <v>550</v>
      </c>
      <c r="B4380">
        <v>44375</v>
      </c>
      <c r="C4380" t="s">
        <v>540</v>
      </c>
      <c r="D4380" t="s">
        <v>61</v>
      </c>
      <c r="E4380">
        <v>1</v>
      </c>
      <c r="F4380">
        <v>0</v>
      </c>
      <c r="G4380">
        <v>0</v>
      </c>
      <c r="H4380">
        <v>0</v>
      </c>
      <c r="I4380">
        <v>1</v>
      </c>
      <c r="J4380">
        <v>0</v>
      </c>
      <c r="K4380">
        <v>0</v>
      </c>
      <c r="L4380">
        <v>5</v>
      </c>
      <c r="M4380">
        <v>5</v>
      </c>
      <c r="N4380">
        <v>3</v>
      </c>
      <c r="O4380">
        <v>3</v>
      </c>
      <c r="P4380">
        <v>3</v>
      </c>
      <c r="Q4380">
        <v>2</v>
      </c>
      <c r="R4380">
        <v>6</v>
      </c>
      <c r="S4380">
        <v>0</v>
      </c>
      <c r="T4380">
        <v>0</v>
      </c>
      <c r="U4380">
        <v>0</v>
      </c>
    </row>
    <row r="4381" spans="1:21" x14ac:dyDescent="0.35">
      <c r="A4381" t="s">
        <v>550</v>
      </c>
      <c r="B4381">
        <v>44376</v>
      </c>
      <c r="C4381" t="s">
        <v>537</v>
      </c>
      <c r="D4381" t="s">
        <v>61</v>
      </c>
      <c r="E4381">
        <v>1</v>
      </c>
      <c r="F4381">
        <v>0</v>
      </c>
      <c r="G4381">
        <v>0</v>
      </c>
      <c r="H4381">
        <v>0</v>
      </c>
      <c r="I4381">
        <v>1</v>
      </c>
      <c r="J4381">
        <v>0</v>
      </c>
      <c r="K4381">
        <v>0</v>
      </c>
      <c r="L4381">
        <v>5</v>
      </c>
      <c r="M4381">
        <v>3</v>
      </c>
      <c r="N4381">
        <v>3</v>
      </c>
      <c r="O4381">
        <v>3</v>
      </c>
      <c r="P4381">
        <v>1</v>
      </c>
      <c r="Q4381">
        <v>5</v>
      </c>
      <c r="R4381">
        <v>4</v>
      </c>
      <c r="S4381">
        <v>1</v>
      </c>
      <c r="T4381">
        <v>0</v>
      </c>
      <c r="U4381">
        <v>0</v>
      </c>
    </row>
    <row r="4382" spans="1:21" x14ac:dyDescent="0.35">
      <c r="A4382" t="s">
        <v>550</v>
      </c>
      <c r="B4382">
        <v>44378</v>
      </c>
      <c r="C4382" t="s">
        <v>538</v>
      </c>
      <c r="D4382" t="s">
        <v>48</v>
      </c>
      <c r="E4382">
        <v>1</v>
      </c>
      <c r="F4382">
        <v>0</v>
      </c>
      <c r="G4382">
        <v>0</v>
      </c>
      <c r="H4382">
        <v>0</v>
      </c>
      <c r="I4382">
        <v>1</v>
      </c>
      <c r="J4382">
        <v>0</v>
      </c>
      <c r="K4382">
        <v>0</v>
      </c>
      <c r="L4382">
        <v>5</v>
      </c>
      <c r="M4382">
        <v>7</v>
      </c>
      <c r="N4382">
        <v>5</v>
      </c>
      <c r="O4382">
        <v>5</v>
      </c>
      <c r="P4382">
        <v>2</v>
      </c>
      <c r="Q4382">
        <v>2</v>
      </c>
      <c r="R4382">
        <v>5</v>
      </c>
      <c r="S4382">
        <v>0</v>
      </c>
      <c r="T4382">
        <v>0</v>
      </c>
      <c r="U4382">
        <v>0</v>
      </c>
    </row>
    <row r="4383" spans="1:21" x14ac:dyDescent="0.35">
      <c r="A4383" t="s">
        <v>550</v>
      </c>
      <c r="B4383" t="s">
        <v>0</v>
      </c>
      <c r="C4383" t="s">
        <v>1</v>
      </c>
      <c r="D4383" t="s">
        <v>2</v>
      </c>
      <c r="E4383" t="s">
        <v>3</v>
      </c>
      <c r="F4383" t="s">
        <v>4</v>
      </c>
      <c r="G4383" t="s">
        <v>5</v>
      </c>
      <c r="H4383" t="s">
        <v>6</v>
      </c>
      <c r="I4383" t="s">
        <v>7</v>
      </c>
      <c r="J4383" t="s">
        <v>8</v>
      </c>
      <c r="K4383" t="s">
        <v>9</v>
      </c>
      <c r="L4383" t="s">
        <v>10</v>
      </c>
      <c r="M4383" t="s">
        <v>11</v>
      </c>
      <c r="N4383" t="s">
        <v>12</v>
      </c>
      <c r="O4383" t="s">
        <v>13</v>
      </c>
      <c r="P4383" t="s">
        <v>14</v>
      </c>
      <c r="Q4383" t="s">
        <v>15</v>
      </c>
      <c r="R4383" t="s">
        <v>16</v>
      </c>
      <c r="S4383" t="s">
        <v>17</v>
      </c>
      <c r="T4383" t="s">
        <v>18</v>
      </c>
      <c r="U4383" t="s">
        <v>19</v>
      </c>
    </row>
    <row r="4384" spans="1:21" x14ac:dyDescent="0.35">
      <c r="A4384" t="s">
        <v>550</v>
      </c>
      <c r="B4384">
        <v>44379</v>
      </c>
      <c r="C4384" t="s">
        <v>542</v>
      </c>
      <c r="D4384" t="s">
        <v>48</v>
      </c>
      <c r="E4384">
        <v>1</v>
      </c>
      <c r="F4384">
        <v>0</v>
      </c>
      <c r="G4384">
        <v>0</v>
      </c>
      <c r="H4384">
        <v>1</v>
      </c>
      <c r="I4384">
        <v>0</v>
      </c>
      <c r="J4384">
        <v>0</v>
      </c>
      <c r="K4384">
        <v>0</v>
      </c>
      <c r="L4384">
        <v>5</v>
      </c>
      <c r="M4384">
        <v>4</v>
      </c>
      <c r="N4384">
        <v>2</v>
      </c>
      <c r="O4384">
        <v>2</v>
      </c>
      <c r="P4384">
        <v>0</v>
      </c>
      <c r="Q4384">
        <v>3</v>
      </c>
      <c r="R4384">
        <v>8</v>
      </c>
      <c r="S4384">
        <v>1</v>
      </c>
      <c r="T4384">
        <v>0</v>
      </c>
      <c r="U4384">
        <v>0</v>
      </c>
    </row>
    <row r="4385" spans="1:21" x14ac:dyDescent="0.35">
      <c r="A4385" t="s">
        <v>550</v>
      </c>
      <c r="B4385">
        <v>44380</v>
      </c>
      <c r="C4385" t="s">
        <v>546</v>
      </c>
      <c r="D4385" t="s">
        <v>48</v>
      </c>
      <c r="E4385">
        <v>1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4</v>
      </c>
      <c r="M4385">
        <v>7</v>
      </c>
      <c r="N4385">
        <v>4</v>
      </c>
      <c r="O4385">
        <v>4</v>
      </c>
      <c r="P4385">
        <v>1</v>
      </c>
      <c r="Q4385">
        <v>1</v>
      </c>
      <c r="R4385">
        <v>6</v>
      </c>
      <c r="S4385">
        <v>0</v>
      </c>
      <c r="T4385">
        <v>0</v>
      </c>
      <c r="U4385">
        <v>1</v>
      </c>
    </row>
    <row r="4386" spans="1:21" x14ac:dyDescent="0.35">
      <c r="A4386" t="s">
        <v>550</v>
      </c>
      <c r="B4386">
        <v>44381</v>
      </c>
      <c r="C4386" t="s">
        <v>540</v>
      </c>
      <c r="D4386" t="s">
        <v>48</v>
      </c>
      <c r="E4386">
        <v>1</v>
      </c>
      <c r="F4386">
        <v>0</v>
      </c>
      <c r="G4386">
        <v>0</v>
      </c>
      <c r="H4386">
        <v>1</v>
      </c>
      <c r="I4386">
        <v>0</v>
      </c>
      <c r="J4386">
        <v>0</v>
      </c>
      <c r="K4386">
        <v>0</v>
      </c>
      <c r="L4386">
        <v>8.6666666666666661</v>
      </c>
      <c r="M4386">
        <v>6</v>
      </c>
      <c r="N4386">
        <v>2</v>
      </c>
      <c r="O4386">
        <v>2</v>
      </c>
      <c r="P4386">
        <v>0</v>
      </c>
      <c r="Q4386">
        <v>2</v>
      </c>
      <c r="R4386">
        <v>7</v>
      </c>
      <c r="S4386">
        <v>0</v>
      </c>
      <c r="T4386">
        <v>0</v>
      </c>
      <c r="U4386">
        <v>0</v>
      </c>
    </row>
    <row r="4387" spans="1:21" x14ac:dyDescent="0.35">
      <c r="A4387" t="s">
        <v>550</v>
      </c>
      <c r="B4387">
        <v>44382</v>
      </c>
      <c r="C4387" t="s">
        <v>537</v>
      </c>
      <c r="D4387" t="s">
        <v>103</v>
      </c>
      <c r="E4387">
        <v>1</v>
      </c>
      <c r="F4387">
        <v>0</v>
      </c>
      <c r="G4387">
        <v>0</v>
      </c>
      <c r="H4387">
        <v>0</v>
      </c>
      <c r="I4387">
        <v>1</v>
      </c>
      <c r="J4387">
        <v>0</v>
      </c>
      <c r="K4387">
        <v>0</v>
      </c>
      <c r="L4387">
        <v>7</v>
      </c>
      <c r="M4387">
        <v>3</v>
      </c>
      <c r="N4387">
        <v>2</v>
      </c>
      <c r="O4387">
        <v>2</v>
      </c>
      <c r="P4387">
        <v>0</v>
      </c>
      <c r="Q4387">
        <v>2</v>
      </c>
      <c r="R4387">
        <v>8</v>
      </c>
      <c r="S4387">
        <v>0</v>
      </c>
      <c r="T4387">
        <v>0</v>
      </c>
      <c r="U4387">
        <v>0</v>
      </c>
    </row>
    <row r="4388" spans="1:21" x14ac:dyDescent="0.35">
      <c r="A4388" t="s">
        <v>550</v>
      </c>
      <c r="B4388">
        <v>44383</v>
      </c>
      <c r="C4388" t="s">
        <v>538</v>
      </c>
      <c r="D4388" t="s">
        <v>103</v>
      </c>
      <c r="E4388">
        <v>1</v>
      </c>
      <c r="F4388">
        <v>0</v>
      </c>
      <c r="G4388">
        <v>0</v>
      </c>
      <c r="H4388">
        <v>0</v>
      </c>
      <c r="I4388">
        <v>1</v>
      </c>
      <c r="J4388">
        <v>0</v>
      </c>
      <c r="K4388">
        <v>0</v>
      </c>
      <c r="L4388">
        <v>6</v>
      </c>
      <c r="M4388">
        <v>9</v>
      </c>
      <c r="N4388">
        <v>4</v>
      </c>
      <c r="O4388">
        <v>4</v>
      </c>
      <c r="P4388">
        <v>1</v>
      </c>
      <c r="Q4388">
        <v>1</v>
      </c>
      <c r="R4388">
        <v>7</v>
      </c>
      <c r="S4388">
        <v>0</v>
      </c>
      <c r="T4388">
        <v>0</v>
      </c>
      <c r="U4388">
        <v>0</v>
      </c>
    </row>
    <row r="4389" spans="1:21" x14ac:dyDescent="0.35">
      <c r="A4389" t="s">
        <v>550</v>
      </c>
      <c r="B4389">
        <v>44384</v>
      </c>
      <c r="C4389" t="s">
        <v>542</v>
      </c>
      <c r="D4389" t="s">
        <v>103</v>
      </c>
      <c r="E4389">
        <v>1</v>
      </c>
      <c r="F4389">
        <v>0</v>
      </c>
      <c r="G4389">
        <v>0</v>
      </c>
      <c r="H4389">
        <v>1</v>
      </c>
      <c r="I4389">
        <v>0</v>
      </c>
      <c r="J4389">
        <v>0</v>
      </c>
      <c r="K4389">
        <v>0</v>
      </c>
      <c r="L4389">
        <v>7</v>
      </c>
      <c r="M4389">
        <v>3</v>
      </c>
      <c r="N4389">
        <v>1</v>
      </c>
      <c r="O4389">
        <v>1</v>
      </c>
      <c r="P4389">
        <v>0</v>
      </c>
      <c r="Q4389">
        <v>2</v>
      </c>
      <c r="R4389">
        <v>6</v>
      </c>
      <c r="S4389">
        <v>0</v>
      </c>
      <c r="T4389">
        <v>0</v>
      </c>
      <c r="U4389">
        <v>1</v>
      </c>
    </row>
    <row r="4390" spans="1:21" x14ac:dyDescent="0.35">
      <c r="A4390" t="s">
        <v>550</v>
      </c>
      <c r="B4390">
        <v>44386</v>
      </c>
      <c r="C4390" t="s">
        <v>539</v>
      </c>
      <c r="D4390" t="s">
        <v>99</v>
      </c>
      <c r="E4390">
        <v>1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3</v>
      </c>
      <c r="M4390">
        <v>1</v>
      </c>
      <c r="N4390">
        <v>0</v>
      </c>
      <c r="O4390">
        <v>0</v>
      </c>
      <c r="P4390">
        <v>0</v>
      </c>
      <c r="Q4390">
        <v>0</v>
      </c>
      <c r="R4390">
        <v>4</v>
      </c>
      <c r="S4390">
        <v>0</v>
      </c>
      <c r="T4390">
        <v>0</v>
      </c>
      <c r="U4390">
        <v>0</v>
      </c>
    </row>
    <row r="4391" spans="1:21" x14ac:dyDescent="0.35">
      <c r="A4391" t="s">
        <v>550</v>
      </c>
      <c r="B4391">
        <v>44387</v>
      </c>
      <c r="C4391" t="s">
        <v>540</v>
      </c>
      <c r="D4391" t="s">
        <v>99</v>
      </c>
      <c r="E4391">
        <v>1</v>
      </c>
      <c r="F4391">
        <v>0</v>
      </c>
      <c r="G4391">
        <v>0</v>
      </c>
      <c r="H4391">
        <v>1</v>
      </c>
      <c r="I4391">
        <v>0</v>
      </c>
      <c r="J4391">
        <v>0</v>
      </c>
      <c r="K4391">
        <v>0</v>
      </c>
      <c r="L4391">
        <v>6</v>
      </c>
      <c r="M4391">
        <v>3</v>
      </c>
      <c r="N4391">
        <v>0</v>
      </c>
      <c r="O4391">
        <v>0</v>
      </c>
      <c r="P4391">
        <v>0</v>
      </c>
      <c r="Q4391">
        <v>1</v>
      </c>
      <c r="R4391">
        <v>6</v>
      </c>
      <c r="S4391">
        <v>1</v>
      </c>
      <c r="T4391">
        <v>0</v>
      </c>
      <c r="U4391">
        <v>1</v>
      </c>
    </row>
    <row r="4392" spans="1:21" x14ac:dyDescent="0.35">
      <c r="A4392" t="s">
        <v>550</v>
      </c>
      <c r="B4392">
        <v>44388</v>
      </c>
      <c r="C4392" t="s">
        <v>537</v>
      </c>
      <c r="D4392" t="s">
        <v>99</v>
      </c>
      <c r="E4392">
        <v>1</v>
      </c>
      <c r="F4392">
        <v>0</v>
      </c>
      <c r="G4392">
        <v>0</v>
      </c>
      <c r="H4392">
        <v>1</v>
      </c>
      <c r="I4392">
        <v>0</v>
      </c>
      <c r="J4392">
        <v>0</v>
      </c>
      <c r="K4392">
        <v>0</v>
      </c>
      <c r="L4392">
        <v>6</v>
      </c>
      <c r="M4392">
        <v>4</v>
      </c>
      <c r="N4392">
        <v>1</v>
      </c>
      <c r="O4392">
        <v>1</v>
      </c>
      <c r="P4392">
        <v>0</v>
      </c>
      <c r="Q4392">
        <v>3</v>
      </c>
      <c r="R4392">
        <v>9</v>
      </c>
      <c r="S4392">
        <v>0</v>
      </c>
      <c r="T4392">
        <v>0</v>
      </c>
      <c r="U4392">
        <v>1</v>
      </c>
    </row>
    <row r="4393" spans="1:21" x14ac:dyDescent="0.35">
      <c r="A4393" t="s">
        <v>550</v>
      </c>
      <c r="B4393">
        <v>44393</v>
      </c>
      <c r="C4393" t="s">
        <v>539</v>
      </c>
      <c r="D4393" t="s">
        <v>110</v>
      </c>
      <c r="E4393">
        <v>1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4</v>
      </c>
      <c r="M4393">
        <v>5</v>
      </c>
      <c r="N4393">
        <v>1</v>
      </c>
      <c r="O4393">
        <v>1</v>
      </c>
      <c r="P4393">
        <v>0</v>
      </c>
      <c r="Q4393">
        <v>1</v>
      </c>
      <c r="R4393">
        <v>2</v>
      </c>
      <c r="S4393">
        <v>0</v>
      </c>
      <c r="T4393">
        <v>0</v>
      </c>
      <c r="U4393">
        <v>0</v>
      </c>
    </row>
    <row r="4394" spans="1:21" x14ac:dyDescent="0.35">
      <c r="A4394" t="s">
        <v>550</v>
      </c>
      <c r="B4394">
        <v>44394</v>
      </c>
      <c r="C4394" t="s">
        <v>540</v>
      </c>
      <c r="D4394" t="s">
        <v>110</v>
      </c>
      <c r="E4394">
        <v>1</v>
      </c>
      <c r="F4394">
        <v>0</v>
      </c>
      <c r="G4394">
        <v>0</v>
      </c>
      <c r="H4394">
        <v>0</v>
      </c>
      <c r="I4394">
        <v>1</v>
      </c>
      <c r="J4394">
        <v>0</v>
      </c>
      <c r="K4394">
        <v>0</v>
      </c>
      <c r="L4394">
        <v>6</v>
      </c>
      <c r="M4394">
        <v>5</v>
      </c>
      <c r="N4394">
        <v>3</v>
      </c>
      <c r="O4394">
        <v>3</v>
      </c>
      <c r="P4394">
        <v>2</v>
      </c>
      <c r="Q4394">
        <v>0</v>
      </c>
      <c r="R4394">
        <v>4</v>
      </c>
      <c r="S4394">
        <v>0</v>
      </c>
      <c r="T4394">
        <v>0</v>
      </c>
      <c r="U4394">
        <v>1</v>
      </c>
    </row>
    <row r="4395" spans="1:21" x14ac:dyDescent="0.35">
      <c r="A4395" t="s">
        <v>550</v>
      </c>
      <c r="B4395">
        <v>44395</v>
      </c>
      <c r="C4395" t="s">
        <v>538</v>
      </c>
      <c r="D4395" t="s">
        <v>110</v>
      </c>
      <c r="E4395">
        <v>1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5</v>
      </c>
      <c r="M4395">
        <v>2</v>
      </c>
      <c r="N4395">
        <v>1</v>
      </c>
      <c r="O4395">
        <v>1</v>
      </c>
      <c r="P4395">
        <v>1</v>
      </c>
      <c r="Q4395">
        <v>1</v>
      </c>
      <c r="R4395">
        <v>5</v>
      </c>
      <c r="S4395">
        <v>0</v>
      </c>
      <c r="T4395">
        <v>0</v>
      </c>
      <c r="U4395">
        <v>0</v>
      </c>
    </row>
    <row r="4396" spans="1:21" x14ac:dyDescent="0.35">
      <c r="A4396" t="s">
        <v>550</v>
      </c>
      <c r="B4396">
        <v>44396</v>
      </c>
      <c r="C4396" t="s">
        <v>537</v>
      </c>
      <c r="D4396" t="s">
        <v>61</v>
      </c>
      <c r="E4396">
        <v>1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3</v>
      </c>
      <c r="M4396">
        <v>3</v>
      </c>
      <c r="N4396">
        <v>2</v>
      </c>
      <c r="O4396">
        <v>2</v>
      </c>
      <c r="P4396">
        <v>2</v>
      </c>
      <c r="Q4396">
        <v>3</v>
      </c>
      <c r="R4396">
        <v>5</v>
      </c>
      <c r="S4396">
        <v>1</v>
      </c>
      <c r="T4396">
        <v>0</v>
      </c>
      <c r="U4396">
        <v>1</v>
      </c>
    </row>
    <row r="4397" spans="1:21" x14ac:dyDescent="0.35">
      <c r="A4397" t="s">
        <v>550</v>
      </c>
      <c r="B4397">
        <v>44397</v>
      </c>
      <c r="C4397" t="s">
        <v>542</v>
      </c>
      <c r="D4397" t="s">
        <v>61</v>
      </c>
      <c r="E4397">
        <v>1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5</v>
      </c>
      <c r="M4397">
        <v>6</v>
      </c>
      <c r="N4397">
        <v>3</v>
      </c>
      <c r="O4397">
        <v>3</v>
      </c>
      <c r="P4397">
        <v>1</v>
      </c>
      <c r="Q4397">
        <v>1</v>
      </c>
      <c r="R4397">
        <v>7</v>
      </c>
      <c r="S4397">
        <v>3</v>
      </c>
      <c r="T4397">
        <v>0</v>
      </c>
      <c r="U4397">
        <v>0</v>
      </c>
    </row>
    <row r="4398" spans="1:21" x14ac:dyDescent="0.35">
      <c r="A4398" t="s">
        <v>550</v>
      </c>
      <c r="B4398">
        <v>44398</v>
      </c>
      <c r="C4398" t="s">
        <v>539</v>
      </c>
      <c r="D4398" t="s">
        <v>61</v>
      </c>
      <c r="E4398">
        <v>1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5</v>
      </c>
      <c r="M4398">
        <v>3</v>
      </c>
      <c r="N4398">
        <v>2</v>
      </c>
      <c r="O4398">
        <v>2</v>
      </c>
      <c r="P4398">
        <v>1</v>
      </c>
      <c r="Q4398">
        <v>3</v>
      </c>
      <c r="R4398">
        <v>5</v>
      </c>
      <c r="S4398">
        <v>0</v>
      </c>
      <c r="T4398">
        <v>0</v>
      </c>
      <c r="U4398">
        <v>0</v>
      </c>
    </row>
    <row r="4399" spans="1:21" x14ac:dyDescent="0.35">
      <c r="A4399" t="s">
        <v>550</v>
      </c>
      <c r="B4399">
        <v>44399</v>
      </c>
      <c r="C4399" t="s">
        <v>540</v>
      </c>
      <c r="D4399" t="s">
        <v>61</v>
      </c>
      <c r="E4399">
        <v>1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6</v>
      </c>
      <c r="M4399">
        <v>6</v>
      </c>
      <c r="N4399">
        <v>3</v>
      </c>
      <c r="O4399">
        <v>3</v>
      </c>
      <c r="P4399">
        <v>1</v>
      </c>
      <c r="Q4399">
        <v>1</v>
      </c>
      <c r="R4399">
        <v>7</v>
      </c>
      <c r="S4399">
        <v>0</v>
      </c>
      <c r="T4399">
        <v>0</v>
      </c>
      <c r="U4399">
        <v>0</v>
      </c>
    </row>
    <row r="4400" spans="1:21" x14ac:dyDescent="0.35">
      <c r="A4400" t="s">
        <v>550</v>
      </c>
      <c r="B4400">
        <v>44400</v>
      </c>
      <c r="C4400" t="s">
        <v>538</v>
      </c>
      <c r="D4400" t="s">
        <v>113</v>
      </c>
      <c r="E4400">
        <v>1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5</v>
      </c>
      <c r="M4400">
        <v>3</v>
      </c>
      <c r="N4400">
        <v>3</v>
      </c>
      <c r="O4400">
        <v>3</v>
      </c>
      <c r="P4400">
        <v>1</v>
      </c>
      <c r="Q4400">
        <v>1</v>
      </c>
      <c r="R4400">
        <v>7</v>
      </c>
      <c r="S4400">
        <v>0</v>
      </c>
      <c r="T4400">
        <v>0</v>
      </c>
      <c r="U4400">
        <v>0</v>
      </c>
    </row>
    <row r="4401" spans="1:21" x14ac:dyDescent="0.35">
      <c r="A4401" t="s">
        <v>550</v>
      </c>
      <c r="B4401">
        <v>44401</v>
      </c>
      <c r="C4401" t="s">
        <v>537</v>
      </c>
      <c r="D4401" t="s">
        <v>113</v>
      </c>
      <c r="E4401">
        <v>1</v>
      </c>
      <c r="F4401">
        <v>0</v>
      </c>
      <c r="G4401">
        <v>0</v>
      </c>
      <c r="H4401">
        <v>0</v>
      </c>
      <c r="I4401">
        <v>1</v>
      </c>
      <c r="J4401">
        <v>0</v>
      </c>
      <c r="K4401">
        <v>0</v>
      </c>
      <c r="L4401">
        <v>4.333333333333333</v>
      </c>
      <c r="M4401">
        <v>8</v>
      </c>
      <c r="N4401">
        <v>6</v>
      </c>
      <c r="O4401">
        <v>6</v>
      </c>
      <c r="P4401">
        <v>1</v>
      </c>
      <c r="Q4401">
        <v>4</v>
      </c>
      <c r="R4401">
        <v>2</v>
      </c>
      <c r="S4401">
        <v>0</v>
      </c>
      <c r="T4401">
        <v>0</v>
      </c>
      <c r="U4401">
        <v>1</v>
      </c>
    </row>
    <row r="4402" spans="1:21" x14ac:dyDescent="0.35">
      <c r="A4402" t="s">
        <v>550</v>
      </c>
      <c r="B4402">
        <v>44402</v>
      </c>
      <c r="C4402" t="s">
        <v>542</v>
      </c>
      <c r="D4402" t="s">
        <v>113</v>
      </c>
      <c r="E4402">
        <v>1</v>
      </c>
      <c r="F4402">
        <v>0</v>
      </c>
      <c r="G4402">
        <v>0</v>
      </c>
      <c r="H4402">
        <v>1</v>
      </c>
      <c r="I4402">
        <v>0</v>
      </c>
      <c r="J4402">
        <v>0</v>
      </c>
      <c r="K4402">
        <v>0</v>
      </c>
      <c r="L4402">
        <v>5.333333333333333</v>
      </c>
      <c r="M4402">
        <v>5</v>
      </c>
      <c r="N4402">
        <v>1</v>
      </c>
      <c r="O4402">
        <v>1</v>
      </c>
      <c r="P4402">
        <v>0</v>
      </c>
      <c r="Q4402">
        <v>2</v>
      </c>
      <c r="R4402">
        <v>8</v>
      </c>
      <c r="S4402">
        <v>0</v>
      </c>
      <c r="T4402">
        <v>0</v>
      </c>
      <c r="U4402">
        <v>0</v>
      </c>
    </row>
    <row r="4403" spans="1:21" x14ac:dyDescent="0.35">
      <c r="A4403" t="s">
        <v>550</v>
      </c>
      <c r="B4403">
        <v>44404</v>
      </c>
      <c r="C4403" t="s">
        <v>539</v>
      </c>
      <c r="D4403" t="s">
        <v>36</v>
      </c>
      <c r="E4403">
        <v>1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6</v>
      </c>
      <c r="M4403">
        <v>3</v>
      </c>
      <c r="N4403">
        <v>1</v>
      </c>
      <c r="O4403">
        <v>1</v>
      </c>
      <c r="P4403">
        <v>0</v>
      </c>
      <c r="Q4403">
        <v>1</v>
      </c>
      <c r="R4403">
        <v>5</v>
      </c>
      <c r="S4403">
        <v>0</v>
      </c>
      <c r="T4403">
        <v>0</v>
      </c>
      <c r="U4403">
        <v>0</v>
      </c>
    </row>
    <row r="4404" spans="1:21" x14ac:dyDescent="0.35">
      <c r="A4404" t="s">
        <v>550</v>
      </c>
      <c r="B4404" t="s">
        <v>0</v>
      </c>
      <c r="C4404" t="s">
        <v>1</v>
      </c>
      <c r="D4404" t="s">
        <v>2</v>
      </c>
      <c r="E4404" t="s">
        <v>3</v>
      </c>
      <c r="F4404" t="s">
        <v>4</v>
      </c>
      <c r="G4404" t="s">
        <v>5</v>
      </c>
      <c r="H4404" t="s">
        <v>6</v>
      </c>
      <c r="I4404" t="s">
        <v>7</v>
      </c>
      <c r="J4404" t="s">
        <v>8</v>
      </c>
      <c r="K4404" t="s">
        <v>9</v>
      </c>
      <c r="L4404" t="s">
        <v>10</v>
      </c>
      <c r="M4404" t="s">
        <v>11</v>
      </c>
      <c r="N4404" t="s">
        <v>12</v>
      </c>
      <c r="O4404" t="s">
        <v>13</v>
      </c>
      <c r="P4404" t="s">
        <v>14</v>
      </c>
      <c r="Q4404" t="s">
        <v>15</v>
      </c>
      <c r="R4404" t="s">
        <v>16</v>
      </c>
      <c r="S4404" t="s">
        <v>17</v>
      </c>
      <c r="T4404" t="s">
        <v>18</v>
      </c>
      <c r="U4404" t="s">
        <v>19</v>
      </c>
    </row>
    <row r="4405" spans="1:21" x14ac:dyDescent="0.35">
      <c r="A4405" t="s">
        <v>550</v>
      </c>
      <c r="B4405">
        <v>44405</v>
      </c>
      <c r="C4405" t="s">
        <v>540</v>
      </c>
      <c r="D4405" t="s">
        <v>36</v>
      </c>
      <c r="E4405">
        <v>1</v>
      </c>
      <c r="F4405">
        <v>0</v>
      </c>
      <c r="G4405">
        <v>0</v>
      </c>
      <c r="H4405">
        <v>0</v>
      </c>
      <c r="I4405">
        <v>1</v>
      </c>
      <c r="J4405">
        <v>0</v>
      </c>
      <c r="K4405">
        <v>0</v>
      </c>
      <c r="L4405">
        <v>2.6666666666666665</v>
      </c>
      <c r="M4405">
        <v>6</v>
      </c>
      <c r="N4405">
        <v>4</v>
      </c>
      <c r="O4405">
        <v>4</v>
      </c>
      <c r="P4405">
        <v>0</v>
      </c>
      <c r="Q4405">
        <v>2</v>
      </c>
      <c r="R4405">
        <v>3</v>
      </c>
      <c r="S4405">
        <v>0</v>
      </c>
      <c r="T4405">
        <v>0</v>
      </c>
      <c r="U4405">
        <v>0</v>
      </c>
    </row>
    <row r="4406" spans="1:21" x14ac:dyDescent="0.35">
      <c r="A4406" t="s">
        <v>550</v>
      </c>
      <c r="B4406">
        <v>44406</v>
      </c>
      <c r="C4406" t="s">
        <v>538</v>
      </c>
      <c r="D4406" t="s">
        <v>36</v>
      </c>
      <c r="E4406">
        <v>1</v>
      </c>
      <c r="F4406">
        <v>0</v>
      </c>
      <c r="G4406">
        <v>0</v>
      </c>
      <c r="H4406">
        <v>1</v>
      </c>
      <c r="I4406">
        <v>0</v>
      </c>
      <c r="J4406">
        <v>0</v>
      </c>
      <c r="K4406">
        <v>0</v>
      </c>
      <c r="L4406">
        <v>5.666666666666667</v>
      </c>
      <c r="M4406">
        <v>4</v>
      </c>
      <c r="N4406">
        <v>0</v>
      </c>
      <c r="O4406">
        <v>0</v>
      </c>
      <c r="P4406">
        <v>0</v>
      </c>
      <c r="Q4406">
        <v>2</v>
      </c>
      <c r="R4406">
        <v>5</v>
      </c>
      <c r="S4406">
        <v>0</v>
      </c>
      <c r="T4406">
        <v>0</v>
      </c>
      <c r="U4406">
        <v>0</v>
      </c>
    </row>
    <row r="4407" spans="1:21" x14ac:dyDescent="0.35">
      <c r="A4407" t="s">
        <v>550</v>
      </c>
      <c r="B4407">
        <v>44407</v>
      </c>
      <c r="C4407" t="s">
        <v>537</v>
      </c>
      <c r="D4407" t="s">
        <v>26</v>
      </c>
      <c r="E4407">
        <v>1</v>
      </c>
      <c r="F4407">
        <v>0</v>
      </c>
      <c r="G4407">
        <v>0</v>
      </c>
      <c r="H4407">
        <v>0</v>
      </c>
      <c r="I4407">
        <v>1</v>
      </c>
      <c r="J4407">
        <v>0</v>
      </c>
      <c r="K4407">
        <v>0</v>
      </c>
      <c r="L4407">
        <v>4.333333333333333</v>
      </c>
      <c r="M4407">
        <v>6</v>
      </c>
      <c r="N4407">
        <v>3</v>
      </c>
      <c r="O4407">
        <v>3</v>
      </c>
      <c r="P4407">
        <v>1</v>
      </c>
      <c r="Q4407">
        <v>2</v>
      </c>
      <c r="R4407">
        <v>9</v>
      </c>
      <c r="S4407">
        <v>0</v>
      </c>
      <c r="T4407">
        <v>0</v>
      </c>
      <c r="U4407">
        <v>0</v>
      </c>
    </row>
    <row r="4408" spans="1:21" x14ac:dyDescent="0.35">
      <c r="A4408" t="s">
        <v>550</v>
      </c>
      <c r="B4408">
        <v>44408</v>
      </c>
      <c r="C4408" t="s">
        <v>542</v>
      </c>
      <c r="D4408" t="s">
        <v>26</v>
      </c>
      <c r="E4408">
        <v>1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5</v>
      </c>
      <c r="M4408">
        <v>6</v>
      </c>
      <c r="N4408">
        <v>5</v>
      </c>
      <c r="O4408">
        <v>4</v>
      </c>
      <c r="P4408">
        <v>2</v>
      </c>
      <c r="Q4408">
        <v>1</v>
      </c>
      <c r="R4408">
        <v>3</v>
      </c>
      <c r="S4408">
        <v>0</v>
      </c>
      <c r="T4408">
        <v>0</v>
      </c>
      <c r="U4408">
        <v>0</v>
      </c>
    </row>
    <row r="4409" spans="1:21" x14ac:dyDescent="0.35">
      <c r="A4409" t="s">
        <v>550</v>
      </c>
      <c r="B4409">
        <v>44409</v>
      </c>
      <c r="C4409" t="s">
        <v>539</v>
      </c>
      <c r="D4409" t="s">
        <v>26</v>
      </c>
      <c r="E4409">
        <v>1</v>
      </c>
      <c r="F4409">
        <v>0</v>
      </c>
      <c r="G4409">
        <v>0</v>
      </c>
      <c r="H4409">
        <v>1</v>
      </c>
      <c r="I4409">
        <v>0</v>
      </c>
      <c r="J4409">
        <v>0</v>
      </c>
      <c r="K4409">
        <v>0</v>
      </c>
      <c r="L4409">
        <v>6</v>
      </c>
      <c r="M4409">
        <v>7</v>
      </c>
      <c r="N4409">
        <v>2</v>
      </c>
      <c r="O4409">
        <v>2</v>
      </c>
      <c r="P4409">
        <v>1</v>
      </c>
      <c r="Q4409">
        <v>1</v>
      </c>
      <c r="R4409">
        <v>3</v>
      </c>
      <c r="S4409">
        <v>0</v>
      </c>
      <c r="T4409">
        <v>0</v>
      </c>
      <c r="U4409">
        <v>0</v>
      </c>
    </row>
    <row r="4410" spans="1:21" x14ac:dyDescent="0.35">
      <c r="A4410" t="s">
        <v>550</v>
      </c>
      <c r="B4410">
        <v>44410</v>
      </c>
      <c r="C4410" t="s">
        <v>540</v>
      </c>
      <c r="D4410" t="s">
        <v>48</v>
      </c>
      <c r="E4410">
        <v>1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4.333333333333333</v>
      </c>
      <c r="M4410">
        <v>7</v>
      </c>
      <c r="N4410">
        <v>5</v>
      </c>
      <c r="O4410">
        <v>4</v>
      </c>
      <c r="P4410">
        <v>2</v>
      </c>
      <c r="Q4410">
        <v>1</v>
      </c>
      <c r="R4410">
        <v>5</v>
      </c>
      <c r="S4410">
        <v>0</v>
      </c>
      <c r="T4410">
        <v>0</v>
      </c>
      <c r="U4410">
        <v>1</v>
      </c>
    </row>
    <row r="4411" spans="1:21" x14ac:dyDescent="0.35">
      <c r="A4411" t="s">
        <v>550</v>
      </c>
      <c r="B4411">
        <v>44411</v>
      </c>
      <c r="C4411" t="s">
        <v>538</v>
      </c>
      <c r="D4411" t="s">
        <v>48</v>
      </c>
      <c r="E4411">
        <v>1</v>
      </c>
      <c r="F4411">
        <v>0</v>
      </c>
      <c r="G4411">
        <v>0</v>
      </c>
      <c r="H4411">
        <v>0</v>
      </c>
      <c r="I4411">
        <v>1</v>
      </c>
      <c r="J4411">
        <v>0</v>
      </c>
      <c r="K4411">
        <v>0</v>
      </c>
      <c r="L4411">
        <v>5</v>
      </c>
      <c r="M4411">
        <v>6</v>
      </c>
      <c r="N4411">
        <v>3</v>
      </c>
      <c r="O4411">
        <v>2</v>
      </c>
      <c r="P4411">
        <v>0</v>
      </c>
      <c r="Q4411">
        <v>4</v>
      </c>
      <c r="R4411">
        <v>7</v>
      </c>
      <c r="S4411">
        <v>0</v>
      </c>
      <c r="T4411">
        <v>0</v>
      </c>
      <c r="U4411">
        <v>0</v>
      </c>
    </row>
    <row r="4412" spans="1:21" x14ac:dyDescent="0.35">
      <c r="A4412" t="s">
        <v>550</v>
      </c>
      <c r="B4412">
        <v>44412</v>
      </c>
      <c r="C4412" t="s">
        <v>537</v>
      </c>
      <c r="D4412" t="s">
        <v>48</v>
      </c>
      <c r="E4412">
        <v>1</v>
      </c>
      <c r="F4412">
        <v>0</v>
      </c>
      <c r="G4412">
        <v>0</v>
      </c>
      <c r="H4412">
        <v>1</v>
      </c>
      <c r="I4412">
        <v>0</v>
      </c>
      <c r="J4412">
        <v>0</v>
      </c>
      <c r="K4412">
        <v>0</v>
      </c>
      <c r="L4412">
        <v>6</v>
      </c>
      <c r="M4412">
        <v>5</v>
      </c>
      <c r="N4412">
        <v>1</v>
      </c>
      <c r="O4412">
        <v>1</v>
      </c>
      <c r="P4412">
        <v>0</v>
      </c>
      <c r="Q4412">
        <v>0</v>
      </c>
      <c r="R4412">
        <v>8</v>
      </c>
      <c r="S4412">
        <v>0</v>
      </c>
      <c r="T4412">
        <v>0</v>
      </c>
      <c r="U4412">
        <v>0</v>
      </c>
    </row>
    <row r="4413" spans="1:21" x14ac:dyDescent="0.35">
      <c r="A4413" t="s">
        <v>550</v>
      </c>
      <c r="B4413">
        <v>44413</v>
      </c>
      <c r="C4413" t="s">
        <v>542</v>
      </c>
      <c r="D4413" t="s">
        <v>48</v>
      </c>
      <c r="E4413">
        <v>1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4</v>
      </c>
      <c r="M4413">
        <v>7</v>
      </c>
      <c r="N4413">
        <v>4</v>
      </c>
      <c r="O4413">
        <v>4</v>
      </c>
      <c r="P4413">
        <v>0</v>
      </c>
      <c r="Q4413">
        <v>3</v>
      </c>
      <c r="R4413">
        <v>5</v>
      </c>
      <c r="S4413">
        <v>1</v>
      </c>
      <c r="T4413">
        <v>0</v>
      </c>
      <c r="U4413">
        <v>0</v>
      </c>
    </row>
    <row r="4414" spans="1:21" x14ac:dyDescent="0.35">
      <c r="A4414" t="s">
        <v>550</v>
      </c>
      <c r="B4414">
        <v>44414</v>
      </c>
      <c r="C4414" t="s">
        <v>539</v>
      </c>
      <c r="D4414" t="s">
        <v>105</v>
      </c>
      <c r="E4414">
        <v>1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6</v>
      </c>
      <c r="M4414">
        <v>3</v>
      </c>
      <c r="N4414">
        <v>1</v>
      </c>
      <c r="O4414">
        <v>1</v>
      </c>
      <c r="P4414">
        <v>1</v>
      </c>
      <c r="Q4414">
        <v>1</v>
      </c>
      <c r="R4414">
        <v>9</v>
      </c>
      <c r="S4414">
        <v>0</v>
      </c>
      <c r="T4414">
        <v>0</v>
      </c>
      <c r="U4414">
        <v>0</v>
      </c>
    </row>
    <row r="4415" spans="1:21" x14ac:dyDescent="0.35">
      <c r="A4415" t="s">
        <v>550</v>
      </c>
      <c r="B4415">
        <v>44415</v>
      </c>
      <c r="C4415" t="s">
        <v>541</v>
      </c>
      <c r="D4415" t="s">
        <v>105</v>
      </c>
      <c r="E4415">
        <v>1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2</v>
      </c>
      <c r="M4415">
        <v>4</v>
      </c>
      <c r="N4415">
        <v>1</v>
      </c>
      <c r="O4415">
        <v>1</v>
      </c>
      <c r="P4415">
        <v>0</v>
      </c>
      <c r="Q4415">
        <v>1</v>
      </c>
      <c r="R4415">
        <v>0</v>
      </c>
      <c r="S4415">
        <v>0</v>
      </c>
      <c r="T4415">
        <v>0</v>
      </c>
      <c r="U4415">
        <v>0</v>
      </c>
    </row>
    <row r="4416" spans="1:21" x14ac:dyDescent="0.35">
      <c r="A4416" t="s">
        <v>550</v>
      </c>
      <c r="B4416">
        <v>44416</v>
      </c>
      <c r="C4416" t="s">
        <v>538</v>
      </c>
      <c r="D4416" t="s">
        <v>105</v>
      </c>
      <c r="E4416">
        <v>1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5.333333333333333</v>
      </c>
      <c r="M4416">
        <v>5</v>
      </c>
      <c r="N4416">
        <v>4</v>
      </c>
      <c r="O4416">
        <v>3</v>
      </c>
      <c r="P4416">
        <v>1</v>
      </c>
      <c r="Q4416">
        <v>1</v>
      </c>
      <c r="R4416">
        <v>3</v>
      </c>
      <c r="S4416">
        <v>0</v>
      </c>
      <c r="T4416">
        <v>0</v>
      </c>
      <c r="U4416">
        <v>0</v>
      </c>
    </row>
    <row r="4417" spans="1:21" x14ac:dyDescent="0.35">
      <c r="A4417" t="s">
        <v>550</v>
      </c>
      <c r="B4417">
        <v>44418</v>
      </c>
      <c r="C4417" t="s">
        <v>542</v>
      </c>
      <c r="D4417" t="s">
        <v>131</v>
      </c>
      <c r="E4417">
        <v>1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6</v>
      </c>
      <c r="M4417">
        <v>6</v>
      </c>
      <c r="N4417">
        <v>5</v>
      </c>
      <c r="O4417">
        <v>5</v>
      </c>
      <c r="P4417">
        <v>1</v>
      </c>
      <c r="Q4417">
        <v>0</v>
      </c>
      <c r="R4417">
        <v>5</v>
      </c>
      <c r="S4417">
        <v>0</v>
      </c>
      <c r="T4417">
        <v>0</v>
      </c>
      <c r="U4417">
        <v>0</v>
      </c>
    </row>
    <row r="4418" spans="1:21" x14ac:dyDescent="0.35">
      <c r="A4418" t="s">
        <v>550</v>
      </c>
      <c r="B4418">
        <v>44419</v>
      </c>
      <c r="C4418" t="s">
        <v>537</v>
      </c>
      <c r="D4418" t="s">
        <v>131</v>
      </c>
      <c r="E4418">
        <v>1</v>
      </c>
      <c r="F4418">
        <v>0</v>
      </c>
      <c r="G4418">
        <v>0</v>
      </c>
      <c r="H4418">
        <v>1</v>
      </c>
      <c r="I4418">
        <v>0</v>
      </c>
      <c r="J4418">
        <v>0</v>
      </c>
      <c r="K4418">
        <v>0</v>
      </c>
      <c r="L4418">
        <v>5</v>
      </c>
      <c r="M4418">
        <v>4</v>
      </c>
      <c r="N4418">
        <v>2</v>
      </c>
      <c r="O4418">
        <v>1</v>
      </c>
      <c r="P4418">
        <v>0</v>
      </c>
      <c r="Q4418">
        <v>4</v>
      </c>
      <c r="R4418">
        <v>5</v>
      </c>
      <c r="S4418">
        <v>0</v>
      </c>
      <c r="T4418">
        <v>0</v>
      </c>
      <c r="U4418">
        <v>0</v>
      </c>
    </row>
    <row r="4419" spans="1:21" x14ac:dyDescent="0.35">
      <c r="A4419" t="s">
        <v>550</v>
      </c>
      <c r="B4419">
        <v>44420</v>
      </c>
      <c r="C4419" t="s">
        <v>539</v>
      </c>
      <c r="D4419" t="s">
        <v>58</v>
      </c>
      <c r="E4419">
        <v>1</v>
      </c>
      <c r="F4419">
        <v>0</v>
      </c>
      <c r="G4419">
        <v>0</v>
      </c>
      <c r="H4419">
        <v>1</v>
      </c>
      <c r="I4419">
        <v>0</v>
      </c>
      <c r="J4419">
        <v>0</v>
      </c>
      <c r="K4419">
        <v>0</v>
      </c>
      <c r="L4419">
        <v>6</v>
      </c>
      <c r="M4419">
        <v>3</v>
      </c>
      <c r="N4419">
        <v>0</v>
      </c>
      <c r="O4419">
        <v>0</v>
      </c>
      <c r="P4419">
        <v>0</v>
      </c>
      <c r="Q4419">
        <v>2</v>
      </c>
      <c r="R4419">
        <v>8</v>
      </c>
      <c r="S4419">
        <v>1</v>
      </c>
      <c r="T4419">
        <v>0</v>
      </c>
      <c r="U4419">
        <v>0</v>
      </c>
    </row>
    <row r="4420" spans="1:21" x14ac:dyDescent="0.35">
      <c r="A4420" t="s">
        <v>550</v>
      </c>
      <c r="B4420">
        <v>44421</v>
      </c>
      <c r="C4420" t="s">
        <v>540</v>
      </c>
      <c r="D4420" t="s">
        <v>58</v>
      </c>
      <c r="E4420">
        <v>1</v>
      </c>
      <c r="F4420">
        <v>0</v>
      </c>
      <c r="G4420">
        <v>0</v>
      </c>
      <c r="H4420">
        <v>1</v>
      </c>
      <c r="I4420">
        <v>0</v>
      </c>
      <c r="J4420">
        <v>0</v>
      </c>
      <c r="K4420">
        <v>0</v>
      </c>
      <c r="L4420">
        <v>5</v>
      </c>
      <c r="M4420">
        <v>5</v>
      </c>
      <c r="N4420">
        <v>2</v>
      </c>
      <c r="O4420">
        <v>2</v>
      </c>
      <c r="P4420">
        <v>0</v>
      </c>
      <c r="Q4420">
        <v>2</v>
      </c>
      <c r="R4420">
        <v>4</v>
      </c>
      <c r="S4420">
        <v>0</v>
      </c>
      <c r="T4420">
        <v>0</v>
      </c>
      <c r="U4420">
        <v>0</v>
      </c>
    </row>
    <row r="4421" spans="1:21" x14ac:dyDescent="0.35">
      <c r="A4421" t="s">
        <v>550</v>
      </c>
      <c r="B4421">
        <v>44422</v>
      </c>
      <c r="C4421" t="s">
        <v>546</v>
      </c>
      <c r="D4421" t="s">
        <v>58</v>
      </c>
      <c r="E4421">
        <v>1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2</v>
      </c>
      <c r="M4421">
        <v>2</v>
      </c>
      <c r="N4421">
        <v>1</v>
      </c>
      <c r="O4421">
        <v>1</v>
      </c>
      <c r="P4421">
        <v>1</v>
      </c>
      <c r="Q4421">
        <v>1</v>
      </c>
      <c r="R4421">
        <v>4</v>
      </c>
      <c r="S4421">
        <v>0</v>
      </c>
      <c r="T4421">
        <v>0</v>
      </c>
      <c r="U4421">
        <v>0</v>
      </c>
    </row>
    <row r="4422" spans="1:21" x14ac:dyDescent="0.35">
      <c r="A4422" t="s">
        <v>550</v>
      </c>
      <c r="B4422">
        <v>44423</v>
      </c>
      <c r="C4422" t="s">
        <v>542</v>
      </c>
      <c r="D4422" t="s">
        <v>58</v>
      </c>
      <c r="E4422">
        <v>1</v>
      </c>
      <c r="F4422">
        <v>0</v>
      </c>
      <c r="G4422">
        <v>0</v>
      </c>
      <c r="H4422">
        <v>1</v>
      </c>
      <c r="I4422">
        <v>0</v>
      </c>
      <c r="J4422">
        <v>0</v>
      </c>
      <c r="K4422">
        <v>0</v>
      </c>
      <c r="L4422">
        <v>6.666666666666667</v>
      </c>
      <c r="M4422">
        <v>6</v>
      </c>
      <c r="N4422">
        <v>2</v>
      </c>
      <c r="O4422">
        <v>2</v>
      </c>
      <c r="P4422">
        <v>0</v>
      </c>
      <c r="Q4422">
        <v>1</v>
      </c>
      <c r="R4422">
        <v>6</v>
      </c>
      <c r="S4422">
        <v>0</v>
      </c>
      <c r="T4422">
        <v>0</v>
      </c>
      <c r="U4422">
        <v>1</v>
      </c>
    </row>
    <row r="4423" spans="1:21" x14ac:dyDescent="0.35">
      <c r="A4423" t="s">
        <v>550</v>
      </c>
      <c r="B4423">
        <v>44424</v>
      </c>
      <c r="C4423" t="s">
        <v>537</v>
      </c>
      <c r="D4423" t="s">
        <v>104</v>
      </c>
      <c r="E4423">
        <v>1</v>
      </c>
      <c r="F4423">
        <v>0</v>
      </c>
      <c r="G4423">
        <v>0</v>
      </c>
      <c r="H4423">
        <v>1</v>
      </c>
      <c r="I4423">
        <v>0</v>
      </c>
      <c r="J4423">
        <v>0</v>
      </c>
      <c r="K4423">
        <v>0</v>
      </c>
      <c r="L4423">
        <v>5</v>
      </c>
      <c r="M4423">
        <v>5</v>
      </c>
      <c r="N4423">
        <v>3</v>
      </c>
      <c r="O4423">
        <v>3</v>
      </c>
      <c r="P4423">
        <v>0</v>
      </c>
      <c r="Q4423">
        <v>2</v>
      </c>
      <c r="R4423">
        <v>7</v>
      </c>
      <c r="S4423">
        <v>1</v>
      </c>
      <c r="T4423">
        <v>0</v>
      </c>
      <c r="U4423">
        <v>0</v>
      </c>
    </row>
    <row r="4424" spans="1:21" x14ac:dyDescent="0.35">
      <c r="A4424" t="s">
        <v>550</v>
      </c>
      <c r="B4424">
        <v>44425</v>
      </c>
      <c r="C4424" t="s">
        <v>539</v>
      </c>
      <c r="D4424" t="s">
        <v>104</v>
      </c>
      <c r="E4424">
        <v>1</v>
      </c>
      <c r="F4424">
        <v>0</v>
      </c>
      <c r="G4424">
        <v>0</v>
      </c>
      <c r="H4424">
        <v>1</v>
      </c>
      <c r="I4424">
        <v>0</v>
      </c>
      <c r="J4424">
        <v>0</v>
      </c>
      <c r="K4424">
        <v>0</v>
      </c>
      <c r="L4424">
        <v>7.333333333333333</v>
      </c>
      <c r="M4424">
        <v>7</v>
      </c>
      <c r="N4424">
        <v>2</v>
      </c>
      <c r="O4424">
        <v>2</v>
      </c>
      <c r="P4424">
        <v>1</v>
      </c>
      <c r="Q4424">
        <v>1</v>
      </c>
      <c r="R4424">
        <v>8</v>
      </c>
      <c r="S4424">
        <v>0</v>
      </c>
      <c r="T4424">
        <v>0</v>
      </c>
      <c r="U4424">
        <v>0</v>
      </c>
    </row>
    <row r="4425" spans="1:21" x14ac:dyDescent="0.35">
      <c r="A4425" t="s">
        <v>550</v>
      </c>
      <c r="B4425" t="s">
        <v>0</v>
      </c>
      <c r="C4425" t="s">
        <v>1</v>
      </c>
      <c r="D4425" t="s">
        <v>2</v>
      </c>
      <c r="E4425" t="s">
        <v>3</v>
      </c>
      <c r="F4425" t="s">
        <v>4</v>
      </c>
      <c r="G4425" t="s">
        <v>5</v>
      </c>
      <c r="H4425" t="s">
        <v>6</v>
      </c>
      <c r="I4425" t="s">
        <v>7</v>
      </c>
      <c r="J4425" t="s">
        <v>8</v>
      </c>
      <c r="K4425" t="s">
        <v>9</v>
      </c>
      <c r="L4425" t="s">
        <v>10</v>
      </c>
      <c r="M4425" t="s">
        <v>11</v>
      </c>
      <c r="N4425" t="s">
        <v>12</v>
      </c>
      <c r="O4425" t="s">
        <v>13</v>
      </c>
      <c r="P4425" t="s">
        <v>14</v>
      </c>
      <c r="Q4425" t="s">
        <v>15</v>
      </c>
      <c r="R4425" t="s">
        <v>16</v>
      </c>
      <c r="S4425" t="s">
        <v>17</v>
      </c>
      <c r="T4425" t="s">
        <v>18</v>
      </c>
      <c r="U4425" t="s">
        <v>19</v>
      </c>
    </row>
    <row r="4426" spans="1:21" x14ac:dyDescent="0.35">
      <c r="A4426" t="s">
        <v>550</v>
      </c>
      <c r="B4426">
        <v>44426</v>
      </c>
      <c r="C4426" t="s">
        <v>540</v>
      </c>
      <c r="D4426" t="s">
        <v>104</v>
      </c>
      <c r="E4426">
        <v>1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1.3333333333333333</v>
      </c>
      <c r="M4426">
        <v>1</v>
      </c>
      <c r="N4426">
        <v>0</v>
      </c>
      <c r="O4426">
        <v>0</v>
      </c>
      <c r="P4426">
        <v>0</v>
      </c>
      <c r="Q4426">
        <v>1</v>
      </c>
      <c r="R4426">
        <v>1</v>
      </c>
      <c r="S4426">
        <v>1</v>
      </c>
      <c r="T4426">
        <v>0</v>
      </c>
      <c r="U4426">
        <v>0</v>
      </c>
    </row>
    <row r="4427" spans="1:21" x14ac:dyDescent="0.35">
      <c r="A4427" t="s">
        <v>550</v>
      </c>
      <c r="B4427">
        <v>44428</v>
      </c>
      <c r="C4427" t="s">
        <v>542</v>
      </c>
      <c r="D4427" t="s">
        <v>44</v>
      </c>
      <c r="E4427">
        <v>1</v>
      </c>
      <c r="F4427">
        <v>0</v>
      </c>
      <c r="G4427">
        <v>0</v>
      </c>
      <c r="H4427">
        <v>0</v>
      </c>
      <c r="I4427">
        <v>1</v>
      </c>
      <c r="J4427">
        <v>0</v>
      </c>
      <c r="K4427">
        <v>0</v>
      </c>
      <c r="L4427">
        <v>5</v>
      </c>
      <c r="M4427">
        <v>5</v>
      </c>
      <c r="N4427">
        <v>2</v>
      </c>
      <c r="O4427">
        <v>2</v>
      </c>
      <c r="P4427">
        <v>0</v>
      </c>
      <c r="Q4427">
        <v>2</v>
      </c>
      <c r="R4427">
        <v>9</v>
      </c>
      <c r="S4427">
        <v>0</v>
      </c>
      <c r="T4427">
        <v>0</v>
      </c>
      <c r="U4427">
        <v>0</v>
      </c>
    </row>
    <row r="4428" spans="1:21" x14ac:dyDescent="0.35">
      <c r="A4428" t="s">
        <v>550</v>
      </c>
      <c r="B4428">
        <v>44429</v>
      </c>
      <c r="C4428" t="s">
        <v>537</v>
      </c>
      <c r="D4428" t="s">
        <v>44</v>
      </c>
      <c r="E4428">
        <v>1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3.6666666666666665</v>
      </c>
      <c r="M4428">
        <v>6</v>
      </c>
      <c r="N4428">
        <v>5</v>
      </c>
      <c r="O4428">
        <v>2</v>
      </c>
      <c r="P4428">
        <v>0</v>
      </c>
      <c r="Q4428">
        <v>1</v>
      </c>
      <c r="R4428">
        <v>5</v>
      </c>
      <c r="S4428">
        <v>1</v>
      </c>
      <c r="T4428">
        <v>0</v>
      </c>
      <c r="U4428">
        <v>1</v>
      </c>
    </row>
    <row r="4429" spans="1:21" x14ac:dyDescent="0.35">
      <c r="A4429" t="s">
        <v>550</v>
      </c>
      <c r="B4429">
        <v>44430</v>
      </c>
      <c r="C4429" t="s">
        <v>539</v>
      </c>
      <c r="D4429" t="s">
        <v>44</v>
      </c>
      <c r="E4429">
        <v>1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6</v>
      </c>
      <c r="M4429">
        <v>5</v>
      </c>
      <c r="N4429">
        <v>1</v>
      </c>
      <c r="O4429">
        <v>1</v>
      </c>
      <c r="P4429">
        <v>0</v>
      </c>
      <c r="Q4429">
        <v>1</v>
      </c>
      <c r="R4429">
        <v>7</v>
      </c>
      <c r="S4429">
        <v>0</v>
      </c>
      <c r="T4429">
        <v>0</v>
      </c>
      <c r="U4429">
        <v>0</v>
      </c>
    </row>
    <row r="4430" spans="1:21" x14ac:dyDescent="0.35">
      <c r="A4430" t="s">
        <v>550</v>
      </c>
      <c r="B4430">
        <v>44432</v>
      </c>
      <c r="C4430" t="s">
        <v>546</v>
      </c>
      <c r="D4430" t="s">
        <v>96</v>
      </c>
      <c r="E4430">
        <v>1</v>
      </c>
      <c r="F4430">
        <v>0</v>
      </c>
      <c r="G4430">
        <v>0</v>
      </c>
      <c r="H4430">
        <v>1</v>
      </c>
      <c r="I4430">
        <v>0</v>
      </c>
      <c r="J4430">
        <v>0</v>
      </c>
      <c r="K4430">
        <v>0</v>
      </c>
      <c r="L4430">
        <v>5.333333333333333</v>
      </c>
      <c r="M4430">
        <v>3</v>
      </c>
      <c r="N4430">
        <v>0</v>
      </c>
      <c r="O4430">
        <v>0</v>
      </c>
      <c r="P4430">
        <v>0</v>
      </c>
      <c r="Q4430">
        <v>1</v>
      </c>
      <c r="R4430">
        <v>4</v>
      </c>
      <c r="S4430">
        <v>0</v>
      </c>
      <c r="T4430">
        <v>0</v>
      </c>
      <c r="U4430">
        <v>0</v>
      </c>
    </row>
    <row r="4431" spans="1:21" x14ac:dyDescent="0.35">
      <c r="A4431" t="s">
        <v>550</v>
      </c>
      <c r="B4431">
        <v>44433</v>
      </c>
      <c r="C4431" t="s">
        <v>538</v>
      </c>
      <c r="D4431" t="s">
        <v>96</v>
      </c>
      <c r="E4431">
        <v>1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4.666666666666667</v>
      </c>
      <c r="M4431">
        <v>5</v>
      </c>
      <c r="N4431">
        <v>1</v>
      </c>
      <c r="O4431">
        <v>0</v>
      </c>
      <c r="P4431">
        <v>0</v>
      </c>
      <c r="Q4431">
        <v>3</v>
      </c>
      <c r="R4431">
        <v>2</v>
      </c>
      <c r="S4431">
        <v>0</v>
      </c>
      <c r="T4431">
        <v>0</v>
      </c>
      <c r="U4431">
        <v>0</v>
      </c>
    </row>
    <row r="4432" spans="1:21" x14ac:dyDescent="0.35">
      <c r="A4432" t="s">
        <v>550</v>
      </c>
      <c r="B4432">
        <v>44434</v>
      </c>
      <c r="C4432" t="s">
        <v>542</v>
      </c>
      <c r="D4432" t="s">
        <v>96</v>
      </c>
      <c r="E4432">
        <v>1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5.333333333333333</v>
      </c>
      <c r="M4432">
        <v>6</v>
      </c>
      <c r="N4432">
        <v>2</v>
      </c>
      <c r="O4432">
        <v>2</v>
      </c>
      <c r="P4432">
        <v>1</v>
      </c>
      <c r="Q4432">
        <v>2</v>
      </c>
      <c r="R4432">
        <v>5</v>
      </c>
      <c r="S4432">
        <v>1</v>
      </c>
      <c r="T4432">
        <v>0</v>
      </c>
      <c r="U4432">
        <v>0</v>
      </c>
    </row>
    <row r="4433" spans="1:21" x14ac:dyDescent="0.35">
      <c r="A4433" t="s">
        <v>550</v>
      </c>
      <c r="B4433">
        <v>44435</v>
      </c>
      <c r="C4433" t="s">
        <v>537</v>
      </c>
      <c r="D4433" t="s">
        <v>92</v>
      </c>
      <c r="E4433">
        <v>1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6</v>
      </c>
      <c r="M4433">
        <v>6</v>
      </c>
      <c r="N4433">
        <v>2</v>
      </c>
      <c r="O4433">
        <v>2</v>
      </c>
      <c r="P4433">
        <v>1</v>
      </c>
      <c r="Q4433">
        <v>0</v>
      </c>
      <c r="R4433">
        <v>2</v>
      </c>
      <c r="S4433">
        <v>0</v>
      </c>
      <c r="T4433">
        <v>0</v>
      </c>
      <c r="U4433">
        <v>1</v>
      </c>
    </row>
    <row r="4434" spans="1:21" x14ac:dyDescent="0.35">
      <c r="A4434" t="s">
        <v>550</v>
      </c>
      <c r="B4434">
        <v>44436</v>
      </c>
      <c r="C4434" t="s">
        <v>539</v>
      </c>
      <c r="D4434" t="s">
        <v>92</v>
      </c>
      <c r="E4434">
        <v>1</v>
      </c>
      <c r="F4434">
        <v>0</v>
      </c>
      <c r="G4434">
        <v>0</v>
      </c>
      <c r="H4434">
        <v>1</v>
      </c>
      <c r="I4434">
        <v>0</v>
      </c>
      <c r="J4434">
        <v>0</v>
      </c>
      <c r="K4434">
        <v>0</v>
      </c>
      <c r="L4434">
        <v>7</v>
      </c>
      <c r="M4434">
        <v>5</v>
      </c>
      <c r="N4434">
        <v>0</v>
      </c>
      <c r="O4434">
        <v>0</v>
      </c>
      <c r="P4434">
        <v>0</v>
      </c>
      <c r="Q4434">
        <v>1</v>
      </c>
      <c r="R4434">
        <v>6</v>
      </c>
      <c r="S4434">
        <v>1</v>
      </c>
      <c r="T4434">
        <v>0</v>
      </c>
      <c r="U4434">
        <v>0</v>
      </c>
    </row>
    <row r="4435" spans="1:21" x14ac:dyDescent="0.35">
      <c r="A4435" t="s">
        <v>550</v>
      </c>
      <c r="B4435">
        <v>44437</v>
      </c>
      <c r="C4435" t="s">
        <v>540</v>
      </c>
      <c r="D4435" t="s">
        <v>92</v>
      </c>
      <c r="E4435">
        <v>1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0</v>
      </c>
      <c r="L4435">
        <v>3</v>
      </c>
      <c r="M4435">
        <v>6</v>
      </c>
      <c r="N4435">
        <v>3</v>
      </c>
      <c r="O4435">
        <v>3</v>
      </c>
      <c r="P4435">
        <v>2</v>
      </c>
      <c r="Q4435">
        <v>0</v>
      </c>
      <c r="R4435">
        <v>4</v>
      </c>
      <c r="S4435">
        <v>0</v>
      </c>
      <c r="T4435">
        <v>0</v>
      </c>
      <c r="U4435">
        <v>1</v>
      </c>
    </row>
    <row r="4436" spans="1:21" x14ac:dyDescent="0.35">
      <c r="A4436" t="s">
        <v>550</v>
      </c>
      <c r="B4436">
        <v>44438</v>
      </c>
      <c r="C4436" t="s">
        <v>547</v>
      </c>
      <c r="D4436" t="s">
        <v>108</v>
      </c>
      <c r="E4436">
        <v>1</v>
      </c>
      <c r="F4436">
        <v>0</v>
      </c>
      <c r="G4436">
        <v>0</v>
      </c>
      <c r="H4436">
        <v>0</v>
      </c>
      <c r="I4436">
        <v>1</v>
      </c>
      <c r="J4436">
        <v>0</v>
      </c>
      <c r="K4436">
        <v>0</v>
      </c>
      <c r="L4436">
        <v>1.6666666666666665</v>
      </c>
      <c r="M4436">
        <v>4</v>
      </c>
      <c r="N4436">
        <v>2</v>
      </c>
      <c r="O4436">
        <v>2</v>
      </c>
      <c r="P4436">
        <v>0</v>
      </c>
      <c r="Q4436">
        <v>2</v>
      </c>
      <c r="R4436">
        <v>0</v>
      </c>
      <c r="S4436">
        <v>0</v>
      </c>
      <c r="T4436">
        <v>0</v>
      </c>
      <c r="U4436">
        <v>0</v>
      </c>
    </row>
    <row r="4437" spans="1:21" x14ac:dyDescent="0.35">
      <c r="A4437" t="s">
        <v>550</v>
      </c>
      <c r="B4437">
        <v>44439</v>
      </c>
      <c r="C4437" t="s">
        <v>538</v>
      </c>
      <c r="D4437" t="s">
        <v>108</v>
      </c>
      <c r="E4437">
        <v>1</v>
      </c>
      <c r="F4437">
        <v>0</v>
      </c>
      <c r="G4437">
        <v>0</v>
      </c>
      <c r="H4437">
        <v>0</v>
      </c>
      <c r="I4437">
        <v>1</v>
      </c>
      <c r="J4437">
        <v>0</v>
      </c>
      <c r="K4437">
        <v>0</v>
      </c>
      <c r="L4437">
        <v>3.6666666666666665</v>
      </c>
      <c r="M4437">
        <v>10</v>
      </c>
      <c r="N4437">
        <v>6</v>
      </c>
      <c r="O4437">
        <v>6</v>
      </c>
      <c r="P4437">
        <v>1</v>
      </c>
      <c r="Q4437">
        <v>2</v>
      </c>
      <c r="R4437">
        <v>1</v>
      </c>
      <c r="S4437">
        <v>1</v>
      </c>
      <c r="T4437">
        <v>0</v>
      </c>
      <c r="U4437">
        <v>0</v>
      </c>
    </row>
    <row r="4438" spans="1:21" x14ac:dyDescent="0.35">
      <c r="A4438" t="s">
        <v>550</v>
      </c>
      <c r="B4438">
        <v>44440</v>
      </c>
      <c r="C4438" t="s">
        <v>537</v>
      </c>
      <c r="D4438" t="s">
        <v>108</v>
      </c>
      <c r="E4438">
        <v>1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5</v>
      </c>
      <c r="M4438">
        <v>4</v>
      </c>
      <c r="N4438">
        <v>2</v>
      </c>
      <c r="O4438">
        <v>2</v>
      </c>
      <c r="P4438">
        <v>0</v>
      </c>
      <c r="Q4438">
        <v>1</v>
      </c>
      <c r="R4438">
        <v>7</v>
      </c>
      <c r="S4438">
        <v>0</v>
      </c>
      <c r="T4438">
        <v>0</v>
      </c>
      <c r="U4438">
        <v>0</v>
      </c>
    </row>
    <row r="4439" spans="1:21" x14ac:dyDescent="0.35">
      <c r="A4439" t="s">
        <v>550</v>
      </c>
      <c r="B4439">
        <v>44441</v>
      </c>
      <c r="C4439" t="s">
        <v>539</v>
      </c>
      <c r="D4439" t="s">
        <v>108</v>
      </c>
      <c r="E4439">
        <v>1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7</v>
      </c>
      <c r="M4439">
        <v>4</v>
      </c>
      <c r="N4439">
        <v>1</v>
      </c>
      <c r="O4439">
        <v>1</v>
      </c>
      <c r="P4439">
        <v>0</v>
      </c>
      <c r="Q4439">
        <v>1</v>
      </c>
      <c r="R4439">
        <v>10</v>
      </c>
      <c r="S4439">
        <v>0</v>
      </c>
      <c r="T4439">
        <v>0</v>
      </c>
      <c r="U4439">
        <v>0</v>
      </c>
    </row>
    <row r="4440" spans="1:21" x14ac:dyDescent="0.35">
      <c r="A4440" t="s">
        <v>550</v>
      </c>
      <c r="B4440">
        <v>44442</v>
      </c>
      <c r="C4440" t="s">
        <v>540</v>
      </c>
      <c r="D4440" t="s">
        <v>36</v>
      </c>
      <c r="E4440">
        <v>1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6</v>
      </c>
      <c r="M4440">
        <v>2</v>
      </c>
      <c r="N4440">
        <v>0</v>
      </c>
      <c r="O4440">
        <v>0</v>
      </c>
      <c r="P4440">
        <v>0</v>
      </c>
      <c r="Q4440">
        <v>3</v>
      </c>
      <c r="R4440">
        <v>5</v>
      </c>
      <c r="S4440">
        <v>0</v>
      </c>
      <c r="T4440">
        <v>0</v>
      </c>
      <c r="U4440">
        <v>1</v>
      </c>
    </row>
    <row r="4441" spans="1:21" x14ac:dyDescent="0.35">
      <c r="A4441" t="s">
        <v>550</v>
      </c>
      <c r="B4441">
        <v>44443</v>
      </c>
      <c r="C4441" t="s">
        <v>548</v>
      </c>
      <c r="D4441" t="s">
        <v>36</v>
      </c>
      <c r="E4441">
        <v>1</v>
      </c>
      <c r="F4441">
        <v>0</v>
      </c>
      <c r="G4441">
        <v>0</v>
      </c>
      <c r="H4441">
        <v>0</v>
      </c>
      <c r="I4441">
        <v>1</v>
      </c>
      <c r="J4441">
        <v>0</v>
      </c>
      <c r="K4441">
        <v>0</v>
      </c>
      <c r="L4441">
        <v>0.33333333333333331</v>
      </c>
      <c r="M4441">
        <v>1</v>
      </c>
      <c r="N4441">
        <v>3</v>
      </c>
      <c r="O4441">
        <v>3</v>
      </c>
      <c r="P4441">
        <v>1</v>
      </c>
      <c r="Q4441">
        <v>2</v>
      </c>
      <c r="R4441">
        <v>1</v>
      </c>
      <c r="S4441">
        <v>0</v>
      </c>
      <c r="T4441">
        <v>0</v>
      </c>
      <c r="U4441">
        <v>0</v>
      </c>
    </row>
    <row r="4442" spans="1:21" x14ac:dyDescent="0.35">
      <c r="A4442" t="s">
        <v>550</v>
      </c>
      <c r="B4442">
        <v>44444</v>
      </c>
      <c r="C4442" t="s">
        <v>549</v>
      </c>
      <c r="D4442" t="s">
        <v>36</v>
      </c>
      <c r="E4442">
        <v>1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1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</row>
    <row r="4443" spans="1:21" x14ac:dyDescent="0.35">
      <c r="A4443" t="s">
        <v>550</v>
      </c>
      <c r="B4443">
        <v>44445</v>
      </c>
      <c r="C4443" t="s">
        <v>537</v>
      </c>
      <c r="D4443" t="s">
        <v>86</v>
      </c>
      <c r="E4443">
        <v>1</v>
      </c>
      <c r="F4443">
        <v>0</v>
      </c>
      <c r="G4443">
        <v>0</v>
      </c>
      <c r="H4443">
        <v>1</v>
      </c>
      <c r="I4443">
        <v>0</v>
      </c>
      <c r="J4443">
        <v>0</v>
      </c>
      <c r="K4443">
        <v>0</v>
      </c>
      <c r="L4443">
        <v>7</v>
      </c>
      <c r="M4443">
        <v>5</v>
      </c>
      <c r="N4443">
        <v>3</v>
      </c>
      <c r="O4443">
        <v>3</v>
      </c>
      <c r="P4443">
        <v>2</v>
      </c>
      <c r="Q4443">
        <v>1</v>
      </c>
      <c r="R4443">
        <v>9</v>
      </c>
      <c r="S4443">
        <v>0</v>
      </c>
      <c r="T4443">
        <v>0</v>
      </c>
      <c r="U4443">
        <v>0</v>
      </c>
    </row>
    <row r="4444" spans="1:21" x14ac:dyDescent="0.35">
      <c r="A4444" t="s">
        <v>550</v>
      </c>
      <c r="B4444">
        <v>44446</v>
      </c>
      <c r="C4444" t="s">
        <v>539</v>
      </c>
      <c r="D4444" t="s">
        <v>86</v>
      </c>
      <c r="E4444">
        <v>1</v>
      </c>
      <c r="F4444">
        <v>0</v>
      </c>
      <c r="G4444">
        <v>0</v>
      </c>
      <c r="H4444">
        <v>1</v>
      </c>
      <c r="I4444">
        <v>0</v>
      </c>
      <c r="J4444">
        <v>0</v>
      </c>
      <c r="K4444">
        <v>0</v>
      </c>
      <c r="L4444">
        <v>7</v>
      </c>
      <c r="M4444">
        <v>9</v>
      </c>
      <c r="N4444">
        <v>3</v>
      </c>
      <c r="O4444">
        <v>3</v>
      </c>
      <c r="P4444">
        <v>0</v>
      </c>
      <c r="Q4444">
        <v>0</v>
      </c>
      <c r="R4444">
        <v>6</v>
      </c>
      <c r="S4444">
        <v>0</v>
      </c>
      <c r="T4444">
        <v>0</v>
      </c>
      <c r="U4444">
        <v>0</v>
      </c>
    </row>
    <row r="4445" spans="1:21" x14ac:dyDescent="0.35">
      <c r="A4445" t="s">
        <v>550</v>
      </c>
      <c r="B4445">
        <v>44447</v>
      </c>
      <c r="C4445" t="s">
        <v>540</v>
      </c>
      <c r="D4445" t="s">
        <v>86</v>
      </c>
      <c r="E4445">
        <v>1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4.333333333333333</v>
      </c>
      <c r="M4445">
        <v>7</v>
      </c>
      <c r="N4445">
        <v>3</v>
      </c>
      <c r="O4445">
        <v>3</v>
      </c>
      <c r="P4445">
        <v>0</v>
      </c>
      <c r="Q4445">
        <v>1</v>
      </c>
      <c r="R4445">
        <v>5</v>
      </c>
      <c r="S4445">
        <v>0</v>
      </c>
      <c r="T4445">
        <v>0</v>
      </c>
      <c r="U4445">
        <v>0</v>
      </c>
    </row>
    <row r="4446" spans="1:21" x14ac:dyDescent="0.35">
      <c r="A4446" t="s">
        <v>550</v>
      </c>
      <c r="B4446" t="s">
        <v>0</v>
      </c>
      <c r="C4446" t="s">
        <v>1</v>
      </c>
      <c r="D4446" t="s">
        <v>2</v>
      </c>
      <c r="E4446" t="s">
        <v>3</v>
      </c>
      <c r="F4446" t="s">
        <v>4</v>
      </c>
      <c r="G4446" t="s">
        <v>5</v>
      </c>
      <c r="H4446" t="s">
        <v>6</v>
      </c>
      <c r="I4446" t="s">
        <v>7</v>
      </c>
      <c r="J4446" t="s">
        <v>8</v>
      </c>
      <c r="K4446" t="s">
        <v>9</v>
      </c>
      <c r="L4446" t="s">
        <v>10</v>
      </c>
      <c r="M4446" t="s">
        <v>11</v>
      </c>
      <c r="N4446" t="s">
        <v>12</v>
      </c>
      <c r="O4446" t="s">
        <v>13</v>
      </c>
      <c r="P4446" t="s">
        <v>14</v>
      </c>
      <c r="Q4446" t="s">
        <v>15</v>
      </c>
      <c r="R4446" t="s">
        <v>16</v>
      </c>
      <c r="S4446" t="s">
        <v>17</v>
      </c>
      <c r="T4446" t="s">
        <v>18</v>
      </c>
      <c r="U4446" t="s">
        <v>19</v>
      </c>
    </row>
    <row r="4447" spans="1:21" x14ac:dyDescent="0.35">
      <c r="A4447" t="s">
        <v>550</v>
      </c>
      <c r="B4447">
        <v>44449</v>
      </c>
      <c r="C4447" t="s">
        <v>549</v>
      </c>
      <c r="D4447" t="s">
        <v>114</v>
      </c>
      <c r="E4447">
        <v>1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2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2</v>
      </c>
      <c r="S4447">
        <v>0</v>
      </c>
      <c r="T4447">
        <v>0</v>
      </c>
      <c r="U4447">
        <v>0</v>
      </c>
    </row>
    <row r="4448" spans="1:21" x14ac:dyDescent="0.35">
      <c r="A4448" t="s">
        <v>550</v>
      </c>
      <c r="B4448">
        <v>44450</v>
      </c>
      <c r="C4448" t="s">
        <v>537</v>
      </c>
      <c r="D4448" t="s">
        <v>114</v>
      </c>
      <c r="E4448">
        <v>1</v>
      </c>
      <c r="F4448">
        <v>0</v>
      </c>
      <c r="G4448">
        <v>0</v>
      </c>
      <c r="H4448">
        <v>1</v>
      </c>
      <c r="I4448">
        <v>0</v>
      </c>
      <c r="J4448">
        <v>0</v>
      </c>
      <c r="K4448">
        <v>0</v>
      </c>
      <c r="L4448">
        <v>6</v>
      </c>
      <c r="M4448">
        <v>8</v>
      </c>
      <c r="N4448">
        <v>3</v>
      </c>
      <c r="O4448">
        <v>3</v>
      </c>
      <c r="P4448">
        <v>0</v>
      </c>
      <c r="Q4448">
        <v>0</v>
      </c>
      <c r="R4448">
        <v>9</v>
      </c>
      <c r="S4448">
        <v>0</v>
      </c>
      <c r="T4448">
        <v>0</v>
      </c>
      <c r="U4448">
        <v>0</v>
      </c>
    </row>
    <row r="4449" spans="1:21" x14ac:dyDescent="0.35">
      <c r="A4449" t="s">
        <v>550</v>
      </c>
      <c r="B4449">
        <v>44451</v>
      </c>
      <c r="C4449" t="s">
        <v>539</v>
      </c>
      <c r="D4449" t="s">
        <v>114</v>
      </c>
      <c r="E4449">
        <v>1</v>
      </c>
      <c r="F4449">
        <v>0</v>
      </c>
      <c r="G4449">
        <v>0</v>
      </c>
      <c r="H4449">
        <v>1</v>
      </c>
      <c r="I4449">
        <v>0</v>
      </c>
      <c r="J4449">
        <v>0</v>
      </c>
      <c r="K4449">
        <v>0</v>
      </c>
      <c r="L4449">
        <v>6</v>
      </c>
      <c r="M4449">
        <v>7</v>
      </c>
      <c r="N4449">
        <v>5</v>
      </c>
      <c r="O4449">
        <v>5</v>
      </c>
      <c r="P4449">
        <v>1</v>
      </c>
      <c r="Q4449">
        <v>2</v>
      </c>
      <c r="R4449">
        <v>5</v>
      </c>
      <c r="S4449">
        <v>0</v>
      </c>
      <c r="T4449">
        <v>0</v>
      </c>
      <c r="U4449">
        <v>0</v>
      </c>
    </row>
    <row r="4450" spans="1:21" x14ac:dyDescent="0.35">
      <c r="A4450" t="s">
        <v>550</v>
      </c>
      <c r="B4450">
        <v>44452</v>
      </c>
      <c r="C4450" t="s">
        <v>549</v>
      </c>
      <c r="D4450" t="s">
        <v>69</v>
      </c>
      <c r="E4450">
        <v>1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2</v>
      </c>
      <c r="M4450">
        <v>1</v>
      </c>
      <c r="N4450">
        <v>0</v>
      </c>
      <c r="O4450">
        <v>0</v>
      </c>
      <c r="P4450">
        <v>0</v>
      </c>
      <c r="Q4450">
        <v>0</v>
      </c>
      <c r="R4450">
        <v>1</v>
      </c>
      <c r="S4450">
        <v>0</v>
      </c>
      <c r="T4450">
        <v>0</v>
      </c>
      <c r="U4450">
        <v>0</v>
      </c>
    </row>
    <row r="4451" spans="1:21" x14ac:dyDescent="0.35">
      <c r="A4451" t="s">
        <v>550</v>
      </c>
      <c r="B4451">
        <v>44453</v>
      </c>
      <c r="C4451" t="s">
        <v>540</v>
      </c>
      <c r="D4451" t="s">
        <v>69</v>
      </c>
      <c r="E4451">
        <v>1</v>
      </c>
      <c r="F4451">
        <v>0</v>
      </c>
      <c r="G4451">
        <v>0</v>
      </c>
      <c r="H4451">
        <v>1</v>
      </c>
      <c r="I4451">
        <v>0</v>
      </c>
      <c r="J4451">
        <v>0</v>
      </c>
      <c r="K4451">
        <v>0</v>
      </c>
      <c r="L4451">
        <v>6.666666666666667</v>
      </c>
      <c r="M4451">
        <v>3</v>
      </c>
      <c r="N4451">
        <v>1</v>
      </c>
      <c r="O4451">
        <v>1</v>
      </c>
      <c r="P4451">
        <v>0</v>
      </c>
      <c r="Q4451">
        <v>1</v>
      </c>
      <c r="R4451">
        <v>3</v>
      </c>
      <c r="S4451">
        <v>0</v>
      </c>
      <c r="T4451">
        <v>0</v>
      </c>
      <c r="U4451">
        <v>0</v>
      </c>
    </row>
    <row r="4452" spans="1:21" x14ac:dyDescent="0.35">
      <c r="A4452" t="s">
        <v>550</v>
      </c>
      <c r="B4452">
        <v>44454</v>
      </c>
      <c r="C4452" t="s">
        <v>549</v>
      </c>
      <c r="D4452" t="s">
        <v>69</v>
      </c>
      <c r="E4452">
        <v>1</v>
      </c>
      <c r="F4452">
        <v>0</v>
      </c>
      <c r="G4452">
        <v>0</v>
      </c>
      <c r="H4452">
        <v>0</v>
      </c>
      <c r="I4452">
        <v>1</v>
      </c>
      <c r="J4452">
        <v>0</v>
      </c>
      <c r="K4452">
        <v>0</v>
      </c>
      <c r="L4452">
        <v>0.33333333333333331</v>
      </c>
      <c r="M4452">
        <v>2</v>
      </c>
      <c r="N4452">
        <v>2</v>
      </c>
      <c r="O4452">
        <v>2</v>
      </c>
      <c r="P4452">
        <v>0</v>
      </c>
      <c r="Q4452">
        <v>0</v>
      </c>
      <c r="R4452">
        <v>1</v>
      </c>
      <c r="S4452">
        <v>0</v>
      </c>
      <c r="T4452">
        <v>0</v>
      </c>
      <c r="U4452">
        <v>0</v>
      </c>
    </row>
    <row r="4453" spans="1:21" x14ac:dyDescent="0.35">
      <c r="A4453" t="s">
        <v>550</v>
      </c>
      <c r="B4453">
        <v>44455</v>
      </c>
      <c r="C4453" t="s">
        <v>537</v>
      </c>
      <c r="D4453" t="s">
        <v>69</v>
      </c>
      <c r="E4453">
        <v>1</v>
      </c>
      <c r="F4453">
        <v>0</v>
      </c>
      <c r="G4453">
        <v>0</v>
      </c>
      <c r="H4453">
        <v>0</v>
      </c>
      <c r="I4453">
        <v>1</v>
      </c>
      <c r="J4453">
        <v>0</v>
      </c>
      <c r="K4453">
        <v>0</v>
      </c>
      <c r="L4453">
        <v>5</v>
      </c>
      <c r="M4453">
        <v>8</v>
      </c>
      <c r="N4453">
        <v>4</v>
      </c>
      <c r="O4453">
        <v>4</v>
      </c>
      <c r="P4453">
        <v>1</v>
      </c>
      <c r="Q4453">
        <v>1</v>
      </c>
      <c r="R4453">
        <v>7</v>
      </c>
      <c r="S4453">
        <v>0</v>
      </c>
      <c r="T4453">
        <v>0</v>
      </c>
      <c r="U4453">
        <v>0</v>
      </c>
    </row>
    <row r="4454" spans="1:21" x14ac:dyDescent="0.35">
      <c r="A4454" t="s">
        <v>550</v>
      </c>
      <c r="B4454">
        <v>44456</v>
      </c>
      <c r="C4454" t="s">
        <v>539</v>
      </c>
      <c r="D4454" t="s">
        <v>120</v>
      </c>
      <c r="E4454">
        <v>1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7</v>
      </c>
      <c r="M4454">
        <v>6</v>
      </c>
      <c r="N4454">
        <v>2</v>
      </c>
      <c r="O4454">
        <v>2</v>
      </c>
      <c r="P4454">
        <v>0</v>
      </c>
      <c r="Q4454">
        <v>0</v>
      </c>
      <c r="R4454">
        <v>9</v>
      </c>
      <c r="S4454">
        <v>0</v>
      </c>
      <c r="T4454">
        <v>0</v>
      </c>
      <c r="U4454">
        <v>0</v>
      </c>
    </row>
    <row r="4455" spans="1:21" x14ac:dyDescent="0.35">
      <c r="A4455" t="s">
        <v>550</v>
      </c>
      <c r="B4455">
        <v>44457</v>
      </c>
      <c r="C4455" t="s">
        <v>542</v>
      </c>
      <c r="D4455" t="s">
        <v>120</v>
      </c>
      <c r="E4455">
        <v>1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3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4</v>
      </c>
      <c r="S4455">
        <v>1</v>
      </c>
      <c r="T4455">
        <v>0</v>
      </c>
      <c r="U4455">
        <v>0</v>
      </c>
    </row>
    <row r="4456" spans="1:21" x14ac:dyDescent="0.35">
      <c r="A4456" t="s">
        <v>550</v>
      </c>
      <c r="B4456">
        <v>44458</v>
      </c>
      <c r="C4456" t="s">
        <v>540</v>
      </c>
      <c r="D4456" t="s">
        <v>120</v>
      </c>
      <c r="E4456">
        <v>1</v>
      </c>
      <c r="F4456">
        <v>0</v>
      </c>
      <c r="G4456">
        <v>0</v>
      </c>
      <c r="H4456">
        <v>0</v>
      </c>
      <c r="I4456">
        <v>1</v>
      </c>
      <c r="J4456">
        <v>0</v>
      </c>
      <c r="K4456">
        <v>0</v>
      </c>
      <c r="L4456">
        <v>6</v>
      </c>
      <c r="M4456">
        <v>6</v>
      </c>
      <c r="N4456">
        <v>2</v>
      </c>
      <c r="O4456">
        <v>2</v>
      </c>
      <c r="P4456">
        <v>1</v>
      </c>
      <c r="Q4456">
        <v>0</v>
      </c>
      <c r="R4456">
        <v>6</v>
      </c>
      <c r="S4456">
        <v>0</v>
      </c>
      <c r="T4456">
        <v>0</v>
      </c>
      <c r="U4456">
        <v>0</v>
      </c>
    </row>
    <row r="4457" spans="1:21" x14ac:dyDescent="0.35">
      <c r="A4457" t="s">
        <v>550</v>
      </c>
      <c r="B4457">
        <v>44460</v>
      </c>
      <c r="C4457" t="s">
        <v>537</v>
      </c>
      <c r="D4457" t="s">
        <v>74</v>
      </c>
      <c r="E4457">
        <v>1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4</v>
      </c>
      <c r="M4457">
        <v>9</v>
      </c>
      <c r="N4457">
        <v>4</v>
      </c>
      <c r="O4457">
        <v>4</v>
      </c>
      <c r="P4457">
        <v>3</v>
      </c>
      <c r="Q4457">
        <v>0</v>
      </c>
      <c r="R4457">
        <v>3</v>
      </c>
      <c r="S4457">
        <v>0</v>
      </c>
      <c r="T4457">
        <v>0</v>
      </c>
      <c r="U4457">
        <v>0</v>
      </c>
    </row>
    <row r="4458" spans="1:21" x14ac:dyDescent="0.35">
      <c r="A4458" t="s">
        <v>550</v>
      </c>
      <c r="B4458">
        <v>44461</v>
      </c>
      <c r="C4458" t="s">
        <v>543</v>
      </c>
      <c r="D4458" t="s">
        <v>74</v>
      </c>
      <c r="E4458">
        <v>1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4</v>
      </c>
      <c r="M4458">
        <v>4</v>
      </c>
      <c r="N4458">
        <v>1</v>
      </c>
      <c r="O4458">
        <v>0</v>
      </c>
      <c r="P4458">
        <v>0</v>
      </c>
      <c r="Q4458">
        <v>3</v>
      </c>
      <c r="R4458">
        <v>3</v>
      </c>
      <c r="S4458">
        <v>0</v>
      </c>
      <c r="T4458">
        <v>0</v>
      </c>
      <c r="U4458">
        <v>0</v>
      </c>
    </row>
    <row r="4459" spans="1:21" x14ac:dyDescent="0.35">
      <c r="A4459" t="s">
        <v>550</v>
      </c>
      <c r="B4459">
        <v>44462</v>
      </c>
      <c r="C4459" t="s">
        <v>539</v>
      </c>
      <c r="D4459" t="s">
        <v>74</v>
      </c>
      <c r="E4459">
        <v>1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4</v>
      </c>
      <c r="M4459">
        <v>4</v>
      </c>
      <c r="N4459">
        <v>4</v>
      </c>
      <c r="O4459">
        <v>4</v>
      </c>
      <c r="P4459">
        <v>0</v>
      </c>
      <c r="Q4459">
        <v>2</v>
      </c>
      <c r="R4459">
        <v>3</v>
      </c>
      <c r="S4459">
        <v>1</v>
      </c>
      <c r="T4459">
        <v>0</v>
      </c>
      <c r="U4459">
        <v>1</v>
      </c>
    </row>
    <row r="4460" spans="1:21" x14ac:dyDescent="0.35">
      <c r="A4460" t="s">
        <v>550</v>
      </c>
      <c r="B4460">
        <v>44463</v>
      </c>
      <c r="C4460" t="s">
        <v>542</v>
      </c>
      <c r="D4460" t="s">
        <v>86</v>
      </c>
      <c r="E4460">
        <v>1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4</v>
      </c>
      <c r="M4460">
        <v>6</v>
      </c>
      <c r="N4460">
        <v>2</v>
      </c>
      <c r="O4460">
        <v>2</v>
      </c>
      <c r="P4460">
        <v>0</v>
      </c>
      <c r="Q4460">
        <v>0</v>
      </c>
      <c r="R4460">
        <v>7</v>
      </c>
      <c r="S4460">
        <v>1</v>
      </c>
      <c r="T4460">
        <v>0</v>
      </c>
      <c r="U4460">
        <v>0</v>
      </c>
    </row>
    <row r="4461" spans="1:21" x14ac:dyDescent="0.35">
      <c r="A4461" t="s">
        <v>550</v>
      </c>
      <c r="B4461">
        <v>44464</v>
      </c>
      <c r="C4461" t="s">
        <v>540</v>
      </c>
      <c r="D4461" t="s">
        <v>86</v>
      </c>
      <c r="E4461">
        <v>1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4</v>
      </c>
      <c r="M4461">
        <v>5</v>
      </c>
      <c r="N4461">
        <v>2</v>
      </c>
      <c r="O4461">
        <v>2</v>
      </c>
      <c r="P4461">
        <v>0</v>
      </c>
      <c r="Q4461">
        <v>1</v>
      </c>
      <c r="R4461">
        <v>3</v>
      </c>
      <c r="S4461">
        <v>0</v>
      </c>
      <c r="T4461">
        <v>0</v>
      </c>
      <c r="U4461">
        <v>0</v>
      </c>
    </row>
    <row r="4462" spans="1:21" x14ac:dyDescent="0.35">
      <c r="A4462" t="s">
        <v>550</v>
      </c>
      <c r="B4462">
        <v>44465</v>
      </c>
      <c r="C4462" t="s">
        <v>537</v>
      </c>
      <c r="D4462" t="s">
        <v>86</v>
      </c>
      <c r="E4462">
        <v>1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6</v>
      </c>
      <c r="M4462">
        <v>3</v>
      </c>
      <c r="N4462">
        <v>1</v>
      </c>
      <c r="O4462">
        <v>1</v>
      </c>
      <c r="P4462">
        <v>1</v>
      </c>
      <c r="Q4462">
        <v>0</v>
      </c>
      <c r="R4462">
        <v>11</v>
      </c>
      <c r="S4462">
        <v>0</v>
      </c>
      <c r="T4462">
        <v>0</v>
      </c>
      <c r="U4462">
        <v>0</v>
      </c>
    </row>
    <row r="4463" spans="1:21" x14ac:dyDescent="0.35">
      <c r="A4463" t="s">
        <v>550</v>
      </c>
      <c r="B4463">
        <v>44467</v>
      </c>
      <c r="C4463" t="s">
        <v>539</v>
      </c>
      <c r="D4463" t="s">
        <v>131</v>
      </c>
      <c r="E4463">
        <v>1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5</v>
      </c>
      <c r="M4463">
        <v>4</v>
      </c>
      <c r="N4463">
        <v>1</v>
      </c>
      <c r="O4463">
        <v>0</v>
      </c>
      <c r="P4463">
        <v>0</v>
      </c>
      <c r="Q4463">
        <v>2</v>
      </c>
      <c r="R4463">
        <v>6</v>
      </c>
      <c r="S4463">
        <v>0</v>
      </c>
      <c r="T4463">
        <v>0</v>
      </c>
      <c r="U4463">
        <v>0</v>
      </c>
    </row>
    <row r="4464" spans="1:21" x14ac:dyDescent="0.35">
      <c r="A4464" t="s">
        <v>550</v>
      </c>
      <c r="B4464">
        <v>44468</v>
      </c>
      <c r="C4464" t="s">
        <v>542</v>
      </c>
      <c r="D4464" t="s">
        <v>131</v>
      </c>
      <c r="E4464">
        <v>1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6</v>
      </c>
      <c r="M4464">
        <v>3</v>
      </c>
      <c r="N4464">
        <v>0</v>
      </c>
      <c r="O4464">
        <v>0</v>
      </c>
      <c r="P4464">
        <v>0</v>
      </c>
      <c r="Q4464">
        <v>0</v>
      </c>
      <c r="R4464">
        <v>6</v>
      </c>
      <c r="S4464">
        <v>1</v>
      </c>
      <c r="T4464">
        <v>0</v>
      </c>
      <c r="U4464">
        <v>0</v>
      </c>
    </row>
    <row r="4465" spans="1:21" x14ac:dyDescent="0.35">
      <c r="A4465" t="s">
        <v>550</v>
      </c>
      <c r="B4465">
        <v>44469</v>
      </c>
      <c r="C4465" t="s">
        <v>543</v>
      </c>
      <c r="D4465" t="s">
        <v>131</v>
      </c>
      <c r="E4465">
        <v>1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0.33333333333333331</v>
      </c>
      <c r="M4465">
        <v>3</v>
      </c>
      <c r="N4465">
        <v>3</v>
      </c>
      <c r="O4465">
        <v>3</v>
      </c>
      <c r="P4465">
        <v>0</v>
      </c>
      <c r="Q4465">
        <v>2</v>
      </c>
      <c r="R4465">
        <v>0</v>
      </c>
      <c r="S4465">
        <v>0</v>
      </c>
      <c r="T4465">
        <v>0</v>
      </c>
      <c r="U4465">
        <v>0</v>
      </c>
    </row>
    <row r="4466" spans="1:21" x14ac:dyDescent="0.35">
      <c r="A4466" t="s">
        <v>550</v>
      </c>
      <c r="B4466">
        <v>44470</v>
      </c>
      <c r="C4466" t="s">
        <v>540</v>
      </c>
      <c r="D4466" t="s">
        <v>69</v>
      </c>
      <c r="E4466">
        <v>1</v>
      </c>
      <c r="F4466">
        <v>0</v>
      </c>
      <c r="G4466">
        <v>0</v>
      </c>
      <c r="H4466">
        <v>1</v>
      </c>
      <c r="I4466">
        <v>0</v>
      </c>
      <c r="J4466">
        <v>0</v>
      </c>
      <c r="K4466">
        <v>0</v>
      </c>
      <c r="L4466">
        <v>5</v>
      </c>
      <c r="M4466">
        <v>4</v>
      </c>
      <c r="N4466">
        <v>0</v>
      </c>
      <c r="O4466">
        <v>0</v>
      </c>
      <c r="P4466">
        <v>0</v>
      </c>
      <c r="Q4466">
        <v>0</v>
      </c>
      <c r="R4466">
        <v>3</v>
      </c>
      <c r="S4466">
        <v>0</v>
      </c>
      <c r="T4466">
        <v>0</v>
      </c>
      <c r="U4466">
        <v>0</v>
      </c>
    </row>
    <row r="4467" spans="1:21" x14ac:dyDescent="0.35">
      <c r="A4467" t="s">
        <v>550</v>
      </c>
      <c r="B4467" t="s">
        <v>0</v>
      </c>
      <c r="C4467" t="s">
        <v>1</v>
      </c>
      <c r="D4467" t="s">
        <v>2</v>
      </c>
      <c r="E4467" t="s">
        <v>3</v>
      </c>
      <c r="F4467" t="s">
        <v>4</v>
      </c>
      <c r="G4467" t="s">
        <v>5</v>
      </c>
      <c r="H4467" t="s">
        <v>6</v>
      </c>
      <c r="I4467" t="s">
        <v>7</v>
      </c>
      <c r="J4467" t="s">
        <v>8</v>
      </c>
      <c r="K4467" t="s">
        <v>9</v>
      </c>
      <c r="L4467" t="s">
        <v>10</v>
      </c>
      <c r="M4467" t="s">
        <v>11</v>
      </c>
      <c r="N4467" t="s">
        <v>12</v>
      </c>
      <c r="O4467" t="s">
        <v>13</v>
      </c>
      <c r="P4467" t="s">
        <v>14</v>
      </c>
      <c r="Q4467" t="s">
        <v>15</v>
      </c>
      <c r="R4467" t="s">
        <v>16</v>
      </c>
      <c r="S4467" t="s">
        <v>17</v>
      </c>
      <c r="T4467" t="s">
        <v>18</v>
      </c>
      <c r="U4467" t="s">
        <v>19</v>
      </c>
    </row>
    <row r="4468" spans="1:21" x14ac:dyDescent="0.35">
      <c r="A4468" t="s">
        <v>550</v>
      </c>
      <c r="B4468">
        <v>44471</v>
      </c>
      <c r="C4468" t="s">
        <v>537</v>
      </c>
      <c r="D4468" t="s">
        <v>69</v>
      </c>
      <c r="E4468">
        <v>1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7</v>
      </c>
      <c r="M4468">
        <v>6</v>
      </c>
      <c r="N4468">
        <v>1</v>
      </c>
      <c r="O4468">
        <v>1</v>
      </c>
      <c r="P4468">
        <v>0</v>
      </c>
      <c r="Q4468">
        <v>1</v>
      </c>
      <c r="R4468">
        <v>5</v>
      </c>
      <c r="S4468">
        <v>0</v>
      </c>
      <c r="T4468">
        <v>0</v>
      </c>
      <c r="U4468">
        <v>0</v>
      </c>
    </row>
    <row r="4469" spans="1:21" x14ac:dyDescent="0.35">
      <c r="A4469" t="s">
        <v>550</v>
      </c>
      <c r="B4469">
        <v>44472</v>
      </c>
      <c r="C4469" t="s">
        <v>539</v>
      </c>
      <c r="D4469" t="s">
        <v>69</v>
      </c>
      <c r="E4469">
        <v>1</v>
      </c>
      <c r="F4469">
        <v>0</v>
      </c>
      <c r="G4469">
        <v>0</v>
      </c>
      <c r="H4469">
        <v>1</v>
      </c>
      <c r="I4469">
        <v>0</v>
      </c>
      <c r="J4469">
        <v>0</v>
      </c>
      <c r="K4469">
        <v>0</v>
      </c>
      <c r="L4469">
        <v>7</v>
      </c>
      <c r="M4469">
        <v>6</v>
      </c>
      <c r="N4469">
        <v>4</v>
      </c>
      <c r="O4469">
        <v>4</v>
      </c>
      <c r="P4469">
        <v>0</v>
      </c>
      <c r="Q4469">
        <v>0</v>
      </c>
      <c r="R4469">
        <v>8</v>
      </c>
      <c r="S4469">
        <v>1</v>
      </c>
      <c r="T4469">
        <v>0</v>
      </c>
      <c r="U4469">
        <v>0</v>
      </c>
    </row>
    <row r="4470" spans="1:21" x14ac:dyDescent="0.35">
      <c r="A4470" t="s">
        <v>550</v>
      </c>
      <c r="B4470" t="s">
        <v>77</v>
      </c>
      <c r="C4470" t="s">
        <v>78</v>
      </c>
      <c r="E4470">
        <v>162</v>
      </c>
      <c r="F4470">
        <v>2</v>
      </c>
      <c r="G4470">
        <v>0</v>
      </c>
      <c r="H4470">
        <v>58</v>
      </c>
      <c r="I4470">
        <v>33</v>
      </c>
      <c r="J4470">
        <v>0</v>
      </c>
      <c r="K4470">
        <v>2</v>
      </c>
      <c r="L4470">
        <v>831.33333333333337</v>
      </c>
      <c r="M4470">
        <v>741</v>
      </c>
      <c r="N4470">
        <v>339</v>
      </c>
      <c r="O4470">
        <v>318</v>
      </c>
      <c r="P4470">
        <v>85</v>
      </c>
      <c r="Q4470">
        <v>227</v>
      </c>
      <c r="R4470">
        <v>845</v>
      </c>
      <c r="S4470">
        <v>39</v>
      </c>
      <c r="T4470">
        <v>1</v>
      </c>
      <c r="U4470">
        <v>26</v>
      </c>
    </row>
    <row r="4471" spans="1:21" x14ac:dyDescent="0.35">
      <c r="A4471" t="s">
        <v>565</v>
      </c>
      <c r="B4471" t="s">
        <v>0</v>
      </c>
      <c r="C4471" t="s">
        <v>1</v>
      </c>
      <c r="D4471" t="s">
        <v>2</v>
      </c>
      <c r="E4471" t="s">
        <v>3</v>
      </c>
      <c r="F4471" t="s">
        <v>4</v>
      </c>
      <c r="G4471" t="s">
        <v>5</v>
      </c>
      <c r="H4471" t="s">
        <v>6</v>
      </c>
      <c r="I4471" t="s">
        <v>7</v>
      </c>
      <c r="J4471" t="s">
        <v>8</v>
      </c>
      <c r="K4471" t="s">
        <v>9</v>
      </c>
      <c r="L4471" t="s">
        <v>10</v>
      </c>
      <c r="M4471" t="s">
        <v>11</v>
      </c>
      <c r="N4471" t="s">
        <v>12</v>
      </c>
      <c r="O4471" t="s">
        <v>13</v>
      </c>
      <c r="P4471" t="s">
        <v>14</v>
      </c>
      <c r="Q4471" t="s">
        <v>15</v>
      </c>
      <c r="R4471" t="s">
        <v>16</v>
      </c>
      <c r="S4471" t="s">
        <v>17</v>
      </c>
      <c r="T4471" t="s">
        <v>18</v>
      </c>
      <c r="U4471" t="s">
        <v>19</v>
      </c>
    </row>
    <row r="4472" spans="1:21" x14ac:dyDescent="0.35">
      <c r="A4472" t="s">
        <v>565</v>
      </c>
      <c r="B4472">
        <v>44287</v>
      </c>
      <c r="C4472" t="s">
        <v>551</v>
      </c>
      <c r="D4472" t="s">
        <v>50</v>
      </c>
      <c r="E4472">
        <v>1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6</v>
      </c>
      <c r="M4472">
        <v>8</v>
      </c>
      <c r="N4472">
        <v>5</v>
      </c>
      <c r="O4472">
        <v>5</v>
      </c>
      <c r="P4472">
        <v>3</v>
      </c>
      <c r="Q4472">
        <v>3</v>
      </c>
      <c r="R4472">
        <v>2</v>
      </c>
      <c r="S4472">
        <v>0</v>
      </c>
      <c r="T4472">
        <v>0</v>
      </c>
      <c r="U4472">
        <v>0</v>
      </c>
    </row>
    <row r="4473" spans="1:21" x14ac:dyDescent="0.35">
      <c r="A4473" t="s">
        <v>565</v>
      </c>
      <c r="B4473">
        <v>44288</v>
      </c>
      <c r="C4473" t="s">
        <v>552</v>
      </c>
      <c r="D4473" t="s">
        <v>50</v>
      </c>
      <c r="E4473">
        <v>1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6</v>
      </c>
      <c r="M4473">
        <v>6</v>
      </c>
      <c r="N4473">
        <v>3</v>
      </c>
      <c r="O4473">
        <v>3</v>
      </c>
      <c r="P4473">
        <v>2</v>
      </c>
      <c r="Q4473">
        <v>1</v>
      </c>
      <c r="R4473">
        <v>10</v>
      </c>
      <c r="S4473">
        <v>0</v>
      </c>
      <c r="T4473">
        <v>0</v>
      </c>
      <c r="U4473">
        <v>0</v>
      </c>
    </row>
    <row r="4474" spans="1:21" x14ac:dyDescent="0.35">
      <c r="A4474" t="s">
        <v>565</v>
      </c>
      <c r="B4474">
        <v>44289</v>
      </c>
      <c r="C4474" t="s">
        <v>553</v>
      </c>
      <c r="D4474" t="s">
        <v>50</v>
      </c>
      <c r="E4474">
        <v>1</v>
      </c>
      <c r="F4474">
        <v>0</v>
      </c>
      <c r="G4474">
        <v>0</v>
      </c>
      <c r="H4474">
        <v>1</v>
      </c>
      <c r="I4474">
        <v>0</v>
      </c>
      <c r="J4474">
        <v>0</v>
      </c>
      <c r="K4474">
        <v>0</v>
      </c>
      <c r="L4474">
        <v>5</v>
      </c>
      <c r="M4474">
        <v>4</v>
      </c>
      <c r="N4474">
        <v>0</v>
      </c>
      <c r="O4474">
        <v>0</v>
      </c>
      <c r="P4474">
        <v>0</v>
      </c>
      <c r="Q4474">
        <v>2</v>
      </c>
      <c r="R4474">
        <v>6</v>
      </c>
      <c r="S4474">
        <v>0</v>
      </c>
      <c r="T4474">
        <v>0</v>
      </c>
      <c r="U4474">
        <v>0</v>
      </c>
    </row>
    <row r="4475" spans="1:21" x14ac:dyDescent="0.35">
      <c r="A4475" t="s">
        <v>565</v>
      </c>
      <c r="B4475">
        <v>44291</v>
      </c>
      <c r="C4475" t="s">
        <v>554</v>
      </c>
      <c r="D4475" t="s">
        <v>21</v>
      </c>
      <c r="E4475">
        <v>1</v>
      </c>
      <c r="F4475">
        <v>0</v>
      </c>
      <c r="G4475">
        <v>0</v>
      </c>
      <c r="H4475">
        <v>0</v>
      </c>
      <c r="I4475">
        <v>1</v>
      </c>
      <c r="J4475">
        <v>0</v>
      </c>
      <c r="K4475">
        <v>0</v>
      </c>
      <c r="L4475">
        <v>5</v>
      </c>
      <c r="M4475">
        <v>8</v>
      </c>
      <c r="N4475">
        <v>6</v>
      </c>
      <c r="O4475">
        <v>4</v>
      </c>
      <c r="P4475">
        <v>1</v>
      </c>
      <c r="Q4475">
        <v>2</v>
      </c>
      <c r="R4475">
        <v>5</v>
      </c>
      <c r="S4475">
        <v>1</v>
      </c>
      <c r="T4475">
        <v>0</v>
      </c>
      <c r="U4475">
        <v>0</v>
      </c>
    </row>
    <row r="4476" spans="1:21" x14ac:dyDescent="0.35">
      <c r="A4476" t="s">
        <v>565</v>
      </c>
      <c r="B4476">
        <v>44292</v>
      </c>
      <c r="C4476" t="s">
        <v>555</v>
      </c>
      <c r="D4476" t="s">
        <v>21</v>
      </c>
      <c r="E4476">
        <v>1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1.3333333333333333</v>
      </c>
      <c r="M4476">
        <v>0</v>
      </c>
      <c r="N4476">
        <v>1</v>
      </c>
      <c r="O4476">
        <v>1</v>
      </c>
      <c r="P4476">
        <v>0</v>
      </c>
      <c r="Q4476">
        <v>1</v>
      </c>
      <c r="R4476">
        <v>2</v>
      </c>
      <c r="S4476">
        <v>0</v>
      </c>
      <c r="T4476">
        <v>0</v>
      </c>
      <c r="U4476">
        <v>1</v>
      </c>
    </row>
    <row r="4477" spans="1:21" x14ac:dyDescent="0.35">
      <c r="A4477" t="s">
        <v>565</v>
      </c>
      <c r="B4477">
        <v>44293</v>
      </c>
      <c r="C4477" t="s">
        <v>556</v>
      </c>
      <c r="D4477" t="s">
        <v>21</v>
      </c>
      <c r="E4477">
        <v>1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4.666666666666667</v>
      </c>
      <c r="M4477">
        <v>1</v>
      </c>
      <c r="N4477">
        <v>3</v>
      </c>
      <c r="O4477">
        <v>3</v>
      </c>
      <c r="P4477">
        <v>0</v>
      </c>
      <c r="Q4477">
        <v>8</v>
      </c>
      <c r="R4477">
        <v>3</v>
      </c>
      <c r="S4477">
        <v>0</v>
      </c>
      <c r="T4477">
        <v>0</v>
      </c>
      <c r="U4477">
        <v>0</v>
      </c>
    </row>
    <row r="4478" spans="1:21" x14ac:dyDescent="0.35">
      <c r="A4478" t="s">
        <v>565</v>
      </c>
      <c r="B4478">
        <v>44294</v>
      </c>
      <c r="C4478" t="s">
        <v>551</v>
      </c>
      <c r="D4478" t="s">
        <v>56</v>
      </c>
      <c r="E4478">
        <v>1</v>
      </c>
      <c r="F4478">
        <v>0</v>
      </c>
      <c r="G4478">
        <v>0</v>
      </c>
      <c r="H4478">
        <v>0</v>
      </c>
      <c r="I4478">
        <v>1</v>
      </c>
      <c r="J4478">
        <v>0</v>
      </c>
      <c r="K4478">
        <v>0</v>
      </c>
      <c r="L4478">
        <v>4.333333333333333</v>
      </c>
      <c r="M4478">
        <v>9</v>
      </c>
      <c r="N4478">
        <v>7</v>
      </c>
      <c r="O4478">
        <v>7</v>
      </c>
      <c r="P4478">
        <v>2</v>
      </c>
      <c r="Q4478">
        <v>2</v>
      </c>
      <c r="R4478">
        <v>6</v>
      </c>
      <c r="S4478">
        <v>1</v>
      </c>
      <c r="T4478">
        <v>0</v>
      </c>
      <c r="U4478">
        <v>0</v>
      </c>
    </row>
    <row r="4479" spans="1:21" x14ac:dyDescent="0.35">
      <c r="A4479" t="s">
        <v>565</v>
      </c>
      <c r="B4479">
        <v>44296</v>
      </c>
      <c r="C4479" t="s">
        <v>552</v>
      </c>
      <c r="D4479" t="s">
        <v>56</v>
      </c>
      <c r="E4479">
        <v>1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6</v>
      </c>
      <c r="M4479">
        <v>5</v>
      </c>
      <c r="N4479">
        <v>2</v>
      </c>
      <c r="O4479">
        <v>2</v>
      </c>
      <c r="P4479">
        <v>1</v>
      </c>
      <c r="Q4479">
        <v>2</v>
      </c>
      <c r="R4479">
        <v>6</v>
      </c>
      <c r="S4479">
        <v>0</v>
      </c>
      <c r="T4479">
        <v>0</v>
      </c>
      <c r="U4479">
        <v>0</v>
      </c>
    </row>
    <row r="4480" spans="1:21" x14ac:dyDescent="0.35">
      <c r="A4480" t="s">
        <v>565</v>
      </c>
      <c r="B4480">
        <v>44297</v>
      </c>
      <c r="C4480" t="s">
        <v>553</v>
      </c>
      <c r="D4480" t="s">
        <v>56</v>
      </c>
      <c r="E4480">
        <v>1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5</v>
      </c>
      <c r="M4480">
        <v>8</v>
      </c>
      <c r="N4480">
        <v>6</v>
      </c>
      <c r="O4480">
        <v>5</v>
      </c>
      <c r="P4480">
        <v>1</v>
      </c>
      <c r="Q4480">
        <v>2</v>
      </c>
      <c r="R4480">
        <v>5</v>
      </c>
      <c r="S4480">
        <v>0</v>
      </c>
      <c r="T4480">
        <v>0</v>
      </c>
      <c r="U4480">
        <v>0</v>
      </c>
    </row>
    <row r="4481" spans="1:21" x14ac:dyDescent="0.35">
      <c r="A4481" t="s">
        <v>565</v>
      </c>
      <c r="B4481" t="s">
        <v>151</v>
      </c>
      <c r="C4481" t="s">
        <v>554</v>
      </c>
      <c r="D4481" t="s">
        <v>67</v>
      </c>
      <c r="E4481">
        <v>1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6</v>
      </c>
      <c r="M4481">
        <v>3</v>
      </c>
      <c r="N4481">
        <v>2</v>
      </c>
      <c r="O4481">
        <v>2</v>
      </c>
      <c r="P4481">
        <v>1</v>
      </c>
      <c r="Q4481">
        <v>2</v>
      </c>
      <c r="R4481">
        <v>5</v>
      </c>
      <c r="S4481">
        <v>0</v>
      </c>
      <c r="T4481">
        <v>0</v>
      </c>
      <c r="U4481">
        <v>0</v>
      </c>
    </row>
    <row r="4482" spans="1:21" x14ac:dyDescent="0.35">
      <c r="A4482" t="s">
        <v>565</v>
      </c>
      <c r="B4482" t="s">
        <v>152</v>
      </c>
      <c r="C4482" t="s">
        <v>557</v>
      </c>
      <c r="D4482" t="s">
        <v>67</v>
      </c>
      <c r="E4482">
        <v>1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3</v>
      </c>
      <c r="M4482">
        <v>6</v>
      </c>
      <c r="N4482">
        <v>6</v>
      </c>
      <c r="O4482">
        <v>2</v>
      </c>
      <c r="P4482">
        <v>0</v>
      </c>
      <c r="Q4482">
        <v>1</v>
      </c>
      <c r="R4482">
        <v>4</v>
      </c>
      <c r="S4482">
        <v>1</v>
      </c>
      <c r="T4482">
        <v>0</v>
      </c>
      <c r="U4482">
        <v>1</v>
      </c>
    </row>
    <row r="4483" spans="1:21" x14ac:dyDescent="0.35">
      <c r="A4483" t="s">
        <v>565</v>
      </c>
      <c r="B4483" t="s">
        <v>153</v>
      </c>
      <c r="C4483" t="s">
        <v>551</v>
      </c>
      <c r="D4483" t="s">
        <v>67</v>
      </c>
      <c r="E4483">
        <v>1</v>
      </c>
      <c r="F4483">
        <v>0</v>
      </c>
      <c r="G4483">
        <v>0</v>
      </c>
      <c r="H4483">
        <v>1</v>
      </c>
      <c r="I4483">
        <v>0</v>
      </c>
      <c r="J4483">
        <v>0</v>
      </c>
      <c r="K4483">
        <v>0</v>
      </c>
      <c r="L4483">
        <v>5</v>
      </c>
      <c r="M4483">
        <v>3</v>
      </c>
      <c r="N4483">
        <v>2</v>
      </c>
      <c r="O4483">
        <v>2</v>
      </c>
      <c r="P4483">
        <v>1</v>
      </c>
      <c r="Q4483">
        <v>2</v>
      </c>
      <c r="R4483">
        <v>5</v>
      </c>
      <c r="S4483">
        <v>0</v>
      </c>
      <c r="T4483">
        <v>0</v>
      </c>
      <c r="U4483">
        <v>0</v>
      </c>
    </row>
    <row r="4484" spans="1:21" x14ac:dyDescent="0.35">
      <c r="A4484" t="s">
        <v>565</v>
      </c>
      <c r="B4484" t="s">
        <v>154</v>
      </c>
      <c r="C4484" t="s">
        <v>556</v>
      </c>
      <c r="D4484" t="s">
        <v>67</v>
      </c>
      <c r="E4484">
        <v>1</v>
      </c>
      <c r="F4484">
        <v>0</v>
      </c>
      <c r="G4484">
        <v>0</v>
      </c>
      <c r="H4484">
        <v>1</v>
      </c>
      <c r="I4484">
        <v>0</v>
      </c>
      <c r="J4484">
        <v>0</v>
      </c>
      <c r="K4484">
        <v>0</v>
      </c>
      <c r="L4484">
        <v>5</v>
      </c>
      <c r="M4484">
        <v>2</v>
      </c>
      <c r="N4484">
        <v>1</v>
      </c>
      <c r="O4484">
        <v>1</v>
      </c>
      <c r="P4484">
        <v>1</v>
      </c>
      <c r="Q4484">
        <v>2</v>
      </c>
      <c r="R4484">
        <v>6</v>
      </c>
      <c r="S4484">
        <v>1</v>
      </c>
      <c r="T4484">
        <v>0</v>
      </c>
      <c r="U4484">
        <v>0</v>
      </c>
    </row>
    <row r="4485" spans="1:21" x14ac:dyDescent="0.35">
      <c r="A4485" t="s">
        <v>565</v>
      </c>
      <c r="B4485">
        <v>44302</v>
      </c>
      <c r="C4485" t="s">
        <v>552</v>
      </c>
      <c r="D4485" t="s">
        <v>26</v>
      </c>
      <c r="E4485">
        <v>1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7</v>
      </c>
      <c r="M4485">
        <v>6</v>
      </c>
      <c r="N4485">
        <v>5</v>
      </c>
      <c r="O4485">
        <v>5</v>
      </c>
      <c r="P4485">
        <v>0</v>
      </c>
      <c r="Q4485">
        <v>3</v>
      </c>
      <c r="R4485">
        <v>3</v>
      </c>
      <c r="S4485">
        <v>1</v>
      </c>
      <c r="T4485">
        <v>0</v>
      </c>
      <c r="U4485">
        <v>0</v>
      </c>
    </row>
    <row r="4486" spans="1:21" x14ac:dyDescent="0.35">
      <c r="A4486" t="s">
        <v>565</v>
      </c>
      <c r="B4486">
        <v>44303</v>
      </c>
      <c r="C4486" t="s">
        <v>553</v>
      </c>
      <c r="D4486" t="s">
        <v>26</v>
      </c>
      <c r="E4486">
        <v>1</v>
      </c>
      <c r="F4486">
        <v>0</v>
      </c>
      <c r="G4486">
        <v>0</v>
      </c>
      <c r="H4486">
        <v>0</v>
      </c>
      <c r="I4486">
        <v>1</v>
      </c>
      <c r="J4486">
        <v>0</v>
      </c>
      <c r="K4486">
        <v>0</v>
      </c>
      <c r="L4486">
        <v>6</v>
      </c>
      <c r="M4486">
        <v>10</v>
      </c>
      <c r="N4486">
        <v>1</v>
      </c>
      <c r="O4486">
        <v>1</v>
      </c>
      <c r="P4486">
        <v>0</v>
      </c>
      <c r="Q4486">
        <v>0</v>
      </c>
      <c r="R4486">
        <v>3</v>
      </c>
      <c r="S4486">
        <v>0</v>
      </c>
      <c r="T4486">
        <v>0</v>
      </c>
      <c r="U4486">
        <v>0</v>
      </c>
    </row>
    <row r="4487" spans="1:21" x14ac:dyDescent="0.35">
      <c r="A4487" t="s">
        <v>565</v>
      </c>
      <c r="B4487">
        <v>44304</v>
      </c>
      <c r="C4487" t="s">
        <v>557</v>
      </c>
      <c r="D4487" t="s">
        <v>26</v>
      </c>
      <c r="E4487">
        <v>1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4</v>
      </c>
      <c r="M4487">
        <v>1</v>
      </c>
      <c r="N4487">
        <v>2</v>
      </c>
      <c r="O4487">
        <v>1</v>
      </c>
      <c r="P4487">
        <v>0</v>
      </c>
      <c r="Q4487">
        <v>1</v>
      </c>
      <c r="R4487">
        <v>3</v>
      </c>
      <c r="S4487">
        <v>0</v>
      </c>
      <c r="T4487">
        <v>0</v>
      </c>
      <c r="U4487">
        <v>1</v>
      </c>
    </row>
    <row r="4488" spans="1:21" x14ac:dyDescent="0.35">
      <c r="A4488" t="s">
        <v>565</v>
      </c>
      <c r="B4488">
        <v>44305</v>
      </c>
      <c r="C4488" t="s">
        <v>554</v>
      </c>
      <c r="D4488" t="s">
        <v>36</v>
      </c>
      <c r="E4488">
        <v>1</v>
      </c>
      <c r="F4488">
        <v>0</v>
      </c>
      <c r="G4488">
        <v>0</v>
      </c>
      <c r="H4488">
        <v>1</v>
      </c>
      <c r="I4488">
        <v>0</v>
      </c>
      <c r="J4488">
        <v>0</v>
      </c>
      <c r="K4488">
        <v>0</v>
      </c>
      <c r="L4488">
        <v>5.666666666666667</v>
      </c>
      <c r="M4488">
        <v>4</v>
      </c>
      <c r="N4488">
        <v>3</v>
      </c>
      <c r="O4488">
        <v>3</v>
      </c>
      <c r="P4488">
        <v>1</v>
      </c>
      <c r="Q4488">
        <v>3</v>
      </c>
      <c r="R4488">
        <v>6</v>
      </c>
      <c r="S4488">
        <v>1</v>
      </c>
      <c r="T4488">
        <v>0</v>
      </c>
      <c r="U4488">
        <v>0</v>
      </c>
    </row>
    <row r="4489" spans="1:21" x14ac:dyDescent="0.35">
      <c r="A4489" t="s">
        <v>565</v>
      </c>
      <c r="B4489">
        <v>44306</v>
      </c>
      <c r="C4489" t="s">
        <v>551</v>
      </c>
      <c r="D4489" t="s">
        <v>36</v>
      </c>
      <c r="E4489">
        <v>1</v>
      </c>
      <c r="F4489">
        <v>0</v>
      </c>
      <c r="G4489">
        <v>0</v>
      </c>
      <c r="H4489">
        <v>0</v>
      </c>
      <c r="I4489">
        <v>1</v>
      </c>
      <c r="J4489">
        <v>0</v>
      </c>
      <c r="K4489">
        <v>0</v>
      </c>
      <c r="L4489">
        <v>7</v>
      </c>
      <c r="M4489">
        <v>2</v>
      </c>
      <c r="N4489">
        <v>1</v>
      </c>
      <c r="O4489">
        <v>1</v>
      </c>
      <c r="P4489">
        <v>0</v>
      </c>
      <c r="Q4489">
        <v>1</v>
      </c>
      <c r="R4489">
        <v>6</v>
      </c>
      <c r="S4489">
        <v>0</v>
      </c>
      <c r="T4489">
        <v>0</v>
      </c>
      <c r="U4489">
        <v>0</v>
      </c>
    </row>
    <row r="4490" spans="1:21" x14ac:dyDescent="0.35">
      <c r="A4490" t="s">
        <v>565</v>
      </c>
      <c r="B4490">
        <v>44308</v>
      </c>
      <c r="C4490" t="s">
        <v>556</v>
      </c>
      <c r="D4490" t="s">
        <v>38</v>
      </c>
      <c r="E4490">
        <v>1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5</v>
      </c>
      <c r="M4490">
        <v>6</v>
      </c>
      <c r="N4490">
        <v>2</v>
      </c>
      <c r="O4490">
        <v>2</v>
      </c>
      <c r="P4490">
        <v>1</v>
      </c>
      <c r="Q4490">
        <v>1</v>
      </c>
      <c r="R4490">
        <v>5</v>
      </c>
      <c r="S4490">
        <v>1</v>
      </c>
      <c r="T4490">
        <v>0</v>
      </c>
      <c r="U4490">
        <v>0</v>
      </c>
    </row>
    <row r="4491" spans="1:21" x14ac:dyDescent="0.35">
      <c r="A4491" t="s">
        <v>565</v>
      </c>
      <c r="B4491">
        <v>44309</v>
      </c>
      <c r="C4491" t="s">
        <v>552</v>
      </c>
      <c r="D4491" t="s">
        <v>38</v>
      </c>
      <c r="E4491">
        <v>1</v>
      </c>
      <c r="F4491">
        <v>0</v>
      </c>
      <c r="G4491">
        <v>0</v>
      </c>
      <c r="H4491">
        <v>0</v>
      </c>
      <c r="I4491">
        <v>1</v>
      </c>
      <c r="J4491">
        <v>0</v>
      </c>
      <c r="K4491">
        <v>0</v>
      </c>
      <c r="L4491">
        <v>4.666666666666667</v>
      </c>
      <c r="M4491">
        <v>6</v>
      </c>
      <c r="N4491">
        <v>5</v>
      </c>
      <c r="O4491">
        <v>5</v>
      </c>
      <c r="P4491">
        <v>2</v>
      </c>
      <c r="Q4491">
        <v>3</v>
      </c>
      <c r="R4491">
        <v>1</v>
      </c>
      <c r="S4491">
        <v>0</v>
      </c>
      <c r="T4491">
        <v>0</v>
      </c>
      <c r="U4491">
        <v>0</v>
      </c>
    </row>
    <row r="4492" spans="1:21" x14ac:dyDescent="0.35">
      <c r="A4492" t="s">
        <v>565</v>
      </c>
      <c r="B4492" t="s">
        <v>0</v>
      </c>
      <c r="C4492" t="s">
        <v>1</v>
      </c>
      <c r="D4492" t="s">
        <v>2</v>
      </c>
      <c r="E4492" t="s">
        <v>3</v>
      </c>
      <c r="F4492" t="s">
        <v>4</v>
      </c>
      <c r="G4492" t="s">
        <v>5</v>
      </c>
      <c r="H4492" t="s">
        <v>6</v>
      </c>
      <c r="I4492" t="s">
        <v>7</v>
      </c>
      <c r="J4492" t="s">
        <v>8</v>
      </c>
      <c r="K4492" t="s">
        <v>9</v>
      </c>
      <c r="L4492" t="s">
        <v>10</v>
      </c>
      <c r="M4492" t="s">
        <v>11</v>
      </c>
      <c r="N4492" t="s">
        <v>12</v>
      </c>
      <c r="O4492" t="s">
        <v>13</v>
      </c>
      <c r="P4492" t="s">
        <v>14</v>
      </c>
      <c r="Q4492" t="s">
        <v>15</v>
      </c>
      <c r="R4492" t="s">
        <v>16</v>
      </c>
      <c r="S4492" t="s">
        <v>17</v>
      </c>
      <c r="T4492" t="s">
        <v>18</v>
      </c>
      <c r="U4492" t="s">
        <v>19</v>
      </c>
    </row>
    <row r="4493" spans="1:21" x14ac:dyDescent="0.35">
      <c r="A4493" t="s">
        <v>565</v>
      </c>
      <c r="B4493">
        <v>44310</v>
      </c>
      <c r="C4493" t="s">
        <v>553</v>
      </c>
      <c r="D4493" t="s">
        <v>38</v>
      </c>
      <c r="E4493">
        <v>1</v>
      </c>
      <c r="F4493">
        <v>0</v>
      </c>
      <c r="G4493">
        <v>0</v>
      </c>
      <c r="H4493">
        <v>1</v>
      </c>
      <c r="I4493">
        <v>0</v>
      </c>
      <c r="J4493">
        <v>0</v>
      </c>
      <c r="K4493">
        <v>0</v>
      </c>
      <c r="L4493">
        <v>7</v>
      </c>
      <c r="M4493">
        <v>4</v>
      </c>
      <c r="N4493">
        <v>1</v>
      </c>
      <c r="O4493">
        <v>1</v>
      </c>
      <c r="P4493">
        <v>0</v>
      </c>
      <c r="Q4493">
        <v>1</v>
      </c>
      <c r="R4493">
        <v>7</v>
      </c>
      <c r="S4493">
        <v>1</v>
      </c>
      <c r="T4493">
        <v>0</v>
      </c>
      <c r="U4493">
        <v>0</v>
      </c>
    </row>
    <row r="4494" spans="1:21" x14ac:dyDescent="0.35">
      <c r="A4494" t="s">
        <v>565</v>
      </c>
      <c r="B4494">
        <v>44311</v>
      </c>
      <c r="C4494" t="s">
        <v>557</v>
      </c>
      <c r="D4494" t="s">
        <v>38</v>
      </c>
      <c r="E4494">
        <v>1</v>
      </c>
      <c r="F4494">
        <v>0</v>
      </c>
      <c r="G4494">
        <v>0</v>
      </c>
      <c r="H4494">
        <v>0</v>
      </c>
      <c r="I4494">
        <v>1</v>
      </c>
      <c r="J4494">
        <v>0</v>
      </c>
      <c r="K4494">
        <v>0</v>
      </c>
      <c r="L4494">
        <v>0.33333333333333331</v>
      </c>
      <c r="M4494">
        <v>2</v>
      </c>
      <c r="N4494">
        <v>4</v>
      </c>
      <c r="O4494">
        <v>4</v>
      </c>
      <c r="P4494">
        <v>0</v>
      </c>
      <c r="Q4494">
        <v>4</v>
      </c>
      <c r="R4494">
        <v>1</v>
      </c>
      <c r="S4494">
        <v>0</v>
      </c>
      <c r="T4494">
        <v>0</v>
      </c>
      <c r="U4494">
        <v>0</v>
      </c>
    </row>
    <row r="4495" spans="1:21" x14ac:dyDescent="0.35">
      <c r="A4495" t="s">
        <v>565</v>
      </c>
      <c r="B4495">
        <v>44312</v>
      </c>
      <c r="C4495" t="s">
        <v>554</v>
      </c>
      <c r="D4495" t="s">
        <v>32</v>
      </c>
      <c r="E4495">
        <v>1</v>
      </c>
      <c r="F4495">
        <v>0</v>
      </c>
      <c r="G4495">
        <v>0</v>
      </c>
      <c r="H4495">
        <v>0</v>
      </c>
      <c r="I4495">
        <v>1</v>
      </c>
      <c r="J4495">
        <v>0</v>
      </c>
      <c r="K4495">
        <v>0</v>
      </c>
      <c r="L4495">
        <v>5.333333333333333</v>
      </c>
      <c r="M4495">
        <v>12</v>
      </c>
      <c r="N4495">
        <v>5</v>
      </c>
      <c r="O4495">
        <v>4</v>
      </c>
      <c r="P4495">
        <v>0</v>
      </c>
      <c r="Q4495">
        <v>1</v>
      </c>
      <c r="R4495">
        <v>4</v>
      </c>
      <c r="S4495">
        <v>0</v>
      </c>
      <c r="T4495">
        <v>0</v>
      </c>
      <c r="U4495">
        <v>1</v>
      </c>
    </row>
    <row r="4496" spans="1:21" x14ac:dyDescent="0.35">
      <c r="A4496" t="s">
        <v>565</v>
      </c>
      <c r="B4496">
        <v>44313</v>
      </c>
      <c r="C4496" t="s">
        <v>551</v>
      </c>
      <c r="D4496" t="s">
        <v>32</v>
      </c>
      <c r="E4496">
        <v>1</v>
      </c>
      <c r="F4496">
        <v>0</v>
      </c>
      <c r="G4496">
        <v>0</v>
      </c>
      <c r="H4496">
        <v>0</v>
      </c>
      <c r="I4496">
        <v>1</v>
      </c>
      <c r="J4496">
        <v>0</v>
      </c>
      <c r="K4496">
        <v>0</v>
      </c>
      <c r="L4496">
        <v>6</v>
      </c>
      <c r="M4496">
        <v>5</v>
      </c>
      <c r="N4496">
        <v>2</v>
      </c>
      <c r="O4496">
        <v>2</v>
      </c>
      <c r="P4496">
        <v>0</v>
      </c>
      <c r="Q4496">
        <v>3</v>
      </c>
      <c r="R4496">
        <v>4</v>
      </c>
      <c r="S4496">
        <v>0</v>
      </c>
      <c r="T4496">
        <v>0</v>
      </c>
      <c r="U4496">
        <v>0</v>
      </c>
    </row>
    <row r="4497" spans="1:21" x14ac:dyDescent="0.35">
      <c r="A4497" t="s">
        <v>565</v>
      </c>
      <c r="B4497">
        <v>44314</v>
      </c>
      <c r="C4497" t="s">
        <v>556</v>
      </c>
      <c r="D4497" t="s">
        <v>32</v>
      </c>
      <c r="E4497">
        <v>1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5.666666666666667</v>
      </c>
      <c r="M4497">
        <v>4</v>
      </c>
      <c r="N4497">
        <v>3</v>
      </c>
      <c r="O4497">
        <v>3</v>
      </c>
      <c r="P4497">
        <v>0</v>
      </c>
      <c r="Q4497">
        <v>2</v>
      </c>
      <c r="R4497">
        <v>2</v>
      </c>
      <c r="S4497">
        <v>0</v>
      </c>
      <c r="T4497">
        <v>0</v>
      </c>
      <c r="U4497">
        <v>0</v>
      </c>
    </row>
    <row r="4498" spans="1:21" x14ac:dyDescent="0.35">
      <c r="A4498" t="s">
        <v>565</v>
      </c>
      <c r="B4498">
        <v>44315</v>
      </c>
      <c r="C4498" t="s">
        <v>552</v>
      </c>
      <c r="D4498" t="s">
        <v>32</v>
      </c>
      <c r="E4498">
        <v>1</v>
      </c>
      <c r="F4498">
        <v>0</v>
      </c>
      <c r="G4498">
        <v>0</v>
      </c>
      <c r="H4498">
        <v>1</v>
      </c>
      <c r="I4498">
        <v>0</v>
      </c>
      <c r="J4498">
        <v>0</v>
      </c>
      <c r="K4498">
        <v>0</v>
      </c>
      <c r="L4498">
        <v>7</v>
      </c>
      <c r="M4498">
        <v>1</v>
      </c>
      <c r="N4498">
        <v>0</v>
      </c>
      <c r="O4498">
        <v>0</v>
      </c>
      <c r="P4498">
        <v>0</v>
      </c>
      <c r="Q4498">
        <v>2</v>
      </c>
      <c r="R4498">
        <v>7</v>
      </c>
      <c r="S4498">
        <v>0</v>
      </c>
      <c r="T4498">
        <v>0</v>
      </c>
      <c r="U4498">
        <v>0</v>
      </c>
    </row>
    <row r="4499" spans="1:21" x14ac:dyDescent="0.35">
      <c r="A4499" t="s">
        <v>565</v>
      </c>
      <c r="B4499">
        <v>44316</v>
      </c>
      <c r="C4499" t="s">
        <v>553</v>
      </c>
      <c r="D4499" t="s">
        <v>106</v>
      </c>
      <c r="E4499">
        <v>1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4</v>
      </c>
      <c r="M4499">
        <v>4</v>
      </c>
      <c r="N4499">
        <v>3</v>
      </c>
      <c r="O4499">
        <v>3</v>
      </c>
      <c r="P4499">
        <v>1</v>
      </c>
      <c r="Q4499">
        <v>1</v>
      </c>
      <c r="R4499">
        <v>0</v>
      </c>
      <c r="S4499">
        <v>0</v>
      </c>
      <c r="T4499">
        <v>0</v>
      </c>
      <c r="U4499">
        <v>0</v>
      </c>
    </row>
    <row r="4500" spans="1:21" x14ac:dyDescent="0.35">
      <c r="A4500" t="s">
        <v>565</v>
      </c>
      <c r="B4500">
        <v>44317</v>
      </c>
      <c r="C4500" t="s">
        <v>558</v>
      </c>
      <c r="D4500" t="s">
        <v>106</v>
      </c>
      <c r="E4500">
        <v>1</v>
      </c>
      <c r="F4500">
        <v>0</v>
      </c>
      <c r="G4500">
        <v>0</v>
      </c>
      <c r="H4500">
        <v>0</v>
      </c>
      <c r="I4500">
        <v>1</v>
      </c>
      <c r="J4500">
        <v>0</v>
      </c>
      <c r="K4500">
        <v>0</v>
      </c>
      <c r="L4500">
        <v>2</v>
      </c>
      <c r="M4500">
        <v>7</v>
      </c>
      <c r="N4500">
        <v>8</v>
      </c>
      <c r="O4500">
        <v>8</v>
      </c>
      <c r="P4500">
        <v>3</v>
      </c>
      <c r="Q4500">
        <v>2</v>
      </c>
      <c r="R4500">
        <v>1</v>
      </c>
      <c r="S4500">
        <v>0</v>
      </c>
      <c r="T4500">
        <v>0</v>
      </c>
      <c r="U4500">
        <v>0</v>
      </c>
    </row>
    <row r="4501" spans="1:21" x14ac:dyDescent="0.35">
      <c r="A4501" t="s">
        <v>565</v>
      </c>
      <c r="B4501">
        <v>44318</v>
      </c>
      <c r="C4501" t="s">
        <v>554</v>
      </c>
      <c r="D4501" t="s">
        <v>106</v>
      </c>
      <c r="E4501">
        <v>1</v>
      </c>
      <c r="F4501">
        <v>0</v>
      </c>
      <c r="G4501">
        <v>0</v>
      </c>
      <c r="H4501">
        <v>1</v>
      </c>
      <c r="I4501">
        <v>0</v>
      </c>
      <c r="J4501">
        <v>0</v>
      </c>
      <c r="K4501">
        <v>0</v>
      </c>
      <c r="L4501">
        <v>6</v>
      </c>
      <c r="M4501">
        <v>2</v>
      </c>
      <c r="N4501">
        <v>0</v>
      </c>
      <c r="O4501">
        <v>0</v>
      </c>
      <c r="P4501">
        <v>0</v>
      </c>
      <c r="Q4501">
        <v>3</v>
      </c>
      <c r="R4501">
        <v>4</v>
      </c>
      <c r="S4501">
        <v>2</v>
      </c>
      <c r="T4501">
        <v>0</v>
      </c>
      <c r="U4501">
        <v>0</v>
      </c>
    </row>
    <row r="4502" spans="1:21" x14ac:dyDescent="0.35">
      <c r="A4502" t="s">
        <v>565</v>
      </c>
      <c r="B4502">
        <v>44319</v>
      </c>
      <c r="C4502" t="s">
        <v>559</v>
      </c>
      <c r="D4502" t="s">
        <v>53</v>
      </c>
      <c r="E4502">
        <v>1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2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3</v>
      </c>
      <c r="S4502">
        <v>0</v>
      </c>
      <c r="T4502">
        <v>0</v>
      </c>
      <c r="U4502">
        <v>0</v>
      </c>
    </row>
    <row r="4503" spans="1:21" x14ac:dyDescent="0.35">
      <c r="A4503" t="s">
        <v>565</v>
      </c>
      <c r="B4503">
        <v>44320</v>
      </c>
      <c r="C4503" t="s">
        <v>556</v>
      </c>
      <c r="D4503" t="s">
        <v>53</v>
      </c>
      <c r="E4503">
        <v>1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5.333333333333333</v>
      </c>
      <c r="M4503">
        <v>3</v>
      </c>
      <c r="N4503">
        <v>1</v>
      </c>
      <c r="O4503">
        <v>1</v>
      </c>
      <c r="P4503">
        <v>1</v>
      </c>
      <c r="Q4503">
        <v>4</v>
      </c>
      <c r="R4503">
        <v>6</v>
      </c>
      <c r="S4503">
        <v>0</v>
      </c>
      <c r="T4503">
        <v>0</v>
      </c>
      <c r="U4503">
        <v>0</v>
      </c>
    </row>
    <row r="4504" spans="1:21" x14ac:dyDescent="0.35">
      <c r="A4504" t="s">
        <v>565</v>
      </c>
      <c r="B4504">
        <v>44321</v>
      </c>
      <c r="C4504" t="s">
        <v>552</v>
      </c>
      <c r="D4504" t="s">
        <v>53</v>
      </c>
      <c r="E4504">
        <v>1</v>
      </c>
      <c r="F4504">
        <v>0</v>
      </c>
      <c r="G4504">
        <v>0</v>
      </c>
      <c r="H4504">
        <v>0</v>
      </c>
      <c r="I4504">
        <v>1</v>
      </c>
      <c r="J4504">
        <v>0</v>
      </c>
      <c r="K4504">
        <v>0</v>
      </c>
      <c r="L4504">
        <v>7</v>
      </c>
      <c r="M4504">
        <v>5</v>
      </c>
      <c r="N4504">
        <v>3</v>
      </c>
      <c r="O4504">
        <v>3</v>
      </c>
      <c r="P4504">
        <v>1</v>
      </c>
      <c r="Q4504">
        <v>1</v>
      </c>
      <c r="R4504">
        <v>7</v>
      </c>
      <c r="S4504">
        <v>0</v>
      </c>
      <c r="T4504">
        <v>0</v>
      </c>
      <c r="U4504">
        <v>1</v>
      </c>
    </row>
    <row r="4505" spans="1:21" x14ac:dyDescent="0.35">
      <c r="A4505" t="s">
        <v>565</v>
      </c>
      <c r="B4505">
        <v>44323</v>
      </c>
      <c r="C4505" t="s">
        <v>553</v>
      </c>
      <c r="D4505" t="s">
        <v>33</v>
      </c>
      <c r="E4505">
        <v>1</v>
      </c>
      <c r="F4505">
        <v>0</v>
      </c>
      <c r="G4505">
        <v>0</v>
      </c>
      <c r="H4505">
        <v>1</v>
      </c>
      <c r="I4505">
        <v>0</v>
      </c>
      <c r="J4505">
        <v>0</v>
      </c>
      <c r="K4505">
        <v>0</v>
      </c>
      <c r="L4505">
        <v>6.333333333333333</v>
      </c>
      <c r="M4505">
        <v>10</v>
      </c>
      <c r="N4505">
        <v>4</v>
      </c>
      <c r="O4505">
        <v>4</v>
      </c>
      <c r="P4505">
        <v>1</v>
      </c>
      <c r="Q4505">
        <v>1</v>
      </c>
      <c r="R4505">
        <v>2</v>
      </c>
      <c r="S4505">
        <v>0</v>
      </c>
      <c r="T4505">
        <v>0</v>
      </c>
      <c r="U4505">
        <v>0</v>
      </c>
    </row>
    <row r="4506" spans="1:21" x14ac:dyDescent="0.35">
      <c r="A4506" t="s">
        <v>565</v>
      </c>
      <c r="B4506">
        <v>44324</v>
      </c>
      <c r="C4506" t="s">
        <v>559</v>
      </c>
      <c r="D4506" t="s">
        <v>33</v>
      </c>
      <c r="E4506">
        <v>1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2.6666666666666665</v>
      </c>
      <c r="M4506">
        <v>2</v>
      </c>
      <c r="N4506">
        <v>1</v>
      </c>
      <c r="O4506">
        <v>1</v>
      </c>
      <c r="P4506">
        <v>1</v>
      </c>
      <c r="Q4506">
        <v>1</v>
      </c>
      <c r="R4506">
        <v>0</v>
      </c>
      <c r="S4506">
        <v>0</v>
      </c>
      <c r="T4506">
        <v>0</v>
      </c>
      <c r="U4506">
        <v>0</v>
      </c>
    </row>
    <row r="4507" spans="1:21" x14ac:dyDescent="0.35">
      <c r="A4507" t="s">
        <v>565</v>
      </c>
      <c r="B4507">
        <v>44325</v>
      </c>
      <c r="C4507" t="s">
        <v>554</v>
      </c>
      <c r="D4507" t="s">
        <v>33</v>
      </c>
      <c r="E4507">
        <v>1</v>
      </c>
      <c r="F4507">
        <v>0</v>
      </c>
      <c r="G4507">
        <v>0</v>
      </c>
      <c r="H4507">
        <v>0</v>
      </c>
      <c r="I4507">
        <v>1</v>
      </c>
      <c r="J4507">
        <v>0</v>
      </c>
      <c r="K4507">
        <v>0</v>
      </c>
      <c r="L4507">
        <v>5</v>
      </c>
      <c r="M4507">
        <v>10</v>
      </c>
      <c r="N4507">
        <v>7</v>
      </c>
      <c r="O4507">
        <v>5</v>
      </c>
      <c r="P4507">
        <v>2</v>
      </c>
      <c r="Q4507">
        <v>0</v>
      </c>
      <c r="R4507">
        <v>5</v>
      </c>
      <c r="S4507">
        <v>0</v>
      </c>
      <c r="T4507">
        <v>0</v>
      </c>
      <c r="U4507">
        <v>0</v>
      </c>
    </row>
    <row r="4508" spans="1:21" x14ac:dyDescent="0.35">
      <c r="A4508" t="s">
        <v>565</v>
      </c>
      <c r="B4508">
        <v>44327</v>
      </c>
      <c r="C4508" t="s">
        <v>552</v>
      </c>
      <c r="D4508" t="s">
        <v>61</v>
      </c>
      <c r="E4508">
        <v>1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6.333333333333333</v>
      </c>
      <c r="M4508">
        <v>6</v>
      </c>
      <c r="N4508">
        <v>3</v>
      </c>
      <c r="O4508">
        <v>3</v>
      </c>
      <c r="P4508">
        <v>1</v>
      </c>
      <c r="Q4508">
        <v>1</v>
      </c>
      <c r="R4508">
        <v>11</v>
      </c>
      <c r="S4508">
        <v>0</v>
      </c>
      <c r="T4508">
        <v>0</v>
      </c>
      <c r="U4508">
        <v>0</v>
      </c>
    </row>
    <row r="4509" spans="1:21" x14ac:dyDescent="0.35">
      <c r="A4509" t="s">
        <v>565</v>
      </c>
      <c r="B4509">
        <v>44328</v>
      </c>
      <c r="C4509" t="s">
        <v>556</v>
      </c>
      <c r="D4509" t="s">
        <v>61</v>
      </c>
      <c r="E4509">
        <v>1</v>
      </c>
      <c r="F4509">
        <v>0</v>
      </c>
      <c r="G4509">
        <v>0</v>
      </c>
      <c r="H4509">
        <v>0</v>
      </c>
      <c r="I4509">
        <v>1</v>
      </c>
      <c r="J4509">
        <v>0</v>
      </c>
      <c r="K4509">
        <v>0</v>
      </c>
      <c r="L4509">
        <v>3.3333333333333335</v>
      </c>
      <c r="M4509">
        <v>3</v>
      </c>
      <c r="N4509">
        <v>2</v>
      </c>
      <c r="O4509">
        <v>2</v>
      </c>
      <c r="P4509">
        <v>0</v>
      </c>
      <c r="Q4509">
        <v>3</v>
      </c>
      <c r="R4509">
        <v>2</v>
      </c>
      <c r="S4509">
        <v>0</v>
      </c>
      <c r="T4509">
        <v>0</v>
      </c>
      <c r="U4509">
        <v>0</v>
      </c>
    </row>
    <row r="4510" spans="1:21" x14ac:dyDescent="0.35">
      <c r="A4510" t="s">
        <v>565</v>
      </c>
      <c r="B4510">
        <v>44329</v>
      </c>
      <c r="C4510" t="s">
        <v>560</v>
      </c>
      <c r="D4510" t="s">
        <v>40</v>
      </c>
      <c r="E4510">
        <v>1</v>
      </c>
      <c r="F4510">
        <v>0</v>
      </c>
      <c r="G4510">
        <v>0</v>
      </c>
      <c r="H4510">
        <v>0</v>
      </c>
      <c r="I4510">
        <v>1</v>
      </c>
      <c r="J4510">
        <v>0</v>
      </c>
      <c r="K4510">
        <v>0</v>
      </c>
      <c r="L4510">
        <v>4</v>
      </c>
      <c r="M4510">
        <v>5</v>
      </c>
      <c r="N4510">
        <v>4</v>
      </c>
      <c r="O4510">
        <v>4</v>
      </c>
      <c r="P4510">
        <v>2</v>
      </c>
      <c r="Q4510">
        <v>0</v>
      </c>
      <c r="R4510">
        <v>5</v>
      </c>
      <c r="S4510">
        <v>0</v>
      </c>
      <c r="T4510">
        <v>0</v>
      </c>
      <c r="U4510">
        <v>2</v>
      </c>
    </row>
    <row r="4511" spans="1:21" x14ac:dyDescent="0.35">
      <c r="A4511" t="s">
        <v>565</v>
      </c>
      <c r="B4511">
        <v>44330</v>
      </c>
      <c r="C4511" t="s">
        <v>553</v>
      </c>
      <c r="D4511" t="s">
        <v>40</v>
      </c>
      <c r="E4511">
        <v>1</v>
      </c>
      <c r="F4511">
        <v>0</v>
      </c>
      <c r="G4511">
        <v>0</v>
      </c>
      <c r="H4511">
        <v>1</v>
      </c>
      <c r="I4511">
        <v>0</v>
      </c>
      <c r="J4511">
        <v>0</v>
      </c>
      <c r="K4511">
        <v>0</v>
      </c>
      <c r="L4511">
        <v>5.666666666666667</v>
      </c>
      <c r="M4511">
        <v>5</v>
      </c>
      <c r="N4511">
        <v>1</v>
      </c>
      <c r="O4511">
        <v>1</v>
      </c>
      <c r="P4511">
        <v>0</v>
      </c>
      <c r="Q4511">
        <v>1</v>
      </c>
      <c r="R4511">
        <v>0</v>
      </c>
      <c r="S4511">
        <v>0</v>
      </c>
      <c r="T4511">
        <v>0</v>
      </c>
      <c r="U4511">
        <v>1</v>
      </c>
    </row>
    <row r="4512" spans="1:21" x14ac:dyDescent="0.35">
      <c r="A4512" t="s">
        <v>565</v>
      </c>
      <c r="B4512">
        <v>44331</v>
      </c>
      <c r="C4512" t="s">
        <v>554</v>
      </c>
      <c r="D4512" t="s">
        <v>40</v>
      </c>
      <c r="E4512">
        <v>1</v>
      </c>
      <c r="F4512">
        <v>0</v>
      </c>
      <c r="G4512">
        <v>0</v>
      </c>
      <c r="H4512">
        <v>1</v>
      </c>
      <c r="I4512">
        <v>0</v>
      </c>
      <c r="J4512">
        <v>0</v>
      </c>
      <c r="K4512">
        <v>0</v>
      </c>
      <c r="L4512">
        <v>6</v>
      </c>
      <c r="M4512">
        <v>5</v>
      </c>
      <c r="N4512">
        <v>2</v>
      </c>
      <c r="O4512">
        <v>2</v>
      </c>
      <c r="P4512">
        <v>0</v>
      </c>
      <c r="Q4512">
        <v>2</v>
      </c>
      <c r="R4512">
        <v>2</v>
      </c>
      <c r="S4512">
        <v>0</v>
      </c>
      <c r="T4512">
        <v>0</v>
      </c>
      <c r="U4512">
        <v>0</v>
      </c>
    </row>
    <row r="4513" spans="1:21" x14ac:dyDescent="0.35">
      <c r="A4513" t="s">
        <v>565</v>
      </c>
      <c r="B4513" t="s">
        <v>0</v>
      </c>
      <c r="C4513" t="s">
        <v>1</v>
      </c>
      <c r="D4513" t="s">
        <v>2</v>
      </c>
      <c r="E4513" t="s">
        <v>3</v>
      </c>
      <c r="F4513" t="s">
        <v>4</v>
      </c>
      <c r="G4513" t="s">
        <v>5</v>
      </c>
      <c r="H4513" t="s">
        <v>6</v>
      </c>
      <c r="I4513" t="s">
        <v>7</v>
      </c>
      <c r="J4513" t="s">
        <v>8</v>
      </c>
      <c r="K4513" t="s">
        <v>9</v>
      </c>
      <c r="L4513" t="s">
        <v>10</v>
      </c>
      <c r="M4513" t="s">
        <v>11</v>
      </c>
      <c r="N4513" t="s">
        <v>12</v>
      </c>
      <c r="O4513" t="s">
        <v>13</v>
      </c>
      <c r="P4513" t="s">
        <v>14</v>
      </c>
      <c r="Q4513" t="s">
        <v>15</v>
      </c>
      <c r="R4513" t="s">
        <v>16</v>
      </c>
      <c r="S4513" t="s">
        <v>17</v>
      </c>
      <c r="T4513" t="s">
        <v>18</v>
      </c>
      <c r="U4513" t="s">
        <v>19</v>
      </c>
    </row>
    <row r="4514" spans="1:21" x14ac:dyDescent="0.35">
      <c r="A4514" t="s">
        <v>565</v>
      </c>
      <c r="B4514">
        <v>44332</v>
      </c>
      <c r="C4514" t="s">
        <v>561</v>
      </c>
      <c r="D4514" t="s">
        <v>40</v>
      </c>
      <c r="E4514">
        <v>1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3</v>
      </c>
      <c r="M4514">
        <v>0</v>
      </c>
      <c r="N4514">
        <v>0</v>
      </c>
      <c r="O4514">
        <v>0</v>
      </c>
      <c r="P4514">
        <v>0</v>
      </c>
      <c r="Q4514">
        <v>1</v>
      </c>
      <c r="R4514">
        <v>4</v>
      </c>
      <c r="S4514">
        <v>0</v>
      </c>
      <c r="T4514">
        <v>0</v>
      </c>
      <c r="U4514">
        <v>1</v>
      </c>
    </row>
    <row r="4515" spans="1:21" x14ac:dyDescent="0.35">
      <c r="A4515" t="s">
        <v>565</v>
      </c>
      <c r="B4515">
        <v>44333</v>
      </c>
      <c r="C4515" t="s">
        <v>552</v>
      </c>
      <c r="D4515" t="s">
        <v>49</v>
      </c>
      <c r="E4515">
        <v>1</v>
      </c>
      <c r="F4515">
        <v>0</v>
      </c>
      <c r="G4515">
        <v>0</v>
      </c>
      <c r="H4515">
        <v>0</v>
      </c>
      <c r="I4515">
        <v>1</v>
      </c>
      <c r="J4515">
        <v>0</v>
      </c>
      <c r="K4515">
        <v>0</v>
      </c>
      <c r="L4515">
        <v>6</v>
      </c>
      <c r="M4515">
        <v>3</v>
      </c>
      <c r="N4515">
        <v>3</v>
      </c>
      <c r="O4515">
        <v>3</v>
      </c>
      <c r="P4515">
        <v>2</v>
      </c>
      <c r="Q4515">
        <v>4</v>
      </c>
      <c r="R4515">
        <v>8</v>
      </c>
      <c r="S4515">
        <v>0</v>
      </c>
      <c r="T4515">
        <v>0</v>
      </c>
      <c r="U4515">
        <v>0</v>
      </c>
    </row>
    <row r="4516" spans="1:21" x14ac:dyDescent="0.35">
      <c r="A4516" t="s">
        <v>565</v>
      </c>
      <c r="B4516">
        <v>44334</v>
      </c>
      <c r="C4516" t="s">
        <v>556</v>
      </c>
      <c r="D4516" t="s">
        <v>49</v>
      </c>
      <c r="E4516">
        <v>1</v>
      </c>
      <c r="F4516">
        <v>0</v>
      </c>
      <c r="G4516">
        <v>0</v>
      </c>
      <c r="H4516">
        <v>0</v>
      </c>
      <c r="I4516">
        <v>1</v>
      </c>
      <c r="J4516">
        <v>0</v>
      </c>
      <c r="K4516">
        <v>0</v>
      </c>
      <c r="L4516">
        <v>5.666666666666667</v>
      </c>
      <c r="M4516">
        <v>5</v>
      </c>
      <c r="N4516">
        <v>2</v>
      </c>
      <c r="O4516">
        <v>2</v>
      </c>
      <c r="P4516">
        <v>1</v>
      </c>
      <c r="Q4516">
        <v>2</v>
      </c>
      <c r="R4516">
        <v>9</v>
      </c>
      <c r="S4516">
        <v>0</v>
      </c>
      <c r="T4516">
        <v>0</v>
      </c>
      <c r="U4516">
        <v>1</v>
      </c>
    </row>
    <row r="4517" spans="1:21" x14ac:dyDescent="0.35">
      <c r="A4517" t="s">
        <v>565</v>
      </c>
      <c r="B4517">
        <v>44335</v>
      </c>
      <c r="C4517" t="s">
        <v>560</v>
      </c>
      <c r="D4517" t="s">
        <v>49</v>
      </c>
      <c r="E4517">
        <v>1</v>
      </c>
      <c r="F4517">
        <v>0</v>
      </c>
      <c r="G4517">
        <v>0</v>
      </c>
      <c r="H4517">
        <v>0</v>
      </c>
      <c r="I4517">
        <v>1</v>
      </c>
      <c r="J4517">
        <v>0</v>
      </c>
      <c r="K4517">
        <v>0</v>
      </c>
      <c r="L4517">
        <v>2.6666666666666665</v>
      </c>
      <c r="M4517">
        <v>4</v>
      </c>
      <c r="N4517">
        <v>3</v>
      </c>
      <c r="O4517">
        <v>3</v>
      </c>
      <c r="P4517">
        <v>0</v>
      </c>
      <c r="Q4517">
        <v>2</v>
      </c>
      <c r="R4517">
        <v>2</v>
      </c>
      <c r="S4517">
        <v>0</v>
      </c>
      <c r="T4517">
        <v>0</v>
      </c>
      <c r="U4517">
        <v>0</v>
      </c>
    </row>
    <row r="4518" spans="1:21" x14ac:dyDescent="0.35">
      <c r="A4518" t="s">
        <v>565</v>
      </c>
      <c r="B4518">
        <v>44337</v>
      </c>
      <c r="C4518" t="s">
        <v>553</v>
      </c>
      <c r="D4518" t="s">
        <v>74</v>
      </c>
      <c r="E4518">
        <v>1</v>
      </c>
      <c r="F4518">
        <v>0</v>
      </c>
      <c r="G4518">
        <v>0</v>
      </c>
      <c r="H4518">
        <v>0</v>
      </c>
      <c r="I4518">
        <v>1</v>
      </c>
      <c r="J4518">
        <v>0</v>
      </c>
      <c r="K4518">
        <v>0</v>
      </c>
      <c r="L4518">
        <v>1.6666666666666665</v>
      </c>
      <c r="M4518">
        <v>10</v>
      </c>
      <c r="N4518">
        <v>8</v>
      </c>
      <c r="O4518">
        <v>8</v>
      </c>
      <c r="P4518">
        <v>2</v>
      </c>
      <c r="Q4518">
        <v>1</v>
      </c>
      <c r="R4518">
        <v>1</v>
      </c>
      <c r="S4518">
        <v>0</v>
      </c>
      <c r="T4518">
        <v>0</v>
      </c>
      <c r="U4518">
        <v>0</v>
      </c>
    </row>
    <row r="4519" spans="1:21" x14ac:dyDescent="0.35">
      <c r="A4519" t="s">
        <v>565</v>
      </c>
      <c r="B4519">
        <v>44338</v>
      </c>
      <c r="C4519" t="s">
        <v>554</v>
      </c>
      <c r="D4519" t="s">
        <v>74</v>
      </c>
      <c r="E4519">
        <v>1</v>
      </c>
      <c r="F4519">
        <v>0</v>
      </c>
      <c r="G4519">
        <v>0</v>
      </c>
      <c r="H4519">
        <v>0</v>
      </c>
      <c r="I4519">
        <v>1</v>
      </c>
      <c r="J4519">
        <v>0</v>
      </c>
      <c r="K4519">
        <v>0</v>
      </c>
      <c r="L4519">
        <v>5</v>
      </c>
      <c r="M4519">
        <v>7</v>
      </c>
      <c r="N4519">
        <v>6</v>
      </c>
      <c r="O4519">
        <v>5</v>
      </c>
      <c r="P4519">
        <v>0</v>
      </c>
      <c r="Q4519">
        <v>5</v>
      </c>
      <c r="R4519">
        <v>3</v>
      </c>
      <c r="S4519">
        <v>0</v>
      </c>
      <c r="T4519">
        <v>0</v>
      </c>
      <c r="U4519">
        <v>0</v>
      </c>
    </row>
    <row r="4520" spans="1:21" x14ac:dyDescent="0.35">
      <c r="A4520" t="s">
        <v>565</v>
      </c>
      <c r="B4520">
        <v>44339</v>
      </c>
      <c r="C4520" t="s">
        <v>556</v>
      </c>
      <c r="D4520" t="s">
        <v>74</v>
      </c>
      <c r="E4520">
        <v>1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5</v>
      </c>
      <c r="M4520">
        <v>1</v>
      </c>
      <c r="N4520">
        <v>1</v>
      </c>
      <c r="O4520">
        <v>1</v>
      </c>
      <c r="P4520">
        <v>1</v>
      </c>
      <c r="Q4520">
        <v>3</v>
      </c>
      <c r="R4520">
        <v>4</v>
      </c>
      <c r="S4520">
        <v>0</v>
      </c>
      <c r="T4520">
        <v>0</v>
      </c>
      <c r="U4520">
        <v>0</v>
      </c>
    </row>
    <row r="4521" spans="1:21" x14ac:dyDescent="0.35">
      <c r="A4521" t="s">
        <v>565</v>
      </c>
      <c r="B4521">
        <v>44340</v>
      </c>
      <c r="C4521" t="s">
        <v>552</v>
      </c>
      <c r="D4521" t="s">
        <v>44</v>
      </c>
      <c r="E4521">
        <v>1</v>
      </c>
      <c r="F4521">
        <v>0</v>
      </c>
      <c r="G4521">
        <v>0</v>
      </c>
      <c r="H4521">
        <v>1</v>
      </c>
      <c r="I4521">
        <v>0</v>
      </c>
      <c r="J4521">
        <v>0</v>
      </c>
      <c r="K4521">
        <v>0</v>
      </c>
      <c r="L4521">
        <v>6</v>
      </c>
      <c r="M4521">
        <v>4</v>
      </c>
      <c r="N4521">
        <v>1</v>
      </c>
      <c r="O4521">
        <v>1</v>
      </c>
      <c r="P4521">
        <v>1</v>
      </c>
      <c r="Q4521">
        <v>2</v>
      </c>
      <c r="R4521">
        <v>3</v>
      </c>
      <c r="S4521">
        <v>0</v>
      </c>
      <c r="T4521">
        <v>0</v>
      </c>
      <c r="U4521">
        <v>0</v>
      </c>
    </row>
    <row r="4522" spans="1:21" x14ac:dyDescent="0.35">
      <c r="A4522" t="s">
        <v>565</v>
      </c>
      <c r="B4522">
        <v>44341</v>
      </c>
      <c r="C4522" t="s">
        <v>560</v>
      </c>
      <c r="D4522" t="s">
        <v>44</v>
      </c>
      <c r="E4522">
        <v>1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4</v>
      </c>
      <c r="M4522">
        <v>4</v>
      </c>
      <c r="N4522">
        <v>2</v>
      </c>
      <c r="O4522">
        <v>2</v>
      </c>
      <c r="P4522">
        <v>0</v>
      </c>
      <c r="Q4522">
        <v>0</v>
      </c>
      <c r="R4522">
        <v>4</v>
      </c>
      <c r="S4522">
        <v>1</v>
      </c>
      <c r="T4522">
        <v>0</v>
      </c>
      <c r="U4522">
        <v>0</v>
      </c>
    </row>
    <row r="4523" spans="1:21" x14ac:dyDescent="0.35">
      <c r="A4523" t="s">
        <v>565</v>
      </c>
      <c r="B4523">
        <v>44342</v>
      </c>
      <c r="C4523" t="s">
        <v>561</v>
      </c>
      <c r="D4523" t="s">
        <v>44</v>
      </c>
      <c r="E4523">
        <v>1</v>
      </c>
      <c r="F4523">
        <v>0</v>
      </c>
      <c r="G4523">
        <v>0</v>
      </c>
      <c r="H4523">
        <v>0</v>
      </c>
      <c r="I4523">
        <v>1</v>
      </c>
      <c r="J4523">
        <v>0</v>
      </c>
      <c r="K4523">
        <v>0</v>
      </c>
      <c r="L4523">
        <v>3.3333333333333335</v>
      </c>
      <c r="M4523">
        <v>5</v>
      </c>
      <c r="N4523">
        <v>5</v>
      </c>
      <c r="O4523">
        <v>5</v>
      </c>
      <c r="P4523">
        <v>1</v>
      </c>
      <c r="Q4523">
        <v>3</v>
      </c>
      <c r="R4523">
        <v>1</v>
      </c>
      <c r="S4523">
        <v>1</v>
      </c>
      <c r="T4523">
        <v>0</v>
      </c>
      <c r="U4523">
        <v>0</v>
      </c>
    </row>
    <row r="4524" spans="1:21" x14ac:dyDescent="0.35">
      <c r="A4524" t="s">
        <v>565</v>
      </c>
      <c r="B4524">
        <v>44343</v>
      </c>
      <c r="C4524" t="s">
        <v>553</v>
      </c>
      <c r="D4524" t="s">
        <v>31</v>
      </c>
      <c r="E4524">
        <v>1</v>
      </c>
      <c r="F4524">
        <v>0</v>
      </c>
      <c r="G4524">
        <v>0</v>
      </c>
      <c r="H4524">
        <v>1</v>
      </c>
      <c r="I4524">
        <v>0</v>
      </c>
      <c r="J4524">
        <v>0</v>
      </c>
      <c r="K4524">
        <v>0</v>
      </c>
      <c r="L4524">
        <v>7</v>
      </c>
      <c r="M4524">
        <v>3</v>
      </c>
      <c r="N4524">
        <v>0</v>
      </c>
      <c r="O4524">
        <v>0</v>
      </c>
      <c r="P4524">
        <v>0</v>
      </c>
      <c r="Q4524">
        <v>1</v>
      </c>
      <c r="R4524">
        <v>6</v>
      </c>
      <c r="S4524">
        <v>0</v>
      </c>
      <c r="T4524">
        <v>0</v>
      </c>
      <c r="U4524">
        <v>0</v>
      </c>
    </row>
    <row r="4525" spans="1:21" x14ac:dyDescent="0.35">
      <c r="A4525" t="s">
        <v>565</v>
      </c>
      <c r="B4525">
        <v>44344</v>
      </c>
      <c r="C4525" t="s">
        <v>554</v>
      </c>
      <c r="D4525" t="s">
        <v>31</v>
      </c>
      <c r="E4525">
        <v>1</v>
      </c>
      <c r="F4525">
        <v>0</v>
      </c>
      <c r="G4525">
        <v>0</v>
      </c>
      <c r="H4525">
        <v>1</v>
      </c>
      <c r="I4525">
        <v>0</v>
      </c>
      <c r="J4525">
        <v>0</v>
      </c>
      <c r="K4525">
        <v>0</v>
      </c>
      <c r="L4525">
        <v>5</v>
      </c>
      <c r="M4525">
        <v>6</v>
      </c>
      <c r="N4525">
        <v>2</v>
      </c>
      <c r="O4525">
        <v>2</v>
      </c>
      <c r="P4525">
        <v>0</v>
      </c>
      <c r="Q4525">
        <v>2</v>
      </c>
      <c r="R4525">
        <v>1</v>
      </c>
      <c r="S4525">
        <v>0</v>
      </c>
      <c r="T4525">
        <v>0</v>
      </c>
      <c r="U4525">
        <v>0</v>
      </c>
    </row>
    <row r="4526" spans="1:21" x14ac:dyDescent="0.35">
      <c r="A4526" t="s">
        <v>565</v>
      </c>
      <c r="B4526">
        <v>44345</v>
      </c>
      <c r="C4526" t="s">
        <v>556</v>
      </c>
      <c r="D4526" t="s">
        <v>31</v>
      </c>
      <c r="E4526">
        <v>1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5.666666666666667</v>
      </c>
      <c r="M4526">
        <v>2</v>
      </c>
      <c r="N4526">
        <v>1</v>
      </c>
      <c r="O4526">
        <v>1</v>
      </c>
      <c r="P4526">
        <v>0</v>
      </c>
      <c r="Q4526">
        <v>2</v>
      </c>
      <c r="R4526">
        <v>8</v>
      </c>
      <c r="S4526">
        <v>1</v>
      </c>
      <c r="T4526">
        <v>0</v>
      </c>
      <c r="U4526">
        <v>0</v>
      </c>
    </row>
    <row r="4527" spans="1:21" x14ac:dyDescent="0.35">
      <c r="A4527" t="s">
        <v>565</v>
      </c>
      <c r="B4527">
        <v>44346</v>
      </c>
      <c r="C4527" t="s">
        <v>552</v>
      </c>
      <c r="D4527" t="s">
        <v>31</v>
      </c>
      <c r="E4527">
        <v>1</v>
      </c>
      <c r="F4527">
        <v>0</v>
      </c>
      <c r="G4527">
        <v>0</v>
      </c>
      <c r="H4527">
        <v>1</v>
      </c>
      <c r="I4527">
        <v>0</v>
      </c>
      <c r="J4527">
        <v>0</v>
      </c>
      <c r="K4527">
        <v>0</v>
      </c>
      <c r="L4527">
        <v>6.666666666666667</v>
      </c>
      <c r="M4527">
        <v>3</v>
      </c>
      <c r="N4527">
        <v>2</v>
      </c>
      <c r="O4527">
        <v>2</v>
      </c>
      <c r="P4527">
        <v>1</v>
      </c>
      <c r="Q4527">
        <v>1</v>
      </c>
      <c r="R4527">
        <v>5</v>
      </c>
      <c r="S4527">
        <v>0</v>
      </c>
      <c r="T4527">
        <v>0</v>
      </c>
      <c r="U4527">
        <v>0</v>
      </c>
    </row>
    <row r="4528" spans="1:21" x14ac:dyDescent="0.35">
      <c r="A4528" t="s">
        <v>565</v>
      </c>
      <c r="B4528">
        <v>44347</v>
      </c>
      <c r="C4528" t="s">
        <v>560</v>
      </c>
      <c r="D4528" t="s">
        <v>43</v>
      </c>
      <c r="E4528">
        <v>1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6</v>
      </c>
      <c r="M4528">
        <v>5</v>
      </c>
      <c r="N4528">
        <v>2</v>
      </c>
      <c r="O4528">
        <v>2</v>
      </c>
      <c r="P4528">
        <v>0</v>
      </c>
      <c r="Q4528">
        <v>1</v>
      </c>
      <c r="R4528">
        <v>5</v>
      </c>
      <c r="S4528">
        <v>1</v>
      </c>
      <c r="T4528">
        <v>0</v>
      </c>
      <c r="U4528">
        <v>0</v>
      </c>
    </row>
    <row r="4529" spans="1:21" x14ac:dyDescent="0.35">
      <c r="A4529" t="s">
        <v>565</v>
      </c>
      <c r="B4529">
        <v>44348</v>
      </c>
      <c r="C4529" t="s">
        <v>551</v>
      </c>
      <c r="D4529" t="s">
        <v>43</v>
      </c>
      <c r="E4529">
        <v>1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4</v>
      </c>
      <c r="M4529">
        <v>2</v>
      </c>
      <c r="N4529">
        <v>1</v>
      </c>
      <c r="O4529">
        <v>1</v>
      </c>
      <c r="P4529">
        <v>1</v>
      </c>
      <c r="Q4529">
        <v>1</v>
      </c>
      <c r="R4529">
        <v>6</v>
      </c>
      <c r="S4529">
        <v>0</v>
      </c>
      <c r="T4529">
        <v>0</v>
      </c>
      <c r="U4529">
        <v>0</v>
      </c>
    </row>
    <row r="4530" spans="1:21" x14ac:dyDescent="0.35">
      <c r="A4530" t="s">
        <v>565</v>
      </c>
      <c r="B4530">
        <v>44349</v>
      </c>
      <c r="C4530" t="s">
        <v>553</v>
      </c>
      <c r="D4530" t="s">
        <v>43</v>
      </c>
      <c r="E4530">
        <v>1</v>
      </c>
      <c r="F4530">
        <v>0</v>
      </c>
      <c r="G4530">
        <v>0</v>
      </c>
      <c r="H4530">
        <v>0</v>
      </c>
      <c r="I4530">
        <v>1</v>
      </c>
      <c r="J4530">
        <v>0</v>
      </c>
      <c r="K4530">
        <v>0</v>
      </c>
      <c r="L4530">
        <v>6</v>
      </c>
      <c r="M4530">
        <v>7</v>
      </c>
      <c r="N4530">
        <v>5</v>
      </c>
      <c r="O4530">
        <v>5</v>
      </c>
      <c r="P4530">
        <v>1</v>
      </c>
      <c r="Q4530">
        <v>1</v>
      </c>
      <c r="R4530">
        <v>3</v>
      </c>
      <c r="S4530">
        <v>0</v>
      </c>
      <c r="T4530">
        <v>0</v>
      </c>
      <c r="U4530">
        <v>0</v>
      </c>
    </row>
    <row r="4531" spans="1:21" x14ac:dyDescent="0.35">
      <c r="A4531" t="s">
        <v>565</v>
      </c>
      <c r="B4531">
        <v>44350</v>
      </c>
      <c r="C4531" t="s">
        <v>554</v>
      </c>
      <c r="D4531" t="s">
        <v>163</v>
      </c>
      <c r="E4531">
        <v>1</v>
      </c>
      <c r="F4531">
        <v>0</v>
      </c>
      <c r="G4531">
        <v>0</v>
      </c>
      <c r="H4531">
        <v>1</v>
      </c>
      <c r="I4531">
        <v>0</v>
      </c>
      <c r="J4531">
        <v>0</v>
      </c>
      <c r="K4531">
        <v>0</v>
      </c>
      <c r="L4531">
        <v>5.666666666666667</v>
      </c>
      <c r="M4531">
        <v>6</v>
      </c>
      <c r="N4531">
        <v>2</v>
      </c>
      <c r="O4531">
        <v>2</v>
      </c>
      <c r="P4531">
        <v>2</v>
      </c>
      <c r="Q4531">
        <v>3</v>
      </c>
      <c r="R4531">
        <v>7</v>
      </c>
      <c r="S4531">
        <v>0</v>
      </c>
      <c r="T4531">
        <v>0</v>
      </c>
      <c r="U4531">
        <v>1</v>
      </c>
    </row>
    <row r="4532" spans="1:21" x14ac:dyDescent="0.35">
      <c r="A4532" t="s">
        <v>565</v>
      </c>
      <c r="B4532">
        <v>44351</v>
      </c>
      <c r="C4532" t="s">
        <v>561</v>
      </c>
      <c r="D4532" t="s">
        <v>163</v>
      </c>
      <c r="E4532">
        <v>1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2.3333333333333335</v>
      </c>
      <c r="M4532">
        <v>3</v>
      </c>
      <c r="N4532">
        <v>2</v>
      </c>
      <c r="O4532">
        <v>2</v>
      </c>
      <c r="P4532">
        <v>1</v>
      </c>
      <c r="Q4532">
        <v>2</v>
      </c>
      <c r="R4532">
        <v>0</v>
      </c>
      <c r="S4532">
        <v>0</v>
      </c>
      <c r="T4532">
        <v>0</v>
      </c>
      <c r="U4532">
        <v>0</v>
      </c>
    </row>
    <row r="4533" spans="1:21" x14ac:dyDescent="0.35">
      <c r="A4533" t="s">
        <v>565</v>
      </c>
      <c r="B4533">
        <v>44352</v>
      </c>
      <c r="C4533" t="s">
        <v>552</v>
      </c>
      <c r="D4533" t="s">
        <v>163</v>
      </c>
      <c r="E4533">
        <v>1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4</v>
      </c>
      <c r="M4533">
        <v>6</v>
      </c>
      <c r="N4533">
        <v>4</v>
      </c>
      <c r="O4533">
        <v>3</v>
      </c>
      <c r="P4533">
        <v>2</v>
      </c>
      <c r="Q4533">
        <v>0</v>
      </c>
      <c r="R4533">
        <v>8</v>
      </c>
      <c r="S4533">
        <v>0</v>
      </c>
      <c r="T4533">
        <v>0</v>
      </c>
      <c r="U4533">
        <v>0</v>
      </c>
    </row>
    <row r="4534" spans="1:21" x14ac:dyDescent="0.35">
      <c r="A4534" t="s">
        <v>565</v>
      </c>
      <c r="B4534" t="s">
        <v>0</v>
      </c>
      <c r="C4534" t="s">
        <v>1</v>
      </c>
      <c r="D4534" t="s">
        <v>2</v>
      </c>
      <c r="E4534" t="s">
        <v>3</v>
      </c>
      <c r="F4534" t="s">
        <v>4</v>
      </c>
      <c r="G4534" t="s">
        <v>5</v>
      </c>
      <c r="H4534" t="s">
        <v>6</v>
      </c>
      <c r="I4534" t="s">
        <v>7</v>
      </c>
      <c r="J4534" t="s">
        <v>8</v>
      </c>
      <c r="K4534" t="s">
        <v>9</v>
      </c>
      <c r="L4534" t="s">
        <v>10</v>
      </c>
      <c r="M4534" t="s">
        <v>11</v>
      </c>
      <c r="N4534" t="s">
        <v>12</v>
      </c>
      <c r="O4534" t="s">
        <v>13</v>
      </c>
      <c r="P4534" t="s">
        <v>14</v>
      </c>
      <c r="Q4534" t="s">
        <v>15</v>
      </c>
      <c r="R4534" t="s">
        <v>16</v>
      </c>
      <c r="S4534" t="s">
        <v>17</v>
      </c>
      <c r="T4534" t="s">
        <v>18</v>
      </c>
      <c r="U4534" t="s">
        <v>19</v>
      </c>
    </row>
    <row r="4535" spans="1:21" x14ac:dyDescent="0.35">
      <c r="A4535" t="s">
        <v>565</v>
      </c>
      <c r="B4535">
        <v>44353</v>
      </c>
      <c r="C4535" t="s">
        <v>560</v>
      </c>
      <c r="D4535" t="s">
        <v>163</v>
      </c>
      <c r="E4535">
        <v>1</v>
      </c>
      <c r="F4535">
        <v>0</v>
      </c>
      <c r="G4535">
        <v>0</v>
      </c>
      <c r="H4535">
        <v>1</v>
      </c>
      <c r="I4535">
        <v>0</v>
      </c>
      <c r="J4535">
        <v>0</v>
      </c>
      <c r="K4535">
        <v>0</v>
      </c>
      <c r="L4535">
        <v>5</v>
      </c>
      <c r="M4535">
        <v>2</v>
      </c>
      <c r="N4535">
        <v>1</v>
      </c>
      <c r="O4535">
        <v>1</v>
      </c>
      <c r="P4535">
        <v>1</v>
      </c>
      <c r="Q4535">
        <v>4</v>
      </c>
      <c r="R4535">
        <v>7</v>
      </c>
      <c r="S4535">
        <v>1</v>
      </c>
      <c r="T4535">
        <v>0</v>
      </c>
      <c r="U4535">
        <v>0</v>
      </c>
    </row>
    <row r="4536" spans="1:21" x14ac:dyDescent="0.35">
      <c r="A4536" t="s">
        <v>565</v>
      </c>
      <c r="B4536">
        <v>44355</v>
      </c>
      <c r="C4536" t="s">
        <v>551</v>
      </c>
      <c r="D4536" t="s">
        <v>65</v>
      </c>
      <c r="E4536">
        <v>1</v>
      </c>
      <c r="F4536">
        <v>0</v>
      </c>
      <c r="G4536">
        <v>0</v>
      </c>
      <c r="H4536">
        <v>0</v>
      </c>
      <c r="I4536">
        <v>1</v>
      </c>
      <c r="J4536">
        <v>0</v>
      </c>
      <c r="K4536">
        <v>0</v>
      </c>
      <c r="L4536">
        <v>4</v>
      </c>
      <c r="M4536">
        <v>5</v>
      </c>
      <c r="N4536">
        <v>4</v>
      </c>
      <c r="O4536">
        <v>4</v>
      </c>
      <c r="P4536">
        <v>1</v>
      </c>
      <c r="Q4536">
        <v>1</v>
      </c>
      <c r="R4536">
        <v>2</v>
      </c>
      <c r="S4536">
        <v>0</v>
      </c>
      <c r="T4536">
        <v>0</v>
      </c>
      <c r="U4536">
        <v>0</v>
      </c>
    </row>
    <row r="4537" spans="1:21" x14ac:dyDescent="0.35">
      <c r="A4537" t="s">
        <v>565</v>
      </c>
      <c r="B4537">
        <v>44356</v>
      </c>
      <c r="C4537" t="s">
        <v>553</v>
      </c>
      <c r="D4537" t="s">
        <v>65</v>
      </c>
      <c r="E4537">
        <v>1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6</v>
      </c>
      <c r="M4537">
        <v>6</v>
      </c>
      <c r="N4537">
        <v>3</v>
      </c>
      <c r="O4537">
        <v>3</v>
      </c>
      <c r="P4537">
        <v>1</v>
      </c>
      <c r="Q4537">
        <v>1</v>
      </c>
      <c r="R4537">
        <v>3</v>
      </c>
      <c r="S4537">
        <v>0</v>
      </c>
      <c r="T4537">
        <v>0</v>
      </c>
      <c r="U4537">
        <v>0</v>
      </c>
    </row>
    <row r="4538" spans="1:21" x14ac:dyDescent="0.35">
      <c r="A4538" t="s">
        <v>565</v>
      </c>
      <c r="B4538">
        <v>44357</v>
      </c>
      <c r="C4538" t="s">
        <v>554</v>
      </c>
      <c r="D4538" t="s">
        <v>65</v>
      </c>
      <c r="E4538">
        <v>1</v>
      </c>
      <c r="F4538">
        <v>0</v>
      </c>
      <c r="G4538">
        <v>0</v>
      </c>
      <c r="H4538">
        <v>0</v>
      </c>
      <c r="I4538">
        <v>1</v>
      </c>
      <c r="J4538">
        <v>0</v>
      </c>
      <c r="K4538">
        <v>0</v>
      </c>
      <c r="L4538">
        <v>4</v>
      </c>
      <c r="M4538">
        <v>7</v>
      </c>
      <c r="N4538">
        <v>5</v>
      </c>
      <c r="O4538">
        <v>4</v>
      </c>
      <c r="P4538">
        <v>2</v>
      </c>
      <c r="Q4538">
        <v>1</v>
      </c>
      <c r="R4538">
        <v>3</v>
      </c>
      <c r="S4538">
        <v>0</v>
      </c>
      <c r="T4538">
        <v>0</v>
      </c>
      <c r="U4538">
        <v>1</v>
      </c>
    </row>
    <row r="4539" spans="1:21" x14ac:dyDescent="0.35">
      <c r="A4539" t="s">
        <v>565</v>
      </c>
      <c r="B4539">
        <v>44358</v>
      </c>
      <c r="C4539" t="s">
        <v>556</v>
      </c>
      <c r="D4539" t="s">
        <v>66</v>
      </c>
      <c r="E4539">
        <v>1</v>
      </c>
      <c r="F4539">
        <v>0</v>
      </c>
      <c r="G4539">
        <v>0</v>
      </c>
      <c r="H4539">
        <v>0</v>
      </c>
      <c r="I4539">
        <v>1</v>
      </c>
      <c r="J4539">
        <v>0</v>
      </c>
      <c r="K4539">
        <v>0</v>
      </c>
      <c r="L4539">
        <v>3</v>
      </c>
      <c r="M4539">
        <v>9</v>
      </c>
      <c r="N4539">
        <v>5</v>
      </c>
      <c r="O4539">
        <v>5</v>
      </c>
      <c r="P4539">
        <v>1</v>
      </c>
      <c r="Q4539">
        <v>2</v>
      </c>
      <c r="R4539">
        <v>3</v>
      </c>
      <c r="S4539">
        <v>1</v>
      </c>
      <c r="T4539">
        <v>0</v>
      </c>
      <c r="U4539">
        <v>0</v>
      </c>
    </row>
    <row r="4540" spans="1:21" x14ac:dyDescent="0.35">
      <c r="A4540" t="s">
        <v>565</v>
      </c>
      <c r="B4540">
        <v>44359</v>
      </c>
      <c r="C4540" t="s">
        <v>552</v>
      </c>
      <c r="D4540" t="s">
        <v>66</v>
      </c>
      <c r="E4540">
        <v>1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7</v>
      </c>
      <c r="M4540">
        <v>3</v>
      </c>
      <c r="N4540">
        <v>0</v>
      </c>
      <c r="O4540">
        <v>0</v>
      </c>
      <c r="P4540">
        <v>0</v>
      </c>
      <c r="Q4540">
        <v>3</v>
      </c>
      <c r="R4540">
        <v>6</v>
      </c>
      <c r="S4540">
        <v>0</v>
      </c>
      <c r="T4540">
        <v>0</v>
      </c>
      <c r="U4540">
        <v>0</v>
      </c>
    </row>
    <row r="4541" spans="1:21" x14ac:dyDescent="0.35">
      <c r="A4541" t="s">
        <v>565</v>
      </c>
      <c r="B4541">
        <v>44360</v>
      </c>
      <c r="C4541" t="s">
        <v>560</v>
      </c>
      <c r="D4541" t="s">
        <v>66</v>
      </c>
      <c r="E4541">
        <v>1</v>
      </c>
      <c r="F4541">
        <v>0</v>
      </c>
      <c r="G4541">
        <v>0</v>
      </c>
      <c r="H4541">
        <v>1</v>
      </c>
      <c r="I4541">
        <v>0</v>
      </c>
      <c r="J4541">
        <v>0</v>
      </c>
      <c r="K4541">
        <v>0</v>
      </c>
      <c r="L4541">
        <v>6.666666666666667</v>
      </c>
      <c r="M4541">
        <v>4</v>
      </c>
      <c r="N4541">
        <v>1</v>
      </c>
      <c r="O4541">
        <v>1</v>
      </c>
      <c r="P4541">
        <v>0</v>
      </c>
      <c r="Q4541">
        <v>1</v>
      </c>
      <c r="R4541">
        <v>6</v>
      </c>
      <c r="S4541">
        <v>0</v>
      </c>
      <c r="T4541">
        <v>0</v>
      </c>
      <c r="U4541">
        <v>0</v>
      </c>
    </row>
    <row r="4542" spans="1:21" x14ac:dyDescent="0.35">
      <c r="A4542" t="s">
        <v>565</v>
      </c>
      <c r="B4542">
        <v>44361</v>
      </c>
      <c r="C4542" t="s">
        <v>551</v>
      </c>
      <c r="D4542" t="s">
        <v>30</v>
      </c>
      <c r="E4542">
        <v>1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5</v>
      </c>
      <c r="M4542">
        <v>8</v>
      </c>
      <c r="N4542">
        <v>3</v>
      </c>
      <c r="O4542">
        <v>3</v>
      </c>
      <c r="P4542">
        <v>2</v>
      </c>
      <c r="Q4542">
        <v>2</v>
      </c>
      <c r="R4542">
        <v>5</v>
      </c>
      <c r="S4542">
        <v>0</v>
      </c>
      <c r="T4542">
        <v>0</v>
      </c>
      <c r="U4542">
        <v>0</v>
      </c>
    </row>
    <row r="4543" spans="1:21" x14ac:dyDescent="0.35">
      <c r="A4543" t="s">
        <v>565</v>
      </c>
      <c r="B4543">
        <v>44362</v>
      </c>
      <c r="C4543" t="s">
        <v>553</v>
      </c>
      <c r="D4543" t="s">
        <v>30</v>
      </c>
      <c r="E4543">
        <v>1</v>
      </c>
      <c r="F4543">
        <v>0</v>
      </c>
      <c r="G4543">
        <v>0</v>
      </c>
      <c r="H4543">
        <v>1</v>
      </c>
      <c r="I4543">
        <v>0</v>
      </c>
      <c r="J4543">
        <v>0</v>
      </c>
      <c r="K4543">
        <v>0</v>
      </c>
      <c r="L4543">
        <v>8</v>
      </c>
      <c r="M4543">
        <v>4</v>
      </c>
      <c r="N4543">
        <v>0</v>
      </c>
      <c r="O4543">
        <v>0</v>
      </c>
      <c r="P4543">
        <v>0</v>
      </c>
      <c r="Q4543">
        <v>0</v>
      </c>
      <c r="R4543">
        <v>8</v>
      </c>
      <c r="S4543">
        <v>0</v>
      </c>
      <c r="T4543">
        <v>0</v>
      </c>
      <c r="U4543">
        <v>0</v>
      </c>
    </row>
    <row r="4544" spans="1:21" x14ac:dyDescent="0.35">
      <c r="A4544" t="s">
        <v>565</v>
      </c>
      <c r="B4544">
        <v>44363</v>
      </c>
      <c r="C4544" t="s">
        <v>554</v>
      </c>
      <c r="D4544" t="s">
        <v>30</v>
      </c>
      <c r="E4544">
        <v>1</v>
      </c>
      <c r="F4544">
        <v>0</v>
      </c>
      <c r="G4544">
        <v>0</v>
      </c>
      <c r="H4544">
        <v>0</v>
      </c>
      <c r="I4544">
        <v>1</v>
      </c>
      <c r="J4544">
        <v>0</v>
      </c>
      <c r="K4544">
        <v>0</v>
      </c>
      <c r="L4544">
        <v>5</v>
      </c>
      <c r="M4544">
        <v>10</v>
      </c>
      <c r="N4544">
        <v>7</v>
      </c>
      <c r="O4544">
        <v>7</v>
      </c>
      <c r="P4544">
        <v>2</v>
      </c>
      <c r="Q4544">
        <v>2</v>
      </c>
      <c r="R4544">
        <v>4</v>
      </c>
      <c r="S4544">
        <v>0</v>
      </c>
      <c r="T4544">
        <v>0</v>
      </c>
      <c r="U4544">
        <v>1</v>
      </c>
    </row>
    <row r="4545" spans="1:21" x14ac:dyDescent="0.35">
      <c r="A4545" t="s">
        <v>565</v>
      </c>
      <c r="B4545">
        <v>44364</v>
      </c>
      <c r="C4545" t="s">
        <v>556</v>
      </c>
      <c r="D4545" t="s">
        <v>35</v>
      </c>
      <c r="E4545">
        <v>1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2</v>
      </c>
      <c r="M4545">
        <v>1</v>
      </c>
      <c r="N4545">
        <v>0</v>
      </c>
      <c r="O4545">
        <v>0</v>
      </c>
      <c r="P4545">
        <v>0</v>
      </c>
      <c r="Q4545">
        <v>0</v>
      </c>
      <c r="R4545">
        <v>1</v>
      </c>
      <c r="S4545">
        <v>0</v>
      </c>
      <c r="T4545">
        <v>0</v>
      </c>
      <c r="U4545">
        <v>0</v>
      </c>
    </row>
    <row r="4546" spans="1:21" x14ac:dyDescent="0.35">
      <c r="A4546" t="s">
        <v>565</v>
      </c>
      <c r="B4546">
        <v>44365</v>
      </c>
      <c r="C4546" t="s">
        <v>552</v>
      </c>
      <c r="D4546" t="s">
        <v>35</v>
      </c>
      <c r="E4546">
        <v>1</v>
      </c>
      <c r="F4546">
        <v>0</v>
      </c>
      <c r="G4546">
        <v>0</v>
      </c>
      <c r="H4546">
        <v>1</v>
      </c>
      <c r="I4546">
        <v>0</v>
      </c>
      <c r="J4546">
        <v>0</v>
      </c>
      <c r="K4546">
        <v>0</v>
      </c>
      <c r="L4546">
        <v>7</v>
      </c>
      <c r="M4546">
        <v>4</v>
      </c>
      <c r="N4546">
        <v>1</v>
      </c>
      <c r="O4546">
        <v>1</v>
      </c>
      <c r="P4546">
        <v>0</v>
      </c>
      <c r="Q4546">
        <v>3</v>
      </c>
      <c r="R4546">
        <v>6</v>
      </c>
      <c r="S4546">
        <v>0</v>
      </c>
      <c r="T4546">
        <v>0</v>
      </c>
      <c r="U4546">
        <v>0</v>
      </c>
    </row>
    <row r="4547" spans="1:21" x14ac:dyDescent="0.35">
      <c r="A4547" t="s">
        <v>565</v>
      </c>
      <c r="B4547">
        <v>44366</v>
      </c>
      <c r="C4547" t="s">
        <v>560</v>
      </c>
      <c r="D4547" t="s">
        <v>35</v>
      </c>
      <c r="E4547">
        <v>1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5.666666666666667</v>
      </c>
      <c r="M4547">
        <v>6</v>
      </c>
      <c r="N4547">
        <v>4</v>
      </c>
      <c r="O4547">
        <v>4</v>
      </c>
      <c r="P4547">
        <v>2</v>
      </c>
      <c r="Q4547">
        <v>0</v>
      </c>
      <c r="R4547">
        <v>7</v>
      </c>
      <c r="S4547">
        <v>0</v>
      </c>
      <c r="T4547">
        <v>0</v>
      </c>
      <c r="U4547">
        <v>0</v>
      </c>
    </row>
    <row r="4548" spans="1:21" x14ac:dyDescent="0.35">
      <c r="A4548" t="s">
        <v>565</v>
      </c>
      <c r="B4548">
        <v>44367</v>
      </c>
      <c r="C4548" t="s">
        <v>551</v>
      </c>
      <c r="D4548" t="s">
        <v>35</v>
      </c>
      <c r="E4548">
        <v>1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6.333333333333333</v>
      </c>
      <c r="M4548">
        <v>5</v>
      </c>
      <c r="N4548">
        <v>2</v>
      </c>
      <c r="O4548">
        <v>2</v>
      </c>
      <c r="P4548">
        <v>0</v>
      </c>
      <c r="Q4548">
        <v>3</v>
      </c>
      <c r="R4548">
        <v>6</v>
      </c>
      <c r="S4548">
        <v>0</v>
      </c>
      <c r="T4548">
        <v>0</v>
      </c>
      <c r="U4548">
        <v>0</v>
      </c>
    </row>
    <row r="4549" spans="1:21" x14ac:dyDescent="0.35">
      <c r="A4549" t="s">
        <v>565</v>
      </c>
      <c r="B4549">
        <v>44369</v>
      </c>
      <c r="C4549" t="s">
        <v>553</v>
      </c>
      <c r="D4549" t="s">
        <v>58</v>
      </c>
      <c r="E4549">
        <v>1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6.666666666666667</v>
      </c>
      <c r="M4549">
        <v>4</v>
      </c>
      <c r="N4549">
        <v>1</v>
      </c>
      <c r="O4549">
        <v>1</v>
      </c>
      <c r="P4549">
        <v>1</v>
      </c>
      <c r="Q4549">
        <v>2</v>
      </c>
      <c r="R4549">
        <v>6</v>
      </c>
      <c r="S4549">
        <v>0</v>
      </c>
      <c r="T4549">
        <v>0</v>
      </c>
      <c r="U4549">
        <v>0</v>
      </c>
    </row>
    <row r="4550" spans="1:21" x14ac:dyDescent="0.35">
      <c r="A4550" t="s">
        <v>565</v>
      </c>
      <c r="B4550">
        <v>44370</v>
      </c>
      <c r="C4550" t="s">
        <v>554</v>
      </c>
      <c r="D4550" t="s">
        <v>58</v>
      </c>
      <c r="E4550">
        <v>1</v>
      </c>
      <c r="F4550">
        <v>0</v>
      </c>
      <c r="G4550">
        <v>0</v>
      </c>
      <c r="H4550">
        <v>0</v>
      </c>
      <c r="I4550">
        <v>1</v>
      </c>
      <c r="J4550">
        <v>0</v>
      </c>
      <c r="K4550">
        <v>0</v>
      </c>
      <c r="L4550">
        <v>4.333333333333333</v>
      </c>
      <c r="M4550">
        <v>4</v>
      </c>
      <c r="N4550">
        <v>3</v>
      </c>
      <c r="O4550">
        <v>3</v>
      </c>
      <c r="P4550">
        <v>2</v>
      </c>
      <c r="Q4550">
        <v>3</v>
      </c>
      <c r="R4550">
        <v>5</v>
      </c>
      <c r="S4550">
        <v>0</v>
      </c>
      <c r="T4550">
        <v>0</v>
      </c>
      <c r="U4550">
        <v>0</v>
      </c>
    </row>
    <row r="4551" spans="1:21" x14ac:dyDescent="0.35">
      <c r="A4551" t="s">
        <v>565</v>
      </c>
      <c r="B4551">
        <v>44372</v>
      </c>
      <c r="C4551" t="s">
        <v>552</v>
      </c>
      <c r="D4551" t="s">
        <v>75</v>
      </c>
      <c r="E4551">
        <v>1</v>
      </c>
      <c r="F4551">
        <v>0</v>
      </c>
      <c r="G4551">
        <v>0</v>
      </c>
      <c r="H4551">
        <v>1</v>
      </c>
      <c r="I4551">
        <v>0</v>
      </c>
      <c r="J4551">
        <v>0</v>
      </c>
      <c r="K4551">
        <v>0</v>
      </c>
      <c r="L4551">
        <v>5.666666666666667</v>
      </c>
      <c r="M4551">
        <v>2</v>
      </c>
      <c r="N4551">
        <v>1</v>
      </c>
      <c r="O4551">
        <v>1</v>
      </c>
      <c r="P4551">
        <v>1</v>
      </c>
      <c r="Q4551">
        <v>4</v>
      </c>
      <c r="R4551">
        <v>6</v>
      </c>
      <c r="S4551">
        <v>0</v>
      </c>
      <c r="T4551">
        <v>0</v>
      </c>
      <c r="U4551">
        <v>0</v>
      </c>
    </row>
    <row r="4552" spans="1:21" x14ac:dyDescent="0.35">
      <c r="A4552" t="s">
        <v>565</v>
      </c>
      <c r="B4552">
        <v>44373</v>
      </c>
      <c r="C4552" t="s">
        <v>560</v>
      </c>
      <c r="D4552" t="s">
        <v>75</v>
      </c>
      <c r="E4552">
        <v>1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2</v>
      </c>
      <c r="M4552">
        <v>1</v>
      </c>
      <c r="N4552">
        <v>0</v>
      </c>
      <c r="O4552">
        <v>0</v>
      </c>
      <c r="P4552">
        <v>0</v>
      </c>
      <c r="Q4552">
        <v>0</v>
      </c>
      <c r="R4552">
        <v>3</v>
      </c>
      <c r="S4552">
        <v>0</v>
      </c>
      <c r="T4552">
        <v>0</v>
      </c>
      <c r="U4552">
        <v>0</v>
      </c>
    </row>
    <row r="4553" spans="1:21" x14ac:dyDescent="0.35">
      <c r="A4553" t="s">
        <v>565</v>
      </c>
      <c r="B4553">
        <v>44374</v>
      </c>
      <c r="C4553" t="s">
        <v>561</v>
      </c>
      <c r="D4553" t="s">
        <v>75</v>
      </c>
      <c r="E4553">
        <v>1</v>
      </c>
      <c r="F4553">
        <v>0</v>
      </c>
      <c r="G4553">
        <v>0</v>
      </c>
      <c r="H4553">
        <v>0</v>
      </c>
      <c r="I4553">
        <v>1</v>
      </c>
      <c r="J4553">
        <v>0</v>
      </c>
      <c r="K4553">
        <v>0</v>
      </c>
      <c r="L4553">
        <v>2.6666666666666665</v>
      </c>
      <c r="M4553">
        <v>5</v>
      </c>
      <c r="N4553">
        <v>3</v>
      </c>
      <c r="O4553">
        <v>2</v>
      </c>
      <c r="P4553">
        <v>0</v>
      </c>
      <c r="Q4553">
        <v>2</v>
      </c>
      <c r="R4553">
        <v>2</v>
      </c>
      <c r="S4553">
        <v>0</v>
      </c>
      <c r="T4553">
        <v>0</v>
      </c>
      <c r="U4553">
        <v>0</v>
      </c>
    </row>
    <row r="4554" spans="1:21" x14ac:dyDescent="0.35">
      <c r="A4554" t="s">
        <v>565</v>
      </c>
      <c r="B4554">
        <v>44376</v>
      </c>
      <c r="C4554" t="s">
        <v>553</v>
      </c>
      <c r="D4554" t="s">
        <v>28</v>
      </c>
      <c r="E4554">
        <v>1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5</v>
      </c>
      <c r="M4554">
        <v>7</v>
      </c>
      <c r="N4554">
        <v>3</v>
      </c>
      <c r="O4554">
        <v>3</v>
      </c>
      <c r="P4554">
        <v>0</v>
      </c>
      <c r="Q4554">
        <v>3</v>
      </c>
      <c r="R4554">
        <v>2</v>
      </c>
      <c r="S4554">
        <v>0</v>
      </c>
      <c r="T4554">
        <v>0</v>
      </c>
      <c r="U4554">
        <v>0</v>
      </c>
    </row>
    <row r="4555" spans="1:21" x14ac:dyDescent="0.35">
      <c r="A4555" t="s">
        <v>565</v>
      </c>
      <c r="B4555" t="s">
        <v>0</v>
      </c>
      <c r="C4555" t="s">
        <v>1</v>
      </c>
      <c r="D4555" t="s">
        <v>2</v>
      </c>
      <c r="E4555" t="s">
        <v>3</v>
      </c>
      <c r="F4555" t="s">
        <v>4</v>
      </c>
      <c r="G4555" t="s">
        <v>5</v>
      </c>
      <c r="H4555" t="s">
        <v>6</v>
      </c>
      <c r="I4555" t="s">
        <v>7</v>
      </c>
      <c r="J4555" t="s">
        <v>8</v>
      </c>
      <c r="K4555" t="s">
        <v>9</v>
      </c>
      <c r="L4555" t="s">
        <v>10</v>
      </c>
      <c r="M4555" t="s">
        <v>11</v>
      </c>
      <c r="N4555" t="s">
        <v>12</v>
      </c>
      <c r="O4555" t="s">
        <v>13</v>
      </c>
      <c r="P4555" t="s">
        <v>14</v>
      </c>
      <c r="Q4555" t="s">
        <v>15</v>
      </c>
      <c r="R4555" t="s">
        <v>16</v>
      </c>
      <c r="S4555" t="s">
        <v>17</v>
      </c>
      <c r="T4555" t="s">
        <v>18</v>
      </c>
      <c r="U4555" t="s">
        <v>19</v>
      </c>
    </row>
    <row r="4556" spans="1:21" x14ac:dyDescent="0.35">
      <c r="A4556" t="s">
        <v>565</v>
      </c>
      <c r="B4556">
        <v>44377</v>
      </c>
      <c r="C4556" t="s">
        <v>554</v>
      </c>
      <c r="D4556" t="s">
        <v>28</v>
      </c>
      <c r="E4556">
        <v>1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4</v>
      </c>
      <c r="M4556">
        <v>7</v>
      </c>
      <c r="N4556">
        <v>4</v>
      </c>
      <c r="O4556">
        <v>4</v>
      </c>
      <c r="P4556">
        <v>0</v>
      </c>
      <c r="Q4556">
        <v>3</v>
      </c>
      <c r="R4556">
        <v>3</v>
      </c>
      <c r="S4556">
        <v>0</v>
      </c>
      <c r="T4556">
        <v>0</v>
      </c>
      <c r="U4556">
        <v>0</v>
      </c>
    </row>
    <row r="4557" spans="1:21" x14ac:dyDescent="0.35">
      <c r="A4557" t="s">
        <v>565</v>
      </c>
      <c r="B4557">
        <v>44378</v>
      </c>
      <c r="C4557" t="s">
        <v>552</v>
      </c>
      <c r="D4557" t="s">
        <v>28</v>
      </c>
      <c r="E4557">
        <v>1</v>
      </c>
      <c r="F4557">
        <v>0</v>
      </c>
      <c r="G4557">
        <v>0</v>
      </c>
      <c r="H4557">
        <v>1</v>
      </c>
      <c r="I4557">
        <v>0</v>
      </c>
      <c r="J4557">
        <v>0</v>
      </c>
      <c r="K4557">
        <v>0</v>
      </c>
      <c r="L4557">
        <v>7</v>
      </c>
      <c r="M4557">
        <v>5</v>
      </c>
      <c r="N4557">
        <v>1</v>
      </c>
      <c r="O4557">
        <v>1</v>
      </c>
      <c r="P4557">
        <v>1</v>
      </c>
      <c r="Q4557">
        <v>1</v>
      </c>
      <c r="R4557">
        <v>6</v>
      </c>
      <c r="S4557">
        <v>0</v>
      </c>
      <c r="T4557">
        <v>0</v>
      </c>
      <c r="U4557">
        <v>1</v>
      </c>
    </row>
    <row r="4558" spans="1:21" x14ac:dyDescent="0.35">
      <c r="A4558" t="s">
        <v>565</v>
      </c>
      <c r="B4558">
        <v>44379</v>
      </c>
      <c r="C4558" t="s">
        <v>560</v>
      </c>
      <c r="D4558" t="s">
        <v>31</v>
      </c>
      <c r="E4558">
        <v>1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5.666666666666667</v>
      </c>
      <c r="M4558">
        <v>5</v>
      </c>
      <c r="N4558">
        <v>3</v>
      </c>
      <c r="O4558">
        <v>2</v>
      </c>
      <c r="P4558">
        <v>0</v>
      </c>
      <c r="Q4558">
        <v>2</v>
      </c>
      <c r="R4558">
        <v>6</v>
      </c>
      <c r="S4558">
        <v>0</v>
      </c>
      <c r="T4558">
        <v>0</v>
      </c>
      <c r="U4558">
        <v>1</v>
      </c>
    </row>
    <row r="4559" spans="1:21" x14ac:dyDescent="0.35">
      <c r="A4559" t="s">
        <v>565</v>
      </c>
      <c r="B4559">
        <v>44380</v>
      </c>
      <c r="C4559" t="s">
        <v>551</v>
      </c>
      <c r="D4559" t="s">
        <v>31</v>
      </c>
      <c r="E4559">
        <v>1</v>
      </c>
      <c r="F4559">
        <v>0</v>
      </c>
      <c r="G4559">
        <v>0</v>
      </c>
      <c r="H4559">
        <v>0</v>
      </c>
      <c r="I4559">
        <v>1</v>
      </c>
      <c r="J4559">
        <v>0</v>
      </c>
      <c r="K4559">
        <v>0</v>
      </c>
      <c r="L4559">
        <v>3.3333333333333335</v>
      </c>
      <c r="M4559">
        <v>8</v>
      </c>
      <c r="N4559">
        <v>7</v>
      </c>
      <c r="O4559">
        <v>7</v>
      </c>
      <c r="P4559">
        <v>3</v>
      </c>
      <c r="Q4559">
        <v>2</v>
      </c>
      <c r="R4559">
        <v>4</v>
      </c>
      <c r="S4559">
        <v>1</v>
      </c>
      <c r="T4559">
        <v>0</v>
      </c>
      <c r="U4559">
        <v>1</v>
      </c>
    </row>
    <row r="4560" spans="1:21" x14ac:dyDescent="0.35">
      <c r="A4560" t="s">
        <v>565</v>
      </c>
      <c r="B4560">
        <v>44381</v>
      </c>
      <c r="C4560" t="s">
        <v>553</v>
      </c>
      <c r="D4560" t="s">
        <v>31</v>
      </c>
      <c r="E4560">
        <v>1</v>
      </c>
      <c r="F4560">
        <v>0</v>
      </c>
      <c r="G4560">
        <v>0</v>
      </c>
      <c r="H4560">
        <v>1</v>
      </c>
      <c r="I4560">
        <v>0</v>
      </c>
      <c r="J4560">
        <v>0</v>
      </c>
      <c r="K4560">
        <v>0</v>
      </c>
      <c r="L4560">
        <v>6</v>
      </c>
      <c r="M4560">
        <v>4</v>
      </c>
      <c r="N4560">
        <v>1</v>
      </c>
      <c r="O4560">
        <v>1</v>
      </c>
      <c r="P4560">
        <v>0</v>
      </c>
      <c r="Q4560">
        <v>0</v>
      </c>
      <c r="R4560">
        <v>5</v>
      </c>
      <c r="S4560">
        <v>0</v>
      </c>
      <c r="T4560">
        <v>0</v>
      </c>
      <c r="U4560">
        <v>0</v>
      </c>
    </row>
    <row r="4561" spans="1:21" x14ac:dyDescent="0.35">
      <c r="A4561" t="s">
        <v>565</v>
      </c>
      <c r="B4561">
        <v>44383</v>
      </c>
      <c r="C4561" t="s">
        <v>554</v>
      </c>
      <c r="D4561" t="s">
        <v>71</v>
      </c>
      <c r="E4561">
        <v>1</v>
      </c>
      <c r="F4561">
        <v>0</v>
      </c>
      <c r="G4561">
        <v>0</v>
      </c>
      <c r="H4561">
        <v>0</v>
      </c>
      <c r="I4561">
        <v>1</v>
      </c>
      <c r="J4561">
        <v>0</v>
      </c>
      <c r="K4561">
        <v>0</v>
      </c>
      <c r="L4561">
        <v>1.6666666666666665</v>
      </c>
      <c r="M4561">
        <v>5</v>
      </c>
      <c r="N4561">
        <v>6</v>
      </c>
      <c r="O4561">
        <v>6</v>
      </c>
      <c r="P4561">
        <v>1</v>
      </c>
      <c r="Q4561">
        <v>3</v>
      </c>
      <c r="R4561">
        <v>2</v>
      </c>
      <c r="S4561">
        <v>1</v>
      </c>
      <c r="T4561">
        <v>0</v>
      </c>
      <c r="U4561">
        <v>1</v>
      </c>
    </row>
    <row r="4562" spans="1:21" x14ac:dyDescent="0.35">
      <c r="A4562" t="s">
        <v>565</v>
      </c>
      <c r="B4562">
        <v>44384</v>
      </c>
      <c r="C4562" t="s">
        <v>552</v>
      </c>
      <c r="D4562" t="s">
        <v>71</v>
      </c>
      <c r="E4562">
        <v>1</v>
      </c>
      <c r="F4562">
        <v>0</v>
      </c>
      <c r="G4562">
        <v>0</v>
      </c>
      <c r="H4562">
        <v>0</v>
      </c>
      <c r="I4562">
        <v>1</v>
      </c>
      <c r="J4562">
        <v>0</v>
      </c>
      <c r="K4562">
        <v>0</v>
      </c>
      <c r="L4562">
        <v>5</v>
      </c>
      <c r="M4562">
        <v>8</v>
      </c>
      <c r="N4562">
        <v>5</v>
      </c>
      <c r="O4562">
        <v>5</v>
      </c>
      <c r="P4562">
        <v>1</v>
      </c>
      <c r="Q4562">
        <v>3</v>
      </c>
      <c r="R4562">
        <v>5</v>
      </c>
      <c r="S4562">
        <v>0</v>
      </c>
      <c r="T4562">
        <v>0</v>
      </c>
      <c r="U4562">
        <v>0</v>
      </c>
    </row>
    <row r="4563" spans="1:21" x14ac:dyDescent="0.35">
      <c r="A4563" t="s">
        <v>565</v>
      </c>
      <c r="B4563">
        <v>44385</v>
      </c>
      <c r="C4563" t="s">
        <v>560</v>
      </c>
      <c r="D4563" t="s">
        <v>71</v>
      </c>
      <c r="E4563">
        <v>1</v>
      </c>
      <c r="F4563">
        <v>0</v>
      </c>
      <c r="G4563">
        <v>0</v>
      </c>
      <c r="H4563">
        <v>1</v>
      </c>
      <c r="I4563">
        <v>0</v>
      </c>
      <c r="J4563">
        <v>0</v>
      </c>
      <c r="K4563">
        <v>0</v>
      </c>
      <c r="L4563">
        <v>7</v>
      </c>
      <c r="M4563">
        <v>1</v>
      </c>
      <c r="N4563">
        <v>0</v>
      </c>
      <c r="O4563">
        <v>0</v>
      </c>
      <c r="P4563">
        <v>0</v>
      </c>
      <c r="Q4563">
        <v>0</v>
      </c>
      <c r="R4563">
        <v>8</v>
      </c>
      <c r="S4563">
        <v>1</v>
      </c>
      <c r="T4563">
        <v>0</v>
      </c>
      <c r="U4563">
        <v>0</v>
      </c>
    </row>
    <row r="4564" spans="1:21" x14ac:dyDescent="0.35">
      <c r="A4564" t="s">
        <v>565</v>
      </c>
      <c r="B4564">
        <v>44386</v>
      </c>
      <c r="C4564" t="s">
        <v>551</v>
      </c>
      <c r="D4564" t="s">
        <v>106</v>
      </c>
      <c r="E4564">
        <v>1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5.666666666666667</v>
      </c>
      <c r="M4564">
        <v>7</v>
      </c>
      <c r="N4564">
        <v>3</v>
      </c>
      <c r="O4564">
        <v>3</v>
      </c>
      <c r="P4564">
        <v>2</v>
      </c>
      <c r="Q4564">
        <v>1</v>
      </c>
      <c r="R4564">
        <v>3</v>
      </c>
      <c r="S4564">
        <v>0</v>
      </c>
      <c r="T4564">
        <v>0</v>
      </c>
      <c r="U4564">
        <v>0</v>
      </c>
    </row>
    <row r="4565" spans="1:21" x14ac:dyDescent="0.35">
      <c r="A4565" t="s">
        <v>565</v>
      </c>
      <c r="B4565">
        <v>44387</v>
      </c>
      <c r="C4565" t="s">
        <v>553</v>
      </c>
      <c r="D4565" t="s">
        <v>106</v>
      </c>
      <c r="E4565">
        <v>1</v>
      </c>
      <c r="F4565">
        <v>0</v>
      </c>
      <c r="G4565">
        <v>0</v>
      </c>
      <c r="H4565">
        <v>1</v>
      </c>
      <c r="I4565">
        <v>0</v>
      </c>
      <c r="J4565">
        <v>0</v>
      </c>
      <c r="K4565">
        <v>0</v>
      </c>
      <c r="L4565">
        <v>7</v>
      </c>
      <c r="M4565">
        <v>3</v>
      </c>
      <c r="N4565">
        <v>0</v>
      </c>
      <c r="O4565">
        <v>0</v>
      </c>
      <c r="P4565">
        <v>0</v>
      </c>
      <c r="Q4565">
        <v>2</v>
      </c>
      <c r="R4565">
        <v>6</v>
      </c>
      <c r="S4565">
        <v>0</v>
      </c>
      <c r="T4565">
        <v>0</v>
      </c>
      <c r="U4565">
        <v>0</v>
      </c>
    </row>
    <row r="4566" spans="1:21" x14ac:dyDescent="0.35">
      <c r="A4566" t="s">
        <v>565</v>
      </c>
      <c r="B4566">
        <v>44388</v>
      </c>
      <c r="C4566" t="s">
        <v>562</v>
      </c>
      <c r="D4566" t="s">
        <v>106</v>
      </c>
      <c r="E4566">
        <v>1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3</v>
      </c>
      <c r="M4566">
        <v>2</v>
      </c>
      <c r="N4566">
        <v>1</v>
      </c>
      <c r="O4566">
        <v>1</v>
      </c>
      <c r="P4566">
        <v>1</v>
      </c>
      <c r="Q4566">
        <v>1</v>
      </c>
      <c r="R4566">
        <v>1</v>
      </c>
      <c r="S4566">
        <v>0</v>
      </c>
      <c r="T4566">
        <v>0</v>
      </c>
      <c r="U4566">
        <v>0</v>
      </c>
    </row>
    <row r="4567" spans="1:21" x14ac:dyDescent="0.35">
      <c r="A4567" t="s">
        <v>565</v>
      </c>
      <c r="B4567">
        <v>44393</v>
      </c>
      <c r="C4567" t="s">
        <v>553</v>
      </c>
      <c r="D4567" t="s">
        <v>163</v>
      </c>
      <c r="E4567">
        <v>1</v>
      </c>
      <c r="F4567">
        <v>0</v>
      </c>
      <c r="G4567">
        <v>0</v>
      </c>
      <c r="H4567">
        <v>1</v>
      </c>
      <c r="I4567">
        <v>0</v>
      </c>
      <c r="J4567">
        <v>0</v>
      </c>
      <c r="K4567">
        <v>0</v>
      </c>
      <c r="L4567">
        <v>7</v>
      </c>
      <c r="M4567">
        <v>6</v>
      </c>
      <c r="N4567">
        <v>1</v>
      </c>
      <c r="O4567">
        <v>1</v>
      </c>
      <c r="P4567">
        <v>1</v>
      </c>
      <c r="Q4567">
        <v>1</v>
      </c>
      <c r="R4567">
        <v>2</v>
      </c>
      <c r="S4567">
        <v>0</v>
      </c>
      <c r="T4567">
        <v>0</v>
      </c>
      <c r="U4567">
        <v>0</v>
      </c>
    </row>
    <row r="4568" spans="1:21" x14ac:dyDescent="0.35">
      <c r="A4568" t="s">
        <v>565</v>
      </c>
      <c r="B4568">
        <v>44394</v>
      </c>
      <c r="C4568" t="s">
        <v>552</v>
      </c>
      <c r="D4568" t="s">
        <v>163</v>
      </c>
      <c r="E4568">
        <v>1</v>
      </c>
      <c r="F4568">
        <v>0</v>
      </c>
      <c r="G4568">
        <v>0</v>
      </c>
      <c r="H4568">
        <v>0</v>
      </c>
      <c r="I4568">
        <v>1</v>
      </c>
      <c r="J4568">
        <v>0</v>
      </c>
      <c r="K4568">
        <v>0</v>
      </c>
      <c r="L4568">
        <v>5</v>
      </c>
      <c r="M4568">
        <v>9</v>
      </c>
      <c r="N4568">
        <v>7</v>
      </c>
      <c r="O4568">
        <v>7</v>
      </c>
      <c r="P4568">
        <v>2</v>
      </c>
      <c r="Q4568">
        <v>1</v>
      </c>
      <c r="R4568">
        <v>7</v>
      </c>
      <c r="S4568">
        <v>0</v>
      </c>
      <c r="T4568">
        <v>0</v>
      </c>
      <c r="U4568">
        <v>0</v>
      </c>
    </row>
    <row r="4569" spans="1:21" x14ac:dyDescent="0.35">
      <c r="A4569" t="s">
        <v>565</v>
      </c>
      <c r="B4569">
        <v>44395</v>
      </c>
      <c r="C4569" t="s">
        <v>560</v>
      </c>
      <c r="D4569" t="s">
        <v>163</v>
      </c>
      <c r="E4569">
        <v>1</v>
      </c>
      <c r="F4569">
        <v>0</v>
      </c>
      <c r="G4569">
        <v>0</v>
      </c>
      <c r="H4569">
        <v>1</v>
      </c>
      <c r="I4569">
        <v>0</v>
      </c>
      <c r="J4569">
        <v>0</v>
      </c>
      <c r="K4569">
        <v>0</v>
      </c>
      <c r="L4569">
        <v>5.333333333333333</v>
      </c>
      <c r="M4569">
        <v>4</v>
      </c>
      <c r="N4569">
        <v>2</v>
      </c>
      <c r="O4569">
        <v>2</v>
      </c>
      <c r="P4569">
        <v>0</v>
      </c>
      <c r="Q4569">
        <v>2</v>
      </c>
      <c r="R4569">
        <v>9</v>
      </c>
      <c r="S4569">
        <v>2</v>
      </c>
      <c r="T4569">
        <v>0</v>
      </c>
      <c r="U4569">
        <v>0</v>
      </c>
    </row>
    <row r="4570" spans="1:21" x14ac:dyDescent="0.35">
      <c r="A4570" t="s">
        <v>565</v>
      </c>
      <c r="B4570">
        <v>44397</v>
      </c>
      <c r="C4570" t="s">
        <v>551</v>
      </c>
      <c r="D4570" t="s">
        <v>86</v>
      </c>
      <c r="E4570">
        <v>1</v>
      </c>
      <c r="F4570">
        <v>0</v>
      </c>
      <c r="G4570">
        <v>0</v>
      </c>
      <c r="H4570">
        <v>1</v>
      </c>
      <c r="I4570">
        <v>0</v>
      </c>
      <c r="J4570">
        <v>0</v>
      </c>
      <c r="K4570">
        <v>0</v>
      </c>
      <c r="L4570">
        <v>5</v>
      </c>
      <c r="M4570">
        <v>6</v>
      </c>
      <c r="N4570">
        <v>2</v>
      </c>
      <c r="O4570">
        <v>2</v>
      </c>
      <c r="P4570">
        <v>1</v>
      </c>
      <c r="Q4570">
        <v>3</v>
      </c>
      <c r="R4570">
        <v>3</v>
      </c>
      <c r="S4570">
        <v>0</v>
      </c>
      <c r="T4570">
        <v>0</v>
      </c>
      <c r="U4570">
        <v>0</v>
      </c>
    </row>
    <row r="4571" spans="1:21" x14ac:dyDescent="0.35">
      <c r="A4571" t="s">
        <v>565</v>
      </c>
      <c r="B4571">
        <v>44398</v>
      </c>
      <c r="C4571" t="s">
        <v>563</v>
      </c>
      <c r="D4571" t="s">
        <v>86</v>
      </c>
      <c r="E4571">
        <v>1</v>
      </c>
      <c r="F4571">
        <v>0</v>
      </c>
      <c r="G4571">
        <v>0</v>
      </c>
      <c r="H4571">
        <v>0</v>
      </c>
      <c r="I4571">
        <v>1</v>
      </c>
      <c r="J4571">
        <v>0</v>
      </c>
      <c r="K4571">
        <v>0</v>
      </c>
      <c r="L4571">
        <v>1</v>
      </c>
      <c r="M4571">
        <v>5</v>
      </c>
      <c r="N4571">
        <v>5</v>
      </c>
      <c r="O4571">
        <v>5</v>
      </c>
      <c r="P4571">
        <v>0</v>
      </c>
      <c r="Q4571">
        <v>1</v>
      </c>
      <c r="R4571">
        <v>1</v>
      </c>
      <c r="S4571">
        <v>0</v>
      </c>
      <c r="T4571">
        <v>0</v>
      </c>
      <c r="U4571">
        <v>0</v>
      </c>
    </row>
    <row r="4572" spans="1:21" x14ac:dyDescent="0.35">
      <c r="A4572" t="s">
        <v>565</v>
      </c>
      <c r="B4572">
        <v>44399</v>
      </c>
      <c r="C4572" t="s">
        <v>553</v>
      </c>
      <c r="D4572" t="s">
        <v>43</v>
      </c>
      <c r="E4572">
        <v>1</v>
      </c>
      <c r="F4572">
        <v>0</v>
      </c>
      <c r="G4572">
        <v>0</v>
      </c>
      <c r="H4572">
        <v>0</v>
      </c>
      <c r="I4572">
        <v>1</v>
      </c>
      <c r="J4572">
        <v>0</v>
      </c>
      <c r="K4572">
        <v>0</v>
      </c>
      <c r="L4572">
        <v>5.333333333333333</v>
      </c>
      <c r="M4572">
        <v>6</v>
      </c>
      <c r="N4572">
        <v>2</v>
      </c>
      <c r="O4572">
        <v>2</v>
      </c>
      <c r="P4572">
        <v>0</v>
      </c>
      <c r="Q4572">
        <v>2</v>
      </c>
      <c r="R4572">
        <v>1</v>
      </c>
      <c r="S4572">
        <v>0</v>
      </c>
      <c r="T4572">
        <v>0</v>
      </c>
      <c r="U4572">
        <v>0</v>
      </c>
    </row>
    <row r="4573" spans="1:21" x14ac:dyDescent="0.35">
      <c r="A4573" t="s">
        <v>565</v>
      </c>
      <c r="B4573">
        <v>44400</v>
      </c>
      <c r="C4573" t="s">
        <v>552</v>
      </c>
      <c r="D4573" t="s">
        <v>43</v>
      </c>
      <c r="E4573">
        <v>1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6</v>
      </c>
      <c r="M4573">
        <v>6</v>
      </c>
      <c r="N4573">
        <v>3</v>
      </c>
      <c r="O4573">
        <v>3</v>
      </c>
      <c r="P4573">
        <v>2</v>
      </c>
      <c r="Q4573">
        <v>1</v>
      </c>
      <c r="R4573">
        <v>12</v>
      </c>
      <c r="S4573">
        <v>0</v>
      </c>
      <c r="T4573">
        <v>0</v>
      </c>
      <c r="U4573">
        <v>0</v>
      </c>
    </row>
    <row r="4574" spans="1:21" x14ac:dyDescent="0.35">
      <c r="A4574" t="s">
        <v>565</v>
      </c>
      <c r="B4574">
        <v>44401</v>
      </c>
      <c r="C4574" t="s">
        <v>560</v>
      </c>
      <c r="D4574" t="s">
        <v>43</v>
      </c>
      <c r="E4574">
        <v>1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2.6666666666666665</v>
      </c>
      <c r="M4574">
        <v>5</v>
      </c>
      <c r="N4574">
        <v>3</v>
      </c>
      <c r="O4574">
        <v>3</v>
      </c>
      <c r="P4574">
        <v>0</v>
      </c>
      <c r="Q4574">
        <v>1</v>
      </c>
      <c r="R4574">
        <v>5</v>
      </c>
      <c r="S4574">
        <v>0</v>
      </c>
      <c r="T4574">
        <v>0</v>
      </c>
      <c r="U4574">
        <v>0</v>
      </c>
    </row>
    <row r="4575" spans="1:21" x14ac:dyDescent="0.35">
      <c r="A4575" t="s">
        <v>565</v>
      </c>
      <c r="B4575">
        <v>44402</v>
      </c>
      <c r="C4575" t="s">
        <v>551</v>
      </c>
      <c r="D4575" t="s">
        <v>43</v>
      </c>
      <c r="E4575">
        <v>1</v>
      </c>
      <c r="F4575">
        <v>0</v>
      </c>
      <c r="G4575">
        <v>0</v>
      </c>
      <c r="H4575">
        <v>1</v>
      </c>
      <c r="I4575">
        <v>0</v>
      </c>
      <c r="J4575">
        <v>0</v>
      </c>
      <c r="K4575">
        <v>0</v>
      </c>
      <c r="L4575">
        <v>5.666666666666667</v>
      </c>
      <c r="M4575">
        <v>5</v>
      </c>
      <c r="N4575">
        <v>2</v>
      </c>
      <c r="O4575">
        <v>2</v>
      </c>
      <c r="P4575">
        <v>1</v>
      </c>
      <c r="Q4575">
        <v>2</v>
      </c>
      <c r="R4575">
        <v>4</v>
      </c>
      <c r="S4575">
        <v>0</v>
      </c>
      <c r="T4575">
        <v>0</v>
      </c>
      <c r="U4575">
        <v>0</v>
      </c>
    </row>
    <row r="4576" spans="1:21" x14ac:dyDescent="0.35">
      <c r="A4576" t="s">
        <v>565</v>
      </c>
      <c r="B4576" t="s">
        <v>0</v>
      </c>
      <c r="C4576" t="s">
        <v>1</v>
      </c>
      <c r="D4576" t="s">
        <v>2</v>
      </c>
      <c r="E4576" t="s">
        <v>3</v>
      </c>
      <c r="F4576" t="s">
        <v>4</v>
      </c>
      <c r="G4576" t="s">
        <v>5</v>
      </c>
      <c r="H4576" t="s">
        <v>6</v>
      </c>
      <c r="I4576" t="s">
        <v>7</v>
      </c>
      <c r="J4576" t="s">
        <v>8</v>
      </c>
      <c r="K4576" t="s">
        <v>9</v>
      </c>
      <c r="L4576" t="s">
        <v>10</v>
      </c>
      <c r="M4576" t="s">
        <v>11</v>
      </c>
      <c r="N4576" t="s">
        <v>12</v>
      </c>
      <c r="O4576" t="s">
        <v>13</v>
      </c>
      <c r="P4576" t="s">
        <v>14</v>
      </c>
      <c r="Q4576" t="s">
        <v>15</v>
      </c>
      <c r="R4576" t="s">
        <v>16</v>
      </c>
      <c r="S4576" t="s">
        <v>17</v>
      </c>
      <c r="T4576" t="s">
        <v>18</v>
      </c>
      <c r="U4576" t="s">
        <v>19</v>
      </c>
    </row>
    <row r="4577" spans="1:21" x14ac:dyDescent="0.35">
      <c r="A4577" t="s">
        <v>565</v>
      </c>
      <c r="B4577">
        <v>44403</v>
      </c>
      <c r="C4577" t="s">
        <v>564</v>
      </c>
      <c r="D4577" t="s">
        <v>26</v>
      </c>
      <c r="E4577">
        <v>1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4</v>
      </c>
      <c r="M4577">
        <v>8</v>
      </c>
      <c r="N4577">
        <v>7</v>
      </c>
      <c r="O4577">
        <v>7</v>
      </c>
      <c r="P4577">
        <v>3</v>
      </c>
      <c r="Q4577">
        <v>1</v>
      </c>
      <c r="R4577">
        <v>2</v>
      </c>
      <c r="S4577">
        <v>1</v>
      </c>
      <c r="T4577">
        <v>0</v>
      </c>
      <c r="U4577">
        <v>0</v>
      </c>
    </row>
    <row r="4578" spans="1:21" x14ac:dyDescent="0.35">
      <c r="A4578" t="s">
        <v>565</v>
      </c>
      <c r="B4578">
        <v>44404</v>
      </c>
      <c r="C4578" t="s">
        <v>553</v>
      </c>
      <c r="D4578" t="s">
        <v>26</v>
      </c>
      <c r="E4578">
        <v>1</v>
      </c>
      <c r="F4578">
        <v>0</v>
      </c>
      <c r="G4578">
        <v>0</v>
      </c>
      <c r="H4578">
        <v>0</v>
      </c>
      <c r="I4578">
        <v>1</v>
      </c>
      <c r="J4578">
        <v>0</v>
      </c>
      <c r="K4578">
        <v>0</v>
      </c>
      <c r="L4578">
        <v>4</v>
      </c>
      <c r="M4578">
        <v>9</v>
      </c>
      <c r="N4578">
        <v>7</v>
      </c>
      <c r="O4578">
        <v>7</v>
      </c>
      <c r="P4578">
        <v>1</v>
      </c>
      <c r="Q4578">
        <v>0</v>
      </c>
      <c r="R4578">
        <v>3</v>
      </c>
      <c r="S4578">
        <v>0</v>
      </c>
      <c r="T4578">
        <v>0</v>
      </c>
      <c r="U4578">
        <v>1</v>
      </c>
    </row>
    <row r="4579" spans="1:21" x14ac:dyDescent="0.35">
      <c r="A4579" t="s">
        <v>565</v>
      </c>
      <c r="B4579">
        <v>44405</v>
      </c>
      <c r="C4579" t="s">
        <v>552</v>
      </c>
      <c r="D4579" t="s">
        <v>26</v>
      </c>
      <c r="E4579">
        <v>1</v>
      </c>
      <c r="F4579">
        <v>0</v>
      </c>
      <c r="G4579">
        <v>0</v>
      </c>
      <c r="H4579">
        <v>0</v>
      </c>
      <c r="I4579">
        <v>1</v>
      </c>
      <c r="J4579">
        <v>0</v>
      </c>
      <c r="K4579">
        <v>0</v>
      </c>
      <c r="L4579">
        <v>5</v>
      </c>
      <c r="M4579">
        <v>7</v>
      </c>
      <c r="N4579">
        <v>4</v>
      </c>
      <c r="O4579">
        <v>3</v>
      </c>
      <c r="P4579">
        <v>1</v>
      </c>
      <c r="Q4579">
        <v>2</v>
      </c>
      <c r="R4579">
        <v>7</v>
      </c>
      <c r="S4579">
        <v>0</v>
      </c>
      <c r="T4579">
        <v>0</v>
      </c>
      <c r="U4579">
        <v>0</v>
      </c>
    </row>
    <row r="4580" spans="1:21" x14ac:dyDescent="0.35">
      <c r="A4580" t="s">
        <v>565</v>
      </c>
      <c r="B4580">
        <v>44407</v>
      </c>
      <c r="C4580" t="s">
        <v>560</v>
      </c>
      <c r="D4580" t="s">
        <v>33</v>
      </c>
      <c r="E4580">
        <v>1</v>
      </c>
      <c r="F4580">
        <v>0</v>
      </c>
      <c r="G4580">
        <v>0</v>
      </c>
      <c r="H4580">
        <v>1</v>
      </c>
      <c r="I4580">
        <v>0</v>
      </c>
      <c r="J4580">
        <v>0</v>
      </c>
      <c r="K4580">
        <v>0</v>
      </c>
      <c r="L4580">
        <v>5.666666666666667</v>
      </c>
      <c r="M4580">
        <v>6</v>
      </c>
      <c r="N4580">
        <v>4</v>
      </c>
      <c r="O4580">
        <v>4</v>
      </c>
      <c r="P4580">
        <v>2</v>
      </c>
      <c r="Q4580">
        <v>1</v>
      </c>
      <c r="R4580">
        <v>6</v>
      </c>
      <c r="S4580">
        <v>0</v>
      </c>
      <c r="T4580">
        <v>0</v>
      </c>
      <c r="U4580">
        <v>1</v>
      </c>
    </row>
    <row r="4581" spans="1:21" x14ac:dyDescent="0.35">
      <c r="A4581" t="s">
        <v>565</v>
      </c>
      <c r="B4581">
        <v>44408</v>
      </c>
      <c r="C4581" t="s">
        <v>497</v>
      </c>
      <c r="D4581" t="s">
        <v>33</v>
      </c>
      <c r="E4581">
        <v>1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5.333333333333333</v>
      </c>
      <c r="M4581">
        <v>6</v>
      </c>
      <c r="N4581">
        <v>3</v>
      </c>
      <c r="O4581">
        <v>3</v>
      </c>
      <c r="P4581">
        <v>1</v>
      </c>
      <c r="Q4581">
        <v>0</v>
      </c>
      <c r="R4581">
        <v>3</v>
      </c>
      <c r="S4581">
        <v>0</v>
      </c>
      <c r="T4581">
        <v>0</v>
      </c>
      <c r="U4581">
        <v>0</v>
      </c>
    </row>
    <row r="4582" spans="1:21" x14ac:dyDescent="0.35">
      <c r="A4582" t="s">
        <v>565</v>
      </c>
      <c r="B4582">
        <v>44409</v>
      </c>
      <c r="C4582" t="s">
        <v>551</v>
      </c>
      <c r="D4582" t="s">
        <v>33</v>
      </c>
      <c r="E4582">
        <v>1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6</v>
      </c>
      <c r="M4582">
        <v>5</v>
      </c>
      <c r="N4582">
        <v>1</v>
      </c>
      <c r="O4582">
        <v>1</v>
      </c>
      <c r="P4582">
        <v>0</v>
      </c>
      <c r="Q4582">
        <v>0</v>
      </c>
      <c r="R4582">
        <v>4</v>
      </c>
      <c r="S4582">
        <v>0</v>
      </c>
      <c r="T4582">
        <v>0</v>
      </c>
      <c r="U4582">
        <v>0</v>
      </c>
    </row>
    <row r="4583" spans="1:21" x14ac:dyDescent="0.35">
      <c r="A4583" t="s">
        <v>565</v>
      </c>
      <c r="B4583">
        <v>44410</v>
      </c>
      <c r="C4583" t="s">
        <v>553</v>
      </c>
      <c r="D4583" t="s">
        <v>51</v>
      </c>
      <c r="E4583">
        <v>1</v>
      </c>
      <c r="F4583">
        <v>0</v>
      </c>
      <c r="G4583">
        <v>0</v>
      </c>
      <c r="H4583">
        <v>1</v>
      </c>
      <c r="I4583">
        <v>0</v>
      </c>
      <c r="J4583">
        <v>0</v>
      </c>
      <c r="K4583">
        <v>0</v>
      </c>
      <c r="L4583">
        <v>6.666666666666667</v>
      </c>
      <c r="M4583">
        <v>7</v>
      </c>
      <c r="N4583">
        <v>2</v>
      </c>
      <c r="O4583">
        <v>2</v>
      </c>
      <c r="P4583">
        <v>1</v>
      </c>
      <c r="Q4583">
        <v>2</v>
      </c>
      <c r="R4583">
        <v>6</v>
      </c>
      <c r="S4583">
        <v>0</v>
      </c>
      <c r="T4583">
        <v>0</v>
      </c>
      <c r="U4583">
        <v>0</v>
      </c>
    </row>
    <row r="4584" spans="1:21" x14ac:dyDescent="0.35">
      <c r="A4584" t="s">
        <v>565</v>
      </c>
      <c r="B4584">
        <v>44411</v>
      </c>
      <c r="C4584" t="s">
        <v>552</v>
      </c>
      <c r="D4584" t="s">
        <v>51</v>
      </c>
      <c r="E4584">
        <v>1</v>
      </c>
      <c r="F4584">
        <v>0</v>
      </c>
      <c r="G4584">
        <v>0</v>
      </c>
      <c r="H4584">
        <v>1</v>
      </c>
      <c r="I4584">
        <v>0</v>
      </c>
      <c r="J4584">
        <v>0</v>
      </c>
      <c r="K4584">
        <v>0</v>
      </c>
      <c r="L4584">
        <v>6</v>
      </c>
      <c r="M4584">
        <v>6</v>
      </c>
      <c r="N4584">
        <v>2</v>
      </c>
      <c r="O4584">
        <v>1</v>
      </c>
      <c r="P4584">
        <v>1</v>
      </c>
      <c r="Q4584">
        <v>2</v>
      </c>
      <c r="R4584">
        <v>5</v>
      </c>
      <c r="S4584">
        <v>0</v>
      </c>
      <c r="T4584">
        <v>0</v>
      </c>
      <c r="U4584">
        <v>1</v>
      </c>
    </row>
    <row r="4585" spans="1:21" x14ac:dyDescent="0.35">
      <c r="A4585" t="s">
        <v>565</v>
      </c>
      <c r="B4585">
        <v>44412</v>
      </c>
      <c r="C4585" t="s">
        <v>560</v>
      </c>
      <c r="D4585" t="s">
        <v>51</v>
      </c>
      <c r="E4585">
        <v>1</v>
      </c>
      <c r="F4585">
        <v>0</v>
      </c>
      <c r="G4585">
        <v>0</v>
      </c>
      <c r="H4585">
        <v>0</v>
      </c>
      <c r="I4585">
        <v>1</v>
      </c>
      <c r="J4585">
        <v>0</v>
      </c>
      <c r="K4585">
        <v>0</v>
      </c>
      <c r="L4585">
        <v>5</v>
      </c>
      <c r="M4585">
        <v>4</v>
      </c>
      <c r="N4585">
        <v>3</v>
      </c>
      <c r="O4585">
        <v>3</v>
      </c>
      <c r="P4585">
        <v>0</v>
      </c>
      <c r="Q4585">
        <v>4</v>
      </c>
      <c r="R4585">
        <v>6</v>
      </c>
      <c r="S4585">
        <v>0</v>
      </c>
      <c r="T4585">
        <v>0</v>
      </c>
      <c r="U4585">
        <v>0</v>
      </c>
    </row>
    <row r="4586" spans="1:21" x14ac:dyDescent="0.35">
      <c r="A4586" t="s">
        <v>565</v>
      </c>
      <c r="B4586">
        <v>44413</v>
      </c>
      <c r="C4586" t="s">
        <v>497</v>
      </c>
      <c r="D4586" t="s">
        <v>52</v>
      </c>
      <c r="E4586">
        <v>1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</v>
      </c>
      <c r="M4586">
        <v>5</v>
      </c>
      <c r="N4586">
        <v>2</v>
      </c>
      <c r="O4586">
        <v>2</v>
      </c>
      <c r="P4586">
        <v>0</v>
      </c>
      <c r="Q4586">
        <v>2</v>
      </c>
      <c r="R4586">
        <v>4</v>
      </c>
      <c r="S4586">
        <v>0</v>
      </c>
      <c r="T4586">
        <v>0</v>
      </c>
      <c r="U4586">
        <v>0</v>
      </c>
    </row>
    <row r="4587" spans="1:21" x14ac:dyDescent="0.35">
      <c r="A4587" t="s">
        <v>565</v>
      </c>
      <c r="B4587">
        <v>44414</v>
      </c>
      <c r="C4587" t="s">
        <v>551</v>
      </c>
      <c r="D4587" t="s">
        <v>52</v>
      </c>
      <c r="E4587">
        <v>1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6.666666666666667</v>
      </c>
      <c r="M4587">
        <v>3</v>
      </c>
      <c r="N4587">
        <v>0</v>
      </c>
      <c r="O4587">
        <v>0</v>
      </c>
      <c r="P4587">
        <v>0</v>
      </c>
      <c r="Q4587">
        <v>2</v>
      </c>
      <c r="R4587">
        <v>5</v>
      </c>
      <c r="S4587">
        <v>0</v>
      </c>
      <c r="T4587">
        <v>0</v>
      </c>
      <c r="U4587">
        <v>0</v>
      </c>
    </row>
    <row r="4588" spans="1:21" x14ac:dyDescent="0.35">
      <c r="A4588" t="s">
        <v>565</v>
      </c>
      <c r="B4588">
        <v>44415</v>
      </c>
      <c r="C4588" t="s">
        <v>553</v>
      </c>
      <c r="D4588" t="s">
        <v>52</v>
      </c>
      <c r="E4588">
        <v>1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5</v>
      </c>
      <c r="M4588">
        <v>8</v>
      </c>
      <c r="N4588">
        <v>3</v>
      </c>
      <c r="O4588">
        <v>3</v>
      </c>
      <c r="P4588">
        <v>2</v>
      </c>
      <c r="Q4588">
        <v>1</v>
      </c>
      <c r="R4588">
        <v>7</v>
      </c>
      <c r="S4588">
        <v>1</v>
      </c>
      <c r="T4588">
        <v>0</v>
      </c>
      <c r="U4588">
        <v>0</v>
      </c>
    </row>
    <row r="4589" spans="1:21" x14ac:dyDescent="0.35">
      <c r="A4589" t="s">
        <v>565</v>
      </c>
      <c r="B4589">
        <v>44416</v>
      </c>
      <c r="C4589" t="s">
        <v>552</v>
      </c>
      <c r="D4589" t="s">
        <v>52</v>
      </c>
      <c r="E4589">
        <v>1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5</v>
      </c>
      <c r="M4589">
        <v>4</v>
      </c>
      <c r="N4589">
        <v>0</v>
      </c>
      <c r="O4589">
        <v>0</v>
      </c>
      <c r="P4589">
        <v>0</v>
      </c>
      <c r="Q4589">
        <v>3</v>
      </c>
      <c r="R4589">
        <v>6</v>
      </c>
      <c r="S4589">
        <v>1</v>
      </c>
      <c r="T4589">
        <v>0</v>
      </c>
      <c r="U4589">
        <v>0</v>
      </c>
    </row>
    <row r="4590" spans="1:21" x14ac:dyDescent="0.35">
      <c r="A4590" t="s">
        <v>565</v>
      </c>
      <c r="B4590">
        <v>44418</v>
      </c>
      <c r="C4590" t="s">
        <v>560</v>
      </c>
      <c r="D4590" t="s">
        <v>31</v>
      </c>
      <c r="E4590">
        <v>1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6</v>
      </c>
      <c r="M4590">
        <v>5</v>
      </c>
      <c r="N4590">
        <v>2</v>
      </c>
      <c r="O4590">
        <v>2</v>
      </c>
      <c r="P4590">
        <v>1</v>
      </c>
      <c r="Q4590">
        <v>0</v>
      </c>
      <c r="R4590">
        <v>5</v>
      </c>
      <c r="S4590">
        <v>0</v>
      </c>
      <c r="T4590">
        <v>0</v>
      </c>
      <c r="U4590">
        <v>1</v>
      </c>
    </row>
    <row r="4591" spans="1:21" x14ac:dyDescent="0.35">
      <c r="A4591" t="s">
        <v>565</v>
      </c>
      <c r="B4591">
        <v>44419</v>
      </c>
      <c r="C4591" t="s">
        <v>497</v>
      </c>
      <c r="D4591" t="s">
        <v>31</v>
      </c>
      <c r="E4591">
        <v>1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5.333333333333333</v>
      </c>
      <c r="M4591">
        <v>6</v>
      </c>
      <c r="N4591">
        <v>1</v>
      </c>
      <c r="O4591">
        <v>1</v>
      </c>
      <c r="P4591">
        <v>0</v>
      </c>
      <c r="Q4591">
        <v>0</v>
      </c>
      <c r="R4591">
        <v>4</v>
      </c>
      <c r="S4591">
        <v>0</v>
      </c>
      <c r="T4591">
        <v>1</v>
      </c>
      <c r="U4591">
        <v>0</v>
      </c>
    </row>
    <row r="4592" spans="1:21" x14ac:dyDescent="0.35">
      <c r="A4592" t="s">
        <v>565</v>
      </c>
      <c r="B4592">
        <v>44420</v>
      </c>
      <c r="C4592" t="s">
        <v>551</v>
      </c>
      <c r="D4592" t="s">
        <v>31</v>
      </c>
      <c r="E4592">
        <v>1</v>
      </c>
      <c r="F4592">
        <v>1</v>
      </c>
      <c r="G4592">
        <v>0</v>
      </c>
      <c r="H4592">
        <v>1</v>
      </c>
      <c r="I4592">
        <v>0</v>
      </c>
      <c r="J4592">
        <v>0</v>
      </c>
      <c r="K4592">
        <v>0</v>
      </c>
      <c r="L4592">
        <v>9</v>
      </c>
      <c r="M4592">
        <v>2</v>
      </c>
      <c r="N4592">
        <v>1</v>
      </c>
      <c r="O4592">
        <v>1</v>
      </c>
      <c r="P4592">
        <v>1</v>
      </c>
      <c r="Q4592">
        <v>1</v>
      </c>
      <c r="R4592">
        <v>9</v>
      </c>
      <c r="S4592">
        <v>0</v>
      </c>
      <c r="T4592">
        <v>0</v>
      </c>
      <c r="U4592">
        <v>0</v>
      </c>
    </row>
    <row r="4593" spans="1:21" x14ac:dyDescent="0.35">
      <c r="A4593" t="s">
        <v>565</v>
      </c>
      <c r="B4593">
        <v>44421</v>
      </c>
      <c r="C4593" t="s">
        <v>553</v>
      </c>
      <c r="D4593" t="s">
        <v>64</v>
      </c>
      <c r="E4593">
        <v>1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6</v>
      </c>
      <c r="M4593">
        <v>6</v>
      </c>
      <c r="N4593">
        <v>2</v>
      </c>
      <c r="O4593">
        <v>2</v>
      </c>
      <c r="P4593">
        <v>0</v>
      </c>
      <c r="Q4593">
        <v>1</v>
      </c>
      <c r="R4593">
        <v>3</v>
      </c>
      <c r="S4593">
        <v>0</v>
      </c>
      <c r="T4593">
        <v>0</v>
      </c>
      <c r="U4593">
        <v>0</v>
      </c>
    </row>
    <row r="4594" spans="1:21" x14ac:dyDescent="0.35">
      <c r="A4594" t="s">
        <v>565</v>
      </c>
      <c r="B4594">
        <v>44422</v>
      </c>
      <c r="C4594" t="s">
        <v>552</v>
      </c>
      <c r="D4594" t="s">
        <v>64</v>
      </c>
      <c r="E4594">
        <v>1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4.333333333333333</v>
      </c>
      <c r="M4594">
        <v>5</v>
      </c>
      <c r="N4594">
        <v>3</v>
      </c>
      <c r="O4594">
        <v>3</v>
      </c>
      <c r="P4594">
        <v>1</v>
      </c>
      <c r="Q4594">
        <v>4</v>
      </c>
      <c r="R4594">
        <v>5</v>
      </c>
      <c r="S4594">
        <v>1</v>
      </c>
      <c r="T4594">
        <v>0</v>
      </c>
      <c r="U4594">
        <v>0</v>
      </c>
    </row>
    <row r="4595" spans="1:21" x14ac:dyDescent="0.35">
      <c r="A4595" t="s">
        <v>565</v>
      </c>
      <c r="B4595">
        <v>44423</v>
      </c>
      <c r="C4595" t="s">
        <v>560</v>
      </c>
      <c r="D4595" t="s">
        <v>64</v>
      </c>
      <c r="E4595">
        <v>1</v>
      </c>
      <c r="F4595">
        <v>0</v>
      </c>
      <c r="G4595">
        <v>0</v>
      </c>
      <c r="H4595">
        <v>0</v>
      </c>
      <c r="I4595">
        <v>1</v>
      </c>
      <c r="J4595">
        <v>0</v>
      </c>
      <c r="K4595">
        <v>0</v>
      </c>
      <c r="L4595">
        <v>4</v>
      </c>
      <c r="M4595">
        <v>8</v>
      </c>
      <c r="N4595">
        <v>5</v>
      </c>
      <c r="O4595">
        <v>5</v>
      </c>
      <c r="P4595">
        <v>2</v>
      </c>
      <c r="Q4595">
        <v>0</v>
      </c>
      <c r="R4595">
        <v>3</v>
      </c>
      <c r="S4595">
        <v>0</v>
      </c>
      <c r="T4595">
        <v>0</v>
      </c>
      <c r="U4595">
        <v>0</v>
      </c>
    </row>
    <row r="4596" spans="1:21" x14ac:dyDescent="0.35">
      <c r="A4596" t="s">
        <v>565</v>
      </c>
      <c r="B4596">
        <v>44425</v>
      </c>
      <c r="C4596" t="s">
        <v>497</v>
      </c>
      <c r="D4596" t="s">
        <v>33</v>
      </c>
      <c r="E4596">
        <v>1</v>
      </c>
      <c r="F4596">
        <v>0</v>
      </c>
      <c r="G4596">
        <v>0</v>
      </c>
      <c r="H4596">
        <v>1</v>
      </c>
      <c r="I4596">
        <v>0</v>
      </c>
      <c r="J4596">
        <v>0</v>
      </c>
      <c r="K4596">
        <v>0</v>
      </c>
      <c r="L4596">
        <v>6</v>
      </c>
      <c r="M4596">
        <v>3</v>
      </c>
      <c r="N4596">
        <v>1</v>
      </c>
      <c r="O4596">
        <v>1</v>
      </c>
      <c r="P4596">
        <v>1</v>
      </c>
      <c r="Q4596">
        <v>0</v>
      </c>
      <c r="R4596">
        <v>4</v>
      </c>
      <c r="S4596">
        <v>0</v>
      </c>
      <c r="T4596">
        <v>0</v>
      </c>
      <c r="U4596">
        <v>0</v>
      </c>
    </row>
    <row r="4597" spans="1:21" x14ac:dyDescent="0.35">
      <c r="A4597" t="s">
        <v>565</v>
      </c>
      <c r="B4597" t="s">
        <v>0</v>
      </c>
      <c r="C4597" t="s">
        <v>1</v>
      </c>
      <c r="D4597" t="s">
        <v>2</v>
      </c>
      <c r="E4597" t="s">
        <v>3</v>
      </c>
      <c r="F4597" t="s">
        <v>4</v>
      </c>
      <c r="G4597" t="s">
        <v>5</v>
      </c>
      <c r="H4597" t="s">
        <v>6</v>
      </c>
      <c r="I4597" t="s">
        <v>7</v>
      </c>
      <c r="J4597" t="s">
        <v>8</v>
      </c>
      <c r="K4597" t="s">
        <v>9</v>
      </c>
      <c r="L4597" t="s">
        <v>10</v>
      </c>
      <c r="M4597" t="s">
        <v>11</v>
      </c>
      <c r="N4597" t="s">
        <v>12</v>
      </c>
      <c r="O4597" t="s">
        <v>13</v>
      </c>
      <c r="P4597" t="s">
        <v>14</v>
      </c>
      <c r="Q4597" t="s">
        <v>15</v>
      </c>
      <c r="R4597" t="s">
        <v>16</v>
      </c>
      <c r="S4597" t="s">
        <v>17</v>
      </c>
      <c r="T4597" t="s">
        <v>18</v>
      </c>
      <c r="U4597" t="s">
        <v>19</v>
      </c>
    </row>
    <row r="4598" spans="1:21" x14ac:dyDescent="0.35">
      <c r="A4598" t="s">
        <v>565</v>
      </c>
      <c r="B4598">
        <v>44426</v>
      </c>
      <c r="C4598" t="s">
        <v>551</v>
      </c>
      <c r="D4598" t="s">
        <v>33</v>
      </c>
      <c r="E4598">
        <v>1</v>
      </c>
      <c r="F4598">
        <v>0</v>
      </c>
      <c r="G4598">
        <v>0</v>
      </c>
      <c r="H4598">
        <v>1</v>
      </c>
      <c r="I4598">
        <v>0</v>
      </c>
      <c r="J4598">
        <v>0</v>
      </c>
      <c r="K4598">
        <v>0</v>
      </c>
      <c r="L4598">
        <v>5.333333333333333</v>
      </c>
      <c r="M4598">
        <v>6</v>
      </c>
      <c r="N4598">
        <v>0</v>
      </c>
      <c r="O4598">
        <v>0</v>
      </c>
      <c r="P4598">
        <v>0</v>
      </c>
      <c r="Q4598">
        <v>1</v>
      </c>
      <c r="R4598">
        <v>3</v>
      </c>
      <c r="S4598">
        <v>0</v>
      </c>
      <c r="T4598">
        <v>0</v>
      </c>
      <c r="U4598">
        <v>0</v>
      </c>
    </row>
    <row r="4599" spans="1:21" x14ac:dyDescent="0.35">
      <c r="A4599" t="s">
        <v>565</v>
      </c>
      <c r="B4599">
        <v>44427</v>
      </c>
      <c r="C4599" t="s">
        <v>553</v>
      </c>
      <c r="D4599" t="s">
        <v>33</v>
      </c>
      <c r="E4599">
        <v>1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7</v>
      </c>
      <c r="M4599">
        <v>4</v>
      </c>
      <c r="N4599">
        <v>2</v>
      </c>
      <c r="O4599">
        <v>1</v>
      </c>
      <c r="P4599">
        <v>1</v>
      </c>
      <c r="Q4599">
        <v>1</v>
      </c>
      <c r="R4599">
        <v>5</v>
      </c>
      <c r="S4599">
        <v>1</v>
      </c>
      <c r="T4599">
        <v>0</v>
      </c>
      <c r="U4599">
        <v>0</v>
      </c>
    </row>
    <row r="4600" spans="1:21" x14ac:dyDescent="0.35">
      <c r="A4600" t="s">
        <v>565</v>
      </c>
      <c r="B4600">
        <v>44428</v>
      </c>
      <c r="C4600" t="s">
        <v>552</v>
      </c>
      <c r="D4600" t="s">
        <v>32</v>
      </c>
      <c r="E4600">
        <v>1</v>
      </c>
      <c r="F4600">
        <v>0</v>
      </c>
      <c r="G4600">
        <v>0</v>
      </c>
      <c r="H4600">
        <v>0</v>
      </c>
      <c r="I4600">
        <v>1</v>
      </c>
      <c r="J4600">
        <v>0</v>
      </c>
      <c r="K4600">
        <v>0</v>
      </c>
      <c r="L4600">
        <v>2.6666666666666665</v>
      </c>
      <c r="M4600">
        <v>7</v>
      </c>
      <c r="N4600">
        <v>7</v>
      </c>
      <c r="O4600">
        <v>7</v>
      </c>
      <c r="P4600">
        <v>3</v>
      </c>
      <c r="Q4600">
        <v>3</v>
      </c>
      <c r="R4600">
        <v>2</v>
      </c>
      <c r="S4600">
        <v>0</v>
      </c>
      <c r="T4600">
        <v>0</v>
      </c>
      <c r="U4600">
        <v>0</v>
      </c>
    </row>
    <row r="4601" spans="1:21" x14ac:dyDescent="0.35">
      <c r="A4601" t="s">
        <v>565</v>
      </c>
      <c r="B4601">
        <v>44429</v>
      </c>
      <c r="C4601" t="s">
        <v>560</v>
      </c>
      <c r="D4601" t="s">
        <v>32</v>
      </c>
      <c r="E4601">
        <v>1</v>
      </c>
      <c r="F4601">
        <v>0</v>
      </c>
      <c r="G4601">
        <v>0</v>
      </c>
      <c r="H4601">
        <v>0</v>
      </c>
      <c r="I4601">
        <v>1</v>
      </c>
      <c r="J4601">
        <v>0</v>
      </c>
      <c r="K4601">
        <v>0</v>
      </c>
      <c r="L4601">
        <v>4.666666666666667</v>
      </c>
      <c r="M4601">
        <v>8</v>
      </c>
      <c r="N4601">
        <v>9</v>
      </c>
      <c r="O4601">
        <v>9</v>
      </c>
      <c r="P4601">
        <v>2</v>
      </c>
      <c r="Q4601">
        <v>1</v>
      </c>
      <c r="R4601">
        <v>5</v>
      </c>
      <c r="S4601">
        <v>0</v>
      </c>
      <c r="T4601">
        <v>0</v>
      </c>
      <c r="U4601">
        <v>1</v>
      </c>
    </row>
    <row r="4602" spans="1:21" x14ac:dyDescent="0.35">
      <c r="A4602" t="s">
        <v>565</v>
      </c>
      <c r="B4602">
        <v>44430</v>
      </c>
      <c r="C4602" t="s">
        <v>497</v>
      </c>
      <c r="D4602" t="s">
        <v>32</v>
      </c>
      <c r="E4602">
        <v>1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5.333333333333333</v>
      </c>
      <c r="M4602">
        <v>8</v>
      </c>
      <c r="N4602">
        <v>2</v>
      </c>
      <c r="O4602">
        <v>2</v>
      </c>
      <c r="P4602">
        <v>1</v>
      </c>
      <c r="Q4602">
        <v>1</v>
      </c>
      <c r="R4602">
        <v>4</v>
      </c>
      <c r="S4602">
        <v>0</v>
      </c>
      <c r="T4602">
        <v>0</v>
      </c>
      <c r="U4602">
        <v>1</v>
      </c>
    </row>
    <row r="4603" spans="1:21" x14ac:dyDescent="0.35">
      <c r="A4603" t="s">
        <v>565</v>
      </c>
      <c r="B4603">
        <v>44431</v>
      </c>
      <c r="C4603" t="s">
        <v>551</v>
      </c>
      <c r="D4603" t="s">
        <v>44</v>
      </c>
      <c r="E4603">
        <v>1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6</v>
      </c>
      <c r="M4603">
        <v>5</v>
      </c>
      <c r="N4603">
        <v>3</v>
      </c>
      <c r="O4603">
        <v>3</v>
      </c>
      <c r="P4603">
        <v>2</v>
      </c>
      <c r="Q4603">
        <v>0</v>
      </c>
      <c r="R4603">
        <v>2</v>
      </c>
      <c r="S4603">
        <v>0</v>
      </c>
      <c r="T4603">
        <v>0</v>
      </c>
      <c r="U4603">
        <v>0</v>
      </c>
    </row>
    <row r="4604" spans="1:21" x14ac:dyDescent="0.35">
      <c r="A4604" t="s">
        <v>565</v>
      </c>
      <c r="B4604">
        <v>44432</v>
      </c>
      <c r="C4604" t="s">
        <v>553</v>
      </c>
      <c r="D4604" t="s">
        <v>44</v>
      </c>
      <c r="E4604">
        <v>1</v>
      </c>
      <c r="F4604">
        <v>0</v>
      </c>
      <c r="G4604">
        <v>0</v>
      </c>
      <c r="H4604">
        <v>1</v>
      </c>
      <c r="I4604">
        <v>0</v>
      </c>
      <c r="J4604">
        <v>0</v>
      </c>
      <c r="K4604">
        <v>0</v>
      </c>
      <c r="L4604">
        <v>6.666666666666667</v>
      </c>
      <c r="M4604">
        <v>6</v>
      </c>
      <c r="N4604">
        <v>1</v>
      </c>
      <c r="O4604">
        <v>1</v>
      </c>
      <c r="P4604">
        <v>0</v>
      </c>
      <c r="Q4604">
        <v>1</v>
      </c>
      <c r="R4604">
        <v>5</v>
      </c>
      <c r="S4604">
        <v>1</v>
      </c>
      <c r="T4604">
        <v>0</v>
      </c>
      <c r="U4604">
        <v>0</v>
      </c>
    </row>
    <row r="4605" spans="1:21" x14ac:dyDescent="0.35">
      <c r="A4605" t="s">
        <v>565</v>
      </c>
      <c r="B4605">
        <v>44434</v>
      </c>
      <c r="C4605" t="s">
        <v>552</v>
      </c>
      <c r="D4605" t="s">
        <v>47</v>
      </c>
      <c r="E4605">
        <v>1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5</v>
      </c>
      <c r="M4605">
        <v>4</v>
      </c>
      <c r="N4605">
        <v>4</v>
      </c>
      <c r="O4605">
        <v>4</v>
      </c>
      <c r="P4605">
        <v>0</v>
      </c>
      <c r="Q4605">
        <v>1</v>
      </c>
      <c r="R4605">
        <v>3</v>
      </c>
      <c r="S4605">
        <v>1</v>
      </c>
      <c r="T4605">
        <v>0</v>
      </c>
      <c r="U4605">
        <v>0</v>
      </c>
    </row>
    <row r="4606" spans="1:21" x14ac:dyDescent="0.35">
      <c r="A4606" t="s">
        <v>565</v>
      </c>
      <c r="B4606">
        <v>44435</v>
      </c>
      <c r="C4606" t="s">
        <v>560</v>
      </c>
      <c r="D4606" t="s">
        <v>47</v>
      </c>
      <c r="E4606">
        <v>1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</v>
      </c>
      <c r="M4606">
        <v>9</v>
      </c>
      <c r="N4606">
        <v>5</v>
      </c>
      <c r="O4606">
        <v>5</v>
      </c>
      <c r="P4606">
        <v>1</v>
      </c>
      <c r="Q4606">
        <v>1</v>
      </c>
      <c r="R4606">
        <v>5</v>
      </c>
      <c r="S4606">
        <v>0</v>
      </c>
      <c r="T4606">
        <v>0</v>
      </c>
      <c r="U4606">
        <v>1</v>
      </c>
    </row>
    <row r="4607" spans="1:21" x14ac:dyDescent="0.35">
      <c r="A4607" t="s">
        <v>565</v>
      </c>
      <c r="B4607">
        <v>44436</v>
      </c>
      <c r="C4607" t="s">
        <v>497</v>
      </c>
      <c r="D4607" t="s">
        <v>47</v>
      </c>
      <c r="E4607">
        <v>1</v>
      </c>
      <c r="F4607">
        <v>0</v>
      </c>
      <c r="G4607">
        <v>0</v>
      </c>
      <c r="H4607">
        <v>0</v>
      </c>
      <c r="I4607">
        <v>1</v>
      </c>
      <c r="J4607">
        <v>0</v>
      </c>
      <c r="K4607">
        <v>0</v>
      </c>
      <c r="L4607">
        <v>7</v>
      </c>
      <c r="M4607">
        <v>8</v>
      </c>
      <c r="N4607">
        <v>3</v>
      </c>
      <c r="O4607">
        <v>3</v>
      </c>
      <c r="P4607">
        <v>2</v>
      </c>
      <c r="Q4607">
        <v>0</v>
      </c>
      <c r="R4607">
        <v>6</v>
      </c>
      <c r="S4607">
        <v>0</v>
      </c>
      <c r="T4607">
        <v>0</v>
      </c>
      <c r="U4607">
        <v>0</v>
      </c>
    </row>
    <row r="4608" spans="1:21" x14ac:dyDescent="0.35">
      <c r="A4608" t="s">
        <v>565</v>
      </c>
      <c r="B4608">
        <v>44437</v>
      </c>
      <c r="C4608" t="s">
        <v>551</v>
      </c>
      <c r="D4608" t="s">
        <v>47</v>
      </c>
      <c r="E4608">
        <v>1</v>
      </c>
      <c r="F4608">
        <v>0</v>
      </c>
      <c r="G4608">
        <v>0</v>
      </c>
      <c r="H4608">
        <v>1</v>
      </c>
      <c r="I4608">
        <v>0</v>
      </c>
      <c r="J4608">
        <v>0</v>
      </c>
      <c r="K4608">
        <v>0</v>
      </c>
      <c r="L4608">
        <v>7</v>
      </c>
      <c r="M4608">
        <v>5</v>
      </c>
      <c r="N4608">
        <v>2</v>
      </c>
      <c r="O4608">
        <v>2</v>
      </c>
      <c r="P4608">
        <v>2</v>
      </c>
      <c r="Q4608">
        <v>2</v>
      </c>
      <c r="R4608">
        <v>4</v>
      </c>
      <c r="S4608">
        <v>0</v>
      </c>
      <c r="T4608">
        <v>0</v>
      </c>
      <c r="U4608">
        <v>0</v>
      </c>
    </row>
    <row r="4609" spans="1:21" x14ac:dyDescent="0.35">
      <c r="A4609" t="s">
        <v>565</v>
      </c>
      <c r="B4609">
        <v>44438</v>
      </c>
      <c r="C4609" t="s">
        <v>553</v>
      </c>
      <c r="D4609" t="s">
        <v>26</v>
      </c>
      <c r="E4609">
        <v>1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5.666666666666667</v>
      </c>
      <c r="M4609">
        <v>8</v>
      </c>
      <c r="N4609">
        <v>2</v>
      </c>
      <c r="O4609">
        <v>2</v>
      </c>
      <c r="P4609">
        <v>0</v>
      </c>
      <c r="Q4609">
        <v>2</v>
      </c>
      <c r="R4609">
        <v>4</v>
      </c>
      <c r="S4609">
        <v>0</v>
      </c>
      <c r="T4609">
        <v>0</v>
      </c>
      <c r="U4609">
        <v>0</v>
      </c>
    </row>
    <row r="4610" spans="1:21" x14ac:dyDescent="0.35">
      <c r="A4610" t="s">
        <v>565</v>
      </c>
      <c r="B4610">
        <v>44439</v>
      </c>
      <c r="C4610" t="s">
        <v>552</v>
      </c>
      <c r="D4610" t="s">
        <v>26</v>
      </c>
      <c r="E4610">
        <v>1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7</v>
      </c>
      <c r="M4610">
        <v>4</v>
      </c>
      <c r="N4610">
        <v>0</v>
      </c>
      <c r="O4610">
        <v>0</v>
      </c>
      <c r="P4610">
        <v>0</v>
      </c>
      <c r="Q4610">
        <v>2</v>
      </c>
      <c r="R4610">
        <v>4</v>
      </c>
      <c r="S4610">
        <v>1</v>
      </c>
      <c r="T4610">
        <v>0</v>
      </c>
      <c r="U4610">
        <v>0</v>
      </c>
    </row>
    <row r="4611" spans="1:21" x14ac:dyDescent="0.35">
      <c r="A4611" t="s">
        <v>565</v>
      </c>
      <c r="B4611">
        <v>44440</v>
      </c>
      <c r="C4611" t="s">
        <v>560</v>
      </c>
      <c r="D4611" t="s">
        <v>26</v>
      </c>
      <c r="E4611">
        <v>1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5</v>
      </c>
      <c r="M4611">
        <v>4</v>
      </c>
      <c r="N4611">
        <v>0</v>
      </c>
      <c r="O4611">
        <v>0</v>
      </c>
      <c r="P4611">
        <v>0</v>
      </c>
      <c r="Q4611">
        <v>0</v>
      </c>
      <c r="R4611">
        <v>4</v>
      </c>
      <c r="S4611">
        <v>0</v>
      </c>
      <c r="T4611">
        <v>0</v>
      </c>
      <c r="U4611">
        <v>0</v>
      </c>
    </row>
    <row r="4612" spans="1:21" x14ac:dyDescent="0.35">
      <c r="A4612" t="s">
        <v>565</v>
      </c>
      <c r="B4612">
        <v>44442</v>
      </c>
      <c r="C4612" t="s">
        <v>497</v>
      </c>
      <c r="D4612" t="s">
        <v>48</v>
      </c>
      <c r="E4612">
        <v>1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6</v>
      </c>
      <c r="M4612">
        <v>4</v>
      </c>
      <c r="N4612">
        <v>3</v>
      </c>
      <c r="O4612">
        <v>3</v>
      </c>
      <c r="P4612">
        <v>0</v>
      </c>
      <c r="Q4612">
        <v>1</v>
      </c>
      <c r="R4612">
        <v>5</v>
      </c>
      <c r="S4612">
        <v>0</v>
      </c>
      <c r="T4612">
        <v>0</v>
      </c>
      <c r="U4612">
        <v>0</v>
      </c>
    </row>
    <row r="4613" spans="1:21" x14ac:dyDescent="0.35">
      <c r="A4613" t="s">
        <v>565</v>
      </c>
      <c r="B4613">
        <v>44443</v>
      </c>
      <c r="C4613" t="s">
        <v>551</v>
      </c>
      <c r="D4613" t="s">
        <v>48</v>
      </c>
      <c r="E4613">
        <v>1</v>
      </c>
      <c r="F4613">
        <v>0</v>
      </c>
      <c r="G4613">
        <v>0</v>
      </c>
      <c r="H4613">
        <v>1</v>
      </c>
      <c r="I4613">
        <v>0</v>
      </c>
      <c r="J4613">
        <v>0</v>
      </c>
      <c r="K4613">
        <v>0</v>
      </c>
      <c r="L4613">
        <v>5</v>
      </c>
      <c r="M4613">
        <v>8</v>
      </c>
      <c r="N4613">
        <v>5</v>
      </c>
      <c r="O4613">
        <v>5</v>
      </c>
      <c r="P4613">
        <v>2</v>
      </c>
      <c r="Q4613">
        <v>1</v>
      </c>
      <c r="R4613">
        <v>2</v>
      </c>
      <c r="S4613">
        <v>2</v>
      </c>
      <c r="T4613">
        <v>0</v>
      </c>
      <c r="U4613">
        <v>0</v>
      </c>
    </row>
    <row r="4614" spans="1:21" x14ac:dyDescent="0.35">
      <c r="A4614" t="s">
        <v>565</v>
      </c>
      <c r="B4614">
        <v>44444</v>
      </c>
      <c r="C4614" t="s">
        <v>553</v>
      </c>
      <c r="D4614" t="s">
        <v>48</v>
      </c>
      <c r="E4614">
        <v>1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6</v>
      </c>
      <c r="M4614">
        <v>4</v>
      </c>
      <c r="N4614">
        <v>3</v>
      </c>
      <c r="O4614">
        <v>3</v>
      </c>
      <c r="P4614">
        <v>1</v>
      </c>
      <c r="Q4614">
        <v>2</v>
      </c>
      <c r="R4614">
        <v>4</v>
      </c>
      <c r="S4614">
        <v>0</v>
      </c>
      <c r="T4614">
        <v>0</v>
      </c>
      <c r="U4614">
        <v>0</v>
      </c>
    </row>
    <row r="4615" spans="1:21" x14ac:dyDescent="0.35">
      <c r="A4615" t="s">
        <v>565</v>
      </c>
      <c r="B4615">
        <v>44445</v>
      </c>
      <c r="C4615" t="s">
        <v>552</v>
      </c>
      <c r="D4615" t="s">
        <v>32</v>
      </c>
      <c r="E4615">
        <v>1</v>
      </c>
      <c r="F4615">
        <v>0</v>
      </c>
      <c r="G4615">
        <v>0</v>
      </c>
      <c r="H4615">
        <v>0</v>
      </c>
      <c r="I4615">
        <v>1</v>
      </c>
      <c r="J4615">
        <v>0</v>
      </c>
      <c r="K4615">
        <v>0</v>
      </c>
      <c r="L4615">
        <v>1.6666666666666665</v>
      </c>
      <c r="M4615">
        <v>3</v>
      </c>
      <c r="N4615">
        <v>6</v>
      </c>
      <c r="O4615">
        <v>4</v>
      </c>
      <c r="P4615">
        <v>1</v>
      </c>
      <c r="Q4615">
        <v>4</v>
      </c>
      <c r="R4615">
        <v>0</v>
      </c>
      <c r="S4615">
        <v>0</v>
      </c>
      <c r="T4615">
        <v>0</v>
      </c>
      <c r="U4615">
        <v>0</v>
      </c>
    </row>
    <row r="4616" spans="1:21" x14ac:dyDescent="0.35">
      <c r="A4616" t="s">
        <v>565</v>
      </c>
      <c r="B4616">
        <v>44446</v>
      </c>
      <c r="C4616" t="s">
        <v>560</v>
      </c>
      <c r="D4616" t="s">
        <v>32</v>
      </c>
      <c r="E4616">
        <v>1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4.333333333333333</v>
      </c>
      <c r="M4616">
        <v>6</v>
      </c>
      <c r="N4616">
        <v>2</v>
      </c>
      <c r="O4616">
        <v>2</v>
      </c>
      <c r="P4616">
        <v>1</v>
      </c>
      <c r="Q4616">
        <v>1</v>
      </c>
      <c r="R4616">
        <v>5</v>
      </c>
      <c r="S4616">
        <v>0</v>
      </c>
      <c r="T4616">
        <v>0</v>
      </c>
      <c r="U4616">
        <v>1</v>
      </c>
    </row>
    <row r="4617" spans="1:21" x14ac:dyDescent="0.35">
      <c r="A4617" t="s">
        <v>565</v>
      </c>
      <c r="B4617">
        <v>44447</v>
      </c>
      <c r="C4617" t="s">
        <v>497</v>
      </c>
      <c r="D4617" t="s">
        <v>32</v>
      </c>
      <c r="E4617">
        <v>1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4.666666666666667</v>
      </c>
      <c r="M4617">
        <v>7</v>
      </c>
      <c r="N4617">
        <v>4</v>
      </c>
      <c r="O4617">
        <v>4</v>
      </c>
      <c r="P4617">
        <v>2</v>
      </c>
      <c r="Q4617">
        <v>3</v>
      </c>
      <c r="R4617">
        <v>4</v>
      </c>
      <c r="S4617">
        <v>0</v>
      </c>
      <c r="T4617">
        <v>0</v>
      </c>
      <c r="U4617">
        <v>0</v>
      </c>
    </row>
    <row r="4618" spans="1:21" x14ac:dyDescent="0.35">
      <c r="A4618" t="s">
        <v>565</v>
      </c>
      <c r="B4618" t="s">
        <v>0</v>
      </c>
      <c r="C4618" t="s">
        <v>1</v>
      </c>
      <c r="D4618" t="s">
        <v>2</v>
      </c>
      <c r="E4618" t="s">
        <v>3</v>
      </c>
      <c r="F4618" t="s">
        <v>4</v>
      </c>
      <c r="G4618" t="s">
        <v>5</v>
      </c>
      <c r="H4618" t="s">
        <v>6</v>
      </c>
      <c r="I4618" t="s">
        <v>7</v>
      </c>
      <c r="J4618" t="s">
        <v>8</v>
      </c>
      <c r="K4618" t="s">
        <v>9</v>
      </c>
      <c r="L4618" t="s">
        <v>10</v>
      </c>
      <c r="M4618" t="s">
        <v>11</v>
      </c>
      <c r="N4618" t="s">
        <v>12</v>
      </c>
      <c r="O4618" t="s">
        <v>13</v>
      </c>
      <c r="P4618" t="s">
        <v>14</v>
      </c>
      <c r="Q4618" t="s">
        <v>15</v>
      </c>
      <c r="R4618" t="s">
        <v>16</v>
      </c>
      <c r="S4618" t="s">
        <v>17</v>
      </c>
      <c r="T4618" t="s">
        <v>18</v>
      </c>
      <c r="U4618" t="s">
        <v>19</v>
      </c>
    </row>
    <row r="4619" spans="1:21" x14ac:dyDescent="0.35">
      <c r="A4619" t="s">
        <v>565</v>
      </c>
      <c r="B4619">
        <v>44449</v>
      </c>
      <c r="C4619" t="s">
        <v>551</v>
      </c>
      <c r="D4619" t="s">
        <v>131</v>
      </c>
      <c r="E4619">
        <v>1</v>
      </c>
      <c r="F4619">
        <v>0</v>
      </c>
      <c r="G4619">
        <v>0</v>
      </c>
      <c r="H4619">
        <v>1</v>
      </c>
      <c r="I4619">
        <v>0</v>
      </c>
      <c r="J4619">
        <v>0</v>
      </c>
      <c r="K4619">
        <v>0</v>
      </c>
      <c r="L4619">
        <v>6</v>
      </c>
      <c r="M4619">
        <v>5</v>
      </c>
      <c r="N4619">
        <v>3</v>
      </c>
      <c r="O4619">
        <v>2</v>
      </c>
      <c r="P4619">
        <v>1</v>
      </c>
      <c r="Q4619">
        <v>1</v>
      </c>
      <c r="R4619">
        <v>3</v>
      </c>
      <c r="S4619">
        <v>0</v>
      </c>
      <c r="T4619">
        <v>0</v>
      </c>
      <c r="U4619">
        <v>0</v>
      </c>
    </row>
    <row r="4620" spans="1:21" x14ac:dyDescent="0.35">
      <c r="A4620" t="s">
        <v>565</v>
      </c>
      <c r="B4620">
        <v>44450</v>
      </c>
      <c r="C4620" t="s">
        <v>553</v>
      </c>
      <c r="D4620" t="s">
        <v>131</v>
      </c>
      <c r="E4620">
        <v>1</v>
      </c>
      <c r="F4620">
        <v>0</v>
      </c>
      <c r="G4620">
        <v>0</v>
      </c>
      <c r="H4620">
        <v>0</v>
      </c>
      <c r="I4620">
        <v>1</v>
      </c>
      <c r="J4620">
        <v>0</v>
      </c>
      <c r="K4620">
        <v>0</v>
      </c>
      <c r="L4620">
        <v>5</v>
      </c>
      <c r="M4620">
        <v>6</v>
      </c>
      <c r="N4620">
        <v>5</v>
      </c>
      <c r="O4620">
        <v>5</v>
      </c>
      <c r="P4620">
        <v>1</v>
      </c>
      <c r="Q4620">
        <v>2</v>
      </c>
      <c r="R4620">
        <v>4</v>
      </c>
      <c r="S4620">
        <v>0</v>
      </c>
      <c r="T4620">
        <v>0</v>
      </c>
      <c r="U4620">
        <v>0</v>
      </c>
    </row>
    <row r="4621" spans="1:21" x14ac:dyDescent="0.35">
      <c r="A4621" t="s">
        <v>565</v>
      </c>
      <c r="B4621">
        <v>44451</v>
      </c>
      <c r="C4621" t="s">
        <v>552</v>
      </c>
      <c r="D4621" t="s">
        <v>131</v>
      </c>
      <c r="E4621">
        <v>1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5</v>
      </c>
      <c r="M4621">
        <v>6</v>
      </c>
      <c r="N4621">
        <v>1</v>
      </c>
      <c r="O4621">
        <v>1</v>
      </c>
      <c r="P4621">
        <v>0</v>
      </c>
      <c r="Q4621">
        <v>1</v>
      </c>
      <c r="R4621">
        <v>8</v>
      </c>
      <c r="S4621">
        <v>0</v>
      </c>
      <c r="T4621">
        <v>0</v>
      </c>
      <c r="U4621">
        <v>0</v>
      </c>
    </row>
    <row r="4622" spans="1:21" x14ac:dyDescent="0.35">
      <c r="A4622" t="s">
        <v>565</v>
      </c>
      <c r="B4622">
        <v>44452</v>
      </c>
      <c r="C4622" t="s">
        <v>560</v>
      </c>
      <c r="D4622" t="s">
        <v>55</v>
      </c>
      <c r="E4622">
        <v>1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6</v>
      </c>
      <c r="M4622">
        <v>5</v>
      </c>
      <c r="N4622">
        <v>2</v>
      </c>
      <c r="O4622">
        <v>2</v>
      </c>
      <c r="P4622">
        <v>1</v>
      </c>
      <c r="Q4622">
        <v>1</v>
      </c>
      <c r="R4622">
        <v>9</v>
      </c>
      <c r="S4622">
        <v>0</v>
      </c>
      <c r="T4622">
        <v>0</v>
      </c>
      <c r="U4622">
        <v>0</v>
      </c>
    </row>
    <row r="4623" spans="1:21" x14ac:dyDescent="0.35">
      <c r="A4623" t="s">
        <v>565</v>
      </c>
      <c r="B4623">
        <v>44453</v>
      </c>
      <c r="C4623" t="s">
        <v>497</v>
      </c>
      <c r="D4623" t="s">
        <v>55</v>
      </c>
      <c r="E4623">
        <v>1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4.333333333333333</v>
      </c>
      <c r="M4623">
        <v>4</v>
      </c>
      <c r="N4623">
        <v>1</v>
      </c>
      <c r="O4623">
        <v>1</v>
      </c>
      <c r="P4623">
        <v>1</v>
      </c>
      <c r="Q4623">
        <v>2</v>
      </c>
      <c r="R4623">
        <v>5</v>
      </c>
      <c r="S4623">
        <v>0</v>
      </c>
      <c r="T4623">
        <v>0</v>
      </c>
      <c r="U4623">
        <v>0</v>
      </c>
    </row>
    <row r="4624" spans="1:21" x14ac:dyDescent="0.35">
      <c r="A4624" t="s">
        <v>565</v>
      </c>
      <c r="B4624">
        <v>44454</v>
      </c>
      <c r="C4624" t="s">
        <v>551</v>
      </c>
      <c r="D4624" t="s">
        <v>55</v>
      </c>
      <c r="E4624">
        <v>1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6</v>
      </c>
      <c r="M4624">
        <v>3</v>
      </c>
      <c r="N4624">
        <v>3</v>
      </c>
      <c r="O4624">
        <v>3</v>
      </c>
      <c r="P4624">
        <v>1</v>
      </c>
      <c r="Q4624">
        <v>2</v>
      </c>
      <c r="R4624">
        <v>7</v>
      </c>
      <c r="S4624">
        <v>0</v>
      </c>
      <c r="T4624">
        <v>0</v>
      </c>
      <c r="U4624">
        <v>0</v>
      </c>
    </row>
    <row r="4625" spans="1:21" x14ac:dyDescent="0.35">
      <c r="A4625" t="s">
        <v>565</v>
      </c>
      <c r="B4625">
        <v>44456</v>
      </c>
      <c r="C4625" t="s">
        <v>553</v>
      </c>
      <c r="D4625" t="s">
        <v>29</v>
      </c>
      <c r="E4625">
        <v>1</v>
      </c>
      <c r="F4625">
        <v>0</v>
      </c>
      <c r="G4625">
        <v>0</v>
      </c>
      <c r="H4625">
        <v>1</v>
      </c>
      <c r="I4625">
        <v>0</v>
      </c>
      <c r="J4625">
        <v>0</v>
      </c>
      <c r="K4625">
        <v>0</v>
      </c>
      <c r="L4625">
        <v>5.666666666666667</v>
      </c>
      <c r="M4625">
        <v>6</v>
      </c>
      <c r="N4625">
        <v>1</v>
      </c>
      <c r="O4625">
        <v>1</v>
      </c>
      <c r="P4625">
        <v>0</v>
      </c>
      <c r="Q4625">
        <v>2</v>
      </c>
      <c r="R4625">
        <v>3</v>
      </c>
      <c r="S4625">
        <v>0</v>
      </c>
      <c r="T4625">
        <v>0</v>
      </c>
      <c r="U4625">
        <v>0</v>
      </c>
    </row>
    <row r="4626" spans="1:21" x14ac:dyDescent="0.35">
      <c r="A4626" t="s">
        <v>565</v>
      </c>
      <c r="B4626">
        <v>44457</v>
      </c>
      <c r="C4626" t="s">
        <v>552</v>
      </c>
      <c r="D4626" t="s">
        <v>29</v>
      </c>
      <c r="E4626">
        <v>1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0</v>
      </c>
      <c r="L4626">
        <v>3</v>
      </c>
      <c r="M4626">
        <v>8</v>
      </c>
      <c r="N4626">
        <v>3</v>
      </c>
      <c r="O4626">
        <v>3</v>
      </c>
      <c r="P4626">
        <v>0</v>
      </c>
      <c r="Q4626">
        <v>0</v>
      </c>
      <c r="R4626">
        <v>3</v>
      </c>
      <c r="S4626">
        <v>0</v>
      </c>
      <c r="T4626">
        <v>0</v>
      </c>
      <c r="U4626">
        <v>3</v>
      </c>
    </row>
    <row r="4627" spans="1:21" x14ac:dyDescent="0.35">
      <c r="A4627" t="s">
        <v>565</v>
      </c>
      <c r="B4627">
        <v>44458</v>
      </c>
      <c r="C4627" t="s">
        <v>560</v>
      </c>
      <c r="D4627" t="s">
        <v>29</v>
      </c>
      <c r="E4627">
        <v>1</v>
      </c>
      <c r="F4627">
        <v>0</v>
      </c>
      <c r="G4627">
        <v>0</v>
      </c>
      <c r="H4627">
        <v>1</v>
      </c>
      <c r="I4627">
        <v>0</v>
      </c>
      <c r="J4627">
        <v>0</v>
      </c>
      <c r="K4627">
        <v>0</v>
      </c>
      <c r="L4627">
        <v>7</v>
      </c>
      <c r="M4627">
        <v>3</v>
      </c>
      <c r="N4627">
        <v>1</v>
      </c>
      <c r="O4627">
        <v>1</v>
      </c>
      <c r="P4627">
        <v>0</v>
      </c>
      <c r="Q4627">
        <v>1</v>
      </c>
      <c r="R4627">
        <v>5</v>
      </c>
      <c r="S4627">
        <v>0</v>
      </c>
      <c r="T4627">
        <v>0</v>
      </c>
      <c r="U4627">
        <v>0</v>
      </c>
    </row>
    <row r="4628" spans="1:21" x14ac:dyDescent="0.35">
      <c r="A4628" t="s">
        <v>565</v>
      </c>
      <c r="B4628">
        <v>44459</v>
      </c>
      <c r="C4628" t="s">
        <v>497</v>
      </c>
      <c r="D4628" t="s">
        <v>44</v>
      </c>
      <c r="E4628">
        <v>1</v>
      </c>
      <c r="F4628">
        <v>0</v>
      </c>
      <c r="G4628">
        <v>0</v>
      </c>
      <c r="H4628">
        <v>1</v>
      </c>
      <c r="I4628">
        <v>0</v>
      </c>
      <c r="J4628">
        <v>0</v>
      </c>
      <c r="K4628">
        <v>0</v>
      </c>
      <c r="L4628">
        <v>7</v>
      </c>
      <c r="M4628">
        <v>4</v>
      </c>
      <c r="N4628">
        <v>1</v>
      </c>
      <c r="O4628">
        <v>1</v>
      </c>
      <c r="P4628">
        <v>0</v>
      </c>
      <c r="Q4628">
        <v>1</v>
      </c>
      <c r="R4628">
        <v>7</v>
      </c>
      <c r="S4628">
        <v>0</v>
      </c>
      <c r="T4628">
        <v>0</v>
      </c>
      <c r="U4628">
        <v>0</v>
      </c>
    </row>
    <row r="4629" spans="1:21" x14ac:dyDescent="0.35">
      <c r="A4629" t="s">
        <v>565</v>
      </c>
      <c r="B4629">
        <v>44460</v>
      </c>
      <c r="C4629" t="s">
        <v>551</v>
      </c>
      <c r="D4629" t="s">
        <v>44</v>
      </c>
      <c r="E4629">
        <v>1</v>
      </c>
      <c r="F4629">
        <v>0</v>
      </c>
      <c r="G4629">
        <v>0</v>
      </c>
      <c r="H4629">
        <v>1</v>
      </c>
      <c r="I4629">
        <v>0</v>
      </c>
      <c r="J4629">
        <v>0</v>
      </c>
      <c r="K4629">
        <v>0</v>
      </c>
      <c r="L4629">
        <v>6</v>
      </c>
      <c r="M4629">
        <v>4</v>
      </c>
      <c r="N4629">
        <v>2</v>
      </c>
      <c r="O4629">
        <v>2</v>
      </c>
      <c r="P4629">
        <v>2</v>
      </c>
      <c r="Q4629">
        <v>1</v>
      </c>
      <c r="R4629">
        <v>3</v>
      </c>
      <c r="S4629">
        <v>0</v>
      </c>
      <c r="T4629">
        <v>0</v>
      </c>
      <c r="U4629">
        <v>0</v>
      </c>
    </row>
    <row r="4630" spans="1:21" x14ac:dyDescent="0.35">
      <c r="A4630" t="s">
        <v>565</v>
      </c>
      <c r="B4630">
        <v>44461</v>
      </c>
      <c r="C4630" t="s">
        <v>553</v>
      </c>
      <c r="D4630" t="s">
        <v>44</v>
      </c>
      <c r="E4630">
        <v>1</v>
      </c>
      <c r="F4630">
        <v>0</v>
      </c>
      <c r="G4630">
        <v>0</v>
      </c>
      <c r="H4630">
        <v>1</v>
      </c>
      <c r="I4630">
        <v>0</v>
      </c>
      <c r="J4630">
        <v>0</v>
      </c>
      <c r="K4630">
        <v>0</v>
      </c>
      <c r="L4630">
        <v>7</v>
      </c>
      <c r="M4630">
        <v>3</v>
      </c>
      <c r="N4630">
        <v>1</v>
      </c>
      <c r="O4630">
        <v>1</v>
      </c>
      <c r="P4630">
        <v>1</v>
      </c>
      <c r="Q4630">
        <v>2</v>
      </c>
      <c r="R4630">
        <v>8</v>
      </c>
      <c r="S4630">
        <v>0</v>
      </c>
      <c r="T4630">
        <v>0</v>
      </c>
      <c r="U4630">
        <v>0</v>
      </c>
    </row>
    <row r="4631" spans="1:21" x14ac:dyDescent="0.35">
      <c r="A4631" t="s">
        <v>565</v>
      </c>
      <c r="B4631">
        <v>44462</v>
      </c>
      <c r="C4631" t="s">
        <v>552</v>
      </c>
      <c r="D4631" t="s">
        <v>44</v>
      </c>
      <c r="E4631">
        <v>1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3</v>
      </c>
      <c r="M4631">
        <v>3</v>
      </c>
      <c r="N4631">
        <v>3</v>
      </c>
      <c r="O4631">
        <v>3</v>
      </c>
      <c r="P4631">
        <v>0</v>
      </c>
      <c r="Q4631">
        <v>4</v>
      </c>
      <c r="R4631">
        <v>3</v>
      </c>
      <c r="S4631">
        <v>0</v>
      </c>
      <c r="T4631">
        <v>0</v>
      </c>
      <c r="U4631">
        <v>0</v>
      </c>
    </row>
    <row r="4632" spans="1:21" x14ac:dyDescent="0.35">
      <c r="A4632" t="s">
        <v>565</v>
      </c>
      <c r="B4632">
        <v>44463</v>
      </c>
      <c r="C4632" t="s">
        <v>560</v>
      </c>
      <c r="D4632" t="s">
        <v>163</v>
      </c>
      <c r="E4632">
        <v>1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5.333333333333333</v>
      </c>
      <c r="M4632">
        <v>5</v>
      </c>
      <c r="N4632">
        <v>4</v>
      </c>
      <c r="O4632">
        <v>4</v>
      </c>
      <c r="P4632">
        <v>1</v>
      </c>
      <c r="Q4632">
        <v>3</v>
      </c>
      <c r="R4632">
        <v>4</v>
      </c>
      <c r="S4632">
        <v>0</v>
      </c>
      <c r="T4632">
        <v>0</v>
      </c>
      <c r="U4632">
        <v>0</v>
      </c>
    </row>
    <row r="4633" spans="1:21" x14ac:dyDescent="0.35">
      <c r="A4633" t="s">
        <v>565</v>
      </c>
      <c r="B4633">
        <v>44464</v>
      </c>
      <c r="C4633" t="s">
        <v>497</v>
      </c>
      <c r="D4633" t="s">
        <v>163</v>
      </c>
      <c r="E4633">
        <v>1</v>
      </c>
      <c r="F4633">
        <v>0</v>
      </c>
      <c r="G4633">
        <v>0</v>
      </c>
      <c r="H4633">
        <v>0</v>
      </c>
      <c r="I4633">
        <v>1</v>
      </c>
      <c r="J4633">
        <v>0</v>
      </c>
      <c r="K4633">
        <v>0</v>
      </c>
      <c r="L4633">
        <v>2</v>
      </c>
      <c r="M4633">
        <v>9</v>
      </c>
      <c r="N4633">
        <v>9</v>
      </c>
      <c r="O4633">
        <v>9</v>
      </c>
      <c r="P4633">
        <v>1</v>
      </c>
      <c r="Q4633">
        <v>1</v>
      </c>
      <c r="R4633">
        <v>0</v>
      </c>
      <c r="S4633">
        <v>0</v>
      </c>
      <c r="T4633">
        <v>0</v>
      </c>
      <c r="U4633">
        <v>0</v>
      </c>
    </row>
    <row r="4634" spans="1:21" x14ac:dyDescent="0.35">
      <c r="A4634" t="s">
        <v>565</v>
      </c>
      <c r="B4634">
        <v>44465</v>
      </c>
      <c r="C4634" t="s">
        <v>551</v>
      </c>
      <c r="D4634" t="s">
        <v>163</v>
      </c>
      <c r="E4634">
        <v>1</v>
      </c>
      <c r="F4634">
        <v>0</v>
      </c>
      <c r="G4634">
        <v>0</v>
      </c>
      <c r="H4634">
        <v>1</v>
      </c>
      <c r="I4634">
        <v>0</v>
      </c>
      <c r="J4634">
        <v>0</v>
      </c>
      <c r="K4634">
        <v>0</v>
      </c>
      <c r="L4634">
        <v>7</v>
      </c>
      <c r="M4634">
        <v>3</v>
      </c>
      <c r="N4634">
        <v>1</v>
      </c>
      <c r="O4634">
        <v>1</v>
      </c>
      <c r="P4634">
        <v>1</v>
      </c>
      <c r="Q4634">
        <v>3</v>
      </c>
      <c r="R4634">
        <v>5</v>
      </c>
      <c r="S4634">
        <v>0</v>
      </c>
      <c r="T4634">
        <v>0</v>
      </c>
      <c r="U4634">
        <v>0</v>
      </c>
    </row>
    <row r="4635" spans="1:21" x14ac:dyDescent="0.35">
      <c r="A4635" t="s">
        <v>565</v>
      </c>
      <c r="B4635">
        <v>44466</v>
      </c>
      <c r="C4635" t="s">
        <v>553</v>
      </c>
      <c r="D4635" t="s">
        <v>43</v>
      </c>
      <c r="E4635">
        <v>1</v>
      </c>
      <c r="F4635">
        <v>0</v>
      </c>
      <c r="G4635">
        <v>0</v>
      </c>
      <c r="H4635">
        <v>1</v>
      </c>
      <c r="I4635">
        <v>0</v>
      </c>
      <c r="J4635">
        <v>0</v>
      </c>
      <c r="K4635">
        <v>0</v>
      </c>
      <c r="L4635">
        <v>5</v>
      </c>
      <c r="M4635">
        <v>7</v>
      </c>
      <c r="N4635">
        <v>4</v>
      </c>
      <c r="O4635">
        <v>4</v>
      </c>
      <c r="P4635">
        <v>1</v>
      </c>
      <c r="Q4635">
        <v>1</v>
      </c>
      <c r="R4635">
        <v>6</v>
      </c>
      <c r="S4635">
        <v>0</v>
      </c>
      <c r="T4635">
        <v>0</v>
      </c>
      <c r="U4635">
        <v>0</v>
      </c>
    </row>
    <row r="4636" spans="1:21" x14ac:dyDescent="0.35">
      <c r="A4636" t="s">
        <v>565</v>
      </c>
      <c r="B4636">
        <v>44467</v>
      </c>
      <c r="C4636" t="s">
        <v>497</v>
      </c>
      <c r="D4636" t="s">
        <v>43</v>
      </c>
      <c r="E4636">
        <v>1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4</v>
      </c>
      <c r="M4636">
        <v>2</v>
      </c>
      <c r="N4636">
        <v>1</v>
      </c>
      <c r="O4636">
        <v>1</v>
      </c>
      <c r="P4636">
        <v>1</v>
      </c>
      <c r="Q4636">
        <v>0</v>
      </c>
      <c r="R4636">
        <v>2</v>
      </c>
      <c r="S4636">
        <v>0</v>
      </c>
      <c r="T4636">
        <v>0</v>
      </c>
      <c r="U4636">
        <v>0</v>
      </c>
    </row>
    <row r="4637" spans="1:21" x14ac:dyDescent="0.35">
      <c r="A4637" t="s">
        <v>565</v>
      </c>
      <c r="B4637">
        <v>44468</v>
      </c>
      <c r="C4637" t="s">
        <v>560</v>
      </c>
      <c r="D4637" t="s">
        <v>43</v>
      </c>
      <c r="E4637">
        <v>1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5.666666666666667</v>
      </c>
      <c r="M4637">
        <v>3</v>
      </c>
      <c r="N4637">
        <v>1</v>
      </c>
      <c r="O4637">
        <v>1</v>
      </c>
      <c r="P4637">
        <v>1</v>
      </c>
      <c r="Q4637">
        <v>2</v>
      </c>
      <c r="R4637">
        <v>4</v>
      </c>
      <c r="S4637">
        <v>0</v>
      </c>
      <c r="T4637">
        <v>0</v>
      </c>
      <c r="U4637">
        <v>1</v>
      </c>
    </row>
    <row r="4638" spans="1:21" x14ac:dyDescent="0.35">
      <c r="A4638" t="s">
        <v>565</v>
      </c>
      <c r="B4638">
        <v>44470</v>
      </c>
      <c r="C4638" t="s">
        <v>551</v>
      </c>
      <c r="D4638" t="s">
        <v>106</v>
      </c>
      <c r="E4638">
        <v>1</v>
      </c>
      <c r="F4638">
        <v>0</v>
      </c>
      <c r="G4638">
        <v>0</v>
      </c>
      <c r="H4638">
        <v>0</v>
      </c>
      <c r="I4638">
        <v>1</v>
      </c>
      <c r="J4638">
        <v>0</v>
      </c>
      <c r="K4638">
        <v>0</v>
      </c>
      <c r="L4638">
        <v>6</v>
      </c>
      <c r="M4638">
        <v>3</v>
      </c>
      <c r="N4638">
        <v>2</v>
      </c>
      <c r="O4638">
        <v>2</v>
      </c>
      <c r="P4638">
        <v>0</v>
      </c>
      <c r="Q4638">
        <v>2</v>
      </c>
      <c r="R4638">
        <v>5</v>
      </c>
      <c r="S4638">
        <v>1</v>
      </c>
      <c r="T4638">
        <v>0</v>
      </c>
      <c r="U4638">
        <v>0</v>
      </c>
    </row>
    <row r="4639" spans="1:21" x14ac:dyDescent="0.35">
      <c r="A4639" t="s">
        <v>565</v>
      </c>
      <c r="B4639" t="s">
        <v>0</v>
      </c>
      <c r="C4639" t="s">
        <v>1</v>
      </c>
      <c r="D4639" t="s">
        <v>2</v>
      </c>
      <c r="E4639" t="s">
        <v>3</v>
      </c>
      <c r="F4639" t="s">
        <v>4</v>
      </c>
      <c r="G4639" t="s">
        <v>5</v>
      </c>
      <c r="H4639" t="s">
        <v>6</v>
      </c>
      <c r="I4639" t="s">
        <v>7</v>
      </c>
      <c r="J4639" t="s">
        <v>8</v>
      </c>
      <c r="K4639" t="s">
        <v>9</v>
      </c>
      <c r="L4639" t="s">
        <v>10</v>
      </c>
      <c r="M4639" t="s">
        <v>11</v>
      </c>
      <c r="N4639" t="s">
        <v>12</v>
      </c>
      <c r="O4639" t="s">
        <v>13</v>
      </c>
      <c r="P4639" t="s">
        <v>14</v>
      </c>
      <c r="Q4639" t="s">
        <v>15</v>
      </c>
      <c r="R4639" t="s">
        <v>16</v>
      </c>
      <c r="S4639" t="s">
        <v>17</v>
      </c>
      <c r="T4639" t="s">
        <v>18</v>
      </c>
      <c r="U4639" t="s">
        <v>19</v>
      </c>
    </row>
    <row r="4640" spans="1:21" x14ac:dyDescent="0.35">
      <c r="A4640" t="s">
        <v>565</v>
      </c>
      <c r="B4640">
        <v>44471</v>
      </c>
      <c r="C4640" t="s">
        <v>553</v>
      </c>
      <c r="D4640" t="s">
        <v>106</v>
      </c>
      <c r="E4640">
        <v>1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5.333333333333333</v>
      </c>
      <c r="M4640">
        <v>6</v>
      </c>
      <c r="N4640">
        <v>1</v>
      </c>
      <c r="O4640">
        <v>1</v>
      </c>
      <c r="P4640">
        <v>1</v>
      </c>
      <c r="Q4640">
        <v>1</v>
      </c>
      <c r="R4640">
        <v>1</v>
      </c>
      <c r="S4640">
        <v>0</v>
      </c>
      <c r="T4640">
        <v>0</v>
      </c>
      <c r="U4640">
        <v>0</v>
      </c>
    </row>
    <row r="4641" spans="1:21" x14ac:dyDescent="0.35">
      <c r="A4641" t="s">
        <v>565</v>
      </c>
      <c r="B4641">
        <v>44472</v>
      </c>
      <c r="C4641" t="s">
        <v>497</v>
      </c>
      <c r="D4641" t="s">
        <v>106</v>
      </c>
      <c r="E4641">
        <v>1</v>
      </c>
      <c r="F4641">
        <v>0</v>
      </c>
      <c r="G4641">
        <v>0</v>
      </c>
      <c r="H4641">
        <v>0</v>
      </c>
      <c r="I4641">
        <v>1</v>
      </c>
      <c r="J4641">
        <v>0</v>
      </c>
      <c r="K4641">
        <v>0</v>
      </c>
      <c r="L4641">
        <v>1.6666666666666665</v>
      </c>
      <c r="M4641">
        <v>5</v>
      </c>
      <c r="N4641">
        <v>4</v>
      </c>
      <c r="O4641">
        <v>3</v>
      </c>
      <c r="P4641">
        <v>1</v>
      </c>
      <c r="Q4641">
        <v>2</v>
      </c>
      <c r="R4641">
        <v>0</v>
      </c>
      <c r="S4641">
        <v>0</v>
      </c>
      <c r="T4641">
        <v>0</v>
      </c>
      <c r="U4641">
        <v>0</v>
      </c>
    </row>
    <row r="4642" spans="1:21" x14ac:dyDescent="0.35">
      <c r="A4642" t="s">
        <v>565</v>
      </c>
      <c r="B4642" t="s">
        <v>77</v>
      </c>
      <c r="C4642" t="s">
        <v>78</v>
      </c>
      <c r="E4642">
        <v>162</v>
      </c>
      <c r="F4642">
        <v>1</v>
      </c>
      <c r="G4642">
        <v>0</v>
      </c>
      <c r="H4642">
        <v>45</v>
      </c>
      <c r="I4642">
        <v>45</v>
      </c>
      <c r="J4642">
        <v>0</v>
      </c>
      <c r="K4642">
        <v>0</v>
      </c>
      <c r="L4642">
        <v>821.66666666666663</v>
      </c>
      <c r="M4642">
        <v>817</v>
      </c>
      <c r="N4642">
        <v>444</v>
      </c>
      <c r="O4642">
        <v>421</v>
      </c>
      <c r="P4642">
        <v>133</v>
      </c>
      <c r="Q4642">
        <v>270</v>
      </c>
      <c r="R4642">
        <v>705</v>
      </c>
      <c r="S4642">
        <v>32</v>
      </c>
      <c r="T4642">
        <v>1</v>
      </c>
      <c r="U4642">
        <v>29</v>
      </c>
    </row>
    <row r="4643" spans="1:21" x14ac:dyDescent="0.35">
      <c r="A4643" t="s">
        <v>580</v>
      </c>
      <c r="B4643" t="s">
        <v>0</v>
      </c>
      <c r="C4643" t="s">
        <v>1</v>
      </c>
      <c r="D4643" t="s">
        <v>2</v>
      </c>
      <c r="E4643" t="s">
        <v>3</v>
      </c>
      <c r="F4643" t="s">
        <v>4</v>
      </c>
      <c r="G4643" t="s">
        <v>5</v>
      </c>
      <c r="H4643" t="s">
        <v>6</v>
      </c>
      <c r="I4643" t="s">
        <v>7</v>
      </c>
      <c r="J4643" t="s">
        <v>8</v>
      </c>
      <c r="K4643" t="s">
        <v>9</v>
      </c>
      <c r="L4643" t="s">
        <v>10</v>
      </c>
      <c r="M4643" t="s">
        <v>11</v>
      </c>
      <c r="N4643" t="s">
        <v>12</v>
      </c>
      <c r="O4643" t="s">
        <v>13</v>
      </c>
      <c r="P4643" t="s">
        <v>14</v>
      </c>
      <c r="Q4643" t="s">
        <v>15</v>
      </c>
      <c r="R4643" t="s">
        <v>16</v>
      </c>
      <c r="S4643" t="s">
        <v>17</v>
      </c>
      <c r="T4643" t="s">
        <v>18</v>
      </c>
      <c r="U4643" t="s">
        <v>19</v>
      </c>
    </row>
    <row r="4644" spans="1:21" x14ac:dyDescent="0.35">
      <c r="A4644" t="s">
        <v>580</v>
      </c>
      <c r="B4644">
        <v>44287</v>
      </c>
      <c r="C4644" t="s">
        <v>566</v>
      </c>
      <c r="D4644" t="s">
        <v>95</v>
      </c>
      <c r="E4644">
        <v>1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6</v>
      </c>
      <c r="M4644">
        <v>1</v>
      </c>
      <c r="N4644">
        <v>0</v>
      </c>
      <c r="O4644">
        <v>0</v>
      </c>
      <c r="P4644">
        <v>0</v>
      </c>
      <c r="Q4644">
        <v>0</v>
      </c>
      <c r="R4644">
        <v>6</v>
      </c>
      <c r="S4644">
        <v>0</v>
      </c>
      <c r="T4644">
        <v>0</v>
      </c>
      <c r="U4644">
        <v>0</v>
      </c>
    </row>
    <row r="4645" spans="1:21" x14ac:dyDescent="0.35">
      <c r="A4645" t="s">
        <v>580</v>
      </c>
      <c r="B4645">
        <v>44288</v>
      </c>
      <c r="C4645" t="s">
        <v>567</v>
      </c>
      <c r="D4645" t="s">
        <v>95</v>
      </c>
      <c r="E4645">
        <v>1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5.666666666666667</v>
      </c>
      <c r="M4645">
        <v>4</v>
      </c>
      <c r="N4645">
        <v>0</v>
      </c>
      <c r="O4645">
        <v>0</v>
      </c>
      <c r="P4645">
        <v>0</v>
      </c>
      <c r="Q4645">
        <v>0</v>
      </c>
      <c r="R4645">
        <v>3</v>
      </c>
      <c r="S4645">
        <v>0</v>
      </c>
      <c r="T4645">
        <v>0</v>
      </c>
      <c r="U4645">
        <v>0</v>
      </c>
    </row>
    <row r="4646" spans="1:21" x14ac:dyDescent="0.35">
      <c r="A4646" t="s">
        <v>580</v>
      </c>
      <c r="B4646">
        <v>44289</v>
      </c>
      <c r="C4646" t="s">
        <v>449</v>
      </c>
      <c r="D4646" t="s">
        <v>95</v>
      </c>
      <c r="E4646">
        <v>1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4</v>
      </c>
      <c r="M4646">
        <v>5</v>
      </c>
      <c r="N4646">
        <v>4</v>
      </c>
      <c r="O4646">
        <v>4</v>
      </c>
      <c r="P4646">
        <v>1</v>
      </c>
      <c r="Q4646">
        <v>2</v>
      </c>
      <c r="R4646">
        <v>4</v>
      </c>
      <c r="S4646">
        <v>0</v>
      </c>
      <c r="T4646">
        <v>0</v>
      </c>
      <c r="U4646">
        <v>0</v>
      </c>
    </row>
    <row r="4647" spans="1:21" x14ac:dyDescent="0.35">
      <c r="A4647" t="s">
        <v>580</v>
      </c>
      <c r="B4647">
        <v>44291</v>
      </c>
      <c r="C4647" t="s">
        <v>568</v>
      </c>
      <c r="D4647" t="s">
        <v>38</v>
      </c>
      <c r="E4647">
        <v>1</v>
      </c>
      <c r="F4647">
        <v>0</v>
      </c>
      <c r="G4647">
        <v>0</v>
      </c>
      <c r="H4647">
        <v>0</v>
      </c>
      <c r="I4647">
        <v>1</v>
      </c>
      <c r="J4647">
        <v>0</v>
      </c>
      <c r="K4647">
        <v>0</v>
      </c>
      <c r="L4647">
        <v>5</v>
      </c>
      <c r="M4647">
        <v>8</v>
      </c>
      <c r="N4647">
        <v>5</v>
      </c>
      <c r="O4647">
        <v>4</v>
      </c>
      <c r="P4647">
        <v>0</v>
      </c>
      <c r="Q4647">
        <v>2</v>
      </c>
      <c r="R4647">
        <v>6</v>
      </c>
      <c r="S4647">
        <v>0</v>
      </c>
      <c r="T4647">
        <v>0</v>
      </c>
      <c r="U4647">
        <v>1</v>
      </c>
    </row>
    <row r="4648" spans="1:21" x14ac:dyDescent="0.35">
      <c r="A4648" t="s">
        <v>580</v>
      </c>
      <c r="B4648">
        <v>44292</v>
      </c>
      <c r="C4648" t="s">
        <v>566</v>
      </c>
      <c r="D4648" t="s">
        <v>38</v>
      </c>
      <c r="E4648">
        <v>1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6</v>
      </c>
      <c r="M4648">
        <v>4</v>
      </c>
      <c r="N4648">
        <v>1</v>
      </c>
      <c r="O4648">
        <v>1</v>
      </c>
      <c r="P4648">
        <v>0</v>
      </c>
      <c r="Q4648">
        <v>2</v>
      </c>
      <c r="R4648">
        <v>9</v>
      </c>
      <c r="S4648">
        <v>0</v>
      </c>
      <c r="T4648">
        <v>0</v>
      </c>
      <c r="U4648">
        <v>1</v>
      </c>
    </row>
    <row r="4649" spans="1:21" x14ac:dyDescent="0.35">
      <c r="A4649" t="s">
        <v>580</v>
      </c>
      <c r="B4649">
        <v>44293</v>
      </c>
      <c r="C4649" t="s">
        <v>567</v>
      </c>
      <c r="D4649" t="s">
        <v>38</v>
      </c>
      <c r="E4649">
        <v>1</v>
      </c>
      <c r="F4649">
        <v>0</v>
      </c>
      <c r="G4649">
        <v>0</v>
      </c>
      <c r="H4649">
        <v>0</v>
      </c>
      <c r="I4649">
        <v>1</v>
      </c>
      <c r="J4649">
        <v>0</v>
      </c>
      <c r="K4649">
        <v>0</v>
      </c>
      <c r="L4649">
        <v>5</v>
      </c>
      <c r="M4649">
        <v>9</v>
      </c>
      <c r="N4649">
        <v>9</v>
      </c>
      <c r="O4649">
        <v>6</v>
      </c>
      <c r="P4649">
        <v>1</v>
      </c>
      <c r="Q4649">
        <v>1</v>
      </c>
      <c r="R4649">
        <v>2</v>
      </c>
      <c r="S4649">
        <v>1</v>
      </c>
      <c r="T4649">
        <v>0</v>
      </c>
      <c r="U4649">
        <v>0</v>
      </c>
    </row>
    <row r="4650" spans="1:21" x14ac:dyDescent="0.35">
      <c r="A4650" t="s">
        <v>580</v>
      </c>
      <c r="B4650">
        <v>44295</v>
      </c>
      <c r="C4650" t="s">
        <v>449</v>
      </c>
      <c r="D4650" t="s">
        <v>71</v>
      </c>
      <c r="E4650">
        <v>1</v>
      </c>
      <c r="F4650">
        <v>0</v>
      </c>
      <c r="G4650">
        <v>0</v>
      </c>
      <c r="H4650">
        <v>1</v>
      </c>
      <c r="I4650">
        <v>0</v>
      </c>
      <c r="J4650">
        <v>0</v>
      </c>
      <c r="K4650">
        <v>0</v>
      </c>
      <c r="L4650">
        <v>6</v>
      </c>
      <c r="M4650">
        <v>4</v>
      </c>
      <c r="N4650">
        <v>4</v>
      </c>
      <c r="O4650">
        <v>4</v>
      </c>
      <c r="P4650">
        <v>1</v>
      </c>
      <c r="Q4650">
        <v>0</v>
      </c>
      <c r="R4650">
        <v>7</v>
      </c>
      <c r="S4650">
        <v>0</v>
      </c>
      <c r="T4650">
        <v>0</v>
      </c>
      <c r="U4650">
        <v>0</v>
      </c>
    </row>
    <row r="4651" spans="1:21" x14ac:dyDescent="0.35">
      <c r="A4651" t="s">
        <v>580</v>
      </c>
      <c r="B4651">
        <v>44296</v>
      </c>
      <c r="C4651" t="s">
        <v>569</v>
      </c>
      <c r="D4651" t="s">
        <v>71</v>
      </c>
      <c r="E4651">
        <v>1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2.3333333333333335</v>
      </c>
      <c r="M4651">
        <v>3</v>
      </c>
      <c r="N4651">
        <v>0</v>
      </c>
      <c r="O4651">
        <v>0</v>
      </c>
      <c r="P4651">
        <v>0</v>
      </c>
      <c r="Q4651">
        <v>0</v>
      </c>
      <c r="R4651">
        <v>4</v>
      </c>
      <c r="S4651">
        <v>0</v>
      </c>
      <c r="T4651">
        <v>0</v>
      </c>
      <c r="U4651">
        <v>0</v>
      </c>
    </row>
    <row r="4652" spans="1:21" x14ac:dyDescent="0.35">
      <c r="A4652" t="s">
        <v>580</v>
      </c>
      <c r="B4652">
        <v>44297</v>
      </c>
      <c r="C4652" t="s">
        <v>570</v>
      </c>
      <c r="D4652" t="s">
        <v>71</v>
      </c>
      <c r="E4652">
        <v>1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2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2</v>
      </c>
      <c r="S4652">
        <v>0</v>
      </c>
      <c r="T4652">
        <v>0</v>
      </c>
      <c r="U4652">
        <v>0</v>
      </c>
    </row>
    <row r="4653" spans="1:21" x14ac:dyDescent="0.35">
      <c r="A4653" t="s">
        <v>580</v>
      </c>
      <c r="B4653">
        <v>44298</v>
      </c>
      <c r="C4653" t="s">
        <v>566</v>
      </c>
      <c r="D4653" t="s">
        <v>31</v>
      </c>
      <c r="E4653">
        <v>1</v>
      </c>
      <c r="F4653">
        <v>0</v>
      </c>
      <c r="G4653">
        <v>0</v>
      </c>
      <c r="H4653">
        <v>1</v>
      </c>
      <c r="I4653">
        <v>0</v>
      </c>
      <c r="J4653">
        <v>0</v>
      </c>
      <c r="K4653">
        <v>0</v>
      </c>
      <c r="L4653">
        <v>7.666666666666667</v>
      </c>
      <c r="M4653">
        <v>2</v>
      </c>
      <c r="N4653">
        <v>0</v>
      </c>
      <c r="O4653">
        <v>0</v>
      </c>
      <c r="P4653">
        <v>0</v>
      </c>
      <c r="Q4653">
        <v>1</v>
      </c>
      <c r="R4653">
        <v>14</v>
      </c>
      <c r="S4653">
        <v>0</v>
      </c>
      <c r="T4653">
        <v>0</v>
      </c>
      <c r="U4653">
        <v>0</v>
      </c>
    </row>
    <row r="4654" spans="1:21" x14ac:dyDescent="0.35">
      <c r="A4654" t="s">
        <v>580</v>
      </c>
      <c r="B4654">
        <v>44299</v>
      </c>
      <c r="C4654" t="s">
        <v>567</v>
      </c>
      <c r="D4654" t="s">
        <v>31</v>
      </c>
      <c r="E4654">
        <v>1</v>
      </c>
      <c r="F4654">
        <v>0</v>
      </c>
      <c r="G4654">
        <v>0</v>
      </c>
      <c r="H4654">
        <v>0</v>
      </c>
      <c r="I4654">
        <v>1</v>
      </c>
      <c r="J4654">
        <v>0</v>
      </c>
      <c r="K4654">
        <v>0</v>
      </c>
      <c r="L4654">
        <v>6</v>
      </c>
      <c r="M4654">
        <v>10</v>
      </c>
      <c r="N4654">
        <v>6</v>
      </c>
      <c r="O4654">
        <v>6</v>
      </c>
      <c r="P4654">
        <v>0</v>
      </c>
      <c r="Q4654">
        <v>1</v>
      </c>
      <c r="R4654">
        <v>6</v>
      </c>
      <c r="S4654">
        <v>0</v>
      </c>
      <c r="T4654">
        <v>1</v>
      </c>
      <c r="U4654">
        <v>0</v>
      </c>
    </row>
    <row r="4655" spans="1:21" x14ac:dyDescent="0.35">
      <c r="A4655" t="s">
        <v>580</v>
      </c>
      <c r="B4655">
        <v>44300</v>
      </c>
      <c r="C4655" t="s">
        <v>571</v>
      </c>
      <c r="D4655" t="s">
        <v>31</v>
      </c>
      <c r="E4655">
        <v>1</v>
      </c>
      <c r="F4655">
        <v>0</v>
      </c>
      <c r="G4655">
        <v>0</v>
      </c>
      <c r="H4655">
        <v>0</v>
      </c>
      <c r="I4655">
        <v>1</v>
      </c>
      <c r="J4655">
        <v>0</v>
      </c>
      <c r="K4655">
        <v>0</v>
      </c>
      <c r="L4655">
        <v>5</v>
      </c>
      <c r="M4655">
        <v>4</v>
      </c>
      <c r="N4655">
        <v>1</v>
      </c>
      <c r="O4655">
        <v>1</v>
      </c>
      <c r="P4655">
        <v>1</v>
      </c>
      <c r="Q4655">
        <v>2</v>
      </c>
      <c r="R4655">
        <v>2</v>
      </c>
      <c r="S4655">
        <v>0</v>
      </c>
      <c r="T4655">
        <v>0</v>
      </c>
      <c r="U4655">
        <v>0</v>
      </c>
    </row>
    <row r="4656" spans="1:21" x14ac:dyDescent="0.35">
      <c r="A4656" t="s">
        <v>580</v>
      </c>
      <c r="B4656">
        <v>44301</v>
      </c>
      <c r="C4656" t="s">
        <v>449</v>
      </c>
      <c r="D4656" t="s">
        <v>31</v>
      </c>
      <c r="E4656">
        <v>1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4.333333333333333</v>
      </c>
      <c r="M4656">
        <v>7</v>
      </c>
      <c r="N4656">
        <v>4</v>
      </c>
      <c r="O4656">
        <v>4</v>
      </c>
      <c r="P4656">
        <v>2</v>
      </c>
      <c r="Q4656">
        <v>2</v>
      </c>
      <c r="R4656">
        <v>2</v>
      </c>
      <c r="S4656">
        <v>0</v>
      </c>
      <c r="T4656">
        <v>0</v>
      </c>
      <c r="U4656">
        <v>0</v>
      </c>
    </row>
    <row r="4657" spans="1:21" x14ac:dyDescent="0.35">
      <c r="A4657" t="s">
        <v>580</v>
      </c>
      <c r="B4657">
        <v>44302</v>
      </c>
      <c r="C4657" t="s">
        <v>568</v>
      </c>
      <c r="D4657" t="s">
        <v>52</v>
      </c>
      <c r="E4657">
        <v>1</v>
      </c>
      <c r="F4657">
        <v>0</v>
      </c>
      <c r="G4657">
        <v>0</v>
      </c>
      <c r="H4657">
        <v>1</v>
      </c>
      <c r="I4657">
        <v>0</v>
      </c>
      <c r="J4657">
        <v>0</v>
      </c>
      <c r="K4657">
        <v>0</v>
      </c>
      <c r="L4657">
        <v>6</v>
      </c>
      <c r="M4657">
        <v>1</v>
      </c>
      <c r="N4657">
        <v>0</v>
      </c>
      <c r="O4657">
        <v>0</v>
      </c>
      <c r="P4657">
        <v>0</v>
      </c>
      <c r="Q4657">
        <v>2</v>
      </c>
      <c r="R4657">
        <v>9</v>
      </c>
      <c r="S4657">
        <v>0</v>
      </c>
      <c r="T4657">
        <v>0</v>
      </c>
      <c r="U4657">
        <v>0</v>
      </c>
    </row>
    <row r="4658" spans="1:21" x14ac:dyDescent="0.35">
      <c r="A4658" t="s">
        <v>580</v>
      </c>
      <c r="B4658">
        <v>44303</v>
      </c>
      <c r="C4658" t="s">
        <v>566</v>
      </c>
      <c r="D4658" t="s">
        <v>52</v>
      </c>
      <c r="E4658">
        <v>1</v>
      </c>
      <c r="F4658">
        <v>0</v>
      </c>
      <c r="G4658">
        <v>0</v>
      </c>
      <c r="H4658">
        <v>1</v>
      </c>
      <c r="I4658">
        <v>0</v>
      </c>
      <c r="J4658">
        <v>0</v>
      </c>
      <c r="K4658">
        <v>0</v>
      </c>
      <c r="L4658">
        <v>5</v>
      </c>
      <c r="M4658">
        <v>2</v>
      </c>
      <c r="N4658">
        <v>1</v>
      </c>
      <c r="O4658">
        <v>1</v>
      </c>
      <c r="P4658">
        <v>0</v>
      </c>
      <c r="Q4658">
        <v>4</v>
      </c>
      <c r="R4658">
        <v>7</v>
      </c>
      <c r="S4658">
        <v>0</v>
      </c>
      <c r="T4658">
        <v>0</v>
      </c>
      <c r="U4658">
        <v>1</v>
      </c>
    </row>
    <row r="4659" spans="1:21" x14ac:dyDescent="0.35">
      <c r="A4659" t="s">
        <v>580</v>
      </c>
      <c r="B4659">
        <v>44304</v>
      </c>
      <c r="C4659" t="s">
        <v>572</v>
      </c>
      <c r="D4659" t="s">
        <v>52</v>
      </c>
      <c r="E4659">
        <v>1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1.6666666666666665</v>
      </c>
      <c r="M4659">
        <v>1</v>
      </c>
      <c r="N4659">
        <v>1</v>
      </c>
      <c r="O4659">
        <v>1</v>
      </c>
      <c r="P4659">
        <v>1</v>
      </c>
      <c r="Q4659">
        <v>0</v>
      </c>
      <c r="R4659">
        <v>3</v>
      </c>
      <c r="S4659">
        <v>0</v>
      </c>
      <c r="T4659">
        <v>0</v>
      </c>
      <c r="U4659">
        <v>0</v>
      </c>
    </row>
    <row r="4660" spans="1:21" x14ac:dyDescent="0.35">
      <c r="A4660" t="s">
        <v>580</v>
      </c>
      <c r="B4660">
        <v>44305</v>
      </c>
      <c r="C4660" t="s">
        <v>571</v>
      </c>
      <c r="D4660" t="s">
        <v>29</v>
      </c>
      <c r="E4660">
        <v>1</v>
      </c>
      <c r="F4660">
        <v>0</v>
      </c>
      <c r="G4660">
        <v>0</v>
      </c>
      <c r="H4660">
        <v>1</v>
      </c>
      <c r="I4660">
        <v>0</v>
      </c>
      <c r="J4660">
        <v>0</v>
      </c>
      <c r="K4660">
        <v>0</v>
      </c>
      <c r="L4660">
        <v>5.333333333333333</v>
      </c>
      <c r="M4660">
        <v>2</v>
      </c>
      <c r="N4660">
        <v>0</v>
      </c>
      <c r="O4660">
        <v>0</v>
      </c>
      <c r="P4660">
        <v>0</v>
      </c>
      <c r="Q4660">
        <v>0</v>
      </c>
      <c r="R4660">
        <v>3</v>
      </c>
      <c r="S4660">
        <v>1</v>
      </c>
      <c r="T4660">
        <v>0</v>
      </c>
      <c r="U4660">
        <v>0</v>
      </c>
    </row>
    <row r="4661" spans="1:21" x14ac:dyDescent="0.35">
      <c r="A4661" t="s">
        <v>580</v>
      </c>
      <c r="B4661">
        <v>44306</v>
      </c>
      <c r="C4661" t="s">
        <v>449</v>
      </c>
      <c r="D4661" t="s">
        <v>29</v>
      </c>
      <c r="E4661">
        <v>1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2</v>
      </c>
      <c r="M4661">
        <v>4</v>
      </c>
      <c r="N4661">
        <v>4</v>
      </c>
      <c r="O4661">
        <v>4</v>
      </c>
      <c r="P4661">
        <v>0</v>
      </c>
      <c r="Q4661">
        <v>1</v>
      </c>
      <c r="R4661">
        <v>1</v>
      </c>
      <c r="S4661">
        <v>0</v>
      </c>
      <c r="T4661">
        <v>0</v>
      </c>
      <c r="U4661">
        <v>0</v>
      </c>
    </row>
    <row r="4662" spans="1:21" x14ac:dyDescent="0.35">
      <c r="A4662" t="s">
        <v>580</v>
      </c>
      <c r="B4662">
        <v>44307</v>
      </c>
      <c r="C4662" t="s">
        <v>568</v>
      </c>
      <c r="D4662" t="s">
        <v>29</v>
      </c>
      <c r="E4662">
        <v>1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5.666666666666667</v>
      </c>
      <c r="M4662">
        <v>5</v>
      </c>
      <c r="N4662">
        <v>3</v>
      </c>
      <c r="O4662">
        <v>3</v>
      </c>
      <c r="P4662">
        <v>2</v>
      </c>
      <c r="Q4662">
        <v>1</v>
      </c>
      <c r="R4662">
        <v>1</v>
      </c>
      <c r="S4662">
        <v>0</v>
      </c>
      <c r="T4662">
        <v>0</v>
      </c>
      <c r="U4662">
        <v>0</v>
      </c>
    </row>
    <row r="4663" spans="1:21" x14ac:dyDescent="0.35">
      <c r="A4663" t="s">
        <v>580</v>
      </c>
      <c r="B4663">
        <v>44309</v>
      </c>
      <c r="C4663" t="s">
        <v>566</v>
      </c>
      <c r="D4663" t="s">
        <v>64</v>
      </c>
      <c r="E4663">
        <v>1</v>
      </c>
      <c r="F4663">
        <v>0</v>
      </c>
      <c r="G4663">
        <v>0</v>
      </c>
      <c r="H4663">
        <v>0</v>
      </c>
      <c r="I4663">
        <v>1</v>
      </c>
      <c r="J4663">
        <v>0</v>
      </c>
      <c r="K4663">
        <v>0</v>
      </c>
      <c r="L4663">
        <v>6</v>
      </c>
      <c r="M4663">
        <v>5</v>
      </c>
      <c r="N4663">
        <v>5</v>
      </c>
      <c r="O4663">
        <v>5</v>
      </c>
      <c r="P4663">
        <v>2</v>
      </c>
      <c r="Q4663">
        <v>2</v>
      </c>
      <c r="R4663">
        <v>10</v>
      </c>
      <c r="S4663">
        <v>0</v>
      </c>
      <c r="T4663">
        <v>0</v>
      </c>
      <c r="U4663">
        <v>1</v>
      </c>
    </row>
    <row r="4664" spans="1:21" x14ac:dyDescent="0.35">
      <c r="A4664" t="s">
        <v>580</v>
      </c>
      <c r="B4664" t="s">
        <v>0</v>
      </c>
      <c r="C4664" t="s">
        <v>1</v>
      </c>
      <c r="D4664" t="s">
        <v>2</v>
      </c>
      <c r="E4664" t="s">
        <v>3</v>
      </c>
      <c r="F4664" t="s">
        <v>4</v>
      </c>
      <c r="G4664" t="s">
        <v>5</v>
      </c>
      <c r="H4664" t="s">
        <v>6</v>
      </c>
      <c r="I4664" t="s">
        <v>7</v>
      </c>
      <c r="J4664" t="s">
        <v>8</v>
      </c>
      <c r="K4664" t="s">
        <v>9</v>
      </c>
      <c r="L4664" t="s">
        <v>10</v>
      </c>
      <c r="M4664" t="s">
        <v>11</v>
      </c>
      <c r="N4664" t="s">
        <v>12</v>
      </c>
      <c r="O4664" t="s">
        <v>13</v>
      </c>
      <c r="P4664" t="s">
        <v>14</v>
      </c>
      <c r="Q4664" t="s">
        <v>15</v>
      </c>
      <c r="R4664" t="s">
        <v>16</v>
      </c>
      <c r="S4664" t="s">
        <v>17</v>
      </c>
      <c r="T4664" t="s">
        <v>18</v>
      </c>
      <c r="U4664" t="s">
        <v>19</v>
      </c>
    </row>
    <row r="4665" spans="1:21" x14ac:dyDescent="0.35">
      <c r="A4665" t="s">
        <v>580</v>
      </c>
      <c r="B4665">
        <v>44310</v>
      </c>
      <c r="C4665" t="s">
        <v>570</v>
      </c>
      <c r="D4665" t="s">
        <v>64</v>
      </c>
      <c r="E4665">
        <v>1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1</v>
      </c>
      <c r="M4665">
        <v>3</v>
      </c>
      <c r="N4665">
        <v>3</v>
      </c>
      <c r="O4665">
        <v>3</v>
      </c>
      <c r="P4665">
        <v>1</v>
      </c>
      <c r="Q4665">
        <v>1</v>
      </c>
      <c r="R4665">
        <v>2</v>
      </c>
      <c r="S4665">
        <v>0</v>
      </c>
      <c r="T4665">
        <v>0</v>
      </c>
      <c r="U4665">
        <v>0</v>
      </c>
    </row>
    <row r="4666" spans="1:21" x14ac:dyDescent="0.35">
      <c r="A4666" t="s">
        <v>580</v>
      </c>
      <c r="B4666">
        <v>44311</v>
      </c>
      <c r="C4666" t="s">
        <v>573</v>
      </c>
      <c r="D4666" t="s">
        <v>64</v>
      </c>
      <c r="E4666">
        <v>1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2.6666666666666665</v>
      </c>
      <c r="M4666">
        <v>0</v>
      </c>
      <c r="N4666">
        <v>0</v>
      </c>
      <c r="O4666">
        <v>0</v>
      </c>
      <c r="P4666">
        <v>0</v>
      </c>
      <c r="Q4666">
        <v>1</v>
      </c>
      <c r="R4666">
        <v>3</v>
      </c>
      <c r="S4666">
        <v>0</v>
      </c>
      <c r="T4666">
        <v>0</v>
      </c>
      <c r="U4666">
        <v>0</v>
      </c>
    </row>
    <row r="4667" spans="1:21" x14ac:dyDescent="0.35">
      <c r="A4667" t="s">
        <v>580</v>
      </c>
      <c r="B4667">
        <v>44312</v>
      </c>
      <c r="C4667" t="s">
        <v>449</v>
      </c>
      <c r="D4667" t="s">
        <v>43</v>
      </c>
      <c r="E4667">
        <v>1</v>
      </c>
      <c r="F4667">
        <v>0</v>
      </c>
      <c r="G4667">
        <v>0</v>
      </c>
      <c r="H4667">
        <v>0</v>
      </c>
      <c r="I4667">
        <v>1</v>
      </c>
      <c r="J4667">
        <v>0</v>
      </c>
      <c r="K4667">
        <v>0</v>
      </c>
      <c r="L4667">
        <v>6</v>
      </c>
      <c r="M4667">
        <v>2</v>
      </c>
      <c r="N4667">
        <v>2</v>
      </c>
      <c r="O4667">
        <v>2</v>
      </c>
      <c r="P4667">
        <v>1</v>
      </c>
      <c r="Q4667">
        <v>2</v>
      </c>
      <c r="R4667">
        <v>10</v>
      </c>
      <c r="S4667">
        <v>2</v>
      </c>
      <c r="T4667">
        <v>0</v>
      </c>
      <c r="U4667">
        <v>0</v>
      </c>
    </row>
    <row r="4668" spans="1:21" x14ac:dyDescent="0.35">
      <c r="A4668" t="s">
        <v>580</v>
      </c>
      <c r="B4668">
        <v>44313</v>
      </c>
      <c r="C4668" t="s">
        <v>568</v>
      </c>
      <c r="D4668" t="s">
        <v>43</v>
      </c>
      <c r="E4668">
        <v>1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5</v>
      </c>
      <c r="M4668">
        <v>5</v>
      </c>
      <c r="N4668">
        <v>1</v>
      </c>
      <c r="O4668">
        <v>1</v>
      </c>
      <c r="P4668">
        <v>0</v>
      </c>
      <c r="Q4668">
        <v>0</v>
      </c>
      <c r="R4668">
        <v>2</v>
      </c>
      <c r="S4668">
        <v>0</v>
      </c>
      <c r="T4668">
        <v>0</v>
      </c>
      <c r="U4668">
        <v>0</v>
      </c>
    </row>
    <row r="4669" spans="1:21" x14ac:dyDescent="0.35">
      <c r="A4669" t="s">
        <v>580</v>
      </c>
      <c r="B4669">
        <v>44314</v>
      </c>
      <c r="C4669" t="s">
        <v>566</v>
      </c>
      <c r="D4669" t="s">
        <v>43</v>
      </c>
      <c r="E4669">
        <v>1</v>
      </c>
      <c r="F4669">
        <v>0</v>
      </c>
      <c r="G4669">
        <v>0</v>
      </c>
      <c r="H4669">
        <v>1</v>
      </c>
      <c r="I4669">
        <v>0</v>
      </c>
      <c r="J4669">
        <v>0</v>
      </c>
      <c r="K4669">
        <v>0</v>
      </c>
      <c r="L4669">
        <v>7</v>
      </c>
      <c r="M4669">
        <v>5</v>
      </c>
      <c r="N4669">
        <v>0</v>
      </c>
      <c r="O4669">
        <v>0</v>
      </c>
      <c r="P4669">
        <v>0</v>
      </c>
      <c r="Q4669">
        <v>2</v>
      </c>
      <c r="R4669">
        <v>10</v>
      </c>
      <c r="S4669">
        <v>0</v>
      </c>
      <c r="T4669">
        <v>0</v>
      </c>
      <c r="U4669">
        <v>1</v>
      </c>
    </row>
    <row r="4670" spans="1:21" x14ac:dyDescent="0.35">
      <c r="A4670" t="s">
        <v>580</v>
      </c>
      <c r="B4670">
        <v>44315</v>
      </c>
      <c r="C4670" t="s">
        <v>574</v>
      </c>
      <c r="D4670" t="s">
        <v>43</v>
      </c>
      <c r="E4670">
        <v>1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4</v>
      </c>
      <c r="M4670">
        <v>5</v>
      </c>
      <c r="N4670">
        <v>2</v>
      </c>
      <c r="O4670">
        <v>2</v>
      </c>
      <c r="P4670">
        <v>1</v>
      </c>
      <c r="Q4670">
        <v>0</v>
      </c>
      <c r="R4670">
        <v>5</v>
      </c>
      <c r="S4670">
        <v>0</v>
      </c>
      <c r="T4670">
        <v>0</v>
      </c>
      <c r="U4670">
        <v>1</v>
      </c>
    </row>
    <row r="4671" spans="1:21" x14ac:dyDescent="0.35">
      <c r="A4671" t="s">
        <v>580</v>
      </c>
      <c r="B4671">
        <v>44316</v>
      </c>
      <c r="C4671" t="s">
        <v>567</v>
      </c>
      <c r="D4671" t="s">
        <v>26</v>
      </c>
      <c r="E4671">
        <v>1</v>
      </c>
      <c r="F4671">
        <v>0</v>
      </c>
      <c r="G4671">
        <v>0</v>
      </c>
      <c r="H4671">
        <v>0</v>
      </c>
      <c r="I4671">
        <v>1</v>
      </c>
      <c r="J4671">
        <v>0</v>
      </c>
      <c r="K4671">
        <v>0</v>
      </c>
      <c r="L4671">
        <v>6</v>
      </c>
      <c r="M4671">
        <v>9</v>
      </c>
      <c r="N4671">
        <v>5</v>
      </c>
      <c r="O4671">
        <v>5</v>
      </c>
      <c r="P4671">
        <v>1</v>
      </c>
      <c r="Q4671">
        <v>1</v>
      </c>
      <c r="R4671">
        <v>5</v>
      </c>
      <c r="S4671">
        <v>0</v>
      </c>
      <c r="T4671">
        <v>0</v>
      </c>
      <c r="U4671">
        <v>0</v>
      </c>
    </row>
    <row r="4672" spans="1:21" x14ac:dyDescent="0.35">
      <c r="A4672" t="s">
        <v>580</v>
      </c>
      <c r="B4672">
        <v>44317</v>
      </c>
      <c r="C4672" t="s">
        <v>571</v>
      </c>
      <c r="D4672" t="s">
        <v>26</v>
      </c>
      <c r="E4672">
        <v>1</v>
      </c>
      <c r="F4672">
        <v>0</v>
      </c>
      <c r="G4672">
        <v>0</v>
      </c>
      <c r="H4672">
        <v>0</v>
      </c>
      <c r="I4672">
        <v>1</v>
      </c>
      <c r="J4672">
        <v>0</v>
      </c>
      <c r="K4672">
        <v>0</v>
      </c>
      <c r="L4672">
        <v>6</v>
      </c>
      <c r="M4672">
        <v>3</v>
      </c>
      <c r="N4672">
        <v>3</v>
      </c>
      <c r="O4672">
        <v>3</v>
      </c>
      <c r="P4672">
        <v>0</v>
      </c>
      <c r="Q4672">
        <v>5</v>
      </c>
      <c r="R4672">
        <v>4</v>
      </c>
      <c r="S4672">
        <v>0</v>
      </c>
      <c r="T4672">
        <v>0</v>
      </c>
      <c r="U4672">
        <v>0</v>
      </c>
    </row>
    <row r="4673" spans="1:21" x14ac:dyDescent="0.35">
      <c r="A4673" t="s">
        <v>580</v>
      </c>
      <c r="B4673">
        <v>44318</v>
      </c>
      <c r="C4673" t="s">
        <v>449</v>
      </c>
      <c r="D4673" t="s">
        <v>26</v>
      </c>
      <c r="E4673">
        <v>1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3</v>
      </c>
      <c r="M4673">
        <v>1</v>
      </c>
      <c r="N4673">
        <v>0</v>
      </c>
      <c r="O4673">
        <v>0</v>
      </c>
      <c r="P4673">
        <v>0</v>
      </c>
      <c r="Q4673">
        <v>1</v>
      </c>
      <c r="R4673">
        <v>4</v>
      </c>
      <c r="S4673">
        <v>0</v>
      </c>
      <c r="T4673">
        <v>0</v>
      </c>
      <c r="U4673">
        <v>0</v>
      </c>
    </row>
    <row r="4674" spans="1:21" x14ac:dyDescent="0.35">
      <c r="A4674" t="s">
        <v>580</v>
      </c>
      <c r="B4674">
        <v>44319</v>
      </c>
      <c r="C4674" t="s">
        <v>566</v>
      </c>
      <c r="D4674" t="s">
        <v>163</v>
      </c>
      <c r="E4674">
        <v>1</v>
      </c>
      <c r="F4674">
        <v>0</v>
      </c>
      <c r="G4674">
        <v>0</v>
      </c>
      <c r="H4674">
        <v>1</v>
      </c>
      <c r="I4674">
        <v>0</v>
      </c>
      <c r="J4674">
        <v>0</v>
      </c>
      <c r="K4674">
        <v>0</v>
      </c>
      <c r="L4674">
        <v>6</v>
      </c>
      <c r="M4674">
        <v>4</v>
      </c>
      <c r="N4674">
        <v>3</v>
      </c>
      <c r="O4674">
        <v>3</v>
      </c>
      <c r="P4674">
        <v>2</v>
      </c>
      <c r="Q4674">
        <v>4</v>
      </c>
      <c r="R4674">
        <v>8</v>
      </c>
      <c r="S4674">
        <v>0</v>
      </c>
      <c r="T4674">
        <v>0</v>
      </c>
      <c r="U4674">
        <v>0</v>
      </c>
    </row>
    <row r="4675" spans="1:21" x14ac:dyDescent="0.35">
      <c r="A4675" t="s">
        <v>580</v>
      </c>
      <c r="B4675">
        <v>44320</v>
      </c>
      <c r="C4675" t="s">
        <v>574</v>
      </c>
      <c r="D4675" t="s">
        <v>163</v>
      </c>
      <c r="E4675">
        <v>1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4</v>
      </c>
      <c r="M4675">
        <v>2</v>
      </c>
      <c r="N4675">
        <v>0</v>
      </c>
      <c r="O4675">
        <v>0</v>
      </c>
      <c r="P4675">
        <v>0</v>
      </c>
      <c r="Q4675">
        <v>2</v>
      </c>
      <c r="R4675">
        <v>5</v>
      </c>
      <c r="S4675">
        <v>0</v>
      </c>
      <c r="T4675">
        <v>0</v>
      </c>
      <c r="U4675">
        <v>1</v>
      </c>
    </row>
    <row r="4676" spans="1:21" x14ac:dyDescent="0.35">
      <c r="A4676" t="s">
        <v>580</v>
      </c>
      <c r="B4676">
        <v>44321</v>
      </c>
      <c r="C4676" t="s">
        <v>572</v>
      </c>
      <c r="D4676" t="s">
        <v>163</v>
      </c>
      <c r="E4676">
        <v>1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2</v>
      </c>
      <c r="M4676">
        <v>1</v>
      </c>
      <c r="N4676">
        <v>0</v>
      </c>
      <c r="O4676">
        <v>0</v>
      </c>
      <c r="P4676">
        <v>0</v>
      </c>
      <c r="Q4676">
        <v>1</v>
      </c>
      <c r="R4676">
        <v>1</v>
      </c>
      <c r="S4676">
        <v>0</v>
      </c>
      <c r="T4676">
        <v>0</v>
      </c>
      <c r="U4676">
        <v>0</v>
      </c>
    </row>
    <row r="4677" spans="1:21" x14ac:dyDescent="0.35">
      <c r="A4677" t="s">
        <v>580</v>
      </c>
      <c r="B4677">
        <v>44322</v>
      </c>
      <c r="C4677" t="s">
        <v>575</v>
      </c>
      <c r="D4677" t="s">
        <v>163</v>
      </c>
      <c r="E4677">
        <v>1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2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5</v>
      </c>
      <c r="S4677">
        <v>0</v>
      </c>
      <c r="T4677">
        <v>0</v>
      </c>
      <c r="U4677">
        <v>0</v>
      </c>
    </row>
    <row r="4678" spans="1:21" x14ac:dyDescent="0.35">
      <c r="A4678" t="s">
        <v>580</v>
      </c>
      <c r="B4678">
        <v>44323</v>
      </c>
      <c r="C4678" t="s">
        <v>449</v>
      </c>
      <c r="D4678" t="s">
        <v>44</v>
      </c>
      <c r="E4678">
        <v>1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6</v>
      </c>
      <c r="M4678">
        <v>2</v>
      </c>
      <c r="N4678">
        <v>0</v>
      </c>
      <c r="O4678">
        <v>0</v>
      </c>
      <c r="P4678">
        <v>0</v>
      </c>
      <c r="Q4678">
        <v>2</v>
      </c>
      <c r="R4678">
        <v>4</v>
      </c>
      <c r="S4678">
        <v>1</v>
      </c>
      <c r="T4678">
        <v>0</v>
      </c>
      <c r="U4678">
        <v>0</v>
      </c>
    </row>
    <row r="4679" spans="1:21" x14ac:dyDescent="0.35">
      <c r="A4679" t="s">
        <v>580</v>
      </c>
      <c r="B4679">
        <v>44324</v>
      </c>
      <c r="C4679" t="s">
        <v>566</v>
      </c>
      <c r="D4679" t="s">
        <v>44</v>
      </c>
      <c r="E4679">
        <v>1</v>
      </c>
      <c r="F4679">
        <v>0</v>
      </c>
      <c r="G4679">
        <v>0</v>
      </c>
      <c r="H4679">
        <v>0</v>
      </c>
      <c r="I4679">
        <v>1</v>
      </c>
      <c r="J4679">
        <v>0</v>
      </c>
      <c r="K4679">
        <v>0</v>
      </c>
      <c r="L4679">
        <v>5.666666666666667</v>
      </c>
      <c r="M4679">
        <v>2</v>
      </c>
      <c r="N4679">
        <v>3</v>
      </c>
      <c r="O4679">
        <v>3</v>
      </c>
      <c r="P4679">
        <v>2</v>
      </c>
      <c r="Q4679">
        <v>4</v>
      </c>
      <c r="R4679">
        <v>11</v>
      </c>
      <c r="S4679">
        <v>0</v>
      </c>
      <c r="T4679">
        <v>0</v>
      </c>
      <c r="U4679">
        <v>0</v>
      </c>
    </row>
    <row r="4680" spans="1:21" x14ac:dyDescent="0.35">
      <c r="A4680" t="s">
        <v>580</v>
      </c>
      <c r="B4680">
        <v>44325</v>
      </c>
      <c r="C4680" t="s">
        <v>574</v>
      </c>
      <c r="D4680" t="s">
        <v>44</v>
      </c>
      <c r="E4680">
        <v>1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4</v>
      </c>
      <c r="M4680">
        <v>4</v>
      </c>
      <c r="N4680">
        <v>3</v>
      </c>
      <c r="O4680">
        <v>3</v>
      </c>
      <c r="P4680">
        <v>0</v>
      </c>
      <c r="Q4680">
        <v>2</v>
      </c>
      <c r="R4680">
        <v>5</v>
      </c>
      <c r="S4680">
        <v>0</v>
      </c>
      <c r="T4680">
        <v>0</v>
      </c>
      <c r="U4680">
        <v>1</v>
      </c>
    </row>
    <row r="4681" spans="1:21" x14ac:dyDescent="0.35">
      <c r="A4681" t="s">
        <v>580</v>
      </c>
      <c r="B4681">
        <v>44327</v>
      </c>
      <c r="C4681" t="s">
        <v>573</v>
      </c>
      <c r="D4681" t="s">
        <v>71</v>
      </c>
      <c r="E4681">
        <v>1</v>
      </c>
      <c r="F4681">
        <v>0</v>
      </c>
      <c r="G4681">
        <v>0</v>
      </c>
      <c r="H4681">
        <v>0</v>
      </c>
      <c r="I4681">
        <v>1</v>
      </c>
      <c r="J4681">
        <v>0</v>
      </c>
      <c r="K4681">
        <v>0</v>
      </c>
      <c r="L4681">
        <v>4</v>
      </c>
      <c r="M4681">
        <v>3</v>
      </c>
      <c r="N4681">
        <v>2</v>
      </c>
      <c r="O4681">
        <v>1</v>
      </c>
      <c r="P4681">
        <v>1</v>
      </c>
      <c r="Q4681">
        <v>1</v>
      </c>
      <c r="R4681">
        <v>3</v>
      </c>
      <c r="S4681">
        <v>1</v>
      </c>
      <c r="T4681">
        <v>0</v>
      </c>
      <c r="U4681">
        <v>0</v>
      </c>
    </row>
    <row r="4682" spans="1:21" x14ac:dyDescent="0.35">
      <c r="A4682" t="s">
        <v>580</v>
      </c>
      <c r="B4682">
        <v>44328</v>
      </c>
      <c r="C4682" t="s">
        <v>575</v>
      </c>
      <c r="D4682" t="s">
        <v>71</v>
      </c>
      <c r="E4682">
        <v>1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2</v>
      </c>
      <c r="M4682">
        <v>0</v>
      </c>
      <c r="N4682">
        <v>0</v>
      </c>
      <c r="O4682">
        <v>0</v>
      </c>
      <c r="P4682">
        <v>0</v>
      </c>
      <c r="Q4682">
        <v>1</v>
      </c>
      <c r="R4682">
        <v>2</v>
      </c>
      <c r="S4682">
        <v>0</v>
      </c>
      <c r="T4682">
        <v>0</v>
      </c>
      <c r="U4682">
        <v>0</v>
      </c>
    </row>
    <row r="4683" spans="1:21" x14ac:dyDescent="0.35">
      <c r="A4683" t="s">
        <v>580</v>
      </c>
      <c r="B4683">
        <v>44329</v>
      </c>
      <c r="C4683" t="s">
        <v>449</v>
      </c>
      <c r="D4683" t="s">
        <v>71</v>
      </c>
      <c r="E4683">
        <v>1</v>
      </c>
      <c r="F4683">
        <v>0</v>
      </c>
      <c r="G4683">
        <v>0</v>
      </c>
      <c r="H4683">
        <v>1</v>
      </c>
      <c r="I4683">
        <v>0</v>
      </c>
      <c r="J4683">
        <v>0</v>
      </c>
      <c r="K4683">
        <v>0</v>
      </c>
      <c r="L4683">
        <v>6.666666666666667</v>
      </c>
      <c r="M4683">
        <v>3</v>
      </c>
      <c r="N4683">
        <v>0</v>
      </c>
      <c r="O4683">
        <v>0</v>
      </c>
      <c r="P4683">
        <v>0</v>
      </c>
      <c r="Q4683">
        <v>3</v>
      </c>
      <c r="R4683">
        <v>9</v>
      </c>
      <c r="S4683">
        <v>1</v>
      </c>
      <c r="T4683">
        <v>0</v>
      </c>
      <c r="U4683">
        <v>0</v>
      </c>
    </row>
    <row r="4684" spans="1:21" x14ac:dyDescent="0.35">
      <c r="A4684" t="s">
        <v>580</v>
      </c>
      <c r="B4684">
        <v>44330</v>
      </c>
      <c r="C4684" t="s">
        <v>566</v>
      </c>
      <c r="D4684" t="s">
        <v>104</v>
      </c>
      <c r="E4684">
        <v>1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8</v>
      </c>
      <c r="M4684">
        <v>5</v>
      </c>
      <c r="N4684">
        <v>2</v>
      </c>
      <c r="O4684">
        <v>2</v>
      </c>
      <c r="P4684">
        <v>1</v>
      </c>
      <c r="Q4684">
        <v>1</v>
      </c>
      <c r="R4684">
        <v>10</v>
      </c>
      <c r="S4684">
        <v>0</v>
      </c>
      <c r="T4684">
        <v>0</v>
      </c>
      <c r="U4684">
        <v>0</v>
      </c>
    </row>
    <row r="4685" spans="1:21" x14ac:dyDescent="0.35">
      <c r="A4685" t="s">
        <v>580</v>
      </c>
      <c r="B4685" t="s">
        <v>0</v>
      </c>
      <c r="C4685" t="s">
        <v>1</v>
      </c>
      <c r="D4685" t="s">
        <v>2</v>
      </c>
      <c r="E4685" t="s">
        <v>3</v>
      </c>
      <c r="F4685" t="s">
        <v>4</v>
      </c>
      <c r="G4685" t="s">
        <v>5</v>
      </c>
      <c r="H4685" t="s">
        <v>6</v>
      </c>
      <c r="I4685" t="s">
        <v>7</v>
      </c>
      <c r="J4685" t="s">
        <v>8</v>
      </c>
      <c r="K4685" t="s">
        <v>9</v>
      </c>
      <c r="L4685" t="s">
        <v>10</v>
      </c>
      <c r="M4685" t="s">
        <v>11</v>
      </c>
      <c r="N4685" t="s">
        <v>12</v>
      </c>
      <c r="O4685" t="s">
        <v>13</v>
      </c>
      <c r="P4685" t="s">
        <v>14</v>
      </c>
      <c r="Q4685" t="s">
        <v>15</v>
      </c>
      <c r="R4685" t="s">
        <v>16</v>
      </c>
      <c r="S4685" t="s">
        <v>17</v>
      </c>
      <c r="T4685" t="s">
        <v>18</v>
      </c>
      <c r="U4685" t="s">
        <v>19</v>
      </c>
    </row>
    <row r="4686" spans="1:21" x14ac:dyDescent="0.35">
      <c r="A4686" t="s">
        <v>580</v>
      </c>
      <c r="B4686">
        <v>44331</v>
      </c>
      <c r="C4686" t="s">
        <v>574</v>
      </c>
      <c r="D4686" t="s">
        <v>104</v>
      </c>
      <c r="E4686">
        <v>1</v>
      </c>
      <c r="F4686">
        <v>0</v>
      </c>
      <c r="G4686">
        <v>0</v>
      </c>
      <c r="H4686">
        <v>1</v>
      </c>
      <c r="I4686">
        <v>0</v>
      </c>
      <c r="J4686">
        <v>0</v>
      </c>
      <c r="K4686">
        <v>0</v>
      </c>
      <c r="L4686">
        <v>5.333333333333333</v>
      </c>
      <c r="M4686">
        <v>6</v>
      </c>
      <c r="N4686">
        <v>4</v>
      </c>
      <c r="O4686">
        <v>4</v>
      </c>
      <c r="P4686">
        <v>2</v>
      </c>
      <c r="Q4686">
        <v>1</v>
      </c>
      <c r="R4686">
        <v>7</v>
      </c>
      <c r="S4686">
        <v>0</v>
      </c>
      <c r="T4686">
        <v>0</v>
      </c>
      <c r="U4686">
        <v>0</v>
      </c>
    </row>
    <row r="4687" spans="1:21" x14ac:dyDescent="0.35">
      <c r="A4687" t="s">
        <v>580</v>
      </c>
      <c r="B4687">
        <v>44332</v>
      </c>
      <c r="C4687" t="s">
        <v>571</v>
      </c>
      <c r="D4687" t="s">
        <v>104</v>
      </c>
      <c r="E4687">
        <v>1</v>
      </c>
      <c r="F4687">
        <v>0</v>
      </c>
      <c r="G4687">
        <v>0</v>
      </c>
      <c r="H4687">
        <v>1</v>
      </c>
      <c r="I4687">
        <v>0</v>
      </c>
      <c r="J4687">
        <v>0</v>
      </c>
      <c r="K4687">
        <v>0</v>
      </c>
      <c r="L4687">
        <v>5</v>
      </c>
      <c r="M4687">
        <v>1</v>
      </c>
      <c r="N4687">
        <v>0</v>
      </c>
      <c r="O4687">
        <v>0</v>
      </c>
      <c r="P4687">
        <v>0</v>
      </c>
      <c r="Q4687">
        <v>0</v>
      </c>
      <c r="R4687">
        <v>5</v>
      </c>
      <c r="S4687">
        <v>0</v>
      </c>
      <c r="T4687">
        <v>0</v>
      </c>
      <c r="U4687">
        <v>0</v>
      </c>
    </row>
    <row r="4688" spans="1:21" x14ac:dyDescent="0.35">
      <c r="A4688" t="s">
        <v>580</v>
      </c>
      <c r="B4688">
        <v>44334</v>
      </c>
      <c r="C4688" t="s">
        <v>573</v>
      </c>
      <c r="D4688" t="s">
        <v>67</v>
      </c>
      <c r="E4688">
        <v>1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3.3333333333333335</v>
      </c>
      <c r="M4688">
        <v>6</v>
      </c>
      <c r="N4688">
        <v>4</v>
      </c>
      <c r="O4688">
        <v>4</v>
      </c>
      <c r="P4688">
        <v>0</v>
      </c>
      <c r="Q4688">
        <v>2</v>
      </c>
      <c r="R4688">
        <v>6</v>
      </c>
      <c r="S4688">
        <v>1</v>
      </c>
      <c r="T4688">
        <v>0</v>
      </c>
      <c r="U4688">
        <v>1</v>
      </c>
    </row>
    <row r="4689" spans="1:21" x14ac:dyDescent="0.35">
      <c r="A4689" t="s">
        <v>580</v>
      </c>
      <c r="B4689">
        <v>44335</v>
      </c>
      <c r="C4689" t="s">
        <v>567</v>
      </c>
      <c r="D4689" t="s">
        <v>67</v>
      </c>
      <c r="E4689">
        <v>1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6</v>
      </c>
      <c r="M4689">
        <v>7</v>
      </c>
      <c r="N4689">
        <v>6</v>
      </c>
      <c r="O4689">
        <v>3</v>
      </c>
      <c r="P4689">
        <v>3</v>
      </c>
      <c r="Q4689">
        <v>2</v>
      </c>
      <c r="R4689">
        <v>2</v>
      </c>
      <c r="S4689">
        <v>0</v>
      </c>
      <c r="T4689">
        <v>0</v>
      </c>
      <c r="U4689">
        <v>0</v>
      </c>
    </row>
    <row r="4690" spans="1:21" x14ac:dyDescent="0.35">
      <c r="A4690" t="s">
        <v>580</v>
      </c>
      <c r="B4690">
        <v>44336</v>
      </c>
      <c r="C4690" t="s">
        <v>449</v>
      </c>
      <c r="D4690" t="s">
        <v>67</v>
      </c>
      <c r="E4690">
        <v>1</v>
      </c>
      <c r="F4690">
        <v>0</v>
      </c>
      <c r="G4690">
        <v>0</v>
      </c>
      <c r="H4690">
        <v>1</v>
      </c>
      <c r="I4690">
        <v>0</v>
      </c>
      <c r="J4690">
        <v>0</v>
      </c>
      <c r="K4690">
        <v>0</v>
      </c>
      <c r="L4690">
        <v>6</v>
      </c>
      <c r="M4690">
        <v>2</v>
      </c>
      <c r="N4690">
        <v>1</v>
      </c>
      <c r="O4690">
        <v>1</v>
      </c>
      <c r="P4690">
        <v>1</v>
      </c>
      <c r="Q4690">
        <v>4</v>
      </c>
      <c r="R4690">
        <v>4</v>
      </c>
      <c r="S4690">
        <v>0</v>
      </c>
      <c r="T4690">
        <v>0</v>
      </c>
      <c r="U4690">
        <v>0</v>
      </c>
    </row>
    <row r="4691" spans="1:21" x14ac:dyDescent="0.35">
      <c r="A4691" t="s">
        <v>580</v>
      </c>
      <c r="B4691">
        <v>44337</v>
      </c>
      <c r="C4691" t="s">
        <v>566</v>
      </c>
      <c r="D4691" t="s">
        <v>28</v>
      </c>
      <c r="E4691">
        <v>1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4.666666666666667</v>
      </c>
      <c r="M4691">
        <v>9</v>
      </c>
      <c r="N4691">
        <v>5</v>
      </c>
      <c r="O4691">
        <v>5</v>
      </c>
      <c r="P4691">
        <v>2</v>
      </c>
      <c r="Q4691">
        <v>1</v>
      </c>
      <c r="R4691">
        <v>2</v>
      </c>
      <c r="S4691">
        <v>0</v>
      </c>
      <c r="T4691">
        <v>0</v>
      </c>
      <c r="U4691">
        <v>0</v>
      </c>
    </row>
    <row r="4692" spans="1:21" x14ac:dyDescent="0.35">
      <c r="A4692" t="s">
        <v>580</v>
      </c>
      <c r="B4692">
        <v>44338</v>
      </c>
      <c r="C4692" t="s">
        <v>574</v>
      </c>
      <c r="D4692" t="s">
        <v>28</v>
      </c>
      <c r="E4692">
        <v>1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5</v>
      </c>
      <c r="M4692">
        <v>4</v>
      </c>
      <c r="N4692">
        <v>1</v>
      </c>
      <c r="O4692">
        <v>1</v>
      </c>
      <c r="P4692">
        <v>0</v>
      </c>
      <c r="Q4692">
        <v>2</v>
      </c>
      <c r="R4692">
        <v>4</v>
      </c>
      <c r="S4692">
        <v>0</v>
      </c>
      <c r="T4692">
        <v>0</v>
      </c>
      <c r="U4692">
        <v>0</v>
      </c>
    </row>
    <row r="4693" spans="1:21" x14ac:dyDescent="0.35">
      <c r="A4693" t="s">
        <v>580</v>
      </c>
      <c r="B4693">
        <v>44339</v>
      </c>
      <c r="C4693" t="s">
        <v>568</v>
      </c>
      <c r="D4693" t="s">
        <v>28</v>
      </c>
      <c r="E4693">
        <v>1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2</v>
      </c>
      <c r="M4693">
        <v>1</v>
      </c>
      <c r="N4693">
        <v>0</v>
      </c>
      <c r="O4693">
        <v>0</v>
      </c>
      <c r="P4693">
        <v>0</v>
      </c>
      <c r="Q4693">
        <v>0</v>
      </c>
      <c r="R4693">
        <v>1</v>
      </c>
      <c r="S4693">
        <v>0</v>
      </c>
      <c r="T4693">
        <v>0</v>
      </c>
      <c r="U4693">
        <v>0</v>
      </c>
    </row>
    <row r="4694" spans="1:21" x14ac:dyDescent="0.35">
      <c r="A4694" t="s">
        <v>580</v>
      </c>
      <c r="B4694">
        <v>44340</v>
      </c>
      <c r="C4694" t="s">
        <v>567</v>
      </c>
      <c r="D4694" t="s">
        <v>28</v>
      </c>
      <c r="E4694">
        <v>1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6</v>
      </c>
      <c r="M4694">
        <v>3</v>
      </c>
      <c r="N4694">
        <v>3</v>
      </c>
      <c r="O4694">
        <v>3</v>
      </c>
      <c r="P4694">
        <v>3</v>
      </c>
      <c r="Q4694">
        <v>0</v>
      </c>
      <c r="R4694">
        <v>4</v>
      </c>
      <c r="S4694">
        <v>0</v>
      </c>
      <c r="T4694">
        <v>0</v>
      </c>
      <c r="U4694">
        <v>0</v>
      </c>
    </row>
    <row r="4695" spans="1:21" x14ac:dyDescent="0.35">
      <c r="A4695" t="s">
        <v>580</v>
      </c>
      <c r="B4695">
        <v>44341</v>
      </c>
      <c r="C4695" t="s">
        <v>449</v>
      </c>
      <c r="D4695" t="s">
        <v>47</v>
      </c>
      <c r="E4695">
        <v>1</v>
      </c>
      <c r="F4695">
        <v>0</v>
      </c>
      <c r="G4695">
        <v>0</v>
      </c>
      <c r="H4695">
        <v>0</v>
      </c>
      <c r="I4695">
        <v>1</v>
      </c>
      <c r="J4695">
        <v>0</v>
      </c>
      <c r="K4695">
        <v>0</v>
      </c>
      <c r="L4695">
        <v>8</v>
      </c>
      <c r="M4695">
        <v>6</v>
      </c>
      <c r="N4695">
        <v>2</v>
      </c>
      <c r="O4695">
        <v>2</v>
      </c>
      <c r="P4695">
        <v>1</v>
      </c>
      <c r="Q4695">
        <v>0</v>
      </c>
      <c r="R4695">
        <v>13</v>
      </c>
      <c r="S4695">
        <v>1</v>
      </c>
      <c r="T4695">
        <v>1</v>
      </c>
      <c r="U4695">
        <v>0</v>
      </c>
    </row>
    <row r="4696" spans="1:21" x14ac:dyDescent="0.35">
      <c r="A4696" t="s">
        <v>580</v>
      </c>
      <c r="B4696">
        <v>44342</v>
      </c>
      <c r="C4696" t="s">
        <v>566</v>
      </c>
      <c r="D4696" t="s">
        <v>47</v>
      </c>
      <c r="E4696">
        <v>1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8</v>
      </c>
      <c r="M4696">
        <v>3</v>
      </c>
      <c r="N4696">
        <v>0</v>
      </c>
      <c r="O4696">
        <v>0</v>
      </c>
      <c r="P4696">
        <v>0</v>
      </c>
      <c r="Q4696">
        <v>2</v>
      </c>
      <c r="R4696">
        <v>11</v>
      </c>
      <c r="S4696">
        <v>0</v>
      </c>
      <c r="T4696">
        <v>0</v>
      </c>
      <c r="U4696">
        <v>1</v>
      </c>
    </row>
    <row r="4697" spans="1:21" x14ac:dyDescent="0.35">
      <c r="A4697" t="s">
        <v>580</v>
      </c>
      <c r="B4697">
        <v>44343</v>
      </c>
      <c r="C4697" t="s">
        <v>574</v>
      </c>
      <c r="D4697" t="s">
        <v>47</v>
      </c>
      <c r="E4697">
        <v>1</v>
      </c>
      <c r="F4697">
        <v>0</v>
      </c>
      <c r="G4697">
        <v>0</v>
      </c>
      <c r="H4697">
        <v>1</v>
      </c>
      <c r="I4697">
        <v>0</v>
      </c>
      <c r="J4697">
        <v>0</v>
      </c>
      <c r="K4697">
        <v>0</v>
      </c>
      <c r="L4697">
        <v>5</v>
      </c>
      <c r="M4697">
        <v>3</v>
      </c>
      <c r="N4697">
        <v>0</v>
      </c>
      <c r="O4697">
        <v>0</v>
      </c>
      <c r="P4697">
        <v>0</v>
      </c>
      <c r="Q4697">
        <v>0</v>
      </c>
      <c r="R4697">
        <v>6</v>
      </c>
      <c r="S4697">
        <v>0</v>
      </c>
      <c r="T4697">
        <v>0</v>
      </c>
      <c r="U4697">
        <v>0</v>
      </c>
    </row>
    <row r="4698" spans="1:21" x14ac:dyDescent="0.35">
      <c r="A4698" t="s">
        <v>580</v>
      </c>
      <c r="B4698">
        <v>44345</v>
      </c>
      <c r="C4698" t="s">
        <v>567</v>
      </c>
      <c r="D4698" t="s">
        <v>116</v>
      </c>
      <c r="E4698">
        <v>1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4.333333333333333</v>
      </c>
      <c r="M4698">
        <v>3</v>
      </c>
      <c r="N4698">
        <v>2</v>
      </c>
      <c r="O4698">
        <v>2</v>
      </c>
      <c r="P4698">
        <v>0</v>
      </c>
      <c r="Q4698">
        <v>2</v>
      </c>
      <c r="R4698">
        <v>8</v>
      </c>
      <c r="S4698">
        <v>0</v>
      </c>
      <c r="T4698">
        <v>0</v>
      </c>
      <c r="U4698">
        <v>0</v>
      </c>
    </row>
    <row r="4699" spans="1:21" x14ac:dyDescent="0.35">
      <c r="A4699" t="s">
        <v>580</v>
      </c>
      <c r="B4699">
        <v>44346</v>
      </c>
      <c r="C4699" t="s">
        <v>575</v>
      </c>
      <c r="D4699" t="s">
        <v>116</v>
      </c>
      <c r="E4699">
        <v>1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0.66666666666666663</v>
      </c>
      <c r="M4699">
        <v>2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</row>
    <row r="4700" spans="1:21" x14ac:dyDescent="0.35">
      <c r="A4700" t="s">
        <v>580</v>
      </c>
      <c r="B4700">
        <v>44347</v>
      </c>
      <c r="C4700" t="s">
        <v>449</v>
      </c>
      <c r="D4700" t="s">
        <v>52</v>
      </c>
      <c r="E4700">
        <v>1</v>
      </c>
      <c r="F4700">
        <v>0</v>
      </c>
      <c r="G4700">
        <v>0</v>
      </c>
      <c r="H4700">
        <v>1</v>
      </c>
      <c r="I4700">
        <v>0</v>
      </c>
      <c r="J4700">
        <v>0</v>
      </c>
      <c r="K4700">
        <v>0</v>
      </c>
      <c r="L4700">
        <v>5</v>
      </c>
      <c r="M4700">
        <v>3</v>
      </c>
      <c r="N4700">
        <v>0</v>
      </c>
      <c r="O4700">
        <v>0</v>
      </c>
      <c r="P4700">
        <v>0</v>
      </c>
      <c r="Q4700">
        <v>2</v>
      </c>
      <c r="R4700">
        <v>2</v>
      </c>
      <c r="S4700">
        <v>0</v>
      </c>
      <c r="T4700">
        <v>0</v>
      </c>
      <c r="U4700">
        <v>0</v>
      </c>
    </row>
    <row r="4701" spans="1:21" x14ac:dyDescent="0.35">
      <c r="A4701" t="s">
        <v>580</v>
      </c>
      <c r="B4701">
        <v>44348</v>
      </c>
      <c r="C4701" t="s">
        <v>566</v>
      </c>
      <c r="D4701" t="s">
        <v>52</v>
      </c>
      <c r="E4701">
        <v>1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7</v>
      </c>
      <c r="M4701">
        <v>4</v>
      </c>
      <c r="N4701">
        <v>3</v>
      </c>
      <c r="O4701">
        <v>3</v>
      </c>
      <c r="P4701">
        <v>1</v>
      </c>
      <c r="Q4701">
        <v>2</v>
      </c>
      <c r="R4701">
        <v>8</v>
      </c>
      <c r="S4701">
        <v>0</v>
      </c>
      <c r="T4701">
        <v>0</v>
      </c>
      <c r="U4701">
        <v>1</v>
      </c>
    </row>
    <row r="4702" spans="1:21" x14ac:dyDescent="0.35">
      <c r="A4702" t="s">
        <v>580</v>
      </c>
      <c r="B4702">
        <v>44349</v>
      </c>
      <c r="C4702" t="s">
        <v>574</v>
      </c>
      <c r="D4702" t="s">
        <v>52</v>
      </c>
      <c r="E4702">
        <v>1</v>
      </c>
      <c r="F4702">
        <v>0</v>
      </c>
      <c r="G4702">
        <v>0</v>
      </c>
      <c r="H4702">
        <v>0</v>
      </c>
      <c r="I4702">
        <v>1</v>
      </c>
      <c r="J4702">
        <v>0</v>
      </c>
      <c r="K4702">
        <v>0</v>
      </c>
      <c r="L4702">
        <v>3.3333333333333335</v>
      </c>
      <c r="M4702">
        <v>5</v>
      </c>
      <c r="N4702">
        <v>4</v>
      </c>
      <c r="O4702">
        <v>4</v>
      </c>
      <c r="P4702">
        <v>1</v>
      </c>
      <c r="Q4702">
        <v>2</v>
      </c>
      <c r="R4702">
        <v>6</v>
      </c>
      <c r="S4702">
        <v>0</v>
      </c>
      <c r="T4702">
        <v>0</v>
      </c>
      <c r="U4702">
        <v>0</v>
      </c>
    </row>
    <row r="4703" spans="1:21" x14ac:dyDescent="0.35">
      <c r="A4703" t="s">
        <v>580</v>
      </c>
      <c r="B4703">
        <v>44350</v>
      </c>
      <c r="C4703" t="s">
        <v>567</v>
      </c>
      <c r="D4703" t="s">
        <v>52</v>
      </c>
      <c r="E4703">
        <v>1</v>
      </c>
      <c r="F4703">
        <v>1</v>
      </c>
      <c r="G4703">
        <v>0</v>
      </c>
      <c r="H4703">
        <v>1</v>
      </c>
      <c r="I4703">
        <v>0</v>
      </c>
      <c r="J4703">
        <v>0</v>
      </c>
      <c r="K4703">
        <v>0</v>
      </c>
      <c r="L4703">
        <v>9</v>
      </c>
      <c r="M4703">
        <v>6</v>
      </c>
      <c r="N4703">
        <v>2</v>
      </c>
      <c r="O4703">
        <v>2</v>
      </c>
      <c r="P4703">
        <v>2</v>
      </c>
      <c r="Q4703">
        <v>0</v>
      </c>
      <c r="R4703">
        <v>6</v>
      </c>
      <c r="S4703">
        <v>0</v>
      </c>
      <c r="T4703">
        <v>0</v>
      </c>
      <c r="U4703">
        <v>0</v>
      </c>
    </row>
    <row r="4704" spans="1:21" x14ac:dyDescent="0.35">
      <c r="A4704" t="s">
        <v>580</v>
      </c>
      <c r="B4704">
        <v>44351</v>
      </c>
      <c r="C4704" t="s">
        <v>571</v>
      </c>
      <c r="D4704" t="s">
        <v>33</v>
      </c>
      <c r="E4704">
        <v>1</v>
      </c>
      <c r="F4704">
        <v>0</v>
      </c>
      <c r="G4704">
        <v>0</v>
      </c>
      <c r="H4704">
        <v>0</v>
      </c>
      <c r="I4704">
        <v>1</v>
      </c>
      <c r="J4704">
        <v>0</v>
      </c>
      <c r="K4704">
        <v>0</v>
      </c>
      <c r="L4704">
        <v>7</v>
      </c>
      <c r="M4704">
        <v>10</v>
      </c>
      <c r="N4704">
        <v>5</v>
      </c>
      <c r="O4704">
        <v>5</v>
      </c>
      <c r="P4704">
        <v>1</v>
      </c>
      <c r="Q4704">
        <v>0</v>
      </c>
      <c r="R4704">
        <v>2</v>
      </c>
      <c r="S4704">
        <v>0</v>
      </c>
      <c r="T4704">
        <v>0</v>
      </c>
      <c r="U4704">
        <v>0</v>
      </c>
    </row>
    <row r="4705" spans="1:21" x14ac:dyDescent="0.35">
      <c r="A4705" t="s">
        <v>580</v>
      </c>
      <c r="B4705">
        <v>44352</v>
      </c>
      <c r="C4705" t="s">
        <v>449</v>
      </c>
      <c r="D4705" t="s">
        <v>33</v>
      </c>
      <c r="E4705">
        <v>1</v>
      </c>
      <c r="F4705">
        <v>0</v>
      </c>
      <c r="G4705">
        <v>0</v>
      </c>
      <c r="H4705">
        <v>1</v>
      </c>
      <c r="I4705">
        <v>0</v>
      </c>
      <c r="J4705">
        <v>0</v>
      </c>
      <c r="K4705">
        <v>0</v>
      </c>
      <c r="L4705">
        <v>5</v>
      </c>
      <c r="M4705">
        <v>2</v>
      </c>
      <c r="N4705">
        <v>0</v>
      </c>
      <c r="O4705">
        <v>0</v>
      </c>
      <c r="P4705">
        <v>0</v>
      </c>
      <c r="Q4705">
        <v>1</v>
      </c>
      <c r="R4705">
        <v>3</v>
      </c>
      <c r="S4705">
        <v>0</v>
      </c>
      <c r="T4705">
        <v>0</v>
      </c>
      <c r="U4705">
        <v>0</v>
      </c>
    </row>
    <row r="4706" spans="1:21" x14ac:dyDescent="0.35">
      <c r="A4706" t="s">
        <v>580</v>
      </c>
      <c r="B4706" t="s">
        <v>0</v>
      </c>
      <c r="C4706" t="s">
        <v>1</v>
      </c>
      <c r="D4706" t="s">
        <v>2</v>
      </c>
      <c r="E4706" t="s">
        <v>3</v>
      </c>
      <c r="F4706" t="s">
        <v>4</v>
      </c>
      <c r="G4706" t="s">
        <v>5</v>
      </c>
      <c r="H4706" t="s">
        <v>6</v>
      </c>
      <c r="I4706" t="s">
        <v>7</v>
      </c>
      <c r="J4706" t="s">
        <v>8</v>
      </c>
      <c r="K4706" t="s">
        <v>9</v>
      </c>
      <c r="L4706" t="s">
        <v>10</v>
      </c>
      <c r="M4706" t="s">
        <v>11</v>
      </c>
      <c r="N4706" t="s">
        <v>12</v>
      </c>
      <c r="O4706" t="s">
        <v>13</v>
      </c>
      <c r="P4706" t="s">
        <v>14</v>
      </c>
      <c r="Q4706" t="s">
        <v>15</v>
      </c>
      <c r="R4706" t="s">
        <v>16</v>
      </c>
      <c r="S4706" t="s">
        <v>17</v>
      </c>
      <c r="T4706" t="s">
        <v>18</v>
      </c>
      <c r="U4706" t="s">
        <v>19</v>
      </c>
    </row>
    <row r="4707" spans="1:21" x14ac:dyDescent="0.35">
      <c r="A4707" t="s">
        <v>580</v>
      </c>
      <c r="B4707">
        <v>44353</v>
      </c>
      <c r="C4707" t="s">
        <v>568</v>
      </c>
      <c r="D4707" t="s">
        <v>33</v>
      </c>
      <c r="E4707">
        <v>1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2.6666666666666665</v>
      </c>
      <c r="M4707">
        <v>2</v>
      </c>
      <c r="N4707">
        <v>1</v>
      </c>
      <c r="O4707">
        <v>1</v>
      </c>
      <c r="P4707">
        <v>0</v>
      </c>
      <c r="Q4707">
        <v>2</v>
      </c>
      <c r="R4707">
        <v>1</v>
      </c>
      <c r="S4707">
        <v>0</v>
      </c>
      <c r="T4707">
        <v>0</v>
      </c>
      <c r="U4707">
        <v>0</v>
      </c>
    </row>
    <row r="4708" spans="1:21" x14ac:dyDescent="0.35">
      <c r="A4708" t="s">
        <v>580</v>
      </c>
      <c r="B4708">
        <v>44355</v>
      </c>
      <c r="C4708" t="s">
        <v>566</v>
      </c>
      <c r="D4708" t="s">
        <v>99</v>
      </c>
      <c r="E4708">
        <v>1</v>
      </c>
      <c r="F4708">
        <v>0</v>
      </c>
      <c r="G4708">
        <v>0</v>
      </c>
      <c r="H4708">
        <v>1</v>
      </c>
      <c r="I4708">
        <v>0</v>
      </c>
      <c r="J4708">
        <v>0</v>
      </c>
      <c r="K4708">
        <v>0</v>
      </c>
      <c r="L4708">
        <v>7</v>
      </c>
      <c r="M4708">
        <v>6</v>
      </c>
      <c r="N4708">
        <v>1</v>
      </c>
      <c r="O4708">
        <v>1</v>
      </c>
      <c r="P4708">
        <v>0</v>
      </c>
      <c r="Q4708">
        <v>1</v>
      </c>
      <c r="R4708">
        <v>11</v>
      </c>
      <c r="S4708">
        <v>0</v>
      </c>
      <c r="T4708">
        <v>0</v>
      </c>
      <c r="U4708">
        <v>1</v>
      </c>
    </row>
    <row r="4709" spans="1:21" x14ac:dyDescent="0.35">
      <c r="A4709" t="s">
        <v>580</v>
      </c>
      <c r="B4709">
        <v>44356</v>
      </c>
      <c r="C4709" t="s">
        <v>574</v>
      </c>
      <c r="D4709" t="s">
        <v>99</v>
      </c>
      <c r="E4709">
        <v>1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3</v>
      </c>
      <c r="M4709">
        <v>5</v>
      </c>
      <c r="N4709">
        <v>3</v>
      </c>
      <c r="O4709">
        <v>3</v>
      </c>
      <c r="P4709">
        <v>2</v>
      </c>
      <c r="Q4709">
        <v>3</v>
      </c>
      <c r="R4709">
        <v>4</v>
      </c>
      <c r="S4709">
        <v>0</v>
      </c>
      <c r="T4709">
        <v>0</v>
      </c>
      <c r="U4709">
        <v>0</v>
      </c>
    </row>
    <row r="4710" spans="1:21" x14ac:dyDescent="0.35">
      <c r="A4710" t="s">
        <v>580</v>
      </c>
      <c r="B4710">
        <v>44358</v>
      </c>
      <c r="C4710" t="s">
        <v>567</v>
      </c>
      <c r="D4710" t="s">
        <v>53</v>
      </c>
      <c r="E4710">
        <v>1</v>
      </c>
      <c r="F4710">
        <v>0</v>
      </c>
      <c r="G4710">
        <v>0</v>
      </c>
      <c r="H4710">
        <v>1</v>
      </c>
      <c r="I4710">
        <v>0</v>
      </c>
      <c r="J4710">
        <v>0</v>
      </c>
      <c r="K4710">
        <v>0</v>
      </c>
      <c r="L4710">
        <v>6</v>
      </c>
      <c r="M4710">
        <v>4</v>
      </c>
      <c r="N4710">
        <v>2</v>
      </c>
      <c r="O4710">
        <v>2</v>
      </c>
      <c r="P4710">
        <v>1</v>
      </c>
      <c r="Q4710">
        <v>0</v>
      </c>
      <c r="R4710">
        <v>6</v>
      </c>
      <c r="S4710">
        <v>0</v>
      </c>
      <c r="T4710">
        <v>0</v>
      </c>
      <c r="U4710">
        <v>0</v>
      </c>
    </row>
    <row r="4711" spans="1:21" x14ac:dyDescent="0.35">
      <c r="A4711" t="s">
        <v>580</v>
      </c>
      <c r="B4711">
        <v>44359</v>
      </c>
      <c r="C4711" t="s">
        <v>449</v>
      </c>
      <c r="D4711" t="s">
        <v>53</v>
      </c>
      <c r="E4711">
        <v>1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4.666666666666667</v>
      </c>
      <c r="M4711">
        <v>4</v>
      </c>
      <c r="N4711">
        <v>4</v>
      </c>
      <c r="O4711">
        <v>4</v>
      </c>
      <c r="P4711">
        <v>1</v>
      </c>
      <c r="Q4711">
        <v>3</v>
      </c>
      <c r="R4711">
        <v>5</v>
      </c>
      <c r="S4711">
        <v>0</v>
      </c>
      <c r="T4711">
        <v>0</v>
      </c>
      <c r="U4711">
        <v>1</v>
      </c>
    </row>
    <row r="4712" spans="1:21" x14ac:dyDescent="0.35">
      <c r="A4712" t="s">
        <v>580</v>
      </c>
      <c r="B4712">
        <v>44360</v>
      </c>
      <c r="C4712" t="s">
        <v>568</v>
      </c>
      <c r="D4712" t="s">
        <v>53</v>
      </c>
      <c r="E4712">
        <v>1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2</v>
      </c>
      <c r="M4712">
        <v>2</v>
      </c>
      <c r="N4712">
        <v>1</v>
      </c>
      <c r="O4712">
        <v>1</v>
      </c>
      <c r="P4712">
        <v>0</v>
      </c>
      <c r="Q4712">
        <v>1</v>
      </c>
      <c r="R4712">
        <v>0</v>
      </c>
      <c r="S4712">
        <v>1</v>
      </c>
      <c r="T4712">
        <v>0</v>
      </c>
      <c r="U4712">
        <v>0</v>
      </c>
    </row>
    <row r="4713" spans="1:21" x14ac:dyDescent="0.35">
      <c r="A4713" t="s">
        <v>580</v>
      </c>
      <c r="B4713">
        <v>44361</v>
      </c>
      <c r="C4713" t="s">
        <v>566</v>
      </c>
      <c r="D4713" t="s">
        <v>75</v>
      </c>
      <c r="E4713">
        <v>1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4</v>
      </c>
      <c r="M4713">
        <v>3</v>
      </c>
      <c r="N4713">
        <v>2</v>
      </c>
      <c r="O4713">
        <v>2</v>
      </c>
      <c r="P4713">
        <v>0</v>
      </c>
      <c r="Q4713">
        <v>1</v>
      </c>
      <c r="R4713">
        <v>6</v>
      </c>
      <c r="S4713">
        <v>0</v>
      </c>
      <c r="T4713">
        <v>0</v>
      </c>
      <c r="U4713">
        <v>1</v>
      </c>
    </row>
    <row r="4714" spans="1:21" x14ac:dyDescent="0.35">
      <c r="A4714" t="s">
        <v>580</v>
      </c>
      <c r="B4714">
        <v>44362</v>
      </c>
      <c r="C4714" t="s">
        <v>574</v>
      </c>
      <c r="D4714" t="s">
        <v>75</v>
      </c>
      <c r="E4714">
        <v>1</v>
      </c>
      <c r="F4714">
        <v>0</v>
      </c>
      <c r="G4714">
        <v>0</v>
      </c>
      <c r="H4714">
        <v>0</v>
      </c>
      <c r="I4714">
        <v>1</v>
      </c>
      <c r="J4714">
        <v>0</v>
      </c>
      <c r="K4714">
        <v>0</v>
      </c>
      <c r="L4714">
        <v>5</v>
      </c>
      <c r="M4714">
        <v>7</v>
      </c>
      <c r="N4714">
        <v>3</v>
      </c>
      <c r="O4714">
        <v>2</v>
      </c>
      <c r="P4714">
        <v>1</v>
      </c>
      <c r="Q4714">
        <v>1</v>
      </c>
      <c r="R4714">
        <v>4</v>
      </c>
      <c r="S4714">
        <v>0</v>
      </c>
      <c r="T4714">
        <v>0</v>
      </c>
      <c r="U4714">
        <v>0</v>
      </c>
    </row>
    <row r="4715" spans="1:21" x14ac:dyDescent="0.35">
      <c r="A4715" t="s">
        <v>580</v>
      </c>
      <c r="B4715">
        <v>44363</v>
      </c>
      <c r="C4715" t="s">
        <v>567</v>
      </c>
      <c r="D4715" t="s">
        <v>75</v>
      </c>
      <c r="E4715">
        <v>1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6.333333333333333</v>
      </c>
      <c r="M4715">
        <v>10</v>
      </c>
      <c r="N4715">
        <v>7</v>
      </c>
      <c r="O4715">
        <v>5</v>
      </c>
      <c r="P4715">
        <v>1</v>
      </c>
      <c r="Q4715">
        <v>1</v>
      </c>
      <c r="R4715">
        <v>5</v>
      </c>
      <c r="S4715">
        <v>0</v>
      </c>
      <c r="T4715">
        <v>0</v>
      </c>
      <c r="U4715">
        <v>0</v>
      </c>
    </row>
    <row r="4716" spans="1:21" x14ac:dyDescent="0.35">
      <c r="A4716" t="s">
        <v>580</v>
      </c>
      <c r="B4716">
        <v>44364</v>
      </c>
      <c r="C4716" t="s">
        <v>449</v>
      </c>
      <c r="D4716" t="s">
        <v>34</v>
      </c>
      <c r="E4716">
        <v>1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5</v>
      </c>
      <c r="M4716">
        <v>6</v>
      </c>
      <c r="N4716">
        <v>4</v>
      </c>
      <c r="O4716">
        <v>4</v>
      </c>
      <c r="P4716">
        <v>2</v>
      </c>
      <c r="Q4716">
        <v>1</v>
      </c>
      <c r="R4716">
        <v>5</v>
      </c>
      <c r="S4716">
        <v>0</v>
      </c>
      <c r="T4716">
        <v>0</v>
      </c>
      <c r="U4716">
        <v>0</v>
      </c>
    </row>
    <row r="4717" spans="1:21" x14ac:dyDescent="0.35">
      <c r="A4717" t="s">
        <v>580</v>
      </c>
      <c r="B4717">
        <v>44365</v>
      </c>
      <c r="C4717" t="s">
        <v>568</v>
      </c>
      <c r="D4717" t="s">
        <v>34</v>
      </c>
      <c r="E4717">
        <v>1</v>
      </c>
      <c r="F4717">
        <v>0</v>
      </c>
      <c r="G4717">
        <v>0</v>
      </c>
      <c r="H4717">
        <v>0</v>
      </c>
      <c r="I4717">
        <v>1</v>
      </c>
      <c r="J4717">
        <v>0</v>
      </c>
      <c r="K4717">
        <v>0</v>
      </c>
      <c r="L4717">
        <v>3.6666666666666665</v>
      </c>
      <c r="M4717">
        <v>11</v>
      </c>
      <c r="N4717">
        <v>5</v>
      </c>
      <c r="O4717">
        <v>5</v>
      </c>
      <c r="P4717">
        <v>0</v>
      </c>
      <c r="Q4717">
        <v>1</v>
      </c>
      <c r="R4717">
        <v>2</v>
      </c>
      <c r="S4717">
        <v>0</v>
      </c>
      <c r="T4717">
        <v>0</v>
      </c>
      <c r="U4717">
        <v>0</v>
      </c>
    </row>
    <row r="4718" spans="1:21" x14ac:dyDescent="0.35">
      <c r="A4718" t="s">
        <v>580</v>
      </c>
      <c r="B4718">
        <v>44366</v>
      </c>
      <c r="C4718" t="s">
        <v>571</v>
      </c>
      <c r="D4718" t="s">
        <v>34</v>
      </c>
      <c r="E4718">
        <v>1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6.333333333333333</v>
      </c>
      <c r="M4718">
        <v>7</v>
      </c>
      <c r="N4718">
        <v>5</v>
      </c>
      <c r="O4718">
        <v>5</v>
      </c>
      <c r="P4718">
        <v>1</v>
      </c>
      <c r="Q4718">
        <v>2</v>
      </c>
      <c r="R4718">
        <v>5</v>
      </c>
      <c r="S4718">
        <v>0</v>
      </c>
      <c r="T4718">
        <v>0</v>
      </c>
      <c r="U4718">
        <v>0</v>
      </c>
    </row>
    <row r="4719" spans="1:21" x14ac:dyDescent="0.35">
      <c r="A4719" t="s">
        <v>580</v>
      </c>
      <c r="B4719">
        <v>44367</v>
      </c>
      <c r="C4719" t="s">
        <v>574</v>
      </c>
      <c r="D4719" t="s">
        <v>34</v>
      </c>
      <c r="E4719">
        <v>1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6</v>
      </c>
      <c r="M4719">
        <v>3</v>
      </c>
      <c r="N4719">
        <v>1</v>
      </c>
      <c r="O4719">
        <v>1</v>
      </c>
      <c r="P4719">
        <v>1</v>
      </c>
      <c r="Q4719">
        <v>1</v>
      </c>
      <c r="R4719">
        <v>8</v>
      </c>
      <c r="S4719">
        <v>0</v>
      </c>
      <c r="T4719">
        <v>0</v>
      </c>
      <c r="U4719">
        <v>0</v>
      </c>
    </row>
    <row r="4720" spans="1:21" x14ac:dyDescent="0.35">
      <c r="A4720" t="s">
        <v>580</v>
      </c>
      <c r="B4720">
        <v>44369</v>
      </c>
      <c r="C4720" t="s">
        <v>572</v>
      </c>
      <c r="D4720" t="s">
        <v>55</v>
      </c>
      <c r="E4720">
        <v>1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0.66666666666666663</v>
      </c>
      <c r="M4720">
        <v>1</v>
      </c>
      <c r="N4720">
        <v>0</v>
      </c>
      <c r="O4720">
        <v>0</v>
      </c>
      <c r="P4720">
        <v>0</v>
      </c>
      <c r="Q4720">
        <v>1</v>
      </c>
      <c r="R4720">
        <v>1</v>
      </c>
      <c r="S4720">
        <v>0</v>
      </c>
      <c r="T4720">
        <v>0</v>
      </c>
      <c r="U4720">
        <v>0</v>
      </c>
    </row>
    <row r="4721" spans="1:21" x14ac:dyDescent="0.35">
      <c r="A4721" t="s">
        <v>580</v>
      </c>
      <c r="B4721">
        <v>44370</v>
      </c>
      <c r="C4721" t="s">
        <v>449</v>
      </c>
      <c r="D4721" t="s">
        <v>55</v>
      </c>
      <c r="E4721">
        <v>1</v>
      </c>
      <c r="F4721">
        <v>0</v>
      </c>
      <c r="G4721">
        <v>0</v>
      </c>
      <c r="H4721">
        <v>1</v>
      </c>
      <c r="I4721">
        <v>0</v>
      </c>
      <c r="J4721">
        <v>0</v>
      </c>
      <c r="K4721">
        <v>0</v>
      </c>
      <c r="L4721">
        <v>5</v>
      </c>
      <c r="M4721">
        <v>3</v>
      </c>
      <c r="N4721">
        <v>1</v>
      </c>
      <c r="O4721">
        <v>1</v>
      </c>
      <c r="P4721">
        <v>0</v>
      </c>
      <c r="Q4721">
        <v>5</v>
      </c>
      <c r="R4721">
        <v>5</v>
      </c>
      <c r="S4721">
        <v>1</v>
      </c>
      <c r="T4721">
        <v>0</v>
      </c>
      <c r="U4721">
        <v>1</v>
      </c>
    </row>
    <row r="4722" spans="1:21" x14ac:dyDescent="0.35">
      <c r="A4722" t="s">
        <v>580</v>
      </c>
      <c r="B4722">
        <v>44371</v>
      </c>
      <c r="C4722" t="s">
        <v>568</v>
      </c>
      <c r="D4722" t="s">
        <v>55</v>
      </c>
      <c r="E4722">
        <v>1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5</v>
      </c>
      <c r="M4722">
        <v>1</v>
      </c>
      <c r="N4722">
        <v>0</v>
      </c>
      <c r="O4722">
        <v>0</v>
      </c>
      <c r="P4722">
        <v>0</v>
      </c>
      <c r="Q4722">
        <v>2</v>
      </c>
      <c r="R4722">
        <v>7</v>
      </c>
      <c r="S4722">
        <v>0</v>
      </c>
      <c r="T4722">
        <v>0</v>
      </c>
      <c r="U4722">
        <v>0</v>
      </c>
    </row>
    <row r="4723" spans="1:21" x14ac:dyDescent="0.35">
      <c r="A4723" t="s">
        <v>580</v>
      </c>
      <c r="B4723">
        <v>44372</v>
      </c>
      <c r="C4723" t="s">
        <v>572</v>
      </c>
      <c r="D4723" t="s">
        <v>106</v>
      </c>
      <c r="E4723">
        <v>1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2</v>
      </c>
      <c r="M4723">
        <v>2</v>
      </c>
      <c r="N4723">
        <v>2</v>
      </c>
      <c r="O4723">
        <v>2</v>
      </c>
      <c r="P4723">
        <v>2</v>
      </c>
      <c r="Q4723">
        <v>0</v>
      </c>
      <c r="R4723">
        <v>2</v>
      </c>
      <c r="S4723">
        <v>0</v>
      </c>
      <c r="T4723">
        <v>0</v>
      </c>
      <c r="U4723">
        <v>0</v>
      </c>
    </row>
    <row r="4724" spans="1:21" x14ac:dyDescent="0.35">
      <c r="A4724" t="s">
        <v>580</v>
      </c>
      <c r="B4724">
        <v>44373</v>
      </c>
      <c r="C4724" t="s">
        <v>574</v>
      </c>
      <c r="D4724" t="s">
        <v>106</v>
      </c>
      <c r="E4724">
        <v>1</v>
      </c>
      <c r="F4724">
        <v>0</v>
      </c>
      <c r="G4724">
        <v>0</v>
      </c>
      <c r="H4724">
        <v>1</v>
      </c>
      <c r="I4724">
        <v>0</v>
      </c>
      <c r="J4724">
        <v>0</v>
      </c>
      <c r="K4724">
        <v>0</v>
      </c>
      <c r="L4724">
        <v>6</v>
      </c>
      <c r="M4724">
        <v>4</v>
      </c>
      <c r="N4724">
        <v>3</v>
      </c>
      <c r="O4724">
        <v>3</v>
      </c>
      <c r="P4724">
        <v>0</v>
      </c>
      <c r="Q4724">
        <v>2</v>
      </c>
      <c r="R4724">
        <v>7</v>
      </c>
      <c r="S4724">
        <v>0</v>
      </c>
      <c r="T4724">
        <v>0</v>
      </c>
      <c r="U4724">
        <v>0</v>
      </c>
    </row>
    <row r="4725" spans="1:21" x14ac:dyDescent="0.35">
      <c r="A4725" t="s">
        <v>580</v>
      </c>
      <c r="B4725">
        <v>44374</v>
      </c>
      <c r="C4725" t="s">
        <v>567</v>
      </c>
      <c r="D4725" t="s">
        <v>106</v>
      </c>
      <c r="E4725">
        <v>1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6</v>
      </c>
      <c r="M4725">
        <v>6</v>
      </c>
      <c r="N4725">
        <v>2</v>
      </c>
      <c r="O4725">
        <v>2</v>
      </c>
      <c r="P4725">
        <v>0</v>
      </c>
      <c r="Q4725">
        <v>1</v>
      </c>
      <c r="R4725">
        <v>4</v>
      </c>
      <c r="S4725">
        <v>1</v>
      </c>
      <c r="T4725">
        <v>0</v>
      </c>
      <c r="U4725">
        <v>0</v>
      </c>
    </row>
    <row r="4726" spans="1:21" x14ac:dyDescent="0.35">
      <c r="A4726" t="s">
        <v>580</v>
      </c>
      <c r="B4726">
        <v>44376</v>
      </c>
      <c r="C4726" t="s">
        <v>449</v>
      </c>
      <c r="D4726" t="s">
        <v>90</v>
      </c>
      <c r="E4726">
        <v>1</v>
      </c>
      <c r="F4726">
        <v>0</v>
      </c>
      <c r="G4726">
        <v>0</v>
      </c>
      <c r="H4726">
        <v>0</v>
      </c>
      <c r="I4726">
        <v>1</v>
      </c>
      <c r="J4726">
        <v>0</v>
      </c>
      <c r="K4726">
        <v>0</v>
      </c>
      <c r="L4726">
        <v>6</v>
      </c>
      <c r="M4726">
        <v>8</v>
      </c>
      <c r="N4726">
        <v>4</v>
      </c>
      <c r="O4726">
        <v>4</v>
      </c>
      <c r="P4726">
        <v>3</v>
      </c>
      <c r="Q4726">
        <v>1</v>
      </c>
      <c r="R4726">
        <v>2</v>
      </c>
      <c r="S4726">
        <v>0</v>
      </c>
      <c r="T4726">
        <v>0</v>
      </c>
      <c r="U4726">
        <v>0</v>
      </c>
    </row>
    <row r="4727" spans="1:21" x14ac:dyDescent="0.35">
      <c r="A4727" t="s">
        <v>580</v>
      </c>
      <c r="B4727" t="s">
        <v>0</v>
      </c>
      <c r="C4727" t="s">
        <v>1</v>
      </c>
      <c r="D4727" t="s">
        <v>2</v>
      </c>
      <c r="E4727" t="s">
        <v>3</v>
      </c>
      <c r="F4727" t="s">
        <v>4</v>
      </c>
      <c r="G4727" t="s">
        <v>5</v>
      </c>
      <c r="H4727" t="s">
        <v>6</v>
      </c>
      <c r="I4727" t="s">
        <v>7</v>
      </c>
      <c r="J4727" t="s">
        <v>8</v>
      </c>
      <c r="K4727" t="s">
        <v>9</v>
      </c>
      <c r="L4727" t="s">
        <v>10</v>
      </c>
      <c r="M4727" t="s">
        <v>11</v>
      </c>
      <c r="N4727" t="s">
        <v>12</v>
      </c>
      <c r="O4727" t="s">
        <v>13</v>
      </c>
      <c r="P4727" t="s">
        <v>14</v>
      </c>
      <c r="Q4727" t="s">
        <v>15</v>
      </c>
      <c r="R4727" t="s">
        <v>16</v>
      </c>
      <c r="S4727" t="s">
        <v>17</v>
      </c>
      <c r="T4727" t="s">
        <v>18</v>
      </c>
      <c r="U4727" t="s">
        <v>19</v>
      </c>
    </row>
    <row r="4728" spans="1:21" x14ac:dyDescent="0.35">
      <c r="A4728" t="s">
        <v>580</v>
      </c>
      <c r="B4728">
        <v>44377</v>
      </c>
      <c r="C4728" t="s">
        <v>576</v>
      </c>
      <c r="D4728" t="s">
        <v>90</v>
      </c>
      <c r="E4728">
        <v>1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2</v>
      </c>
      <c r="M4728">
        <v>2</v>
      </c>
      <c r="N4728">
        <v>2</v>
      </c>
      <c r="O4728">
        <v>2</v>
      </c>
      <c r="P4728">
        <v>0</v>
      </c>
      <c r="Q4728">
        <v>1</v>
      </c>
      <c r="R4728">
        <v>2</v>
      </c>
      <c r="S4728">
        <v>0</v>
      </c>
      <c r="T4728">
        <v>0</v>
      </c>
      <c r="U4728">
        <v>0</v>
      </c>
    </row>
    <row r="4729" spans="1:21" x14ac:dyDescent="0.35">
      <c r="A4729" t="s">
        <v>580</v>
      </c>
      <c r="B4729">
        <v>44379</v>
      </c>
      <c r="C4729" t="s">
        <v>573</v>
      </c>
      <c r="D4729" t="s">
        <v>28</v>
      </c>
      <c r="E4729">
        <v>1</v>
      </c>
      <c r="F4729">
        <v>0</v>
      </c>
      <c r="G4729">
        <v>0</v>
      </c>
      <c r="H4729">
        <v>0</v>
      </c>
      <c r="I4729">
        <v>1</v>
      </c>
      <c r="J4729">
        <v>0</v>
      </c>
      <c r="K4729">
        <v>0</v>
      </c>
      <c r="L4729">
        <v>5.333333333333333</v>
      </c>
      <c r="M4729">
        <v>7</v>
      </c>
      <c r="N4729">
        <v>7</v>
      </c>
      <c r="O4729">
        <v>5</v>
      </c>
      <c r="P4729">
        <v>1</v>
      </c>
      <c r="Q4729">
        <v>1</v>
      </c>
      <c r="R4729">
        <v>5</v>
      </c>
      <c r="S4729">
        <v>0</v>
      </c>
      <c r="T4729">
        <v>0</v>
      </c>
      <c r="U4729">
        <v>1</v>
      </c>
    </row>
    <row r="4730" spans="1:21" x14ac:dyDescent="0.35">
      <c r="A4730" t="s">
        <v>580</v>
      </c>
      <c r="B4730">
        <v>44380</v>
      </c>
      <c r="C4730" t="s">
        <v>574</v>
      </c>
      <c r="D4730" t="s">
        <v>28</v>
      </c>
      <c r="E4730">
        <v>1</v>
      </c>
      <c r="F4730">
        <v>0</v>
      </c>
      <c r="G4730">
        <v>0</v>
      </c>
      <c r="H4730">
        <v>0</v>
      </c>
      <c r="I4730">
        <v>1</v>
      </c>
      <c r="J4730">
        <v>0</v>
      </c>
      <c r="K4730">
        <v>0</v>
      </c>
      <c r="L4730">
        <v>5.333333333333333</v>
      </c>
      <c r="M4730">
        <v>3</v>
      </c>
      <c r="N4730">
        <v>3</v>
      </c>
      <c r="O4730">
        <v>3</v>
      </c>
      <c r="P4730">
        <v>1</v>
      </c>
      <c r="Q4730">
        <v>2</v>
      </c>
      <c r="R4730">
        <v>5</v>
      </c>
      <c r="S4730">
        <v>0</v>
      </c>
      <c r="T4730">
        <v>0</v>
      </c>
      <c r="U4730">
        <v>0</v>
      </c>
    </row>
    <row r="4731" spans="1:21" x14ac:dyDescent="0.35">
      <c r="A4731" t="s">
        <v>580</v>
      </c>
      <c r="B4731">
        <v>44381</v>
      </c>
      <c r="C4731" t="s">
        <v>567</v>
      </c>
      <c r="D4731" t="s">
        <v>28</v>
      </c>
      <c r="E4731">
        <v>1</v>
      </c>
      <c r="F4731">
        <v>0</v>
      </c>
      <c r="G4731">
        <v>0</v>
      </c>
      <c r="H4731">
        <v>1</v>
      </c>
      <c r="I4731">
        <v>0</v>
      </c>
      <c r="J4731">
        <v>0</v>
      </c>
      <c r="K4731">
        <v>0</v>
      </c>
      <c r="L4731">
        <v>5</v>
      </c>
      <c r="M4731">
        <v>4</v>
      </c>
      <c r="N4731">
        <v>1</v>
      </c>
      <c r="O4731">
        <v>1</v>
      </c>
      <c r="P4731">
        <v>1</v>
      </c>
      <c r="Q4731">
        <v>0</v>
      </c>
      <c r="R4731">
        <v>5</v>
      </c>
      <c r="S4731">
        <v>0</v>
      </c>
      <c r="T4731">
        <v>0</v>
      </c>
      <c r="U4731">
        <v>0</v>
      </c>
    </row>
    <row r="4732" spans="1:21" x14ac:dyDescent="0.35">
      <c r="A4732" t="s">
        <v>580</v>
      </c>
      <c r="B4732">
        <v>44382</v>
      </c>
      <c r="C4732" t="s">
        <v>449</v>
      </c>
      <c r="D4732" t="s">
        <v>40</v>
      </c>
      <c r="E4732">
        <v>1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3.6666666666666665</v>
      </c>
      <c r="M4732">
        <v>3</v>
      </c>
      <c r="N4732">
        <v>1</v>
      </c>
      <c r="O4732">
        <v>1</v>
      </c>
      <c r="P4732">
        <v>0</v>
      </c>
      <c r="Q4732">
        <v>1</v>
      </c>
      <c r="R4732">
        <v>5</v>
      </c>
      <c r="S4732">
        <v>2</v>
      </c>
      <c r="T4732">
        <v>0</v>
      </c>
      <c r="U4732">
        <v>0</v>
      </c>
    </row>
    <row r="4733" spans="1:21" x14ac:dyDescent="0.35">
      <c r="A4733" t="s">
        <v>580</v>
      </c>
      <c r="B4733" t="s">
        <v>258</v>
      </c>
      <c r="C4733" t="s">
        <v>568</v>
      </c>
      <c r="D4733" t="s">
        <v>40</v>
      </c>
      <c r="E4733">
        <v>1</v>
      </c>
      <c r="F4733">
        <v>0</v>
      </c>
      <c r="G4733">
        <v>0</v>
      </c>
      <c r="H4733">
        <v>1</v>
      </c>
      <c r="I4733">
        <v>0</v>
      </c>
      <c r="J4733">
        <v>0</v>
      </c>
      <c r="K4733">
        <v>0</v>
      </c>
      <c r="L4733">
        <v>6</v>
      </c>
      <c r="M4733">
        <v>4</v>
      </c>
      <c r="N4733">
        <v>1</v>
      </c>
      <c r="O4733">
        <v>1</v>
      </c>
      <c r="P4733">
        <v>1</v>
      </c>
      <c r="Q4733">
        <v>0</v>
      </c>
      <c r="R4733">
        <v>6</v>
      </c>
      <c r="S4733">
        <v>1</v>
      </c>
      <c r="T4733">
        <v>0</v>
      </c>
      <c r="U4733">
        <v>0</v>
      </c>
    </row>
    <row r="4734" spans="1:21" x14ac:dyDescent="0.35">
      <c r="A4734" t="s">
        <v>580</v>
      </c>
      <c r="B4734" t="s">
        <v>259</v>
      </c>
      <c r="C4734" t="s">
        <v>575</v>
      </c>
      <c r="D4734" t="s">
        <v>40</v>
      </c>
      <c r="E4734">
        <v>1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2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3</v>
      </c>
      <c r="S4734">
        <v>0</v>
      </c>
      <c r="T4734">
        <v>0</v>
      </c>
      <c r="U4734">
        <v>0</v>
      </c>
    </row>
    <row r="4735" spans="1:21" x14ac:dyDescent="0.35">
      <c r="A4735" t="s">
        <v>580</v>
      </c>
      <c r="B4735">
        <v>44386</v>
      </c>
      <c r="C4735" t="s">
        <v>574</v>
      </c>
      <c r="D4735" t="s">
        <v>64</v>
      </c>
      <c r="E4735">
        <v>1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4</v>
      </c>
      <c r="M4735">
        <v>4</v>
      </c>
      <c r="N4735">
        <v>1</v>
      </c>
      <c r="O4735">
        <v>1</v>
      </c>
      <c r="P4735">
        <v>0</v>
      </c>
      <c r="Q4735">
        <v>3</v>
      </c>
      <c r="R4735">
        <v>5</v>
      </c>
      <c r="S4735">
        <v>0</v>
      </c>
      <c r="T4735">
        <v>0</v>
      </c>
      <c r="U4735">
        <v>0</v>
      </c>
    </row>
    <row r="4736" spans="1:21" x14ac:dyDescent="0.35">
      <c r="A4736" t="s">
        <v>580</v>
      </c>
      <c r="B4736">
        <v>44387</v>
      </c>
      <c r="C4736" t="s">
        <v>567</v>
      </c>
      <c r="D4736" t="s">
        <v>64</v>
      </c>
      <c r="E4736">
        <v>1</v>
      </c>
      <c r="F4736">
        <v>0</v>
      </c>
      <c r="G4736">
        <v>0</v>
      </c>
      <c r="H4736">
        <v>1</v>
      </c>
      <c r="I4736">
        <v>0</v>
      </c>
      <c r="J4736">
        <v>0</v>
      </c>
      <c r="K4736">
        <v>0</v>
      </c>
      <c r="L4736">
        <v>5</v>
      </c>
      <c r="M4736">
        <v>5</v>
      </c>
      <c r="N4736">
        <v>2</v>
      </c>
      <c r="O4736">
        <v>2</v>
      </c>
      <c r="P4736">
        <v>1</v>
      </c>
      <c r="Q4736">
        <v>2</v>
      </c>
      <c r="R4736">
        <v>4</v>
      </c>
      <c r="S4736">
        <v>0</v>
      </c>
      <c r="T4736">
        <v>0</v>
      </c>
      <c r="U4736">
        <v>0</v>
      </c>
    </row>
    <row r="4737" spans="1:21" x14ac:dyDescent="0.35">
      <c r="A4737" t="s">
        <v>580</v>
      </c>
      <c r="B4737">
        <v>44388</v>
      </c>
      <c r="C4737" t="s">
        <v>449</v>
      </c>
      <c r="D4737" t="s">
        <v>64</v>
      </c>
      <c r="E4737">
        <v>1</v>
      </c>
      <c r="F4737">
        <v>0</v>
      </c>
      <c r="G4737">
        <v>0</v>
      </c>
      <c r="H4737">
        <v>0</v>
      </c>
      <c r="I4737">
        <v>1</v>
      </c>
      <c r="J4737">
        <v>0</v>
      </c>
      <c r="K4737">
        <v>0</v>
      </c>
      <c r="L4737">
        <v>5</v>
      </c>
      <c r="M4737">
        <v>4</v>
      </c>
      <c r="N4737">
        <v>3</v>
      </c>
      <c r="O4737">
        <v>3</v>
      </c>
      <c r="P4737">
        <v>1</v>
      </c>
      <c r="Q4737">
        <v>3</v>
      </c>
      <c r="R4737">
        <v>2</v>
      </c>
      <c r="S4737">
        <v>0</v>
      </c>
      <c r="T4737">
        <v>0</v>
      </c>
      <c r="U4737">
        <v>1</v>
      </c>
    </row>
    <row r="4738" spans="1:21" x14ac:dyDescent="0.35">
      <c r="A4738" t="s">
        <v>580</v>
      </c>
      <c r="B4738">
        <v>44393</v>
      </c>
      <c r="C4738" t="s">
        <v>568</v>
      </c>
      <c r="D4738" t="s">
        <v>92</v>
      </c>
      <c r="E4738">
        <v>1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4</v>
      </c>
      <c r="M4738">
        <v>5</v>
      </c>
      <c r="N4738">
        <v>4</v>
      </c>
      <c r="O4738">
        <v>4</v>
      </c>
      <c r="P4738">
        <v>2</v>
      </c>
      <c r="Q4738">
        <v>2</v>
      </c>
      <c r="R4738">
        <v>5</v>
      </c>
      <c r="S4738">
        <v>0</v>
      </c>
      <c r="T4738">
        <v>0</v>
      </c>
      <c r="U4738">
        <v>0</v>
      </c>
    </row>
    <row r="4739" spans="1:21" x14ac:dyDescent="0.35">
      <c r="A4739" t="s">
        <v>580</v>
      </c>
      <c r="B4739">
        <v>44394</v>
      </c>
      <c r="C4739" t="s">
        <v>571</v>
      </c>
      <c r="D4739" t="s">
        <v>92</v>
      </c>
      <c r="E4739">
        <v>1</v>
      </c>
      <c r="F4739">
        <v>0</v>
      </c>
      <c r="G4739">
        <v>0</v>
      </c>
      <c r="H4739">
        <v>0</v>
      </c>
      <c r="I4739">
        <v>1</v>
      </c>
      <c r="J4739">
        <v>0</v>
      </c>
      <c r="K4739">
        <v>0</v>
      </c>
      <c r="L4739">
        <v>4.333333333333333</v>
      </c>
      <c r="M4739">
        <v>8</v>
      </c>
      <c r="N4739">
        <v>7</v>
      </c>
      <c r="O4739">
        <v>7</v>
      </c>
      <c r="P4739">
        <v>2</v>
      </c>
      <c r="Q4739">
        <v>1</v>
      </c>
      <c r="R4739">
        <v>1</v>
      </c>
      <c r="S4739">
        <v>0</v>
      </c>
      <c r="T4739">
        <v>0</v>
      </c>
      <c r="U4739">
        <v>0</v>
      </c>
    </row>
    <row r="4740" spans="1:21" x14ac:dyDescent="0.35">
      <c r="A4740" t="s">
        <v>580</v>
      </c>
      <c r="B4740">
        <v>44395</v>
      </c>
      <c r="C4740" t="s">
        <v>449</v>
      </c>
      <c r="D4740" t="s">
        <v>92</v>
      </c>
      <c r="E4740">
        <v>1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4</v>
      </c>
      <c r="M4740">
        <v>6</v>
      </c>
      <c r="N4740">
        <v>3</v>
      </c>
      <c r="O4740">
        <v>3</v>
      </c>
      <c r="P4740">
        <v>0</v>
      </c>
      <c r="Q4740">
        <v>2</v>
      </c>
      <c r="R4740">
        <v>4</v>
      </c>
      <c r="S4740">
        <v>0</v>
      </c>
      <c r="T4740">
        <v>0</v>
      </c>
      <c r="U4740">
        <v>0</v>
      </c>
    </row>
    <row r="4741" spans="1:21" x14ac:dyDescent="0.35">
      <c r="A4741" t="s">
        <v>580</v>
      </c>
      <c r="B4741">
        <v>44396</v>
      </c>
      <c r="C4741" t="s">
        <v>567</v>
      </c>
      <c r="D4741" t="s">
        <v>53</v>
      </c>
      <c r="E4741">
        <v>1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5.666666666666667</v>
      </c>
      <c r="M4741">
        <v>8</v>
      </c>
      <c r="N4741">
        <v>6</v>
      </c>
      <c r="O4741">
        <v>6</v>
      </c>
      <c r="P4741">
        <v>0</v>
      </c>
      <c r="Q4741">
        <v>2</v>
      </c>
      <c r="R4741">
        <v>5</v>
      </c>
      <c r="S4741">
        <v>0</v>
      </c>
      <c r="T4741">
        <v>0</v>
      </c>
      <c r="U4741">
        <v>0</v>
      </c>
    </row>
    <row r="4742" spans="1:21" x14ac:dyDescent="0.35">
      <c r="A4742" t="s">
        <v>580</v>
      </c>
      <c r="B4742">
        <v>44397</v>
      </c>
      <c r="C4742" t="s">
        <v>574</v>
      </c>
      <c r="D4742" t="s">
        <v>53</v>
      </c>
      <c r="E4742">
        <v>1</v>
      </c>
      <c r="F4742">
        <v>0</v>
      </c>
      <c r="G4742">
        <v>0</v>
      </c>
      <c r="H4742">
        <v>1</v>
      </c>
      <c r="I4742">
        <v>0</v>
      </c>
      <c r="J4742">
        <v>0</v>
      </c>
      <c r="K4742">
        <v>0</v>
      </c>
      <c r="L4742">
        <v>5</v>
      </c>
      <c r="M4742">
        <v>4</v>
      </c>
      <c r="N4742">
        <v>1</v>
      </c>
      <c r="O4742">
        <v>1</v>
      </c>
      <c r="P4742">
        <v>0</v>
      </c>
      <c r="Q4742">
        <v>1</v>
      </c>
      <c r="R4742">
        <v>7</v>
      </c>
      <c r="S4742">
        <v>1</v>
      </c>
      <c r="T4742">
        <v>0</v>
      </c>
      <c r="U4742">
        <v>2</v>
      </c>
    </row>
    <row r="4743" spans="1:21" x14ac:dyDescent="0.35">
      <c r="A4743" t="s">
        <v>580</v>
      </c>
      <c r="B4743">
        <v>44398</v>
      </c>
      <c r="C4743" t="s">
        <v>568</v>
      </c>
      <c r="D4743" t="s">
        <v>53</v>
      </c>
      <c r="E4743">
        <v>1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5</v>
      </c>
      <c r="M4743">
        <v>6</v>
      </c>
      <c r="N4743">
        <v>3</v>
      </c>
      <c r="O4743">
        <v>3</v>
      </c>
      <c r="P4743">
        <v>2</v>
      </c>
      <c r="Q4743">
        <v>0</v>
      </c>
      <c r="R4743">
        <v>2</v>
      </c>
      <c r="S4743">
        <v>0</v>
      </c>
      <c r="T4743">
        <v>0</v>
      </c>
      <c r="U4743">
        <v>0</v>
      </c>
    </row>
    <row r="4744" spans="1:21" x14ac:dyDescent="0.35">
      <c r="A4744" t="s">
        <v>580</v>
      </c>
      <c r="B4744">
        <v>44399</v>
      </c>
      <c r="C4744" t="s">
        <v>573</v>
      </c>
      <c r="D4744" t="s">
        <v>66</v>
      </c>
      <c r="E4744">
        <v>1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5.333333333333333</v>
      </c>
      <c r="M4744">
        <v>5</v>
      </c>
      <c r="N4744">
        <v>4</v>
      </c>
      <c r="O4744">
        <v>4</v>
      </c>
      <c r="P4744">
        <v>1</v>
      </c>
      <c r="Q4744">
        <v>3</v>
      </c>
      <c r="R4744">
        <v>4</v>
      </c>
      <c r="S4744">
        <v>0</v>
      </c>
      <c r="T4744">
        <v>0</v>
      </c>
      <c r="U4744">
        <v>0</v>
      </c>
    </row>
    <row r="4745" spans="1:21" x14ac:dyDescent="0.35">
      <c r="A4745" t="s">
        <v>580</v>
      </c>
      <c r="B4745">
        <v>44400</v>
      </c>
      <c r="C4745" t="s">
        <v>571</v>
      </c>
      <c r="D4745" t="s">
        <v>66</v>
      </c>
      <c r="E4745">
        <v>1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4</v>
      </c>
      <c r="M4745">
        <v>6</v>
      </c>
      <c r="N4745">
        <v>3</v>
      </c>
      <c r="O4745">
        <v>3</v>
      </c>
      <c r="P4745">
        <v>1</v>
      </c>
      <c r="Q4745">
        <v>2</v>
      </c>
      <c r="R4745">
        <v>1</v>
      </c>
      <c r="S4745">
        <v>0</v>
      </c>
      <c r="T4745">
        <v>0</v>
      </c>
      <c r="U4745">
        <v>0</v>
      </c>
    </row>
    <row r="4746" spans="1:21" x14ac:dyDescent="0.35">
      <c r="A4746" t="s">
        <v>580</v>
      </c>
      <c r="B4746">
        <v>44401</v>
      </c>
      <c r="C4746" t="s">
        <v>576</v>
      </c>
      <c r="D4746" t="s">
        <v>66</v>
      </c>
      <c r="E4746">
        <v>1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3</v>
      </c>
      <c r="M4746">
        <v>1</v>
      </c>
      <c r="N4746">
        <v>1</v>
      </c>
      <c r="O4746">
        <v>1</v>
      </c>
      <c r="P4746">
        <v>1</v>
      </c>
      <c r="Q4746">
        <v>0</v>
      </c>
      <c r="R4746">
        <v>3</v>
      </c>
      <c r="S4746">
        <v>0</v>
      </c>
      <c r="T4746">
        <v>0</v>
      </c>
      <c r="U4746">
        <v>0</v>
      </c>
    </row>
    <row r="4747" spans="1:21" x14ac:dyDescent="0.35">
      <c r="A4747" t="s">
        <v>580</v>
      </c>
      <c r="B4747">
        <v>44402</v>
      </c>
      <c r="C4747" t="s">
        <v>567</v>
      </c>
      <c r="D4747" t="s">
        <v>66</v>
      </c>
      <c r="E4747">
        <v>1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7</v>
      </c>
      <c r="M4747">
        <v>5</v>
      </c>
      <c r="N4747">
        <v>1</v>
      </c>
      <c r="O4747">
        <v>1</v>
      </c>
      <c r="P4747">
        <v>1</v>
      </c>
      <c r="Q4747">
        <v>1</v>
      </c>
      <c r="R4747">
        <v>6</v>
      </c>
      <c r="S4747">
        <v>0</v>
      </c>
      <c r="T4747">
        <v>0</v>
      </c>
      <c r="U4747">
        <v>0</v>
      </c>
    </row>
    <row r="4748" spans="1:21" x14ac:dyDescent="0.35">
      <c r="A4748" t="s">
        <v>580</v>
      </c>
      <c r="B4748" t="s">
        <v>0</v>
      </c>
      <c r="C4748" t="s">
        <v>1</v>
      </c>
      <c r="D4748" t="s">
        <v>2</v>
      </c>
      <c r="E4748" t="s">
        <v>3</v>
      </c>
      <c r="F4748" t="s">
        <v>4</v>
      </c>
      <c r="G4748" t="s">
        <v>5</v>
      </c>
      <c r="H4748" t="s">
        <v>6</v>
      </c>
      <c r="I4748" t="s">
        <v>7</v>
      </c>
      <c r="J4748" t="s">
        <v>8</v>
      </c>
      <c r="K4748" t="s">
        <v>9</v>
      </c>
      <c r="L4748" t="s">
        <v>10</v>
      </c>
      <c r="M4748" t="s">
        <v>11</v>
      </c>
      <c r="N4748" t="s">
        <v>12</v>
      </c>
      <c r="O4748" t="s">
        <v>13</v>
      </c>
      <c r="P4748" t="s">
        <v>14</v>
      </c>
      <c r="Q4748" t="s">
        <v>15</v>
      </c>
      <c r="R4748" t="s">
        <v>16</v>
      </c>
      <c r="S4748" t="s">
        <v>17</v>
      </c>
      <c r="T4748" t="s">
        <v>18</v>
      </c>
      <c r="U4748" t="s">
        <v>19</v>
      </c>
    </row>
    <row r="4749" spans="1:21" x14ac:dyDescent="0.35">
      <c r="A4749" t="s">
        <v>580</v>
      </c>
      <c r="B4749">
        <v>44404</v>
      </c>
      <c r="C4749" t="s">
        <v>574</v>
      </c>
      <c r="D4749" t="s">
        <v>71</v>
      </c>
      <c r="E4749">
        <v>1</v>
      </c>
      <c r="F4749">
        <v>0</v>
      </c>
      <c r="G4749">
        <v>0</v>
      </c>
      <c r="H4749">
        <v>0</v>
      </c>
      <c r="I4749">
        <v>1</v>
      </c>
      <c r="J4749">
        <v>0</v>
      </c>
      <c r="K4749">
        <v>0</v>
      </c>
      <c r="L4749">
        <v>6</v>
      </c>
      <c r="M4749">
        <v>9</v>
      </c>
      <c r="N4749">
        <v>3</v>
      </c>
      <c r="O4749">
        <v>3</v>
      </c>
      <c r="P4749">
        <v>0</v>
      </c>
      <c r="Q4749">
        <v>3</v>
      </c>
      <c r="R4749">
        <v>6</v>
      </c>
      <c r="S4749">
        <v>0</v>
      </c>
      <c r="T4749">
        <v>0</v>
      </c>
      <c r="U4749">
        <v>1</v>
      </c>
    </row>
    <row r="4750" spans="1:21" x14ac:dyDescent="0.35">
      <c r="A4750" t="s">
        <v>580</v>
      </c>
      <c r="B4750">
        <v>44405</v>
      </c>
      <c r="C4750" t="s">
        <v>568</v>
      </c>
      <c r="D4750" t="s">
        <v>71</v>
      </c>
      <c r="E4750">
        <v>1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5</v>
      </c>
      <c r="M4750">
        <v>3</v>
      </c>
      <c r="N4750">
        <v>1</v>
      </c>
      <c r="O4750">
        <v>0</v>
      </c>
      <c r="P4750">
        <v>0</v>
      </c>
      <c r="Q4750">
        <v>1</v>
      </c>
      <c r="R4750">
        <v>9</v>
      </c>
      <c r="S4750">
        <v>0</v>
      </c>
      <c r="T4750">
        <v>0</v>
      </c>
      <c r="U4750">
        <v>0</v>
      </c>
    </row>
    <row r="4751" spans="1:21" x14ac:dyDescent="0.35">
      <c r="A4751" t="s">
        <v>580</v>
      </c>
      <c r="B4751">
        <v>44406</v>
      </c>
      <c r="C4751" t="s">
        <v>573</v>
      </c>
      <c r="D4751" t="s">
        <v>71</v>
      </c>
      <c r="E4751">
        <v>1</v>
      </c>
      <c r="F4751">
        <v>0</v>
      </c>
      <c r="G4751">
        <v>0</v>
      </c>
      <c r="H4751">
        <v>1</v>
      </c>
      <c r="I4751">
        <v>0</v>
      </c>
      <c r="J4751">
        <v>0</v>
      </c>
      <c r="K4751">
        <v>0</v>
      </c>
      <c r="L4751">
        <v>6</v>
      </c>
      <c r="M4751">
        <v>3</v>
      </c>
      <c r="N4751">
        <v>0</v>
      </c>
      <c r="O4751">
        <v>0</v>
      </c>
      <c r="P4751">
        <v>0</v>
      </c>
      <c r="Q4751">
        <v>2</v>
      </c>
      <c r="R4751">
        <v>8</v>
      </c>
      <c r="S4751">
        <v>0</v>
      </c>
      <c r="T4751">
        <v>0</v>
      </c>
      <c r="U4751">
        <v>1</v>
      </c>
    </row>
    <row r="4752" spans="1:21" x14ac:dyDescent="0.35">
      <c r="A4752" t="s">
        <v>580</v>
      </c>
      <c r="B4752">
        <v>44407</v>
      </c>
      <c r="C4752" t="s">
        <v>571</v>
      </c>
      <c r="D4752" t="s">
        <v>55</v>
      </c>
      <c r="E4752">
        <v>1</v>
      </c>
      <c r="F4752">
        <v>0</v>
      </c>
      <c r="G4752">
        <v>0</v>
      </c>
      <c r="H4752">
        <v>1</v>
      </c>
      <c r="I4752">
        <v>0</v>
      </c>
      <c r="J4752">
        <v>0</v>
      </c>
      <c r="K4752">
        <v>0</v>
      </c>
      <c r="L4752">
        <v>5</v>
      </c>
      <c r="M4752">
        <v>8</v>
      </c>
      <c r="N4752">
        <v>3</v>
      </c>
      <c r="O4752">
        <v>3</v>
      </c>
      <c r="P4752">
        <v>0</v>
      </c>
      <c r="Q4752">
        <v>2</v>
      </c>
      <c r="R4752">
        <v>7</v>
      </c>
      <c r="S4752">
        <v>0</v>
      </c>
      <c r="T4752">
        <v>0</v>
      </c>
      <c r="U4752">
        <v>0</v>
      </c>
    </row>
    <row r="4753" spans="1:21" x14ac:dyDescent="0.35">
      <c r="A4753" t="s">
        <v>580</v>
      </c>
      <c r="B4753">
        <v>44408</v>
      </c>
      <c r="C4753" t="s">
        <v>567</v>
      </c>
      <c r="D4753" t="s">
        <v>55</v>
      </c>
      <c r="E4753">
        <v>1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5</v>
      </c>
      <c r="M4753">
        <v>4</v>
      </c>
      <c r="N4753">
        <v>5</v>
      </c>
      <c r="O4753">
        <v>5</v>
      </c>
      <c r="P4753">
        <v>2</v>
      </c>
      <c r="Q4753">
        <v>1</v>
      </c>
      <c r="R4753">
        <v>4</v>
      </c>
      <c r="S4753">
        <v>0</v>
      </c>
      <c r="T4753">
        <v>0</v>
      </c>
      <c r="U4753">
        <v>1</v>
      </c>
    </row>
    <row r="4754" spans="1:21" x14ac:dyDescent="0.35">
      <c r="A4754" t="s">
        <v>580</v>
      </c>
      <c r="B4754">
        <v>44409</v>
      </c>
      <c r="C4754" t="s">
        <v>574</v>
      </c>
      <c r="D4754" t="s">
        <v>55</v>
      </c>
      <c r="E4754">
        <v>1</v>
      </c>
      <c r="F4754">
        <v>0</v>
      </c>
      <c r="G4754">
        <v>0</v>
      </c>
      <c r="H4754">
        <v>1</v>
      </c>
      <c r="I4754">
        <v>0</v>
      </c>
      <c r="J4754">
        <v>0</v>
      </c>
      <c r="K4754">
        <v>0</v>
      </c>
      <c r="L4754">
        <v>6</v>
      </c>
      <c r="M4754">
        <v>4</v>
      </c>
      <c r="N4754">
        <v>1</v>
      </c>
      <c r="O4754">
        <v>1</v>
      </c>
      <c r="P4754">
        <v>1</v>
      </c>
      <c r="Q4754">
        <v>2</v>
      </c>
      <c r="R4754">
        <v>7</v>
      </c>
      <c r="S4754">
        <v>0</v>
      </c>
      <c r="T4754">
        <v>0</v>
      </c>
      <c r="U4754">
        <v>0</v>
      </c>
    </row>
    <row r="4755" spans="1:21" x14ac:dyDescent="0.35">
      <c r="A4755" t="s">
        <v>580</v>
      </c>
      <c r="B4755">
        <v>44410</v>
      </c>
      <c r="C4755" t="s">
        <v>568</v>
      </c>
      <c r="D4755" t="s">
        <v>46</v>
      </c>
      <c r="E4755">
        <v>1</v>
      </c>
      <c r="F4755">
        <v>0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4</v>
      </c>
      <c r="M4755">
        <v>9</v>
      </c>
      <c r="N4755">
        <v>6</v>
      </c>
      <c r="O4755">
        <v>6</v>
      </c>
      <c r="P4755">
        <v>0</v>
      </c>
      <c r="Q4755">
        <v>3</v>
      </c>
      <c r="R4755">
        <v>3</v>
      </c>
      <c r="S4755">
        <v>0</v>
      </c>
      <c r="T4755">
        <v>0</v>
      </c>
      <c r="U4755">
        <v>1</v>
      </c>
    </row>
    <row r="4756" spans="1:21" x14ac:dyDescent="0.35">
      <c r="A4756" t="s">
        <v>580</v>
      </c>
      <c r="B4756">
        <v>44411</v>
      </c>
      <c r="C4756" t="s">
        <v>573</v>
      </c>
      <c r="D4756" t="s">
        <v>46</v>
      </c>
      <c r="E4756">
        <v>1</v>
      </c>
      <c r="F4756">
        <v>0</v>
      </c>
      <c r="G4756">
        <v>0</v>
      </c>
      <c r="H4756">
        <v>0</v>
      </c>
      <c r="I4756">
        <v>1</v>
      </c>
      <c r="J4756">
        <v>0</v>
      </c>
      <c r="K4756">
        <v>0</v>
      </c>
      <c r="L4756">
        <v>5</v>
      </c>
      <c r="M4756">
        <v>5</v>
      </c>
      <c r="N4756">
        <v>3</v>
      </c>
      <c r="O4756">
        <v>3</v>
      </c>
      <c r="P4756">
        <v>2</v>
      </c>
      <c r="Q4756">
        <v>2</v>
      </c>
      <c r="R4756">
        <v>3</v>
      </c>
      <c r="S4756">
        <v>0</v>
      </c>
      <c r="T4756">
        <v>0</v>
      </c>
      <c r="U4756">
        <v>0</v>
      </c>
    </row>
    <row r="4757" spans="1:21" x14ac:dyDescent="0.35">
      <c r="A4757" t="s">
        <v>580</v>
      </c>
      <c r="B4757">
        <v>44412</v>
      </c>
      <c r="C4757" t="s">
        <v>571</v>
      </c>
      <c r="D4757" t="s">
        <v>46</v>
      </c>
      <c r="E4757">
        <v>1</v>
      </c>
      <c r="F4757">
        <v>0</v>
      </c>
      <c r="G4757">
        <v>0</v>
      </c>
      <c r="H4757">
        <v>1</v>
      </c>
      <c r="I4757">
        <v>0</v>
      </c>
      <c r="J4757">
        <v>0</v>
      </c>
      <c r="K4757">
        <v>0</v>
      </c>
      <c r="L4757">
        <v>5</v>
      </c>
      <c r="M4757">
        <v>5</v>
      </c>
      <c r="N4757">
        <v>2</v>
      </c>
      <c r="O4757">
        <v>2</v>
      </c>
      <c r="P4757">
        <v>0</v>
      </c>
      <c r="Q4757">
        <v>0</v>
      </c>
      <c r="R4757">
        <v>6</v>
      </c>
      <c r="S4757">
        <v>0</v>
      </c>
      <c r="T4757">
        <v>0</v>
      </c>
      <c r="U4757">
        <v>0</v>
      </c>
    </row>
    <row r="4758" spans="1:21" x14ac:dyDescent="0.35">
      <c r="A4758" t="s">
        <v>580</v>
      </c>
      <c r="B4758">
        <v>44414</v>
      </c>
      <c r="C4758" t="s">
        <v>567</v>
      </c>
      <c r="D4758" t="s">
        <v>67</v>
      </c>
      <c r="E4758">
        <v>1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5</v>
      </c>
      <c r="M4758">
        <v>9</v>
      </c>
      <c r="N4758">
        <v>5</v>
      </c>
      <c r="O4758">
        <v>5</v>
      </c>
      <c r="P4758">
        <v>2</v>
      </c>
      <c r="Q4758">
        <v>0</v>
      </c>
      <c r="R4758">
        <v>4</v>
      </c>
      <c r="S4758">
        <v>0</v>
      </c>
      <c r="T4758">
        <v>0</v>
      </c>
      <c r="U4758">
        <v>0</v>
      </c>
    </row>
    <row r="4759" spans="1:21" x14ac:dyDescent="0.35">
      <c r="A4759" t="s">
        <v>580</v>
      </c>
      <c r="B4759">
        <v>44415</v>
      </c>
      <c r="C4759" t="s">
        <v>574</v>
      </c>
      <c r="D4759" t="s">
        <v>67</v>
      </c>
      <c r="E4759">
        <v>1</v>
      </c>
      <c r="F4759">
        <v>0</v>
      </c>
      <c r="G4759">
        <v>0</v>
      </c>
      <c r="H4759">
        <v>1</v>
      </c>
      <c r="I4759">
        <v>0</v>
      </c>
      <c r="J4759">
        <v>0</v>
      </c>
      <c r="K4759">
        <v>0</v>
      </c>
      <c r="L4759">
        <v>7</v>
      </c>
      <c r="M4759">
        <v>5</v>
      </c>
      <c r="N4759">
        <v>3</v>
      </c>
      <c r="O4759">
        <v>3</v>
      </c>
      <c r="P4759">
        <v>1</v>
      </c>
      <c r="Q4759">
        <v>1</v>
      </c>
      <c r="R4759">
        <v>8</v>
      </c>
      <c r="S4759">
        <v>0</v>
      </c>
      <c r="T4759">
        <v>0</v>
      </c>
      <c r="U4759">
        <v>0</v>
      </c>
    </row>
    <row r="4760" spans="1:21" x14ac:dyDescent="0.35">
      <c r="A4760" t="s">
        <v>580</v>
      </c>
      <c r="B4760">
        <v>44416</v>
      </c>
      <c r="C4760" t="s">
        <v>568</v>
      </c>
      <c r="D4760" t="s">
        <v>67</v>
      </c>
      <c r="E4760">
        <v>1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5</v>
      </c>
      <c r="M4760">
        <v>10</v>
      </c>
      <c r="N4760">
        <v>5</v>
      </c>
      <c r="O4760">
        <v>5</v>
      </c>
      <c r="P4760">
        <v>2</v>
      </c>
      <c r="Q4760">
        <v>1</v>
      </c>
      <c r="R4760">
        <v>2</v>
      </c>
      <c r="S4760">
        <v>1</v>
      </c>
      <c r="T4760">
        <v>0</v>
      </c>
      <c r="U4760">
        <v>0</v>
      </c>
    </row>
    <row r="4761" spans="1:21" x14ac:dyDescent="0.35">
      <c r="A4761" t="s">
        <v>580</v>
      </c>
      <c r="B4761">
        <v>44418</v>
      </c>
      <c r="C4761" t="s">
        <v>573</v>
      </c>
      <c r="D4761" t="s">
        <v>38</v>
      </c>
      <c r="E4761">
        <v>1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6</v>
      </c>
      <c r="M4761">
        <v>6</v>
      </c>
      <c r="N4761">
        <v>4</v>
      </c>
      <c r="O4761">
        <v>4</v>
      </c>
      <c r="P4761">
        <v>2</v>
      </c>
      <c r="Q4761">
        <v>3</v>
      </c>
      <c r="R4761">
        <v>7</v>
      </c>
      <c r="S4761">
        <v>0</v>
      </c>
      <c r="T4761">
        <v>0</v>
      </c>
      <c r="U4761">
        <v>0</v>
      </c>
    </row>
    <row r="4762" spans="1:21" x14ac:dyDescent="0.35">
      <c r="A4762" t="s">
        <v>580</v>
      </c>
      <c r="B4762">
        <v>44419</v>
      </c>
      <c r="C4762" t="s">
        <v>571</v>
      </c>
      <c r="D4762" t="s">
        <v>38</v>
      </c>
      <c r="E4762">
        <v>1</v>
      </c>
      <c r="F4762">
        <v>0</v>
      </c>
      <c r="G4762">
        <v>0</v>
      </c>
      <c r="H4762">
        <v>0</v>
      </c>
      <c r="I4762">
        <v>1</v>
      </c>
      <c r="J4762">
        <v>0</v>
      </c>
      <c r="K4762">
        <v>0</v>
      </c>
      <c r="L4762">
        <v>3.3333333333333335</v>
      </c>
      <c r="M4762">
        <v>11</v>
      </c>
      <c r="N4762">
        <v>10</v>
      </c>
      <c r="O4762">
        <v>10</v>
      </c>
      <c r="P4762">
        <v>0</v>
      </c>
      <c r="Q4762">
        <v>6</v>
      </c>
      <c r="R4762">
        <v>3</v>
      </c>
      <c r="S4762">
        <v>0</v>
      </c>
      <c r="T4762">
        <v>0</v>
      </c>
      <c r="U4762">
        <v>0</v>
      </c>
    </row>
    <row r="4763" spans="1:21" x14ac:dyDescent="0.35">
      <c r="A4763" t="s">
        <v>580</v>
      </c>
      <c r="B4763">
        <v>44420</v>
      </c>
      <c r="C4763" t="s">
        <v>576</v>
      </c>
      <c r="D4763" t="s">
        <v>38</v>
      </c>
      <c r="E4763">
        <v>1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4</v>
      </c>
      <c r="M4763">
        <v>1</v>
      </c>
      <c r="N4763">
        <v>1</v>
      </c>
      <c r="O4763">
        <v>1</v>
      </c>
      <c r="P4763">
        <v>0</v>
      </c>
      <c r="Q4763">
        <v>2</v>
      </c>
      <c r="R4763">
        <v>4</v>
      </c>
      <c r="S4763">
        <v>0</v>
      </c>
      <c r="T4763">
        <v>0</v>
      </c>
      <c r="U4763">
        <v>0</v>
      </c>
    </row>
    <row r="4764" spans="1:21" x14ac:dyDescent="0.35">
      <c r="A4764" t="s">
        <v>580</v>
      </c>
      <c r="B4764">
        <v>44421</v>
      </c>
      <c r="C4764" t="s">
        <v>574</v>
      </c>
      <c r="D4764" t="s">
        <v>56</v>
      </c>
      <c r="E4764">
        <v>1</v>
      </c>
      <c r="F4764">
        <v>0</v>
      </c>
      <c r="G4764">
        <v>0</v>
      </c>
      <c r="H4764">
        <v>1</v>
      </c>
      <c r="I4764">
        <v>0</v>
      </c>
      <c r="J4764">
        <v>0</v>
      </c>
      <c r="K4764">
        <v>0</v>
      </c>
      <c r="L4764">
        <v>5.333333333333333</v>
      </c>
      <c r="M4764">
        <v>8</v>
      </c>
      <c r="N4764">
        <v>3</v>
      </c>
      <c r="O4764">
        <v>2</v>
      </c>
      <c r="P4764">
        <v>0</v>
      </c>
      <c r="Q4764">
        <v>2</v>
      </c>
      <c r="R4764">
        <v>6</v>
      </c>
      <c r="S4764">
        <v>0</v>
      </c>
      <c r="T4764">
        <v>0</v>
      </c>
      <c r="U4764">
        <v>0</v>
      </c>
    </row>
    <row r="4765" spans="1:21" x14ac:dyDescent="0.35">
      <c r="A4765" t="s">
        <v>580</v>
      </c>
      <c r="B4765">
        <v>44422</v>
      </c>
      <c r="C4765" t="s">
        <v>568</v>
      </c>
      <c r="D4765" t="s">
        <v>56</v>
      </c>
      <c r="E4765">
        <v>1</v>
      </c>
      <c r="F4765">
        <v>0</v>
      </c>
      <c r="G4765">
        <v>0</v>
      </c>
      <c r="H4765">
        <v>0</v>
      </c>
      <c r="I4765">
        <v>1</v>
      </c>
      <c r="J4765">
        <v>0</v>
      </c>
      <c r="K4765">
        <v>0</v>
      </c>
      <c r="L4765">
        <v>5</v>
      </c>
      <c r="M4765">
        <v>11</v>
      </c>
      <c r="N4765">
        <v>7</v>
      </c>
      <c r="O4765">
        <v>7</v>
      </c>
      <c r="P4765">
        <v>2</v>
      </c>
      <c r="Q4765">
        <v>1</v>
      </c>
      <c r="R4765">
        <v>5</v>
      </c>
      <c r="S4765">
        <v>0</v>
      </c>
      <c r="T4765">
        <v>0</v>
      </c>
      <c r="U4765">
        <v>1</v>
      </c>
    </row>
    <row r="4766" spans="1:21" x14ac:dyDescent="0.35">
      <c r="A4766" t="s">
        <v>580</v>
      </c>
      <c r="B4766">
        <v>44423</v>
      </c>
      <c r="C4766" t="s">
        <v>573</v>
      </c>
      <c r="D4766" t="s">
        <v>56</v>
      </c>
      <c r="E4766">
        <v>1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3</v>
      </c>
      <c r="M4766">
        <v>2</v>
      </c>
      <c r="N4766">
        <v>2</v>
      </c>
      <c r="O4766">
        <v>2</v>
      </c>
      <c r="P4766">
        <v>0</v>
      </c>
      <c r="Q4766">
        <v>5</v>
      </c>
      <c r="R4766">
        <v>2</v>
      </c>
      <c r="S4766">
        <v>0</v>
      </c>
      <c r="T4766">
        <v>0</v>
      </c>
      <c r="U4766">
        <v>0</v>
      </c>
    </row>
    <row r="4767" spans="1:21" x14ac:dyDescent="0.35">
      <c r="A4767" t="s">
        <v>580</v>
      </c>
      <c r="B4767">
        <v>44424</v>
      </c>
      <c r="C4767" t="s">
        <v>575</v>
      </c>
      <c r="D4767" t="s">
        <v>53</v>
      </c>
      <c r="E4767">
        <v>1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2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1</v>
      </c>
      <c r="S4767">
        <v>0</v>
      </c>
      <c r="T4767">
        <v>0</v>
      </c>
      <c r="U4767">
        <v>0</v>
      </c>
    </row>
    <row r="4768" spans="1:21" x14ac:dyDescent="0.35">
      <c r="A4768" t="s">
        <v>580</v>
      </c>
      <c r="B4768">
        <v>44425</v>
      </c>
      <c r="C4768" t="s">
        <v>576</v>
      </c>
      <c r="D4768" t="s">
        <v>53</v>
      </c>
      <c r="E4768">
        <v>1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4</v>
      </c>
      <c r="M4768">
        <v>1</v>
      </c>
      <c r="N4768">
        <v>0</v>
      </c>
      <c r="O4768">
        <v>0</v>
      </c>
      <c r="P4768">
        <v>0</v>
      </c>
      <c r="Q4768">
        <v>1</v>
      </c>
      <c r="R4768">
        <v>3</v>
      </c>
      <c r="S4768">
        <v>0</v>
      </c>
      <c r="T4768">
        <v>0</v>
      </c>
      <c r="U4768">
        <v>0</v>
      </c>
    </row>
    <row r="4769" spans="1:21" x14ac:dyDescent="0.35">
      <c r="A4769" t="s">
        <v>580</v>
      </c>
      <c r="B4769" t="s">
        <v>0</v>
      </c>
      <c r="C4769" t="s">
        <v>1</v>
      </c>
      <c r="D4769" t="s">
        <v>2</v>
      </c>
      <c r="E4769" t="s">
        <v>3</v>
      </c>
      <c r="F4769" t="s">
        <v>4</v>
      </c>
      <c r="G4769" t="s">
        <v>5</v>
      </c>
      <c r="H4769" t="s">
        <v>6</v>
      </c>
      <c r="I4769" t="s">
        <v>7</v>
      </c>
      <c r="J4769" t="s">
        <v>8</v>
      </c>
      <c r="K4769" t="s">
        <v>9</v>
      </c>
      <c r="L4769" t="s">
        <v>10</v>
      </c>
      <c r="M4769" t="s">
        <v>11</v>
      </c>
      <c r="N4769" t="s">
        <v>12</v>
      </c>
      <c r="O4769" t="s">
        <v>13</v>
      </c>
      <c r="P4769" t="s">
        <v>14</v>
      </c>
      <c r="Q4769" t="s">
        <v>15</v>
      </c>
      <c r="R4769" t="s">
        <v>16</v>
      </c>
      <c r="S4769" t="s">
        <v>17</v>
      </c>
      <c r="T4769" t="s">
        <v>18</v>
      </c>
      <c r="U4769" t="s">
        <v>19</v>
      </c>
    </row>
    <row r="4770" spans="1:21" x14ac:dyDescent="0.35">
      <c r="A4770" t="s">
        <v>580</v>
      </c>
      <c r="B4770">
        <v>44426</v>
      </c>
      <c r="C4770" t="s">
        <v>577</v>
      </c>
      <c r="D4770" t="s">
        <v>53</v>
      </c>
      <c r="E4770">
        <v>1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1</v>
      </c>
      <c r="M4770">
        <v>3</v>
      </c>
      <c r="N4770">
        <v>2</v>
      </c>
      <c r="O4770">
        <v>2</v>
      </c>
      <c r="P4770">
        <v>1</v>
      </c>
      <c r="Q4770">
        <v>0</v>
      </c>
      <c r="R4770">
        <v>3</v>
      </c>
      <c r="S4770">
        <v>0</v>
      </c>
      <c r="T4770">
        <v>0</v>
      </c>
      <c r="U4770">
        <v>0</v>
      </c>
    </row>
    <row r="4771" spans="1:21" x14ac:dyDescent="0.35">
      <c r="A4771" t="s">
        <v>580</v>
      </c>
      <c r="B4771">
        <v>44427</v>
      </c>
      <c r="C4771" t="s">
        <v>574</v>
      </c>
      <c r="D4771" t="s">
        <v>53</v>
      </c>
      <c r="E4771">
        <v>1</v>
      </c>
      <c r="F4771">
        <v>0</v>
      </c>
      <c r="G4771">
        <v>0</v>
      </c>
      <c r="H4771">
        <v>1</v>
      </c>
      <c r="I4771">
        <v>0</v>
      </c>
      <c r="J4771">
        <v>0</v>
      </c>
      <c r="K4771">
        <v>0</v>
      </c>
      <c r="L4771">
        <v>5</v>
      </c>
      <c r="M4771">
        <v>5</v>
      </c>
      <c r="N4771">
        <v>1</v>
      </c>
      <c r="O4771">
        <v>1</v>
      </c>
      <c r="P4771">
        <v>0</v>
      </c>
      <c r="Q4771">
        <v>1</v>
      </c>
      <c r="R4771">
        <v>8</v>
      </c>
      <c r="S4771">
        <v>0</v>
      </c>
      <c r="T4771">
        <v>0</v>
      </c>
      <c r="U4771">
        <v>0</v>
      </c>
    </row>
    <row r="4772" spans="1:21" x14ac:dyDescent="0.35">
      <c r="A4772" t="s">
        <v>580</v>
      </c>
      <c r="B4772">
        <v>44428</v>
      </c>
      <c r="C4772" t="s">
        <v>568</v>
      </c>
      <c r="D4772" t="s">
        <v>21</v>
      </c>
      <c r="E4772">
        <v>1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5</v>
      </c>
      <c r="M4772">
        <v>8</v>
      </c>
      <c r="N4772">
        <v>4</v>
      </c>
      <c r="O4772">
        <v>3</v>
      </c>
      <c r="P4772">
        <v>1</v>
      </c>
      <c r="Q4772">
        <v>0</v>
      </c>
      <c r="R4772">
        <v>9</v>
      </c>
      <c r="S4772">
        <v>0</v>
      </c>
      <c r="T4772">
        <v>0</v>
      </c>
      <c r="U4772">
        <v>1</v>
      </c>
    </row>
    <row r="4773" spans="1:21" x14ac:dyDescent="0.35">
      <c r="A4773" t="s">
        <v>580</v>
      </c>
      <c r="B4773">
        <v>44429</v>
      </c>
      <c r="C4773" t="s">
        <v>573</v>
      </c>
      <c r="D4773" t="s">
        <v>21</v>
      </c>
      <c r="E4773">
        <v>1</v>
      </c>
      <c r="F4773">
        <v>0</v>
      </c>
      <c r="G4773">
        <v>0</v>
      </c>
      <c r="H4773">
        <v>1</v>
      </c>
      <c r="I4773">
        <v>0</v>
      </c>
      <c r="J4773">
        <v>0</v>
      </c>
      <c r="K4773">
        <v>0</v>
      </c>
      <c r="L4773">
        <v>6</v>
      </c>
      <c r="M4773">
        <v>5</v>
      </c>
      <c r="N4773">
        <v>2</v>
      </c>
      <c r="O4773">
        <v>2</v>
      </c>
      <c r="P4773">
        <v>1</v>
      </c>
      <c r="Q4773">
        <v>1</v>
      </c>
      <c r="R4773">
        <v>5</v>
      </c>
      <c r="S4773">
        <v>0</v>
      </c>
      <c r="T4773">
        <v>0</v>
      </c>
      <c r="U4773">
        <v>1</v>
      </c>
    </row>
    <row r="4774" spans="1:21" x14ac:dyDescent="0.35">
      <c r="A4774" t="s">
        <v>580</v>
      </c>
      <c r="B4774">
        <v>44430</v>
      </c>
      <c r="C4774" t="s">
        <v>569</v>
      </c>
      <c r="D4774" t="s">
        <v>21</v>
      </c>
      <c r="E4774">
        <v>1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2</v>
      </c>
      <c r="M4774">
        <v>1</v>
      </c>
      <c r="N4774">
        <v>0</v>
      </c>
      <c r="O4774">
        <v>0</v>
      </c>
      <c r="P4774">
        <v>0</v>
      </c>
      <c r="Q4774">
        <v>1</v>
      </c>
      <c r="R4774">
        <v>4</v>
      </c>
      <c r="S4774">
        <v>0</v>
      </c>
      <c r="T4774">
        <v>0</v>
      </c>
      <c r="U4774">
        <v>0</v>
      </c>
    </row>
    <row r="4775" spans="1:21" x14ac:dyDescent="0.35">
      <c r="A4775" t="s">
        <v>580</v>
      </c>
      <c r="B4775">
        <v>44432</v>
      </c>
      <c r="C4775" t="s">
        <v>576</v>
      </c>
      <c r="D4775" t="s">
        <v>119</v>
      </c>
      <c r="E4775">
        <v>1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5</v>
      </c>
      <c r="M4775">
        <v>4</v>
      </c>
      <c r="N4775">
        <v>1</v>
      </c>
      <c r="O4775">
        <v>1</v>
      </c>
      <c r="P4775">
        <v>0</v>
      </c>
      <c r="Q4775">
        <v>1</v>
      </c>
      <c r="R4775">
        <v>1</v>
      </c>
      <c r="S4775">
        <v>0</v>
      </c>
      <c r="T4775">
        <v>0</v>
      </c>
      <c r="U4775">
        <v>0</v>
      </c>
    </row>
    <row r="4776" spans="1:21" x14ac:dyDescent="0.35">
      <c r="A4776" t="s">
        <v>580</v>
      </c>
      <c r="B4776">
        <v>44433</v>
      </c>
      <c r="C4776" t="s">
        <v>567</v>
      </c>
      <c r="D4776" t="s">
        <v>119</v>
      </c>
      <c r="E4776">
        <v>1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4</v>
      </c>
      <c r="M4776">
        <v>5</v>
      </c>
      <c r="N4776">
        <v>2</v>
      </c>
      <c r="O4776">
        <v>2</v>
      </c>
      <c r="P4776">
        <v>0</v>
      </c>
      <c r="Q4776">
        <v>2</v>
      </c>
      <c r="R4776">
        <v>0</v>
      </c>
      <c r="S4776">
        <v>0</v>
      </c>
      <c r="T4776">
        <v>0</v>
      </c>
      <c r="U4776">
        <v>0</v>
      </c>
    </row>
    <row r="4777" spans="1:21" x14ac:dyDescent="0.35">
      <c r="A4777" t="s">
        <v>580</v>
      </c>
      <c r="B4777">
        <v>44435</v>
      </c>
      <c r="C4777" t="s">
        <v>574</v>
      </c>
      <c r="D4777" t="s">
        <v>67</v>
      </c>
      <c r="E4777">
        <v>1</v>
      </c>
      <c r="F4777">
        <v>0</v>
      </c>
      <c r="G4777">
        <v>0</v>
      </c>
      <c r="H4777">
        <v>1</v>
      </c>
      <c r="I4777">
        <v>0</v>
      </c>
      <c r="J4777">
        <v>0</v>
      </c>
      <c r="K4777">
        <v>0</v>
      </c>
      <c r="L4777">
        <v>6</v>
      </c>
      <c r="M4777">
        <v>8</v>
      </c>
      <c r="N4777">
        <v>2</v>
      </c>
      <c r="O4777">
        <v>2</v>
      </c>
      <c r="P4777">
        <v>1</v>
      </c>
      <c r="Q4777">
        <v>0</v>
      </c>
      <c r="R4777">
        <v>4</v>
      </c>
      <c r="S4777">
        <v>1</v>
      </c>
      <c r="T4777">
        <v>0</v>
      </c>
      <c r="U4777">
        <v>0</v>
      </c>
    </row>
    <row r="4778" spans="1:21" x14ac:dyDescent="0.35">
      <c r="A4778" t="s">
        <v>580</v>
      </c>
      <c r="B4778">
        <v>44436</v>
      </c>
      <c r="C4778" t="s">
        <v>568</v>
      </c>
      <c r="D4778" t="s">
        <v>67</v>
      </c>
      <c r="E4778">
        <v>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4.333333333333333</v>
      </c>
      <c r="M4778">
        <v>3</v>
      </c>
      <c r="N4778">
        <v>1</v>
      </c>
      <c r="O4778">
        <v>1</v>
      </c>
      <c r="P4778">
        <v>0</v>
      </c>
      <c r="Q4778">
        <v>2</v>
      </c>
      <c r="R4778">
        <v>6</v>
      </c>
      <c r="S4778">
        <v>0</v>
      </c>
      <c r="T4778">
        <v>0</v>
      </c>
      <c r="U4778">
        <v>0</v>
      </c>
    </row>
    <row r="4779" spans="1:21" x14ac:dyDescent="0.35">
      <c r="A4779" t="s">
        <v>580</v>
      </c>
      <c r="B4779">
        <v>44437</v>
      </c>
      <c r="C4779" t="s">
        <v>569</v>
      </c>
      <c r="D4779" t="s">
        <v>67</v>
      </c>
      <c r="E4779">
        <v>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4</v>
      </c>
      <c r="M4779">
        <v>4</v>
      </c>
      <c r="N4779">
        <v>2</v>
      </c>
      <c r="O4779">
        <v>2</v>
      </c>
      <c r="P4779">
        <v>1</v>
      </c>
      <c r="Q4779">
        <v>1</v>
      </c>
      <c r="R4779">
        <v>6</v>
      </c>
      <c r="S4779">
        <v>0</v>
      </c>
      <c r="T4779">
        <v>0</v>
      </c>
      <c r="U4779">
        <v>0</v>
      </c>
    </row>
    <row r="4780" spans="1:21" x14ac:dyDescent="0.35">
      <c r="A4780" t="s">
        <v>580</v>
      </c>
      <c r="B4780">
        <v>44438</v>
      </c>
      <c r="C4780" t="s">
        <v>573</v>
      </c>
      <c r="D4780" t="s">
        <v>55</v>
      </c>
      <c r="E4780">
        <v>1</v>
      </c>
      <c r="F4780">
        <v>0</v>
      </c>
      <c r="G4780">
        <v>0</v>
      </c>
      <c r="H4780">
        <v>1</v>
      </c>
      <c r="I4780">
        <v>0</v>
      </c>
      <c r="J4780">
        <v>0</v>
      </c>
      <c r="K4780">
        <v>0</v>
      </c>
      <c r="L4780">
        <v>5.666666666666667</v>
      </c>
      <c r="M4780">
        <v>5</v>
      </c>
      <c r="N4780">
        <v>1</v>
      </c>
      <c r="O4780">
        <v>1</v>
      </c>
      <c r="P4780">
        <v>1</v>
      </c>
      <c r="Q4780">
        <v>1</v>
      </c>
      <c r="R4780">
        <v>5</v>
      </c>
      <c r="S4780">
        <v>0</v>
      </c>
      <c r="T4780">
        <v>0</v>
      </c>
      <c r="U4780">
        <v>0</v>
      </c>
    </row>
    <row r="4781" spans="1:21" x14ac:dyDescent="0.35">
      <c r="A4781" t="s">
        <v>580</v>
      </c>
      <c r="B4781">
        <v>44439</v>
      </c>
      <c r="C4781" t="s">
        <v>567</v>
      </c>
      <c r="D4781" t="s">
        <v>55</v>
      </c>
      <c r="E4781">
        <v>1</v>
      </c>
      <c r="F4781">
        <v>0</v>
      </c>
      <c r="G4781">
        <v>0</v>
      </c>
      <c r="H4781">
        <v>1</v>
      </c>
      <c r="I4781">
        <v>0</v>
      </c>
      <c r="J4781">
        <v>0</v>
      </c>
      <c r="K4781">
        <v>0</v>
      </c>
      <c r="L4781">
        <v>6</v>
      </c>
      <c r="M4781">
        <v>5</v>
      </c>
      <c r="N4781">
        <v>2</v>
      </c>
      <c r="O4781">
        <v>2</v>
      </c>
      <c r="P4781">
        <v>1</v>
      </c>
      <c r="Q4781">
        <v>0</v>
      </c>
      <c r="R4781">
        <v>3</v>
      </c>
      <c r="S4781">
        <v>0</v>
      </c>
      <c r="T4781">
        <v>0</v>
      </c>
      <c r="U4781">
        <v>0</v>
      </c>
    </row>
    <row r="4782" spans="1:21" x14ac:dyDescent="0.35">
      <c r="A4782" t="s">
        <v>580</v>
      </c>
      <c r="B4782">
        <v>44440</v>
      </c>
      <c r="C4782" t="s">
        <v>576</v>
      </c>
      <c r="D4782" t="s">
        <v>55</v>
      </c>
      <c r="E4782">
        <v>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4</v>
      </c>
      <c r="M4782">
        <v>3</v>
      </c>
      <c r="N4782">
        <v>1</v>
      </c>
      <c r="O4782">
        <v>1</v>
      </c>
      <c r="P4782">
        <v>0</v>
      </c>
      <c r="Q4782">
        <v>0</v>
      </c>
      <c r="R4782">
        <v>5</v>
      </c>
      <c r="S4782">
        <v>0</v>
      </c>
      <c r="T4782">
        <v>0</v>
      </c>
      <c r="U4782">
        <v>0</v>
      </c>
    </row>
    <row r="4783" spans="1:21" x14ac:dyDescent="0.35">
      <c r="A4783" t="s">
        <v>580</v>
      </c>
      <c r="B4783">
        <v>44441</v>
      </c>
      <c r="C4783" t="s">
        <v>574</v>
      </c>
      <c r="D4783" t="s">
        <v>55</v>
      </c>
      <c r="E4783">
        <v>1</v>
      </c>
      <c r="F4783">
        <v>0</v>
      </c>
      <c r="G4783">
        <v>0</v>
      </c>
      <c r="H4783">
        <v>0</v>
      </c>
      <c r="I4783">
        <v>1</v>
      </c>
      <c r="J4783">
        <v>0</v>
      </c>
      <c r="K4783">
        <v>0</v>
      </c>
      <c r="L4783">
        <v>5</v>
      </c>
      <c r="M4783">
        <v>8</v>
      </c>
      <c r="N4783">
        <v>4</v>
      </c>
      <c r="O4783">
        <v>4</v>
      </c>
      <c r="P4783">
        <v>0</v>
      </c>
      <c r="Q4783">
        <v>2</v>
      </c>
      <c r="R4783">
        <v>8</v>
      </c>
      <c r="S4783">
        <v>0</v>
      </c>
      <c r="T4783">
        <v>0</v>
      </c>
      <c r="U4783">
        <v>0</v>
      </c>
    </row>
    <row r="4784" spans="1:21" x14ac:dyDescent="0.35">
      <c r="A4784" t="s">
        <v>580</v>
      </c>
      <c r="B4784">
        <v>44442</v>
      </c>
      <c r="C4784" t="s">
        <v>568</v>
      </c>
      <c r="D4784" t="s">
        <v>30</v>
      </c>
      <c r="E4784">
        <v>1</v>
      </c>
      <c r="F4784">
        <v>0</v>
      </c>
      <c r="G4784">
        <v>0</v>
      </c>
      <c r="H4784">
        <v>1</v>
      </c>
      <c r="I4784">
        <v>0</v>
      </c>
      <c r="J4784">
        <v>0</v>
      </c>
      <c r="K4784">
        <v>0</v>
      </c>
      <c r="L4784">
        <v>6</v>
      </c>
      <c r="M4784">
        <v>3</v>
      </c>
      <c r="N4784">
        <v>2</v>
      </c>
      <c r="O4784">
        <v>2</v>
      </c>
      <c r="P4784">
        <v>2</v>
      </c>
      <c r="Q4784">
        <v>0</v>
      </c>
      <c r="R4784">
        <v>7</v>
      </c>
      <c r="S4784">
        <v>0</v>
      </c>
      <c r="T4784">
        <v>0</v>
      </c>
      <c r="U4784">
        <v>0</v>
      </c>
    </row>
    <row r="4785" spans="1:21" x14ac:dyDescent="0.35">
      <c r="A4785" t="s">
        <v>580</v>
      </c>
      <c r="B4785">
        <v>44443</v>
      </c>
      <c r="C4785" t="s">
        <v>569</v>
      </c>
      <c r="D4785" t="s">
        <v>30</v>
      </c>
      <c r="E4785">
        <v>1</v>
      </c>
      <c r="F4785">
        <v>0</v>
      </c>
      <c r="G4785">
        <v>0</v>
      </c>
      <c r="H4785">
        <v>1</v>
      </c>
      <c r="I4785">
        <v>0</v>
      </c>
      <c r="J4785">
        <v>0</v>
      </c>
      <c r="K4785">
        <v>0</v>
      </c>
      <c r="L4785">
        <v>5</v>
      </c>
      <c r="M4785">
        <v>4</v>
      </c>
      <c r="N4785">
        <v>4</v>
      </c>
      <c r="O4785">
        <v>4</v>
      </c>
      <c r="P4785">
        <v>2</v>
      </c>
      <c r="Q4785">
        <v>4</v>
      </c>
      <c r="R4785">
        <v>3</v>
      </c>
      <c r="S4785">
        <v>0</v>
      </c>
      <c r="T4785">
        <v>0</v>
      </c>
      <c r="U4785">
        <v>1</v>
      </c>
    </row>
    <row r="4786" spans="1:21" x14ac:dyDescent="0.35">
      <c r="A4786" t="s">
        <v>580</v>
      </c>
      <c r="B4786">
        <v>44444</v>
      </c>
      <c r="C4786" t="s">
        <v>573</v>
      </c>
      <c r="D4786" t="s">
        <v>30</v>
      </c>
      <c r="E4786">
        <v>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2.6666666666666665</v>
      </c>
      <c r="M4786">
        <v>6</v>
      </c>
      <c r="N4786">
        <v>4</v>
      </c>
      <c r="O4786">
        <v>4</v>
      </c>
      <c r="P4786">
        <v>0</v>
      </c>
      <c r="Q4786">
        <v>3</v>
      </c>
      <c r="R4786">
        <v>4</v>
      </c>
      <c r="S4786">
        <v>0</v>
      </c>
      <c r="T4786">
        <v>1</v>
      </c>
      <c r="U4786">
        <v>1</v>
      </c>
    </row>
    <row r="4787" spans="1:21" x14ac:dyDescent="0.35">
      <c r="A4787" t="s">
        <v>580</v>
      </c>
      <c r="B4787">
        <v>44445</v>
      </c>
      <c r="C4787" t="s">
        <v>567</v>
      </c>
      <c r="D4787" t="s">
        <v>38</v>
      </c>
      <c r="E4787">
        <v>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2</v>
      </c>
      <c r="M4787">
        <v>8</v>
      </c>
      <c r="N4787">
        <v>7</v>
      </c>
      <c r="O4787">
        <v>7</v>
      </c>
      <c r="P4787">
        <v>0</v>
      </c>
      <c r="Q4787">
        <v>2</v>
      </c>
      <c r="R4787">
        <v>1</v>
      </c>
      <c r="S4787">
        <v>1</v>
      </c>
      <c r="T4787">
        <v>0</v>
      </c>
      <c r="U4787">
        <v>0</v>
      </c>
    </row>
    <row r="4788" spans="1:21" x14ac:dyDescent="0.35">
      <c r="A4788" t="s">
        <v>580</v>
      </c>
      <c r="B4788">
        <v>44446</v>
      </c>
      <c r="C4788" t="s">
        <v>576</v>
      </c>
      <c r="D4788" t="s">
        <v>38</v>
      </c>
      <c r="E4788">
        <v>1</v>
      </c>
      <c r="F4788">
        <v>0</v>
      </c>
      <c r="G4788">
        <v>0</v>
      </c>
      <c r="H4788">
        <v>1</v>
      </c>
      <c r="I4788">
        <v>0</v>
      </c>
      <c r="J4788">
        <v>0</v>
      </c>
      <c r="K4788">
        <v>0</v>
      </c>
      <c r="L4788">
        <v>5</v>
      </c>
      <c r="M4788">
        <v>6</v>
      </c>
      <c r="N4788">
        <v>1</v>
      </c>
      <c r="O4788">
        <v>1</v>
      </c>
      <c r="P4788">
        <v>0</v>
      </c>
      <c r="Q4788">
        <v>0</v>
      </c>
      <c r="R4788">
        <v>2</v>
      </c>
      <c r="S4788">
        <v>0</v>
      </c>
      <c r="T4788">
        <v>0</v>
      </c>
      <c r="U4788">
        <v>0</v>
      </c>
    </row>
    <row r="4789" spans="1:21" x14ac:dyDescent="0.35">
      <c r="A4789" t="s">
        <v>580</v>
      </c>
      <c r="B4789">
        <v>44447</v>
      </c>
      <c r="C4789" t="s">
        <v>574</v>
      </c>
      <c r="D4789" t="s">
        <v>38</v>
      </c>
      <c r="E4789">
        <v>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5</v>
      </c>
      <c r="M4789">
        <v>3</v>
      </c>
      <c r="N4789">
        <v>0</v>
      </c>
      <c r="O4789">
        <v>0</v>
      </c>
      <c r="P4789">
        <v>0</v>
      </c>
      <c r="Q4789">
        <v>1</v>
      </c>
      <c r="R4789">
        <v>3</v>
      </c>
      <c r="S4789">
        <v>0</v>
      </c>
      <c r="T4789">
        <v>0</v>
      </c>
      <c r="U4789">
        <v>0</v>
      </c>
    </row>
    <row r="4790" spans="1:21" x14ac:dyDescent="0.35">
      <c r="A4790" t="s">
        <v>580</v>
      </c>
      <c r="B4790" t="s">
        <v>0</v>
      </c>
      <c r="C4790" t="s">
        <v>1</v>
      </c>
      <c r="D4790" t="s">
        <v>2</v>
      </c>
      <c r="E4790" t="s">
        <v>3</v>
      </c>
      <c r="F4790" t="s">
        <v>4</v>
      </c>
      <c r="G4790" t="s">
        <v>5</v>
      </c>
      <c r="H4790" t="s">
        <v>6</v>
      </c>
      <c r="I4790" t="s">
        <v>7</v>
      </c>
      <c r="J4790" t="s">
        <v>8</v>
      </c>
      <c r="K4790" t="s">
        <v>9</v>
      </c>
      <c r="L4790" t="s">
        <v>10</v>
      </c>
      <c r="M4790" t="s">
        <v>11</v>
      </c>
      <c r="N4790" t="s">
        <v>12</v>
      </c>
      <c r="O4790" t="s">
        <v>13</v>
      </c>
      <c r="P4790" t="s">
        <v>14</v>
      </c>
      <c r="Q4790" t="s">
        <v>15</v>
      </c>
      <c r="R4790" t="s">
        <v>16</v>
      </c>
      <c r="S4790" t="s">
        <v>17</v>
      </c>
      <c r="T4790" t="s">
        <v>18</v>
      </c>
      <c r="U4790" t="s">
        <v>19</v>
      </c>
    </row>
    <row r="4791" spans="1:21" x14ac:dyDescent="0.35">
      <c r="A4791" t="s">
        <v>580</v>
      </c>
      <c r="B4791">
        <v>44449</v>
      </c>
      <c r="C4791" t="s">
        <v>568</v>
      </c>
      <c r="D4791" t="s">
        <v>65</v>
      </c>
      <c r="E4791">
        <v>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5</v>
      </c>
      <c r="M4791">
        <v>3</v>
      </c>
      <c r="N4791">
        <v>1</v>
      </c>
      <c r="O4791">
        <v>1</v>
      </c>
      <c r="P4791">
        <v>1</v>
      </c>
      <c r="Q4791">
        <v>0</v>
      </c>
      <c r="R4791">
        <v>6</v>
      </c>
      <c r="S4791">
        <v>0</v>
      </c>
      <c r="T4791">
        <v>0</v>
      </c>
      <c r="U4791">
        <v>0</v>
      </c>
    </row>
    <row r="4792" spans="1:21" x14ac:dyDescent="0.35">
      <c r="A4792" t="s">
        <v>580</v>
      </c>
      <c r="B4792">
        <v>44450</v>
      </c>
      <c r="C4792" t="s">
        <v>569</v>
      </c>
      <c r="D4792" t="s">
        <v>65</v>
      </c>
      <c r="E4792">
        <v>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4</v>
      </c>
      <c r="M4792">
        <v>2</v>
      </c>
      <c r="N4792">
        <v>1</v>
      </c>
      <c r="O4792">
        <v>1</v>
      </c>
      <c r="P4792">
        <v>0</v>
      </c>
      <c r="Q4792">
        <v>1</v>
      </c>
      <c r="R4792">
        <v>2</v>
      </c>
      <c r="S4792">
        <v>0</v>
      </c>
      <c r="T4792">
        <v>0</v>
      </c>
      <c r="U4792">
        <v>0</v>
      </c>
    </row>
    <row r="4793" spans="1:21" x14ac:dyDescent="0.35">
      <c r="A4793" t="s">
        <v>580</v>
      </c>
      <c r="B4793">
        <v>44451</v>
      </c>
      <c r="C4793" t="s">
        <v>573</v>
      </c>
      <c r="D4793" t="s">
        <v>65</v>
      </c>
      <c r="E4793">
        <v>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4.333333333333333</v>
      </c>
      <c r="M4793">
        <v>5</v>
      </c>
      <c r="N4793">
        <v>2</v>
      </c>
      <c r="O4793">
        <v>2</v>
      </c>
      <c r="P4793">
        <v>1</v>
      </c>
      <c r="Q4793">
        <v>2</v>
      </c>
      <c r="R4793">
        <v>3</v>
      </c>
      <c r="S4793">
        <v>0</v>
      </c>
      <c r="T4793">
        <v>0</v>
      </c>
      <c r="U4793">
        <v>1</v>
      </c>
    </row>
    <row r="4794" spans="1:21" x14ac:dyDescent="0.35">
      <c r="A4794" t="s">
        <v>580</v>
      </c>
      <c r="B4794">
        <v>44452</v>
      </c>
      <c r="C4794" t="s">
        <v>575</v>
      </c>
      <c r="D4794" t="s">
        <v>28</v>
      </c>
      <c r="E4794">
        <v>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2.3333333333333335</v>
      </c>
      <c r="M4794">
        <v>3</v>
      </c>
      <c r="N4794">
        <v>0</v>
      </c>
      <c r="O4794">
        <v>0</v>
      </c>
      <c r="P4794">
        <v>0</v>
      </c>
      <c r="Q4794">
        <v>0</v>
      </c>
      <c r="R4794">
        <v>1</v>
      </c>
      <c r="S4794">
        <v>0</v>
      </c>
      <c r="T4794">
        <v>0</v>
      </c>
      <c r="U4794">
        <v>0</v>
      </c>
    </row>
    <row r="4795" spans="1:21" x14ac:dyDescent="0.35">
      <c r="A4795" t="s">
        <v>580</v>
      </c>
      <c r="B4795">
        <v>44453</v>
      </c>
      <c r="C4795" t="s">
        <v>576</v>
      </c>
      <c r="D4795" t="s">
        <v>28</v>
      </c>
      <c r="E4795">
        <v>1</v>
      </c>
      <c r="F4795">
        <v>0</v>
      </c>
      <c r="G4795">
        <v>0</v>
      </c>
      <c r="H4795">
        <v>1</v>
      </c>
      <c r="I4795">
        <v>0</v>
      </c>
      <c r="J4795">
        <v>0</v>
      </c>
      <c r="K4795">
        <v>0</v>
      </c>
      <c r="L4795">
        <v>5</v>
      </c>
      <c r="M4795">
        <v>2</v>
      </c>
      <c r="N4795">
        <v>0</v>
      </c>
      <c r="O4795">
        <v>0</v>
      </c>
      <c r="P4795">
        <v>0</v>
      </c>
      <c r="Q4795">
        <v>1</v>
      </c>
      <c r="R4795">
        <v>3</v>
      </c>
      <c r="S4795">
        <v>0</v>
      </c>
      <c r="T4795">
        <v>0</v>
      </c>
      <c r="U4795">
        <v>0</v>
      </c>
    </row>
    <row r="4796" spans="1:21" x14ac:dyDescent="0.35">
      <c r="A4796" t="s">
        <v>580</v>
      </c>
      <c r="B4796">
        <v>44454</v>
      </c>
      <c r="C4796" t="s">
        <v>568</v>
      </c>
      <c r="D4796" t="s">
        <v>28</v>
      </c>
      <c r="E4796">
        <v>1</v>
      </c>
      <c r="F4796">
        <v>0</v>
      </c>
      <c r="G4796">
        <v>0</v>
      </c>
      <c r="H4796">
        <v>0</v>
      </c>
      <c r="I4796">
        <v>1</v>
      </c>
      <c r="J4796">
        <v>0</v>
      </c>
      <c r="K4796">
        <v>0</v>
      </c>
      <c r="L4796">
        <v>6</v>
      </c>
      <c r="M4796">
        <v>7</v>
      </c>
      <c r="N4796">
        <v>6</v>
      </c>
      <c r="O4796">
        <v>6</v>
      </c>
      <c r="P4796">
        <v>1</v>
      </c>
      <c r="Q4796">
        <v>2</v>
      </c>
      <c r="R4796">
        <v>5</v>
      </c>
      <c r="S4796">
        <v>0</v>
      </c>
      <c r="T4796">
        <v>0</v>
      </c>
      <c r="U4796">
        <v>1</v>
      </c>
    </row>
    <row r="4797" spans="1:21" x14ac:dyDescent="0.35">
      <c r="A4797" t="s">
        <v>580</v>
      </c>
      <c r="B4797">
        <v>44455</v>
      </c>
      <c r="C4797" t="s">
        <v>577</v>
      </c>
      <c r="D4797" t="s">
        <v>49</v>
      </c>
      <c r="E4797">
        <v>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1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1</v>
      </c>
      <c r="S4797">
        <v>0</v>
      </c>
      <c r="T4797">
        <v>0</v>
      </c>
      <c r="U4797">
        <v>0</v>
      </c>
    </row>
    <row r="4798" spans="1:21" x14ac:dyDescent="0.35">
      <c r="A4798" t="s">
        <v>580</v>
      </c>
      <c r="B4798">
        <v>44456</v>
      </c>
      <c r="C4798" t="s">
        <v>573</v>
      </c>
      <c r="D4798" t="s">
        <v>49</v>
      </c>
      <c r="E4798">
        <v>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6</v>
      </c>
      <c r="M4798">
        <v>6</v>
      </c>
      <c r="N4798">
        <v>4</v>
      </c>
      <c r="O4798">
        <v>4</v>
      </c>
      <c r="P4798">
        <v>1</v>
      </c>
      <c r="Q4798">
        <v>1</v>
      </c>
      <c r="R4798">
        <v>4</v>
      </c>
      <c r="S4798">
        <v>0</v>
      </c>
      <c r="T4798">
        <v>0</v>
      </c>
      <c r="U4798">
        <v>1</v>
      </c>
    </row>
    <row r="4799" spans="1:21" x14ac:dyDescent="0.35">
      <c r="A4799" t="s">
        <v>580</v>
      </c>
      <c r="B4799">
        <v>44457</v>
      </c>
      <c r="C4799" t="s">
        <v>567</v>
      </c>
      <c r="D4799" t="s">
        <v>49</v>
      </c>
      <c r="E4799">
        <v>1</v>
      </c>
      <c r="F4799">
        <v>0</v>
      </c>
      <c r="G4799">
        <v>0</v>
      </c>
      <c r="H4799">
        <v>0</v>
      </c>
      <c r="I4799">
        <v>1</v>
      </c>
      <c r="J4799">
        <v>0</v>
      </c>
      <c r="K4799">
        <v>0</v>
      </c>
      <c r="L4799">
        <v>6</v>
      </c>
      <c r="M4799">
        <v>5</v>
      </c>
      <c r="N4799">
        <v>4</v>
      </c>
      <c r="O4799">
        <v>4</v>
      </c>
      <c r="P4799">
        <v>2</v>
      </c>
      <c r="Q4799">
        <v>0</v>
      </c>
      <c r="R4799">
        <v>4</v>
      </c>
      <c r="S4799">
        <v>0</v>
      </c>
      <c r="T4799">
        <v>0</v>
      </c>
      <c r="U4799">
        <v>0</v>
      </c>
    </row>
    <row r="4800" spans="1:21" x14ac:dyDescent="0.35">
      <c r="A4800" t="s">
        <v>580</v>
      </c>
      <c r="B4800">
        <v>44458</v>
      </c>
      <c r="C4800" t="s">
        <v>574</v>
      </c>
      <c r="D4800" t="s">
        <v>49</v>
      </c>
      <c r="E4800">
        <v>1</v>
      </c>
      <c r="F4800">
        <v>0</v>
      </c>
      <c r="G4800">
        <v>0</v>
      </c>
      <c r="H4800">
        <v>0</v>
      </c>
      <c r="I4800">
        <v>1</v>
      </c>
      <c r="J4800">
        <v>0</v>
      </c>
      <c r="K4800">
        <v>0</v>
      </c>
      <c r="L4800">
        <v>5</v>
      </c>
      <c r="M4800">
        <v>2</v>
      </c>
      <c r="N4800">
        <v>1</v>
      </c>
      <c r="O4800">
        <v>1</v>
      </c>
      <c r="P4800">
        <v>1</v>
      </c>
      <c r="Q4800">
        <v>2</v>
      </c>
      <c r="R4800">
        <v>7</v>
      </c>
      <c r="S4800">
        <v>0</v>
      </c>
      <c r="T4800">
        <v>0</v>
      </c>
      <c r="U4800">
        <v>1</v>
      </c>
    </row>
    <row r="4801" spans="1:21" x14ac:dyDescent="0.35">
      <c r="A4801" t="s">
        <v>580</v>
      </c>
      <c r="B4801">
        <v>44459</v>
      </c>
      <c r="C4801" t="s">
        <v>578</v>
      </c>
      <c r="D4801" t="s">
        <v>64</v>
      </c>
      <c r="E4801">
        <v>1</v>
      </c>
      <c r="F4801">
        <v>0</v>
      </c>
      <c r="G4801">
        <v>0</v>
      </c>
      <c r="H4801">
        <v>1</v>
      </c>
      <c r="I4801">
        <v>0</v>
      </c>
      <c r="J4801">
        <v>0</v>
      </c>
      <c r="K4801">
        <v>0</v>
      </c>
      <c r="L4801">
        <v>5</v>
      </c>
      <c r="M4801">
        <v>2</v>
      </c>
      <c r="N4801">
        <v>2</v>
      </c>
      <c r="O4801">
        <v>2</v>
      </c>
      <c r="P4801">
        <v>2</v>
      </c>
      <c r="Q4801">
        <v>0</v>
      </c>
      <c r="R4801">
        <v>5</v>
      </c>
      <c r="S4801">
        <v>0</v>
      </c>
      <c r="T4801">
        <v>0</v>
      </c>
      <c r="U4801">
        <v>0</v>
      </c>
    </row>
    <row r="4802" spans="1:21" x14ac:dyDescent="0.35">
      <c r="A4802" t="s">
        <v>580</v>
      </c>
      <c r="B4802">
        <v>44460</v>
      </c>
      <c r="C4802" t="s">
        <v>576</v>
      </c>
      <c r="D4802" t="s">
        <v>64</v>
      </c>
      <c r="E4802">
        <v>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5</v>
      </c>
      <c r="M4802">
        <v>4</v>
      </c>
      <c r="N4802">
        <v>2</v>
      </c>
      <c r="O4802">
        <v>2</v>
      </c>
      <c r="P4802">
        <v>1</v>
      </c>
      <c r="Q4802">
        <v>1</v>
      </c>
      <c r="R4802">
        <v>3</v>
      </c>
      <c r="S4802">
        <v>0</v>
      </c>
      <c r="T4802">
        <v>0</v>
      </c>
      <c r="U4802">
        <v>1</v>
      </c>
    </row>
    <row r="4803" spans="1:21" x14ac:dyDescent="0.35">
      <c r="A4803" t="s">
        <v>580</v>
      </c>
      <c r="B4803">
        <v>44461</v>
      </c>
      <c r="C4803" t="s">
        <v>573</v>
      </c>
      <c r="D4803" t="s">
        <v>64</v>
      </c>
      <c r="E4803">
        <v>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3</v>
      </c>
      <c r="M4803">
        <v>1</v>
      </c>
      <c r="N4803">
        <v>0</v>
      </c>
      <c r="O4803">
        <v>0</v>
      </c>
      <c r="P4803">
        <v>0</v>
      </c>
      <c r="Q4803">
        <v>1</v>
      </c>
      <c r="R4803">
        <v>1</v>
      </c>
      <c r="S4803">
        <v>1</v>
      </c>
      <c r="T4803">
        <v>0</v>
      </c>
      <c r="U4803">
        <v>0</v>
      </c>
    </row>
    <row r="4804" spans="1:21" x14ac:dyDescent="0.35">
      <c r="A4804" t="s">
        <v>580</v>
      </c>
      <c r="B4804">
        <v>44463</v>
      </c>
      <c r="C4804" t="s">
        <v>579</v>
      </c>
      <c r="D4804" t="s">
        <v>97</v>
      </c>
      <c r="E4804">
        <v>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1</v>
      </c>
      <c r="M4804">
        <v>0</v>
      </c>
      <c r="N4804">
        <v>0</v>
      </c>
      <c r="O4804">
        <v>0</v>
      </c>
      <c r="P4804">
        <v>0</v>
      </c>
      <c r="Q4804">
        <v>1</v>
      </c>
      <c r="R4804">
        <v>1</v>
      </c>
      <c r="S4804">
        <v>0</v>
      </c>
      <c r="T4804">
        <v>0</v>
      </c>
      <c r="U4804">
        <v>0</v>
      </c>
    </row>
    <row r="4805" spans="1:21" x14ac:dyDescent="0.35">
      <c r="A4805" t="s">
        <v>580</v>
      </c>
      <c r="B4805">
        <v>44464</v>
      </c>
      <c r="C4805" t="s">
        <v>574</v>
      </c>
      <c r="D4805" t="s">
        <v>97</v>
      </c>
      <c r="E4805">
        <v>1</v>
      </c>
      <c r="F4805">
        <v>0</v>
      </c>
      <c r="G4805">
        <v>0</v>
      </c>
      <c r="H4805">
        <v>1</v>
      </c>
      <c r="I4805">
        <v>0</v>
      </c>
      <c r="J4805">
        <v>0</v>
      </c>
      <c r="K4805">
        <v>0</v>
      </c>
      <c r="L4805">
        <v>5</v>
      </c>
      <c r="M4805">
        <v>6</v>
      </c>
      <c r="N4805">
        <v>1</v>
      </c>
      <c r="O4805">
        <v>1</v>
      </c>
      <c r="P4805">
        <v>1</v>
      </c>
      <c r="Q4805">
        <v>1</v>
      </c>
      <c r="R4805">
        <v>3</v>
      </c>
      <c r="S4805">
        <v>0</v>
      </c>
      <c r="T4805">
        <v>0</v>
      </c>
      <c r="U4805">
        <v>1</v>
      </c>
    </row>
    <row r="4806" spans="1:21" x14ac:dyDescent="0.35">
      <c r="A4806" t="s">
        <v>580</v>
      </c>
      <c r="B4806">
        <v>44465</v>
      </c>
      <c r="C4806" t="s">
        <v>578</v>
      </c>
      <c r="D4806" t="s">
        <v>97</v>
      </c>
      <c r="E4806">
        <v>1</v>
      </c>
      <c r="F4806">
        <v>0</v>
      </c>
      <c r="G4806">
        <v>0</v>
      </c>
      <c r="H4806">
        <v>1</v>
      </c>
      <c r="I4806">
        <v>0</v>
      </c>
      <c r="J4806">
        <v>0</v>
      </c>
      <c r="K4806">
        <v>0</v>
      </c>
      <c r="L4806">
        <v>5.666666666666667</v>
      </c>
      <c r="M4806">
        <v>3</v>
      </c>
      <c r="N4806">
        <v>0</v>
      </c>
      <c r="O4806">
        <v>0</v>
      </c>
      <c r="P4806">
        <v>0</v>
      </c>
      <c r="Q4806">
        <v>1</v>
      </c>
      <c r="R4806">
        <v>9</v>
      </c>
      <c r="S4806">
        <v>0</v>
      </c>
      <c r="T4806">
        <v>0</v>
      </c>
      <c r="U4806">
        <v>1</v>
      </c>
    </row>
    <row r="4807" spans="1:21" x14ac:dyDescent="0.35">
      <c r="A4807" t="s">
        <v>580</v>
      </c>
      <c r="B4807">
        <v>44467</v>
      </c>
      <c r="C4807" t="s">
        <v>568</v>
      </c>
      <c r="D4807" t="s">
        <v>32</v>
      </c>
      <c r="E4807">
        <v>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5</v>
      </c>
      <c r="M4807">
        <v>0</v>
      </c>
      <c r="N4807">
        <v>0</v>
      </c>
      <c r="O4807">
        <v>0</v>
      </c>
      <c r="P4807">
        <v>0</v>
      </c>
      <c r="Q4807">
        <v>2</v>
      </c>
      <c r="R4807">
        <v>6</v>
      </c>
      <c r="S4807">
        <v>0</v>
      </c>
      <c r="T4807">
        <v>0</v>
      </c>
      <c r="U4807">
        <v>0</v>
      </c>
    </row>
    <row r="4808" spans="1:21" x14ac:dyDescent="0.35">
      <c r="A4808" t="s">
        <v>580</v>
      </c>
      <c r="B4808">
        <v>44468</v>
      </c>
      <c r="C4808" t="s">
        <v>576</v>
      </c>
      <c r="D4808" t="s">
        <v>32</v>
      </c>
      <c r="E4808">
        <v>1</v>
      </c>
      <c r="F4808">
        <v>0</v>
      </c>
      <c r="G4808">
        <v>0</v>
      </c>
      <c r="H4808">
        <v>1</v>
      </c>
      <c r="I4808">
        <v>0</v>
      </c>
      <c r="J4808">
        <v>0</v>
      </c>
      <c r="K4808">
        <v>0</v>
      </c>
      <c r="L4808">
        <v>5</v>
      </c>
      <c r="M4808">
        <v>1</v>
      </c>
      <c r="N4808">
        <v>0</v>
      </c>
      <c r="O4808">
        <v>0</v>
      </c>
      <c r="P4808">
        <v>0</v>
      </c>
      <c r="Q4808">
        <v>0</v>
      </c>
      <c r="R4808">
        <v>2</v>
      </c>
      <c r="S4808">
        <v>0</v>
      </c>
      <c r="T4808">
        <v>0</v>
      </c>
      <c r="U4808">
        <v>0</v>
      </c>
    </row>
    <row r="4809" spans="1:21" x14ac:dyDescent="0.35">
      <c r="A4809" t="s">
        <v>580</v>
      </c>
      <c r="B4809">
        <v>44469</v>
      </c>
      <c r="C4809" t="s">
        <v>575</v>
      </c>
      <c r="D4809" t="s">
        <v>32</v>
      </c>
      <c r="E4809">
        <v>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1</v>
      </c>
      <c r="M4809">
        <v>1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</row>
    <row r="4810" spans="1:21" x14ac:dyDescent="0.35">
      <c r="A4810" t="s">
        <v>580</v>
      </c>
      <c r="B4810">
        <v>44470</v>
      </c>
      <c r="C4810" t="s">
        <v>574</v>
      </c>
      <c r="D4810" t="s">
        <v>52</v>
      </c>
      <c r="E4810">
        <v>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3</v>
      </c>
      <c r="M4810">
        <v>3</v>
      </c>
      <c r="N4810">
        <v>1</v>
      </c>
      <c r="O4810">
        <v>1</v>
      </c>
      <c r="P4810">
        <v>0</v>
      </c>
      <c r="Q4810">
        <v>0</v>
      </c>
      <c r="R4810">
        <v>3</v>
      </c>
      <c r="S4810">
        <v>0</v>
      </c>
      <c r="T4810">
        <v>0</v>
      </c>
      <c r="U4810">
        <v>1</v>
      </c>
    </row>
    <row r="4811" spans="1:21" x14ac:dyDescent="0.35">
      <c r="A4811" t="s">
        <v>580</v>
      </c>
      <c r="B4811" t="s">
        <v>0</v>
      </c>
      <c r="C4811" t="s">
        <v>1</v>
      </c>
      <c r="D4811" t="s">
        <v>2</v>
      </c>
      <c r="E4811" t="s">
        <v>3</v>
      </c>
      <c r="F4811" t="s">
        <v>4</v>
      </c>
      <c r="G4811" t="s">
        <v>5</v>
      </c>
      <c r="H4811" t="s">
        <v>6</v>
      </c>
      <c r="I4811" t="s">
        <v>7</v>
      </c>
      <c r="J4811" t="s">
        <v>8</v>
      </c>
      <c r="K4811" t="s">
        <v>9</v>
      </c>
      <c r="L4811" t="s">
        <v>10</v>
      </c>
      <c r="M4811" t="s">
        <v>11</v>
      </c>
      <c r="N4811" t="s">
        <v>12</v>
      </c>
      <c r="O4811" t="s">
        <v>13</v>
      </c>
      <c r="P4811" t="s">
        <v>14</v>
      </c>
      <c r="Q4811" t="s">
        <v>15</v>
      </c>
      <c r="R4811" t="s">
        <v>16</v>
      </c>
      <c r="S4811" t="s">
        <v>17</v>
      </c>
      <c r="T4811" t="s">
        <v>18</v>
      </c>
      <c r="U4811" t="s">
        <v>19</v>
      </c>
    </row>
    <row r="4812" spans="1:21" x14ac:dyDescent="0.35">
      <c r="A4812" t="s">
        <v>580</v>
      </c>
      <c r="B4812">
        <v>44471</v>
      </c>
      <c r="C4812" t="s">
        <v>578</v>
      </c>
      <c r="D4812" t="s">
        <v>52</v>
      </c>
      <c r="E4812">
        <v>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2.6666666666666665</v>
      </c>
      <c r="M4812">
        <v>1</v>
      </c>
      <c r="N4812">
        <v>1</v>
      </c>
      <c r="O4812">
        <v>1</v>
      </c>
      <c r="P4812">
        <v>1</v>
      </c>
      <c r="Q4812">
        <v>2</v>
      </c>
      <c r="R4812">
        <v>4</v>
      </c>
      <c r="S4812">
        <v>0</v>
      </c>
      <c r="T4812">
        <v>0</v>
      </c>
      <c r="U4812">
        <v>0</v>
      </c>
    </row>
    <row r="4813" spans="1:21" x14ac:dyDescent="0.35">
      <c r="A4813" t="s">
        <v>580</v>
      </c>
      <c r="B4813">
        <v>44472</v>
      </c>
      <c r="C4813" t="s">
        <v>568</v>
      </c>
      <c r="D4813" t="s">
        <v>52</v>
      </c>
      <c r="E4813">
        <v>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5</v>
      </c>
      <c r="M4813">
        <v>1</v>
      </c>
      <c r="N4813">
        <v>0</v>
      </c>
      <c r="O4813">
        <v>0</v>
      </c>
      <c r="P4813">
        <v>0</v>
      </c>
      <c r="Q4813">
        <v>1</v>
      </c>
      <c r="R4813">
        <v>2</v>
      </c>
      <c r="S4813">
        <v>1</v>
      </c>
      <c r="T4813">
        <v>0</v>
      </c>
      <c r="U4813">
        <v>0</v>
      </c>
    </row>
    <row r="4814" spans="1:21" x14ac:dyDescent="0.35">
      <c r="A4814" t="s">
        <v>580</v>
      </c>
      <c r="B4814" t="s">
        <v>77</v>
      </c>
      <c r="C4814" t="s">
        <v>78</v>
      </c>
      <c r="E4814">
        <v>162</v>
      </c>
      <c r="F4814">
        <v>1</v>
      </c>
      <c r="G4814">
        <v>0</v>
      </c>
      <c r="H4814">
        <v>42</v>
      </c>
      <c r="I4814">
        <v>30</v>
      </c>
      <c r="J4814">
        <v>0</v>
      </c>
      <c r="K4814">
        <v>0</v>
      </c>
      <c r="L4814">
        <v>752.66666666666663</v>
      </c>
      <c r="M4814">
        <v>680</v>
      </c>
      <c r="N4814">
        <v>357</v>
      </c>
      <c r="O4814">
        <v>341</v>
      </c>
      <c r="P4814">
        <v>106</v>
      </c>
      <c r="Q4814">
        <v>216</v>
      </c>
      <c r="R4814">
        <v>739</v>
      </c>
      <c r="S4814">
        <v>21</v>
      </c>
      <c r="T4814">
        <v>3</v>
      </c>
      <c r="U4814">
        <v>36</v>
      </c>
    </row>
    <row r="4815" spans="1:21" x14ac:dyDescent="0.35">
      <c r="A4815" t="s">
        <v>595</v>
      </c>
      <c r="B4815" t="s">
        <v>0</v>
      </c>
      <c r="C4815" t="s">
        <v>1</v>
      </c>
      <c r="D4815" t="s">
        <v>2</v>
      </c>
      <c r="E4815" t="s">
        <v>3</v>
      </c>
      <c r="F4815" t="s">
        <v>4</v>
      </c>
      <c r="G4815" t="s">
        <v>5</v>
      </c>
      <c r="H4815" t="s">
        <v>6</v>
      </c>
      <c r="I4815" t="s">
        <v>7</v>
      </c>
      <c r="J4815" t="s">
        <v>8</v>
      </c>
      <c r="K4815" t="s">
        <v>9</v>
      </c>
      <c r="L4815" t="s">
        <v>10</v>
      </c>
      <c r="M4815" t="s">
        <v>11</v>
      </c>
      <c r="N4815" t="s">
        <v>12</v>
      </c>
      <c r="O4815" t="s">
        <v>13</v>
      </c>
      <c r="P4815" t="s">
        <v>14</v>
      </c>
      <c r="Q4815" t="s">
        <v>15</v>
      </c>
      <c r="R4815" t="s">
        <v>16</v>
      </c>
      <c r="S4815" t="s">
        <v>17</v>
      </c>
      <c r="T4815" t="s">
        <v>18</v>
      </c>
      <c r="U4815" t="s">
        <v>19</v>
      </c>
    </row>
    <row r="4816" spans="1:21" x14ac:dyDescent="0.35">
      <c r="A4816" t="s">
        <v>595</v>
      </c>
      <c r="B4816">
        <v>44287</v>
      </c>
      <c r="C4816" t="s">
        <v>487</v>
      </c>
      <c r="D4816" t="s">
        <v>29</v>
      </c>
      <c r="E4816">
        <v>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0.33333333333333331</v>
      </c>
      <c r="M4816">
        <v>4</v>
      </c>
      <c r="N4816">
        <v>5</v>
      </c>
      <c r="O4816">
        <v>5</v>
      </c>
      <c r="P4816">
        <v>0</v>
      </c>
      <c r="Q4816">
        <v>3</v>
      </c>
      <c r="R4816">
        <v>1</v>
      </c>
      <c r="S4816">
        <v>0</v>
      </c>
      <c r="T4816">
        <v>0</v>
      </c>
      <c r="U4816">
        <v>0</v>
      </c>
    </row>
    <row r="4817" spans="1:21" x14ac:dyDescent="0.35">
      <c r="A4817" t="s">
        <v>595</v>
      </c>
      <c r="B4817">
        <v>44289</v>
      </c>
      <c r="C4817" t="s">
        <v>581</v>
      </c>
      <c r="D4817" t="s">
        <v>29</v>
      </c>
      <c r="E4817">
        <v>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5</v>
      </c>
      <c r="M4817">
        <v>6</v>
      </c>
      <c r="N4817">
        <v>3</v>
      </c>
      <c r="O4817">
        <v>3</v>
      </c>
      <c r="P4817">
        <v>1</v>
      </c>
      <c r="Q4817">
        <v>0</v>
      </c>
      <c r="R4817">
        <v>1</v>
      </c>
      <c r="S4817">
        <v>1</v>
      </c>
      <c r="T4817">
        <v>0</v>
      </c>
      <c r="U4817">
        <v>0</v>
      </c>
    </row>
    <row r="4818" spans="1:21" x14ac:dyDescent="0.35">
      <c r="A4818" t="s">
        <v>595</v>
      </c>
      <c r="B4818">
        <v>44290</v>
      </c>
      <c r="C4818" t="s">
        <v>582</v>
      </c>
      <c r="D4818" t="s">
        <v>29</v>
      </c>
      <c r="E4818">
        <v>1</v>
      </c>
      <c r="F4818">
        <v>0</v>
      </c>
      <c r="G4818">
        <v>0</v>
      </c>
      <c r="H4818">
        <v>1</v>
      </c>
      <c r="I4818">
        <v>0</v>
      </c>
      <c r="J4818">
        <v>0</v>
      </c>
      <c r="K4818">
        <v>0</v>
      </c>
      <c r="L4818">
        <v>5.666666666666667</v>
      </c>
      <c r="M4818">
        <v>5</v>
      </c>
      <c r="N4818">
        <v>2</v>
      </c>
      <c r="O4818">
        <v>2</v>
      </c>
      <c r="P4818">
        <v>1</v>
      </c>
      <c r="Q4818">
        <v>0</v>
      </c>
      <c r="R4818">
        <v>8</v>
      </c>
      <c r="S4818">
        <v>0</v>
      </c>
      <c r="T4818">
        <v>0</v>
      </c>
      <c r="U4818">
        <v>0</v>
      </c>
    </row>
    <row r="4819" spans="1:21" x14ac:dyDescent="0.35">
      <c r="A4819" t="s">
        <v>595</v>
      </c>
      <c r="B4819">
        <v>44291</v>
      </c>
      <c r="C4819" t="s">
        <v>583</v>
      </c>
      <c r="D4819" t="s">
        <v>64</v>
      </c>
      <c r="E4819">
        <v>1</v>
      </c>
      <c r="F4819">
        <v>0</v>
      </c>
      <c r="G4819">
        <v>0</v>
      </c>
      <c r="H4819">
        <v>0</v>
      </c>
      <c r="I4819">
        <v>1</v>
      </c>
      <c r="J4819">
        <v>0</v>
      </c>
      <c r="K4819">
        <v>0</v>
      </c>
      <c r="L4819">
        <v>4</v>
      </c>
      <c r="M4819">
        <v>4</v>
      </c>
      <c r="N4819">
        <v>4</v>
      </c>
      <c r="O4819">
        <v>4</v>
      </c>
      <c r="P4819">
        <v>2</v>
      </c>
      <c r="Q4819">
        <v>3</v>
      </c>
      <c r="R4819">
        <v>7</v>
      </c>
      <c r="S4819">
        <v>0</v>
      </c>
      <c r="T4819">
        <v>0</v>
      </c>
      <c r="U4819">
        <v>0</v>
      </c>
    </row>
    <row r="4820" spans="1:21" x14ac:dyDescent="0.35">
      <c r="A4820" t="s">
        <v>595</v>
      </c>
      <c r="B4820">
        <v>44292</v>
      </c>
      <c r="C4820" t="s">
        <v>584</v>
      </c>
      <c r="D4820" t="s">
        <v>64</v>
      </c>
      <c r="E4820">
        <v>1</v>
      </c>
      <c r="F4820">
        <v>0</v>
      </c>
      <c r="G4820">
        <v>0</v>
      </c>
      <c r="H4820">
        <v>1</v>
      </c>
      <c r="I4820">
        <v>0</v>
      </c>
      <c r="J4820">
        <v>0</v>
      </c>
      <c r="K4820">
        <v>0</v>
      </c>
      <c r="L4820">
        <v>5</v>
      </c>
      <c r="M4820">
        <v>3</v>
      </c>
      <c r="N4820">
        <v>1</v>
      </c>
      <c r="O4820">
        <v>1</v>
      </c>
      <c r="P4820">
        <v>1</v>
      </c>
      <c r="Q4820">
        <v>0</v>
      </c>
      <c r="R4820">
        <v>6</v>
      </c>
      <c r="S4820">
        <v>0</v>
      </c>
      <c r="T4820">
        <v>0</v>
      </c>
      <c r="U4820">
        <v>1</v>
      </c>
    </row>
    <row r="4821" spans="1:21" x14ac:dyDescent="0.35">
      <c r="A4821" t="s">
        <v>595</v>
      </c>
      <c r="B4821">
        <v>44293</v>
      </c>
      <c r="C4821" t="s">
        <v>487</v>
      </c>
      <c r="D4821" t="s">
        <v>64</v>
      </c>
      <c r="E4821">
        <v>1</v>
      </c>
      <c r="F4821">
        <v>0</v>
      </c>
      <c r="G4821">
        <v>0</v>
      </c>
      <c r="H4821">
        <v>1</v>
      </c>
      <c r="I4821">
        <v>0</v>
      </c>
      <c r="J4821">
        <v>0</v>
      </c>
      <c r="K4821">
        <v>0</v>
      </c>
      <c r="L4821">
        <v>6</v>
      </c>
      <c r="M4821">
        <v>6</v>
      </c>
      <c r="N4821">
        <v>0</v>
      </c>
      <c r="O4821">
        <v>0</v>
      </c>
      <c r="P4821">
        <v>0</v>
      </c>
      <c r="Q4821">
        <v>1</v>
      </c>
      <c r="R4821">
        <v>8</v>
      </c>
      <c r="S4821">
        <v>0</v>
      </c>
      <c r="T4821">
        <v>0</v>
      </c>
      <c r="U4821">
        <v>0</v>
      </c>
    </row>
    <row r="4822" spans="1:21" x14ac:dyDescent="0.35">
      <c r="A4822" t="s">
        <v>595</v>
      </c>
      <c r="B4822">
        <v>44295</v>
      </c>
      <c r="C4822" t="s">
        <v>581</v>
      </c>
      <c r="D4822" t="s">
        <v>69</v>
      </c>
      <c r="E4822">
        <v>1</v>
      </c>
      <c r="F4822">
        <v>0</v>
      </c>
      <c r="G4822">
        <v>0</v>
      </c>
      <c r="H4822">
        <v>0</v>
      </c>
      <c r="I4822">
        <v>1</v>
      </c>
      <c r="J4822">
        <v>0</v>
      </c>
      <c r="K4822">
        <v>0</v>
      </c>
      <c r="L4822">
        <v>4</v>
      </c>
      <c r="M4822">
        <v>5</v>
      </c>
      <c r="N4822">
        <v>3</v>
      </c>
      <c r="O4822">
        <v>2</v>
      </c>
      <c r="P4822">
        <v>0</v>
      </c>
      <c r="Q4822">
        <v>1</v>
      </c>
      <c r="R4822">
        <v>1</v>
      </c>
      <c r="S4822">
        <v>0</v>
      </c>
      <c r="T4822">
        <v>0</v>
      </c>
      <c r="U4822">
        <v>0</v>
      </c>
    </row>
    <row r="4823" spans="1:21" x14ac:dyDescent="0.35">
      <c r="A4823" t="s">
        <v>595</v>
      </c>
      <c r="B4823">
        <v>44296</v>
      </c>
      <c r="C4823" t="s">
        <v>582</v>
      </c>
      <c r="D4823" t="s">
        <v>69</v>
      </c>
      <c r="E4823">
        <v>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4.333333333333333</v>
      </c>
      <c r="M4823">
        <v>6</v>
      </c>
      <c r="N4823">
        <v>3</v>
      </c>
      <c r="O4823">
        <v>3</v>
      </c>
      <c r="P4823">
        <v>2</v>
      </c>
      <c r="Q4823">
        <v>2</v>
      </c>
      <c r="R4823">
        <v>1</v>
      </c>
      <c r="S4823">
        <v>1</v>
      </c>
      <c r="T4823">
        <v>0</v>
      </c>
      <c r="U4823">
        <v>0</v>
      </c>
    </row>
    <row r="4824" spans="1:21" x14ac:dyDescent="0.35">
      <c r="A4824" t="s">
        <v>595</v>
      </c>
      <c r="B4824">
        <v>44297</v>
      </c>
      <c r="C4824" t="s">
        <v>583</v>
      </c>
      <c r="D4824" t="s">
        <v>69</v>
      </c>
      <c r="E4824">
        <v>1</v>
      </c>
      <c r="F4824">
        <v>0</v>
      </c>
      <c r="G4824">
        <v>0</v>
      </c>
      <c r="H4824">
        <v>0</v>
      </c>
      <c r="I4824">
        <v>1</v>
      </c>
      <c r="J4824">
        <v>0</v>
      </c>
      <c r="K4824">
        <v>0</v>
      </c>
      <c r="L4824">
        <v>7</v>
      </c>
      <c r="M4824">
        <v>2</v>
      </c>
      <c r="N4824">
        <v>1</v>
      </c>
      <c r="O4824">
        <v>1</v>
      </c>
      <c r="P4824">
        <v>1</v>
      </c>
      <c r="Q4824">
        <v>3</v>
      </c>
      <c r="R4824">
        <v>3</v>
      </c>
      <c r="S4824">
        <v>0</v>
      </c>
      <c r="T4824">
        <v>0</v>
      </c>
      <c r="U4824">
        <v>0</v>
      </c>
    </row>
    <row r="4825" spans="1:21" x14ac:dyDescent="0.35">
      <c r="A4825" t="s">
        <v>595</v>
      </c>
      <c r="B4825">
        <v>44298</v>
      </c>
      <c r="C4825" t="s">
        <v>584</v>
      </c>
      <c r="D4825" t="s">
        <v>51</v>
      </c>
      <c r="E4825">
        <v>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4</v>
      </c>
      <c r="M4825">
        <v>2</v>
      </c>
      <c r="N4825">
        <v>0</v>
      </c>
      <c r="O4825">
        <v>0</v>
      </c>
      <c r="P4825">
        <v>0</v>
      </c>
      <c r="Q4825">
        <v>2</v>
      </c>
      <c r="R4825">
        <v>5</v>
      </c>
      <c r="S4825">
        <v>0</v>
      </c>
      <c r="T4825">
        <v>0</v>
      </c>
      <c r="U4825">
        <v>1</v>
      </c>
    </row>
    <row r="4826" spans="1:21" x14ac:dyDescent="0.35">
      <c r="A4826" t="s">
        <v>595</v>
      </c>
      <c r="B4826">
        <v>44299</v>
      </c>
      <c r="C4826" t="s">
        <v>487</v>
      </c>
      <c r="D4826" t="s">
        <v>51</v>
      </c>
      <c r="E4826">
        <v>1</v>
      </c>
      <c r="F4826">
        <v>0</v>
      </c>
      <c r="G4826">
        <v>0</v>
      </c>
      <c r="H4826">
        <v>1</v>
      </c>
      <c r="I4826">
        <v>0</v>
      </c>
      <c r="J4826">
        <v>0</v>
      </c>
      <c r="K4826">
        <v>0</v>
      </c>
      <c r="L4826">
        <v>7</v>
      </c>
      <c r="M4826">
        <v>4</v>
      </c>
      <c r="N4826">
        <v>2</v>
      </c>
      <c r="O4826">
        <v>1</v>
      </c>
      <c r="P4826">
        <v>0</v>
      </c>
      <c r="Q4826">
        <v>2</v>
      </c>
      <c r="R4826">
        <v>3</v>
      </c>
      <c r="S4826">
        <v>1</v>
      </c>
      <c r="T4826">
        <v>0</v>
      </c>
      <c r="U4826">
        <v>0</v>
      </c>
    </row>
    <row r="4827" spans="1:21" x14ac:dyDescent="0.35">
      <c r="A4827" t="s">
        <v>595</v>
      </c>
      <c r="B4827">
        <v>44300</v>
      </c>
      <c r="C4827" t="s">
        <v>581</v>
      </c>
      <c r="D4827" t="s">
        <v>51</v>
      </c>
      <c r="E4827">
        <v>1</v>
      </c>
      <c r="F4827">
        <v>0</v>
      </c>
      <c r="G4827">
        <v>0</v>
      </c>
      <c r="H4827">
        <v>1</v>
      </c>
      <c r="I4827">
        <v>0</v>
      </c>
      <c r="J4827">
        <v>0</v>
      </c>
      <c r="K4827">
        <v>0</v>
      </c>
      <c r="L4827">
        <v>5.666666666666667</v>
      </c>
      <c r="M4827">
        <v>3</v>
      </c>
      <c r="N4827">
        <v>0</v>
      </c>
      <c r="O4827">
        <v>0</v>
      </c>
      <c r="P4827">
        <v>0</v>
      </c>
      <c r="Q4827">
        <v>0</v>
      </c>
      <c r="R4827">
        <v>5</v>
      </c>
      <c r="S4827">
        <v>0</v>
      </c>
      <c r="T4827">
        <v>0</v>
      </c>
      <c r="U4827">
        <v>1</v>
      </c>
    </row>
    <row r="4828" spans="1:21" x14ac:dyDescent="0.35">
      <c r="A4828" t="s">
        <v>595</v>
      </c>
      <c r="B4828">
        <v>44301</v>
      </c>
      <c r="C4828" t="s">
        <v>582</v>
      </c>
      <c r="D4828" t="s">
        <v>51</v>
      </c>
      <c r="E4828">
        <v>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5.333333333333333</v>
      </c>
      <c r="M4828">
        <v>5</v>
      </c>
      <c r="N4828">
        <v>3</v>
      </c>
      <c r="O4828">
        <v>3</v>
      </c>
      <c r="P4828">
        <v>1</v>
      </c>
      <c r="Q4828">
        <v>1</v>
      </c>
      <c r="R4828">
        <v>4</v>
      </c>
      <c r="S4828">
        <v>0</v>
      </c>
      <c r="T4828">
        <v>0</v>
      </c>
      <c r="U4828">
        <v>0</v>
      </c>
    </row>
    <row r="4829" spans="1:21" x14ac:dyDescent="0.35">
      <c r="A4829" t="s">
        <v>595</v>
      </c>
      <c r="B4829">
        <v>44302</v>
      </c>
      <c r="C4829" t="s">
        <v>583</v>
      </c>
      <c r="D4829" t="s">
        <v>53</v>
      </c>
      <c r="E4829">
        <v>1</v>
      </c>
      <c r="F4829">
        <v>0</v>
      </c>
      <c r="G4829">
        <v>0</v>
      </c>
      <c r="H4829">
        <v>0</v>
      </c>
      <c r="I4829">
        <v>1</v>
      </c>
      <c r="J4829">
        <v>0</v>
      </c>
      <c r="K4829">
        <v>0</v>
      </c>
      <c r="L4829">
        <v>5</v>
      </c>
      <c r="M4829">
        <v>7</v>
      </c>
      <c r="N4829">
        <v>5</v>
      </c>
      <c r="O4829">
        <v>5</v>
      </c>
      <c r="P4829">
        <v>2</v>
      </c>
      <c r="Q4829">
        <v>1</v>
      </c>
      <c r="R4829">
        <v>6</v>
      </c>
      <c r="S4829">
        <v>0</v>
      </c>
      <c r="T4829">
        <v>0</v>
      </c>
      <c r="U4829">
        <v>0</v>
      </c>
    </row>
    <row r="4830" spans="1:21" x14ac:dyDescent="0.35">
      <c r="A4830" t="s">
        <v>595</v>
      </c>
      <c r="B4830">
        <v>44303</v>
      </c>
      <c r="C4830" t="s">
        <v>584</v>
      </c>
      <c r="D4830" t="s">
        <v>53</v>
      </c>
      <c r="E4830">
        <v>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6</v>
      </c>
      <c r="M4830">
        <v>5</v>
      </c>
      <c r="N4830">
        <v>0</v>
      </c>
      <c r="O4830">
        <v>0</v>
      </c>
      <c r="P4830">
        <v>0</v>
      </c>
      <c r="Q4830">
        <v>0</v>
      </c>
      <c r="R4830">
        <v>5</v>
      </c>
      <c r="S4830">
        <v>0</v>
      </c>
      <c r="T4830">
        <v>0</v>
      </c>
      <c r="U4830">
        <v>0</v>
      </c>
    </row>
    <row r="4831" spans="1:21" x14ac:dyDescent="0.35">
      <c r="A4831" t="s">
        <v>595</v>
      </c>
      <c r="B4831">
        <v>44304</v>
      </c>
      <c r="C4831" t="s">
        <v>487</v>
      </c>
      <c r="D4831" t="s">
        <v>53</v>
      </c>
      <c r="E4831">
        <v>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8</v>
      </c>
      <c r="M4831">
        <v>4</v>
      </c>
      <c r="N4831">
        <v>0</v>
      </c>
      <c r="O4831">
        <v>0</v>
      </c>
      <c r="P4831">
        <v>0</v>
      </c>
      <c r="Q4831">
        <v>0</v>
      </c>
      <c r="R4831">
        <v>6</v>
      </c>
      <c r="S4831">
        <v>0</v>
      </c>
      <c r="T4831">
        <v>0</v>
      </c>
      <c r="U4831">
        <v>0</v>
      </c>
    </row>
    <row r="4832" spans="1:21" x14ac:dyDescent="0.35">
      <c r="A4832" t="s">
        <v>595</v>
      </c>
      <c r="B4832">
        <v>44305</v>
      </c>
      <c r="C4832" t="s">
        <v>581</v>
      </c>
      <c r="D4832" t="s">
        <v>163</v>
      </c>
      <c r="E4832">
        <v>1</v>
      </c>
      <c r="F4832">
        <v>0</v>
      </c>
      <c r="G4832">
        <v>0</v>
      </c>
      <c r="H4832">
        <v>1</v>
      </c>
      <c r="I4832">
        <v>0</v>
      </c>
      <c r="J4832">
        <v>0</v>
      </c>
      <c r="K4832">
        <v>0</v>
      </c>
      <c r="L4832">
        <v>5.666666666666667</v>
      </c>
      <c r="M4832">
        <v>2</v>
      </c>
      <c r="N4832">
        <v>0</v>
      </c>
      <c r="O4832">
        <v>0</v>
      </c>
      <c r="P4832">
        <v>0</v>
      </c>
      <c r="Q4832">
        <v>2</v>
      </c>
      <c r="R4832">
        <v>6</v>
      </c>
      <c r="S4832">
        <v>0</v>
      </c>
      <c r="T4832">
        <v>0</v>
      </c>
      <c r="U4832">
        <v>0</v>
      </c>
    </row>
    <row r="4833" spans="1:21" x14ac:dyDescent="0.35">
      <c r="A4833" t="s">
        <v>595</v>
      </c>
      <c r="B4833">
        <v>44306</v>
      </c>
      <c r="C4833" t="s">
        <v>582</v>
      </c>
      <c r="D4833" t="s">
        <v>163</v>
      </c>
      <c r="E4833">
        <v>1</v>
      </c>
      <c r="F4833">
        <v>0</v>
      </c>
      <c r="G4833">
        <v>0</v>
      </c>
      <c r="H4833">
        <v>0</v>
      </c>
      <c r="I4833">
        <v>1</v>
      </c>
      <c r="J4833">
        <v>0</v>
      </c>
      <c r="K4833">
        <v>0</v>
      </c>
      <c r="L4833">
        <v>6</v>
      </c>
      <c r="M4833">
        <v>5</v>
      </c>
      <c r="N4833">
        <v>3</v>
      </c>
      <c r="O4833">
        <v>3</v>
      </c>
      <c r="P4833">
        <v>1</v>
      </c>
      <c r="Q4833">
        <v>0</v>
      </c>
      <c r="R4833">
        <v>5</v>
      </c>
      <c r="S4833">
        <v>0</v>
      </c>
      <c r="T4833">
        <v>0</v>
      </c>
      <c r="U4833">
        <v>1</v>
      </c>
    </row>
    <row r="4834" spans="1:21" x14ac:dyDescent="0.35">
      <c r="A4834" t="s">
        <v>595</v>
      </c>
      <c r="B4834">
        <v>44307</v>
      </c>
      <c r="C4834" t="s">
        <v>583</v>
      </c>
      <c r="D4834" t="s">
        <v>163</v>
      </c>
      <c r="E4834">
        <v>1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6</v>
      </c>
      <c r="M4834">
        <v>7</v>
      </c>
      <c r="N4834">
        <v>3</v>
      </c>
      <c r="O4834">
        <v>3</v>
      </c>
      <c r="P4834">
        <v>3</v>
      </c>
      <c r="Q4834">
        <v>0</v>
      </c>
      <c r="R4834">
        <v>6</v>
      </c>
      <c r="S4834">
        <v>0</v>
      </c>
      <c r="T4834">
        <v>0</v>
      </c>
      <c r="U4834">
        <v>0</v>
      </c>
    </row>
    <row r="4835" spans="1:21" x14ac:dyDescent="0.35">
      <c r="A4835" t="s">
        <v>595</v>
      </c>
      <c r="B4835">
        <v>44309</v>
      </c>
      <c r="C4835" t="s">
        <v>584</v>
      </c>
      <c r="D4835" t="s">
        <v>75</v>
      </c>
      <c r="E4835">
        <v>1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2.6666666666666665</v>
      </c>
      <c r="M4835">
        <v>8</v>
      </c>
      <c r="N4835">
        <v>5</v>
      </c>
      <c r="O4835">
        <v>5</v>
      </c>
      <c r="P4835">
        <v>0</v>
      </c>
      <c r="Q4835">
        <v>2</v>
      </c>
      <c r="R4835">
        <v>2</v>
      </c>
      <c r="S4835">
        <v>0</v>
      </c>
      <c r="T4835">
        <v>0</v>
      </c>
      <c r="U4835">
        <v>1</v>
      </c>
    </row>
    <row r="4836" spans="1:21" x14ac:dyDescent="0.35">
      <c r="A4836" t="s">
        <v>595</v>
      </c>
      <c r="B4836" t="s">
        <v>0</v>
      </c>
      <c r="C4836" t="s">
        <v>1</v>
      </c>
      <c r="D4836" t="s">
        <v>2</v>
      </c>
      <c r="E4836" t="s">
        <v>3</v>
      </c>
      <c r="F4836" t="s">
        <v>4</v>
      </c>
      <c r="G4836" t="s">
        <v>5</v>
      </c>
      <c r="H4836" t="s">
        <v>6</v>
      </c>
      <c r="I4836" t="s">
        <v>7</v>
      </c>
      <c r="J4836" t="s">
        <v>8</v>
      </c>
      <c r="K4836" t="s">
        <v>9</v>
      </c>
      <c r="L4836" t="s">
        <v>10</v>
      </c>
      <c r="M4836" t="s">
        <v>11</v>
      </c>
      <c r="N4836" t="s">
        <v>12</v>
      </c>
      <c r="O4836" t="s">
        <v>13</v>
      </c>
      <c r="P4836" t="s">
        <v>14</v>
      </c>
      <c r="Q4836" t="s">
        <v>15</v>
      </c>
      <c r="R4836" t="s">
        <v>16</v>
      </c>
      <c r="S4836" t="s">
        <v>17</v>
      </c>
      <c r="T4836" t="s">
        <v>18</v>
      </c>
      <c r="U4836" t="s">
        <v>19</v>
      </c>
    </row>
    <row r="4837" spans="1:21" x14ac:dyDescent="0.35">
      <c r="A4837" t="s">
        <v>595</v>
      </c>
      <c r="B4837">
        <v>44310</v>
      </c>
      <c r="C4837" t="s">
        <v>487</v>
      </c>
      <c r="D4837" t="s">
        <v>75</v>
      </c>
      <c r="E4837">
        <v>1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6</v>
      </c>
      <c r="M4837">
        <v>6</v>
      </c>
      <c r="N4837">
        <v>1</v>
      </c>
      <c r="O4837">
        <v>1</v>
      </c>
      <c r="P4837">
        <v>0</v>
      </c>
      <c r="Q4837">
        <v>2</v>
      </c>
      <c r="R4837">
        <v>5</v>
      </c>
      <c r="S4837">
        <v>0</v>
      </c>
      <c r="T4837">
        <v>0</v>
      </c>
      <c r="U4837">
        <v>1</v>
      </c>
    </row>
    <row r="4838" spans="1:21" x14ac:dyDescent="0.35">
      <c r="A4838" t="s">
        <v>595</v>
      </c>
      <c r="B4838">
        <v>44311</v>
      </c>
      <c r="C4838" t="s">
        <v>581</v>
      </c>
      <c r="D4838" t="s">
        <v>75</v>
      </c>
      <c r="E4838">
        <v>1</v>
      </c>
      <c r="F4838">
        <v>0</v>
      </c>
      <c r="G4838">
        <v>0</v>
      </c>
      <c r="H4838">
        <v>0</v>
      </c>
      <c r="I4838">
        <v>1</v>
      </c>
      <c r="J4838">
        <v>0</v>
      </c>
      <c r="K4838">
        <v>0</v>
      </c>
      <c r="L4838">
        <v>2</v>
      </c>
      <c r="M4838">
        <v>6</v>
      </c>
      <c r="N4838">
        <v>5</v>
      </c>
      <c r="O4838">
        <v>5</v>
      </c>
      <c r="P4838">
        <v>1</v>
      </c>
      <c r="Q4838">
        <v>4</v>
      </c>
      <c r="R4838">
        <v>0</v>
      </c>
      <c r="S4838">
        <v>0</v>
      </c>
      <c r="T4838">
        <v>0</v>
      </c>
      <c r="U4838">
        <v>0</v>
      </c>
    </row>
    <row r="4839" spans="1:21" x14ac:dyDescent="0.35">
      <c r="A4839" t="s">
        <v>595</v>
      </c>
      <c r="B4839">
        <v>44312</v>
      </c>
      <c r="C4839" t="s">
        <v>582</v>
      </c>
      <c r="D4839" t="s">
        <v>106</v>
      </c>
      <c r="E4839">
        <v>1</v>
      </c>
      <c r="F4839">
        <v>0</v>
      </c>
      <c r="G4839">
        <v>0</v>
      </c>
      <c r="H4839">
        <v>0</v>
      </c>
      <c r="I4839">
        <v>1</v>
      </c>
      <c r="J4839">
        <v>0</v>
      </c>
      <c r="K4839">
        <v>0</v>
      </c>
      <c r="L4839">
        <v>2.6666666666666665</v>
      </c>
      <c r="M4839">
        <v>10</v>
      </c>
      <c r="N4839">
        <v>7</v>
      </c>
      <c r="O4839">
        <v>7</v>
      </c>
      <c r="P4839">
        <v>2</v>
      </c>
      <c r="Q4839">
        <v>3</v>
      </c>
      <c r="R4839">
        <v>2</v>
      </c>
      <c r="S4839">
        <v>0</v>
      </c>
      <c r="T4839">
        <v>0</v>
      </c>
      <c r="U4839">
        <v>0</v>
      </c>
    </row>
    <row r="4840" spans="1:21" x14ac:dyDescent="0.35">
      <c r="A4840" t="s">
        <v>595</v>
      </c>
      <c r="B4840">
        <v>44313</v>
      </c>
      <c r="C4840" t="s">
        <v>583</v>
      </c>
      <c r="D4840" t="s">
        <v>106</v>
      </c>
      <c r="E4840">
        <v>1</v>
      </c>
      <c r="F4840">
        <v>0</v>
      </c>
      <c r="G4840">
        <v>0</v>
      </c>
      <c r="H4840">
        <v>1</v>
      </c>
      <c r="I4840">
        <v>0</v>
      </c>
      <c r="J4840">
        <v>0</v>
      </c>
      <c r="K4840">
        <v>0</v>
      </c>
      <c r="L4840">
        <v>5.333333333333333</v>
      </c>
      <c r="M4840">
        <v>8</v>
      </c>
      <c r="N4840">
        <v>1</v>
      </c>
      <c r="O4840">
        <v>1</v>
      </c>
      <c r="P4840">
        <v>0</v>
      </c>
      <c r="Q4840">
        <v>0</v>
      </c>
      <c r="R4840">
        <v>4</v>
      </c>
      <c r="S4840">
        <v>0</v>
      </c>
      <c r="T4840">
        <v>0</v>
      </c>
      <c r="U4840">
        <v>0</v>
      </c>
    </row>
    <row r="4841" spans="1:21" x14ac:dyDescent="0.35">
      <c r="A4841" t="s">
        <v>595</v>
      </c>
      <c r="B4841">
        <v>44314</v>
      </c>
      <c r="C4841" t="s">
        <v>584</v>
      </c>
      <c r="D4841" t="s">
        <v>106</v>
      </c>
      <c r="E4841">
        <v>1</v>
      </c>
      <c r="F4841">
        <v>0</v>
      </c>
      <c r="G4841">
        <v>0</v>
      </c>
      <c r="H4841">
        <v>0</v>
      </c>
      <c r="I4841">
        <v>1</v>
      </c>
      <c r="J4841">
        <v>0</v>
      </c>
      <c r="K4841">
        <v>0</v>
      </c>
      <c r="L4841">
        <v>5</v>
      </c>
      <c r="M4841">
        <v>6</v>
      </c>
      <c r="N4841">
        <v>4</v>
      </c>
      <c r="O4841">
        <v>4</v>
      </c>
      <c r="P4841">
        <v>0</v>
      </c>
      <c r="Q4841">
        <v>1</v>
      </c>
      <c r="R4841">
        <v>6</v>
      </c>
      <c r="S4841">
        <v>0</v>
      </c>
      <c r="T4841">
        <v>0</v>
      </c>
      <c r="U4841">
        <v>1</v>
      </c>
    </row>
    <row r="4842" spans="1:21" x14ac:dyDescent="0.35">
      <c r="A4842" t="s">
        <v>595</v>
      </c>
      <c r="B4842">
        <v>44315</v>
      </c>
      <c r="C4842" t="s">
        <v>487</v>
      </c>
      <c r="D4842" t="s">
        <v>55</v>
      </c>
      <c r="E4842">
        <v>1</v>
      </c>
      <c r="F4842">
        <v>0</v>
      </c>
      <c r="G4842">
        <v>0</v>
      </c>
      <c r="H4842">
        <v>1</v>
      </c>
      <c r="I4842">
        <v>0</v>
      </c>
      <c r="J4842">
        <v>0</v>
      </c>
      <c r="K4842">
        <v>0</v>
      </c>
      <c r="L4842">
        <v>6</v>
      </c>
      <c r="M4842">
        <v>3</v>
      </c>
      <c r="N4842">
        <v>1</v>
      </c>
      <c r="O4842">
        <v>1</v>
      </c>
      <c r="P4842">
        <v>0</v>
      </c>
      <c r="Q4842">
        <v>3</v>
      </c>
      <c r="R4842">
        <v>4</v>
      </c>
      <c r="S4842">
        <v>0</v>
      </c>
      <c r="T4842">
        <v>0</v>
      </c>
      <c r="U4842">
        <v>0</v>
      </c>
    </row>
    <row r="4843" spans="1:21" x14ac:dyDescent="0.35">
      <c r="A4843" t="s">
        <v>595</v>
      </c>
      <c r="B4843">
        <v>44316</v>
      </c>
      <c r="C4843" t="s">
        <v>581</v>
      </c>
      <c r="D4843" t="s">
        <v>55</v>
      </c>
      <c r="E4843">
        <v>1</v>
      </c>
      <c r="F4843">
        <v>0</v>
      </c>
      <c r="G4843">
        <v>0</v>
      </c>
      <c r="H4843">
        <v>0</v>
      </c>
      <c r="I4843">
        <v>1</v>
      </c>
      <c r="J4843">
        <v>0</v>
      </c>
      <c r="K4843">
        <v>0</v>
      </c>
      <c r="L4843">
        <v>2.6666666666666665</v>
      </c>
      <c r="M4843">
        <v>4</v>
      </c>
      <c r="N4843">
        <v>6</v>
      </c>
      <c r="O4843">
        <v>6</v>
      </c>
      <c r="P4843">
        <v>4</v>
      </c>
      <c r="Q4843">
        <v>2</v>
      </c>
      <c r="R4843">
        <v>1</v>
      </c>
      <c r="S4843">
        <v>1</v>
      </c>
      <c r="T4843">
        <v>0</v>
      </c>
      <c r="U4843">
        <v>0</v>
      </c>
    </row>
    <row r="4844" spans="1:21" x14ac:dyDescent="0.35">
      <c r="A4844" t="s">
        <v>595</v>
      </c>
      <c r="B4844">
        <v>44317</v>
      </c>
      <c r="C4844" t="s">
        <v>582</v>
      </c>
      <c r="D4844" t="s">
        <v>55</v>
      </c>
      <c r="E4844">
        <v>1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4</v>
      </c>
      <c r="M4844">
        <v>6</v>
      </c>
      <c r="N4844">
        <v>5</v>
      </c>
      <c r="O4844">
        <v>5</v>
      </c>
      <c r="P4844">
        <v>1</v>
      </c>
      <c r="Q4844">
        <v>2</v>
      </c>
      <c r="R4844">
        <v>3</v>
      </c>
      <c r="S4844">
        <v>0</v>
      </c>
      <c r="T4844">
        <v>0</v>
      </c>
      <c r="U4844">
        <v>0</v>
      </c>
    </row>
    <row r="4845" spans="1:21" x14ac:dyDescent="0.35">
      <c r="A4845" t="s">
        <v>595</v>
      </c>
      <c r="B4845">
        <v>44318</v>
      </c>
      <c r="C4845" t="s">
        <v>583</v>
      </c>
      <c r="D4845" t="s">
        <v>55</v>
      </c>
      <c r="E4845">
        <v>1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6</v>
      </c>
      <c r="M4845">
        <v>7</v>
      </c>
      <c r="N4845">
        <v>2</v>
      </c>
      <c r="O4845">
        <v>2</v>
      </c>
      <c r="P4845">
        <v>1</v>
      </c>
      <c r="Q4845">
        <v>1</v>
      </c>
      <c r="R4845">
        <v>5</v>
      </c>
      <c r="S4845">
        <v>1</v>
      </c>
      <c r="T4845">
        <v>0</v>
      </c>
      <c r="U4845">
        <v>1</v>
      </c>
    </row>
    <row r="4846" spans="1:21" x14ac:dyDescent="0.35">
      <c r="A4846" t="s">
        <v>595</v>
      </c>
      <c r="B4846">
        <v>44319</v>
      </c>
      <c r="C4846" t="s">
        <v>584</v>
      </c>
      <c r="D4846" t="s">
        <v>56</v>
      </c>
      <c r="E4846">
        <v>1</v>
      </c>
      <c r="F4846">
        <v>0</v>
      </c>
      <c r="G4846">
        <v>0</v>
      </c>
      <c r="H4846">
        <v>0</v>
      </c>
      <c r="I4846">
        <v>1</v>
      </c>
      <c r="J4846">
        <v>0</v>
      </c>
      <c r="K4846">
        <v>0</v>
      </c>
      <c r="L4846">
        <v>5.666666666666667</v>
      </c>
      <c r="M4846">
        <v>3</v>
      </c>
      <c r="N4846">
        <v>3</v>
      </c>
      <c r="O4846">
        <v>2</v>
      </c>
      <c r="P4846">
        <v>0</v>
      </c>
      <c r="Q4846">
        <v>2</v>
      </c>
      <c r="R4846">
        <v>5</v>
      </c>
      <c r="S4846">
        <v>0</v>
      </c>
      <c r="T4846">
        <v>0</v>
      </c>
      <c r="U4846">
        <v>0</v>
      </c>
    </row>
    <row r="4847" spans="1:21" x14ac:dyDescent="0.35">
      <c r="A4847" t="s">
        <v>595</v>
      </c>
      <c r="B4847">
        <v>44320</v>
      </c>
      <c r="C4847" t="s">
        <v>487</v>
      </c>
      <c r="D4847" t="s">
        <v>56</v>
      </c>
      <c r="E4847">
        <v>1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8</v>
      </c>
      <c r="M4847">
        <v>3</v>
      </c>
      <c r="N4847">
        <v>3</v>
      </c>
      <c r="O4847">
        <v>3</v>
      </c>
      <c r="P4847">
        <v>2</v>
      </c>
      <c r="Q4847">
        <v>2</v>
      </c>
      <c r="R4847">
        <v>8</v>
      </c>
      <c r="S4847">
        <v>0</v>
      </c>
      <c r="T4847">
        <v>0</v>
      </c>
      <c r="U4847">
        <v>0</v>
      </c>
    </row>
    <row r="4848" spans="1:21" x14ac:dyDescent="0.35">
      <c r="A4848" t="s">
        <v>595</v>
      </c>
      <c r="B4848">
        <v>44321</v>
      </c>
      <c r="C4848" t="s">
        <v>585</v>
      </c>
      <c r="D4848" t="s">
        <v>56</v>
      </c>
      <c r="E4848">
        <v>1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3.3333333333333335</v>
      </c>
      <c r="M4848">
        <v>4</v>
      </c>
      <c r="N4848">
        <v>1</v>
      </c>
      <c r="O4848">
        <v>1</v>
      </c>
      <c r="P4848">
        <v>1</v>
      </c>
      <c r="Q4848">
        <v>1</v>
      </c>
      <c r="R4848">
        <v>8</v>
      </c>
      <c r="S4848">
        <v>0</v>
      </c>
      <c r="T4848">
        <v>0</v>
      </c>
      <c r="U4848">
        <v>0</v>
      </c>
    </row>
    <row r="4849" spans="1:21" x14ac:dyDescent="0.35">
      <c r="A4849" t="s">
        <v>595</v>
      </c>
      <c r="B4849">
        <v>44322</v>
      </c>
      <c r="C4849" t="s">
        <v>582</v>
      </c>
      <c r="D4849" t="s">
        <v>56</v>
      </c>
      <c r="E4849">
        <v>1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5</v>
      </c>
      <c r="M4849">
        <v>7</v>
      </c>
      <c r="N4849">
        <v>3</v>
      </c>
      <c r="O4849">
        <v>3</v>
      </c>
      <c r="P4849">
        <v>1</v>
      </c>
      <c r="Q4849">
        <v>2</v>
      </c>
      <c r="R4849">
        <v>7</v>
      </c>
      <c r="S4849">
        <v>0</v>
      </c>
      <c r="T4849">
        <v>0</v>
      </c>
      <c r="U4849">
        <v>0</v>
      </c>
    </row>
    <row r="4850" spans="1:21" x14ac:dyDescent="0.35">
      <c r="A4850" t="s">
        <v>595</v>
      </c>
      <c r="B4850">
        <v>44323</v>
      </c>
      <c r="C4850" t="s">
        <v>583</v>
      </c>
      <c r="D4850" t="s">
        <v>46</v>
      </c>
      <c r="E4850">
        <v>1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6.666666666666667</v>
      </c>
      <c r="M4850">
        <v>6</v>
      </c>
      <c r="N4850">
        <v>4</v>
      </c>
      <c r="O4850">
        <v>4</v>
      </c>
      <c r="P4850">
        <v>2</v>
      </c>
      <c r="Q4850">
        <v>1</v>
      </c>
      <c r="R4850">
        <v>5</v>
      </c>
      <c r="S4850">
        <v>1</v>
      </c>
      <c r="T4850">
        <v>0</v>
      </c>
      <c r="U4850">
        <v>0</v>
      </c>
    </row>
    <row r="4851" spans="1:21" x14ac:dyDescent="0.35">
      <c r="A4851" t="s">
        <v>595</v>
      </c>
      <c r="B4851">
        <v>44324</v>
      </c>
      <c r="C4851" t="s">
        <v>581</v>
      </c>
      <c r="D4851" t="s">
        <v>46</v>
      </c>
      <c r="E4851">
        <v>1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3.6666666666666665</v>
      </c>
      <c r="M4851">
        <v>6</v>
      </c>
      <c r="N4851">
        <v>5</v>
      </c>
      <c r="O4851">
        <v>5</v>
      </c>
      <c r="P4851">
        <v>1</v>
      </c>
      <c r="Q4851">
        <v>3</v>
      </c>
      <c r="R4851">
        <v>3</v>
      </c>
      <c r="S4851">
        <v>0</v>
      </c>
      <c r="T4851">
        <v>0</v>
      </c>
      <c r="U4851">
        <v>0</v>
      </c>
    </row>
    <row r="4852" spans="1:21" x14ac:dyDescent="0.35">
      <c r="A4852" t="s">
        <v>595</v>
      </c>
      <c r="B4852">
        <v>44325</v>
      </c>
      <c r="C4852" t="s">
        <v>584</v>
      </c>
      <c r="D4852" t="s">
        <v>46</v>
      </c>
      <c r="E4852">
        <v>1</v>
      </c>
      <c r="F4852">
        <v>0</v>
      </c>
      <c r="G4852">
        <v>0</v>
      </c>
      <c r="H4852">
        <v>1</v>
      </c>
      <c r="I4852">
        <v>0</v>
      </c>
      <c r="J4852">
        <v>0</v>
      </c>
      <c r="K4852">
        <v>0</v>
      </c>
      <c r="L4852">
        <v>5</v>
      </c>
      <c r="M4852">
        <v>6</v>
      </c>
      <c r="N4852">
        <v>2</v>
      </c>
      <c r="O4852">
        <v>2</v>
      </c>
      <c r="P4852">
        <v>0</v>
      </c>
      <c r="Q4852">
        <v>3</v>
      </c>
      <c r="R4852">
        <v>10</v>
      </c>
      <c r="S4852">
        <v>0</v>
      </c>
      <c r="T4852">
        <v>0</v>
      </c>
      <c r="U4852">
        <v>0</v>
      </c>
    </row>
    <row r="4853" spans="1:21" x14ac:dyDescent="0.35">
      <c r="A4853" t="s">
        <v>595</v>
      </c>
      <c r="B4853">
        <v>44326</v>
      </c>
      <c r="C4853" t="s">
        <v>487</v>
      </c>
      <c r="D4853" t="s">
        <v>45</v>
      </c>
      <c r="E4853">
        <v>1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6</v>
      </c>
      <c r="M4853">
        <v>4</v>
      </c>
      <c r="N4853">
        <v>1</v>
      </c>
      <c r="O4853">
        <v>1</v>
      </c>
      <c r="P4853">
        <v>1</v>
      </c>
      <c r="Q4853">
        <v>2</v>
      </c>
      <c r="R4853">
        <v>6</v>
      </c>
      <c r="S4853">
        <v>0</v>
      </c>
      <c r="T4853">
        <v>0</v>
      </c>
      <c r="U4853">
        <v>0</v>
      </c>
    </row>
    <row r="4854" spans="1:21" x14ac:dyDescent="0.35">
      <c r="A4854" t="s">
        <v>595</v>
      </c>
      <c r="B4854">
        <v>44327</v>
      </c>
      <c r="C4854" t="s">
        <v>582</v>
      </c>
      <c r="D4854" t="s">
        <v>45</v>
      </c>
      <c r="E4854">
        <v>1</v>
      </c>
      <c r="F4854">
        <v>0</v>
      </c>
      <c r="G4854">
        <v>0</v>
      </c>
      <c r="H4854">
        <v>0</v>
      </c>
      <c r="I4854">
        <v>1</v>
      </c>
      <c r="J4854">
        <v>0</v>
      </c>
      <c r="K4854">
        <v>0</v>
      </c>
      <c r="L4854">
        <v>5</v>
      </c>
      <c r="M4854">
        <v>2</v>
      </c>
      <c r="N4854">
        <v>2</v>
      </c>
      <c r="O4854">
        <v>2</v>
      </c>
      <c r="P4854">
        <v>0</v>
      </c>
      <c r="Q4854">
        <v>5</v>
      </c>
      <c r="R4854">
        <v>6</v>
      </c>
      <c r="S4854">
        <v>0</v>
      </c>
      <c r="T4854">
        <v>0</v>
      </c>
      <c r="U4854">
        <v>1</v>
      </c>
    </row>
    <row r="4855" spans="1:21" x14ac:dyDescent="0.35">
      <c r="A4855" t="s">
        <v>595</v>
      </c>
      <c r="B4855">
        <v>44329</v>
      </c>
      <c r="C4855" t="s">
        <v>583</v>
      </c>
      <c r="D4855" t="s">
        <v>32</v>
      </c>
      <c r="E4855">
        <v>1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5</v>
      </c>
      <c r="M4855">
        <v>8</v>
      </c>
      <c r="N4855">
        <v>3</v>
      </c>
      <c r="O4855">
        <v>3</v>
      </c>
      <c r="P4855">
        <v>0</v>
      </c>
      <c r="Q4855">
        <v>3</v>
      </c>
      <c r="R4855">
        <v>3</v>
      </c>
      <c r="S4855">
        <v>0</v>
      </c>
      <c r="T4855">
        <v>0</v>
      </c>
      <c r="U4855">
        <v>0</v>
      </c>
    </row>
    <row r="4856" spans="1:21" x14ac:dyDescent="0.35">
      <c r="A4856" t="s">
        <v>595</v>
      </c>
      <c r="B4856">
        <v>44330</v>
      </c>
      <c r="C4856" t="s">
        <v>586</v>
      </c>
      <c r="D4856" t="s">
        <v>32</v>
      </c>
      <c r="E4856">
        <v>1</v>
      </c>
      <c r="F4856">
        <v>0</v>
      </c>
      <c r="G4856">
        <v>0</v>
      </c>
      <c r="H4856">
        <v>0</v>
      </c>
      <c r="I4856">
        <v>1</v>
      </c>
      <c r="J4856">
        <v>0</v>
      </c>
      <c r="K4856">
        <v>0</v>
      </c>
      <c r="L4856">
        <v>1.6666666666666665</v>
      </c>
      <c r="M4856">
        <v>3</v>
      </c>
      <c r="N4856">
        <v>3</v>
      </c>
      <c r="O4856">
        <v>3</v>
      </c>
      <c r="P4856">
        <v>0</v>
      </c>
      <c r="Q4856">
        <v>3</v>
      </c>
      <c r="R4856">
        <v>2</v>
      </c>
      <c r="S4856">
        <v>0</v>
      </c>
      <c r="T4856">
        <v>0</v>
      </c>
      <c r="U4856">
        <v>0</v>
      </c>
    </row>
    <row r="4857" spans="1:21" x14ac:dyDescent="0.35">
      <c r="A4857" t="s">
        <v>595</v>
      </c>
      <c r="B4857" t="s">
        <v>0</v>
      </c>
      <c r="C4857" t="s">
        <v>1</v>
      </c>
      <c r="D4857" t="s">
        <v>2</v>
      </c>
      <c r="E4857" t="s">
        <v>3</v>
      </c>
      <c r="F4857" t="s">
        <v>4</v>
      </c>
      <c r="G4857" t="s">
        <v>5</v>
      </c>
      <c r="H4857" t="s">
        <v>6</v>
      </c>
      <c r="I4857" t="s">
        <v>7</v>
      </c>
      <c r="J4857" t="s">
        <v>8</v>
      </c>
      <c r="K4857" t="s">
        <v>9</v>
      </c>
      <c r="L4857" t="s">
        <v>10</v>
      </c>
      <c r="M4857" t="s">
        <v>11</v>
      </c>
      <c r="N4857" t="s">
        <v>12</v>
      </c>
      <c r="O4857" t="s">
        <v>13</v>
      </c>
      <c r="P4857" t="s">
        <v>14</v>
      </c>
      <c r="Q4857" t="s">
        <v>15</v>
      </c>
      <c r="R4857" t="s">
        <v>16</v>
      </c>
      <c r="S4857" t="s">
        <v>17</v>
      </c>
      <c r="T4857" t="s">
        <v>18</v>
      </c>
      <c r="U4857" t="s">
        <v>19</v>
      </c>
    </row>
    <row r="4858" spans="1:21" x14ac:dyDescent="0.35">
      <c r="A4858" t="s">
        <v>595</v>
      </c>
      <c r="B4858">
        <v>44331</v>
      </c>
      <c r="C4858" t="s">
        <v>584</v>
      </c>
      <c r="D4858" t="s">
        <v>32</v>
      </c>
      <c r="E4858">
        <v>1</v>
      </c>
      <c r="F4858">
        <v>0</v>
      </c>
      <c r="G4858">
        <v>0</v>
      </c>
      <c r="H4858">
        <v>0</v>
      </c>
      <c r="I4858">
        <v>1</v>
      </c>
      <c r="J4858">
        <v>0</v>
      </c>
      <c r="K4858">
        <v>0</v>
      </c>
      <c r="L4858">
        <v>4</v>
      </c>
      <c r="M4858">
        <v>7</v>
      </c>
      <c r="N4858">
        <v>4</v>
      </c>
      <c r="O4858">
        <v>4</v>
      </c>
      <c r="P4858">
        <v>1</v>
      </c>
      <c r="Q4858">
        <v>3</v>
      </c>
      <c r="R4858">
        <v>3</v>
      </c>
      <c r="S4858">
        <v>0</v>
      </c>
      <c r="T4858">
        <v>0</v>
      </c>
      <c r="U4858">
        <v>2</v>
      </c>
    </row>
    <row r="4859" spans="1:21" x14ac:dyDescent="0.35">
      <c r="A4859" t="s">
        <v>595</v>
      </c>
      <c r="B4859">
        <v>44332</v>
      </c>
      <c r="C4859" t="s">
        <v>487</v>
      </c>
      <c r="D4859" t="s">
        <v>32</v>
      </c>
      <c r="E4859">
        <v>1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7</v>
      </c>
      <c r="M4859">
        <v>4</v>
      </c>
      <c r="N4859">
        <v>2</v>
      </c>
      <c r="O4859">
        <v>2</v>
      </c>
      <c r="P4859">
        <v>0</v>
      </c>
      <c r="Q4859">
        <v>2</v>
      </c>
      <c r="R4859">
        <v>3</v>
      </c>
      <c r="S4859">
        <v>0</v>
      </c>
      <c r="T4859">
        <v>0</v>
      </c>
      <c r="U4859">
        <v>1</v>
      </c>
    </row>
    <row r="4860" spans="1:21" x14ac:dyDescent="0.35">
      <c r="A4860" t="s">
        <v>595</v>
      </c>
      <c r="B4860">
        <v>44333</v>
      </c>
      <c r="C4860" t="s">
        <v>582</v>
      </c>
      <c r="D4860" t="s">
        <v>71</v>
      </c>
      <c r="E4860">
        <v>1</v>
      </c>
      <c r="F4860">
        <v>0</v>
      </c>
      <c r="G4860">
        <v>0</v>
      </c>
      <c r="H4860">
        <v>1</v>
      </c>
      <c r="I4860">
        <v>0</v>
      </c>
      <c r="J4860">
        <v>0</v>
      </c>
      <c r="K4860">
        <v>0</v>
      </c>
      <c r="L4860">
        <v>6</v>
      </c>
      <c r="M4860">
        <v>6</v>
      </c>
      <c r="N4860">
        <v>1</v>
      </c>
      <c r="O4860">
        <v>1</v>
      </c>
      <c r="P4860">
        <v>0</v>
      </c>
      <c r="Q4860">
        <v>1</v>
      </c>
      <c r="R4860">
        <v>6</v>
      </c>
      <c r="S4860">
        <v>0</v>
      </c>
      <c r="T4860">
        <v>0</v>
      </c>
      <c r="U4860">
        <v>0</v>
      </c>
    </row>
    <row r="4861" spans="1:21" x14ac:dyDescent="0.35">
      <c r="A4861" t="s">
        <v>595</v>
      </c>
      <c r="B4861">
        <v>44334</v>
      </c>
      <c r="C4861" t="s">
        <v>583</v>
      </c>
      <c r="D4861" t="s">
        <v>71</v>
      </c>
      <c r="E4861">
        <v>1</v>
      </c>
      <c r="F4861">
        <v>0</v>
      </c>
      <c r="G4861">
        <v>0</v>
      </c>
      <c r="H4861">
        <v>0</v>
      </c>
      <c r="I4861">
        <v>1</v>
      </c>
      <c r="J4861">
        <v>0</v>
      </c>
      <c r="K4861">
        <v>0</v>
      </c>
      <c r="L4861">
        <v>3.6666666666666665</v>
      </c>
      <c r="M4861">
        <v>7</v>
      </c>
      <c r="N4861">
        <v>5</v>
      </c>
      <c r="O4861">
        <v>5</v>
      </c>
      <c r="P4861">
        <v>0</v>
      </c>
      <c r="Q4861">
        <v>1</v>
      </c>
      <c r="R4861">
        <v>1</v>
      </c>
      <c r="S4861">
        <v>0</v>
      </c>
      <c r="T4861">
        <v>0</v>
      </c>
      <c r="U4861">
        <v>0</v>
      </c>
    </row>
    <row r="4862" spans="1:21" x14ac:dyDescent="0.35">
      <c r="A4862" t="s">
        <v>595</v>
      </c>
      <c r="B4862">
        <v>44335</v>
      </c>
      <c r="C4862" t="s">
        <v>585</v>
      </c>
      <c r="D4862" t="s">
        <v>71</v>
      </c>
      <c r="E4862">
        <v>1</v>
      </c>
      <c r="F4862">
        <v>0</v>
      </c>
      <c r="G4862">
        <v>0</v>
      </c>
      <c r="H4862">
        <v>0</v>
      </c>
      <c r="I4862">
        <v>1</v>
      </c>
      <c r="J4862">
        <v>0</v>
      </c>
      <c r="K4862">
        <v>0</v>
      </c>
      <c r="L4862">
        <v>5.333333333333333</v>
      </c>
      <c r="M4862">
        <v>3</v>
      </c>
      <c r="N4862">
        <v>2</v>
      </c>
      <c r="O4862">
        <v>2</v>
      </c>
      <c r="P4862">
        <v>0</v>
      </c>
      <c r="Q4862">
        <v>4</v>
      </c>
      <c r="R4862">
        <v>2</v>
      </c>
      <c r="S4862">
        <v>0</v>
      </c>
      <c r="T4862">
        <v>0</v>
      </c>
      <c r="U4862">
        <v>0</v>
      </c>
    </row>
    <row r="4863" spans="1:21" x14ac:dyDescent="0.35">
      <c r="A4863" t="s">
        <v>595</v>
      </c>
      <c r="B4863">
        <v>44336</v>
      </c>
      <c r="C4863" t="s">
        <v>584</v>
      </c>
      <c r="D4863" t="s">
        <v>71</v>
      </c>
      <c r="E4863">
        <v>1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6</v>
      </c>
      <c r="M4863">
        <v>4</v>
      </c>
      <c r="N4863">
        <v>0</v>
      </c>
      <c r="O4863">
        <v>0</v>
      </c>
      <c r="P4863">
        <v>0</v>
      </c>
      <c r="Q4863">
        <v>1</v>
      </c>
      <c r="R4863">
        <v>6</v>
      </c>
      <c r="S4863">
        <v>0</v>
      </c>
      <c r="T4863">
        <v>0</v>
      </c>
      <c r="U4863">
        <v>1</v>
      </c>
    </row>
    <row r="4864" spans="1:21" x14ac:dyDescent="0.35">
      <c r="A4864" t="s">
        <v>595</v>
      </c>
      <c r="B4864">
        <v>44337</v>
      </c>
      <c r="C4864" t="s">
        <v>487</v>
      </c>
      <c r="D4864" t="s">
        <v>26</v>
      </c>
      <c r="E4864">
        <v>1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6</v>
      </c>
      <c r="M4864">
        <v>4</v>
      </c>
      <c r="N4864">
        <v>1</v>
      </c>
      <c r="O4864">
        <v>1</v>
      </c>
      <c r="P4864">
        <v>0</v>
      </c>
      <c r="Q4864">
        <v>2</v>
      </c>
      <c r="R4864">
        <v>4</v>
      </c>
      <c r="S4864">
        <v>1</v>
      </c>
      <c r="T4864">
        <v>0</v>
      </c>
      <c r="U4864">
        <v>0</v>
      </c>
    </row>
    <row r="4865" spans="1:21" x14ac:dyDescent="0.35">
      <c r="A4865" t="s">
        <v>595</v>
      </c>
      <c r="B4865">
        <v>44338</v>
      </c>
      <c r="C4865" t="s">
        <v>582</v>
      </c>
      <c r="D4865" t="s">
        <v>26</v>
      </c>
      <c r="E4865">
        <v>1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6</v>
      </c>
      <c r="M4865">
        <v>7</v>
      </c>
      <c r="N4865">
        <v>4</v>
      </c>
      <c r="O4865">
        <v>4</v>
      </c>
      <c r="P4865">
        <v>1</v>
      </c>
      <c r="Q4865">
        <v>2</v>
      </c>
      <c r="R4865">
        <v>2</v>
      </c>
      <c r="S4865">
        <v>0</v>
      </c>
      <c r="T4865">
        <v>0</v>
      </c>
      <c r="U4865">
        <v>0</v>
      </c>
    </row>
    <row r="4866" spans="1:21" x14ac:dyDescent="0.35">
      <c r="A4866" t="s">
        <v>595</v>
      </c>
      <c r="B4866">
        <v>44339</v>
      </c>
      <c r="C4866" t="s">
        <v>583</v>
      </c>
      <c r="D4866" t="s">
        <v>26</v>
      </c>
      <c r="E4866">
        <v>1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7</v>
      </c>
      <c r="M4866">
        <v>3</v>
      </c>
      <c r="N4866">
        <v>0</v>
      </c>
      <c r="O4866">
        <v>0</v>
      </c>
      <c r="P4866">
        <v>0</v>
      </c>
      <c r="Q4866">
        <v>2</v>
      </c>
      <c r="R4866">
        <v>2</v>
      </c>
      <c r="S4866">
        <v>0</v>
      </c>
      <c r="T4866">
        <v>0</v>
      </c>
      <c r="U4866">
        <v>0</v>
      </c>
    </row>
    <row r="4867" spans="1:21" x14ac:dyDescent="0.35">
      <c r="A4867" t="s">
        <v>595</v>
      </c>
      <c r="B4867">
        <v>44341</v>
      </c>
      <c r="C4867" t="s">
        <v>585</v>
      </c>
      <c r="D4867" t="s">
        <v>163</v>
      </c>
      <c r="E4867">
        <v>1</v>
      </c>
      <c r="F4867">
        <v>0</v>
      </c>
      <c r="G4867">
        <v>0</v>
      </c>
      <c r="H4867">
        <v>0</v>
      </c>
      <c r="I4867">
        <v>1</v>
      </c>
      <c r="J4867">
        <v>0</v>
      </c>
      <c r="K4867">
        <v>0</v>
      </c>
      <c r="L4867">
        <v>3.3333333333333335</v>
      </c>
      <c r="M4867">
        <v>5</v>
      </c>
      <c r="N4867">
        <v>7</v>
      </c>
      <c r="O4867">
        <v>7</v>
      </c>
      <c r="P4867">
        <v>2</v>
      </c>
      <c r="Q4867">
        <v>3</v>
      </c>
      <c r="R4867">
        <v>2</v>
      </c>
      <c r="S4867">
        <v>0</v>
      </c>
      <c r="T4867">
        <v>0</v>
      </c>
      <c r="U4867">
        <v>1</v>
      </c>
    </row>
    <row r="4868" spans="1:21" x14ac:dyDescent="0.35">
      <c r="A4868" t="s">
        <v>595</v>
      </c>
      <c r="B4868">
        <v>44342</v>
      </c>
      <c r="C4868" t="s">
        <v>584</v>
      </c>
      <c r="D4868" t="s">
        <v>163</v>
      </c>
      <c r="E4868">
        <v>1</v>
      </c>
      <c r="F4868">
        <v>0</v>
      </c>
      <c r="G4868">
        <v>0</v>
      </c>
      <c r="H4868">
        <v>0</v>
      </c>
      <c r="I4868">
        <v>1</v>
      </c>
      <c r="J4868">
        <v>0</v>
      </c>
      <c r="K4868">
        <v>0</v>
      </c>
      <c r="L4868">
        <v>4</v>
      </c>
      <c r="M4868">
        <v>7</v>
      </c>
      <c r="N4868">
        <v>7</v>
      </c>
      <c r="O4868">
        <v>7</v>
      </c>
      <c r="P4868">
        <v>2</v>
      </c>
      <c r="Q4868">
        <v>3</v>
      </c>
      <c r="R4868">
        <v>4</v>
      </c>
      <c r="S4868">
        <v>0</v>
      </c>
      <c r="T4868">
        <v>0</v>
      </c>
      <c r="U4868">
        <v>0</v>
      </c>
    </row>
    <row r="4869" spans="1:21" x14ac:dyDescent="0.35">
      <c r="A4869" t="s">
        <v>595</v>
      </c>
      <c r="B4869">
        <v>44343</v>
      </c>
      <c r="C4869" t="s">
        <v>587</v>
      </c>
      <c r="D4869" t="s">
        <v>34</v>
      </c>
      <c r="E4869">
        <v>1</v>
      </c>
      <c r="F4869">
        <v>0</v>
      </c>
      <c r="G4869">
        <v>0</v>
      </c>
      <c r="H4869">
        <v>0</v>
      </c>
      <c r="I4869">
        <v>1</v>
      </c>
      <c r="J4869">
        <v>0</v>
      </c>
      <c r="K4869">
        <v>0</v>
      </c>
      <c r="L4869">
        <v>4</v>
      </c>
      <c r="M4869">
        <v>2</v>
      </c>
      <c r="N4869">
        <v>2</v>
      </c>
      <c r="O4869">
        <v>2</v>
      </c>
      <c r="P4869">
        <v>2</v>
      </c>
      <c r="Q4869">
        <v>1</v>
      </c>
      <c r="R4869">
        <v>4</v>
      </c>
      <c r="S4869">
        <v>0</v>
      </c>
      <c r="T4869">
        <v>0</v>
      </c>
      <c r="U4869">
        <v>0</v>
      </c>
    </row>
    <row r="4870" spans="1:21" x14ac:dyDescent="0.35">
      <c r="A4870" t="s">
        <v>595</v>
      </c>
      <c r="B4870">
        <v>44344</v>
      </c>
      <c r="C4870" t="s">
        <v>582</v>
      </c>
      <c r="D4870" t="s">
        <v>34</v>
      </c>
      <c r="E4870">
        <v>1</v>
      </c>
      <c r="F4870">
        <v>0</v>
      </c>
      <c r="G4870">
        <v>0</v>
      </c>
      <c r="H4870">
        <v>0</v>
      </c>
      <c r="I4870">
        <v>1</v>
      </c>
      <c r="J4870">
        <v>0</v>
      </c>
      <c r="K4870">
        <v>0</v>
      </c>
      <c r="L4870">
        <v>6</v>
      </c>
      <c r="M4870">
        <v>6</v>
      </c>
      <c r="N4870">
        <v>3</v>
      </c>
      <c r="O4870">
        <v>3</v>
      </c>
      <c r="P4870">
        <v>1</v>
      </c>
      <c r="Q4870">
        <v>1</v>
      </c>
      <c r="R4870">
        <v>8</v>
      </c>
      <c r="S4870">
        <v>0</v>
      </c>
      <c r="T4870">
        <v>0</v>
      </c>
      <c r="U4870">
        <v>0</v>
      </c>
    </row>
    <row r="4871" spans="1:21" x14ac:dyDescent="0.35">
      <c r="A4871" t="s">
        <v>595</v>
      </c>
      <c r="B4871">
        <v>44345</v>
      </c>
      <c r="C4871" t="s">
        <v>583</v>
      </c>
      <c r="D4871" t="s">
        <v>34</v>
      </c>
      <c r="E4871">
        <v>1</v>
      </c>
      <c r="F4871">
        <v>0</v>
      </c>
      <c r="G4871">
        <v>0</v>
      </c>
      <c r="H4871">
        <v>0</v>
      </c>
      <c r="I4871">
        <v>1</v>
      </c>
      <c r="J4871">
        <v>0</v>
      </c>
      <c r="K4871">
        <v>0</v>
      </c>
      <c r="L4871">
        <v>7</v>
      </c>
      <c r="M4871">
        <v>6</v>
      </c>
      <c r="N4871">
        <v>2</v>
      </c>
      <c r="O4871">
        <v>2</v>
      </c>
      <c r="P4871">
        <v>1</v>
      </c>
      <c r="Q4871">
        <v>1</v>
      </c>
      <c r="R4871">
        <v>2</v>
      </c>
      <c r="S4871">
        <v>0</v>
      </c>
      <c r="T4871">
        <v>0</v>
      </c>
      <c r="U4871">
        <v>0</v>
      </c>
    </row>
    <row r="4872" spans="1:21" x14ac:dyDescent="0.35">
      <c r="A4872" t="s">
        <v>595</v>
      </c>
      <c r="B4872">
        <v>44346</v>
      </c>
      <c r="C4872" t="s">
        <v>585</v>
      </c>
      <c r="D4872" t="s">
        <v>34</v>
      </c>
      <c r="E4872">
        <v>1</v>
      </c>
      <c r="F4872">
        <v>0</v>
      </c>
      <c r="G4872">
        <v>0</v>
      </c>
      <c r="H4872">
        <v>0</v>
      </c>
      <c r="I4872">
        <v>1</v>
      </c>
      <c r="J4872">
        <v>0</v>
      </c>
      <c r="K4872">
        <v>0</v>
      </c>
      <c r="L4872">
        <v>3</v>
      </c>
      <c r="M4872">
        <v>5</v>
      </c>
      <c r="N4872">
        <v>3</v>
      </c>
      <c r="O4872">
        <v>1</v>
      </c>
      <c r="P4872">
        <v>0</v>
      </c>
      <c r="Q4872">
        <v>1</v>
      </c>
      <c r="R4872">
        <v>2</v>
      </c>
      <c r="S4872">
        <v>0</v>
      </c>
      <c r="T4872">
        <v>0</v>
      </c>
      <c r="U4872">
        <v>0</v>
      </c>
    </row>
    <row r="4873" spans="1:21" x14ac:dyDescent="0.35">
      <c r="A4873" t="s">
        <v>595</v>
      </c>
      <c r="B4873">
        <v>44348</v>
      </c>
      <c r="C4873" t="s">
        <v>584</v>
      </c>
      <c r="D4873" t="s">
        <v>86</v>
      </c>
      <c r="E4873">
        <v>1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4.666666666666667</v>
      </c>
      <c r="M4873">
        <v>6</v>
      </c>
      <c r="N4873">
        <v>2</v>
      </c>
      <c r="O4873">
        <v>2</v>
      </c>
      <c r="P4873">
        <v>0</v>
      </c>
      <c r="Q4873">
        <v>0</v>
      </c>
      <c r="R4873">
        <v>3</v>
      </c>
      <c r="S4873">
        <v>0</v>
      </c>
      <c r="T4873">
        <v>0</v>
      </c>
      <c r="U4873">
        <v>0</v>
      </c>
    </row>
    <row r="4874" spans="1:21" x14ac:dyDescent="0.35">
      <c r="A4874" t="s">
        <v>595</v>
      </c>
      <c r="B4874">
        <v>44349</v>
      </c>
      <c r="C4874" t="s">
        <v>582</v>
      </c>
      <c r="D4874" t="s">
        <v>86</v>
      </c>
      <c r="E4874">
        <v>1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5</v>
      </c>
      <c r="M4874">
        <v>7</v>
      </c>
      <c r="N4874">
        <v>3</v>
      </c>
      <c r="O4874">
        <v>3</v>
      </c>
      <c r="P4874">
        <v>0</v>
      </c>
      <c r="Q4874">
        <v>2</v>
      </c>
      <c r="R4874">
        <v>2</v>
      </c>
      <c r="S4874">
        <v>0</v>
      </c>
      <c r="T4874">
        <v>0</v>
      </c>
      <c r="U4874">
        <v>2</v>
      </c>
    </row>
    <row r="4875" spans="1:21" x14ac:dyDescent="0.35">
      <c r="A4875" t="s">
        <v>595</v>
      </c>
      <c r="B4875">
        <v>44350</v>
      </c>
      <c r="C4875" t="s">
        <v>583</v>
      </c>
      <c r="D4875" t="s">
        <v>86</v>
      </c>
      <c r="E4875">
        <v>1</v>
      </c>
      <c r="F4875">
        <v>0</v>
      </c>
      <c r="G4875">
        <v>0</v>
      </c>
      <c r="H4875">
        <v>0</v>
      </c>
      <c r="I4875">
        <v>1</v>
      </c>
      <c r="J4875">
        <v>0</v>
      </c>
      <c r="K4875">
        <v>0</v>
      </c>
      <c r="L4875">
        <v>3.6666666666666665</v>
      </c>
      <c r="M4875">
        <v>8</v>
      </c>
      <c r="N4875">
        <v>5</v>
      </c>
      <c r="O4875">
        <v>5</v>
      </c>
      <c r="P4875">
        <v>1</v>
      </c>
      <c r="Q4875">
        <v>0</v>
      </c>
      <c r="R4875">
        <v>2</v>
      </c>
      <c r="S4875">
        <v>1</v>
      </c>
      <c r="T4875">
        <v>0</v>
      </c>
      <c r="U4875">
        <v>1</v>
      </c>
    </row>
    <row r="4876" spans="1:21" x14ac:dyDescent="0.35">
      <c r="A4876" t="s">
        <v>595</v>
      </c>
      <c r="B4876">
        <v>44351</v>
      </c>
      <c r="C4876" t="s">
        <v>487</v>
      </c>
      <c r="D4876" t="s">
        <v>35</v>
      </c>
      <c r="E4876">
        <v>1</v>
      </c>
      <c r="F4876">
        <v>0</v>
      </c>
      <c r="G4876">
        <v>0</v>
      </c>
      <c r="H4876">
        <v>1</v>
      </c>
      <c r="I4876">
        <v>0</v>
      </c>
      <c r="J4876">
        <v>0</v>
      </c>
      <c r="K4876">
        <v>0</v>
      </c>
      <c r="L4876">
        <v>5.333333333333333</v>
      </c>
      <c r="M4876">
        <v>5</v>
      </c>
      <c r="N4876">
        <v>0</v>
      </c>
      <c r="O4876">
        <v>0</v>
      </c>
      <c r="P4876">
        <v>0</v>
      </c>
      <c r="Q4876">
        <v>0</v>
      </c>
      <c r="R4876">
        <v>5</v>
      </c>
      <c r="S4876">
        <v>0</v>
      </c>
      <c r="T4876">
        <v>0</v>
      </c>
      <c r="U4876">
        <v>0</v>
      </c>
    </row>
    <row r="4877" spans="1:21" x14ac:dyDescent="0.35">
      <c r="A4877" t="s">
        <v>595</v>
      </c>
      <c r="B4877">
        <v>44352</v>
      </c>
      <c r="C4877" t="s">
        <v>587</v>
      </c>
      <c r="D4877" t="s">
        <v>35</v>
      </c>
      <c r="E4877">
        <v>1</v>
      </c>
      <c r="F4877">
        <v>0</v>
      </c>
      <c r="G4877">
        <v>0</v>
      </c>
      <c r="H4877">
        <v>0</v>
      </c>
      <c r="I4877">
        <v>1</v>
      </c>
      <c r="J4877">
        <v>0</v>
      </c>
      <c r="K4877">
        <v>0</v>
      </c>
      <c r="L4877">
        <v>5</v>
      </c>
      <c r="M4877">
        <v>3</v>
      </c>
      <c r="N4877">
        <v>2</v>
      </c>
      <c r="O4877">
        <v>2</v>
      </c>
      <c r="P4877">
        <v>0</v>
      </c>
      <c r="Q4877">
        <v>1</v>
      </c>
      <c r="R4877">
        <v>6</v>
      </c>
      <c r="S4877">
        <v>0</v>
      </c>
      <c r="T4877">
        <v>0</v>
      </c>
      <c r="U4877">
        <v>0</v>
      </c>
    </row>
    <row r="4878" spans="1:21" x14ac:dyDescent="0.35">
      <c r="A4878" t="s">
        <v>595</v>
      </c>
      <c r="B4878" t="s">
        <v>0</v>
      </c>
      <c r="C4878" t="s">
        <v>1</v>
      </c>
      <c r="D4878" t="s">
        <v>2</v>
      </c>
      <c r="E4878" t="s">
        <v>3</v>
      </c>
      <c r="F4878" t="s">
        <v>4</v>
      </c>
      <c r="G4878" t="s">
        <v>5</v>
      </c>
      <c r="H4878" t="s">
        <v>6</v>
      </c>
      <c r="I4878" t="s">
        <v>7</v>
      </c>
      <c r="J4878" t="s">
        <v>8</v>
      </c>
      <c r="K4878" t="s">
        <v>9</v>
      </c>
      <c r="L4878" t="s">
        <v>10</v>
      </c>
      <c r="M4878" t="s">
        <v>11</v>
      </c>
      <c r="N4878" t="s">
        <v>12</v>
      </c>
      <c r="O4878" t="s">
        <v>13</v>
      </c>
      <c r="P4878" t="s">
        <v>14</v>
      </c>
      <c r="Q4878" t="s">
        <v>15</v>
      </c>
      <c r="R4878" t="s">
        <v>16</v>
      </c>
      <c r="S4878" t="s">
        <v>17</v>
      </c>
      <c r="T4878" t="s">
        <v>18</v>
      </c>
      <c r="U4878" t="s">
        <v>19</v>
      </c>
    </row>
    <row r="4879" spans="1:21" x14ac:dyDescent="0.35">
      <c r="A4879" t="s">
        <v>595</v>
      </c>
      <c r="B4879">
        <v>44353</v>
      </c>
      <c r="C4879" t="s">
        <v>584</v>
      </c>
      <c r="D4879" t="s">
        <v>35</v>
      </c>
      <c r="E4879">
        <v>1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5</v>
      </c>
      <c r="M4879">
        <v>3</v>
      </c>
      <c r="N4879">
        <v>0</v>
      </c>
      <c r="O4879">
        <v>0</v>
      </c>
      <c r="P4879">
        <v>0</v>
      </c>
      <c r="Q4879">
        <v>2</v>
      </c>
      <c r="R4879">
        <v>6</v>
      </c>
      <c r="S4879">
        <v>0</v>
      </c>
      <c r="T4879">
        <v>0</v>
      </c>
      <c r="U4879">
        <v>0</v>
      </c>
    </row>
    <row r="4880" spans="1:21" x14ac:dyDescent="0.35">
      <c r="A4880" t="s">
        <v>595</v>
      </c>
      <c r="B4880">
        <v>44355</v>
      </c>
      <c r="C4880" t="s">
        <v>582</v>
      </c>
      <c r="D4880" t="s">
        <v>50</v>
      </c>
      <c r="E4880">
        <v>1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6</v>
      </c>
      <c r="M4880">
        <v>6</v>
      </c>
      <c r="N4880">
        <v>2</v>
      </c>
      <c r="O4880">
        <v>1</v>
      </c>
      <c r="P4880">
        <v>1</v>
      </c>
      <c r="Q4880">
        <v>3</v>
      </c>
      <c r="R4880">
        <v>3</v>
      </c>
      <c r="S4880">
        <v>0</v>
      </c>
      <c r="T4880">
        <v>0</v>
      </c>
      <c r="U4880">
        <v>0</v>
      </c>
    </row>
    <row r="4881" spans="1:21" x14ac:dyDescent="0.35">
      <c r="A4881" t="s">
        <v>595</v>
      </c>
      <c r="B4881">
        <v>44356</v>
      </c>
      <c r="C4881" t="s">
        <v>487</v>
      </c>
      <c r="D4881" t="s">
        <v>50</v>
      </c>
      <c r="E4881">
        <v>1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6</v>
      </c>
      <c r="M4881">
        <v>4</v>
      </c>
      <c r="N4881">
        <v>2</v>
      </c>
      <c r="O4881">
        <v>2</v>
      </c>
      <c r="P4881">
        <v>2</v>
      </c>
      <c r="Q4881">
        <v>2</v>
      </c>
      <c r="R4881">
        <v>5</v>
      </c>
      <c r="S4881">
        <v>0</v>
      </c>
      <c r="T4881">
        <v>0</v>
      </c>
      <c r="U4881">
        <v>0</v>
      </c>
    </row>
    <row r="4882" spans="1:21" x14ac:dyDescent="0.35">
      <c r="A4882" t="s">
        <v>595</v>
      </c>
      <c r="B4882">
        <v>44358</v>
      </c>
      <c r="C4882" t="s">
        <v>583</v>
      </c>
      <c r="D4882" t="s">
        <v>61</v>
      </c>
      <c r="E4882">
        <v>1</v>
      </c>
      <c r="F4882">
        <v>0</v>
      </c>
      <c r="G4882">
        <v>0</v>
      </c>
      <c r="H4882">
        <v>0</v>
      </c>
      <c r="I4882">
        <v>1</v>
      </c>
      <c r="J4882">
        <v>0</v>
      </c>
      <c r="K4882">
        <v>0</v>
      </c>
      <c r="L4882">
        <v>2.6666666666666665</v>
      </c>
      <c r="M4882">
        <v>8</v>
      </c>
      <c r="N4882">
        <v>8</v>
      </c>
      <c r="O4882">
        <v>7</v>
      </c>
      <c r="P4882">
        <v>3</v>
      </c>
      <c r="Q4882">
        <v>1</v>
      </c>
      <c r="R4882">
        <v>1</v>
      </c>
      <c r="S4882">
        <v>0</v>
      </c>
      <c r="T4882">
        <v>0</v>
      </c>
      <c r="U4882">
        <v>0</v>
      </c>
    </row>
    <row r="4883" spans="1:21" x14ac:dyDescent="0.35">
      <c r="A4883" t="s">
        <v>595</v>
      </c>
      <c r="B4883">
        <v>44359</v>
      </c>
      <c r="C4883" t="s">
        <v>587</v>
      </c>
      <c r="D4883" t="s">
        <v>61</v>
      </c>
      <c r="E4883">
        <v>1</v>
      </c>
      <c r="F4883">
        <v>0</v>
      </c>
      <c r="G4883">
        <v>0</v>
      </c>
      <c r="H4883">
        <v>1</v>
      </c>
      <c r="I4883">
        <v>0</v>
      </c>
      <c r="J4883">
        <v>0</v>
      </c>
      <c r="K4883">
        <v>0</v>
      </c>
      <c r="L4883">
        <v>5</v>
      </c>
      <c r="M4883">
        <v>5</v>
      </c>
      <c r="N4883">
        <v>0</v>
      </c>
      <c r="O4883">
        <v>0</v>
      </c>
      <c r="P4883">
        <v>0</v>
      </c>
      <c r="Q4883">
        <v>1</v>
      </c>
      <c r="R4883">
        <v>4</v>
      </c>
      <c r="S4883">
        <v>0</v>
      </c>
      <c r="T4883">
        <v>0</v>
      </c>
      <c r="U4883">
        <v>0</v>
      </c>
    </row>
    <row r="4884" spans="1:21" x14ac:dyDescent="0.35">
      <c r="A4884" t="s">
        <v>595</v>
      </c>
      <c r="B4884">
        <v>44360</v>
      </c>
      <c r="C4884" t="s">
        <v>584</v>
      </c>
      <c r="D4884" t="s">
        <v>61</v>
      </c>
      <c r="E4884">
        <v>1</v>
      </c>
      <c r="F4884">
        <v>0</v>
      </c>
      <c r="G4884">
        <v>0</v>
      </c>
      <c r="H4884">
        <v>0</v>
      </c>
      <c r="I4884">
        <v>1</v>
      </c>
      <c r="J4884">
        <v>0</v>
      </c>
      <c r="K4884">
        <v>0</v>
      </c>
      <c r="L4884">
        <v>4</v>
      </c>
      <c r="M4884">
        <v>7</v>
      </c>
      <c r="N4884">
        <v>4</v>
      </c>
      <c r="O4884">
        <v>4</v>
      </c>
      <c r="P4884">
        <v>1</v>
      </c>
      <c r="Q4884">
        <v>2</v>
      </c>
      <c r="R4884">
        <v>5</v>
      </c>
      <c r="S4884">
        <v>1</v>
      </c>
      <c r="T4884">
        <v>0</v>
      </c>
      <c r="U4884">
        <v>0</v>
      </c>
    </row>
    <row r="4885" spans="1:21" x14ac:dyDescent="0.35">
      <c r="A4885" t="s">
        <v>595</v>
      </c>
      <c r="B4885">
        <v>44362</v>
      </c>
      <c r="C4885" t="s">
        <v>487</v>
      </c>
      <c r="D4885" t="s">
        <v>32</v>
      </c>
      <c r="E4885">
        <v>1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6</v>
      </c>
      <c r="M4885">
        <v>7</v>
      </c>
      <c r="N4885">
        <v>1</v>
      </c>
      <c r="O4885">
        <v>1</v>
      </c>
      <c r="P4885">
        <v>0</v>
      </c>
      <c r="Q4885">
        <v>1</v>
      </c>
      <c r="R4885">
        <v>3</v>
      </c>
      <c r="S4885">
        <v>0</v>
      </c>
      <c r="T4885">
        <v>0</v>
      </c>
      <c r="U4885">
        <v>0</v>
      </c>
    </row>
    <row r="4886" spans="1:21" x14ac:dyDescent="0.35">
      <c r="A4886" t="s">
        <v>595</v>
      </c>
      <c r="B4886">
        <v>44363</v>
      </c>
      <c r="C4886" t="s">
        <v>582</v>
      </c>
      <c r="D4886" t="s">
        <v>32</v>
      </c>
      <c r="E4886">
        <v>1</v>
      </c>
      <c r="F4886">
        <v>0</v>
      </c>
      <c r="G4886">
        <v>0</v>
      </c>
      <c r="H4886">
        <v>0</v>
      </c>
      <c r="I4886">
        <v>1</v>
      </c>
      <c r="J4886">
        <v>0</v>
      </c>
      <c r="K4886">
        <v>0</v>
      </c>
      <c r="L4886">
        <v>4.333333333333333</v>
      </c>
      <c r="M4886">
        <v>7</v>
      </c>
      <c r="N4886">
        <v>5</v>
      </c>
      <c r="O4886">
        <v>5</v>
      </c>
      <c r="P4886">
        <v>4</v>
      </c>
      <c r="Q4886">
        <v>2</v>
      </c>
      <c r="R4886">
        <v>3</v>
      </c>
      <c r="S4886">
        <v>1</v>
      </c>
      <c r="T4886">
        <v>0</v>
      </c>
      <c r="U4886">
        <v>0</v>
      </c>
    </row>
    <row r="4887" spans="1:21" x14ac:dyDescent="0.35">
      <c r="A4887" t="s">
        <v>595</v>
      </c>
      <c r="B4887">
        <v>44365</v>
      </c>
      <c r="C4887" t="s">
        <v>583</v>
      </c>
      <c r="D4887" t="s">
        <v>30</v>
      </c>
      <c r="E4887">
        <v>1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5</v>
      </c>
      <c r="M4887">
        <v>6</v>
      </c>
      <c r="N4887">
        <v>4</v>
      </c>
      <c r="O4887">
        <v>4</v>
      </c>
      <c r="P4887">
        <v>1</v>
      </c>
      <c r="Q4887">
        <v>2</v>
      </c>
      <c r="R4887">
        <v>4</v>
      </c>
      <c r="S4887">
        <v>0</v>
      </c>
      <c r="T4887">
        <v>0</v>
      </c>
      <c r="U4887">
        <v>0</v>
      </c>
    </row>
    <row r="4888" spans="1:21" x14ac:dyDescent="0.35">
      <c r="A4888" t="s">
        <v>595</v>
      </c>
      <c r="B4888">
        <v>44366</v>
      </c>
      <c r="C4888" t="s">
        <v>587</v>
      </c>
      <c r="D4888" t="s">
        <v>30</v>
      </c>
      <c r="E4888">
        <v>1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6</v>
      </c>
      <c r="M4888">
        <v>4</v>
      </c>
      <c r="N4888">
        <v>2</v>
      </c>
      <c r="O4888">
        <v>2</v>
      </c>
      <c r="P4888">
        <v>1</v>
      </c>
      <c r="Q4888">
        <v>1</v>
      </c>
      <c r="R4888">
        <v>6</v>
      </c>
      <c r="S4888">
        <v>0</v>
      </c>
      <c r="T4888">
        <v>0</v>
      </c>
      <c r="U4888">
        <v>0</v>
      </c>
    </row>
    <row r="4889" spans="1:21" x14ac:dyDescent="0.35">
      <c r="A4889" t="s">
        <v>595</v>
      </c>
      <c r="B4889">
        <v>44367</v>
      </c>
      <c r="C4889" t="s">
        <v>584</v>
      </c>
      <c r="D4889" t="s">
        <v>30</v>
      </c>
      <c r="E4889">
        <v>1</v>
      </c>
      <c r="F4889">
        <v>0</v>
      </c>
      <c r="G4889">
        <v>0</v>
      </c>
      <c r="H4889">
        <v>0</v>
      </c>
      <c r="I4889">
        <v>1</v>
      </c>
      <c r="J4889">
        <v>0</v>
      </c>
      <c r="K4889">
        <v>0</v>
      </c>
      <c r="L4889">
        <v>4</v>
      </c>
      <c r="M4889">
        <v>10</v>
      </c>
      <c r="N4889">
        <v>4</v>
      </c>
      <c r="O4889">
        <v>3</v>
      </c>
      <c r="P4889">
        <v>1</v>
      </c>
      <c r="Q4889">
        <v>2</v>
      </c>
      <c r="R4889">
        <v>5</v>
      </c>
      <c r="S4889">
        <v>0</v>
      </c>
      <c r="T4889">
        <v>0</v>
      </c>
      <c r="U4889">
        <v>0</v>
      </c>
    </row>
    <row r="4890" spans="1:21" x14ac:dyDescent="0.35">
      <c r="A4890" t="s">
        <v>595</v>
      </c>
      <c r="B4890">
        <v>44368</v>
      </c>
      <c r="C4890" t="s">
        <v>487</v>
      </c>
      <c r="D4890" t="s">
        <v>43</v>
      </c>
      <c r="E4890">
        <v>1</v>
      </c>
      <c r="F4890">
        <v>0</v>
      </c>
      <c r="G4890">
        <v>0</v>
      </c>
      <c r="H4890">
        <v>1</v>
      </c>
      <c r="I4890">
        <v>0</v>
      </c>
      <c r="J4890">
        <v>0</v>
      </c>
      <c r="K4890">
        <v>0</v>
      </c>
      <c r="L4890">
        <v>5.333333333333333</v>
      </c>
      <c r="M4890">
        <v>5</v>
      </c>
      <c r="N4890">
        <v>2</v>
      </c>
      <c r="O4890">
        <v>2</v>
      </c>
      <c r="P4890">
        <v>1</v>
      </c>
      <c r="Q4890">
        <v>3</v>
      </c>
      <c r="R4890">
        <v>3</v>
      </c>
      <c r="S4890">
        <v>0</v>
      </c>
      <c r="T4890">
        <v>0</v>
      </c>
      <c r="U4890">
        <v>0</v>
      </c>
    </row>
    <row r="4891" spans="1:21" x14ac:dyDescent="0.35">
      <c r="A4891" t="s">
        <v>595</v>
      </c>
      <c r="B4891">
        <v>44369</v>
      </c>
      <c r="C4891" t="s">
        <v>588</v>
      </c>
      <c r="D4891" t="s">
        <v>43</v>
      </c>
      <c r="E4891">
        <v>1</v>
      </c>
      <c r="F4891">
        <v>0</v>
      </c>
      <c r="G4891">
        <v>0</v>
      </c>
      <c r="H4891">
        <v>0</v>
      </c>
      <c r="I4891">
        <v>1</v>
      </c>
      <c r="J4891">
        <v>0</v>
      </c>
      <c r="K4891">
        <v>0</v>
      </c>
      <c r="L4891">
        <v>0.66666666666666663</v>
      </c>
      <c r="M4891">
        <v>2</v>
      </c>
      <c r="N4891">
        <v>4</v>
      </c>
      <c r="O4891">
        <v>4</v>
      </c>
      <c r="P4891">
        <v>1</v>
      </c>
      <c r="Q4891">
        <v>3</v>
      </c>
      <c r="R4891">
        <v>2</v>
      </c>
      <c r="S4891">
        <v>0</v>
      </c>
      <c r="T4891">
        <v>0</v>
      </c>
      <c r="U4891">
        <v>0</v>
      </c>
    </row>
    <row r="4892" spans="1:21" x14ac:dyDescent="0.35">
      <c r="A4892" t="s">
        <v>595</v>
      </c>
      <c r="B4892">
        <v>44370</v>
      </c>
      <c r="C4892" t="s">
        <v>583</v>
      </c>
      <c r="D4892" t="s">
        <v>43</v>
      </c>
      <c r="E4892">
        <v>1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6</v>
      </c>
      <c r="M4892">
        <v>6</v>
      </c>
      <c r="N4892">
        <v>2</v>
      </c>
      <c r="O4892">
        <v>2</v>
      </c>
      <c r="P4892">
        <v>1</v>
      </c>
      <c r="Q4892">
        <v>0</v>
      </c>
      <c r="R4892">
        <v>5</v>
      </c>
      <c r="S4892">
        <v>1</v>
      </c>
      <c r="T4892">
        <v>0</v>
      </c>
      <c r="U4892">
        <v>0</v>
      </c>
    </row>
    <row r="4893" spans="1:21" x14ac:dyDescent="0.35">
      <c r="A4893" t="s">
        <v>595</v>
      </c>
      <c r="B4893">
        <v>44371</v>
      </c>
      <c r="C4893" t="s">
        <v>587</v>
      </c>
      <c r="D4893" t="s">
        <v>43</v>
      </c>
      <c r="E4893">
        <v>1</v>
      </c>
      <c r="F4893">
        <v>0</v>
      </c>
      <c r="G4893">
        <v>0</v>
      </c>
      <c r="H4893">
        <v>0</v>
      </c>
      <c r="I4893">
        <v>1</v>
      </c>
      <c r="J4893">
        <v>0</v>
      </c>
      <c r="K4893">
        <v>0</v>
      </c>
      <c r="L4893">
        <v>6</v>
      </c>
      <c r="M4893">
        <v>8</v>
      </c>
      <c r="N4893">
        <v>4</v>
      </c>
      <c r="O4893">
        <v>4</v>
      </c>
      <c r="P4893">
        <v>1</v>
      </c>
      <c r="Q4893">
        <v>0</v>
      </c>
      <c r="R4893">
        <v>1</v>
      </c>
      <c r="S4893">
        <v>0</v>
      </c>
      <c r="T4893">
        <v>0</v>
      </c>
      <c r="U4893">
        <v>1</v>
      </c>
    </row>
    <row r="4894" spans="1:21" x14ac:dyDescent="0.35">
      <c r="A4894" t="s">
        <v>595</v>
      </c>
      <c r="B4894">
        <v>44372</v>
      </c>
      <c r="C4894" t="s">
        <v>584</v>
      </c>
      <c r="D4894" t="s">
        <v>47</v>
      </c>
      <c r="E4894">
        <v>1</v>
      </c>
      <c r="F4894">
        <v>0</v>
      </c>
      <c r="G4894">
        <v>0</v>
      </c>
      <c r="H4894">
        <v>1</v>
      </c>
      <c r="I4894">
        <v>0</v>
      </c>
      <c r="J4894">
        <v>0</v>
      </c>
      <c r="K4894">
        <v>0</v>
      </c>
      <c r="L4894">
        <v>5</v>
      </c>
      <c r="M4894">
        <v>5</v>
      </c>
      <c r="N4894">
        <v>2</v>
      </c>
      <c r="O4894">
        <v>2</v>
      </c>
      <c r="P4894">
        <v>0</v>
      </c>
      <c r="Q4894">
        <v>2</v>
      </c>
      <c r="R4894">
        <v>4</v>
      </c>
      <c r="S4894">
        <v>0</v>
      </c>
      <c r="T4894">
        <v>0</v>
      </c>
      <c r="U4894">
        <v>0</v>
      </c>
    </row>
    <row r="4895" spans="1:21" x14ac:dyDescent="0.35">
      <c r="A4895" t="s">
        <v>595</v>
      </c>
      <c r="B4895">
        <v>44373</v>
      </c>
      <c r="C4895" t="s">
        <v>487</v>
      </c>
      <c r="D4895" t="s">
        <v>47</v>
      </c>
      <c r="E4895">
        <v>1</v>
      </c>
      <c r="F4895">
        <v>0</v>
      </c>
      <c r="G4895">
        <v>0</v>
      </c>
      <c r="H4895">
        <v>1</v>
      </c>
      <c r="I4895">
        <v>0</v>
      </c>
      <c r="J4895">
        <v>0</v>
      </c>
      <c r="K4895">
        <v>0</v>
      </c>
      <c r="L4895">
        <v>7</v>
      </c>
      <c r="M4895">
        <v>2</v>
      </c>
      <c r="N4895">
        <v>0</v>
      </c>
      <c r="O4895">
        <v>0</v>
      </c>
      <c r="P4895">
        <v>0</v>
      </c>
      <c r="Q4895">
        <v>1</v>
      </c>
      <c r="R4895">
        <v>10</v>
      </c>
      <c r="S4895">
        <v>0</v>
      </c>
      <c r="T4895">
        <v>0</v>
      </c>
      <c r="U4895">
        <v>0</v>
      </c>
    </row>
    <row r="4896" spans="1:21" x14ac:dyDescent="0.35">
      <c r="A4896" t="s">
        <v>595</v>
      </c>
      <c r="B4896">
        <v>44374</v>
      </c>
      <c r="C4896" t="s">
        <v>582</v>
      </c>
      <c r="D4896" t="s">
        <v>47</v>
      </c>
      <c r="E4896">
        <v>1</v>
      </c>
      <c r="F4896">
        <v>0</v>
      </c>
      <c r="G4896">
        <v>0</v>
      </c>
      <c r="H4896">
        <v>1</v>
      </c>
      <c r="I4896">
        <v>0</v>
      </c>
      <c r="J4896">
        <v>0</v>
      </c>
      <c r="K4896">
        <v>0</v>
      </c>
      <c r="L4896">
        <v>7</v>
      </c>
      <c r="M4896">
        <v>7</v>
      </c>
      <c r="N4896">
        <v>1</v>
      </c>
      <c r="O4896">
        <v>1</v>
      </c>
      <c r="P4896">
        <v>0</v>
      </c>
      <c r="Q4896">
        <v>0</v>
      </c>
      <c r="R4896">
        <v>4</v>
      </c>
      <c r="S4896">
        <v>0</v>
      </c>
      <c r="T4896">
        <v>0</v>
      </c>
      <c r="U4896">
        <v>0</v>
      </c>
    </row>
    <row r="4897" spans="1:21" x14ac:dyDescent="0.35">
      <c r="A4897" t="s">
        <v>595</v>
      </c>
      <c r="B4897">
        <v>44376</v>
      </c>
      <c r="C4897" t="s">
        <v>583</v>
      </c>
      <c r="D4897" t="s">
        <v>44</v>
      </c>
      <c r="E4897">
        <v>1</v>
      </c>
      <c r="F4897">
        <v>0</v>
      </c>
      <c r="G4897">
        <v>0</v>
      </c>
      <c r="H4897">
        <v>1</v>
      </c>
      <c r="I4897">
        <v>0</v>
      </c>
      <c r="J4897">
        <v>0</v>
      </c>
      <c r="K4897">
        <v>0</v>
      </c>
      <c r="L4897">
        <v>7</v>
      </c>
      <c r="M4897">
        <v>4</v>
      </c>
      <c r="N4897">
        <v>2</v>
      </c>
      <c r="O4897">
        <v>2</v>
      </c>
      <c r="P4897">
        <v>1</v>
      </c>
      <c r="Q4897">
        <v>1</v>
      </c>
      <c r="R4897">
        <v>6</v>
      </c>
      <c r="S4897">
        <v>0</v>
      </c>
      <c r="T4897">
        <v>0</v>
      </c>
      <c r="U4897">
        <v>0</v>
      </c>
    </row>
    <row r="4898" spans="1:21" x14ac:dyDescent="0.35">
      <c r="A4898" t="s">
        <v>595</v>
      </c>
      <c r="B4898">
        <v>44377</v>
      </c>
      <c r="C4898" t="s">
        <v>587</v>
      </c>
      <c r="D4898" t="s">
        <v>44</v>
      </c>
      <c r="E4898">
        <v>1</v>
      </c>
      <c r="F4898">
        <v>0</v>
      </c>
      <c r="G4898">
        <v>0</v>
      </c>
      <c r="H4898">
        <v>0</v>
      </c>
      <c r="I4898">
        <v>1</v>
      </c>
      <c r="J4898">
        <v>0</v>
      </c>
      <c r="K4898">
        <v>0</v>
      </c>
      <c r="L4898">
        <v>6</v>
      </c>
      <c r="M4898">
        <v>4</v>
      </c>
      <c r="N4898">
        <v>3</v>
      </c>
      <c r="O4898">
        <v>3</v>
      </c>
      <c r="P4898">
        <v>1</v>
      </c>
      <c r="Q4898">
        <v>1</v>
      </c>
      <c r="R4898">
        <v>5</v>
      </c>
      <c r="S4898">
        <v>0</v>
      </c>
      <c r="T4898">
        <v>0</v>
      </c>
      <c r="U4898">
        <v>0</v>
      </c>
    </row>
    <row r="4899" spans="1:21" x14ac:dyDescent="0.35">
      <c r="A4899" t="s">
        <v>595</v>
      </c>
      <c r="B4899" t="s">
        <v>0</v>
      </c>
      <c r="C4899" t="s">
        <v>1</v>
      </c>
      <c r="D4899" t="s">
        <v>2</v>
      </c>
      <c r="E4899" t="s">
        <v>3</v>
      </c>
      <c r="F4899" t="s">
        <v>4</v>
      </c>
      <c r="G4899" t="s">
        <v>5</v>
      </c>
      <c r="H4899" t="s">
        <v>6</v>
      </c>
      <c r="I4899" t="s">
        <v>7</v>
      </c>
      <c r="J4899" t="s">
        <v>8</v>
      </c>
      <c r="K4899" t="s">
        <v>9</v>
      </c>
      <c r="L4899" t="s">
        <v>10</v>
      </c>
      <c r="M4899" t="s">
        <v>11</v>
      </c>
      <c r="N4899" t="s">
        <v>12</v>
      </c>
      <c r="O4899" t="s">
        <v>13</v>
      </c>
      <c r="P4899" t="s">
        <v>14</v>
      </c>
      <c r="Q4899" t="s">
        <v>15</v>
      </c>
      <c r="R4899" t="s">
        <v>16</v>
      </c>
      <c r="S4899" t="s">
        <v>17</v>
      </c>
      <c r="T4899" t="s">
        <v>18</v>
      </c>
      <c r="U4899" t="s">
        <v>19</v>
      </c>
    </row>
    <row r="4900" spans="1:21" x14ac:dyDescent="0.35">
      <c r="A4900" t="s">
        <v>595</v>
      </c>
      <c r="B4900">
        <v>44378</v>
      </c>
      <c r="C4900" t="s">
        <v>584</v>
      </c>
      <c r="D4900" t="s">
        <v>44</v>
      </c>
      <c r="E4900">
        <v>1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4</v>
      </c>
      <c r="M4900">
        <v>3</v>
      </c>
      <c r="N4900">
        <v>0</v>
      </c>
      <c r="O4900">
        <v>0</v>
      </c>
      <c r="P4900">
        <v>0</v>
      </c>
      <c r="Q4900">
        <v>2</v>
      </c>
      <c r="R4900">
        <v>4</v>
      </c>
      <c r="S4900">
        <v>2</v>
      </c>
      <c r="T4900">
        <v>0</v>
      </c>
      <c r="U4900">
        <v>0</v>
      </c>
    </row>
    <row r="4901" spans="1:21" x14ac:dyDescent="0.35">
      <c r="A4901" t="s">
        <v>595</v>
      </c>
      <c r="B4901">
        <v>44379</v>
      </c>
      <c r="C4901" t="s">
        <v>487</v>
      </c>
      <c r="D4901" t="s">
        <v>34</v>
      </c>
      <c r="E4901">
        <v>1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5.666666666666667</v>
      </c>
      <c r="M4901">
        <v>5</v>
      </c>
      <c r="N4901">
        <v>1</v>
      </c>
      <c r="O4901">
        <v>1</v>
      </c>
      <c r="P4901">
        <v>1</v>
      </c>
      <c r="Q4901">
        <v>3</v>
      </c>
      <c r="R4901">
        <v>7</v>
      </c>
      <c r="S4901">
        <v>1</v>
      </c>
      <c r="T4901">
        <v>0</v>
      </c>
      <c r="U4901">
        <v>0</v>
      </c>
    </row>
    <row r="4902" spans="1:21" x14ac:dyDescent="0.35">
      <c r="A4902" t="s">
        <v>595</v>
      </c>
      <c r="B4902">
        <v>44380</v>
      </c>
      <c r="C4902" t="s">
        <v>582</v>
      </c>
      <c r="D4902" t="s">
        <v>34</v>
      </c>
      <c r="E4902">
        <v>1</v>
      </c>
      <c r="F4902">
        <v>0</v>
      </c>
      <c r="G4902">
        <v>0</v>
      </c>
      <c r="H4902">
        <v>1</v>
      </c>
      <c r="I4902">
        <v>0</v>
      </c>
      <c r="J4902">
        <v>0</v>
      </c>
      <c r="K4902">
        <v>0</v>
      </c>
      <c r="L4902">
        <v>6</v>
      </c>
      <c r="M4902">
        <v>5</v>
      </c>
      <c r="N4902">
        <v>2</v>
      </c>
      <c r="O4902">
        <v>2</v>
      </c>
      <c r="P4902">
        <v>1</v>
      </c>
      <c r="Q4902">
        <v>2</v>
      </c>
      <c r="R4902">
        <v>6</v>
      </c>
      <c r="S4902">
        <v>1</v>
      </c>
      <c r="T4902">
        <v>0</v>
      </c>
      <c r="U4902">
        <v>1</v>
      </c>
    </row>
    <row r="4903" spans="1:21" x14ac:dyDescent="0.35">
      <c r="A4903" t="s">
        <v>595</v>
      </c>
      <c r="B4903">
        <v>44381</v>
      </c>
      <c r="C4903" t="s">
        <v>583</v>
      </c>
      <c r="D4903" t="s">
        <v>34</v>
      </c>
      <c r="E4903">
        <v>1</v>
      </c>
      <c r="F4903">
        <v>0</v>
      </c>
      <c r="G4903">
        <v>0</v>
      </c>
      <c r="H4903">
        <v>0</v>
      </c>
      <c r="I4903">
        <v>1</v>
      </c>
      <c r="J4903">
        <v>0</v>
      </c>
      <c r="K4903">
        <v>0</v>
      </c>
      <c r="L4903">
        <v>7</v>
      </c>
      <c r="M4903">
        <v>4</v>
      </c>
      <c r="N4903">
        <v>4</v>
      </c>
      <c r="O4903">
        <v>4</v>
      </c>
      <c r="P4903">
        <v>2</v>
      </c>
      <c r="Q4903">
        <v>1</v>
      </c>
      <c r="R4903">
        <v>5</v>
      </c>
      <c r="S4903">
        <v>1</v>
      </c>
      <c r="T4903">
        <v>0</v>
      </c>
      <c r="U4903">
        <v>0</v>
      </c>
    </row>
    <row r="4904" spans="1:21" x14ac:dyDescent="0.35">
      <c r="A4904" t="s">
        <v>595</v>
      </c>
      <c r="B4904">
        <v>44382</v>
      </c>
      <c r="C4904" t="s">
        <v>587</v>
      </c>
      <c r="D4904" t="s">
        <v>49</v>
      </c>
      <c r="E4904">
        <v>1</v>
      </c>
      <c r="F4904">
        <v>0</v>
      </c>
      <c r="G4904">
        <v>0</v>
      </c>
      <c r="H4904">
        <v>0</v>
      </c>
      <c r="I4904">
        <v>1</v>
      </c>
      <c r="J4904">
        <v>0</v>
      </c>
      <c r="K4904">
        <v>0</v>
      </c>
      <c r="L4904">
        <v>5.333333333333333</v>
      </c>
      <c r="M4904">
        <v>5</v>
      </c>
      <c r="N4904">
        <v>5</v>
      </c>
      <c r="O4904">
        <v>2</v>
      </c>
      <c r="P4904">
        <v>0</v>
      </c>
      <c r="Q4904">
        <v>2</v>
      </c>
      <c r="R4904">
        <v>9</v>
      </c>
      <c r="S4904">
        <v>1</v>
      </c>
      <c r="T4904">
        <v>0</v>
      </c>
      <c r="U4904">
        <v>0</v>
      </c>
    </row>
    <row r="4905" spans="1:21" x14ac:dyDescent="0.35">
      <c r="A4905" t="s">
        <v>595</v>
      </c>
      <c r="B4905">
        <v>44383</v>
      </c>
      <c r="C4905" t="s">
        <v>584</v>
      </c>
      <c r="D4905" t="s">
        <v>49</v>
      </c>
      <c r="E4905">
        <v>1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5</v>
      </c>
      <c r="M4905">
        <v>1</v>
      </c>
      <c r="N4905">
        <v>1</v>
      </c>
      <c r="O4905">
        <v>1</v>
      </c>
      <c r="P4905">
        <v>1</v>
      </c>
      <c r="Q4905">
        <v>1</v>
      </c>
      <c r="R4905">
        <v>6</v>
      </c>
      <c r="S4905">
        <v>0</v>
      </c>
      <c r="T4905">
        <v>0</v>
      </c>
      <c r="U4905">
        <v>0</v>
      </c>
    </row>
    <row r="4906" spans="1:21" x14ac:dyDescent="0.35">
      <c r="A4906" t="s">
        <v>595</v>
      </c>
      <c r="B4906">
        <v>44384</v>
      </c>
      <c r="C4906" t="s">
        <v>487</v>
      </c>
      <c r="D4906" t="s">
        <v>49</v>
      </c>
      <c r="E4906">
        <v>1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0</v>
      </c>
      <c r="L4906">
        <v>6.333333333333333</v>
      </c>
      <c r="M4906">
        <v>8</v>
      </c>
      <c r="N4906">
        <v>5</v>
      </c>
      <c r="O4906">
        <v>5</v>
      </c>
      <c r="P4906">
        <v>1</v>
      </c>
      <c r="Q4906">
        <v>2</v>
      </c>
      <c r="R4906">
        <v>7</v>
      </c>
      <c r="S4906">
        <v>0</v>
      </c>
      <c r="T4906">
        <v>0</v>
      </c>
      <c r="U4906">
        <v>0</v>
      </c>
    </row>
    <row r="4907" spans="1:21" x14ac:dyDescent="0.35">
      <c r="A4907" t="s">
        <v>595</v>
      </c>
      <c r="B4907">
        <v>44386</v>
      </c>
      <c r="C4907" t="s">
        <v>582</v>
      </c>
      <c r="D4907" t="s">
        <v>43</v>
      </c>
      <c r="E4907">
        <v>1</v>
      </c>
      <c r="F4907">
        <v>0</v>
      </c>
      <c r="G4907">
        <v>0</v>
      </c>
      <c r="H4907">
        <v>1</v>
      </c>
      <c r="I4907">
        <v>0</v>
      </c>
      <c r="J4907">
        <v>0</v>
      </c>
      <c r="K4907">
        <v>0</v>
      </c>
      <c r="L4907">
        <v>6</v>
      </c>
      <c r="M4907">
        <v>7</v>
      </c>
      <c r="N4907">
        <v>2</v>
      </c>
      <c r="O4907">
        <v>2</v>
      </c>
      <c r="P4907">
        <v>0</v>
      </c>
      <c r="Q4907">
        <v>1</v>
      </c>
      <c r="R4907">
        <v>3</v>
      </c>
      <c r="S4907">
        <v>0</v>
      </c>
      <c r="T4907">
        <v>0</v>
      </c>
      <c r="U4907">
        <v>0</v>
      </c>
    </row>
    <row r="4908" spans="1:21" x14ac:dyDescent="0.35">
      <c r="A4908" t="s">
        <v>595</v>
      </c>
      <c r="B4908">
        <v>44387</v>
      </c>
      <c r="C4908" t="s">
        <v>583</v>
      </c>
      <c r="D4908" t="s">
        <v>43</v>
      </c>
      <c r="E4908">
        <v>1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6.333333333333333</v>
      </c>
      <c r="M4908">
        <v>5</v>
      </c>
      <c r="N4908">
        <v>3</v>
      </c>
      <c r="O4908">
        <v>3</v>
      </c>
      <c r="P4908">
        <v>3</v>
      </c>
      <c r="Q4908">
        <v>0</v>
      </c>
      <c r="R4908">
        <v>6</v>
      </c>
      <c r="S4908">
        <v>0</v>
      </c>
      <c r="T4908">
        <v>0</v>
      </c>
      <c r="U4908">
        <v>0</v>
      </c>
    </row>
    <row r="4909" spans="1:21" x14ac:dyDescent="0.35">
      <c r="A4909" t="s">
        <v>595</v>
      </c>
      <c r="B4909">
        <v>44388</v>
      </c>
      <c r="C4909" t="s">
        <v>587</v>
      </c>
      <c r="D4909" t="s">
        <v>43</v>
      </c>
      <c r="E4909">
        <v>1</v>
      </c>
      <c r="F4909">
        <v>0</v>
      </c>
      <c r="G4909">
        <v>0</v>
      </c>
      <c r="H4909">
        <v>0</v>
      </c>
      <c r="I4909">
        <v>1</v>
      </c>
      <c r="J4909">
        <v>0</v>
      </c>
      <c r="K4909">
        <v>0</v>
      </c>
      <c r="L4909">
        <v>6</v>
      </c>
      <c r="M4909">
        <v>5</v>
      </c>
      <c r="N4909">
        <v>4</v>
      </c>
      <c r="O4909">
        <v>4</v>
      </c>
      <c r="P4909">
        <v>4</v>
      </c>
      <c r="Q4909">
        <v>0</v>
      </c>
      <c r="R4909">
        <v>3</v>
      </c>
      <c r="S4909">
        <v>0</v>
      </c>
      <c r="T4909">
        <v>0</v>
      </c>
      <c r="U4909">
        <v>0</v>
      </c>
    </row>
    <row r="4910" spans="1:21" x14ac:dyDescent="0.35">
      <c r="A4910" t="s">
        <v>595</v>
      </c>
      <c r="B4910">
        <v>44393</v>
      </c>
      <c r="C4910" t="s">
        <v>582</v>
      </c>
      <c r="D4910" t="s">
        <v>28</v>
      </c>
      <c r="E4910">
        <v>1</v>
      </c>
      <c r="F4910">
        <v>0</v>
      </c>
      <c r="G4910">
        <v>0</v>
      </c>
      <c r="H4910">
        <v>0</v>
      </c>
      <c r="I4910">
        <v>1</v>
      </c>
      <c r="J4910">
        <v>0</v>
      </c>
      <c r="K4910">
        <v>0</v>
      </c>
      <c r="L4910">
        <v>4</v>
      </c>
      <c r="M4910">
        <v>7</v>
      </c>
      <c r="N4910">
        <v>6</v>
      </c>
      <c r="O4910">
        <v>6</v>
      </c>
      <c r="P4910">
        <v>4</v>
      </c>
      <c r="Q4910">
        <v>3</v>
      </c>
      <c r="R4910">
        <v>3</v>
      </c>
      <c r="S4910">
        <v>0</v>
      </c>
      <c r="T4910">
        <v>0</v>
      </c>
      <c r="U4910">
        <v>0</v>
      </c>
    </row>
    <row r="4911" spans="1:21" x14ac:dyDescent="0.35">
      <c r="A4911" t="s">
        <v>595</v>
      </c>
      <c r="B4911" t="s">
        <v>589</v>
      </c>
      <c r="C4911" t="s">
        <v>587</v>
      </c>
      <c r="D4911" t="s">
        <v>28</v>
      </c>
      <c r="E4911">
        <v>1</v>
      </c>
      <c r="F4911">
        <v>0</v>
      </c>
      <c r="G4911">
        <v>0</v>
      </c>
      <c r="H4911">
        <v>0</v>
      </c>
      <c r="I4911">
        <v>1</v>
      </c>
      <c r="J4911">
        <v>0</v>
      </c>
      <c r="K4911">
        <v>0</v>
      </c>
      <c r="L4911">
        <v>5.333333333333333</v>
      </c>
      <c r="M4911">
        <v>7</v>
      </c>
      <c r="N4911">
        <v>5</v>
      </c>
      <c r="O4911">
        <v>5</v>
      </c>
      <c r="P4911">
        <v>1</v>
      </c>
      <c r="Q4911">
        <v>1</v>
      </c>
      <c r="R4911">
        <v>1</v>
      </c>
      <c r="S4911">
        <v>0</v>
      </c>
      <c r="T4911">
        <v>0</v>
      </c>
      <c r="U4911">
        <v>0</v>
      </c>
    </row>
    <row r="4912" spans="1:21" x14ac:dyDescent="0.35">
      <c r="A4912" t="s">
        <v>595</v>
      </c>
      <c r="B4912" t="s">
        <v>590</v>
      </c>
      <c r="C4912" t="s">
        <v>583</v>
      </c>
      <c r="D4912" t="s">
        <v>28</v>
      </c>
      <c r="E4912">
        <v>1</v>
      </c>
      <c r="F4912">
        <v>0</v>
      </c>
      <c r="G4912">
        <v>0</v>
      </c>
      <c r="H4912">
        <v>0</v>
      </c>
      <c r="I4912">
        <v>1</v>
      </c>
      <c r="J4912">
        <v>0</v>
      </c>
      <c r="K4912">
        <v>0</v>
      </c>
      <c r="L4912">
        <v>1.6666666666666665</v>
      </c>
      <c r="M4912">
        <v>8</v>
      </c>
      <c r="N4912">
        <v>10</v>
      </c>
      <c r="O4912">
        <v>10</v>
      </c>
      <c r="P4912">
        <v>4</v>
      </c>
      <c r="Q4912">
        <v>2</v>
      </c>
      <c r="R4912">
        <v>0</v>
      </c>
      <c r="S4912">
        <v>0</v>
      </c>
      <c r="T4912">
        <v>0</v>
      </c>
      <c r="U4912">
        <v>0</v>
      </c>
    </row>
    <row r="4913" spans="1:21" x14ac:dyDescent="0.35">
      <c r="A4913" t="s">
        <v>595</v>
      </c>
      <c r="B4913">
        <v>44396</v>
      </c>
      <c r="C4913" t="s">
        <v>487</v>
      </c>
      <c r="D4913" t="s">
        <v>65</v>
      </c>
      <c r="E4913">
        <v>1</v>
      </c>
      <c r="F4913">
        <v>0</v>
      </c>
      <c r="G4913">
        <v>0</v>
      </c>
      <c r="H4913">
        <v>0</v>
      </c>
      <c r="I4913">
        <v>1</v>
      </c>
      <c r="J4913">
        <v>0</v>
      </c>
      <c r="K4913">
        <v>0</v>
      </c>
      <c r="L4913">
        <v>5</v>
      </c>
      <c r="M4913">
        <v>10</v>
      </c>
      <c r="N4913">
        <v>8</v>
      </c>
      <c r="O4913">
        <v>8</v>
      </c>
      <c r="P4913">
        <v>1</v>
      </c>
      <c r="Q4913">
        <v>2</v>
      </c>
      <c r="R4913">
        <v>2</v>
      </c>
      <c r="S4913">
        <v>1</v>
      </c>
      <c r="T4913">
        <v>0</v>
      </c>
      <c r="U4913">
        <v>0</v>
      </c>
    </row>
    <row r="4914" spans="1:21" x14ac:dyDescent="0.35">
      <c r="A4914" t="s">
        <v>595</v>
      </c>
      <c r="B4914">
        <v>44397</v>
      </c>
      <c r="C4914" t="s">
        <v>584</v>
      </c>
      <c r="D4914" t="s">
        <v>65</v>
      </c>
      <c r="E4914">
        <v>1</v>
      </c>
      <c r="F4914">
        <v>0</v>
      </c>
      <c r="G4914">
        <v>0</v>
      </c>
      <c r="H4914">
        <v>0</v>
      </c>
      <c r="I4914">
        <v>1</v>
      </c>
      <c r="J4914">
        <v>0</v>
      </c>
      <c r="K4914">
        <v>0</v>
      </c>
      <c r="L4914">
        <v>4.666666666666667</v>
      </c>
      <c r="M4914">
        <v>4</v>
      </c>
      <c r="N4914">
        <v>3</v>
      </c>
      <c r="O4914">
        <v>3</v>
      </c>
      <c r="P4914">
        <v>2</v>
      </c>
      <c r="Q4914">
        <v>1</v>
      </c>
      <c r="R4914">
        <v>2</v>
      </c>
      <c r="S4914">
        <v>0</v>
      </c>
      <c r="T4914">
        <v>0</v>
      </c>
      <c r="U4914">
        <v>0</v>
      </c>
    </row>
    <row r="4915" spans="1:21" x14ac:dyDescent="0.35">
      <c r="A4915" t="s">
        <v>595</v>
      </c>
      <c r="B4915">
        <v>44398</v>
      </c>
      <c r="C4915" t="s">
        <v>582</v>
      </c>
      <c r="D4915" t="s">
        <v>65</v>
      </c>
      <c r="E4915">
        <v>1</v>
      </c>
      <c r="F4915">
        <v>0</v>
      </c>
      <c r="G4915">
        <v>0</v>
      </c>
      <c r="H4915">
        <v>0</v>
      </c>
      <c r="I4915">
        <v>1</v>
      </c>
      <c r="J4915">
        <v>0</v>
      </c>
      <c r="K4915">
        <v>0</v>
      </c>
      <c r="L4915">
        <v>7</v>
      </c>
      <c r="M4915">
        <v>6</v>
      </c>
      <c r="N4915">
        <v>4</v>
      </c>
      <c r="O4915">
        <v>4</v>
      </c>
      <c r="P4915">
        <v>3</v>
      </c>
      <c r="Q4915">
        <v>1</v>
      </c>
      <c r="R4915">
        <v>5</v>
      </c>
      <c r="S4915">
        <v>0</v>
      </c>
      <c r="T4915">
        <v>0</v>
      </c>
      <c r="U4915">
        <v>0</v>
      </c>
    </row>
    <row r="4916" spans="1:21" x14ac:dyDescent="0.35">
      <c r="A4916" t="s">
        <v>595</v>
      </c>
      <c r="B4916">
        <v>44399</v>
      </c>
      <c r="C4916" t="s">
        <v>583</v>
      </c>
      <c r="D4916" t="s">
        <v>65</v>
      </c>
      <c r="E4916">
        <v>1</v>
      </c>
      <c r="F4916">
        <v>0</v>
      </c>
      <c r="G4916">
        <v>0</v>
      </c>
      <c r="H4916">
        <v>0</v>
      </c>
      <c r="I4916">
        <v>1</v>
      </c>
      <c r="J4916">
        <v>0</v>
      </c>
      <c r="K4916">
        <v>0</v>
      </c>
      <c r="L4916">
        <v>4</v>
      </c>
      <c r="M4916">
        <v>5</v>
      </c>
      <c r="N4916">
        <v>6</v>
      </c>
      <c r="O4916">
        <v>5</v>
      </c>
      <c r="P4916">
        <v>3</v>
      </c>
      <c r="Q4916">
        <v>2</v>
      </c>
      <c r="R4916">
        <v>4</v>
      </c>
      <c r="S4916">
        <v>0</v>
      </c>
      <c r="T4916">
        <v>0</v>
      </c>
      <c r="U4916">
        <v>0</v>
      </c>
    </row>
    <row r="4917" spans="1:21" x14ac:dyDescent="0.35">
      <c r="A4917" t="s">
        <v>595</v>
      </c>
      <c r="B4917">
        <v>44400</v>
      </c>
      <c r="C4917" t="s">
        <v>587</v>
      </c>
      <c r="D4917" t="s">
        <v>32</v>
      </c>
      <c r="E4917">
        <v>1</v>
      </c>
      <c r="F4917">
        <v>0</v>
      </c>
      <c r="G4917">
        <v>0</v>
      </c>
      <c r="H4917">
        <v>0</v>
      </c>
      <c r="I4917">
        <v>1</v>
      </c>
      <c r="J4917">
        <v>0</v>
      </c>
      <c r="K4917">
        <v>0</v>
      </c>
      <c r="L4917">
        <v>4</v>
      </c>
      <c r="M4917">
        <v>7</v>
      </c>
      <c r="N4917">
        <v>7</v>
      </c>
      <c r="O4917">
        <v>7</v>
      </c>
      <c r="P4917">
        <v>1</v>
      </c>
      <c r="Q4917">
        <v>1</v>
      </c>
      <c r="R4917">
        <v>5</v>
      </c>
      <c r="S4917">
        <v>0</v>
      </c>
      <c r="T4917">
        <v>0</v>
      </c>
      <c r="U4917">
        <v>0</v>
      </c>
    </row>
    <row r="4918" spans="1:21" x14ac:dyDescent="0.35">
      <c r="A4918" t="s">
        <v>595</v>
      </c>
      <c r="B4918">
        <v>44401</v>
      </c>
      <c r="C4918" t="s">
        <v>487</v>
      </c>
      <c r="D4918" t="s">
        <v>32</v>
      </c>
      <c r="E4918">
        <v>1</v>
      </c>
      <c r="F4918">
        <v>0</v>
      </c>
      <c r="G4918">
        <v>0</v>
      </c>
      <c r="H4918">
        <v>0</v>
      </c>
      <c r="I4918">
        <v>1</v>
      </c>
      <c r="J4918">
        <v>0</v>
      </c>
      <c r="K4918">
        <v>0</v>
      </c>
      <c r="L4918">
        <v>6</v>
      </c>
      <c r="M4918">
        <v>4</v>
      </c>
      <c r="N4918">
        <v>3</v>
      </c>
      <c r="O4918">
        <v>2</v>
      </c>
      <c r="P4918">
        <v>0</v>
      </c>
      <c r="Q4918">
        <v>8</v>
      </c>
      <c r="R4918">
        <v>4</v>
      </c>
      <c r="S4918">
        <v>1</v>
      </c>
      <c r="T4918">
        <v>0</v>
      </c>
      <c r="U4918">
        <v>0</v>
      </c>
    </row>
    <row r="4919" spans="1:21" x14ac:dyDescent="0.35">
      <c r="A4919" t="s">
        <v>595</v>
      </c>
      <c r="B4919">
        <v>44402</v>
      </c>
      <c r="C4919" t="s">
        <v>588</v>
      </c>
      <c r="D4919" t="s">
        <v>32</v>
      </c>
      <c r="E4919">
        <v>1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3</v>
      </c>
      <c r="M4919">
        <v>0</v>
      </c>
      <c r="N4919">
        <v>0</v>
      </c>
      <c r="O4919">
        <v>0</v>
      </c>
      <c r="P4919">
        <v>0</v>
      </c>
      <c r="Q4919">
        <v>1</v>
      </c>
      <c r="R4919">
        <v>3</v>
      </c>
      <c r="S4919">
        <v>0</v>
      </c>
      <c r="T4919">
        <v>0</v>
      </c>
      <c r="U4919">
        <v>0</v>
      </c>
    </row>
    <row r="4920" spans="1:21" x14ac:dyDescent="0.35">
      <c r="A4920" t="s">
        <v>595</v>
      </c>
      <c r="B4920" t="s">
        <v>0</v>
      </c>
      <c r="C4920" t="s">
        <v>1</v>
      </c>
      <c r="D4920" t="s">
        <v>2</v>
      </c>
      <c r="E4920" t="s">
        <v>3</v>
      </c>
      <c r="F4920" t="s">
        <v>4</v>
      </c>
      <c r="G4920" t="s">
        <v>5</v>
      </c>
      <c r="H4920" t="s">
        <v>6</v>
      </c>
      <c r="I4920" t="s">
        <v>7</v>
      </c>
      <c r="J4920" t="s">
        <v>8</v>
      </c>
      <c r="K4920" t="s">
        <v>9</v>
      </c>
      <c r="L4920" t="s">
        <v>10</v>
      </c>
      <c r="M4920" t="s">
        <v>11</v>
      </c>
      <c r="N4920" t="s">
        <v>12</v>
      </c>
      <c r="O4920" t="s">
        <v>13</v>
      </c>
      <c r="P4920" t="s">
        <v>14</v>
      </c>
      <c r="Q4920" t="s">
        <v>15</v>
      </c>
      <c r="R4920" t="s">
        <v>16</v>
      </c>
      <c r="S4920" t="s">
        <v>17</v>
      </c>
      <c r="T4920" t="s">
        <v>18</v>
      </c>
      <c r="U4920" t="s">
        <v>19</v>
      </c>
    </row>
    <row r="4921" spans="1:21" x14ac:dyDescent="0.35">
      <c r="A4921" t="s">
        <v>595</v>
      </c>
      <c r="B4921">
        <v>44404</v>
      </c>
      <c r="C4921" t="s">
        <v>584</v>
      </c>
      <c r="D4921" t="s">
        <v>131</v>
      </c>
      <c r="E4921">
        <v>1</v>
      </c>
      <c r="F4921">
        <v>0</v>
      </c>
      <c r="G4921">
        <v>0</v>
      </c>
      <c r="H4921">
        <v>1</v>
      </c>
      <c r="I4921">
        <v>0</v>
      </c>
      <c r="J4921">
        <v>0</v>
      </c>
      <c r="K4921">
        <v>0</v>
      </c>
      <c r="L4921">
        <v>6.333333333333333</v>
      </c>
      <c r="M4921">
        <v>6</v>
      </c>
      <c r="N4921">
        <v>2</v>
      </c>
      <c r="O4921">
        <v>2</v>
      </c>
      <c r="P4921">
        <v>0</v>
      </c>
      <c r="Q4921">
        <v>2</v>
      </c>
      <c r="R4921">
        <v>3</v>
      </c>
      <c r="S4921">
        <v>0</v>
      </c>
      <c r="T4921">
        <v>0</v>
      </c>
      <c r="U4921">
        <v>0</v>
      </c>
    </row>
    <row r="4922" spans="1:21" x14ac:dyDescent="0.35">
      <c r="A4922" t="s">
        <v>595</v>
      </c>
      <c r="B4922">
        <v>44405</v>
      </c>
      <c r="C4922" t="s">
        <v>582</v>
      </c>
      <c r="D4922" t="s">
        <v>131</v>
      </c>
      <c r="E4922">
        <v>1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7</v>
      </c>
      <c r="M4922">
        <v>2</v>
      </c>
      <c r="N4922">
        <v>2</v>
      </c>
      <c r="O4922">
        <v>2</v>
      </c>
      <c r="P4922">
        <v>1</v>
      </c>
      <c r="Q4922">
        <v>2</v>
      </c>
      <c r="R4922">
        <v>6</v>
      </c>
      <c r="S4922">
        <v>0</v>
      </c>
      <c r="T4922">
        <v>0</v>
      </c>
      <c r="U4922">
        <v>0</v>
      </c>
    </row>
    <row r="4923" spans="1:21" x14ac:dyDescent="0.35">
      <c r="A4923" t="s">
        <v>595</v>
      </c>
      <c r="B4923">
        <v>44407</v>
      </c>
      <c r="C4923" t="s">
        <v>587</v>
      </c>
      <c r="D4923" t="s">
        <v>46</v>
      </c>
      <c r="E4923">
        <v>1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0</v>
      </c>
      <c r="L4923">
        <v>3</v>
      </c>
      <c r="M4923">
        <v>6</v>
      </c>
      <c r="N4923">
        <v>7</v>
      </c>
      <c r="O4923">
        <v>6</v>
      </c>
      <c r="P4923">
        <v>1</v>
      </c>
      <c r="Q4923">
        <v>3</v>
      </c>
      <c r="R4923">
        <v>3</v>
      </c>
      <c r="S4923">
        <v>0</v>
      </c>
      <c r="T4923">
        <v>0</v>
      </c>
      <c r="U4923">
        <v>0</v>
      </c>
    </row>
    <row r="4924" spans="1:21" x14ac:dyDescent="0.35">
      <c r="A4924" t="s">
        <v>595</v>
      </c>
      <c r="B4924">
        <v>44408</v>
      </c>
      <c r="C4924" t="s">
        <v>588</v>
      </c>
      <c r="D4924" t="s">
        <v>46</v>
      </c>
      <c r="E4924">
        <v>1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3.6666666666666665</v>
      </c>
      <c r="M4924">
        <v>3</v>
      </c>
      <c r="N4924">
        <v>2</v>
      </c>
      <c r="O4924">
        <v>2</v>
      </c>
      <c r="P4924">
        <v>1</v>
      </c>
      <c r="Q4924">
        <v>1</v>
      </c>
      <c r="R4924">
        <v>3</v>
      </c>
      <c r="S4924">
        <v>0</v>
      </c>
      <c r="T4924">
        <v>0</v>
      </c>
      <c r="U4924">
        <v>0</v>
      </c>
    </row>
    <row r="4925" spans="1:21" x14ac:dyDescent="0.35">
      <c r="A4925" t="s">
        <v>595</v>
      </c>
      <c r="B4925">
        <v>44409</v>
      </c>
      <c r="C4925" t="s">
        <v>583</v>
      </c>
      <c r="D4925" t="s">
        <v>46</v>
      </c>
      <c r="E4925">
        <v>1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5</v>
      </c>
      <c r="M4925">
        <v>3</v>
      </c>
      <c r="N4925">
        <v>2</v>
      </c>
      <c r="O4925">
        <v>2</v>
      </c>
      <c r="P4925">
        <v>0</v>
      </c>
      <c r="Q4925">
        <v>3</v>
      </c>
      <c r="R4925">
        <v>1</v>
      </c>
      <c r="S4925">
        <v>1</v>
      </c>
      <c r="T4925">
        <v>0</v>
      </c>
      <c r="U4925">
        <v>0</v>
      </c>
    </row>
    <row r="4926" spans="1:21" x14ac:dyDescent="0.35">
      <c r="A4926" t="s">
        <v>595</v>
      </c>
      <c r="B4926">
        <v>44410</v>
      </c>
      <c r="C4926" t="s">
        <v>584</v>
      </c>
      <c r="D4926" t="s">
        <v>106</v>
      </c>
      <c r="E4926">
        <v>1</v>
      </c>
      <c r="F4926">
        <v>0</v>
      </c>
      <c r="G4926">
        <v>0</v>
      </c>
      <c r="H4926">
        <v>1</v>
      </c>
      <c r="I4926">
        <v>0</v>
      </c>
      <c r="J4926">
        <v>0</v>
      </c>
      <c r="K4926">
        <v>0</v>
      </c>
      <c r="L4926">
        <v>5</v>
      </c>
      <c r="M4926">
        <v>3</v>
      </c>
      <c r="N4926">
        <v>1</v>
      </c>
      <c r="O4926">
        <v>1</v>
      </c>
      <c r="P4926">
        <v>0</v>
      </c>
      <c r="Q4926">
        <v>2</v>
      </c>
      <c r="R4926">
        <v>3</v>
      </c>
      <c r="S4926">
        <v>0</v>
      </c>
      <c r="T4926">
        <v>0</v>
      </c>
      <c r="U4926">
        <v>0</v>
      </c>
    </row>
    <row r="4927" spans="1:21" x14ac:dyDescent="0.35">
      <c r="A4927" t="s">
        <v>595</v>
      </c>
      <c r="B4927">
        <v>44411</v>
      </c>
      <c r="C4927" t="s">
        <v>582</v>
      </c>
      <c r="D4927" t="s">
        <v>106</v>
      </c>
      <c r="E4927">
        <v>1</v>
      </c>
      <c r="F4927">
        <v>0</v>
      </c>
      <c r="G4927">
        <v>0</v>
      </c>
      <c r="H4927">
        <v>0</v>
      </c>
      <c r="I4927">
        <v>1</v>
      </c>
      <c r="J4927">
        <v>0</v>
      </c>
      <c r="K4927">
        <v>0</v>
      </c>
      <c r="L4927">
        <v>5.666666666666667</v>
      </c>
      <c r="M4927">
        <v>9</v>
      </c>
      <c r="N4927">
        <v>6</v>
      </c>
      <c r="O4927">
        <v>6</v>
      </c>
      <c r="P4927">
        <v>1</v>
      </c>
      <c r="Q4927">
        <v>3</v>
      </c>
      <c r="R4927">
        <v>6</v>
      </c>
      <c r="S4927">
        <v>0</v>
      </c>
      <c r="T4927">
        <v>0</v>
      </c>
      <c r="U4927">
        <v>1</v>
      </c>
    </row>
    <row r="4928" spans="1:21" x14ac:dyDescent="0.35">
      <c r="A4928" t="s">
        <v>595</v>
      </c>
      <c r="B4928">
        <v>44412</v>
      </c>
      <c r="C4928" t="s">
        <v>587</v>
      </c>
      <c r="D4928" t="s">
        <v>106</v>
      </c>
      <c r="E4928">
        <v>1</v>
      </c>
      <c r="F4928">
        <v>0</v>
      </c>
      <c r="G4928">
        <v>0</v>
      </c>
      <c r="H4928">
        <v>0</v>
      </c>
      <c r="I4928">
        <v>1</v>
      </c>
      <c r="J4928">
        <v>0</v>
      </c>
      <c r="K4928">
        <v>0</v>
      </c>
      <c r="L4928">
        <v>6</v>
      </c>
      <c r="M4928">
        <v>6</v>
      </c>
      <c r="N4928">
        <v>2</v>
      </c>
      <c r="O4928">
        <v>2</v>
      </c>
      <c r="P4928">
        <v>1</v>
      </c>
      <c r="Q4928">
        <v>0</v>
      </c>
      <c r="R4928">
        <v>3</v>
      </c>
      <c r="S4928">
        <v>0</v>
      </c>
      <c r="T4928">
        <v>0</v>
      </c>
      <c r="U4928">
        <v>1</v>
      </c>
    </row>
    <row r="4929" spans="1:21" x14ac:dyDescent="0.35">
      <c r="A4929" t="s">
        <v>595</v>
      </c>
      <c r="B4929">
        <v>44413</v>
      </c>
      <c r="C4929" t="s">
        <v>484</v>
      </c>
      <c r="D4929" t="s">
        <v>106</v>
      </c>
      <c r="E4929">
        <v>1</v>
      </c>
      <c r="F4929">
        <v>0</v>
      </c>
      <c r="G4929">
        <v>0</v>
      </c>
      <c r="H4929">
        <v>0</v>
      </c>
      <c r="I4929">
        <v>1</v>
      </c>
      <c r="J4929">
        <v>0</v>
      </c>
      <c r="K4929">
        <v>0</v>
      </c>
      <c r="L4929">
        <v>2.3333333333333335</v>
      </c>
      <c r="M4929">
        <v>3</v>
      </c>
      <c r="N4929">
        <v>3</v>
      </c>
      <c r="O4929">
        <v>3</v>
      </c>
      <c r="P4929">
        <v>1</v>
      </c>
      <c r="Q4929">
        <v>2</v>
      </c>
      <c r="R4929">
        <v>3</v>
      </c>
      <c r="S4929">
        <v>0</v>
      </c>
      <c r="T4929">
        <v>0</v>
      </c>
      <c r="U4929">
        <v>1</v>
      </c>
    </row>
    <row r="4930" spans="1:21" x14ac:dyDescent="0.35">
      <c r="A4930" t="s">
        <v>595</v>
      </c>
      <c r="B4930">
        <v>44414</v>
      </c>
      <c r="C4930" t="s">
        <v>583</v>
      </c>
      <c r="D4930" t="s">
        <v>44</v>
      </c>
      <c r="E4930">
        <v>1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6</v>
      </c>
      <c r="M4930">
        <v>2</v>
      </c>
      <c r="N4930">
        <v>1</v>
      </c>
      <c r="O4930">
        <v>1</v>
      </c>
      <c r="P4930">
        <v>0</v>
      </c>
      <c r="Q4930">
        <v>3</v>
      </c>
      <c r="R4930">
        <v>2</v>
      </c>
      <c r="S4930">
        <v>2</v>
      </c>
      <c r="T4930">
        <v>0</v>
      </c>
      <c r="U4930">
        <v>0</v>
      </c>
    </row>
    <row r="4931" spans="1:21" x14ac:dyDescent="0.35">
      <c r="A4931" t="s">
        <v>595</v>
      </c>
      <c r="B4931">
        <v>44415</v>
      </c>
      <c r="C4931" t="s">
        <v>591</v>
      </c>
      <c r="D4931" t="s">
        <v>44</v>
      </c>
      <c r="E4931">
        <v>1</v>
      </c>
      <c r="F4931">
        <v>0</v>
      </c>
      <c r="G4931">
        <v>0</v>
      </c>
      <c r="H4931">
        <v>0</v>
      </c>
      <c r="I4931">
        <v>1</v>
      </c>
      <c r="J4931">
        <v>0</v>
      </c>
      <c r="K4931">
        <v>0</v>
      </c>
      <c r="L4931">
        <v>2</v>
      </c>
      <c r="M4931">
        <v>4</v>
      </c>
      <c r="N4931">
        <v>5</v>
      </c>
      <c r="O4931">
        <v>5</v>
      </c>
      <c r="P4931">
        <v>0</v>
      </c>
      <c r="Q4931">
        <v>2</v>
      </c>
      <c r="R4931">
        <v>0</v>
      </c>
      <c r="S4931">
        <v>1</v>
      </c>
      <c r="T4931">
        <v>0</v>
      </c>
      <c r="U4931">
        <v>0</v>
      </c>
    </row>
    <row r="4932" spans="1:21" x14ac:dyDescent="0.35">
      <c r="A4932" t="s">
        <v>595</v>
      </c>
      <c r="B4932">
        <v>44416</v>
      </c>
      <c r="C4932" t="s">
        <v>582</v>
      </c>
      <c r="D4932" t="s">
        <v>44</v>
      </c>
      <c r="E4932">
        <v>1</v>
      </c>
      <c r="F4932">
        <v>0</v>
      </c>
      <c r="G4932">
        <v>0</v>
      </c>
      <c r="H4932">
        <v>0</v>
      </c>
      <c r="I4932">
        <v>1</v>
      </c>
      <c r="J4932">
        <v>0</v>
      </c>
      <c r="K4932">
        <v>0</v>
      </c>
      <c r="L4932">
        <v>5.333333333333333</v>
      </c>
      <c r="M4932">
        <v>10</v>
      </c>
      <c r="N4932">
        <v>6</v>
      </c>
      <c r="O4932">
        <v>6</v>
      </c>
      <c r="P4932">
        <v>1</v>
      </c>
      <c r="Q4932">
        <v>4</v>
      </c>
      <c r="R4932">
        <v>4</v>
      </c>
      <c r="S4932">
        <v>0</v>
      </c>
      <c r="T4932">
        <v>0</v>
      </c>
      <c r="U4932">
        <v>1</v>
      </c>
    </row>
    <row r="4933" spans="1:21" x14ac:dyDescent="0.35">
      <c r="A4933" t="s">
        <v>595</v>
      </c>
      <c r="B4933">
        <v>44418</v>
      </c>
      <c r="C4933" t="s">
        <v>587</v>
      </c>
      <c r="D4933" t="s">
        <v>34</v>
      </c>
      <c r="E4933">
        <v>1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6</v>
      </c>
      <c r="M4933">
        <v>6</v>
      </c>
      <c r="N4933">
        <v>2</v>
      </c>
      <c r="O4933">
        <v>2</v>
      </c>
      <c r="P4933">
        <v>2</v>
      </c>
      <c r="Q4933">
        <v>0</v>
      </c>
      <c r="R4933">
        <v>4</v>
      </c>
      <c r="S4933">
        <v>1</v>
      </c>
      <c r="T4933">
        <v>0</v>
      </c>
      <c r="U4933">
        <v>0</v>
      </c>
    </row>
    <row r="4934" spans="1:21" x14ac:dyDescent="0.35">
      <c r="A4934" t="s">
        <v>595</v>
      </c>
      <c r="B4934">
        <v>44419</v>
      </c>
      <c r="C4934" t="s">
        <v>484</v>
      </c>
      <c r="D4934" t="s">
        <v>34</v>
      </c>
      <c r="E4934">
        <v>1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3</v>
      </c>
      <c r="M4934">
        <v>2</v>
      </c>
      <c r="N4934">
        <v>0</v>
      </c>
      <c r="O4934">
        <v>0</v>
      </c>
      <c r="P4934">
        <v>0</v>
      </c>
      <c r="Q4934">
        <v>0</v>
      </c>
      <c r="R4934">
        <v>3</v>
      </c>
      <c r="S4934">
        <v>0</v>
      </c>
      <c r="T4934">
        <v>0</v>
      </c>
      <c r="U4934">
        <v>1</v>
      </c>
    </row>
    <row r="4935" spans="1:21" x14ac:dyDescent="0.35">
      <c r="A4935" t="s">
        <v>595</v>
      </c>
      <c r="B4935">
        <v>44420</v>
      </c>
      <c r="C4935" t="s">
        <v>583</v>
      </c>
      <c r="D4935" t="s">
        <v>34</v>
      </c>
      <c r="E4935">
        <v>1</v>
      </c>
      <c r="F4935">
        <v>0</v>
      </c>
      <c r="G4935">
        <v>0</v>
      </c>
      <c r="H4935">
        <v>0</v>
      </c>
      <c r="I4935">
        <v>1</v>
      </c>
      <c r="J4935">
        <v>0</v>
      </c>
      <c r="K4935">
        <v>0</v>
      </c>
      <c r="L4935">
        <v>7</v>
      </c>
      <c r="M4935">
        <v>6</v>
      </c>
      <c r="N4935">
        <v>3</v>
      </c>
      <c r="O4935">
        <v>3</v>
      </c>
      <c r="P4935">
        <v>2</v>
      </c>
      <c r="Q4935">
        <v>0</v>
      </c>
      <c r="R4935">
        <v>6</v>
      </c>
      <c r="S4935">
        <v>0</v>
      </c>
      <c r="T4935">
        <v>0</v>
      </c>
      <c r="U4935">
        <v>0</v>
      </c>
    </row>
    <row r="4936" spans="1:21" x14ac:dyDescent="0.35">
      <c r="A4936" t="s">
        <v>595</v>
      </c>
      <c r="B4936">
        <v>44421</v>
      </c>
      <c r="C4936" t="s">
        <v>584</v>
      </c>
      <c r="D4936" t="s">
        <v>43</v>
      </c>
      <c r="E4936">
        <v>1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4.666666666666667</v>
      </c>
      <c r="M4936">
        <v>4</v>
      </c>
      <c r="N4936">
        <v>2</v>
      </c>
      <c r="O4936">
        <v>2</v>
      </c>
      <c r="P4936">
        <v>0</v>
      </c>
      <c r="Q4936">
        <v>2</v>
      </c>
      <c r="R4936">
        <v>4</v>
      </c>
      <c r="S4936">
        <v>0</v>
      </c>
      <c r="T4936">
        <v>0</v>
      </c>
      <c r="U4936">
        <v>0</v>
      </c>
    </row>
    <row r="4937" spans="1:21" x14ac:dyDescent="0.35">
      <c r="A4937" t="s">
        <v>595</v>
      </c>
      <c r="B4937">
        <v>44422</v>
      </c>
      <c r="C4937" t="s">
        <v>582</v>
      </c>
      <c r="D4937" t="s">
        <v>43</v>
      </c>
      <c r="E4937">
        <v>1</v>
      </c>
      <c r="F4937">
        <v>0</v>
      </c>
      <c r="G4937">
        <v>0</v>
      </c>
      <c r="H4937">
        <v>0</v>
      </c>
      <c r="I4937">
        <v>1</v>
      </c>
      <c r="J4937">
        <v>0</v>
      </c>
      <c r="K4937">
        <v>0</v>
      </c>
      <c r="L4937">
        <v>6</v>
      </c>
      <c r="M4937">
        <v>8</v>
      </c>
      <c r="N4937">
        <v>5</v>
      </c>
      <c r="O4937">
        <v>5</v>
      </c>
      <c r="P4937">
        <v>4</v>
      </c>
      <c r="Q4937">
        <v>0</v>
      </c>
      <c r="R4937">
        <v>5</v>
      </c>
      <c r="S4937">
        <v>0</v>
      </c>
      <c r="T4937">
        <v>0</v>
      </c>
      <c r="U4937">
        <v>0</v>
      </c>
    </row>
    <row r="4938" spans="1:21" x14ac:dyDescent="0.35">
      <c r="A4938" t="s">
        <v>595</v>
      </c>
      <c r="B4938">
        <v>44423</v>
      </c>
      <c r="C4938" t="s">
        <v>587</v>
      </c>
      <c r="D4938" t="s">
        <v>43</v>
      </c>
      <c r="E4938">
        <v>1</v>
      </c>
      <c r="F4938">
        <v>0</v>
      </c>
      <c r="G4938">
        <v>0</v>
      </c>
      <c r="H4938">
        <v>1</v>
      </c>
      <c r="I4938">
        <v>0</v>
      </c>
      <c r="J4938">
        <v>0</v>
      </c>
      <c r="K4938">
        <v>0</v>
      </c>
      <c r="L4938">
        <v>6.333333333333333</v>
      </c>
      <c r="M4938">
        <v>7</v>
      </c>
      <c r="N4938">
        <v>3</v>
      </c>
      <c r="O4938">
        <v>3</v>
      </c>
      <c r="P4938">
        <v>2</v>
      </c>
      <c r="Q4938">
        <v>0</v>
      </c>
      <c r="R4938">
        <v>2</v>
      </c>
      <c r="S4938">
        <v>0</v>
      </c>
      <c r="T4938">
        <v>0</v>
      </c>
      <c r="U4938">
        <v>0</v>
      </c>
    </row>
    <row r="4939" spans="1:21" x14ac:dyDescent="0.35">
      <c r="A4939" t="s">
        <v>595</v>
      </c>
      <c r="B4939">
        <v>44425</v>
      </c>
      <c r="C4939" t="s">
        <v>588</v>
      </c>
      <c r="D4939" t="s">
        <v>46</v>
      </c>
      <c r="E4939">
        <v>1</v>
      </c>
      <c r="F4939">
        <v>0</v>
      </c>
      <c r="G4939">
        <v>0</v>
      </c>
      <c r="H4939">
        <v>0</v>
      </c>
      <c r="I4939">
        <v>1</v>
      </c>
      <c r="J4939">
        <v>0</v>
      </c>
      <c r="K4939">
        <v>0</v>
      </c>
      <c r="L4939">
        <v>5</v>
      </c>
      <c r="M4939">
        <v>5</v>
      </c>
      <c r="N4939">
        <v>2</v>
      </c>
      <c r="O4939">
        <v>2</v>
      </c>
      <c r="P4939">
        <v>0</v>
      </c>
      <c r="Q4939">
        <v>0</v>
      </c>
      <c r="R4939">
        <v>2</v>
      </c>
      <c r="S4939">
        <v>1</v>
      </c>
      <c r="T4939">
        <v>0</v>
      </c>
      <c r="U4939">
        <v>0</v>
      </c>
    </row>
    <row r="4940" spans="1:21" x14ac:dyDescent="0.35">
      <c r="A4940" t="s">
        <v>595</v>
      </c>
      <c r="B4940">
        <v>44426</v>
      </c>
      <c r="C4940" t="s">
        <v>583</v>
      </c>
      <c r="D4940" t="s">
        <v>46</v>
      </c>
      <c r="E4940">
        <v>1</v>
      </c>
      <c r="F4940">
        <v>0</v>
      </c>
      <c r="G4940">
        <v>0</v>
      </c>
      <c r="H4940">
        <v>0</v>
      </c>
      <c r="I4940">
        <v>1</v>
      </c>
      <c r="J4940">
        <v>0</v>
      </c>
      <c r="K4940">
        <v>0</v>
      </c>
      <c r="L4940">
        <v>6</v>
      </c>
      <c r="M4940">
        <v>3</v>
      </c>
      <c r="N4940">
        <v>2</v>
      </c>
      <c r="O4940">
        <v>2</v>
      </c>
      <c r="P4940">
        <v>1</v>
      </c>
      <c r="Q4940">
        <v>2</v>
      </c>
      <c r="R4940">
        <v>5</v>
      </c>
      <c r="S4940">
        <v>1</v>
      </c>
      <c r="T4940">
        <v>0</v>
      </c>
      <c r="U4940">
        <v>0</v>
      </c>
    </row>
    <row r="4941" spans="1:21" x14ac:dyDescent="0.35">
      <c r="A4941" t="s">
        <v>595</v>
      </c>
      <c r="B4941" t="s">
        <v>0</v>
      </c>
      <c r="C4941" t="s">
        <v>1</v>
      </c>
      <c r="D4941" t="s">
        <v>2</v>
      </c>
      <c r="E4941" t="s">
        <v>3</v>
      </c>
      <c r="F4941" t="s">
        <v>4</v>
      </c>
      <c r="G4941" t="s">
        <v>5</v>
      </c>
      <c r="H4941" t="s">
        <v>6</v>
      </c>
      <c r="I4941" t="s">
        <v>7</v>
      </c>
      <c r="J4941" t="s">
        <v>8</v>
      </c>
      <c r="K4941" t="s">
        <v>9</v>
      </c>
      <c r="L4941" t="s">
        <v>10</v>
      </c>
      <c r="M4941" t="s">
        <v>11</v>
      </c>
      <c r="N4941" t="s">
        <v>12</v>
      </c>
      <c r="O4941" t="s">
        <v>13</v>
      </c>
      <c r="P4941" t="s">
        <v>14</v>
      </c>
      <c r="Q4941" t="s">
        <v>15</v>
      </c>
      <c r="R4941" t="s">
        <v>16</v>
      </c>
      <c r="S4941" t="s">
        <v>17</v>
      </c>
      <c r="T4941" t="s">
        <v>18</v>
      </c>
      <c r="U4941" t="s">
        <v>19</v>
      </c>
    </row>
    <row r="4942" spans="1:21" x14ac:dyDescent="0.35">
      <c r="A4942" t="s">
        <v>595</v>
      </c>
      <c r="B4942">
        <v>44427</v>
      </c>
      <c r="C4942" t="s">
        <v>484</v>
      </c>
      <c r="D4942" t="s">
        <v>46</v>
      </c>
      <c r="E4942">
        <v>1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2</v>
      </c>
      <c r="M4942">
        <v>5</v>
      </c>
      <c r="N4942">
        <v>5</v>
      </c>
      <c r="O4942">
        <v>5</v>
      </c>
      <c r="P4942">
        <v>1</v>
      </c>
      <c r="Q4942">
        <v>1</v>
      </c>
      <c r="R4942">
        <v>3</v>
      </c>
      <c r="S4942">
        <v>0</v>
      </c>
      <c r="T4942">
        <v>0</v>
      </c>
      <c r="U4942">
        <v>0</v>
      </c>
    </row>
    <row r="4943" spans="1:21" x14ac:dyDescent="0.35">
      <c r="A4943" t="s">
        <v>595</v>
      </c>
      <c r="B4943">
        <v>44428</v>
      </c>
      <c r="C4943" t="s">
        <v>584</v>
      </c>
      <c r="D4943" t="s">
        <v>38</v>
      </c>
      <c r="E4943">
        <v>1</v>
      </c>
      <c r="F4943">
        <v>0</v>
      </c>
      <c r="G4943">
        <v>0</v>
      </c>
      <c r="H4943">
        <v>0</v>
      </c>
      <c r="I4943">
        <v>1</v>
      </c>
      <c r="J4943">
        <v>0</v>
      </c>
      <c r="K4943">
        <v>0</v>
      </c>
      <c r="L4943">
        <v>4.666666666666667</v>
      </c>
      <c r="M4943">
        <v>9</v>
      </c>
      <c r="N4943">
        <v>5</v>
      </c>
      <c r="O4943">
        <v>5</v>
      </c>
      <c r="P4943">
        <v>1</v>
      </c>
      <c r="Q4943">
        <v>1</v>
      </c>
      <c r="R4943">
        <v>1</v>
      </c>
      <c r="S4943">
        <v>1</v>
      </c>
      <c r="T4943">
        <v>0</v>
      </c>
      <c r="U4943">
        <v>0</v>
      </c>
    </row>
    <row r="4944" spans="1:21" x14ac:dyDescent="0.35">
      <c r="A4944" t="s">
        <v>595</v>
      </c>
      <c r="B4944">
        <v>44429</v>
      </c>
      <c r="C4944" t="s">
        <v>582</v>
      </c>
      <c r="D4944" t="s">
        <v>38</v>
      </c>
      <c r="E4944">
        <v>1</v>
      </c>
      <c r="F4944">
        <v>0</v>
      </c>
      <c r="G4944">
        <v>0</v>
      </c>
      <c r="H4944">
        <v>1</v>
      </c>
      <c r="I4944">
        <v>0</v>
      </c>
      <c r="J4944">
        <v>0</v>
      </c>
      <c r="K4944">
        <v>0</v>
      </c>
      <c r="L4944">
        <v>7</v>
      </c>
      <c r="M4944">
        <v>5</v>
      </c>
      <c r="N4944">
        <v>1</v>
      </c>
      <c r="O4944">
        <v>1</v>
      </c>
      <c r="P4944">
        <v>0</v>
      </c>
      <c r="Q4944">
        <v>3</v>
      </c>
      <c r="R4944">
        <v>6</v>
      </c>
      <c r="S4944">
        <v>0</v>
      </c>
      <c r="T4944">
        <v>0</v>
      </c>
      <c r="U4944">
        <v>0</v>
      </c>
    </row>
    <row r="4945" spans="1:21" x14ac:dyDescent="0.35">
      <c r="A4945" t="s">
        <v>595</v>
      </c>
      <c r="B4945">
        <v>44431</v>
      </c>
      <c r="C4945" t="s">
        <v>587</v>
      </c>
      <c r="D4945" t="s">
        <v>38</v>
      </c>
      <c r="E4945">
        <v>1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6</v>
      </c>
      <c r="M4945">
        <v>4</v>
      </c>
      <c r="N4945">
        <v>3</v>
      </c>
      <c r="O4945">
        <v>3</v>
      </c>
      <c r="P4945">
        <v>2</v>
      </c>
      <c r="Q4945">
        <v>3</v>
      </c>
      <c r="R4945">
        <v>5</v>
      </c>
      <c r="S4945">
        <v>0</v>
      </c>
      <c r="T4945">
        <v>0</v>
      </c>
      <c r="U4945">
        <v>0</v>
      </c>
    </row>
    <row r="4946" spans="1:21" x14ac:dyDescent="0.35">
      <c r="A4946" t="s">
        <v>595</v>
      </c>
      <c r="B4946">
        <v>44432</v>
      </c>
      <c r="C4946" t="s">
        <v>588</v>
      </c>
      <c r="D4946" t="s">
        <v>66</v>
      </c>
      <c r="E4946">
        <v>1</v>
      </c>
      <c r="F4946">
        <v>0</v>
      </c>
      <c r="G4946">
        <v>0</v>
      </c>
      <c r="H4946">
        <v>1</v>
      </c>
      <c r="I4946">
        <v>0</v>
      </c>
      <c r="J4946">
        <v>0</v>
      </c>
      <c r="K4946">
        <v>0</v>
      </c>
      <c r="L4946">
        <v>5</v>
      </c>
      <c r="M4946">
        <v>5</v>
      </c>
      <c r="N4946">
        <v>3</v>
      </c>
      <c r="O4946">
        <v>3</v>
      </c>
      <c r="P4946">
        <v>2</v>
      </c>
      <c r="Q4946">
        <v>2</v>
      </c>
      <c r="R4946">
        <v>6</v>
      </c>
      <c r="S4946">
        <v>0</v>
      </c>
      <c r="T4946">
        <v>0</v>
      </c>
      <c r="U4946">
        <v>0</v>
      </c>
    </row>
    <row r="4947" spans="1:21" x14ac:dyDescent="0.35">
      <c r="A4947" t="s">
        <v>595</v>
      </c>
      <c r="B4947">
        <v>44433</v>
      </c>
      <c r="C4947" t="s">
        <v>592</v>
      </c>
      <c r="D4947" t="s">
        <v>66</v>
      </c>
      <c r="E4947">
        <v>1</v>
      </c>
      <c r="F4947">
        <v>0</v>
      </c>
      <c r="G4947">
        <v>0</v>
      </c>
      <c r="H4947">
        <v>0</v>
      </c>
      <c r="I4947">
        <v>1</v>
      </c>
      <c r="J4947">
        <v>0</v>
      </c>
      <c r="K4947">
        <v>0</v>
      </c>
      <c r="L4947">
        <v>4.666666666666667</v>
      </c>
      <c r="M4947">
        <v>5</v>
      </c>
      <c r="N4947">
        <v>3</v>
      </c>
      <c r="O4947">
        <v>3</v>
      </c>
      <c r="P4947">
        <v>3</v>
      </c>
      <c r="Q4947">
        <v>0</v>
      </c>
      <c r="R4947">
        <v>4</v>
      </c>
      <c r="S4947">
        <v>0</v>
      </c>
      <c r="T4947">
        <v>0</v>
      </c>
      <c r="U4947">
        <v>0</v>
      </c>
    </row>
    <row r="4948" spans="1:21" x14ac:dyDescent="0.35">
      <c r="A4948" t="s">
        <v>595</v>
      </c>
      <c r="B4948">
        <v>44434</v>
      </c>
      <c r="C4948" t="s">
        <v>582</v>
      </c>
      <c r="D4948" t="s">
        <v>66</v>
      </c>
      <c r="E4948">
        <v>1</v>
      </c>
      <c r="F4948">
        <v>0</v>
      </c>
      <c r="G4948">
        <v>0</v>
      </c>
      <c r="H4948">
        <v>0</v>
      </c>
      <c r="I4948">
        <v>1</v>
      </c>
      <c r="J4948">
        <v>0</v>
      </c>
      <c r="K4948">
        <v>0</v>
      </c>
      <c r="L4948">
        <v>3.6666666666666665</v>
      </c>
      <c r="M4948">
        <v>9</v>
      </c>
      <c r="N4948">
        <v>8</v>
      </c>
      <c r="O4948">
        <v>8</v>
      </c>
      <c r="P4948">
        <v>2</v>
      </c>
      <c r="Q4948">
        <v>1</v>
      </c>
      <c r="R4948">
        <v>3</v>
      </c>
      <c r="S4948">
        <v>0</v>
      </c>
      <c r="T4948">
        <v>0</v>
      </c>
      <c r="U4948">
        <v>0</v>
      </c>
    </row>
    <row r="4949" spans="1:21" x14ac:dyDescent="0.35">
      <c r="A4949" t="s">
        <v>595</v>
      </c>
      <c r="B4949">
        <v>44435</v>
      </c>
      <c r="C4949" t="s">
        <v>593</v>
      </c>
      <c r="D4949" t="s">
        <v>26</v>
      </c>
      <c r="E4949">
        <v>1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5</v>
      </c>
      <c r="M4949">
        <v>2</v>
      </c>
      <c r="N4949">
        <v>0</v>
      </c>
      <c r="O4949">
        <v>0</v>
      </c>
      <c r="P4949">
        <v>0</v>
      </c>
      <c r="Q4949">
        <v>0</v>
      </c>
      <c r="R4949">
        <v>7</v>
      </c>
      <c r="S4949">
        <v>0</v>
      </c>
      <c r="T4949">
        <v>0</v>
      </c>
      <c r="U4949">
        <v>0</v>
      </c>
    </row>
    <row r="4950" spans="1:21" x14ac:dyDescent="0.35">
      <c r="A4950" t="s">
        <v>595</v>
      </c>
      <c r="B4950">
        <v>44436</v>
      </c>
      <c r="C4950" t="s">
        <v>587</v>
      </c>
      <c r="D4950" t="s">
        <v>26</v>
      </c>
      <c r="E4950">
        <v>1</v>
      </c>
      <c r="F4950">
        <v>0</v>
      </c>
      <c r="G4950">
        <v>0</v>
      </c>
      <c r="H4950">
        <v>0</v>
      </c>
      <c r="I4950">
        <v>1</v>
      </c>
      <c r="J4950">
        <v>0</v>
      </c>
      <c r="K4950">
        <v>0</v>
      </c>
      <c r="L4950">
        <v>6</v>
      </c>
      <c r="M4950">
        <v>8</v>
      </c>
      <c r="N4950">
        <v>5</v>
      </c>
      <c r="O4950">
        <v>5</v>
      </c>
      <c r="P4950">
        <v>2</v>
      </c>
      <c r="Q4950">
        <v>3</v>
      </c>
      <c r="R4950">
        <v>2</v>
      </c>
      <c r="S4950">
        <v>1</v>
      </c>
      <c r="T4950">
        <v>0</v>
      </c>
      <c r="U4950">
        <v>0</v>
      </c>
    </row>
    <row r="4951" spans="1:21" x14ac:dyDescent="0.35">
      <c r="A4951" t="s">
        <v>595</v>
      </c>
      <c r="B4951">
        <v>44437</v>
      </c>
      <c r="C4951" t="s">
        <v>588</v>
      </c>
      <c r="D4951" t="s">
        <v>26</v>
      </c>
      <c r="E4951">
        <v>1</v>
      </c>
      <c r="F4951">
        <v>0</v>
      </c>
      <c r="G4951">
        <v>0</v>
      </c>
      <c r="H4951">
        <v>1</v>
      </c>
      <c r="I4951">
        <v>0</v>
      </c>
      <c r="J4951">
        <v>0</v>
      </c>
      <c r="K4951">
        <v>0</v>
      </c>
      <c r="L4951">
        <v>6.666666666666667</v>
      </c>
      <c r="M4951">
        <v>6</v>
      </c>
      <c r="N4951">
        <v>2</v>
      </c>
      <c r="O4951">
        <v>2</v>
      </c>
      <c r="P4951">
        <v>1</v>
      </c>
      <c r="Q4951">
        <v>0</v>
      </c>
      <c r="R4951">
        <v>6</v>
      </c>
      <c r="S4951">
        <v>0</v>
      </c>
      <c r="T4951">
        <v>0</v>
      </c>
      <c r="U4951">
        <v>0</v>
      </c>
    </row>
    <row r="4952" spans="1:21" x14ac:dyDescent="0.35">
      <c r="A4952" t="s">
        <v>595</v>
      </c>
      <c r="B4952">
        <v>44438</v>
      </c>
      <c r="C4952" t="s">
        <v>594</v>
      </c>
      <c r="D4952" t="s">
        <v>58</v>
      </c>
      <c r="E4952">
        <v>1</v>
      </c>
      <c r="F4952">
        <v>0</v>
      </c>
      <c r="G4952">
        <v>0</v>
      </c>
      <c r="H4952">
        <v>1</v>
      </c>
      <c r="I4952">
        <v>0</v>
      </c>
      <c r="J4952">
        <v>0</v>
      </c>
      <c r="K4952">
        <v>0</v>
      </c>
      <c r="L4952">
        <v>5</v>
      </c>
      <c r="M4952">
        <v>1</v>
      </c>
      <c r="N4952">
        <v>0</v>
      </c>
      <c r="O4952">
        <v>0</v>
      </c>
      <c r="P4952">
        <v>0</v>
      </c>
      <c r="Q4952">
        <v>3</v>
      </c>
      <c r="R4952">
        <v>4</v>
      </c>
      <c r="S4952">
        <v>0</v>
      </c>
      <c r="T4952">
        <v>0</v>
      </c>
      <c r="U4952">
        <v>0</v>
      </c>
    </row>
    <row r="4953" spans="1:21" x14ac:dyDescent="0.35">
      <c r="A4953" t="s">
        <v>595</v>
      </c>
      <c r="B4953">
        <v>44439</v>
      </c>
      <c r="C4953" t="s">
        <v>582</v>
      </c>
      <c r="D4953" t="s">
        <v>58</v>
      </c>
      <c r="E4953">
        <v>1</v>
      </c>
      <c r="F4953">
        <v>0</v>
      </c>
      <c r="G4953">
        <v>0</v>
      </c>
      <c r="H4953">
        <v>1</v>
      </c>
      <c r="I4953">
        <v>0</v>
      </c>
      <c r="J4953">
        <v>0</v>
      </c>
      <c r="K4953">
        <v>0</v>
      </c>
      <c r="L4953">
        <v>6.666666666666667</v>
      </c>
      <c r="M4953">
        <v>6</v>
      </c>
      <c r="N4953">
        <v>3</v>
      </c>
      <c r="O4953">
        <v>3</v>
      </c>
      <c r="P4953">
        <v>3</v>
      </c>
      <c r="Q4953">
        <v>1</v>
      </c>
      <c r="R4953">
        <v>7</v>
      </c>
      <c r="S4953">
        <v>0</v>
      </c>
      <c r="T4953">
        <v>0</v>
      </c>
      <c r="U4953">
        <v>0</v>
      </c>
    </row>
    <row r="4954" spans="1:21" x14ac:dyDescent="0.35">
      <c r="A4954" t="s">
        <v>595</v>
      </c>
      <c r="B4954">
        <v>44440</v>
      </c>
      <c r="C4954" t="s">
        <v>581</v>
      </c>
      <c r="D4954" t="s">
        <v>58</v>
      </c>
      <c r="E4954">
        <v>1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3.3333333333333335</v>
      </c>
      <c r="M4954">
        <v>1</v>
      </c>
      <c r="N4954">
        <v>1</v>
      </c>
      <c r="O4954">
        <v>1</v>
      </c>
      <c r="P4954">
        <v>1</v>
      </c>
      <c r="Q4954">
        <v>0</v>
      </c>
      <c r="R4954">
        <v>3</v>
      </c>
      <c r="S4954">
        <v>0</v>
      </c>
      <c r="T4954">
        <v>0</v>
      </c>
      <c r="U4954">
        <v>0</v>
      </c>
    </row>
    <row r="4955" spans="1:21" x14ac:dyDescent="0.35">
      <c r="A4955" t="s">
        <v>595</v>
      </c>
      <c r="B4955">
        <v>44442</v>
      </c>
      <c r="C4955" t="s">
        <v>593</v>
      </c>
      <c r="D4955" t="s">
        <v>163</v>
      </c>
      <c r="E4955">
        <v>1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4.666666666666667</v>
      </c>
      <c r="M4955">
        <v>4</v>
      </c>
      <c r="N4955">
        <v>2</v>
      </c>
      <c r="O4955">
        <v>2</v>
      </c>
      <c r="P4955">
        <v>0</v>
      </c>
      <c r="Q4955">
        <v>1</v>
      </c>
      <c r="R4955">
        <v>4</v>
      </c>
      <c r="S4955">
        <v>0</v>
      </c>
      <c r="T4955">
        <v>0</v>
      </c>
      <c r="U4955">
        <v>1</v>
      </c>
    </row>
    <row r="4956" spans="1:21" x14ac:dyDescent="0.35">
      <c r="A4956" t="s">
        <v>595</v>
      </c>
      <c r="B4956">
        <v>44443</v>
      </c>
      <c r="C4956" t="s">
        <v>587</v>
      </c>
      <c r="D4956" t="s">
        <v>163</v>
      </c>
      <c r="E4956">
        <v>1</v>
      </c>
      <c r="F4956">
        <v>0</v>
      </c>
      <c r="G4956">
        <v>0</v>
      </c>
      <c r="H4956">
        <v>0</v>
      </c>
      <c r="I4956">
        <v>1</v>
      </c>
      <c r="J4956">
        <v>0</v>
      </c>
      <c r="K4956">
        <v>0</v>
      </c>
      <c r="L4956">
        <v>5.666666666666667</v>
      </c>
      <c r="M4956">
        <v>5</v>
      </c>
      <c r="N4956">
        <v>4</v>
      </c>
      <c r="O4956">
        <v>3</v>
      </c>
      <c r="P4956">
        <v>2</v>
      </c>
      <c r="Q4956">
        <v>1</v>
      </c>
      <c r="R4956">
        <v>4</v>
      </c>
      <c r="S4956">
        <v>0</v>
      </c>
      <c r="T4956">
        <v>0</v>
      </c>
      <c r="U4956">
        <v>0</v>
      </c>
    </row>
    <row r="4957" spans="1:21" x14ac:dyDescent="0.35">
      <c r="A4957" t="s">
        <v>595</v>
      </c>
      <c r="B4957">
        <v>44444</v>
      </c>
      <c r="C4957" t="s">
        <v>588</v>
      </c>
      <c r="D4957" t="s">
        <v>163</v>
      </c>
      <c r="E4957">
        <v>1</v>
      </c>
      <c r="F4957">
        <v>0</v>
      </c>
      <c r="G4957">
        <v>0</v>
      </c>
      <c r="H4957">
        <v>1</v>
      </c>
      <c r="I4957">
        <v>0</v>
      </c>
      <c r="J4957">
        <v>0</v>
      </c>
      <c r="K4957">
        <v>0</v>
      </c>
      <c r="L4957">
        <v>7</v>
      </c>
      <c r="M4957">
        <v>7</v>
      </c>
      <c r="N4957">
        <v>3</v>
      </c>
      <c r="O4957">
        <v>3</v>
      </c>
      <c r="P4957">
        <v>2</v>
      </c>
      <c r="Q4957">
        <v>0</v>
      </c>
      <c r="R4957">
        <v>4</v>
      </c>
      <c r="S4957">
        <v>0</v>
      </c>
      <c r="T4957">
        <v>0</v>
      </c>
      <c r="U4957">
        <v>1</v>
      </c>
    </row>
    <row r="4958" spans="1:21" x14ac:dyDescent="0.35">
      <c r="A4958" t="s">
        <v>595</v>
      </c>
      <c r="B4958">
        <v>44445</v>
      </c>
      <c r="C4958" t="s">
        <v>594</v>
      </c>
      <c r="D4958" t="s">
        <v>163</v>
      </c>
      <c r="E4958">
        <v>1</v>
      </c>
      <c r="F4958">
        <v>0</v>
      </c>
      <c r="G4958">
        <v>0</v>
      </c>
      <c r="H4958">
        <v>1</v>
      </c>
      <c r="I4958">
        <v>0</v>
      </c>
      <c r="J4958">
        <v>0</v>
      </c>
      <c r="K4958">
        <v>0</v>
      </c>
      <c r="L4958">
        <v>6</v>
      </c>
      <c r="M4958">
        <v>1</v>
      </c>
      <c r="N4958">
        <v>0</v>
      </c>
      <c r="O4958">
        <v>0</v>
      </c>
      <c r="P4958">
        <v>0</v>
      </c>
      <c r="Q4958">
        <v>2</v>
      </c>
      <c r="R4958">
        <v>7</v>
      </c>
      <c r="S4958">
        <v>0</v>
      </c>
      <c r="T4958">
        <v>0</v>
      </c>
      <c r="U4958">
        <v>0</v>
      </c>
    </row>
    <row r="4959" spans="1:21" x14ac:dyDescent="0.35">
      <c r="A4959" t="s">
        <v>595</v>
      </c>
      <c r="B4959">
        <v>44446</v>
      </c>
      <c r="C4959" t="s">
        <v>484</v>
      </c>
      <c r="D4959" t="s">
        <v>48</v>
      </c>
      <c r="E4959">
        <v>1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2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1</v>
      </c>
      <c r="S4959">
        <v>0</v>
      </c>
      <c r="T4959">
        <v>0</v>
      </c>
      <c r="U4959">
        <v>0</v>
      </c>
    </row>
    <row r="4960" spans="1:21" x14ac:dyDescent="0.35">
      <c r="A4960" t="s">
        <v>595</v>
      </c>
      <c r="B4960">
        <v>44447</v>
      </c>
      <c r="C4960" t="s">
        <v>581</v>
      </c>
      <c r="D4960" t="s">
        <v>48</v>
      </c>
      <c r="E4960">
        <v>1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4.666666666666667</v>
      </c>
      <c r="M4960">
        <v>4</v>
      </c>
      <c r="N4960">
        <v>2</v>
      </c>
      <c r="O4960">
        <v>2</v>
      </c>
      <c r="P4960">
        <v>1</v>
      </c>
      <c r="Q4960">
        <v>1</v>
      </c>
      <c r="R4960">
        <v>3</v>
      </c>
      <c r="S4960">
        <v>0</v>
      </c>
      <c r="T4960">
        <v>0</v>
      </c>
      <c r="U4960">
        <v>0</v>
      </c>
    </row>
    <row r="4961" spans="1:21" x14ac:dyDescent="0.35">
      <c r="A4961" t="s">
        <v>595</v>
      </c>
      <c r="B4961">
        <v>44449</v>
      </c>
      <c r="C4961" t="s">
        <v>593</v>
      </c>
      <c r="D4961" t="s">
        <v>44</v>
      </c>
      <c r="E4961">
        <v>1</v>
      </c>
      <c r="F4961">
        <v>0</v>
      </c>
      <c r="G4961">
        <v>0</v>
      </c>
      <c r="H4961">
        <v>0</v>
      </c>
      <c r="I4961">
        <v>1</v>
      </c>
      <c r="J4961">
        <v>0</v>
      </c>
      <c r="K4961">
        <v>0</v>
      </c>
      <c r="L4961">
        <v>3.3333333333333335</v>
      </c>
      <c r="M4961">
        <v>8</v>
      </c>
      <c r="N4961">
        <v>8</v>
      </c>
      <c r="O4961">
        <v>8</v>
      </c>
      <c r="P4961">
        <v>0</v>
      </c>
      <c r="Q4961">
        <v>1</v>
      </c>
      <c r="R4961">
        <v>5</v>
      </c>
      <c r="S4961">
        <v>2</v>
      </c>
      <c r="T4961">
        <v>0</v>
      </c>
      <c r="U4961">
        <v>0</v>
      </c>
    </row>
    <row r="4962" spans="1:21" x14ac:dyDescent="0.35">
      <c r="A4962" t="s">
        <v>595</v>
      </c>
      <c r="B4962" t="s">
        <v>0</v>
      </c>
      <c r="C4962" t="s">
        <v>1</v>
      </c>
      <c r="D4962" t="s">
        <v>2</v>
      </c>
      <c r="E4962" t="s">
        <v>3</v>
      </c>
      <c r="F4962" t="s">
        <v>4</v>
      </c>
      <c r="G4962" t="s">
        <v>5</v>
      </c>
      <c r="H4962" t="s">
        <v>6</v>
      </c>
      <c r="I4962" t="s">
        <v>7</v>
      </c>
      <c r="J4962" t="s">
        <v>8</v>
      </c>
      <c r="K4962" t="s">
        <v>9</v>
      </c>
      <c r="L4962" t="s">
        <v>10</v>
      </c>
      <c r="M4962" t="s">
        <v>11</v>
      </c>
      <c r="N4962" t="s">
        <v>12</v>
      </c>
      <c r="O4962" t="s">
        <v>13</v>
      </c>
      <c r="P4962" t="s">
        <v>14</v>
      </c>
      <c r="Q4962" t="s">
        <v>15</v>
      </c>
      <c r="R4962" t="s">
        <v>16</v>
      </c>
      <c r="S4962" t="s">
        <v>17</v>
      </c>
      <c r="T4962" t="s">
        <v>18</v>
      </c>
      <c r="U4962" t="s">
        <v>19</v>
      </c>
    </row>
    <row r="4963" spans="1:21" x14ac:dyDescent="0.35">
      <c r="A4963" t="s">
        <v>595</v>
      </c>
      <c r="B4963">
        <v>44450</v>
      </c>
      <c r="C4963" t="s">
        <v>586</v>
      </c>
      <c r="D4963" t="s">
        <v>44</v>
      </c>
      <c r="E4963">
        <v>1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3.3333333333333335</v>
      </c>
      <c r="M4963">
        <v>6</v>
      </c>
      <c r="N4963">
        <v>6</v>
      </c>
      <c r="O4963">
        <v>6</v>
      </c>
      <c r="P4963">
        <v>3</v>
      </c>
      <c r="Q4963">
        <v>2</v>
      </c>
      <c r="R4963">
        <v>4</v>
      </c>
      <c r="S4963">
        <v>0</v>
      </c>
      <c r="T4963">
        <v>0</v>
      </c>
      <c r="U4963">
        <v>0</v>
      </c>
    </row>
    <row r="4964" spans="1:21" x14ac:dyDescent="0.35">
      <c r="A4964" t="s">
        <v>595</v>
      </c>
      <c r="B4964">
        <v>44451</v>
      </c>
      <c r="C4964" t="s">
        <v>588</v>
      </c>
      <c r="D4964" t="s">
        <v>44</v>
      </c>
      <c r="E4964">
        <v>1</v>
      </c>
      <c r="F4964">
        <v>0</v>
      </c>
      <c r="G4964">
        <v>0</v>
      </c>
      <c r="H4964">
        <v>1</v>
      </c>
      <c r="I4964">
        <v>0</v>
      </c>
      <c r="J4964">
        <v>0</v>
      </c>
      <c r="K4964">
        <v>0</v>
      </c>
      <c r="L4964">
        <v>6</v>
      </c>
      <c r="M4964">
        <v>5</v>
      </c>
      <c r="N4964">
        <v>3</v>
      </c>
      <c r="O4964">
        <v>3</v>
      </c>
      <c r="P4964">
        <v>2</v>
      </c>
      <c r="Q4964">
        <v>0</v>
      </c>
      <c r="R4964">
        <v>2</v>
      </c>
      <c r="S4964">
        <v>0</v>
      </c>
      <c r="T4964">
        <v>0</v>
      </c>
      <c r="U4964">
        <v>0</v>
      </c>
    </row>
    <row r="4965" spans="1:21" x14ac:dyDescent="0.35">
      <c r="A4965" t="s">
        <v>595</v>
      </c>
      <c r="B4965">
        <v>44452</v>
      </c>
      <c r="C4965" t="s">
        <v>484</v>
      </c>
      <c r="D4965" t="s">
        <v>26</v>
      </c>
      <c r="E4965">
        <v>1</v>
      </c>
      <c r="F4965">
        <v>0</v>
      </c>
      <c r="G4965">
        <v>0</v>
      </c>
      <c r="H4965">
        <v>0</v>
      </c>
      <c r="I4965">
        <v>1</v>
      </c>
      <c r="J4965">
        <v>0</v>
      </c>
      <c r="K4965">
        <v>0</v>
      </c>
      <c r="L4965">
        <v>1.3333333333333333</v>
      </c>
      <c r="M4965">
        <v>6</v>
      </c>
      <c r="N4965">
        <v>6</v>
      </c>
      <c r="O4965">
        <v>6</v>
      </c>
      <c r="P4965">
        <v>0</v>
      </c>
      <c r="Q4965">
        <v>1</v>
      </c>
      <c r="R4965">
        <v>2</v>
      </c>
      <c r="S4965">
        <v>0</v>
      </c>
      <c r="T4965">
        <v>0</v>
      </c>
      <c r="U4965">
        <v>0</v>
      </c>
    </row>
    <row r="4966" spans="1:21" x14ac:dyDescent="0.35">
      <c r="A4966" t="s">
        <v>595</v>
      </c>
      <c r="B4966">
        <v>44453</v>
      </c>
      <c r="C4966" t="s">
        <v>582</v>
      </c>
      <c r="D4966" t="s">
        <v>26</v>
      </c>
      <c r="E4966">
        <v>1</v>
      </c>
      <c r="F4966">
        <v>0</v>
      </c>
      <c r="G4966">
        <v>0</v>
      </c>
      <c r="H4966">
        <v>1</v>
      </c>
      <c r="I4966">
        <v>0</v>
      </c>
      <c r="J4966">
        <v>0</v>
      </c>
      <c r="K4966">
        <v>0</v>
      </c>
      <c r="L4966">
        <v>7</v>
      </c>
      <c r="M4966">
        <v>3</v>
      </c>
      <c r="N4966">
        <v>0</v>
      </c>
      <c r="O4966">
        <v>0</v>
      </c>
      <c r="P4966">
        <v>0</v>
      </c>
      <c r="Q4966">
        <v>1</v>
      </c>
      <c r="R4966">
        <v>7</v>
      </c>
      <c r="S4966">
        <v>1</v>
      </c>
      <c r="T4966">
        <v>0</v>
      </c>
      <c r="U4966">
        <v>1</v>
      </c>
    </row>
    <row r="4967" spans="1:21" x14ac:dyDescent="0.35">
      <c r="A4967" t="s">
        <v>595</v>
      </c>
      <c r="B4967">
        <v>44454</v>
      </c>
      <c r="C4967" t="s">
        <v>581</v>
      </c>
      <c r="D4967" t="s">
        <v>26</v>
      </c>
      <c r="E4967">
        <v>1</v>
      </c>
      <c r="F4967">
        <v>0</v>
      </c>
      <c r="G4967">
        <v>0</v>
      </c>
      <c r="H4967">
        <v>0</v>
      </c>
      <c r="I4967">
        <v>1</v>
      </c>
      <c r="J4967">
        <v>0</v>
      </c>
      <c r="K4967">
        <v>0</v>
      </c>
      <c r="L4967">
        <v>4</v>
      </c>
      <c r="M4967">
        <v>8</v>
      </c>
      <c r="N4967">
        <v>6</v>
      </c>
      <c r="O4967">
        <v>6</v>
      </c>
      <c r="P4967">
        <v>2</v>
      </c>
      <c r="Q4967">
        <v>0</v>
      </c>
      <c r="R4967">
        <v>1</v>
      </c>
      <c r="S4967">
        <v>2</v>
      </c>
      <c r="T4967">
        <v>0</v>
      </c>
      <c r="U4967">
        <v>0</v>
      </c>
    </row>
    <row r="4968" spans="1:21" x14ac:dyDescent="0.35">
      <c r="A4968" t="s">
        <v>595</v>
      </c>
      <c r="B4968">
        <v>44455</v>
      </c>
      <c r="C4968" t="s">
        <v>593</v>
      </c>
      <c r="D4968" t="s">
        <v>26</v>
      </c>
      <c r="E4968">
        <v>1</v>
      </c>
      <c r="F4968">
        <v>0</v>
      </c>
      <c r="G4968">
        <v>0</v>
      </c>
      <c r="H4968">
        <v>0</v>
      </c>
      <c r="I4968">
        <v>1</v>
      </c>
      <c r="J4968">
        <v>0</v>
      </c>
      <c r="K4968">
        <v>0</v>
      </c>
      <c r="L4968">
        <v>3.3333333333333335</v>
      </c>
      <c r="M4968">
        <v>7</v>
      </c>
      <c r="N4968">
        <v>7</v>
      </c>
      <c r="O4968">
        <v>7</v>
      </c>
      <c r="P4968">
        <v>1</v>
      </c>
      <c r="Q4968">
        <v>4</v>
      </c>
      <c r="R4968">
        <v>3</v>
      </c>
      <c r="S4968">
        <v>0</v>
      </c>
      <c r="T4968">
        <v>0</v>
      </c>
      <c r="U4968">
        <v>0</v>
      </c>
    </row>
    <row r="4969" spans="1:21" x14ac:dyDescent="0.35">
      <c r="A4969" t="s">
        <v>595</v>
      </c>
      <c r="B4969">
        <v>44456</v>
      </c>
      <c r="C4969" t="s">
        <v>588</v>
      </c>
      <c r="D4969" t="s">
        <v>21</v>
      </c>
      <c r="E4969">
        <v>1</v>
      </c>
      <c r="F4969">
        <v>0</v>
      </c>
      <c r="G4969">
        <v>0</v>
      </c>
      <c r="H4969">
        <v>0</v>
      </c>
      <c r="I4969">
        <v>1</v>
      </c>
      <c r="J4969">
        <v>0</v>
      </c>
      <c r="K4969">
        <v>0</v>
      </c>
      <c r="L4969">
        <v>3.3333333333333335</v>
      </c>
      <c r="M4969">
        <v>8</v>
      </c>
      <c r="N4969">
        <v>7</v>
      </c>
      <c r="O4969">
        <v>7</v>
      </c>
      <c r="P4969">
        <v>0</v>
      </c>
      <c r="Q4969">
        <v>3</v>
      </c>
      <c r="R4969">
        <v>4</v>
      </c>
      <c r="S4969">
        <v>0</v>
      </c>
      <c r="T4969">
        <v>0</v>
      </c>
      <c r="U4969">
        <v>1</v>
      </c>
    </row>
    <row r="4970" spans="1:21" x14ac:dyDescent="0.35">
      <c r="A4970" t="s">
        <v>595</v>
      </c>
      <c r="B4970">
        <v>44457</v>
      </c>
      <c r="C4970" t="s">
        <v>484</v>
      </c>
      <c r="D4970" t="s">
        <v>21</v>
      </c>
      <c r="E4970">
        <v>1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3</v>
      </c>
      <c r="M4970">
        <v>1</v>
      </c>
      <c r="N4970">
        <v>0</v>
      </c>
      <c r="O4970">
        <v>0</v>
      </c>
      <c r="P4970">
        <v>0</v>
      </c>
      <c r="Q4970">
        <v>3</v>
      </c>
      <c r="R4970">
        <v>3</v>
      </c>
      <c r="S4970">
        <v>0</v>
      </c>
      <c r="T4970">
        <v>0</v>
      </c>
      <c r="U4970">
        <v>0</v>
      </c>
    </row>
    <row r="4971" spans="1:21" x14ac:dyDescent="0.35">
      <c r="A4971" t="s">
        <v>595</v>
      </c>
      <c r="B4971">
        <v>44458</v>
      </c>
      <c r="C4971" t="s">
        <v>582</v>
      </c>
      <c r="D4971" t="s">
        <v>21</v>
      </c>
      <c r="E4971">
        <v>1</v>
      </c>
      <c r="F4971">
        <v>0</v>
      </c>
      <c r="G4971">
        <v>0</v>
      </c>
      <c r="H4971">
        <v>0</v>
      </c>
      <c r="I4971">
        <v>1</v>
      </c>
      <c r="J4971">
        <v>0</v>
      </c>
      <c r="K4971">
        <v>0</v>
      </c>
      <c r="L4971">
        <v>3.6666666666666665</v>
      </c>
      <c r="M4971">
        <v>8</v>
      </c>
      <c r="N4971">
        <v>5</v>
      </c>
      <c r="O4971">
        <v>5</v>
      </c>
      <c r="P4971">
        <v>1</v>
      </c>
      <c r="Q4971">
        <v>3</v>
      </c>
      <c r="R4971">
        <v>3</v>
      </c>
      <c r="S4971">
        <v>1</v>
      </c>
      <c r="T4971">
        <v>0</v>
      </c>
      <c r="U4971">
        <v>1</v>
      </c>
    </row>
    <row r="4972" spans="1:21" x14ac:dyDescent="0.35">
      <c r="A4972" t="s">
        <v>595</v>
      </c>
      <c r="B4972">
        <v>44459</v>
      </c>
      <c r="C4972" t="s">
        <v>594</v>
      </c>
      <c r="D4972" t="s">
        <v>52</v>
      </c>
      <c r="E4972">
        <v>1</v>
      </c>
      <c r="F4972">
        <v>0</v>
      </c>
      <c r="G4972">
        <v>0</v>
      </c>
      <c r="H4972">
        <v>0</v>
      </c>
      <c r="I4972">
        <v>1</v>
      </c>
      <c r="J4972">
        <v>0</v>
      </c>
      <c r="K4972">
        <v>0</v>
      </c>
      <c r="L4972">
        <v>3.3333333333333335</v>
      </c>
      <c r="M4972">
        <v>4</v>
      </c>
      <c r="N4972">
        <v>4</v>
      </c>
      <c r="O4972">
        <v>4</v>
      </c>
      <c r="P4972">
        <v>1</v>
      </c>
      <c r="Q4972">
        <v>6</v>
      </c>
      <c r="R4972">
        <v>1</v>
      </c>
      <c r="S4972">
        <v>0</v>
      </c>
      <c r="T4972">
        <v>0</v>
      </c>
      <c r="U4972">
        <v>0</v>
      </c>
    </row>
    <row r="4973" spans="1:21" x14ac:dyDescent="0.35">
      <c r="A4973" t="s">
        <v>595</v>
      </c>
      <c r="B4973">
        <v>44460</v>
      </c>
      <c r="C4973" t="s">
        <v>584</v>
      </c>
      <c r="D4973" t="s">
        <v>52</v>
      </c>
      <c r="E4973">
        <v>1</v>
      </c>
      <c r="F4973">
        <v>0</v>
      </c>
      <c r="G4973">
        <v>0</v>
      </c>
      <c r="H4973">
        <v>0</v>
      </c>
      <c r="I4973">
        <v>1</v>
      </c>
      <c r="J4973">
        <v>0</v>
      </c>
      <c r="K4973">
        <v>0</v>
      </c>
      <c r="L4973">
        <v>2.6666666666666665</v>
      </c>
      <c r="M4973">
        <v>3</v>
      </c>
      <c r="N4973">
        <v>2</v>
      </c>
      <c r="O4973">
        <v>2</v>
      </c>
      <c r="P4973">
        <v>1</v>
      </c>
      <c r="Q4973">
        <v>1</v>
      </c>
      <c r="R4973">
        <v>3</v>
      </c>
      <c r="S4973">
        <v>1</v>
      </c>
      <c r="T4973">
        <v>0</v>
      </c>
      <c r="U4973">
        <v>0</v>
      </c>
    </row>
    <row r="4974" spans="1:21" x14ac:dyDescent="0.35">
      <c r="A4974" t="s">
        <v>595</v>
      </c>
      <c r="B4974">
        <v>44461</v>
      </c>
      <c r="C4974" t="s">
        <v>588</v>
      </c>
      <c r="D4974" t="s">
        <v>52</v>
      </c>
      <c r="E4974">
        <v>1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5.333333333333333</v>
      </c>
      <c r="M4974">
        <v>4</v>
      </c>
      <c r="N4974">
        <v>3</v>
      </c>
      <c r="O4974">
        <v>3</v>
      </c>
      <c r="P4974">
        <v>0</v>
      </c>
      <c r="Q4974">
        <v>4</v>
      </c>
      <c r="R4974">
        <v>3</v>
      </c>
      <c r="S4974">
        <v>0</v>
      </c>
      <c r="T4974">
        <v>0</v>
      </c>
      <c r="U4974">
        <v>0</v>
      </c>
    </row>
    <row r="4975" spans="1:21" x14ac:dyDescent="0.35">
      <c r="A4975" t="s">
        <v>595</v>
      </c>
      <c r="B4975">
        <v>44462</v>
      </c>
      <c r="C4975" t="s">
        <v>593</v>
      </c>
      <c r="D4975" t="s">
        <v>67</v>
      </c>
      <c r="E4975">
        <v>1</v>
      </c>
      <c r="F4975">
        <v>0</v>
      </c>
      <c r="G4975">
        <v>0</v>
      </c>
      <c r="H4975">
        <v>0</v>
      </c>
      <c r="I4975">
        <v>1</v>
      </c>
      <c r="J4975">
        <v>0</v>
      </c>
      <c r="K4975">
        <v>0</v>
      </c>
      <c r="L4975">
        <v>5</v>
      </c>
      <c r="M4975">
        <v>5</v>
      </c>
      <c r="N4975">
        <v>2</v>
      </c>
      <c r="O4975">
        <v>2</v>
      </c>
      <c r="P4975">
        <v>1</v>
      </c>
      <c r="Q4975">
        <v>1</v>
      </c>
      <c r="R4975">
        <v>7</v>
      </c>
      <c r="S4975">
        <v>0</v>
      </c>
      <c r="T4975">
        <v>0</v>
      </c>
      <c r="U4975">
        <v>0</v>
      </c>
    </row>
    <row r="4976" spans="1:21" x14ac:dyDescent="0.35">
      <c r="A4976" t="s">
        <v>595</v>
      </c>
      <c r="B4976">
        <v>44463</v>
      </c>
      <c r="C4976" t="s">
        <v>484</v>
      </c>
      <c r="D4976" t="s">
        <v>67</v>
      </c>
      <c r="E4976">
        <v>1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4</v>
      </c>
      <c r="M4976">
        <v>6</v>
      </c>
      <c r="N4976">
        <v>4</v>
      </c>
      <c r="O4976">
        <v>4</v>
      </c>
      <c r="P4976">
        <v>1</v>
      </c>
      <c r="Q4976">
        <v>0</v>
      </c>
      <c r="R4976">
        <v>4</v>
      </c>
      <c r="S4976">
        <v>0</v>
      </c>
      <c r="T4976">
        <v>0</v>
      </c>
      <c r="U4976">
        <v>0</v>
      </c>
    </row>
    <row r="4977" spans="1:21" x14ac:dyDescent="0.35">
      <c r="A4977" t="s">
        <v>595</v>
      </c>
      <c r="B4977">
        <v>44464</v>
      </c>
      <c r="C4977" t="s">
        <v>582</v>
      </c>
      <c r="D4977" t="s">
        <v>67</v>
      </c>
      <c r="E4977">
        <v>1</v>
      </c>
      <c r="F4977">
        <v>0</v>
      </c>
      <c r="G4977">
        <v>0</v>
      </c>
      <c r="H4977">
        <v>0</v>
      </c>
      <c r="I4977">
        <v>1</v>
      </c>
      <c r="J4977">
        <v>0</v>
      </c>
      <c r="K4977">
        <v>0</v>
      </c>
      <c r="L4977">
        <v>6.666666666666667</v>
      </c>
      <c r="M4977">
        <v>7</v>
      </c>
      <c r="N4977">
        <v>3</v>
      </c>
      <c r="O4977">
        <v>3</v>
      </c>
      <c r="P4977">
        <v>1</v>
      </c>
      <c r="Q4977">
        <v>1</v>
      </c>
      <c r="R4977">
        <v>4</v>
      </c>
      <c r="S4977">
        <v>1</v>
      </c>
      <c r="T4977">
        <v>0</v>
      </c>
      <c r="U4977">
        <v>0</v>
      </c>
    </row>
    <row r="4978" spans="1:21" x14ac:dyDescent="0.35">
      <c r="A4978" t="s">
        <v>595</v>
      </c>
      <c r="B4978">
        <v>44465</v>
      </c>
      <c r="C4978" t="s">
        <v>584</v>
      </c>
      <c r="D4978" t="s">
        <v>67</v>
      </c>
      <c r="E4978">
        <v>1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4.666666666666667</v>
      </c>
      <c r="M4978">
        <v>1</v>
      </c>
      <c r="N4978">
        <v>2</v>
      </c>
      <c r="O4978">
        <v>2</v>
      </c>
      <c r="P4978">
        <v>1</v>
      </c>
      <c r="Q4978">
        <v>5</v>
      </c>
      <c r="R4978">
        <v>5</v>
      </c>
      <c r="S4978">
        <v>1</v>
      </c>
      <c r="T4978">
        <v>0</v>
      </c>
      <c r="U4978">
        <v>0</v>
      </c>
    </row>
    <row r="4979" spans="1:21" x14ac:dyDescent="0.35">
      <c r="A4979" t="s">
        <v>595</v>
      </c>
      <c r="B4979">
        <v>44467</v>
      </c>
      <c r="C4979" t="s">
        <v>594</v>
      </c>
      <c r="D4979" t="s">
        <v>106</v>
      </c>
      <c r="E4979">
        <v>1</v>
      </c>
      <c r="F4979">
        <v>0</v>
      </c>
      <c r="G4979">
        <v>0</v>
      </c>
      <c r="H4979">
        <v>1</v>
      </c>
      <c r="I4979">
        <v>0</v>
      </c>
      <c r="J4979">
        <v>0</v>
      </c>
      <c r="K4979">
        <v>0</v>
      </c>
      <c r="L4979">
        <v>5</v>
      </c>
      <c r="M4979">
        <v>3</v>
      </c>
      <c r="N4979">
        <v>2</v>
      </c>
      <c r="O4979">
        <v>2</v>
      </c>
      <c r="P4979">
        <v>1</v>
      </c>
      <c r="Q4979">
        <v>2</v>
      </c>
      <c r="R4979">
        <v>2</v>
      </c>
      <c r="S4979">
        <v>0</v>
      </c>
      <c r="T4979">
        <v>0</v>
      </c>
      <c r="U4979">
        <v>0</v>
      </c>
    </row>
    <row r="4980" spans="1:21" x14ac:dyDescent="0.35">
      <c r="A4980" t="s">
        <v>595</v>
      </c>
      <c r="B4980">
        <v>44468</v>
      </c>
      <c r="C4980" t="s">
        <v>588</v>
      </c>
      <c r="D4980" t="s">
        <v>106</v>
      </c>
      <c r="E4980">
        <v>1</v>
      </c>
      <c r="F4980">
        <v>0</v>
      </c>
      <c r="G4980">
        <v>0</v>
      </c>
      <c r="H4980">
        <v>0</v>
      </c>
      <c r="I4980">
        <v>1</v>
      </c>
      <c r="J4980">
        <v>0</v>
      </c>
      <c r="K4980">
        <v>0</v>
      </c>
      <c r="L4980">
        <v>5.333333333333333</v>
      </c>
      <c r="M4980">
        <v>6</v>
      </c>
      <c r="N4980">
        <v>4</v>
      </c>
      <c r="O4980">
        <v>4</v>
      </c>
      <c r="P4980">
        <v>0</v>
      </c>
      <c r="Q4980">
        <v>1</v>
      </c>
      <c r="R4980">
        <v>2</v>
      </c>
      <c r="S4980">
        <v>0</v>
      </c>
      <c r="T4980">
        <v>0</v>
      </c>
      <c r="U4980">
        <v>2</v>
      </c>
    </row>
    <row r="4981" spans="1:21" x14ac:dyDescent="0.35">
      <c r="A4981" t="s">
        <v>595</v>
      </c>
      <c r="B4981">
        <v>44469</v>
      </c>
      <c r="C4981" t="s">
        <v>593</v>
      </c>
      <c r="D4981" t="s">
        <v>106</v>
      </c>
      <c r="E4981">
        <v>1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2</v>
      </c>
      <c r="M4981">
        <v>6</v>
      </c>
      <c r="N4981">
        <v>5</v>
      </c>
      <c r="O4981">
        <v>5</v>
      </c>
      <c r="P4981">
        <v>0</v>
      </c>
      <c r="Q4981">
        <v>1</v>
      </c>
      <c r="R4981">
        <v>2</v>
      </c>
      <c r="S4981">
        <v>0</v>
      </c>
      <c r="T4981">
        <v>0</v>
      </c>
      <c r="U4981">
        <v>0</v>
      </c>
    </row>
    <row r="4982" spans="1:21" x14ac:dyDescent="0.35">
      <c r="A4982" t="s">
        <v>595</v>
      </c>
      <c r="B4982">
        <v>44470</v>
      </c>
      <c r="C4982" t="s">
        <v>484</v>
      </c>
      <c r="D4982" t="s">
        <v>40</v>
      </c>
      <c r="E4982">
        <v>1</v>
      </c>
      <c r="F4982">
        <v>0</v>
      </c>
      <c r="G4982">
        <v>0</v>
      </c>
      <c r="H4982">
        <v>0</v>
      </c>
      <c r="I4982">
        <v>1</v>
      </c>
      <c r="J4982">
        <v>0</v>
      </c>
      <c r="K4982">
        <v>0</v>
      </c>
      <c r="L4982">
        <v>3.6666666666666665</v>
      </c>
      <c r="M4982">
        <v>5</v>
      </c>
      <c r="N4982">
        <v>8</v>
      </c>
      <c r="O4982">
        <v>5</v>
      </c>
      <c r="P4982">
        <v>2</v>
      </c>
      <c r="Q4982">
        <v>3</v>
      </c>
      <c r="R4982">
        <v>2</v>
      </c>
      <c r="S4982">
        <v>0</v>
      </c>
      <c r="T4982">
        <v>0</v>
      </c>
      <c r="U4982">
        <v>1</v>
      </c>
    </row>
    <row r="4983" spans="1:21" x14ac:dyDescent="0.35">
      <c r="A4983" t="s">
        <v>595</v>
      </c>
      <c r="B4983" t="s">
        <v>0</v>
      </c>
      <c r="C4983" t="s">
        <v>1</v>
      </c>
      <c r="D4983" t="s">
        <v>2</v>
      </c>
      <c r="E4983" t="s">
        <v>3</v>
      </c>
      <c r="F4983" t="s">
        <v>4</v>
      </c>
      <c r="G4983" t="s">
        <v>5</v>
      </c>
      <c r="H4983" t="s">
        <v>6</v>
      </c>
      <c r="I4983" t="s">
        <v>7</v>
      </c>
      <c r="J4983" t="s">
        <v>8</v>
      </c>
      <c r="K4983" t="s">
        <v>9</v>
      </c>
      <c r="L4983" t="s">
        <v>10</v>
      </c>
      <c r="M4983" t="s">
        <v>11</v>
      </c>
      <c r="N4983" t="s">
        <v>12</v>
      </c>
      <c r="O4983" t="s">
        <v>13</v>
      </c>
      <c r="P4983" t="s">
        <v>14</v>
      </c>
      <c r="Q4983" t="s">
        <v>15</v>
      </c>
      <c r="R4983" t="s">
        <v>16</v>
      </c>
      <c r="S4983" t="s">
        <v>17</v>
      </c>
      <c r="T4983" t="s">
        <v>18</v>
      </c>
      <c r="U4983" t="s">
        <v>19</v>
      </c>
    </row>
    <row r="4984" spans="1:21" x14ac:dyDescent="0.35">
      <c r="A4984" t="s">
        <v>595</v>
      </c>
      <c r="B4984">
        <v>44471</v>
      </c>
      <c r="C4984" t="s">
        <v>582</v>
      </c>
      <c r="D4984" t="s">
        <v>40</v>
      </c>
      <c r="E4984">
        <v>1</v>
      </c>
      <c r="F4984">
        <v>0</v>
      </c>
      <c r="G4984">
        <v>0</v>
      </c>
      <c r="H4984">
        <v>1</v>
      </c>
      <c r="I4984">
        <v>0</v>
      </c>
      <c r="J4984">
        <v>0</v>
      </c>
      <c r="K4984">
        <v>0</v>
      </c>
      <c r="L4984">
        <v>7</v>
      </c>
      <c r="M4984">
        <v>2</v>
      </c>
      <c r="N4984">
        <v>1</v>
      </c>
      <c r="O4984">
        <v>1</v>
      </c>
      <c r="P4984">
        <v>0</v>
      </c>
      <c r="Q4984">
        <v>1</v>
      </c>
      <c r="R4984">
        <v>8</v>
      </c>
      <c r="S4984">
        <v>1</v>
      </c>
      <c r="T4984">
        <v>0</v>
      </c>
      <c r="U4984">
        <v>0</v>
      </c>
    </row>
    <row r="4985" spans="1:21" x14ac:dyDescent="0.35">
      <c r="A4985" t="s">
        <v>595</v>
      </c>
      <c r="B4985">
        <v>44472</v>
      </c>
      <c r="C4985" t="s">
        <v>584</v>
      </c>
      <c r="D4985" t="s">
        <v>40</v>
      </c>
      <c r="E4985">
        <v>1</v>
      </c>
      <c r="F4985">
        <v>0</v>
      </c>
      <c r="G4985">
        <v>0</v>
      </c>
      <c r="H4985">
        <v>0</v>
      </c>
      <c r="I4985">
        <v>1</v>
      </c>
      <c r="J4985">
        <v>0</v>
      </c>
      <c r="K4985">
        <v>0</v>
      </c>
      <c r="L4985">
        <v>3</v>
      </c>
      <c r="M4985">
        <v>5</v>
      </c>
      <c r="N4985">
        <v>4</v>
      </c>
      <c r="O4985">
        <v>4</v>
      </c>
      <c r="P4985">
        <v>0</v>
      </c>
      <c r="Q4985">
        <v>1</v>
      </c>
      <c r="R4985">
        <v>3</v>
      </c>
      <c r="S4985">
        <v>1</v>
      </c>
      <c r="T4985">
        <v>0</v>
      </c>
      <c r="U4985">
        <v>1</v>
      </c>
    </row>
    <row r="4986" spans="1:21" x14ac:dyDescent="0.35">
      <c r="A4986" t="s">
        <v>595</v>
      </c>
      <c r="B4986" t="s">
        <v>77</v>
      </c>
      <c r="C4986" t="s">
        <v>78</v>
      </c>
      <c r="E4986">
        <v>162</v>
      </c>
      <c r="F4986">
        <v>0</v>
      </c>
      <c r="G4986">
        <v>0</v>
      </c>
      <c r="H4986">
        <v>33</v>
      </c>
      <c r="I4986">
        <v>71</v>
      </c>
      <c r="J4986">
        <v>0</v>
      </c>
      <c r="K4986">
        <v>0</v>
      </c>
      <c r="L4986">
        <v>798.66666666666663</v>
      </c>
      <c r="M4986">
        <v>824</v>
      </c>
      <c r="N4986">
        <v>491</v>
      </c>
      <c r="O4986">
        <v>473</v>
      </c>
      <c r="P4986">
        <v>154</v>
      </c>
      <c r="Q4986">
        <v>264</v>
      </c>
      <c r="R4986">
        <v>649</v>
      </c>
      <c r="S4986">
        <v>39</v>
      </c>
      <c r="T4986">
        <v>0</v>
      </c>
      <c r="U4986">
        <v>33</v>
      </c>
    </row>
    <row r="4987" spans="1:21" x14ac:dyDescent="0.35">
      <c r="A4987" t="s">
        <v>611</v>
      </c>
      <c r="B4987" t="s">
        <v>0</v>
      </c>
      <c r="C4987" t="s">
        <v>1</v>
      </c>
      <c r="D4987" t="s">
        <v>2</v>
      </c>
      <c r="E4987" t="s">
        <v>3</v>
      </c>
      <c r="F4987" t="s">
        <v>4</v>
      </c>
      <c r="G4987" t="s">
        <v>5</v>
      </c>
      <c r="H4987" t="s">
        <v>6</v>
      </c>
      <c r="I4987" t="s">
        <v>7</v>
      </c>
      <c r="J4987" t="s">
        <v>8</v>
      </c>
      <c r="K4987" t="s">
        <v>9</v>
      </c>
      <c r="L4987" t="s">
        <v>10</v>
      </c>
      <c r="M4987" t="s">
        <v>11</v>
      </c>
      <c r="N4987" t="s">
        <v>12</v>
      </c>
      <c r="O4987" t="s">
        <v>13</v>
      </c>
      <c r="P4987" t="s">
        <v>14</v>
      </c>
      <c r="Q4987" t="s">
        <v>15</v>
      </c>
      <c r="R4987" t="s">
        <v>16</v>
      </c>
      <c r="S4987" t="s">
        <v>17</v>
      </c>
      <c r="T4987" t="s">
        <v>18</v>
      </c>
      <c r="U4987" t="s">
        <v>19</v>
      </c>
    </row>
    <row r="4988" spans="1:21" x14ac:dyDescent="0.35">
      <c r="A4988" t="s">
        <v>611</v>
      </c>
      <c r="B4988">
        <v>44287</v>
      </c>
      <c r="C4988" t="s">
        <v>596</v>
      </c>
      <c r="D4988" t="s">
        <v>52</v>
      </c>
      <c r="E4988">
        <v>1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5.333333333333333</v>
      </c>
      <c r="M4988">
        <v>4</v>
      </c>
      <c r="N4988">
        <v>2</v>
      </c>
      <c r="O4988">
        <v>2</v>
      </c>
      <c r="P4988">
        <v>1</v>
      </c>
      <c r="Q4988">
        <v>1</v>
      </c>
      <c r="R4988">
        <v>5</v>
      </c>
      <c r="S4988">
        <v>0</v>
      </c>
      <c r="T4988">
        <v>0</v>
      </c>
      <c r="U4988">
        <v>0</v>
      </c>
    </row>
    <row r="4989" spans="1:21" x14ac:dyDescent="0.35">
      <c r="A4989" t="s">
        <v>611</v>
      </c>
      <c r="B4989">
        <v>44289</v>
      </c>
      <c r="C4989" t="s">
        <v>597</v>
      </c>
      <c r="D4989" t="s">
        <v>52</v>
      </c>
      <c r="E4989">
        <v>1</v>
      </c>
      <c r="F4989">
        <v>0</v>
      </c>
      <c r="G4989">
        <v>0</v>
      </c>
      <c r="H4989">
        <v>0</v>
      </c>
      <c r="I4989">
        <v>1</v>
      </c>
      <c r="J4989">
        <v>0</v>
      </c>
      <c r="K4989">
        <v>0</v>
      </c>
      <c r="L4989">
        <v>3.3333333333333335</v>
      </c>
      <c r="M4989">
        <v>7</v>
      </c>
      <c r="N4989">
        <v>3</v>
      </c>
      <c r="O4989">
        <v>3</v>
      </c>
      <c r="P4989">
        <v>1</v>
      </c>
      <c r="Q4989">
        <v>2</v>
      </c>
      <c r="R4989">
        <v>5</v>
      </c>
      <c r="S4989">
        <v>0</v>
      </c>
      <c r="T4989">
        <v>0</v>
      </c>
      <c r="U4989">
        <v>0</v>
      </c>
    </row>
    <row r="4990" spans="1:21" x14ac:dyDescent="0.35">
      <c r="A4990" t="s">
        <v>611</v>
      </c>
      <c r="B4990">
        <v>44290</v>
      </c>
      <c r="C4990" t="s">
        <v>598</v>
      </c>
      <c r="D4990" t="s">
        <v>52</v>
      </c>
      <c r="E4990">
        <v>1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4</v>
      </c>
      <c r="M4990">
        <v>3</v>
      </c>
      <c r="N4990">
        <v>0</v>
      </c>
      <c r="O4990">
        <v>0</v>
      </c>
      <c r="P4990">
        <v>0</v>
      </c>
      <c r="Q4990">
        <v>1</v>
      </c>
      <c r="R4990">
        <v>1</v>
      </c>
      <c r="S4990">
        <v>0</v>
      </c>
      <c r="T4990">
        <v>0</v>
      </c>
      <c r="U4990">
        <v>0</v>
      </c>
    </row>
    <row r="4991" spans="1:21" x14ac:dyDescent="0.35">
      <c r="A4991" t="s">
        <v>611</v>
      </c>
      <c r="B4991">
        <v>44291</v>
      </c>
      <c r="C4991" t="s">
        <v>599</v>
      </c>
      <c r="D4991" t="s">
        <v>33</v>
      </c>
      <c r="E4991">
        <v>1</v>
      </c>
      <c r="F4991">
        <v>0</v>
      </c>
      <c r="G4991">
        <v>0</v>
      </c>
      <c r="H4991">
        <v>1</v>
      </c>
      <c r="I4991">
        <v>0</v>
      </c>
      <c r="J4991">
        <v>0</v>
      </c>
      <c r="K4991">
        <v>0</v>
      </c>
      <c r="L4991">
        <v>6.333333333333333</v>
      </c>
      <c r="M4991">
        <v>2</v>
      </c>
      <c r="N4991">
        <v>1</v>
      </c>
      <c r="O4991">
        <v>1</v>
      </c>
      <c r="P4991">
        <v>0</v>
      </c>
      <c r="Q4991">
        <v>1</v>
      </c>
      <c r="R4991">
        <v>9</v>
      </c>
      <c r="S4991">
        <v>1</v>
      </c>
      <c r="T4991">
        <v>0</v>
      </c>
      <c r="U4991">
        <v>0</v>
      </c>
    </row>
    <row r="4992" spans="1:21" x14ac:dyDescent="0.35">
      <c r="A4992" t="s">
        <v>611</v>
      </c>
      <c r="B4992">
        <v>44292</v>
      </c>
      <c r="C4992" t="s">
        <v>600</v>
      </c>
      <c r="D4992" t="s">
        <v>33</v>
      </c>
      <c r="E4992">
        <v>1</v>
      </c>
      <c r="F4992">
        <v>0</v>
      </c>
      <c r="G4992">
        <v>0</v>
      </c>
      <c r="H4992">
        <v>0</v>
      </c>
      <c r="I4992">
        <v>1</v>
      </c>
      <c r="J4992">
        <v>0</v>
      </c>
      <c r="K4992">
        <v>0</v>
      </c>
      <c r="L4992">
        <v>3</v>
      </c>
      <c r="M4992">
        <v>6</v>
      </c>
      <c r="N4992">
        <v>5</v>
      </c>
      <c r="O4992">
        <v>5</v>
      </c>
      <c r="P4992">
        <v>3</v>
      </c>
      <c r="Q4992">
        <v>0</v>
      </c>
      <c r="R4992">
        <v>2</v>
      </c>
      <c r="S4992">
        <v>0</v>
      </c>
      <c r="T4992">
        <v>0</v>
      </c>
      <c r="U4992">
        <v>0</v>
      </c>
    </row>
    <row r="4993" spans="1:21" x14ac:dyDescent="0.35">
      <c r="A4993" t="s">
        <v>611</v>
      </c>
      <c r="B4993">
        <v>44293</v>
      </c>
      <c r="C4993" t="s">
        <v>596</v>
      </c>
      <c r="D4993" t="s">
        <v>33</v>
      </c>
      <c r="E4993">
        <v>1</v>
      </c>
      <c r="F4993">
        <v>0</v>
      </c>
      <c r="G4993">
        <v>0</v>
      </c>
      <c r="H4993">
        <v>0</v>
      </c>
      <c r="I4993">
        <v>1</v>
      </c>
      <c r="J4993">
        <v>0</v>
      </c>
      <c r="K4993">
        <v>0</v>
      </c>
      <c r="L4993">
        <v>7</v>
      </c>
      <c r="M4993">
        <v>7</v>
      </c>
      <c r="N4993">
        <v>2</v>
      </c>
      <c r="O4993">
        <v>2</v>
      </c>
      <c r="P4993">
        <v>1</v>
      </c>
      <c r="Q4993">
        <v>0</v>
      </c>
      <c r="R4993">
        <v>7</v>
      </c>
      <c r="S4993">
        <v>0</v>
      </c>
      <c r="T4993">
        <v>0</v>
      </c>
      <c r="U4993">
        <v>0</v>
      </c>
    </row>
    <row r="4994" spans="1:21" x14ac:dyDescent="0.35">
      <c r="A4994" t="s">
        <v>611</v>
      </c>
      <c r="B4994">
        <v>44294</v>
      </c>
      <c r="C4994" t="s">
        <v>597</v>
      </c>
      <c r="D4994" t="s">
        <v>106</v>
      </c>
      <c r="E4994">
        <v>1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5</v>
      </c>
      <c r="M4994">
        <v>6</v>
      </c>
      <c r="N4994">
        <v>4</v>
      </c>
      <c r="O4994">
        <v>4</v>
      </c>
      <c r="P4994">
        <v>1</v>
      </c>
      <c r="Q4994">
        <v>1</v>
      </c>
      <c r="R4994">
        <v>5</v>
      </c>
      <c r="S4994">
        <v>0</v>
      </c>
      <c r="T4994">
        <v>0</v>
      </c>
      <c r="U4994">
        <v>0</v>
      </c>
    </row>
    <row r="4995" spans="1:21" x14ac:dyDescent="0.35">
      <c r="A4995" t="s">
        <v>611</v>
      </c>
      <c r="B4995">
        <v>44295</v>
      </c>
      <c r="C4995" t="s">
        <v>601</v>
      </c>
      <c r="D4995" t="s">
        <v>106</v>
      </c>
      <c r="E4995">
        <v>1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1</v>
      </c>
      <c r="M4995">
        <v>0</v>
      </c>
      <c r="N4995">
        <v>0</v>
      </c>
      <c r="O4995">
        <v>0</v>
      </c>
      <c r="P4995">
        <v>0</v>
      </c>
      <c r="Q4995">
        <v>1</v>
      </c>
      <c r="R4995">
        <v>2</v>
      </c>
      <c r="S4995">
        <v>0</v>
      </c>
      <c r="T4995">
        <v>0</v>
      </c>
      <c r="U4995">
        <v>0</v>
      </c>
    </row>
    <row r="4996" spans="1:21" x14ac:dyDescent="0.35">
      <c r="A4996" t="s">
        <v>611</v>
      </c>
      <c r="B4996">
        <v>44296</v>
      </c>
      <c r="C4996" t="s">
        <v>599</v>
      </c>
      <c r="D4996" t="s">
        <v>106</v>
      </c>
      <c r="E4996">
        <v>1</v>
      </c>
      <c r="F4996">
        <v>0</v>
      </c>
      <c r="G4996">
        <v>0</v>
      </c>
      <c r="H4996">
        <v>1</v>
      </c>
      <c r="I4996">
        <v>0</v>
      </c>
      <c r="J4996">
        <v>0</v>
      </c>
      <c r="K4996">
        <v>0</v>
      </c>
      <c r="L4996">
        <v>6</v>
      </c>
      <c r="M4996">
        <v>5</v>
      </c>
      <c r="N4996">
        <v>1</v>
      </c>
      <c r="O4996">
        <v>1</v>
      </c>
      <c r="P4996">
        <v>1</v>
      </c>
      <c r="Q4996">
        <v>3</v>
      </c>
      <c r="R4996">
        <v>4</v>
      </c>
      <c r="S4996">
        <v>0</v>
      </c>
      <c r="T4996">
        <v>0</v>
      </c>
      <c r="U4996">
        <v>0</v>
      </c>
    </row>
    <row r="4997" spans="1:21" x14ac:dyDescent="0.35">
      <c r="A4997" t="s">
        <v>611</v>
      </c>
      <c r="B4997">
        <v>44298</v>
      </c>
      <c r="C4997" t="s">
        <v>602</v>
      </c>
      <c r="D4997" t="s">
        <v>71</v>
      </c>
      <c r="E4997">
        <v>1</v>
      </c>
      <c r="F4997">
        <v>0</v>
      </c>
      <c r="G4997">
        <v>0</v>
      </c>
      <c r="H4997">
        <v>0</v>
      </c>
      <c r="I4997">
        <v>1</v>
      </c>
      <c r="J4997">
        <v>0</v>
      </c>
      <c r="K4997">
        <v>0</v>
      </c>
      <c r="L4997">
        <v>5</v>
      </c>
      <c r="M4997">
        <v>3</v>
      </c>
      <c r="N4997">
        <v>2</v>
      </c>
      <c r="O4997">
        <v>2</v>
      </c>
      <c r="P4997">
        <v>1</v>
      </c>
      <c r="Q4997">
        <v>3</v>
      </c>
      <c r="R4997">
        <v>3</v>
      </c>
      <c r="S4997">
        <v>0</v>
      </c>
      <c r="T4997">
        <v>0</v>
      </c>
      <c r="U4997">
        <v>0</v>
      </c>
    </row>
    <row r="4998" spans="1:21" x14ac:dyDescent="0.35">
      <c r="A4998" t="s">
        <v>611</v>
      </c>
      <c r="B4998">
        <v>44299</v>
      </c>
      <c r="C4998" t="s">
        <v>596</v>
      </c>
      <c r="D4998" t="s">
        <v>71</v>
      </c>
      <c r="E4998">
        <v>1</v>
      </c>
      <c r="F4998">
        <v>0</v>
      </c>
      <c r="G4998">
        <v>0</v>
      </c>
      <c r="H4998">
        <v>1</v>
      </c>
      <c r="I4998">
        <v>0</v>
      </c>
      <c r="J4998">
        <v>0</v>
      </c>
      <c r="K4998">
        <v>0</v>
      </c>
      <c r="L4998">
        <v>6.666666666666667</v>
      </c>
      <c r="M4998">
        <v>4</v>
      </c>
      <c r="N4998">
        <v>1</v>
      </c>
      <c r="O4998">
        <v>0</v>
      </c>
      <c r="P4998">
        <v>0</v>
      </c>
      <c r="Q4998">
        <v>1</v>
      </c>
      <c r="R4998">
        <v>7</v>
      </c>
      <c r="S4998">
        <v>0</v>
      </c>
      <c r="T4998">
        <v>0</v>
      </c>
      <c r="U4998">
        <v>0</v>
      </c>
    </row>
    <row r="4999" spans="1:21" x14ac:dyDescent="0.35">
      <c r="A4999" t="s">
        <v>611</v>
      </c>
      <c r="B4999">
        <v>44300</v>
      </c>
      <c r="C4999" t="s">
        <v>598</v>
      </c>
      <c r="D4999" t="s">
        <v>71</v>
      </c>
      <c r="E4999">
        <v>1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4</v>
      </c>
      <c r="M4999">
        <v>4</v>
      </c>
      <c r="N4999">
        <v>4</v>
      </c>
      <c r="O4999">
        <v>4</v>
      </c>
      <c r="P4999">
        <v>2</v>
      </c>
      <c r="Q4999">
        <v>2</v>
      </c>
      <c r="R4999">
        <v>2</v>
      </c>
      <c r="S4999">
        <v>0</v>
      </c>
      <c r="T4999">
        <v>0</v>
      </c>
      <c r="U4999">
        <v>0</v>
      </c>
    </row>
    <row r="5000" spans="1:21" x14ac:dyDescent="0.35">
      <c r="A5000" t="s">
        <v>611</v>
      </c>
      <c r="B5000">
        <v>44301</v>
      </c>
      <c r="C5000" t="s">
        <v>603</v>
      </c>
      <c r="D5000" t="s">
        <v>29</v>
      </c>
      <c r="E5000">
        <v>1</v>
      </c>
      <c r="F5000">
        <v>0</v>
      </c>
      <c r="G5000">
        <v>0</v>
      </c>
      <c r="H5000">
        <v>0</v>
      </c>
      <c r="I5000">
        <v>1</v>
      </c>
      <c r="J5000">
        <v>0</v>
      </c>
      <c r="K5000">
        <v>0</v>
      </c>
      <c r="L5000">
        <v>3.3333333333333335</v>
      </c>
      <c r="M5000">
        <v>6</v>
      </c>
      <c r="N5000">
        <v>5</v>
      </c>
      <c r="O5000">
        <v>4</v>
      </c>
      <c r="P5000">
        <v>0</v>
      </c>
      <c r="Q5000">
        <v>0</v>
      </c>
      <c r="R5000">
        <v>3</v>
      </c>
      <c r="S5000">
        <v>0</v>
      </c>
      <c r="T5000">
        <v>0</v>
      </c>
      <c r="U5000">
        <v>0</v>
      </c>
    </row>
    <row r="5001" spans="1:21" x14ac:dyDescent="0.35">
      <c r="A5001" t="s">
        <v>611</v>
      </c>
      <c r="B5001" t="s">
        <v>271</v>
      </c>
      <c r="C5001" t="s">
        <v>599</v>
      </c>
      <c r="D5001" t="s">
        <v>29</v>
      </c>
      <c r="E5001">
        <v>1</v>
      </c>
      <c r="F5001">
        <v>0</v>
      </c>
      <c r="G5001">
        <v>0</v>
      </c>
      <c r="H5001">
        <v>1</v>
      </c>
      <c r="I5001">
        <v>0</v>
      </c>
      <c r="J5001">
        <v>0</v>
      </c>
      <c r="K5001">
        <v>0</v>
      </c>
      <c r="L5001">
        <v>6</v>
      </c>
      <c r="M5001">
        <v>2</v>
      </c>
      <c r="N5001">
        <v>1</v>
      </c>
      <c r="O5001">
        <v>1</v>
      </c>
      <c r="P5001">
        <v>0</v>
      </c>
      <c r="Q5001">
        <v>2</v>
      </c>
      <c r="R5001">
        <v>5</v>
      </c>
      <c r="S5001">
        <v>0</v>
      </c>
      <c r="T5001">
        <v>0</v>
      </c>
      <c r="U5001">
        <v>1</v>
      </c>
    </row>
    <row r="5002" spans="1:21" x14ac:dyDescent="0.35">
      <c r="A5002" t="s">
        <v>611</v>
      </c>
      <c r="B5002" t="s">
        <v>272</v>
      </c>
      <c r="C5002" t="s">
        <v>604</v>
      </c>
      <c r="D5002" t="s">
        <v>29</v>
      </c>
      <c r="E5002">
        <v>1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2.3333333333333335</v>
      </c>
      <c r="M5002">
        <v>3</v>
      </c>
      <c r="N5002">
        <v>2</v>
      </c>
      <c r="O5002">
        <v>2</v>
      </c>
      <c r="P5002">
        <v>0</v>
      </c>
      <c r="Q5002">
        <v>0</v>
      </c>
      <c r="R5002">
        <v>4</v>
      </c>
      <c r="S5002">
        <v>0</v>
      </c>
      <c r="T5002">
        <v>0</v>
      </c>
      <c r="U5002">
        <v>0</v>
      </c>
    </row>
    <row r="5003" spans="1:21" x14ac:dyDescent="0.35">
      <c r="A5003" t="s">
        <v>611</v>
      </c>
      <c r="B5003">
        <v>44304</v>
      </c>
      <c r="C5003" t="s">
        <v>602</v>
      </c>
      <c r="D5003" t="s">
        <v>29</v>
      </c>
      <c r="E5003">
        <v>1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5</v>
      </c>
      <c r="M5003">
        <v>4</v>
      </c>
      <c r="N5003">
        <v>0</v>
      </c>
      <c r="O5003">
        <v>0</v>
      </c>
      <c r="P5003">
        <v>0</v>
      </c>
      <c r="Q5003">
        <v>6</v>
      </c>
      <c r="R5003">
        <v>3</v>
      </c>
      <c r="S5003">
        <v>0</v>
      </c>
      <c r="T5003">
        <v>0</v>
      </c>
      <c r="U5003">
        <v>1</v>
      </c>
    </row>
    <row r="5004" spans="1:21" x14ac:dyDescent="0.35">
      <c r="A5004" t="s">
        <v>611</v>
      </c>
      <c r="B5004">
        <v>44306</v>
      </c>
      <c r="C5004" t="s">
        <v>596</v>
      </c>
      <c r="D5004" t="s">
        <v>38</v>
      </c>
      <c r="E5004">
        <v>1</v>
      </c>
      <c r="F5004">
        <v>0</v>
      </c>
      <c r="G5004">
        <v>0</v>
      </c>
      <c r="H5004">
        <v>0</v>
      </c>
      <c r="I5004">
        <v>1</v>
      </c>
      <c r="J5004">
        <v>0</v>
      </c>
      <c r="K5004">
        <v>0</v>
      </c>
      <c r="L5004">
        <v>5</v>
      </c>
      <c r="M5004">
        <v>8</v>
      </c>
      <c r="N5004">
        <v>4</v>
      </c>
      <c r="O5004">
        <v>4</v>
      </c>
      <c r="P5004">
        <v>1</v>
      </c>
      <c r="Q5004">
        <v>0</v>
      </c>
      <c r="R5004">
        <v>2</v>
      </c>
      <c r="S5004">
        <v>0</v>
      </c>
      <c r="T5004">
        <v>0</v>
      </c>
      <c r="U5004">
        <v>0</v>
      </c>
    </row>
    <row r="5005" spans="1:21" x14ac:dyDescent="0.35">
      <c r="A5005" t="s">
        <v>611</v>
      </c>
      <c r="B5005">
        <v>44307</v>
      </c>
      <c r="C5005" t="s">
        <v>605</v>
      </c>
      <c r="D5005" t="s">
        <v>38</v>
      </c>
      <c r="E5005">
        <v>1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2</v>
      </c>
      <c r="M5005">
        <v>2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</row>
    <row r="5006" spans="1:21" x14ac:dyDescent="0.35">
      <c r="A5006" t="s">
        <v>611</v>
      </c>
      <c r="B5006">
        <v>44309</v>
      </c>
      <c r="C5006" t="s">
        <v>599</v>
      </c>
      <c r="D5006" t="s">
        <v>51</v>
      </c>
      <c r="E5006">
        <v>1</v>
      </c>
      <c r="F5006">
        <v>0</v>
      </c>
      <c r="G5006">
        <v>0</v>
      </c>
      <c r="H5006">
        <v>1</v>
      </c>
      <c r="I5006">
        <v>0</v>
      </c>
      <c r="J5006">
        <v>0</v>
      </c>
      <c r="K5006">
        <v>0</v>
      </c>
      <c r="L5006">
        <v>5</v>
      </c>
      <c r="M5006">
        <v>5</v>
      </c>
      <c r="N5006">
        <v>3</v>
      </c>
      <c r="O5006">
        <v>3</v>
      </c>
      <c r="P5006">
        <v>1</v>
      </c>
      <c r="Q5006">
        <v>2</v>
      </c>
      <c r="R5006">
        <v>7</v>
      </c>
      <c r="S5006">
        <v>0</v>
      </c>
      <c r="T5006">
        <v>0</v>
      </c>
      <c r="U5006">
        <v>0</v>
      </c>
    </row>
    <row r="5007" spans="1:21" x14ac:dyDescent="0.35">
      <c r="A5007" t="s">
        <v>611</v>
      </c>
      <c r="B5007">
        <v>44310</v>
      </c>
      <c r="C5007" t="s">
        <v>602</v>
      </c>
      <c r="D5007" t="s">
        <v>51</v>
      </c>
      <c r="E5007">
        <v>1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6</v>
      </c>
      <c r="M5007">
        <v>6</v>
      </c>
      <c r="N5007">
        <v>3</v>
      </c>
      <c r="O5007">
        <v>3</v>
      </c>
      <c r="P5007">
        <v>2</v>
      </c>
      <c r="Q5007">
        <v>0</v>
      </c>
      <c r="R5007">
        <v>9</v>
      </c>
      <c r="S5007">
        <v>0</v>
      </c>
      <c r="T5007">
        <v>0</v>
      </c>
      <c r="U5007">
        <v>0</v>
      </c>
    </row>
    <row r="5008" spans="1:21" x14ac:dyDescent="0.35">
      <c r="A5008" t="s">
        <v>611</v>
      </c>
      <c r="B5008" t="s">
        <v>0</v>
      </c>
      <c r="C5008" t="s">
        <v>1</v>
      </c>
      <c r="D5008" t="s">
        <v>2</v>
      </c>
      <c r="E5008" t="s">
        <v>3</v>
      </c>
      <c r="F5008" t="s">
        <v>4</v>
      </c>
      <c r="G5008" t="s">
        <v>5</v>
      </c>
      <c r="H5008" t="s">
        <v>6</v>
      </c>
      <c r="I5008" t="s">
        <v>7</v>
      </c>
      <c r="J5008" t="s">
        <v>8</v>
      </c>
      <c r="K5008" t="s">
        <v>9</v>
      </c>
      <c r="L5008" t="s">
        <v>10</v>
      </c>
      <c r="M5008" t="s">
        <v>11</v>
      </c>
      <c r="N5008" t="s">
        <v>12</v>
      </c>
      <c r="O5008" t="s">
        <v>13</v>
      </c>
      <c r="P5008" t="s">
        <v>14</v>
      </c>
      <c r="Q5008" t="s">
        <v>15</v>
      </c>
      <c r="R5008" t="s">
        <v>16</v>
      </c>
      <c r="S5008" t="s">
        <v>17</v>
      </c>
      <c r="T5008" t="s">
        <v>18</v>
      </c>
      <c r="U5008" t="s">
        <v>19</v>
      </c>
    </row>
    <row r="5009" spans="1:21" x14ac:dyDescent="0.35">
      <c r="A5009" t="s">
        <v>611</v>
      </c>
      <c r="B5009">
        <v>44311</v>
      </c>
      <c r="C5009" t="s">
        <v>596</v>
      </c>
      <c r="D5009" t="s">
        <v>51</v>
      </c>
      <c r="E5009">
        <v>1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3.6666666666666665</v>
      </c>
      <c r="M5009">
        <v>3</v>
      </c>
      <c r="N5009">
        <v>0</v>
      </c>
      <c r="O5009">
        <v>0</v>
      </c>
      <c r="P5009">
        <v>0</v>
      </c>
      <c r="Q5009">
        <v>1</v>
      </c>
      <c r="R5009">
        <v>5</v>
      </c>
      <c r="S5009">
        <v>0</v>
      </c>
      <c r="T5009">
        <v>0</v>
      </c>
      <c r="U5009">
        <v>0</v>
      </c>
    </row>
    <row r="5010" spans="1:21" x14ac:dyDescent="0.35">
      <c r="A5010" t="s">
        <v>611</v>
      </c>
      <c r="B5010">
        <v>44313</v>
      </c>
      <c r="C5010" t="s">
        <v>605</v>
      </c>
      <c r="D5010" t="s">
        <v>99</v>
      </c>
      <c r="E5010">
        <v>1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2.3333333333333335</v>
      </c>
      <c r="M5010">
        <v>3</v>
      </c>
      <c r="N5010">
        <v>2</v>
      </c>
      <c r="O5010">
        <v>2</v>
      </c>
      <c r="P5010">
        <v>2</v>
      </c>
      <c r="Q5010">
        <v>0</v>
      </c>
      <c r="R5010">
        <v>2</v>
      </c>
      <c r="S5010">
        <v>1</v>
      </c>
      <c r="T5010">
        <v>0</v>
      </c>
      <c r="U5010">
        <v>0</v>
      </c>
    </row>
    <row r="5011" spans="1:21" x14ac:dyDescent="0.35">
      <c r="A5011" t="s">
        <v>611</v>
      </c>
      <c r="B5011">
        <v>44314</v>
      </c>
      <c r="C5011" t="s">
        <v>599</v>
      </c>
      <c r="D5011" t="s">
        <v>99</v>
      </c>
      <c r="E5011">
        <v>1</v>
      </c>
      <c r="F5011">
        <v>0</v>
      </c>
      <c r="G5011">
        <v>0</v>
      </c>
      <c r="H5011">
        <v>0</v>
      </c>
      <c r="I5011">
        <v>1</v>
      </c>
      <c r="J5011">
        <v>0</v>
      </c>
      <c r="K5011">
        <v>0</v>
      </c>
      <c r="L5011">
        <v>3.6666666666666665</v>
      </c>
      <c r="M5011">
        <v>8</v>
      </c>
      <c r="N5011">
        <v>6</v>
      </c>
      <c r="O5011">
        <v>6</v>
      </c>
      <c r="P5011">
        <v>1</v>
      </c>
      <c r="Q5011">
        <v>1</v>
      </c>
      <c r="R5011">
        <v>2</v>
      </c>
      <c r="S5011">
        <v>1</v>
      </c>
      <c r="T5011">
        <v>0</v>
      </c>
      <c r="U5011">
        <v>0</v>
      </c>
    </row>
    <row r="5012" spans="1:21" x14ac:dyDescent="0.35">
      <c r="A5012" t="s">
        <v>611</v>
      </c>
      <c r="B5012">
        <v>44316</v>
      </c>
      <c r="C5012" t="s">
        <v>602</v>
      </c>
      <c r="D5012" t="s">
        <v>120</v>
      </c>
      <c r="E5012">
        <v>1</v>
      </c>
      <c r="F5012">
        <v>0</v>
      </c>
      <c r="G5012">
        <v>0</v>
      </c>
      <c r="H5012">
        <v>1</v>
      </c>
      <c r="I5012">
        <v>0</v>
      </c>
      <c r="J5012">
        <v>0</v>
      </c>
      <c r="K5012">
        <v>0</v>
      </c>
      <c r="L5012">
        <v>6.666666666666667</v>
      </c>
      <c r="M5012">
        <v>5</v>
      </c>
      <c r="N5012">
        <v>2</v>
      </c>
      <c r="O5012">
        <v>2</v>
      </c>
      <c r="P5012">
        <v>1</v>
      </c>
      <c r="Q5012">
        <v>0</v>
      </c>
      <c r="R5012">
        <v>5</v>
      </c>
      <c r="S5012">
        <v>0</v>
      </c>
      <c r="T5012">
        <v>0</v>
      </c>
      <c r="U5012">
        <v>0</v>
      </c>
    </row>
    <row r="5013" spans="1:21" x14ac:dyDescent="0.35">
      <c r="A5013" t="s">
        <v>611</v>
      </c>
      <c r="B5013">
        <v>44317</v>
      </c>
      <c r="C5013" t="s">
        <v>606</v>
      </c>
      <c r="D5013" t="s">
        <v>120</v>
      </c>
      <c r="E5013">
        <v>1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1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</row>
    <row r="5014" spans="1:21" x14ac:dyDescent="0.35">
      <c r="A5014" t="s">
        <v>611</v>
      </c>
      <c r="B5014">
        <v>44318</v>
      </c>
      <c r="C5014" t="s">
        <v>597</v>
      </c>
      <c r="D5014" t="s">
        <v>120</v>
      </c>
      <c r="E5014">
        <v>1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4.333333333333333</v>
      </c>
      <c r="M5014">
        <v>5</v>
      </c>
      <c r="N5014">
        <v>2</v>
      </c>
      <c r="O5014">
        <v>2</v>
      </c>
      <c r="P5014">
        <v>0</v>
      </c>
      <c r="Q5014">
        <v>1</v>
      </c>
      <c r="R5014">
        <v>4</v>
      </c>
      <c r="S5014">
        <v>0</v>
      </c>
      <c r="T5014">
        <v>0</v>
      </c>
      <c r="U5014">
        <v>0</v>
      </c>
    </row>
    <row r="5015" spans="1:21" x14ac:dyDescent="0.35">
      <c r="A5015" t="s">
        <v>611</v>
      </c>
      <c r="B5015">
        <v>44319</v>
      </c>
      <c r="C5015" t="s">
        <v>599</v>
      </c>
      <c r="D5015" t="s">
        <v>44</v>
      </c>
      <c r="E5015">
        <v>1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0</v>
      </c>
      <c r="L5015">
        <v>5</v>
      </c>
      <c r="M5015">
        <v>7</v>
      </c>
      <c r="N5015">
        <v>5</v>
      </c>
      <c r="O5015">
        <v>5</v>
      </c>
      <c r="P5015">
        <v>2</v>
      </c>
      <c r="Q5015">
        <v>1</v>
      </c>
      <c r="R5015">
        <v>6</v>
      </c>
      <c r="S5015">
        <v>1</v>
      </c>
      <c r="T5015">
        <v>0</v>
      </c>
      <c r="U5015">
        <v>0</v>
      </c>
    </row>
    <row r="5016" spans="1:21" x14ac:dyDescent="0.35">
      <c r="A5016" t="s">
        <v>611</v>
      </c>
      <c r="B5016">
        <v>44320</v>
      </c>
      <c r="C5016" t="s">
        <v>603</v>
      </c>
      <c r="D5016" t="s">
        <v>44</v>
      </c>
      <c r="E5016">
        <v>1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4</v>
      </c>
      <c r="M5016">
        <v>4</v>
      </c>
      <c r="N5016">
        <v>4</v>
      </c>
      <c r="O5016">
        <v>4</v>
      </c>
      <c r="P5016">
        <v>1</v>
      </c>
      <c r="Q5016">
        <v>2</v>
      </c>
      <c r="R5016">
        <v>4</v>
      </c>
      <c r="S5016">
        <v>1</v>
      </c>
      <c r="T5016">
        <v>0</v>
      </c>
      <c r="U5016">
        <v>0</v>
      </c>
    </row>
    <row r="5017" spans="1:21" x14ac:dyDescent="0.35">
      <c r="A5017" t="s">
        <v>611</v>
      </c>
      <c r="B5017">
        <v>44321</v>
      </c>
      <c r="C5017" t="s">
        <v>602</v>
      </c>
      <c r="D5017" t="s">
        <v>44</v>
      </c>
      <c r="E5017">
        <v>1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6</v>
      </c>
      <c r="M5017">
        <v>6</v>
      </c>
      <c r="N5017">
        <v>3</v>
      </c>
      <c r="O5017">
        <v>3</v>
      </c>
      <c r="P5017">
        <v>2</v>
      </c>
      <c r="Q5017">
        <v>0</v>
      </c>
      <c r="R5017">
        <v>9</v>
      </c>
      <c r="S5017">
        <v>0</v>
      </c>
      <c r="T5017">
        <v>0</v>
      </c>
      <c r="U5017">
        <v>0</v>
      </c>
    </row>
    <row r="5018" spans="1:21" x14ac:dyDescent="0.35">
      <c r="A5018" t="s">
        <v>611</v>
      </c>
      <c r="B5018">
        <v>44322</v>
      </c>
      <c r="C5018" t="s">
        <v>596</v>
      </c>
      <c r="D5018" t="s">
        <v>44</v>
      </c>
      <c r="E5018">
        <v>1</v>
      </c>
      <c r="F5018">
        <v>0</v>
      </c>
      <c r="G5018">
        <v>0</v>
      </c>
      <c r="H5018">
        <v>1</v>
      </c>
      <c r="I5018">
        <v>0</v>
      </c>
      <c r="J5018">
        <v>0</v>
      </c>
      <c r="K5018">
        <v>0</v>
      </c>
      <c r="L5018">
        <v>5</v>
      </c>
      <c r="M5018">
        <v>6</v>
      </c>
      <c r="N5018">
        <v>4</v>
      </c>
      <c r="O5018">
        <v>4</v>
      </c>
      <c r="P5018">
        <v>1</v>
      </c>
      <c r="Q5018">
        <v>1</v>
      </c>
      <c r="R5018">
        <v>6</v>
      </c>
      <c r="S5018">
        <v>0</v>
      </c>
      <c r="T5018">
        <v>0</v>
      </c>
      <c r="U5018">
        <v>0</v>
      </c>
    </row>
    <row r="5019" spans="1:21" x14ac:dyDescent="0.35">
      <c r="A5019" t="s">
        <v>611</v>
      </c>
      <c r="B5019">
        <v>44323</v>
      </c>
      <c r="C5019" t="s">
        <v>597</v>
      </c>
      <c r="D5019" t="s">
        <v>32</v>
      </c>
      <c r="E5019">
        <v>1</v>
      </c>
      <c r="F5019">
        <v>0</v>
      </c>
      <c r="G5019">
        <v>0</v>
      </c>
      <c r="H5019">
        <v>0</v>
      </c>
      <c r="I5019">
        <v>1</v>
      </c>
      <c r="J5019">
        <v>0</v>
      </c>
      <c r="K5019">
        <v>0</v>
      </c>
      <c r="L5019">
        <v>3.6666666666666665</v>
      </c>
      <c r="M5019">
        <v>6</v>
      </c>
      <c r="N5019">
        <v>3</v>
      </c>
      <c r="O5019">
        <v>3</v>
      </c>
      <c r="P5019">
        <v>1</v>
      </c>
      <c r="Q5019">
        <v>3</v>
      </c>
      <c r="R5019">
        <v>3</v>
      </c>
      <c r="S5019">
        <v>0</v>
      </c>
      <c r="T5019">
        <v>0</v>
      </c>
      <c r="U5019">
        <v>0</v>
      </c>
    </row>
    <row r="5020" spans="1:21" x14ac:dyDescent="0.35">
      <c r="A5020" t="s">
        <v>611</v>
      </c>
      <c r="B5020">
        <v>44324</v>
      </c>
      <c r="C5020" t="s">
        <v>599</v>
      </c>
      <c r="D5020" t="s">
        <v>32</v>
      </c>
      <c r="E5020">
        <v>1</v>
      </c>
      <c r="F5020">
        <v>0</v>
      </c>
      <c r="G5020">
        <v>0</v>
      </c>
      <c r="H5020">
        <v>1</v>
      </c>
      <c r="I5020">
        <v>0</v>
      </c>
      <c r="J5020">
        <v>0</v>
      </c>
      <c r="K5020">
        <v>0</v>
      </c>
      <c r="L5020">
        <v>5</v>
      </c>
      <c r="M5020">
        <v>8</v>
      </c>
      <c r="N5020">
        <v>3</v>
      </c>
      <c r="O5020">
        <v>3</v>
      </c>
      <c r="P5020">
        <v>1</v>
      </c>
      <c r="Q5020">
        <v>0</v>
      </c>
      <c r="R5020">
        <v>4</v>
      </c>
      <c r="S5020">
        <v>0</v>
      </c>
      <c r="T5020">
        <v>0</v>
      </c>
      <c r="U5020">
        <v>0</v>
      </c>
    </row>
    <row r="5021" spans="1:21" x14ac:dyDescent="0.35">
      <c r="A5021" t="s">
        <v>611</v>
      </c>
      <c r="B5021">
        <v>44325</v>
      </c>
      <c r="C5021" t="s">
        <v>607</v>
      </c>
      <c r="D5021" t="s">
        <v>32</v>
      </c>
      <c r="E5021">
        <v>1</v>
      </c>
      <c r="F5021">
        <v>0</v>
      </c>
      <c r="G5021">
        <v>0</v>
      </c>
      <c r="H5021">
        <v>0</v>
      </c>
      <c r="I5021">
        <v>1</v>
      </c>
      <c r="J5021">
        <v>0</v>
      </c>
      <c r="K5021">
        <v>0</v>
      </c>
      <c r="L5021">
        <v>2.3333333333333335</v>
      </c>
      <c r="M5021">
        <v>4</v>
      </c>
      <c r="N5021">
        <v>3</v>
      </c>
      <c r="O5021">
        <v>3</v>
      </c>
      <c r="P5021">
        <v>0</v>
      </c>
      <c r="Q5021">
        <v>5</v>
      </c>
      <c r="R5021">
        <v>0</v>
      </c>
      <c r="S5021">
        <v>0</v>
      </c>
      <c r="T5021">
        <v>0</v>
      </c>
      <c r="U5021">
        <v>0</v>
      </c>
    </row>
    <row r="5022" spans="1:21" x14ac:dyDescent="0.35">
      <c r="A5022" t="s">
        <v>611</v>
      </c>
      <c r="B5022">
        <v>44327</v>
      </c>
      <c r="C5022" t="s">
        <v>602</v>
      </c>
      <c r="D5022" t="s">
        <v>92</v>
      </c>
      <c r="E5022">
        <v>1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6</v>
      </c>
      <c r="M5022">
        <v>5</v>
      </c>
      <c r="N5022">
        <v>3</v>
      </c>
      <c r="O5022">
        <v>3</v>
      </c>
      <c r="P5022">
        <v>2</v>
      </c>
      <c r="Q5022">
        <v>1</v>
      </c>
      <c r="R5022">
        <v>10</v>
      </c>
      <c r="S5022">
        <v>0</v>
      </c>
      <c r="T5022">
        <v>0</v>
      </c>
      <c r="U5022">
        <v>0</v>
      </c>
    </row>
    <row r="5023" spans="1:21" x14ac:dyDescent="0.35">
      <c r="A5023" t="s">
        <v>611</v>
      </c>
      <c r="B5023">
        <v>44328</v>
      </c>
      <c r="C5023" t="s">
        <v>596</v>
      </c>
      <c r="D5023" t="s">
        <v>92</v>
      </c>
      <c r="E5023">
        <v>1</v>
      </c>
      <c r="F5023">
        <v>0</v>
      </c>
      <c r="G5023">
        <v>0</v>
      </c>
      <c r="H5023">
        <v>1</v>
      </c>
      <c r="I5023">
        <v>0</v>
      </c>
      <c r="J5023">
        <v>0</v>
      </c>
      <c r="K5023">
        <v>0</v>
      </c>
      <c r="L5023">
        <v>7</v>
      </c>
      <c r="M5023">
        <v>5</v>
      </c>
      <c r="N5023">
        <v>1</v>
      </c>
      <c r="O5023">
        <v>1</v>
      </c>
      <c r="P5023">
        <v>1</v>
      </c>
      <c r="Q5023">
        <v>1</v>
      </c>
      <c r="R5023">
        <v>6</v>
      </c>
      <c r="S5023">
        <v>0</v>
      </c>
      <c r="T5023">
        <v>0</v>
      </c>
      <c r="U5023">
        <v>0</v>
      </c>
    </row>
    <row r="5024" spans="1:21" x14ac:dyDescent="0.35">
      <c r="A5024" t="s">
        <v>611</v>
      </c>
      <c r="B5024">
        <v>44329</v>
      </c>
      <c r="C5024" t="s">
        <v>597</v>
      </c>
      <c r="D5024" t="s">
        <v>92</v>
      </c>
      <c r="E5024">
        <v>1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5</v>
      </c>
      <c r="M5024">
        <v>4</v>
      </c>
      <c r="N5024">
        <v>2</v>
      </c>
      <c r="O5024">
        <v>2</v>
      </c>
      <c r="P5024">
        <v>1</v>
      </c>
      <c r="Q5024">
        <v>1</v>
      </c>
      <c r="R5024">
        <v>9</v>
      </c>
      <c r="S5024">
        <v>0</v>
      </c>
      <c r="T5024">
        <v>0</v>
      </c>
      <c r="U5024">
        <v>0</v>
      </c>
    </row>
    <row r="5025" spans="1:21" x14ac:dyDescent="0.35">
      <c r="A5025" t="s">
        <v>611</v>
      </c>
      <c r="B5025">
        <v>44330</v>
      </c>
      <c r="C5025" t="s">
        <v>599</v>
      </c>
      <c r="D5025" t="s">
        <v>116</v>
      </c>
      <c r="E5025">
        <v>1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5</v>
      </c>
      <c r="M5025">
        <v>4</v>
      </c>
      <c r="N5025">
        <v>0</v>
      </c>
      <c r="O5025">
        <v>0</v>
      </c>
      <c r="P5025">
        <v>0</v>
      </c>
      <c r="Q5025">
        <v>3</v>
      </c>
      <c r="R5025">
        <v>9</v>
      </c>
      <c r="S5025">
        <v>0</v>
      </c>
      <c r="T5025">
        <v>0</v>
      </c>
      <c r="U5025">
        <v>0</v>
      </c>
    </row>
    <row r="5026" spans="1:21" x14ac:dyDescent="0.35">
      <c r="A5026" t="s">
        <v>611</v>
      </c>
      <c r="B5026">
        <v>44331</v>
      </c>
      <c r="C5026" t="s">
        <v>603</v>
      </c>
      <c r="D5026" t="s">
        <v>116</v>
      </c>
      <c r="E5026">
        <v>1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4</v>
      </c>
      <c r="M5026">
        <v>1</v>
      </c>
      <c r="N5026">
        <v>0</v>
      </c>
      <c r="O5026">
        <v>0</v>
      </c>
      <c r="P5026">
        <v>0</v>
      </c>
      <c r="Q5026">
        <v>2</v>
      </c>
      <c r="R5026">
        <v>6</v>
      </c>
      <c r="S5026">
        <v>1</v>
      </c>
      <c r="T5026">
        <v>0</v>
      </c>
      <c r="U5026">
        <v>0</v>
      </c>
    </row>
    <row r="5027" spans="1:21" x14ac:dyDescent="0.35">
      <c r="A5027" t="s">
        <v>611</v>
      </c>
      <c r="B5027">
        <v>44332</v>
      </c>
      <c r="C5027" t="s">
        <v>602</v>
      </c>
      <c r="D5027" t="s">
        <v>116</v>
      </c>
      <c r="E5027">
        <v>1</v>
      </c>
      <c r="F5027">
        <v>0</v>
      </c>
      <c r="G5027">
        <v>0</v>
      </c>
      <c r="H5027">
        <v>1</v>
      </c>
      <c r="I5027">
        <v>0</v>
      </c>
      <c r="J5027">
        <v>0</v>
      </c>
      <c r="K5027">
        <v>0</v>
      </c>
      <c r="L5027">
        <v>5.666666666666667</v>
      </c>
      <c r="M5027">
        <v>7</v>
      </c>
      <c r="N5027">
        <v>4</v>
      </c>
      <c r="O5027">
        <v>4</v>
      </c>
      <c r="P5027">
        <v>3</v>
      </c>
      <c r="Q5027">
        <v>1</v>
      </c>
      <c r="R5027">
        <v>9</v>
      </c>
      <c r="S5027">
        <v>1</v>
      </c>
      <c r="T5027">
        <v>0</v>
      </c>
      <c r="U5027">
        <v>0</v>
      </c>
    </row>
    <row r="5028" spans="1:21" x14ac:dyDescent="0.35">
      <c r="A5028" t="s">
        <v>611</v>
      </c>
      <c r="B5028">
        <v>44334</v>
      </c>
      <c r="C5028" t="s">
        <v>596</v>
      </c>
      <c r="D5028" t="s">
        <v>55</v>
      </c>
      <c r="E5028">
        <v>1</v>
      </c>
      <c r="F5028">
        <v>0</v>
      </c>
      <c r="G5028">
        <v>0</v>
      </c>
      <c r="H5028">
        <v>1</v>
      </c>
      <c r="I5028">
        <v>0</v>
      </c>
      <c r="J5028">
        <v>0</v>
      </c>
      <c r="K5028">
        <v>0</v>
      </c>
      <c r="L5028">
        <v>7</v>
      </c>
      <c r="M5028">
        <v>4</v>
      </c>
      <c r="N5028">
        <v>0</v>
      </c>
      <c r="O5028">
        <v>0</v>
      </c>
      <c r="P5028">
        <v>0</v>
      </c>
      <c r="Q5028">
        <v>0</v>
      </c>
      <c r="R5028">
        <v>7</v>
      </c>
      <c r="S5028">
        <v>0</v>
      </c>
      <c r="T5028">
        <v>0</v>
      </c>
      <c r="U5028">
        <v>0</v>
      </c>
    </row>
    <row r="5029" spans="1:21" x14ac:dyDescent="0.35">
      <c r="A5029" t="s">
        <v>611</v>
      </c>
      <c r="B5029" t="s">
        <v>0</v>
      </c>
      <c r="C5029" t="s">
        <v>1</v>
      </c>
      <c r="D5029" t="s">
        <v>2</v>
      </c>
      <c r="E5029" t="s">
        <v>3</v>
      </c>
      <c r="F5029" t="s">
        <v>4</v>
      </c>
      <c r="G5029" t="s">
        <v>5</v>
      </c>
      <c r="H5029" t="s">
        <v>6</v>
      </c>
      <c r="I5029" t="s">
        <v>7</v>
      </c>
      <c r="J5029" t="s">
        <v>8</v>
      </c>
      <c r="K5029" t="s">
        <v>9</v>
      </c>
      <c r="L5029" t="s">
        <v>10</v>
      </c>
      <c r="M5029" t="s">
        <v>11</v>
      </c>
      <c r="N5029" t="s">
        <v>12</v>
      </c>
      <c r="O5029" t="s">
        <v>13</v>
      </c>
      <c r="P5029" t="s">
        <v>14</v>
      </c>
      <c r="Q5029" t="s">
        <v>15</v>
      </c>
      <c r="R5029" t="s">
        <v>16</v>
      </c>
      <c r="S5029" t="s">
        <v>17</v>
      </c>
      <c r="T5029" t="s">
        <v>18</v>
      </c>
      <c r="U5029" t="s">
        <v>19</v>
      </c>
    </row>
    <row r="5030" spans="1:21" x14ac:dyDescent="0.35">
      <c r="A5030" t="s">
        <v>611</v>
      </c>
      <c r="B5030">
        <v>44335</v>
      </c>
      <c r="C5030" t="s">
        <v>597</v>
      </c>
      <c r="D5030" t="s">
        <v>55</v>
      </c>
      <c r="E5030">
        <v>1</v>
      </c>
      <c r="F5030">
        <v>0</v>
      </c>
      <c r="G5030">
        <v>0</v>
      </c>
      <c r="H5030">
        <v>0</v>
      </c>
      <c r="I5030">
        <v>1</v>
      </c>
      <c r="J5030">
        <v>0</v>
      </c>
      <c r="K5030">
        <v>0</v>
      </c>
      <c r="L5030">
        <v>3.6666666666666665</v>
      </c>
      <c r="M5030">
        <v>8</v>
      </c>
      <c r="N5030">
        <v>6</v>
      </c>
      <c r="O5030">
        <v>6</v>
      </c>
      <c r="P5030">
        <v>3</v>
      </c>
      <c r="Q5030">
        <v>0</v>
      </c>
      <c r="R5030">
        <v>3</v>
      </c>
      <c r="S5030">
        <v>0</v>
      </c>
      <c r="T5030">
        <v>0</v>
      </c>
      <c r="U5030">
        <v>0</v>
      </c>
    </row>
    <row r="5031" spans="1:21" x14ac:dyDescent="0.35">
      <c r="A5031" t="s">
        <v>611</v>
      </c>
      <c r="B5031">
        <v>44336</v>
      </c>
      <c r="C5031" t="s">
        <v>599</v>
      </c>
      <c r="D5031" t="s">
        <v>55</v>
      </c>
      <c r="E5031">
        <v>1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6</v>
      </c>
      <c r="M5031">
        <v>10</v>
      </c>
      <c r="N5031">
        <v>5</v>
      </c>
      <c r="O5031">
        <v>5</v>
      </c>
      <c r="P5031">
        <v>1</v>
      </c>
      <c r="Q5031">
        <v>2</v>
      </c>
      <c r="R5031">
        <v>4</v>
      </c>
      <c r="S5031">
        <v>0</v>
      </c>
      <c r="T5031">
        <v>0</v>
      </c>
      <c r="U5031">
        <v>0</v>
      </c>
    </row>
    <row r="5032" spans="1:21" x14ac:dyDescent="0.35">
      <c r="A5032" t="s">
        <v>611</v>
      </c>
      <c r="B5032">
        <v>44337</v>
      </c>
      <c r="C5032" t="s">
        <v>603</v>
      </c>
      <c r="D5032" t="s">
        <v>35</v>
      </c>
      <c r="E5032">
        <v>1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4</v>
      </c>
      <c r="M5032">
        <v>4</v>
      </c>
      <c r="N5032">
        <v>2</v>
      </c>
      <c r="O5032">
        <v>2</v>
      </c>
      <c r="P5032">
        <v>1</v>
      </c>
      <c r="Q5032">
        <v>4</v>
      </c>
      <c r="R5032">
        <v>4</v>
      </c>
      <c r="S5032">
        <v>0</v>
      </c>
      <c r="T5032">
        <v>0</v>
      </c>
      <c r="U5032">
        <v>0</v>
      </c>
    </row>
    <row r="5033" spans="1:21" x14ac:dyDescent="0.35">
      <c r="A5033" t="s">
        <v>611</v>
      </c>
      <c r="B5033">
        <v>44338</v>
      </c>
      <c r="C5033" t="s">
        <v>602</v>
      </c>
      <c r="D5033" t="s">
        <v>35</v>
      </c>
      <c r="E5033">
        <v>1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7</v>
      </c>
      <c r="M5033">
        <v>5</v>
      </c>
      <c r="N5033">
        <v>1</v>
      </c>
      <c r="O5033">
        <v>1</v>
      </c>
      <c r="P5033">
        <v>1</v>
      </c>
      <c r="Q5033">
        <v>0</v>
      </c>
      <c r="R5033">
        <v>7</v>
      </c>
      <c r="S5033">
        <v>0</v>
      </c>
      <c r="T5033">
        <v>0</v>
      </c>
      <c r="U5033">
        <v>1</v>
      </c>
    </row>
    <row r="5034" spans="1:21" x14ac:dyDescent="0.35">
      <c r="A5034" t="s">
        <v>611</v>
      </c>
      <c r="B5034">
        <v>44339</v>
      </c>
      <c r="C5034" t="s">
        <v>596</v>
      </c>
      <c r="D5034" t="s">
        <v>35</v>
      </c>
      <c r="E5034">
        <v>1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6.666666666666667</v>
      </c>
      <c r="M5034">
        <v>8</v>
      </c>
      <c r="N5034">
        <v>2</v>
      </c>
      <c r="O5034">
        <v>2</v>
      </c>
      <c r="P5034">
        <v>1</v>
      </c>
      <c r="Q5034">
        <v>1</v>
      </c>
      <c r="R5034">
        <v>7</v>
      </c>
      <c r="S5034">
        <v>0</v>
      </c>
      <c r="T5034">
        <v>0</v>
      </c>
      <c r="U5034">
        <v>0</v>
      </c>
    </row>
    <row r="5035" spans="1:21" x14ac:dyDescent="0.35">
      <c r="A5035" t="s">
        <v>611</v>
      </c>
      <c r="B5035">
        <v>44340</v>
      </c>
      <c r="C5035" t="s">
        <v>605</v>
      </c>
      <c r="D5035" t="s">
        <v>35</v>
      </c>
      <c r="E5035">
        <v>1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1</v>
      </c>
      <c r="M5035">
        <v>2</v>
      </c>
      <c r="N5035">
        <v>5</v>
      </c>
      <c r="O5035">
        <v>0</v>
      </c>
      <c r="P5035">
        <v>1</v>
      </c>
      <c r="Q5035">
        <v>2</v>
      </c>
      <c r="R5035">
        <v>2</v>
      </c>
      <c r="S5035">
        <v>0</v>
      </c>
      <c r="T5035">
        <v>0</v>
      </c>
      <c r="U5035">
        <v>0</v>
      </c>
    </row>
    <row r="5036" spans="1:21" x14ac:dyDescent="0.35">
      <c r="A5036" t="s">
        <v>611</v>
      </c>
      <c r="B5036">
        <v>44341</v>
      </c>
      <c r="C5036" t="s">
        <v>599</v>
      </c>
      <c r="D5036" t="s">
        <v>52</v>
      </c>
      <c r="E5036">
        <v>1</v>
      </c>
      <c r="F5036">
        <v>0</v>
      </c>
      <c r="G5036">
        <v>0</v>
      </c>
      <c r="H5036">
        <v>1</v>
      </c>
      <c r="I5036">
        <v>0</v>
      </c>
      <c r="J5036">
        <v>0</v>
      </c>
      <c r="K5036">
        <v>0</v>
      </c>
      <c r="L5036">
        <v>6.666666666666667</v>
      </c>
      <c r="M5036">
        <v>6</v>
      </c>
      <c r="N5036">
        <v>1</v>
      </c>
      <c r="O5036">
        <v>1</v>
      </c>
      <c r="P5036">
        <v>0</v>
      </c>
      <c r="Q5036">
        <v>0</v>
      </c>
      <c r="R5036">
        <v>10</v>
      </c>
      <c r="S5036">
        <v>0</v>
      </c>
      <c r="T5036">
        <v>0</v>
      </c>
      <c r="U5036">
        <v>0</v>
      </c>
    </row>
    <row r="5037" spans="1:21" x14ac:dyDescent="0.35">
      <c r="A5037" t="s">
        <v>611</v>
      </c>
      <c r="B5037" t="s">
        <v>278</v>
      </c>
      <c r="C5037" t="s">
        <v>608</v>
      </c>
      <c r="D5037" t="s">
        <v>52</v>
      </c>
      <c r="E5037">
        <v>1</v>
      </c>
      <c r="F5037">
        <v>0</v>
      </c>
      <c r="G5037">
        <v>0</v>
      </c>
      <c r="H5037">
        <v>1</v>
      </c>
      <c r="I5037">
        <v>0</v>
      </c>
      <c r="J5037">
        <v>0</v>
      </c>
      <c r="K5037">
        <v>0</v>
      </c>
      <c r="L5037">
        <v>6</v>
      </c>
      <c r="M5037">
        <v>2</v>
      </c>
      <c r="N5037">
        <v>0</v>
      </c>
      <c r="O5037">
        <v>0</v>
      </c>
      <c r="P5037">
        <v>0</v>
      </c>
      <c r="Q5037">
        <v>2</v>
      </c>
      <c r="R5037">
        <v>7</v>
      </c>
      <c r="S5037">
        <v>0</v>
      </c>
      <c r="T5037">
        <v>0</v>
      </c>
      <c r="U5037">
        <v>0</v>
      </c>
    </row>
    <row r="5038" spans="1:21" x14ac:dyDescent="0.35">
      <c r="A5038" t="s">
        <v>611</v>
      </c>
      <c r="B5038" t="s">
        <v>279</v>
      </c>
      <c r="C5038" t="s">
        <v>602</v>
      </c>
      <c r="D5038" t="s">
        <v>52</v>
      </c>
      <c r="E5038">
        <v>1</v>
      </c>
      <c r="F5038">
        <v>0</v>
      </c>
      <c r="G5038">
        <v>0</v>
      </c>
      <c r="H5038">
        <v>0</v>
      </c>
      <c r="I5038">
        <v>1</v>
      </c>
      <c r="J5038">
        <v>0</v>
      </c>
      <c r="K5038">
        <v>0</v>
      </c>
      <c r="L5038">
        <v>4.666666666666667</v>
      </c>
      <c r="M5038">
        <v>5</v>
      </c>
      <c r="N5038">
        <v>5</v>
      </c>
      <c r="O5038">
        <v>4</v>
      </c>
      <c r="P5038">
        <v>2</v>
      </c>
      <c r="Q5038">
        <v>2</v>
      </c>
      <c r="R5038">
        <v>5</v>
      </c>
      <c r="S5038">
        <v>0</v>
      </c>
      <c r="T5038">
        <v>0</v>
      </c>
      <c r="U5038">
        <v>1</v>
      </c>
    </row>
    <row r="5039" spans="1:21" x14ac:dyDescent="0.35">
      <c r="A5039" t="s">
        <v>611</v>
      </c>
      <c r="B5039">
        <v>44344</v>
      </c>
      <c r="C5039" t="s">
        <v>596</v>
      </c>
      <c r="D5039" t="s">
        <v>66</v>
      </c>
      <c r="E5039">
        <v>1</v>
      </c>
      <c r="F5039">
        <v>0</v>
      </c>
      <c r="G5039">
        <v>0</v>
      </c>
      <c r="H5039">
        <v>1</v>
      </c>
      <c r="I5039">
        <v>0</v>
      </c>
      <c r="J5039">
        <v>0</v>
      </c>
      <c r="K5039">
        <v>0</v>
      </c>
      <c r="L5039">
        <v>5</v>
      </c>
      <c r="M5039">
        <v>4</v>
      </c>
      <c r="N5039">
        <v>2</v>
      </c>
      <c r="O5039">
        <v>2</v>
      </c>
      <c r="P5039">
        <v>0</v>
      </c>
      <c r="Q5039">
        <v>2</v>
      </c>
      <c r="R5039">
        <v>6</v>
      </c>
      <c r="S5039">
        <v>0</v>
      </c>
      <c r="T5039">
        <v>0</v>
      </c>
      <c r="U5039">
        <v>0</v>
      </c>
    </row>
    <row r="5040" spans="1:21" x14ac:dyDescent="0.35">
      <c r="A5040" t="s">
        <v>611</v>
      </c>
      <c r="B5040" t="s">
        <v>252</v>
      </c>
      <c r="C5040" t="s">
        <v>597</v>
      </c>
      <c r="D5040" t="s">
        <v>66</v>
      </c>
      <c r="E5040">
        <v>1</v>
      </c>
      <c r="F5040">
        <v>0</v>
      </c>
      <c r="G5040">
        <v>0</v>
      </c>
      <c r="H5040">
        <v>1</v>
      </c>
      <c r="I5040">
        <v>0</v>
      </c>
      <c r="J5040">
        <v>0</v>
      </c>
      <c r="K5040">
        <v>0</v>
      </c>
      <c r="L5040">
        <v>5</v>
      </c>
      <c r="M5040">
        <v>2</v>
      </c>
      <c r="N5040">
        <v>1</v>
      </c>
      <c r="O5040">
        <v>1</v>
      </c>
      <c r="P5040">
        <v>1</v>
      </c>
      <c r="Q5040">
        <v>1</v>
      </c>
      <c r="R5040">
        <v>3</v>
      </c>
      <c r="S5040">
        <v>0</v>
      </c>
      <c r="T5040">
        <v>0</v>
      </c>
      <c r="U5040">
        <v>0</v>
      </c>
    </row>
    <row r="5041" spans="1:21" x14ac:dyDescent="0.35">
      <c r="A5041" t="s">
        <v>611</v>
      </c>
      <c r="B5041" t="s">
        <v>253</v>
      </c>
      <c r="C5041" t="s">
        <v>599</v>
      </c>
      <c r="D5041" t="s">
        <v>66</v>
      </c>
      <c r="E5041">
        <v>1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5</v>
      </c>
      <c r="M5041">
        <v>4</v>
      </c>
      <c r="N5041">
        <v>4</v>
      </c>
      <c r="O5041">
        <v>2</v>
      </c>
      <c r="P5041">
        <v>0</v>
      </c>
      <c r="Q5041">
        <v>0</v>
      </c>
      <c r="R5041">
        <v>4</v>
      </c>
      <c r="S5041">
        <v>1</v>
      </c>
      <c r="T5041">
        <v>0</v>
      </c>
      <c r="U5041">
        <v>0</v>
      </c>
    </row>
    <row r="5042" spans="1:21" x14ac:dyDescent="0.35">
      <c r="A5042" t="s">
        <v>611</v>
      </c>
      <c r="B5042">
        <v>44348</v>
      </c>
      <c r="C5042" t="s">
        <v>602</v>
      </c>
      <c r="D5042" t="s">
        <v>97</v>
      </c>
      <c r="E5042">
        <v>1</v>
      </c>
      <c r="F5042">
        <v>0</v>
      </c>
      <c r="G5042">
        <v>0</v>
      </c>
      <c r="H5042">
        <v>1</v>
      </c>
      <c r="I5042">
        <v>0</v>
      </c>
      <c r="J5042">
        <v>0</v>
      </c>
      <c r="K5042">
        <v>0</v>
      </c>
      <c r="L5042">
        <v>6</v>
      </c>
      <c r="M5042">
        <v>6</v>
      </c>
      <c r="N5042">
        <v>1</v>
      </c>
      <c r="O5042">
        <v>1</v>
      </c>
      <c r="P5042">
        <v>0</v>
      </c>
      <c r="Q5042">
        <v>2</v>
      </c>
      <c r="R5042">
        <v>9</v>
      </c>
      <c r="S5042">
        <v>0</v>
      </c>
      <c r="T5042">
        <v>0</v>
      </c>
      <c r="U5042">
        <v>0</v>
      </c>
    </row>
    <row r="5043" spans="1:21" x14ac:dyDescent="0.35">
      <c r="A5043" t="s">
        <v>611</v>
      </c>
      <c r="B5043">
        <v>44349</v>
      </c>
      <c r="C5043" t="s">
        <v>608</v>
      </c>
      <c r="D5043" t="s">
        <v>97</v>
      </c>
      <c r="E5043">
        <v>1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3.3333333333333335</v>
      </c>
      <c r="M5043">
        <v>4</v>
      </c>
      <c r="N5043">
        <v>4</v>
      </c>
      <c r="O5043">
        <v>4</v>
      </c>
      <c r="P5043">
        <v>3</v>
      </c>
      <c r="Q5043">
        <v>3</v>
      </c>
      <c r="R5043">
        <v>5</v>
      </c>
      <c r="S5043">
        <v>1</v>
      </c>
      <c r="T5043">
        <v>0</v>
      </c>
      <c r="U5043">
        <v>0</v>
      </c>
    </row>
    <row r="5044" spans="1:21" x14ac:dyDescent="0.35">
      <c r="A5044" t="s">
        <v>611</v>
      </c>
      <c r="B5044">
        <v>44351</v>
      </c>
      <c r="C5044" t="s">
        <v>596</v>
      </c>
      <c r="D5044" t="s">
        <v>26</v>
      </c>
      <c r="E5044">
        <v>1</v>
      </c>
      <c r="F5044">
        <v>0</v>
      </c>
      <c r="G5044">
        <v>0</v>
      </c>
      <c r="H5044">
        <v>0</v>
      </c>
      <c r="I5044">
        <v>1</v>
      </c>
      <c r="J5044">
        <v>0</v>
      </c>
      <c r="K5044">
        <v>0</v>
      </c>
      <c r="L5044">
        <v>5.666666666666667</v>
      </c>
      <c r="M5044">
        <v>7</v>
      </c>
      <c r="N5044">
        <v>7</v>
      </c>
      <c r="O5044">
        <v>6</v>
      </c>
      <c r="P5044">
        <v>2</v>
      </c>
      <c r="Q5044">
        <v>3</v>
      </c>
      <c r="R5044">
        <v>1</v>
      </c>
      <c r="S5044">
        <v>0</v>
      </c>
      <c r="T5044">
        <v>0</v>
      </c>
      <c r="U5044">
        <v>0</v>
      </c>
    </row>
    <row r="5045" spans="1:21" x14ac:dyDescent="0.35">
      <c r="A5045" t="s">
        <v>611</v>
      </c>
      <c r="B5045">
        <v>44352</v>
      </c>
      <c r="C5045" t="s">
        <v>597</v>
      </c>
      <c r="D5045" t="s">
        <v>26</v>
      </c>
      <c r="E5045">
        <v>1</v>
      </c>
      <c r="F5045">
        <v>0</v>
      </c>
      <c r="G5045">
        <v>0</v>
      </c>
      <c r="H5045">
        <v>1</v>
      </c>
      <c r="I5045">
        <v>0</v>
      </c>
      <c r="J5045">
        <v>0</v>
      </c>
      <c r="K5045">
        <v>0</v>
      </c>
      <c r="L5045">
        <v>5</v>
      </c>
      <c r="M5045">
        <v>7</v>
      </c>
      <c r="N5045">
        <v>1</v>
      </c>
      <c r="O5045">
        <v>1</v>
      </c>
      <c r="P5045">
        <v>0</v>
      </c>
      <c r="Q5045">
        <v>1</v>
      </c>
      <c r="R5045">
        <v>4</v>
      </c>
      <c r="S5045">
        <v>1</v>
      </c>
      <c r="T5045">
        <v>0</v>
      </c>
      <c r="U5045">
        <v>0</v>
      </c>
    </row>
    <row r="5046" spans="1:21" x14ac:dyDescent="0.35">
      <c r="A5046" t="s">
        <v>611</v>
      </c>
      <c r="B5046">
        <v>44353</v>
      </c>
      <c r="C5046" t="s">
        <v>599</v>
      </c>
      <c r="D5046" t="s">
        <v>26</v>
      </c>
      <c r="E5046">
        <v>1</v>
      </c>
      <c r="F5046">
        <v>0</v>
      </c>
      <c r="G5046">
        <v>0</v>
      </c>
      <c r="H5046">
        <v>0</v>
      </c>
      <c r="I5046">
        <v>1</v>
      </c>
      <c r="J5046">
        <v>0</v>
      </c>
      <c r="K5046">
        <v>0</v>
      </c>
      <c r="L5046">
        <v>4.333333333333333</v>
      </c>
      <c r="M5046">
        <v>8</v>
      </c>
      <c r="N5046">
        <v>4</v>
      </c>
      <c r="O5046">
        <v>4</v>
      </c>
      <c r="P5046">
        <v>2</v>
      </c>
      <c r="Q5046">
        <v>4</v>
      </c>
      <c r="R5046">
        <v>3</v>
      </c>
      <c r="S5046">
        <v>0</v>
      </c>
      <c r="T5046">
        <v>0</v>
      </c>
      <c r="U5046">
        <v>1</v>
      </c>
    </row>
    <row r="5047" spans="1:21" x14ac:dyDescent="0.35">
      <c r="A5047" t="s">
        <v>611</v>
      </c>
      <c r="B5047">
        <v>44355</v>
      </c>
      <c r="C5047" t="s">
        <v>602</v>
      </c>
      <c r="D5047" t="s">
        <v>75</v>
      </c>
      <c r="E5047">
        <v>1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6.333333333333333</v>
      </c>
      <c r="M5047">
        <v>5</v>
      </c>
      <c r="N5047">
        <v>1</v>
      </c>
      <c r="O5047">
        <v>1</v>
      </c>
      <c r="P5047">
        <v>1</v>
      </c>
      <c r="Q5047">
        <v>0</v>
      </c>
      <c r="R5047">
        <v>13</v>
      </c>
      <c r="S5047">
        <v>0</v>
      </c>
      <c r="T5047">
        <v>0</v>
      </c>
      <c r="U5047">
        <v>0</v>
      </c>
    </row>
    <row r="5048" spans="1:21" x14ac:dyDescent="0.35">
      <c r="A5048" t="s">
        <v>611</v>
      </c>
      <c r="B5048">
        <v>44356</v>
      </c>
      <c r="C5048" t="s">
        <v>608</v>
      </c>
      <c r="D5048" t="s">
        <v>75</v>
      </c>
      <c r="E5048">
        <v>1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5</v>
      </c>
      <c r="M5048">
        <v>4</v>
      </c>
      <c r="N5048">
        <v>2</v>
      </c>
      <c r="O5048">
        <v>1</v>
      </c>
      <c r="P5048">
        <v>0</v>
      </c>
      <c r="Q5048">
        <v>2</v>
      </c>
      <c r="R5048">
        <v>4</v>
      </c>
      <c r="S5048">
        <v>0</v>
      </c>
      <c r="T5048">
        <v>0</v>
      </c>
      <c r="U5048">
        <v>0</v>
      </c>
    </row>
    <row r="5049" spans="1:21" x14ac:dyDescent="0.35">
      <c r="A5049" t="s">
        <v>611</v>
      </c>
      <c r="B5049">
        <v>44357</v>
      </c>
      <c r="C5049" t="s">
        <v>596</v>
      </c>
      <c r="D5049" t="s">
        <v>75</v>
      </c>
      <c r="E5049">
        <v>1</v>
      </c>
      <c r="F5049">
        <v>0</v>
      </c>
      <c r="G5049">
        <v>0</v>
      </c>
      <c r="H5049">
        <v>0</v>
      </c>
      <c r="I5049">
        <v>1</v>
      </c>
      <c r="J5049">
        <v>0</v>
      </c>
      <c r="K5049">
        <v>0</v>
      </c>
      <c r="L5049">
        <v>6</v>
      </c>
      <c r="M5049">
        <v>5</v>
      </c>
      <c r="N5049">
        <v>3</v>
      </c>
      <c r="O5049">
        <v>3</v>
      </c>
      <c r="P5049">
        <v>1</v>
      </c>
      <c r="Q5049">
        <v>1</v>
      </c>
      <c r="R5049">
        <v>3</v>
      </c>
      <c r="S5049">
        <v>0</v>
      </c>
      <c r="T5049">
        <v>0</v>
      </c>
      <c r="U5049">
        <v>0</v>
      </c>
    </row>
    <row r="5050" spans="1:21" x14ac:dyDescent="0.35">
      <c r="A5050" t="s">
        <v>611</v>
      </c>
      <c r="B5050" t="s">
        <v>0</v>
      </c>
      <c r="C5050" t="s">
        <v>1</v>
      </c>
      <c r="D5050" t="s">
        <v>2</v>
      </c>
      <c r="E5050" t="s">
        <v>3</v>
      </c>
      <c r="F5050" t="s">
        <v>4</v>
      </c>
      <c r="G5050" t="s">
        <v>5</v>
      </c>
      <c r="H5050" t="s">
        <v>6</v>
      </c>
      <c r="I5050" t="s">
        <v>7</v>
      </c>
      <c r="J5050" t="s">
        <v>8</v>
      </c>
      <c r="K5050" t="s">
        <v>9</v>
      </c>
      <c r="L5050" t="s">
        <v>10</v>
      </c>
      <c r="M5050" t="s">
        <v>11</v>
      </c>
      <c r="N5050" t="s">
        <v>12</v>
      </c>
      <c r="O5050" t="s">
        <v>13</v>
      </c>
      <c r="P5050" t="s">
        <v>14</v>
      </c>
      <c r="Q5050" t="s">
        <v>15</v>
      </c>
      <c r="R5050" t="s">
        <v>16</v>
      </c>
      <c r="S5050" t="s">
        <v>17</v>
      </c>
      <c r="T5050" t="s">
        <v>18</v>
      </c>
      <c r="U5050" t="s">
        <v>19</v>
      </c>
    </row>
    <row r="5051" spans="1:21" x14ac:dyDescent="0.35">
      <c r="A5051" t="s">
        <v>611</v>
      </c>
      <c r="B5051">
        <v>44358</v>
      </c>
      <c r="C5051" t="s">
        <v>597</v>
      </c>
      <c r="D5051" t="s">
        <v>38</v>
      </c>
      <c r="E5051">
        <v>1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5.666666666666667</v>
      </c>
      <c r="M5051">
        <v>5</v>
      </c>
      <c r="N5051">
        <v>4</v>
      </c>
      <c r="O5051">
        <v>4</v>
      </c>
      <c r="P5051">
        <v>1</v>
      </c>
      <c r="Q5051">
        <v>2</v>
      </c>
      <c r="R5051">
        <v>6</v>
      </c>
      <c r="S5051">
        <v>0</v>
      </c>
      <c r="T5051">
        <v>0</v>
      </c>
      <c r="U5051">
        <v>0</v>
      </c>
    </row>
    <row r="5052" spans="1:21" x14ac:dyDescent="0.35">
      <c r="A5052" t="s">
        <v>611</v>
      </c>
      <c r="B5052">
        <v>44359</v>
      </c>
      <c r="C5052" t="s">
        <v>599</v>
      </c>
      <c r="D5052" t="s">
        <v>38</v>
      </c>
      <c r="E5052">
        <v>1</v>
      </c>
      <c r="F5052">
        <v>0</v>
      </c>
      <c r="G5052">
        <v>0</v>
      </c>
      <c r="H5052">
        <v>1</v>
      </c>
      <c r="I5052">
        <v>0</v>
      </c>
      <c r="J5052">
        <v>0</v>
      </c>
      <c r="K5052">
        <v>0</v>
      </c>
      <c r="L5052">
        <v>5.666666666666667</v>
      </c>
      <c r="M5052">
        <v>4</v>
      </c>
      <c r="N5052">
        <v>1</v>
      </c>
      <c r="O5052">
        <v>1</v>
      </c>
      <c r="P5052">
        <v>0</v>
      </c>
      <c r="Q5052">
        <v>2</v>
      </c>
      <c r="R5052">
        <v>8</v>
      </c>
      <c r="S5052">
        <v>1</v>
      </c>
      <c r="T5052">
        <v>0</v>
      </c>
      <c r="U5052">
        <v>0</v>
      </c>
    </row>
    <row r="5053" spans="1:21" x14ac:dyDescent="0.35">
      <c r="A5053" t="s">
        <v>611</v>
      </c>
      <c r="B5053">
        <v>44360</v>
      </c>
      <c r="C5053" t="s">
        <v>602</v>
      </c>
      <c r="D5053" t="s">
        <v>38</v>
      </c>
      <c r="E5053">
        <v>1</v>
      </c>
      <c r="F5053">
        <v>0</v>
      </c>
      <c r="G5053">
        <v>0</v>
      </c>
      <c r="H5053">
        <v>1</v>
      </c>
      <c r="I5053">
        <v>0</v>
      </c>
      <c r="J5053">
        <v>0</v>
      </c>
      <c r="K5053">
        <v>0</v>
      </c>
      <c r="L5053">
        <v>6</v>
      </c>
      <c r="M5053">
        <v>4</v>
      </c>
      <c r="N5053">
        <v>3</v>
      </c>
      <c r="O5053">
        <v>3</v>
      </c>
      <c r="P5053">
        <v>1</v>
      </c>
      <c r="Q5053">
        <v>3</v>
      </c>
      <c r="R5053">
        <v>10</v>
      </c>
      <c r="S5053">
        <v>0</v>
      </c>
      <c r="T5053">
        <v>0</v>
      </c>
      <c r="U5053">
        <v>0</v>
      </c>
    </row>
    <row r="5054" spans="1:21" x14ac:dyDescent="0.35">
      <c r="A5054" t="s">
        <v>611</v>
      </c>
      <c r="B5054">
        <v>44361</v>
      </c>
      <c r="C5054" t="s">
        <v>608</v>
      </c>
      <c r="D5054" t="s">
        <v>38</v>
      </c>
      <c r="E5054">
        <v>1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6</v>
      </c>
      <c r="M5054">
        <v>4</v>
      </c>
      <c r="N5054">
        <v>1</v>
      </c>
      <c r="O5054">
        <v>1</v>
      </c>
      <c r="P5054">
        <v>0</v>
      </c>
      <c r="Q5054">
        <v>1</v>
      </c>
      <c r="R5054">
        <v>5</v>
      </c>
      <c r="S5054">
        <v>0</v>
      </c>
      <c r="T5054">
        <v>0</v>
      </c>
      <c r="U5054">
        <v>0</v>
      </c>
    </row>
    <row r="5055" spans="1:21" x14ac:dyDescent="0.35">
      <c r="A5055" t="s">
        <v>611</v>
      </c>
      <c r="B5055">
        <v>44362</v>
      </c>
      <c r="C5055" t="s">
        <v>596</v>
      </c>
      <c r="D5055" t="s">
        <v>71</v>
      </c>
      <c r="E5055">
        <v>1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6</v>
      </c>
      <c r="M5055">
        <v>5</v>
      </c>
      <c r="N5055">
        <v>3</v>
      </c>
      <c r="O5055">
        <v>3</v>
      </c>
      <c r="P5055">
        <v>2</v>
      </c>
      <c r="Q5055">
        <v>4</v>
      </c>
      <c r="R5055">
        <v>3</v>
      </c>
      <c r="S5055">
        <v>0</v>
      </c>
      <c r="T5055">
        <v>0</v>
      </c>
      <c r="U5055">
        <v>1</v>
      </c>
    </row>
    <row r="5056" spans="1:21" x14ac:dyDescent="0.35">
      <c r="A5056" t="s">
        <v>611</v>
      </c>
      <c r="B5056">
        <v>44363</v>
      </c>
      <c r="C5056" t="s">
        <v>597</v>
      </c>
      <c r="D5056" t="s">
        <v>71</v>
      </c>
      <c r="E5056">
        <v>1</v>
      </c>
      <c r="F5056">
        <v>0</v>
      </c>
      <c r="G5056">
        <v>0</v>
      </c>
      <c r="H5056">
        <v>0</v>
      </c>
      <c r="I5056">
        <v>1</v>
      </c>
      <c r="J5056">
        <v>0</v>
      </c>
      <c r="K5056">
        <v>0</v>
      </c>
      <c r="L5056">
        <v>6.666666666666667</v>
      </c>
      <c r="M5056">
        <v>3</v>
      </c>
      <c r="N5056">
        <v>3</v>
      </c>
      <c r="O5056">
        <v>2</v>
      </c>
      <c r="P5056">
        <v>1</v>
      </c>
      <c r="Q5056">
        <v>2</v>
      </c>
      <c r="R5056">
        <v>9</v>
      </c>
      <c r="S5056">
        <v>0</v>
      </c>
      <c r="T5056">
        <v>0</v>
      </c>
      <c r="U5056">
        <v>0</v>
      </c>
    </row>
    <row r="5057" spans="1:21" x14ac:dyDescent="0.35">
      <c r="A5057" t="s">
        <v>611</v>
      </c>
      <c r="B5057">
        <v>44364</v>
      </c>
      <c r="C5057" t="s">
        <v>598</v>
      </c>
      <c r="D5057" t="s">
        <v>71</v>
      </c>
      <c r="E5057">
        <v>1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3</v>
      </c>
      <c r="M5057">
        <v>5</v>
      </c>
      <c r="N5057">
        <v>3</v>
      </c>
      <c r="O5057">
        <v>2</v>
      </c>
      <c r="P5057">
        <v>1</v>
      </c>
      <c r="Q5057">
        <v>2</v>
      </c>
      <c r="R5057">
        <v>2</v>
      </c>
      <c r="S5057">
        <v>0</v>
      </c>
      <c r="T5057">
        <v>0</v>
      </c>
      <c r="U5057">
        <v>0</v>
      </c>
    </row>
    <row r="5058" spans="1:21" x14ac:dyDescent="0.35">
      <c r="A5058" t="s">
        <v>611</v>
      </c>
      <c r="B5058">
        <v>44365</v>
      </c>
      <c r="C5058" t="s">
        <v>602</v>
      </c>
      <c r="D5058" t="s">
        <v>67</v>
      </c>
      <c r="E5058">
        <v>1</v>
      </c>
      <c r="F5058">
        <v>0</v>
      </c>
      <c r="G5058">
        <v>0</v>
      </c>
      <c r="H5058">
        <v>0</v>
      </c>
      <c r="I5058">
        <v>1</v>
      </c>
      <c r="J5058">
        <v>0</v>
      </c>
      <c r="K5058">
        <v>0</v>
      </c>
      <c r="L5058">
        <v>4.333333333333333</v>
      </c>
      <c r="M5058">
        <v>6</v>
      </c>
      <c r="N5058">
        <v>2</v>
      </c>
      <c r="O5058">
        <v>2</v>
      </c>
      <c r="P5058">
        <v>1</v>
      </c>
      <c r="Q5058">
        <v>2</v>
      </c>
      <c r="R5058">
        <v>5</v>
      </c>
      <c r="S5058">
        <v>0</v>
      </c>
      <c r="T5058">
        <v>0</v>
      </c>
      <c r="U5058">
        <v>0</v>
      </c>
    </row>
    <row r="5059" spans="1:21" x14ac:dyDescent="0.35">
      <c r="A5059" t="s">
        <v>611</v>
      </c>
      <c r="B5059">
        <v>44366</v>
      </c>
      <c r="C5059" t="s">
        <v>608</v>
      </c>
      <c r="D5059" t="s">
        <v>67</v>
      </c>
      <c r="E5059">
        <v>1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3.3333333333333335</v>
      </c>
      <c r="M5059">
        <v>4</v>
      </c>
      <c r="N5059">
        <v>5</v>
      </c>
      <c r="O5059">
        <v>5</v>
      </c>
      <c r="P5059">
        <v>4</v>
      </c>
      <c r="Q5059">
        <v>1</v>
      </c>
      <c r="R5059">
        <v>6</v>
      </c>
      <c r="S5059">
        <v>1</v>
      </c>
      <c r="T5059">
        <v>0</v>
      </c>
      <c r="U5059">
        <v>0</v>
      </c>
    </row>
    <row r="5060" spans="1:21" x14ac:dyDescent="0.35">
      <c r="A5060" t="s">
        <v>611</v>
      </c>
      <c r="B5060">
        <v>44367</v>
      </c>
      <c r="C5060" t="s">
        <v>596</v>
      </c>
      <c r="D5060" t="s">
        <v>67</v>
      </c>
      <c r="E5060">
        <v>1</v>
      </c>
      <c r="F5060">
        <v>0</v>
      </c>
      <c r="G5060">
        <v>0</v>
      </c>
      <c r="H5060">
        <v>1</v>
      </c>
      <c r="I5060">
        <v>0</v>
      </c>
      <c r="J5060">
        <v>0</v>
      </c>
      <c r="K5060">
        <v>0</v>
      </c>
      <c r="L5060">
        <v>7</v>
      </c>
      <c r="M5060">
        <v>3</v>
      </c>
      <c r="N5060">
        <v>1</v>
      </c>
      <c r="O5060">
        <v>1</v>
      </c>
      <c r="P5060">
        <v>1</v>
      </c>
      <c r="Q5060">
        <v>1</v>
      </c>
      <c r="R5060">
        <v>4</v>
      </c>
      <c r="S5060">
        <v>0</v>
      </c>
      <c r="T5060">
        <v>0</v>
      </c>
      <c r="U5060">
        <v>0</v>
      </c>
    </row>
    <row r="5061" spans="1:21" x14ac:dyDescent="0.35">
      <c r="A5061" t="s">
        <v>611</v>
      </c>
      <c r="B5061">
        <v>44369</v>
      </c>
      <c r="C5061" t="s">
        <v>597</v>
      </c>
      <c r="D5061" t="s">
        <v>95</v>
      </c>
      <c r="E5061">
        <v>1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6</v>
      </c>
      <c r="M5061">
        <v>2</v>
      </c>
      <c r="N5061">
        <v>1</v>
      </c>
      <c r="O5061">
        <v>1</v>
      </c>
      <c r="P5061">
        <v>1</v>
      </c>
      <c r="Q5061">
        <v>1</v>
      </c>
      <c r="R5061">
        <v>7</v>
      </c>
      <c r="S5061">
        <v>0</v>
      </c>
      <c r="T5061">
        <v>0</v>
      </c>
      <c r="U5061">
        <v>0</v>
      </c>
    </row>
    <row r="5062" spans="1:21" x14ac:dyDescent="0.35">
      <c r="A5062" t="s">
        <v>611</v>
      </c>
      <c r="B5062">
        <v>44370</v>
      </c>
      <c r="C5062" t="s">
        <v>602</v>
      </c>
      <c r="D5062" t="s">
        <v>95</v>
      </c>
      <c r="E5062">
        <v>1</v>
      </c>
      <c r="F5062">
        <v>0</v>
      </c>
      <c r="G5062">
        <v>0</v>
      </c>
      <c r="H5062">
        <v>1</v>
      </c>
      <c r="I5062">
        <v>0</v>
      </c>
      <c r="J5062">
        <v>0</v>
      </c>
      <c r="K5062">
        <v>0</v>
      </c>
      <c r="L5062">
        <v>6</v>
      </c>
      <c r="M5062">
        <v>4</v>
      </c>
      <c r="N5062">
        <v>1</v>
      </c>
      <c r="O5062">
        <v>1</v>
      </c>
      <c r="P5062">
        <v>1</v>
      </c>
      <c r="Q5062">
        <v>1</v>
      </c>
      <c r="R5062">
        <v>6</v>
      </c>
      <c r="S5062">
        <v>0</v>
      </c>
      <c r="T5062">
        <v>0</v>
      </c>
      <c r="U5062">
        <v>0</v>
      </c>
    </row>
    <row r="5063" spans="1:21" x14ac:dyDescent="0.35">
      <c r="A5063" t="s">
        <v>611</v>
      </c>
      <c r="B5063">
        <v>44371</v>
      </c>
      <c r="C5063" t="s">
        <v>603</v>
      </c>
      <c r="D5063" t="s">
        <v>53</v>
      </c>
      <c r="E5063">
        <v>1</v>
      </c>
      <c r="F5063">
        <v>0</v>
      </c>
      <c r="G5063">
        <v>0</v>
      </c>
      <c r="H5063">
        <v>1</v>
      </c>
      <c r="I5063">
        <v>0</v>
      </c>
      <c r="J5063">
        <v>0</v>
      </c>
      <c r="K5063">
        <v>0</v>
      </c>
      <c r="L5063">
        <v>5</v>
      </c>
      <c r="M5063">
        <v>5</v>
      </c>
      <c r="N5063">
        <v>0</v>
      </c>
      <c r="O5063">
        <v>0</v>
      </c>
      <c r="P5063">
        <v>0</v>
      </c>
      <c r="Q5063">
        <v>2</v>
      </c>
      <c r="R5063">
        <v>8</v>
      </c>
      <c r="S5063">
        <v>0</v>
      </c>
      <c r="T5063">
        <v>0</v>
      </c>
      <c r="U5063">
        <v>0</v>
      </c>
    </row>
    <row r="5064" spans="1:21" x14ac:dyDescent="0.35">
      <c r="A5064" t="s">
        <v>611</v>
      </c>
      <c r="B5064">
        <v>44372</v>
      </c>
      <c r="C5064" t="s">
        <v>608</v>
      </c>
      <c r="D5064" t="s">
        <v>53</v>
      </c>
      <c r="E5064">
        <v>1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6</v>
      </c>
      <c r="M5064">
        <v>4</v>
      </c>
      <c r="N5064">
        <v>1</v>
      </c>
      <c r="O5064">
        <v>0</v>
      </c>
      <c r="P5064">
        <v>0</v>
      </c>
      <c r="Q5064">
        <v>2</v>
      </c>
      <c r="R5064">
        <v>6</v>
      </c>
      <c r="S5064">
        <v>0</v>
      </c>
      <c r="T5064">
        <v>0</v>
      </c>
      <c r="U5064">
        <v>0</v>
      </c>
    </row>
    <row r="5065" spans="1:21" x14ac:dyDescent="0.35">
      <c r="A5065" t="s">
        <v>611</v>
      </c>
      <c r="B5065">
        <v>44373</v>
      </c>
      <c r="C5065" t="s">
        <v>596</v>
      </c>
      <c r="D5065" t="s">
        <v>53</v>
      </c>
      <c r="E5065">
        <v>1</v>
      </c>
      <c r="F5065">
        <v>0</v>
      </c>
      <c r="G5065">
        <v>0</v>
      </c>
      <c r="H5065">
        <v>1</v>
      </c>
      <c r="I5065">
        <v>0</v>
      </c>
      <c r="J5065">
        <v>0</v>
      </c>
      <c r="K5065">
        <v>0</v>
      </c>
      <c r="L5065">
        <v>6.666666666666667</v>
      </c>
      <c r="M5065">
        <v>7</v>
      </c>
      <c r="N5065">
        <v>4</v>
      </c>
      <c r="O5065">
        <v>4</v>
      </c>
      <c r="P5065">
        <v>0</v>
      </c>
      <c r="Q5065">
        <v>2</v>
      </c>
      <c r="R5065">
        <v>3</v>
      </c>
      <c r="S5065">
        <v>0</v>
      </c>
      <c r="T5065">
        <v>0</v>
      </c>
      <c r="U5065">
        <v>0</v>
      </c>
    </row>
    <row r="5066" spans="1:21" x14ac:dyDescent="0.35">
      <c r="A5066" t="s">
        <v>611</v>
      </c>
      <c r="B5066">
        <v>44374</v>
      </c>
      <c r="C5066" t="s">
        <v>597</v>
      </c>
      <c r="D5066" t="s">
        <v>53</v>
      </c>
      <c r="E5066">
        <v>1</v>
      </c>
      <c r="F5066">
        <v>0</v>
      </c>
      <c r="G5066">
        <v>0</v>
      </c>
      <c r="H5066">
        <v>1</v>
      </c>
      <c r="I5066">
        <v>0</v>
      </c>
      <c r="J5066">
        <v>0</v>
      </c>
      <c r="K5066">
        <v>0</v>
      </c>
      <c r="L5066">
        <v>5</v>
      </c>
      <c r="M5066">
        <v>6</v>
      </c>
      <c r="N5066">
        <v>2</v>
      </c>
      <c r="O5066">
        <v>2</v>
      </c>
      <c r="P5066">
        <v>1</v>
      </c>
      <c r="Q5066">
        <v>1</v>
      </c>
      <c r="R5066">
        <v>3</v>
      </c>
      <c r="S5066">
        <v>0</v>
      </c>
      <c r="T5066">
        <v>0</v>
      </c>
      <c r="U5066">
        <v>0</v>
      </c>
    </row>
    <row r="5067" spans="1:21" x14ac:dyDescent="0.35">
      <c r="A5067" t="s">
        <v>611</v>
      </c>
      <c r="B5067">
        <v>44376</v>
      </c>
      <c r="C5067" t="s">
        <v>602</v>
      </c>
      <c r="D5067" t="s">
        <v>46</v>
      </c>
      <c r="E5067">
        <v>1</v>
      </c>
      <c r="F5067">
        <v>0</v>
      </c>
      <c r="G5067">
        <v>0</v>
      </c>
      <c r="H5067">
        <v>1</v>
      </c>
      <c r="I5067">
        <v>0</v>
      </c>
      <c r="J5067">
        <v>0</v>
      </c>
      <c r="K5067">
        <v>0</v>
      </c>
      <c r="L5067">
        <v>6</v>
      </c>
      <c r="M5067">
        <v>5</v>
      </c>
      <c r="N5067">
        <v>3</v>
      </c>
      <c r="O5067">
        <v>3</v>
      </c>
      <c r="P5067">
        <v>1</v>
      </c>
      <c r="Q5067">
        <v>1</v>
      </c>
      <c r="R5067">
        <v>10</v>
      </c>
      <c r="S5067">
        <v>0</v>
      </c>
      <c r="T5067">
        <v>0</v>
      </c>
      <c r="U5067">
        <v>0</v>
      </c>
    </row>
    <row r="5068" spans="1:21" x14ac:dyDescent="0.35">
      <c r="A5068" t="s">
        <v>611</v>
      </c>
      <c r="B5068">
        <v>44377</v>
      </c>
      <c r="C5068" t="s">
        <v>599</v>
      </c>
      <c r="D5068" t="s">
        <v>46</v>
      </c>
      <c r="E5068">
        <v>1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2.6666666666666665</v>
      </c>
      <c r="M5068">
        <v>5</v>
      </c>
      <c r="N5068">
        <v>4</v>
      </c>
      <c r="O5068">
        <v>4</v>
      </c>
      <c r="P5068">
        <v>1</v>
      </c>
      <c r="Q5068">
        <v>0</v>
      </c>
      <c r="R5068">
        <v>3</v>
      </c>
      <c r="S5068">
        <v>0</v>
      </c>
      <c r="T5068">
        <v>0</v>
      </c>
      <c r="U5068">
        <v>0</v>
      </c>
    </row>
    <row r="5069" spans="1:21" x14ac:dyDescent="0.35">
      <c r="A5069" t="s">
        <v>611</v>
      </c>
      <c r="B5069">
        <v>44378</v>
      </c>
      <c r="C5069" t="s">
        <v>596</v>
      </c>
      <c r="D5069" t="s">
        <v>46</v>
      </c>
      <c r="E5069">
        <v>1</v>
      </c>
      <c r="F5069">
        <v>0</v>
      </c>
      <c r="G5069">
        <v>0</v>
      </c>
      <c r="H5069">
        <v>0</v>
      </c>
      <c r="I5069">
        <v>1</v>
      </c>
      <c r="J5069">
        <v>0</v>
      </c>
      <c r="K5069">
        <v>0</v>
      </c>
      <c r="L5069">
        <v>4</v>
      </c>
      <c r="M5069">
        <v>7</v>
      </c>
      <c r="N5069">
        <v>5</v>
      </c>
      <c r="O5069">
        <v>4</v>
      </c>
      <c r="P5069">
        <v>2</v>
      </c>
      <c r="Q5069">
        <v>2</v>
      </c>
      <c r="R5069">
        <v>2</v>
      </c>
      <c r="S5069">
        <v>0</v>
      </c>
      <c r="T5069">
        <v>0</v>
      </c>
      <c r="U5069">
        <v>0</v>
      </c>
    </row>
    <row r="5070" spans="1:21" x14ac:dyDescent="0.35">
      <c r="A5070" t="s">
        <v>611</v>
      </c>
      <c r="B5070">
        <v>44379</v>
      </c>
      <c r="C5070" t="s">
        <v>608</v>
      </c>
      <c r="D5070" t="s">
        <v>35</v>
      </c>
      <c r="E5070">
        <v>1</v>
      </c>
      <c r="F5070">
        <v>0</v>
      </c>
      <c r="G5070">
        <v>0</v>
      </c>
      <c r="H5070">
        <v>1</v>
      </c>
      <c r="I5070">
        <v>0</v>
      </c>
      <c r="J5070">
        <v>0</v>
      </c>
      <c r="K5070">
        <v>0</v>
      </c>
      <c r="L5070">
        <v>7</v>
      </c>
      <c r="M5070">
        <v>3</v>
      </c>
      <c r="N5070">
        <v>0</v>
      </c>
      <c r="O5070">
        <v>0</v>
      </c>
      <c r="P5070">
        <v>0</v>
      </c>
      <c r="Q5070">
        <v>1</v>
      </c>
      <c r="R5070">
        <v>10</v>
      </c>
      <c r="S5070">
        <v>0</v>
      </c>
      <c r="T5070">
        <v>1</v>
      </c>
      <c r="U5070">
        <v>0</v>
      </c>
    </row>
    <row r="5071" spans="1:21" x14ac:dyDescent="0.35">
      <c r="A5071" t="s">
        <v>611</v>
      </c>
      <c r="B5071" t="s">
        <v>0</v>
      </c>
      <c r="C5071" t="s">
        <v>1</v>
      </c>
      <c r="D5071" t="s">
        <v>2</v>
      </c>
      <c r="E5071" t="s">
        <v>3</v>
      </c>
      <c r="F5071" t="s">
        <v>4</v>
      </c>
      <c r="G5071" t="s">
        <v>5</v>
      </c>
      <c r="H5071" t="s">
        <v>6</v>
      </c>
      <c r="I5071" t="s">
        <v>7</v>
      </c>
      <c r="J5071" t="s">
        <v>8</v>
      </c>
      <c r="K5071" t="s">
        <v>9</v>
      </c>
      <c r="L5071" t="s">
        <v>10</v>
      </c>
      <c r="M5071" t="s">
        <v>11</v>
      </c>
      <c r="N5071" t="s">
        <v>12</v>
      </c>
      <c r="O5071" t="s">
        <v>13</v>
      </c>
      <c r="P5071" t="s">
        <v>14</v>
      </c>
      <c r="Q5071" t="s">
        <v>15</v>
      </c>
      <c r="R5071" t="s">
        <v>16</v>
      </c>
      <c r="S5071" t="s">
        <v>17</v>
      </c>
      <c r="T5071" t="s">
        <v>18</v>
      </c>
      <c r="U5071" t="s">
        <v>19</v>
      </c>
    </row>
    <row r="5072" spans="1:21" x14ac:dyDescent="0.35">
      <c r="A5072" t="s">
        <v>611</v>
      </c>
      <c r="B5072">
        <v>44380</v>
      </c>
      <c r="C5072" t="s">
        <v>597</v>
      </c>
      <c r="D5072" t="s">
        <v>35</v>
      </c>
      <c r="E5072">
        <v>1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5.666666666666667</v>
      </c>
      <c r="M5072">
        <v>2</v>
      </c>
      <c r="N5072">
        <v>1</v>
      </c>
      <c r="O5072">
        <v>1</v>
      </c>
      <c r="P5072">
        <v>1</v>
      </c>
      <c r="Q5072">
        <v>3</v>
      </c>
      <c r="R5072">
        <v>5</v>
      </c>
      <c r="S5072">
        <v>0</v>
      </c>
      <c r="T5072">
        <v>0</v>
      </c>
      <c r="U5072">
        <v>0</v>
      </c>
    </row>
    <row r="5073" spans="1:21" x14ac:dyDescent="0.35">
      <c r="A5073" t="s">
        <v>611</v>
      </c>
      <c r="B5073">
        <v>44381</v>
      </c>
      <c r="C5073" t="s">
        <v>602</v>
      </c>
      <c r="D5073" t="s">
        <v>35</v>
      </c>
      <c r="E5073">
        <v>1</v>
      </c>
      <c r="F5073">
        <v>0</v>
      </c>
      <c r="G5073">
        <v>0</v>
      </c>
      <c r="H5073">
        <v>0</v>
      </c>
      <c r="I5073">
        <v>1</v>
      </c>
      <c r="J5073">
        <v>0</v>
      </c>
      <c r="K5073">
        <v>0</v>
      </c>
      <c r="L5073">
        <v>7</v>
      </c>
      <c r="M5073">
        <v>5</v>
      </c>
      <c r="N5073">
        <v>2</v>
      </c>
      <c r="O5073">
        <v>2</v>
      </c>
      <c r="P5073">
        <v>1</v>
      </c>
      <c r="Q5073">
        <v>2</v>
      </c>
      <c r="R5073">
        <v>6</v>
      </c>
      <c r="S5073">
        <v>0</v>
      </c>
      <c r="T5073">
        <v>0</v>
      </c>
      <c r="U5073">
        <v>0</v>
      </c>
    </row>
    <row r="5074" spans="1:21" x14ac:dyDescent="0.35">
      <c r="A5074" t="s">
        <v>611</v>
      </c>
      <c r="B5074">
        <v>44383</v>
      </c>
      <c r="C5074" t="s">
        <v>599</v>
      </c>
      <c r="D5074" t="s">
        <v>67</v>
      </c>
      <c r="E5074">
        <v>1</v>
      </c>
      <c r="F5074">
        <v>0</v>
      </c>
      <c r="G5074">
        <v>0</v>
      </c>
      <c r="H5074">
        <v>0</v>
      </c>
      <c r="I5074">
        <v>1</v>
      </c>
      <c r="J5074">
        <v>0</v>
      </c>
      <c r="K5074">
        <v>0</v>
      </c>
      <c r="L5074">
        <v>4</v>
      </c>
      <c r="M5074">
        <v>6</v>
      </c>
      <c r="N5074">
        <v>4</v>
      </c>
      <c r="O5074">
        <v>3</v>
      </c>
      <c r="P5074">
        <v>2</v>
      </c>
      <c r="Q5074">
        <v>0</v>
      </c>
      <c r="R5074">
        <v>4</v>
      </c>
      <c r="S5074">
        <v>0</v>
      </c>
      <c r="T5074">
        <v>0</v>
      </c>
      <c r="U5074">
        <v>0</v>
      </c>
    </row>
    <row r="5075" spans="1:21" x14ac:dyDescent="0.35">
      <c r="A5075" t="s">
        <v>611</v>
      </c>
      <c r="B5075">
        <v>44384</v>
      </c>
      <c r="C5075" t="s">
        <v>596</v>
      </c>
      <c r="D5075" t="s">
        <v>67</v>
      </c>
      <c r="E5075">
        <v>1</v>
      </c>
      <c r="F5075">
        <v>0</v>
      </c>
      <c r="G5075">
        <v>0</v>
      </c>
      <c r="H5075">
        <v>1</v>
      </c>
      <c r="I5075">
        <v>0</v>
      </c>
      <c r="J5075">
        <v>0</v>
      </c>
      <c r="K5075">
        <v>0</v>
      </c>
      <c r="L5075">
        <v>5</v>
      </c>
      <c r="M5075">
        <v>5</v>
      </c>
      <c r="N5075">
        <v>1</v>
      </c>
      <c r="O5075">
        <v>1</v>
      </c>
      <c r="P5075">
        <v>0</v>
      </c>
      <c r="Q5075">
        <v>2</v>
      </c>
      <c r="R5075">
        <v>7</v>
      </c>
      <c r="S5075">
        <v>0</v>
      </c>
      <c r="T5075">
        <v>0</v>
      </c>
      <c r="U5075">
        <v>0</v>
      </c>
    </row>
    <row r="5076" spans="1:21" x14ac:dyDescent="0.35">
      <c r="A5076" t="s">
        <v>611</v>
      </c>
      <c r="B5076">
        <v>44386</v>
      </c>
      <c r="C5076" t="s">
        <v>608</v>
      </c>
      <c r="D5076" t="s">
        <v>51</v>
      </c>
      <c r="E5076">
        <v>1</v>
      </c>
      <c r="F5076">
        <v>0</v>
      </c>
      <c r="G5076">
        <v>0</v>
      </c>
      <c r="H5076">
        <v>0</v>
      </c>
      <c r="I5076">
        <v>1</v>
      </c>
      <c r="J5076">
        <v>0</v>
      </c>
      <c r="K5076">
        <v>0</v>
      </c>
      <c r="L5076">
        <v>3.6666666666666665</v>
      </c>
      <c r="M5076">
        <v>3</v>
      </c>
      <c r="N5076">
        <v>3</v>
      </c>
      <c r="O5076">
        <v>2</v>
      </c>
      <c r="P5076">
        <v>0</v>
      </c>
      <c r="Q5076">
        <v>3</v>
      </c>
      <c r="R5076">
        <v>9</v>
      </c>
      <c r="S5076">
        <v>2</v>
      </c>
      <c r="T5076">
        <v>0</v>
      </c>
      <c r="U5076">
        <v>0</v>
      </c>
    </row>
    <row r="5077" spans="1:21" x14ac:dyDescent="0.35">
      <c r="A5077" t="s">
        <v>611</v>
      </c>
      <c r="B5077">
        <v>44387</v>
      </c>
      <c r="C5077" t="s">
        <v>597</v>
      </c>
      <c r="D5077" t="s">
        <v>51</v>
      </c>
      <c r="E5077">
        <v>1</v>
      </c>
      <c r="F5077">
        <v>0</v>
      </c>
      <c r="G5077">
        <v>0</v>
      </c>
      <c r="H5077">
        <v>0</v>
      </c>
      <c r="I5077">
        <v>1</v>
      </c>
      <c r="J5077">
        <v>0</v>
      </c>
      <c r="K5077">
        <v>0</v>
      </c>
      <c r="L5077">
        <v>3.6666666666666665</v>
      </c>
      <c r="M5077">
        <v>4</v>
      </c>
      <c r="N5077">
        <v>4</v>
      </c>
      <c r="O5077">
        <v>4</v>
      </c>
      <c r="P5077">
        <v>3</v>
      </c>
      <c r="Q5077">
        <v>2</v>
      </c>
      <c r="R5077">
        <v>5</v>
      </c>
      <c r="S5077">
        <v>0</v>
      </c>
      <c r="T5077">
        <v>0</v>
      </c>
      <c r="U5077">
        <v>0</v>
      </c>
    </row>
    <row r="5078" spans="1:21" x14ac:dyDescent="0.35">
      <c r="A5078" t="s">
        <v>611</v>
      </c>
      <c r="B5078">
        <v>44388</v>
      </c>
      <c r="C5078" t="s">
        <v>602</v>
      </c>
      <c r="D5078" t="s">
        <v>51</v>
      </c>
      <c r="E5078">
        <v>1</v>
      </c>
      <c r="F5078">
        <v>0</v>
      </c>
      <c r="G5078">
        <v>0</v>
      </c>
      <c r="H5078">
        <v>1</v>
      </c>
      <c r="I5078">
        <v>0</v>
      </c>
      <c r="J5078">
        <v>0</v>
      </c>
      <c r="K5078">
        <v>0</v>
      </c>
      <c r="L5078">
        <v>7</v>
      </c>
      <c r="M5078">
        <v>1</v>
      </c>
      <c r="N5078">
        <v>0</v>
      </c>
      <c r="O5078">
        <v>0</v>
      </c>
      <c r="P5078">
        <v>0</v>
      </c>
      <c r="Q5078">
        <v>1</v>
      </c>
      <c r="R5078">
        <v>11</v>
      </c>
      <c r="S5078">
        <v>0</v>
      </c>
      <c r="T5078">
        <v>0</v>
      </c>
      <c r="U5078">
        <v>0</v>
      </c>
    </row>
    <row r="5079" spans="1:21" x14ac:dyDescent="0.35">
      <c r="A5079" t="s">
        <v>611</v>
      </c>
      <c r="B5079">
        <v>44393</v>
      </c>
      <c r="C5079" t="s">
        <v>602</v>
      </c>
      <c r="D5079" t="s">
        <v>31</v>
      </c>
      <c r="E5079">
        <v>1</v>
      </c>
      <c r="F5079">
        <v>0</v>
      </c>
      <c r="G5079">
        <v>0</v>
      </c>
      <c r="H5079">
        <v>1</v>
      </c>
      <c r="I5079">
        <v>0</v>
      </c>
      <c r="J5079">
        <v>0</v>
      </c>
      <c r="K5079">
        <v>0</v>
      </c>
      <c r="L5079">
        <v>6.666666666666667</v>
      </c>
      <c r="M5079">
        <v>4</v>
      </c>
      <c r="N5079">
        <v>0</v>
      </c>
      <c r="O5079">
        <v>0</v>
      </c>
      <c r="P5079">
        <v>0</v>
      </c>
      <c r="Q5079">
        <v>2</v>
      </c>
      <c r="R5079">
        <v>8</v>
      </c>
      <c r="S5079">
        <v>0</v>
      </c>
      <c r="T5079">
        <v>0</v>
      </c>
      <c r="U5079">
        <v>0</v>
      </c>
    </row>
    <row r="5080" spans="1:21" x14ac:dyDescent="0.35">
      <c r="A5080" t="s">
        <v>611</v>
      </c>
      <c r="B5080" t="s">
        <v>589</v>
      </c>
      <c r="C5080" t="s">
        <v>596</v>
      </c>
      <c r="D5080" t="s">
        <v>31</v>
      </c>
      <c r="E5080">
        <v>1</v>
      </c>
      <c r="F5080">
        <v>1</v>
      </c>
      <c r="G5080">
        <v>0</v>
      </c>
      <c r="H5080">
        <v>1</v>
      </c>
      <c r="I5080">
        <v>0</v>
      </c>
      <c r="J5080">
        <v>0</v>
      </c>
      <c r="K5080">
        <v>1</v>
      </c>
      <c r="L5080">
        <v>7</v>
      </c>
      <c r="M5080">
        <v>3</v>
      </c>
      <c r="N5080">
        <v>0</v>
      </c>
      <c r="O5080">
        <v>0</v>
      </c>
      <c r="P5080">
        <v>0</v>
      </c>
      <c r="Q5080">
        <v>1</v>
      </c>
      <c r="R5080">
        <v>4</v>
      </c>
      <c r="S5080">
        <v>0</v>
      </c>
      <c r="T5080">
        <v>0</v>
      </c>
      <c r="U5080">
        <v>0</v>
      </c>
    </row>
    <row r="5081" spans="1:21" x14ac:dyDescent="0.35">
      <c r="A5081" t="s">
        <v>611</v>
      </c>
      <c r="B5081" t="s">
        <v>590</v>
      </c>
      <c r="C5081" t="s">
        <v>599</v>
      </c>
      <c r="D5081" t="s">
        <v>31</v>
      </c>
      <c r="E5081">
        <v>1</v>
      </c>
      <c r="F5081">
        <v>0</v>
      </c>
      <c r="G5081">
        <v>0</v>
      </c>
      <c r="H5081">
        <v>1</v>
      </c>
      <c r="I5081">
        <v>0</v>
      </c>
      <c r="J5081">
        <v>0</v>
      </c>
      <c r="K5081">
        <v>0</v>
      </c>
      <c r="L5081">
        <v>5</v>
      </c>
      <c r="M5081">
        <v>3</v>
      </c>
      <c r="N5081">
        <v>0</v>
      </c>
      <c r="O5081">
        <v>0</v>
      </c>
      <c r="P5081">
        <v>0</v>
      </c>
      <c r="Q5081">
        <v>0</v>
      </c>
      <c r="R5081">
        <v>2</v>
      </c>
      <c r="S5081">
        <v>0</v>
      </c>
      <c r="T5081">
        <v>0</v>
      </c>
      <c r="U5081">
        <v>0</v>
      </c>
    </row>
    <row r="5082" spans="1:21" x14ac:dyDescent="0.35">
      <c r="A5082" t="s">
        <v>611</v>
      </c>
      <c r="B5082">
        <v>44396</v>
      </c>
      <c r="C5082" t="s">
        <v>597</v>
      </c>
      <c r="D5082" t="s">
        <v>55</v>
      </c>
      <c r="E5082">
        <v>1</v>
      </c>
      <c r="F5082">
        <v>0</v>
      </c>
      <c r="G5082">
        <v>0</v>
      </c>
      <c r="H5082">
        <v>0</v>
      </c>
      <c r="I5082">
        <v>1</v>
      </c>
      <c r="J5082">
        <v>0</v>
      </c>
      <c r="K5082">
        <v>0</v>
      </c>
      <c r="L5082">
        <v>0.33333333333333331</v>
      </c>
      <c r="M5082">
        <v>4</v>
      </c>
      <c r="N5082">
        <v>6</v>
      </c>
      <c r="O5082">
        <v>6</v>
      </c>
      <c r="P5082">
        <v>2</v>
      </c>
      <c r="Q5082">
        <v>2</v>
      </c>
      <c r="R5082">
        <v>0</v>
      </c>
      <c r="S5082">
        <v>0</v>
      </c>
      <c r="T5082">
        <v>0</v>
      </c>
      <c r="U5082">
        <v>0</v>
      </c>
    </row>
    <row r="5083" spans="1:21" x14ac:dyDescent="0.35">
      <c r="A5083" t="s">
        <v>611</v>
      </c>
      <c r="B5083">
        <v>44398</v>
      </c>
      <c r="C5083" t="s">
        <v>602</v>
      </c>
      <c r="D5083" t="s">
        <v>55</v>
      </c>
      <c r="E5083">
        <v>1</v>
      </c>
      <c r="F5083">
        <v>0</v>
      </c>
      <c r="G5083">
        <v>0</v>
      </c>
      <c r="H5083">
        <v>0</v>
      </c>
      <c r="I5083">
        <v>1</v>
      </c>
      <c r="J5083">
        <v>0</v>
      </c>
      <c r="K5083">
        <v>0</v>
      </c>
      <c r="L5083">
        <v>5</v>
      </c>
      <c r="M5083">
        <v>5</v>
      </c>
      <c r="N5083">
        <v>4</v>
      </c>
      <c r="O5083">
        <v>4</v>
      </c>
      <c r="P5083">
        <v>3</v>
      </c>
      <c r="Q5083">
        <v>1</v>
      </c>
      <c r="R5083">
        <v>4</v>
      </c>
      <c r="S5083">
        <v>0</v>
      </c>
      <c r="T5083">
        <v>0</v>
      </c>
      <c r="U5083">
        <v>0</v>
      </c>
    </row>
    <row r="5084" spans="1:21" x14ac:dyDescent="0.35">
      <c r="A5084" t="s">
        <v>611</v>
      </c>
      <c r="B5084">
        <v>44400</v>
      </c>
      <c r="C5084" t="s">
        <v>599</v>
      </c>
      <c r="D5084" t="s">
        <v>96</v>
      </c>
      <c r="E5084">
        <v>1</v>
      </c>
      <c r="F5084">
        <v>0</v>
      </c>
      <c r="G5084">
        <v>0</v>
      </c>
      <c r="H5084">
        <v>0</v>
      </c>
      <c r="I5084">
        <v>1</v>
      </c>
      <c r="J5084">
        <v>0</v>
      </c>
      <c r="K5084">
        <v>0</v>
      </c>
      <c r="L5084">
        <v>5.666666666666667</v>
      </c>
      <c r="M5084">
        <v>4</v>
      </c>
      <c r="N5084">
        <v>2</v>
      </c>
      <c r="O5084">
        <v>2</v>
      </c>
      <c r="P5084">
        <v>1</v>
      </c>
      <c r="Q5084">
        <v>3</v>
      </c>
      <c r="R5084">
        <v>5</v>
      </c>
      <c r="S5084">
        <v>0</v>
      </c>
      <c r="T5084">
        <v>0</v>
      </c>
      <c r="U5084">
        <v>0</v>
      </c>
    </row>
    <row r="5085" spans="1:21" x14ac:dyDescent="0.35">
      <c r="A5085" t="s">
        <v>611</v>
      </c>
      <c r="B5085">
        <v>44401</v>
      </c>
      <c r="C5085" t="s">
        <v>596</v>
      </c>
      <c r="D5085" t="s">
        <v>96</v>
      </c>
      <c r="E5085">
        <v>1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4.333333333333333</v>
      </c>
      <c r="M5085">
        <v>10</v>
      </c>
      <c r="N5085">
        <v>3</v>
      </c>
      <c r="O5085">
        <v>3</v>
      </c>
      <c r="P5085">
        <v>0</v>
      </c>
      <c r="Q5085">
        <v>1</v>
      </c>
      <c r="R5085">
        <v>4</v>
      </c>
      <c r="S5085">
        <v>0</v>
      </c>
      <c r="T5085">
        <v>0</v>
      </c>
      <c r="U5085">
        <v>0</v>
      </c>
    </row>
    <row r="5086" spans="1:21" x14ac:dyDescent="0.35">
      <c r="A5086" t="s">
        <v>611</v>
      </c>
      <c r="B5086">
        <v>44402</v>
      </c>
      <c r="C5086" t="s">
        <v>597</v>
      </c>
      <c r="D5086" t="s">
        <v>96</v>
      </c>
      <c r="E5086">
        <v>1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5</v>
      </c>
      <c r="M5086">
        <v>5</v>
      </c>
      <c r="N5086">
        <v>1</v>
      </c>
      <c r="O5086">
        <v>1</v>
      </c>
      <c r="P5086">
        <v>0</v>
      </c>
      <c r="Q5086">
        <v>0</v>
      </c>
      <c r="R5086">
        <v>6</v>
      </c>
      <c r="S5086">
        <v>0</v>
      </c>
      <c r="T5086">
        <v>0</v>
      </c>
      <c r="U5086">
        <v>0</v>
      </c>
    </row>
    <row r="5087" spans="1:21" x14ac:dyDescent="0.35">
      <c r="A5087" t="s">
        <v>611</v>
      </c>
      <c r="B5087">
        <v>44403</v>
      </c>
      <c r="C5087" t="s">
        <v>609</v>
      </c>
      <c r="D5087" t="s">
        <v>38</v>
      </c>
      <c r="E5087">
        <v>1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3.6666666666666665</v>
      </c>
      <c r="M5087">
        <v>7</v>
      </c>
      <c r="N5087">
        <v>3</v>
      </c>
      <c r="O5087">
        <v>3</v>
      </c>
      <c r="P5087">
        <v>1</v>
      </c>
      <c r="Q5087">
        <v>1</v>
      </c>
      <c r="R5087">
        <v>4</v>
      </c>
      <c r="S5087">
        <v>0</v>
      </c>
      <c r="T5087">
        <v>0</v>
      </c>
      <c r="U5087">
        <v>1</v>
      </c>
    </row>
    <row r="5088" spans="1:21" x14ac:dyDescent="0.35">
      <c r="A5088" t="s">
        <v>611</v>
      </c>
      <c r="B5088" t="s">
        <v>181</v>
      </c>
      <c r="C5088" t="s">
        <v>602</v>
      </c>
      <c r="D5088" t="s">
        <v>38</v>
      </c>
      <c r="E5088">
        <v>1</v>
      </c>
      <c r="F5088">
        <v>0</v>
      </c>
      <c r="G5088">
        <v>0</v>
      </c>
      <c r="H5088">
        <v>1</v>
      </c>
      <c r="I5088">
        <v>0</v>
      </c>
      <c r="J5088">
        <v>0</v>
      </c>
      <c r="K5088">
        <v>0</v>
      </c>
      <c r="L5088">
        <v>6</v>
      </c>
      <c r="M5088">
        <v>5</v>
      </c>
      <c r="N5088">
        <v>1</v>
      </c>
      <c r="O5088">
        <v>1</v>
      </c>
      <c r="P5088">
        <v>0</v>
      </c>
      <c r="Q5088">
        <v>3</v>
      </c>
      <c r="R5088">
        <v>8</v>
      </c>
      <c r="S5088">
        <v>0</v>
      </c>
      <c r="T5088">
        <v>0</v>
      </c>
      <c r="U5088">
        <v>0</v>
      </c>
    </row>
    <row r="5089" spans="1:21" x14ac:dyDescent="0.35">
      <c r="A5089" t="s">
        <v>611</v>
      </c>
      <c r="B5089" t="s">
        <v>182</v>
      </c>
      <c r="C5089" t="s">
        <v>599</v>
      </c>
      <c r="D5089" t="s">
        <v>38</v>
      </c>
      <c r="E5089">
        <v>1</v>
      </c>
      <c r="F5089">
        <v>0</v>
      </c>
      <c r="G5089">
        <v>0</v>
      </c>
      <c r="H5089">
        <v>0</v>
      </c>
      <c r="I5089">
        <v>1</v>
      </c>
      <c r="J5089">
        <v>0</v>
      </c>
      <c r="K5089">
        <v>0</v>
      </c>
      <c r="L5089">
        <v>3.3333333333333335</v>
      </c>
      <c r="M5089">
        <v>9</v>
      </c>
      <c r="N5089">
        <v>4</v>
      </c>
      <c r="O5089">
        <v>4</v>
      </c>
      <c r="P5089">
        <v>0</v>
      </c>
      <c r="Q5089">
        <v>1</v>
      </c>
      <c r="R5089">
        <v>2</v>
      </c>
      <c r="S5089">
        <v>0</v>
      </c>
      <c r="T5089">
        <v>0</v>
      </c>
      <c r="U5089">
        <v>0</v>
      </c>
    </row>
    <row r="5090" spans="1:21" x14ac:dyDescent="0.35">
      <c r="A5090" t="s">
        <v>611</v>
      </c>
      <c r="B5090">
        <v>44406</v>
      </c>
      <c r="C5090" t="s">
        <v>596</v>
      </c>
      <c r="D5090" t="s">
        <v>38</v>
      </c>
      <c r="E5090">
        <v>1</v>
      </c>
      <c r="F5090">
        <v>0</v>
      </c>
      <c r="G5090">
        <v>0</v>
      </c>
      <c r="H5090">
        <v>1</v>
      </c>
      <c r="I5090">
        <v>0</v>
      </c>
      <c r="J5090">
        <v>0</v>
      </c>
      <c r="K5090">
        <v>0</v>
      </c>
      <c r="L5090">
        <v>6</v>
      </c>
      <c r="M5090">
        <v>2</v>
      </c>
      <c r="N5090">
        <v>0</v>
      </c>
      <c r="O5090">
        <v>0</v>
      </c>
      <c r="P5090">
        <v>0</v>
      </c>
      <c r="Q5090">
        <v>0</v>
      </c>
      <c r="R5090">
        <v>5</v>
      </c>
      <c r="S5090">
        <v>1</v>
      </c>
      <c r="T5090">
        <v>0</v>
      </c>
      <c r="U5090">
        <v>0</v>
      </c>
    </row>
    <row r="5091" spans="1:21" x14ac:dyDescent="0.35">
      <c r="A5091" t="s">
        <v>611</v>
      </c>
      <c r="B5091">
        <v>44407</v>
      </c>
      <c r="C5091" t="s">
        <v>597</v>
      </c>
      <c r="D5091" t="s">
        <v>47</v>
      </c>
      <c r="E5091">
        <v>1</v>
      </c>
      <c r="F5091">
        <v>0</v>
      </c>
      <c r="G5091">
        <v>0</v>
      </c>
      <c r="H5091">
        <v>1</v>
      </c>
      <c r="I5091">
        <v>0</v>
      </c>
      <c r="J5091">
        <v>0</v>
      </c>
      <c r="K5091">
        <v>0</v>
      </c>
      <c r="L5091">
        <v>5.333333333333333</v>
      </c>
      <c r="M5091">
        <v>4</v>
      </c>
      <c r="N5091">
        <v>2</v>
      </c>
      <c r="O5091">
        <v>2</v>
      </c>
      <c r="P5091">
        <v>1</v>
      </c>
      <c r="Q5091">
        <v>1</v>
      </c>
      <c r="R5091">
        <v>1</v>
      </c>
      <c r="S5091">
        <v>0</v>
      </c>
      <c r="T5091">
        <v>0</v>
      </c>
      <c r="U5091">
        <v>0</v>
      </c>
    </row>
    <row r="5092" spans="1:21" x14ac:dyDescent="0.35">
      <c r="A5092" t="s">
        <v>611</v>
      </c>
      <c r="B5092" t="s">
        <v>0</v>
      </c>
      <c r="C5092" t="s">
        <v>1</v>
      </c>
      <c r="D5092" t="s">
        <v>2</v>
      </c>
      <c r="E5092" t="s">
        <v>3</v>
      </c>
      <c r="F5092" t="s">
        <v>4</v>
      </c>
      <c r="G5092" t="s">
        <v>5</v>
      </c>
      <c r="H5092" t="s">
        <v>6</v>
      </c>
      <c r="I5092" t="s">
        <v>7</v>
      </c>
      <c r="J5092" t="s">
        <v>8</v>
      </c>
      <c r="K5092" t="s">
        <v>9</v>
      </c>
      <c r="L5092" t="s">
        <v>10</v>
      </c>
      <c r="M5092" t="s">
        <v>11</v>
      </c>
      <c r="N5092" t="s">
        <v>12</v>
      </c>
      <c r="O5092" t="s">
        <v>13</v>
      </c>
      <c r="P5092" t="s">
        <v>14</v>
      </c>
      <c r="Q5092" t="s">
        <v>15</v>
      </c>
      <c r="R5092" t="s">
        <v>16</v>
      </c>
      <c r="S5092" t="s">
        <v>17</v>
      </c>
      <c r="T5092" t="s">
        <v>18</v>
      </c>
      <c r="U5092" t="s">
        <v>19</v>
      </c>
    </row>
    <row r="5093" spans="1:21" x14ac:dyDescent="0.35">
      <c r="A5093" t="s">
        <v>611</v>
      </c>
      <c r="B5093">
        <v>44408</v>
      </c>
      <c r="C5093" t="s">
        <v>608</v>
      </c>
      <c r="D5093" t="s">
        <v>47</v>
      </c>
      <c r="E5093">
        <v>1</v>
      </c>
      <c r="F5093">
        <v>0</v>
      </c>
      <c r="G5093">
        <v>0</v>
      </c>
      <c r="H5093">
        <v>1</v>
      </c>
      <c r="I5093">
        <v>0</v>
      </c>
      <c r="J5093">
        <v>0</v>
      </c>
      <c r="K5093">
        <v>0</v>
      </c>
      <c r="L5093">
        <v>7</v>
      </c>
      <c r="M5093">
        <v>2</v>
      </c>
      <c r="N5093">
        <v>0</v>
      </c>
      <c r="O5093">
        <v>0</v>
      </c>
      <c r="P5093">
        <v>0</v>
      </c>
      <c r="Q5093">
        <v>1</v>
      </c>
      <c r="R5093">
        <v>4</v>
      </c>
      <c r="S5093">
        <v>0</v>
      </c>
      <c r="T5093">
        <v>0</v>
      </c>
      <c r="U5093">
        <v>0</v>
      </c>
    </row>
    <row r="5094" spans="1:21" x14ac:dyDescent="0.35">
      <c r="A5094" t="s">
        <v>611</v>
      </c>
      <c r="B5094">
        <v>44409</v>
      </c>
      <c r="C5094" t="s">
        <v>387</v>
      </c>
      <c r="D5094" t="s">
        <v>47</v>
      </c>
      <c r="E5094">
        <v>1</v>
      </c>
      <c r="F5094">
        <v>0</v>
      </c>
      <c r="G5094">
        <v>0</v>
      </c>
      <c r="H5094">
        <v>1</v>
      </c>
      <c r="I5094">
        <v>0</v>
      </c>
      <c r="J5094">
        <v>0</v>
      </c>
      <c r="K5094">
        <v>0</v>
      </c>
      <c r="L5094">
        <v>6</v>
      </c>
      <c r="M5094">
        <v>5</v>
      </c>
      <c r="N5094">
        <v>0</v>
      </c>
      <c r="O5094">
        <v>0</v>
      </c>
      <c r="P5094">
        <v>0</v>
      </c>
      <c r="Q5094">
        <v>1</v>
      </c>
      <c r="R5094">
        <v>7</v>
      </c>
      <c r="S5094">
        <v>3</v>
      </c>
      <c r="T5094">
        <v>0</v>
      </c>
      <c r="U5094">
        <v>0</v>
      </c>
    </row>
    <row r="5095" spans="1:21" x14ac:dyDescent="0.35">
      <c r="A5095" t="s">
        <v>611</v>
      </c>
      <c r="B5095">
        <v>44410</v>
      </c>
      <c r="C5095" t="s">
        <v>602</v>
      </c>
      <c r="D5095" t="s">
        <v>40</v>
      </c>
      <c r="E5095">
        <v>1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6</v>
      </c>
      <c r="M5095">
        <v>6</v>
      </c>
      <c r="N5095">
        <v>2</v>
      </c>
      <c r="O5095">
        <v>2</v>
      </c>
      <c r="P5095">
        <v>0</v>
      </c>
      <c r="Q5095">
        <v>3</v>
      </c>
      <c r="R5095">
        <v>4</v>
      </c>
      <c r="S5095">
        <v>0</v>
      </c>
      <c r="T5095">
        <v>0</v>
      </c>
      <c r="U5095">
        <v>0</v>
      </c>
    </row>
    <row r="5096" spans="1:21" x14ac:dyDescent="0.35">
      <c r="A5096" t="s">
        <v>611</v>
      </c>
      <c r="B5096">
        <v>44411</v>
      </c>
      <c r="C5096" t="s">
        <v>596</v>
      </c>
      <c r="D5096" t="s">
        <v>40</v>
      </c>
      <c r="E5096">
        <v>1</v>
      </c>
      <c r="F5096">
        <v>0</v>
      </c>
      <c r="G5096">
        <v>0</v>
      </c>
      <c r="H5096">
        <v>1</v>
      </c>
      <c r="I5096">
        <v>0</v>
      </c>
      <c r="J5096">
        <v>0</v>
      </c>
      <c r="K5096">
        <v>0</v>
      </c>
      <c r="L5096">
        <v>7</v>
      </c>
      <c r="M5096">
        <v>7</v>
      </c>
      <c r="N5096">
        <v>2</v>
      </c>
      <c r="O5096">
        <v>2</v>
      </c>
      <c r="P5096">
        <v>0</v>
      </c>
      <c r="Q5096">
        <v>0</v>
      </c>
      <c r="R5096">
        <v>8</v>
      </c>
      <c r="S5096">
        <v>0</v>
      </c>
      <c r="T5096">
        <v>0</v>
      </c>
      <c r="U5096">
        <v>0</v>
      </c>
    </row>
    <row r="5097" spans="1:21" x14ac:dyDescent="0.35">
      <c r="A5097" t="s">
        <v>611</v>
      </c>
      <c r="B5097">
        <v>44412</v>
      </c>
      <c r="C5097" t="s">
        <v>599</v>
      </c>
      <c r="D5097" t="s">
        <v>40</v>
      </c>
      <c r="E5097">
        <v>1</v>
      </c>
      <c r="F5097">
        <v>0</v>
      </c>
      <c r="G5097">
        <v>0</v>
      </c>
      <c r="H5097">
        <v>1</v>
      </c>
      <c r="I5097">
        <v>0</v>
      </c>
      <c r="J5097">
        <v>0</v>
      </c>
      <c r="K5097">
        <v>0</v>
      </c>
      <c r="L5097">
        <v>6</v>
      </c>
      <c r="M5097">
        <v>6</v>
      </c>
      <c r="N5097">
        <v>0</v>
      </c>
      <c r="O5097">
        <v>0</v>
      </c>
      <c r="P5097">
        <v>0</v>
      </c>
      <c r="Q5097">
        <v>1</v>
      </c>
      <c r="R5097">
        <v>8</v>
      </c>
      <c r="S5097">
        <v>0</v>
      </c>
      <c r="T5097">
        <v>0</v>
      </c>
      <c r="U5097">
        <v>0</v>
      </c>
    </row>
    <row r="5098" spans="1:21" x14ac:dyDescent="0.35">
      <c r="A5098" t="s">
        <v>611</v>
      </c>
      <c r="B5098">
        <v>44413</v>
      </c>
      <c r="C5098" t="s">
        <v>597</v>
      </c>
      <c r="D5098" t="s">
        <v>40</v>
      </c>
      <c r="E5098">
        <v>1</v>
      </c>
      <c r="F5098">
        <v>0</v>
      </c>
      <c r="G5098">
        <v>0</v>
      </c>
      <c r="H5098">
        <v>1</v>
      </c>
      <c r="I5098">
        <v>0</v>
      </c>
      <c r="J5098">
        <v>0</v>
      </c>
      <c r="K5098">
        <v>0</v>
      </c>
      <c r="L5098">
        <v>6</v>
      </c>
      <c r="M5098">
        <v>3</v>
      </c>
      <c r="N5098">
        <v>0</v>
      </c>
      <c r="O5098">
        <v>0</v>
      </c>
      <c r="P5098">
        <v>0</v>
      </c>
      <c r="Q5098">
        <v>1</v>
      </c>
      <c r="R5098">
        <v>6</v>
      </c>
      <c r="S5098">
        <v>0</v>
      </c>
      <c r="T5098">
        <v>0</v>
      </c>
      <c r="U5098">
        <v>0</v>
      </c>
    </row>
    <row r="5099" spans="1:21" x14ac:dyDescent="0.35">
      <c r="A5099" t="s">
        <v>611</v>
      </c>
      <c r="B5099">
        <v>44414</v>
      </c>
      <c r="C5099" t="s">
        <v>608</v>
      </c>
      <c r="D5099" t="s">
        <v>55</v>
      </c>
      <c r="E5099">
        <v>1</v>
      </c>
      <c r="F5099">
        <v>0</v>
      </c>
      <c r="G5099">
        <v>0</v>
      </c>
      <c r="H5099">
        <v>1</v>
      </c>
      <c r="I5099">
        <v>0</v>
      </c>
      <c r="J5099">
        <v>0</v>
      </c>
      <c r="K5099">
        <v>0</v>
      </c>
      <c r="L5099">
        <v>5</v>
      </c>
      <c r="M5099">
        <v>4</v>
      </c>
      <c r="N5099">
        <v>2</v>
      </c>
      <c r="O5099">
        <v>2</v>
      </c>
      <c r="P5099">
        <v>0</v>
      </c>
      <c r="Q5099">
        <v>3</v>
      </c>
      <c r="R5099">
        <v>4</v>
      </c>
      <c r="S5099">
        <v>0</v>
      </c>
      <c r="T5099">
        <v>0</v>
      </c>
      <c r="U5099">
        <v>0</v>
      </c>
    </row>
    <row r="5100" spans="1:21" x14ac:dyDescent="0.35">
      <c r="A5100" t="s">
        <v>611</v>
      </c>
      <c r="B5100" t="s">
        <v>183</v>
      </c>
      <c r="C5100" t="s">
        <v>602</v>
      </c>
      <c r="D5100" t="s">
        <v>55</v>
      </c>
      <c r="E5100">
        <v>1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6</v>
      </c>
      <c r="M5100">
        <v>2</v>
      </c>
      <c r="N5100">
        <v>0</v>
      </c>
      <c r="O5100">
        <v>0</v>
      </c>
      <c r="P5100">
        <v>0</v>
      </c>
      <c r="Q5100">
        <v>2</v>
      </c>
      <c r="R5100">
        <v>5</v>
      </c>
      <c r="S5100">
        <v>0</v>
      </c>
      <c r="T5100">
        <v>0</v>
      </c>
      <c r="U5100">
        <v>0</v>
      </c>
    </row>
    <row r="5101" spans="1:21" x14ac:dyDescent="0.35">
      <c r="A5101" t="s">
        <v>611</v>
      </c>
      <c r="B5101" t="s">
        <v>184</v>
      </c>
      <c r="C5101" t="s">
        <v>387</v>
      </c>
      <c r="D5101" t="s">
        <v>55</v>
      </c>
      <c r="E5101">
        <v>1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6</v>
      </c>
      <c r="M5101">
        <v>5</v>
      </c>
      <c r="N5101">
        <v>1</v>
      </c>
      <c r="O5101">
        <v>1</v>
      </c>
      <c r="P5101">
        <v>1</v>
      </c>
      <c r="Q5101">
        <v>0</v>
      </c>
      <c r="R5101">
        <v>6</v>
      </c>
      <c r="S5101">
        <v>0</v>
      </c>
      <c r="T5101">
        <v>0</v>
      </c>
      <c r="U5101">
        <v>0</v>
      </c>
    </row>
    <row r="5102" spans="1:21" x14ac:dyDescent="0.35">
      <c r="A5102" t="s">
        <v>611</v>
      </c>
      <c r="B5102">
        <v>44416</v>
      </c>
      <c r="C5102" t="s">
        <v>596</v>
      </c>
      <c r="D5102" t="s">
        <v>55</v>
      </c>
      <c r="E5102">
        <v>1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3.6666666666666665</v>
      </c>
      <c r="M5102">
        <v>10</v>
      </c>
      <c r="N5102">
        <v>7</v>
      </c>
      <c r="O5102">
        <v>7</v>
      </c>
      <c r="P5102">
        <v>0</v>
      </c>
      <c r="Q5102">
        <v>1</v>
      </c>
      <c r="R5102">
        <v>1</v>
      </c>
      <c r="S5102">
        <v>0</v>
      </c>
      <c r="T5102">
        <v>0</v>
      </c>
      <c r="U5102">
        <v>0</v>
      </c>
    </row>
    <row r="5103" spans="1:21" x14ac:dyDescent="0.35">
      <c r="A5103" t="s">
        <v>611</v>
      </c>
      <c r="B5103" t="s">
        <v>62</v>
      </c>
      <c r="C5103" t="s">
        <v>599</v>
      </c>
      <c r="D5103" t="s">
        <v>106</v>
      </c>
      <c r="E5103">
        <v>1</v>
      </c>
      <c r="F5103">
        <v>0</v>
      </c>
      <c r="G5103">
        <v>0</v>
      </c>
      <c r="H5103">
        <v>0</v>
      </c>
      <c r="I5103">
        <v>1</v>
      </c>
      <c r="J5103">
        <v>0</v>
      </c>
      <c r="K5103">
        <v>0</v>
      </c>
      <c r="L5103">
        <v>4.666666666666667</v>
      </c>
      <c r="M5103">
        <v>6</v>
      </c>
      <c r="N5103">
        <v>4</v>
      </c>
      <c r="O5103">
        <v>2</v>
      </c>
      <c r="P5103">
        <v>0</v>
      </c>
      <c r="Q5103">
        <v>3</v>
      </c>
      <c r="R5103">
        <v>5</v>
      </c>
      <c r="S5103">
        <v>0</v>
      </c>
      <c r="T5103">
        <v>1</v>
      </c>
      <c r="U5103">
        <v>0</v>
      </c>
    </row>
    <row r="5104" spans="1:21" x14ac:dyDescent="0.35">
      <c r="A5104" t="s">
        <v>611</v>
      </c>
      <c r="B5104" t="s">
        <v>63</v>
      </c>
      <c r="C5104" t="s">
        <v>597</v>
      </c>
      <c r="D5104" t="s">
        <v>163</v>
      </c>
      <c r="E5104">
        <v>1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2</v>
      </c>
      <c r="M5104">
        <v>1</v>
      </c>
      <c r="N5104">
        <v>0</v>
      </c>
      <c r="O5104">
        <v>0</v>
      </c>
      <c r="P5104">
        <v>0</v>
      </c>
      <c r="Q5104">
        <v>1</v>
      </c>
      <c r="R5104">
        <v>0</v>
      </c>
      <c r="S5104">
        <v>0</v>
      </c>
      <c r="T5104">
        <v>0</v>
      </c>
      <c r="U5104">
        <v>0</v>
      </c>
    </row>
    <row r="5105" spans="1:21" x14ac:dyDescent="0.35">
      <c r="A5105" t="s">
        <v>611</v>
      </c>
      <c r="B5105">
        <v>44419</v>
      </c>
      <c r="C5105" t="s">
        <v>608</v>
      </c>
      <c r="D5105" t="s">
        <v>163</v>
      </c>
      <c r="E5105">
        <v>1</v>
      </c>
      <c r="F5105">
        <v>0</v>
      </c>
      <c r="G5105">
        <v>0</v>
      </c>
      <c r="H5105">
        <v>1</v>
      </c>
      <c r="I5105">
        <v>0</v>
      </c>
      <c r="J5105">
        <v>0</v>
      </c>
      <c r="K5105">
        <v>0</v>
      </c>
      <c r="L5105">
        <v>6.666666666666667</v>
      </c>
      <c r="M5105">
        <v>5</v>
      </c>
      <c r="N5105">
        <v>2</v>
      </c>
      <c r="O5105">
        <v>2</v>
      </c>
      <c r="P5105">
        <v>1</v>
      </c>
      <c r="Q5105">
        <v>2</v>
      </c>
      <c r="R5105">
        <v>11</v>
      </c>
      <c r="S5105">
        <v>1</v>
      </c>
      <c r="T5105">
        <v>0</v>
      </c>
      <c r="U5105">
        <v>0</v>
      </c>
    </row>
    <row r="5106" spans="1:21" x14ac:dyDescent="0.35">
      <c r="A5106" t="s">
        <v>611</v>
      </c>
      <c r="B5106">
        <v>44420</v>
      </c>
      <c r="C5106" t="s">
        <v>387</v>
      </c>
      <c r="D5106" t="s">
        <v>163</v>
      </c>
      <c r="E5106">
        <v>1</v>
      </c>
      <c r="F5106">
        <v>0</v>
      </c>
      <c r="G5106">
        <v>0</v>
      </c>
      <c r="H5106">
        <v>0</v>
      </c>
      <c r="I5106">
        <v>1</v>
      </c>
      <c r="J5106">
        <v>0</v>
      </c>
      <c r="K5106">
        <v>0</v>
      </c>
      <c r="L5106">
        <v>4.333333333333333</v>
      </c>
      <c r="M5106">
        <v>8</v>
      </c>
      <c r="N5106">
        <v>6</v>
      </c>
      <c r="O5106">
        <v>6</v>
      </c>
      <c r="P5106">
        <v>0</v>
      </c>
      <c r="Q5106">
        <v>4</v>
      </c>
      <c r="R5106">
        <v>3</v>
      </c>
      <c r="S5106">
        <v>0</v>
      </c>
      <c r="T5106">
        <v>0</v>
      </c>
      <c r="U5106">
        <v>0</v>
      </c>
    </row>
    <row r="5107" spans="1:21" x14ac:dyDescent="0.35">
      <c r="A5107" t="s">
        <v>611</v>
      </c>
      <c r="B5107">
        <v>44421</v>
      </c>
      <c r="C5107" t="s">
        <v>602</v>
      </c>
      <c r="D5107" t="s">
        <v>34</v>
      </c>
      <c r="E5107">
        <v>1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7</v>
      </c>
      <c r="M5107">
        <v>5</v>
      </c>
      <c r="N5107">
        <v>2</v>
      </c>
      <c r="O5107">
        <v>2</v>
      </c>
      <c r="P5107">
        <v>1</v>
      </c>
      <c r="Q5107">
        <v>1</v>
      </c>
      <c r="R5107">
        <v>8</v>
      </c>
      <c r="S5107">
        <v>0</v>
      </c>
      <c r="T5107">
        <v>0</v>
      </c>
      <c r="U5107">
        <v>0</v>
      </c>
    </row>
    <row r="5108" spans="1:21" x14ac:dyDescent="0.35">
      <c r="A5108" t="s">
        <v>611</v>
      </c>
      <c r="B5108">
        <v>44422</v>
      </c>
      <c r="C5108" t="s">
        <v>596</v>
      </c>
      <c r="D5108" t="s">
        <v>34</v>
      </c>
      <c r="E5108">
        <v>1</v>
      </c>
      <c r="F5108">
        <v>0</v>
      </c>
      <c r="G5108">
        <v>0</v>
      </c>
      <c r="H5108">
        <v>0</v>
      </c>
      <c r="I5108">
        <v>1</v>
      </c>
      <c r="J5108">
        <v>0</v>
      </c>
      <c r="K5108">
        <v>0</v>
      </c>
      <c r="L5108">
        <v>6.333333333333333</v>
      </c>
      <c r="M5108">
        <v>3</v>
      </c>
      <c r="N5108">
        <v>4</v>
      </c>
      <c r="O5108">
        <v>4</v>
      </c>
      <c r="P5108">
        <v>1</v>
      </c>
      <c r="Q5108">
        <v>2</v>
      </c>
      <c r="R5108">
        <v>3</v>
      </c>
      <c r="S5108">
        <v>0</v>
      </c>
      <c r="T5108">
        <v>0</v>
      </c>
      <c r="U5108">
        <v>0</v>
      </c>
    </row>
    <row r="5109" spans="1:21" x14ac:dyDescent="0.35">
      <c r="A5109" t="s">
        <v>611</v>
      </c>
      <c r="B5109">
        <v>44423</v>
      </c>
      <c r="C5109" t="s">
        <v>599</v>
      </c>
      <c r="D5109" t="s">
        <v>34</v>
      </c>
      <c r="E5109">
        <v>1</v>
      </c>
      <c r="F5109">
        <v>0</v>
      </c>
      <c r="G5109">
        <v>0</v>
      </c>
      <c r="H5109">
        <v>1</v>
      </c>
      <c r="I5109">
        <v>0</v>
      </c>
      <c r="J5109">
        <v>0</v>
      </c>
      <c r="K5109">
        <v>0</v>
      </c>
      <c r="L5109">
        <v>5</v>
      </c>
      <c r="M5109">
        <v>3</v>
      </c>
      <c r="N5109">
        <v>1</v>
      </c>
      <c r="O5109">
        <v>0</v>
      </c>
      <c r="P5109">
        <v>0</v>
      </c>
      <c r="Q5109">
        <v>3</v>
      </c>
      <c r="R5109">
        <v>4</v>
      </c>
      <c r="S5109">
        <v>0</v>
      </c>
      <c r="T5109">
        <v>0</v>
      </c>
      <c r="U5109">
        <v>2</v>
      </c>
    </row>
    <row r="5110" spans="1:21" x14ac:dyDescent="0.35">
      <c r="A5110" t="s">
        <v>611</v>
      </c>
      <c r="B5110">
        <v>44425</v>
      </c>
      <c r="C5110" t="s">
        <v>608</v>
      </c>
      <c r="D5110" t="s">
        <v>90</v>
      </c>
      <c r="E5110">
        <v>1</v>
      </c>
      <c r="F5110">
        <v>0</v>
      </c>
      <c r="G5110">
        <v>0</v>
      </c>
      <c r="H5110">
        <v>0</v>
      </c>
      <c r="I5110">
        <v>1</v>
      </c>
      <c r="J5110">
        <v>0</v>
      </c>
      <c r="K5110">
        <v>0</v>
      </c>
      <c r="L5110">
        <v>3</v>
      </c>
      <c r="M5110">
        <v>6</v>
      </c>
      <c r="N5110">
        <v>7</v>
      </c>
      <c r="O5110">
        <v>6</v>
      </c>
      <c r="P5110">
        <v>1</v>
      </c>
      <c r="Q5110">
        <v>1</v>
      </c>
      <c r="R5110">
        <v>2</v>
      </c>
      <c r="S5110">
        <v>1</v>
      </c>
      <c r="T5110">
        <v>0</v>
      </c>
      <c r="U5110">
        <v>0</v>
      </c>
    </row>
    <row r="5111" spans="1:21" x14ac:dyDescent="0.35">
      <c r="A5111" t="s">
        <v>611</v>
      </c>
      <c r="B5111">
        <v>44426</v>
      </c>
      <c r="C5111" t="s">
        <v>387</v>
      </c>
      <c r="D5111" t="s">
        <v>90</v>
      </c>
      <c r="E5111">
        <v>1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5</v>
      </c>
      <c r="M5111">
        <v>5</v>
      </c>
      <c r="N5111">
        <v>3</v>
      </c>
      <c r="O5111">
        <v>2</v>
      </c>
      <c r="P5111">
        <v>1</v>
      </c>
      <c r="Q5111">
        <v>3</v>
      </c>
      <c r="R5111">
        <v>3</v>
      </c>
      <c r="S5111">
        <v>0</v>
      </c>
      <c r="T5111">
        <v>0</v>
      </c>
      <c r="U5111">
        <v>0</v>
      </c>
    </row>
    <row r="5112" spans="1:21" x14ac:dyDescent="0.35">
      <c r="A5112" t="s">
        <v>611</v>
      </c>
      <c r="B5112">
        <v>44428</v>
      </c>
      <c r="C5112" t="s">
        <v>602</v>
      </c>
      <c r="D5112" t="s">
        <v>49</v>
      </c>
      <c r="E5112">
        <v>1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8</v>
      </c>
      <c r="M5112">
        <v>5</v>
      </c>
      <c r="N5112">
        <v>1</v>
      </c>
      <c r="O5112">
        <v>1</v>
      </c>
      <c r="P5112">
        <v>0</v>
      </c>
      <c r="Q5112">
        <v>0</v>
      </c>
      <c r="R5112">
        <v>11</v>
      </c>
      <c r="S5112">
        <v>0</v>
      </c>
      <c r="T5112">
        <v>0</v>
      </c>
      <c r="U5112">
        <v>1</v>
      </c>
    </row>
    <row r="5113" spans="1:21" x14ac:dyDescent="0.35">
      <c r="A5113" t="s">
        <v>611</v>
      </c>
      <c r="B5113" t="s">
        <v>0</v>
      </c>
      <c r="C5113" t="s">
        <v>1</v>
      </c>
      <c r="D5113" t="s">
        <v>2</v>
      </c>
      <c r="E5113" t="s">
        <v>3</v>
      </c>
      <c r="F5113" t="s">
        <v>4</v>
      </c>
      <c r="G5113" t="s">
        <v>5</v>
      </c>
      <c r="H5113" t="s">
        <v>6</v>
      </c>
      <c r="I5113" t="s">
        <v>7</v>
      </c>
      <c r="J5113" t="s">
        <v>8</v>
      </c>
      <c r="K5113" t="s">
        <v>9</v>
      </c>
      <c r="L5113" t="s">
        <v>10</v>
      </c>
      <c r="M5113" t="s">
        <v>11</v>
      </c>
      <c r="N5113" t="s">
        <v>12</v>
      </c>
      <c r="O5113" t="s">
        <v>13</v>
      </c>
      <c r="P5113" t="s">
        <v>14</v>
      </c>
      <c r="Q5113" t="s">
        <v>15</v>
      </c>
      <c r="R5113" t="s">
        <v>16</v>
      </c>
      <c r="S5113" t="s">
        <v>17</v>
      </c>
      <c r="T5113" t="s">
        <v>18</v>
      </c>
      <c r="U5113" t="s">
        <v>19</v>
      </c>
    </row>
    <row r="5114" spans="1:21" x14ac:dyDescent="0.35">
      <c r="A5114" t="s">
        <v>611</v>
      </c>
      <c r="B5114">
        <v>44429</v>
      </c>
      <c r="C5114" t="s">
        <v>596</v>
      </c>
      <c r="D5114" t="s">
        <v>49</v>
      </c>
      <c r="E5114">
        <v>1</v>
      </c>
      <c r="F5114">
        <v>0</v>
      </c>
      <c r="G5114">
        <v>0</v>
      </c>
      <c r="H5114">
        <v>1</v>
      </c>
      <c r="I5114">
        <v>0</v>
      </c>
      <c r="J5114">
        <v>0</v>
      </c>
      <c r="K5114">
        <v>0</v>
      </c>
      <c r="L5114">
        <v>7</v>
      </c>
      <c r="M5114">
        <v>5</v>
      </c>
      <c r="N5114">
        <v>0</v>
      </c>
      <c r="O5114">
        <v>0</v>
      </c>
      <c r="P5114">
        <v>0</v>
      </c>
      <c r="Q5114">
        <v>1</v>
      </c>
      <c r="R5114">
        <v>5</v>
      </c>
      <c r="S5114">
        <v>0</v>
      </c>
      <c r="T5114">
        <v>0</v>
      </c>
      <c r="U5114">
        <v>0</v>
      </c>
    </row>
    <row r="5115" spans="1:21" x14ac:dyDescent="0.35">
      <c r="A5115" t="s">
        <v>611</v>
      </c>
      <c r="B5115">
        <v>44430</v>
      </c>
      <c r="C5115" t="s">
        <v>599</v>
      </c>
      <c r="D5115" t="s">
        <v>49</v>
      </c>
      <c r="E5115">
        <v>1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6</v>
      </c>
      <c r="M5115">
        <v>5</v>
      </c>
      <c r="N5115">
        <v>1</v>
      </c>
      <c r="O5115">
        <v>1</v>
      </c>
      <c r="P5115">
        <v>1</v>
      </c>
      <c r="Q5115">
        <v>0</v>
      </c>
      <c r="R5115">
        <v>1</v>
      </c>
      <c r="S5115">
        <v>1</v>
      </c>
      <c r="T5115">
        <v>0</v>
      </c>
      <c r="U5115">
        <v>0</v>
      </c>
    </row>
    <row r="5116" spans="1:21" x14ac:dyDescent="0.35">
      <c r="A5116" t="s">
        <v>611</v>
      </c>
      <c r="B5116">
        <v>44431</v>
      </c>
      <c r="C5116" t="s">
        <v>608</v>
      </c>
      <c r="D5116" t="s">
        <v>21</v>
      </c>
      <c r="E5116">
        <v>1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6</v>
      </c>
      <c r="M5116">
        <v>5</v>
      </c>
      <c r="N5116">
        <v>1</v>
      </c>
      <c r="O5116">
        <v>1</v>
      </c>
      <c r="P5116">
        <v>0</v>
      </c>
      <c r="Q5116">
        <v>3</v>
      </c>
      <c r="R5116">
        <v>5</v>
      </c>
      <c r="S5116">
        <v>2</v>
      </c>
      <c r="T5116">
        <v>0</v>
      </c>
      <c r="U5116">
        <v>0</v>
      </c>
    </row>
    <row r="5117" spans="1:21" x14ac:dyDescent="0.35">
      <c r="A5117" t="s">
        <v>611</v>
      </c>
      <c r="B5117">
        <v>44432</v>
      </c>
      <c r="C5117" t="s">
        <v>387</v>
      </c>
      <c r="D5117" t="s">
        <v>21</v>
      </c>
      <c r="E5117">
        <v>1</v>
      </c>
      <c r="F5117">
        <v>0</v>
      </c>
      <c r="G5117">
        <v>0</v>
      </c>
      <c r="H5117">
        <v>0</v>
      </c>
      <c r="I5117">
        <v>1</v>
      </c>
      <c r="J5117">
        <v>0</v>
      </c>
      <c r="K5117">
        <v>0</v>
      </c>
      <c r="L5117">
        <v>3</v>
      </c>
      <c r="M5117">
        <v>9</v>
      </c>
      <c r="N5117">
        <v>4</v>
      </c>
      <c r="O5117">
        <v>4</v>
      </c>
      <c r="P5117">
        <v>1</v>
      </c>
      <c r="Q5117">
        <v>0</v>
      </c>
      <c r="R5117">
        <v>6</v>
      </c>
      <c r="S5117">
        <v>0</v>
      </c>
      <c r="T5117">
        <v>0</v>
      </c>
      <c r="U5117">
        <v>0</v>
      </c>
    </row>
    <row r="5118" spans="1:21" x14ac:dyDescent="0.35">
      <c r="A5118" t="s">
        <v>611</v>
      </c>
      <c r="B5118">
        <v>44433</v>
      </c>
      <c r="C5118" t="s">
        <v>602</v>
      </c>
      <c r="D5118" t="s">
        <v>21</v>
      </c>
      <c r="E5118">
        <v>1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7</v>
      </c>
      <c r="M5118">
        <v>5</v>
      </c>
      <c r="N5118">
        <v>1</v>
      </c>
      <c r="O5118">
        <v>1</v>
      </c>
      <c r="P5118">
        <v>0</v>
      </c>
      <c r="Q5118">
        <v>1</v>
      </c>
      <c r="R5118">
        <v>14</v>
      </c>
      <c r="S5118">
        <v>1</v>
      </c>
      <c r="T5118">
        <v>0</v>
      </c>
      <c r="U5118">
        <v>0</v>
      </c>
    </row>
    <row r="5119" spans="1:21" x14ac:dyDescent="0.35">
      <c r="A5119" t="s">
        <v>611</v>
      </c>
      <c r="B5119">
        <v>44434</v>
      </c>
      <c r="C5119" t="s">
        <v>596</v>
      </c>
      <c r="D5119" t="s">
        <v>21</v>
      </c>
      <c r="E5119">
        <v>1</v>
      </c>
      <c r="F5119">
        <v>0</v>
      </c>
      <c r="G5119">
        <v>0</v>
      </c>
      <c r="H5119">
        <v>0</v>
      </c>
      <c r="I5119">
        <v>1</v>
      </c>
      <c r="J5119">
        <v>0</v>
      </c>
      <c r="K5119">
        <v>0</v>
      </c>
      <c r="L5119">
        <v>3.6666666666666665</v>
      </c>
      <c r="M5119">
        <v>7</v>
      </c>
      <c r="N5119">
        <v>7</v>
      </c>
      <c r="O5119">
        <v>7</v>
      </c>
      <c r="P5119">
        <v>3</v>
      </c>
      <c r="Q5119">
        <v>1</v>
      </c>
      <c r="R5119">
        <v>4</v>
      </c>
      <c r="S5119">
        <v>0</v>
      </c>
      <c r="T5119">
        <v>0</v>
      </c>
      <c r="U5119">
        <v>0</v>
      </c>
    </row>
    <row r="5120" spans="1:21" x14ac:dyDescent="0.35">
      <c r="A5120" t="s">
        <v>611</v>
      </c>
      <c r="B5120">
        <v>44435</v>
      </c>
      <c r="C5120" t="s">
        <v>599</v>
      </c>
      <c r="D5120" t="s">
        <v>65</v>
      </c>
      <c r="E5120">
        <v>1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6</v>
      </c>
      <c r="M5120">
        <v>4</v>
      </c>
      <c r="N5120">
        <v>1</v>
      </c>
      <c r="O5120">
        <v>1</v>
      </c>
      <c r="P5120">
        <v>0</v>
      </c>
      <c r="Q5120">
        <v>0</v>
      </c>
      <c r="R5120">
        <v>2</v>
      </c>
      <c r="S5120">
        <v>0</v>
      </c>
      <c r="T5120">
        <v>0</v>
      </c>
      <c r="U5120">
        <v>0</v>
      </c>
    </row>
    <row r="5121" spans="1:21" x14ac:dyDescent="0.35">
      <c r="A5121" t="s">
        <v>611</v>
      </c>
      <c r="B5121">
        <v>44436</v>
      </c>
      <c r="C5121" t="s">
        <v>608</v>
      </c>
      <c r="D5121" t="s">
        <v>65</v>
      </c>
      <c r="E5121">
        <v>1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6.333333333333333</v>
      </c>
      <c r="M5121">
        <v>4</v>
      </c>
      <c r="N5121">
        <v>2</v>
      </c>
      <c r="O5121">
        <v>2</v>
      </c>
      <c r="P5121">
        <v>0</v>
      </c>
      <c r="Q5121">
        <v>0</v>
      </c>
      <c r="R5121">
        <v>8</v>
      </c>
      <c r="S5121">
        <v>1</v>
      </c>
      <c r="T5121">
        <v>0</v>
      </c>
      <c r="U5121">
        <v>0</v>
      </c>
    </row>
    <row r="5122" spans="1:21" x14ac:dyDescent="0.35">
      <c r="A5122" t="s">
        <v>611</v>
      </c>
      <c r="B5122">
        <v>44437</v>
      </c>
      <c r="C5122" t="s">
        <v>387</v>
      </c>
      <c r="D5122" t="s">
        <v>65</v>
      </c>
      <c r="E5122">
        <v>1</v>
      </c>
      <c r="F5122">
        <v>0</v>
      </c>
      <c r="G5122">
        <v>0</v>
      </c>
      <c r="H5122">
        <v>1</v>
      </c>
      <c r="I5122">
        <v>0</v>
      </c>
      <c r="J5122">
        <v>0</v>
      </c>
      <c r="K5122">
        <v>0</v>
      </c>
      <c r="L5122">
        <v>7</v>
      </c>
      <c r="M5122">
        <v>6</v>
      </c>
      <c r="N5122">
        <v>1</v>
      </c>
      <c r="O5122">
        <v>0</v>
      </c>
      <c r="P5122">
        <v>0</v>
      </c>
      <c r="Q5122">
        <v>0</v>
      </c>
      <c r="R5122">
        <v>11</v>
      </c>
      <c r="S5122">
        <v>0</v>
      </c>
      <c r="T5122">
        <v>0</v>
      </c>
      <c r="U5122">
        <v>0</v>
      </c>
    </row>
    <row r="5123" spans="1:21" x14ac:dyDescent="0.35">
      <c r="A5123" t="s">
        <v>611</v>
      </c>
      <c r="B5123">
        <v>44438</v>
      </c>
      <c r="C5123" t="s">
        <v>602</v>
      </c>
      <c r="D5123" t="s">
        <v>53</v>
      </c>
      <c r="E5123">
        <v>1</v>
      </c>
      <c r="F5123">
        <v>0</v>
      </c>
      <c r="G5123">
        <v>0</v>
      </c>
      <c r="H5123">
        <v>1</v>
      </c>
      <c r="I5123">
        <v>0</v>
      </c>
      <c r="J5123">
        <v>0</v>
      </c>
      <c r="K5123">
        <v>0</v>
      </c>
      <c r="L5123">
        <v>7</v>
      </c>
      <c r="M5123">
        <v>4</v>
      </c>
      <c r="N5123">
        <v>2</v>
      </c>
      <c r="O5123">
        <v>2</v>
      </c>
      <c r="P5123">
        <v>1</v>
      </c>
      <c r="Q5123">
        <v>1</v>
      </c>
      <c r="R5123">
        <v>10</v>
      </c>
      <c r="S5123">
        <v>0</v>
      </c>
      <c r="T5123">
        <v>0</v>
      </c>
      <c r="U5123">
        <v>0</v>
      </c>
    </row>
    <row r="5124" spans="1:21" x14ac:dyDescent="0.35">
      <c r="A5124" t="s">
        <v>611</v>
      </c>
      <c r="B5124">
        <v>44439</v>
      </c>
      <c r="C5124" t="s">
        <v>596</v>
      </c>
      <c r="D5124" t="s">
        <v>53</v>
      </c>
      <c r="E5124">
        <v>1</v>
      </c>
      <c r="F5124">
        <v>0</v>
      </c>
      <c r="G5124">
        <v>0</v>
      </c>
      <c r="H5124">
        <v>0</v>
      </c>
      <c r="I5124">
        <v>1</v>
      </c>
      <c r="J5124">
        <v>0</v>
      </c>
      <c r="K5124">
        <v>0</v>
      </c>
      <c r="L5124">
        <v>5.666666666666667</v>
      </c>
      <c r="M5124">
        <v>3</v>
      </c>
      <c r="N5124">
        <v>3</v>
      </c>
      <c r="O5124">
        <v>3</v>
      </c>
      <c r="P5124">
        <v>0</v>
      </c>
      <c r="Q5124">
        <v>3</v>
      </c>
      <c r="R5124">
        <v>6</v>
      </c>
      <c r="S5124">
        <v>0</v>
      </c>
      <c r="T5124">
        <v>0</v>
      </c>
      <c r="U5124">
        <v>1</v>
      </c>
    </row>
    <row r="5125" spans="1:21" x14ac:dyDescent="0.35">
      <c r="A5125" t="s">
        <v>611</v>
      </c>
      <c r="B5125">
        <v>44440</v>
      </c>
      <c r="C5125" t="s">
        <v>599</v>
      </c>
      <c r="D5125" t="s">
        <v>53</v>
      </c>
      <c r="E5125">
        <v>1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5</v>
      </c>
      <c r="M5125">
        <v>5</v>
      </c>
      <c r="N5125">
        <v>2</v>
      </c>
      <c r="O5125">
        <v>2</v>
      </c>
      <c r="P5125">
        <v>0</v>
      </c>
      <c r="Q5125">
        <v>4</v>
      </c>
      <c r="R5125">
        <v>5</v>
      </c>
      <c r="S5125">
        <v>0</v>
      </c>
      <c r="T5125">
        <v>0</v>
      </c>
      <c r="U5125">
        <v>1</v>
      </c>
    </row>
    <row r="5126" spans="1:21" x14ac:dyDescent="0.35">
      <c r="A5126" t="s">
        <v>611</v>
      </c>
      <c r="B5126">
        <v>44442</v>
      </c>
      <c r="C5126" t="s">
        <v>608</v>
      </c>
      <c r="D5126" t="s">
        <v>43</v>
      </c>
      <c r="E5126">
        <v>1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5</v>
      </c>
      <c r="M5126">
        <v>5</v>
      </c>
      <c r="N5126">
        <v>6</v>
      </c>
      <c r="O5126">
        <v>6</v>
      </c>
      <c r="P5126">
        <v>1</v>
      </c>
      <c r="Q5126">
        <v>3</v>
      </c>
      <c r="R5126">
        <v>2</v>
      </c>
      <c r="S5126">
        <v>2</v>
      </c>
      <c r="T5126">
        <v>0</v>
      </c>
      <c r="U5126">
        <v>0</v>
      </c>
    </row>
    <row r="5127" spans="1:21" x14ac:dyDescent="0.35">
      <c r="A5127" t="s">
        <v>611</v>
      </c>
      <c r="B5127">
        <v>44443</v>
      </c>
      <c r="C5127" t="s">
        <v>387</v>
      </c>
      <c r="D5127" t="s">
        <v>43</v>
      </c>
      <c r="E5127">
        <v>1</v>
      </c>
      <c r="F5127">
        <v>0</v>
      </c>
      <c r="G5127">
        <v>0</v>
      </c>
      <c r="H5127">
        <v>1</v>
      </c>
      <c r="I5127">
        <v>0</v>
      </c>
      <c r="J5127">
        <v>0</v>
      </c>
      <c r="K5127">
        <v>0</v>
      </c>
      <c r="L5127">
        <v>6.666666666666667</v>
      </c>
      <c r="M5127">
        <v>4</v>
      </c>
      <c r="N5127">
        <v>3</v>
      </c>
      <c r="O5127">
        <v>3</v>
      </c>
      <c r="P5127">
        <v>1</v>
      </c>
      <c r="Q5127">
        <v>0</v>
      </c>
      <c r="R5127">
        <v>7</v>
      </c>
      <c r="S5127">
        <v>1</v>
      </c>
      <c r="T5127">
        <v>0</v>
      </c>
      <c r="U5127">
        <v>0</v>
      </c>
    </row>
    <row r="5128" spans="1:21" x14ac:dyDescent="0.35">
      <c r="A5128" t="s">
        <v>611</v>
      </c>
      <c r="B5128">
        <v>44444</v>
      </c>
      <c r="C5128" t="s">
        <v>602</v>
      </c>
      <c r="D5128" t="s">
        <v>43</v>
      </c>
      <c r="E5128">
        <v>1</v>
      </c>
      <c r="F5128">
        <v>0</v>
      </c>
      <c r="G5128">
        <v>0</v>
      </c>
      <c r="H5128">
        <v>1</v>
      </c>
      <c r="I5128">
        <v>0</v>
      </c>
      <c r="J5128">
        <v>0</v>
      </c>
      <c r="K5128">
        <v>0</v>
      </c>
      <c r="L5128">
        <v>6.666666666666667</v>
      </c>
      <c r="M5128">
        <v>1</v>
      </c>
      <c r="N5128">
        <v>0</v>
      </c>
      <c r="O5128">
        <v>0</v>
      </c>
      <c r="P5128">
        <v>0</v>
      </c>
      <c r="Q5128">
        <v>3</v>
      </c>
      <c r="R5128">
        <v>10</v>
      </c>
      <c r="S5128">
        <v>0</v>
      </c>
      <c r="T5128">
        <v>0</v>
      </c>
      <c r="U5128">
        <v>0</v>
      </c>
    </row>
    <row r="5129" spans="1:21" x14ac:dyDescent="0.35">
      <c r="A5129" t="s">
        <v>611</v>
      </c>
      <c r="B5129">
        <v>44445</v>
      </c>
      <c r="C5129" t="s">
        <v>596</v>
      </c>
      <c r="D5129" t="s">
        <v>52</v>
      </c>
      <c r="E5129">
        <v>1</v>
      </c>
      <c r="F5129">
        <v>0</v>
      </c>
      <c r="G5129">
        <v>0</v>
      </c>
      <c r="H5129">
        <v>1</v>
      </c>
      <c r="I5129">
        <v>0</v>
      </c>
      <c r="J5129">
        <v>0</v>
      </c>
      <c r="K5129">
        <v>0</v>
      </c>
      <c r="L5129">
        <v>6</v>
      </c>
      <c r="M5129">
        <v>3</v>
      </c>
      <c r="N5129">
        <v>0</v>
      </c>
      <c r="O5129">
        <v>0</v>
      </c>
      <c r="P5129">
        <v>0</v>
      </c>
      <c r="Q5129">
        <v>0</v>
      </c>
      <c r="R5129">
        <v>6</v>
      </c>
      <c r="S5129">
        <v>0</v>
      </c>
      <c r="T5129">
        <v>0</v>
      </c>
      <c r="U5129">
        <v>0</v>
      </c>
    </row>
    <row r="5130" spans="1:21" x14ac:dyDescent="0.35">
      <c r="A5130" t="s">
        <v>611</v>
      </c>
      <c r="B5130">
        <v>44446</v>
      </c>
      <c r="C5130" t="s">
        <v>599</v>
      </c>
      <c r="D5130" t="s">
        <v>52</v>
      </c>
      <c r="E5130">
        <v>1</v>
      </c>
      <c r="F5130">
        <v>0</v>
      </c>
      <c r="G5130">
        <v>0</v>
      </c>
      <c r="H5130">
        <v>1</v>
      </c>
      <c r="I5130">
        <v>0</v>
      </c>
      <c r="J5130">
        <v>0</v>
      </c>
      <c r="K5130">
        <v>0</v>
      </c>
      <c r="L5130">
        <v>6</v>
      </c>
      <c r="M5130">
        <v>7</v>
      </c>
      <c r="N5130">
        <v>1</v>
      </c>
      <c r="O5130">
        <v>1</v>
      </c>
      <c r="P5130">
        <v>0</v>
      </c>
      <c r="Q5130">
        <v>0</v>
      </c>
      <c r="R5130">
        <v>6</v>
      </c>
      <c r="S5130">
        <v>0</v>
      </c>
      <c r="T5130">
        <v>0</v>
      </c>
      <c r="U5130">
        <v>0</v>
      </c>
    </row>
    <row r="5131" spans="1:21" x14ac:dyDescent="0.35">
      <c r="A5131" t="s">
        <v>611</v>
      </c>
      <c r="B5131">
        <v>44447</v>
      </c>
      <c r="C5131" t="s">
        <v>608</v>
      </c>
      <c r="D5131" t="s">
        <v>52</v>
      </c>
      <c r="E5131">
        <v>1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5.666666666666667</v>
      </c>
      <c r="M5131">
        <v>5</v>
      </c>
      <c r="N5131">
        <v>3</v>
      </c>
      <c r="O5131">
        <v>3</v>
      </c>
      <c r="P5131">
        <v>1</v>
      </c>
      <c r="Q5131">
        <v>3</v>
      </c>
      <c r="R5131">
        <v>4</v>
      </c>
      <c r="S5131">
        <v>0</v>
      </c>
      <c r="T5131">
        <v>0</v>
      </c>
      <c r="U5131">
        <v>0</v>
      </c>
    </row>
    <row r="5132" spans="1:21" x14ac:dyDescent="0.35">
      <c r="A5132" t="s">
        <v>611</v>
      </c>
      <c r="B5132">
        <v>44448</v>
      </c>
      <c r="C5132" t="s">
        <v>387</v>
      </c>
      <c r="D5132" t="s">
        <v>52</v>
      </c>
      <c r="E5132">
        <v>1</v>
      </c>
      <c r="F5132">
        <v>0</v>
      </c>
      <c r="G5132">
        <v>0</v>
      </c>
      <c r="H5132">
        <v>1</v>
      </c>
      <c r="I5132">
        <v>0</v>
      </c>
      <c r="J5132">
        <v>0</v>
      </c>
      <c r="K5132">
        <v>0</v>
      </c>
      <c r="L5132">
        <v>6.666666666666667</v>
      </c>
      <c r="M5132">
        <v>5</v>
      </c>
      <c r="N5132">
        <v>2</v>
      </c>
      <c r="O5132">
        <v>2</v>
      </c>
      <c r="P5132">
        <v>1</v>
      </c>
      <c r="Q5132">
        <v>2</v>
      </c>
      <c r="R5132">
        <v>8</v>
      </c>
      <c r="S5132">
        <v>1</v>
      </c>
      <c r="T5132">
        <v>0</v>
      </c>
      <c r="U5132">
        <v>0</v>
      </c>
    </row>
    <row r="5133" spans="1:21" x14ac:dyDescent="0.35">
      <c r="A5133" t="s">
        <v>611</v>
      </c>
      <c r="B5133">
        <v>44449</v>
      </c>
      <c r="C5133" t="s">
        <v>602</v>
      </c>
      <c r="D5133" t="s">
        <v>67</v>
      </c>
      <c r="E5133">
        <v>1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4.333333333333333</v>
      </c>
      <c r="M5133">
        <v>8</v>
      </c>
      <c r="N5133">
        <v>3</v>
      </c>
      <c r="O5133">
        <v>3</v>
      </c>
      <c r="P5133">
        <v>2</v>
      </c>
      <c r="Q5133">
        <v>2</v>
      </c>
      <c r="R5133">
        <v>8</v>
      </c>
      <c r="S5133">
        <v>0</v>
      </c>
      <c r="T5133">
        <v>0</v>
      </c>
      <c r="U5133">
        <v>0</v>
      </c>
    </row>
    <row r="5134" spans="1:21" x14ac:dyDescent="0.35">
      <c r="A5134" t="s">
        <v>611</v>
      </c>
      <c r="B5134" t="s">
        <v>0</v>
      </c>
      <c r="C5134" t="s">
        <v>1</v>
      </c>
      <c r="D5134" t="s">
        <v>2</v>
      </c>
      <c r="E5134" t="s">
        <v>3</v>
      </c>
      <c r="F5134" t="s">
        <v>4</v>
      </c>
      <c r="G5134" t="s">
        <v>5</v>
      </c>
      <c r="H5134" t="s">
        <v>6</v>
      </c>
      <c r="I5134" t="s">
        <v>7</v>
      </c>
      <c r="J5134" t="s">
        <v>8</v>
      </c>
      <c r="K5134" t="s">
        <v>9</v>
      </c>
      <c r="L5134" t="s">
        <v>10</v>
      </c>
      <c r="M5134" t="s">
        <v>11</v>
      </c>
      <c r="N5134" t="s">
        <v>12</v>
      </c>
      <c r="O5134" t="s">
        <v>13</v>
      </c>
      <c r="P5134" t="s">
        <v>14</v>
      </c>
      <c r="Q5134" t="s">
        <v>15</v>
      </c>
      <c r="R5134" t="s">
        <v>16</v>
      </c>
      <c r="S5134" t="s">
        <v>17</v>
      </c>
      <c r="T5134" t="s">
        <v>18</v>
      </c>
      <c r="U5134" t="s">
        <v>19</v>
      </c>
    </row>
    <row r="5135" spans="1:21" x14ac:dyDescent="0.35">
      <c r="A5135" t="s">
        <v>611</v>
      </c>
      <c r="B5135" t="s">
        <v>167</v>
      </c>
      <c r="C5135" t="s">
        <v>596</v>
      </c>
      <c r="D5135" t="s">
        <v>67</v>
      </c>
      <c r="E5135">
        <v>1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2.3333333333333335</v>
      </c>
      <c r="M5135">
        <v>8</v>
      </c>
      <c r="N5135">
        <v>7</v>
      </c>
      <c r="O5135">
        <v>7</v>
      </c>
      <c r="P5135">
        <v>2</v>
      </c>
      <c r="Q5135">
        <v>1</v>
      </c>
      <c r="R5135">
        <v>4</v>
      </c>
      <c r="S5135">
        <v>0</v>
      </c>
      <c r="T5135">
        <v>0</v>
      </c>
      <c r="U5135">
        <v>0</v>
      </c>
    </row>
    <row r="5136" spans="1:21" x14ac:dyDescent="0.35">
      <c r="A5136" t="s">
        <v>611</v>
      </c>
      <c r="B5136" t="s">
        <v>168</v>
      </c>
      <c r="C5136" t="s">
        <v>609</v>
      </c>
      <c r="D5136" t="s">
        <v>67</v>
      </c>
      <c r="E5136">
        <v>1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4</v>
      </c>
      <c r="M5136">
        <v>3</v>
      </c>
      <c r="N5136">
        <v>1</v>
      </c>
      <c r="O5136">
        <v>1</v>
      </c>
      <c r="P5136">
        <v>1</v>
      </c>
      <c r="Q5136">
        <v>2</v>
      </c>
      <c r="R5136">
        <v>3</v>
      </c>
      <c r="S5136">
        <v>1</v>
      </c>
      <c r="T5136">
        <v>0</v>
      </c>
      <c r="U5136">
        <v>1</v>
      </c>
    </row>
    <row r="5137" spans="1:21" x14ac:dyDescent="0.35">
      <c r="A5137" t="s">
        <v>611</v>
      </c>
      <c r="B5137">
        <v>44451</v>
      </c>
      <c r="C5137" t="s">
        <v>599</v>
      </c>
      <c r="D5137" t="s">
        <v>67</v>
      </c>
      <c r="E5137">
        <v>1</v>
      </c>
      <c r="F5137">
        <v>0</v>
      </c>
      <c r="G5137">
        <v>0</v>
      </c>
      <c r="H5137">
        <v>1</v>
      </c>
      <c r="I5137">
        <v>0</v>
      </c>
      <c r="J5137">
        <v>0</v>
      </c>
      <c r="K5137">
        <v>0</v>
      </c>
      <c r="L5137">
        <v>6</v>
      </c>
      <c r="M5137">
        <v>6</v>
      </c>
      <c r="N5137">
        <v>5</v>
      </c>
      <c r="O5137">
        <v>5</v>
      </c>
      <c r="P5137">
        <v>2</v>
      </c>
      <c r="Q5137">
        <v>2</v>
      </c>
      <c r="R5137">
        <v>6</v>
      </c>
      <c r="S5137">
        <v>0</v>
      </c>
      <c r="T5137">
        <v>0</v>
      </c>
      <c r="U5137">
        <v>0</v>
      </c>
    </row>
    <row r="5138" spans="1:21" x14ac:dyDescent="0.35">
      <c r="A5138" t="s">
        <v>611</v>
      </c>
      <c r="B5138">
        <v>44452</v>
      </c>
      <c r="C5138" t="s">
        <v>608</v>
      </c>
      <c r="D5138" t="s">
        <v>35</v>
      </c>
      <c r="E5138">
        <v>1</v>
      </c>
      <c r="F5138">
        <v>0</v>
      </c>
      <c r="G5138">
        <v>0</v>
      </c>
      <c r="H5138">
        <v>1</v>
      </c>
      <c r="I5138">
        <v>0</v>
      </c>
      <c r="J5138">
        <v>0</v>
      </c>
      <c r="K5138">
        <v>0</v>
      </c>
      <c r="L5138">
        <v>8</v>
      </c>
      <c r="M5138">
        <v>1</v>
      </c>
      <c r="N5138">
        <v>0</v>
      </c>
      <c r="O5138">
        <v>0</v>
      </c>
      <c r="P5138">
        <v>0</v>
      </c>
      <c r="Q5138">
        <v>0</v>
      </c>
      <c r="R5138">
        <v>10</v>
      </c>
      <c r="S5138">
        <v>1</v>
      </c>
      <c r="T5138">
        <v>0</v>
      </c>
      <c r="U5138">
        <v>0</v>
      </c>
    </row>
    <row r="5139" spans="1:21" x14ac:dyDescent="0.35">
      <c r="A5139" t="s">
        <v>611</v>
      </c>
      <c r="B5139">
        <v>44453</v>
      </c>
      <c r="C5139" t="s">
        <v>387</v>
      </c>
      <c r="D5139" t="s">
        <v>35</v>
      </c>
      <c r="E5139">
        <v>1</v>
      </c>
      <c r="F5139">
        <v>0</v>
      </c>
      <c r="G5139">
        <v>0</v>
      </c>
      <c r="H5139">
        <v>0</v>
      </c>
      <c r="I5139">
        <v>1</v>
      </c>
      <c r="J5139">
        <v>0</v>
      </c>
      <c r="K5139">
        <v>0</v>
      </c>
      <c r="L5139">
        <v>7</v>
      </c>
      <c r="M5139">
        <v>4</v>
      </c>
      <c r="N5139">
        <v>1</v>
      </c>
      <c r="O5139">
        <v>1</v>
      </c>
      <c r="P5139">
        <v>1</v>
      </c>
      <c r="Q5139">
        <v>0</v>
      </c>
      <c r="R5139">
        <v>4</v>
      </c>
      <c r="S5139">
        <v>1</v>
      </c>
      <c r="T5139">
        <v>0</v>
      </c>
      <c r="U5139">
        <v>0</v>
      </c>
    </row>
    <row r="5140" spans="1:21" x14ac:dyDescent="0.35">
      <c r="A5140" t="s">
        <v>611</v>
      </c>
      <c r="B5140">
        <v>44454</v>
      </c>
      <c r="C5140" t="s">
        <v>602</v>
      </c>
      <c r="D5140" t="s">
        <v>35</v>
      </c>
      <c r="E5140">
        <v>1</v>
      </c>
      <c r="F5140">
        <v>0</v>
      </c>
      <c r="G5140">
        <v>0</v>
      </c>
      <c r="H5140">
        <v>1</v>
      </c>
      <c r="I5140">
        <v>0</v>
      </c>
      <c r="J5140">
        <v>0</v>
      </c>
      <c r="K5140">
        <v>0</v>
      </c>
      <c r="L5140">
        <v>7</v>
      </c>
      <c r="M5140">
        <v>4</v>
      </c>
      <c r="N5140">
        <v>1</v>
      </c>
      <c r="O5140">
        <v>1</v>
      </c>
      <c r="P5140">
        <v>1</v>
      </c>
      <c r="Q5140">
        <v>0</v>
      </c>
      <c r="R5140">
        <v>13</v>
      </c>
      <c r="S5140">
        <v>0</v>
      </c>
      <c r="T5140">
        <v>0</v>
      </c>
      <c r="U5140">
        <v>0</v>
      </c>
    </row>
    <row r="5141" spans="1:21" x14ac:dyDescent="0.35">
      <c r="A5141" t="s">
        <v>611</v>
      </c>
      <c r="B5141">
        <v>44456</v>
      </c>
      <c r="C5141" t="s">
        <v>596</v>
      </c>
      <c r="D5141" t="s">
        <v>30</v>
      </c>
      <c r="E5141">
        <v>1</v>
      </c>
      <c r="F5141">
        <v>0</v>
      </c>
      <c r="G5141">
        <v>0</v>
      </c>
      <c r="H5141">
        <v>0</v>
      </c>
      <c r="I5141">
        <v>1</v>
      </c>
      <c r="J5141">
        <v>0</v>
      </c>
      <c r="K5141">
        <v>0</v>
      </c>
      <c r="L5141">
        <v>2</v>
      </c>
      <c r="M5141">
        <v>5</v>
      </c>
      <c r="N5141">
        <v>5</v>
      </c>
      <c r="O5141">
        <v>5</v>
      </c>
      <c r="P5141">
        <v>2</v>
      </c>
      <c r="Q5141">
        <v>1</v>
      </c>
      <c r="R5141">
        <v>2</v>
      </c>
      <c r="S5141">
        <v>0</v>
      </c>
      <c r="T5141">
        <v>0</v>
      </c>
      <c r="U5141">
        <v>0</v>
      </c>
    </row>
    <row r="5142" spans="1:21" x14ac:dyDescent="0.35">
      <c r="A5142" t="s">
        <v>611</v>
      </c>
      <c r="B5142">
        <v>44457</v>
      </c>
      <c r="C5142" t="s">
        <v>599</v>
      </c>
      <c r="D5142" t="s">
        <v>30</v>
      </c>
      <c r="E5142">
        <v>1</v>
      </c>
      <c r="F5142">
        <v>0</v>
      </c>
      <c r="G5142">
        <v>0</v>
      </c>
      <c r="H5142">
        <v>1</v>
      </c>
      <c r="I5142">
        <v>0</v>
      </c>
      <c r="J5142">
        <v>0</v>
      </c>
      <c r="K5142">
        <v>0</v>
      </c>
      <c r="L5142">
        <v>5.666666666666667</v>
      </c>
      <c r="M5142">
        <v>3</v>
      </c>
      <c r="N5142">
        <v>2</v>
      </c>
      <c r="O5142">
        <v>2</v>
      </c>
      <c r="P5142">
        <v>1</v>
      </c>
      <c r="Q5142">
        <v>2</v>
      </c>
      <c r="R5142">
        <v>5</v>
      </c>
      <c r="S5142">
        <v>0</v>
      </c>
      <c r="T5142">
        <v>0</v>
      </c>
      <c r="U5142">
        <v>0</v>
      </c>
    </row>
    <row r="5143" spans="1:21" x14ac:dyDescent="0.35">
      <c r="A5143" t="s">
        <v>611</v>
      </c>
      <c r="B5143">
        <v>44458</v>
      </c>
      <c r="C5143" t="s">
        <v>387</v>
      </c>
      <c r="D5143" t="s">
        <v>30</v>
      </c>
      <c r="E5143">
        <v>1</v>
      </c>
      <c r="F5143">
        <v>0</v>
      </c>
      <c r="G5143">
        <v>0</v>
      </c>
      <c r="H5143">
        <v>1</v>
      </c>
      <c r="I5143">
        <v>0</v>
      </c>
      <c r="J5143">
        <v>0</v>
      </c>
      <c r="K5143">
        <v>0</v>
      </c>
      <c r="L5143">
        <v>6.666666666666667</v>
      </c>
      <c r="M5143">
        <v>4</v>
      </c>
      <c r="N5143">
        <v>3</v>
      </c>
      <c r="O5143">
        <v>3</v>
      </c>
      <c r="P5143">
        <v>1</v>
      </c>
      <c r="Q5143">
        <v>1</v>
      </c>
      <c r="R5143">
        <v>6</v>
      </c>
      <c r="S5143">
        <v>1</v>
      </c>
      <c r="T5143">
        <v>0</v>
      </c>
      <c r="U5143">
        <v>0</v>
      </c>
    </row>
    <row r="5144" spans="1:21" x14ac:dyDescent="0.35">
      <c r="A5144" t="s">
        <v>611</v>
      </c>
      <c r="B5144">
        <v>44459</v>
      </c>
      <c r="C5144" t="s">
        <v>602</v>
      </c>
      <c r="D5144" t="s">
        <v>51</v>
      </c>
      <c r="E5144">
        <v>1</v>
      </c>
      <c r="F5144">
        <v>0</v>
      </c>
      <c r="G5144">
        <v>0</v>
      </c>
      <c r="H5144">
        <v>0</v>
      </c>
      <c r="I5144">
        <v>1</v>
      </c>
      <c r="J5144">
        <v>0</v>
      </c>
      <c r="K5144">
        <v>0</v>
      </c>
      <c r="L5144">
        <v>4.666666666666667</v>
      </c>
      <c r="M5144">
        <v>7</v>
      </c>
      <c r="N5144">
        <v>3</v>
      </c>
      <c r="O5144">
        <v>3</v>
      </c>
      <c r="P5144">
        <v>1</v>
      </c>
      <c r="Q5144">
        <v>2</v>
      </c>
      <c r="R5144">
        <v>5</v>
      </c>
      <c r="S5144">
        <v>0</v>
      </c>
      <c r="T5144">
        <v>0</v>
      </c>
      <c r="U5144">
        <v>1</v>
      </c>
    </row>
    <row r="5145" spans="1:21" x14ac:dyDescent="0.35">
      <c r="A5145" t="s">
        <v>611</v>
      </c>
      <c r="B5145">
        <v>44460</v>
      </c>
      <c r="C5145" t="s">
        <v>608</v>
      </c>
      <c r="D5145" t="s">
        <v>51</v>
      </c>
      <c r="E5145">
        <v>1</v>
      </c>
      <c r="F5145">
        <v>0</v>
      </c>
      <c r="G5145">
        <v>0</v>
      </c>
      <c r="H5145">
        <v>1</v>
      </c>
      <c r="I5145">
        <v>0</v>
      </c>
      <c r="J5145">
        <v>0</v>
      </c>
      <c r="K5145">
        <v>0</v>
      </c>
      <c r="L5145">
        <v>6</v>
      </c>
      <c r="M5145">
        <v>5</v>
      </c>
      <c r="N5145">
        <v>2</v>
      </c>
      <c r="O5145">
        <v>2</v>
      </c>
      <c r="P5145">
        <v>0</v>
      </c>
      <c r="Q5145">
        <v>6</v>
      </c>
      <c r="R5145">
        <v>7</v>
      </c>
      <c r="S5145">
        <v>1</v>
      </c>
      <c r="T5145">
        <v>0</v>
      </c>
      <c r="U5145">
        <v>0</v>
      </c>
    </row>
    <row r="5146" spans="1:21" x14ac:dyDescent="0.35">
      <c r="A5146" t="s">
        <v>611</v>
      </c>
      <c r="B5146">
        <v>44461</v>
      </c>
      <c r="C5146" t="s">
        <v>610</v>
      </c>
      <c r="D5146" t="s">
        <v>51</v>
      </c>
      <c r="E5146">
        <v>1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1</v>
      </c>
      <c r="M5146">
        <v>1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0</v>
      </c>
      <c r="T5146">
        <v>0</v>
      </c>
      <c r="U5146">
        <v>0</v>
      </c>
    </row>
    <row r="5147" spans="1:21" x14ac:dyDescent="0.35">
      <c r="A5147" t="s">
        <v>611</v>
      </c>
      <c r="B5147">
        <v>44462</v>
      </c>
      <c r="C5147" t="s">
        <v>599</v>
      </c>
      <c r="D5147" t="s">
        <v>56</v>
      </c>
      <c r="E5147">
        <v>1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3</v>
      </c>
      <c r="M5147">
        <v>7</v>
      </c>
      <c r="N5147">
        <v>2</v>
      </c>
      <c r="O5147">
        <v>2</v>
      </c>
      <c r="P5147">
        <v>0</v>
      </c>
      <c r="Q5147">
        <v>2</v>
      </c>
      <c r="R5147">
        <v>6</v>
      </c>
      <c r="S5147">
        <v>0</v>
      </c>
      <c r="T5147">
        <v>0</v>
      </c>
      <c r="U5147">
        <v>0</v>
      </c>
    </row>
    <row r="5148" spans="1:21" x14ac:dyDescent="0.35">
      <c r="A5148" t="s">
        <v>611</v>
      </c>
      <c r="B5148">
        <v>44463</v>
      </c>
      <c r="C5148" t="s">
        <v>387</v>
      </c>
      <c r="D5148" t="s">
        <v>56</v>
      </c>
      <c r="E5148">
        <v>1</v>
      </c>
      <c r="F5148">
        <v>0</v>
      </c>
      <c r="G5148">
        <v>0</v>
      </c>
      <c r="H5148">
        <v>0</v>
      </c>
      <c r="I5148">
        <v>1</v>
      </c>
      <c r="J5148">
        <v>0</v>
      </c>
      <c r="K5148">
        <v>0</v>
      </c>
      <c r="L5148">
        <v>6</v>
      </c>
      <c r="M5148">
        <v>5</v>
      </c>
      <c r="N5148">
        <v>3</v>
      </c>
      <c r="O5148">
        <v>3</v>
      </c>
      <c r="P5148">
        <v>1</v>
      </c>
      <c r="Q5148">
        <v>2</v>
      </c>
      <c r="R5148">
        <v>10</v>
      </c>
      <c r="S5148">
        <v>0</v>
      </c>
      <c r="T5148">
        <v>0</v>
      </c>
      <c r="U5148">
        <v>0</v>
      </c>
    </row>
    <row r="5149" spans="1:21" x14ac:dyDescent="0.35">
      <c r="A5149" t="s">
        <v>611</v>
      </c>
      <c r="B5149">
        <v>44464</v>
      </c>
      <c r="C5149" t="s">
        <v>602</v>
      </c>
      <c r="D5149" t="s">
        <v>56</v>
      </c>
      <c r="E5149">
        <v>1</v>
      </c>
      <c r="F5149">
        <v>0</v>
      </c>
      <c r="G5149">
        <v>0</v>
      </c>
      <c r="H5149">
        <v>1</v>
      </c>
      <c r="I5149">
        <v>0</v>
      </c>
      <c r="J5149">
        <v>0</v>
      </c>
      <c r="K5149">
        <v>0</v>
      </c>
      <c r="L5149">
        <v>6</v>
      </c>
      <c r="M5149">
        <v>3</v>
      </c>
      <c r="N5149">
        <v>1</v>
      </c>
      <c r="O5149">
        <v>1</v>
      </c>
      <c r="P5149">
        <v>0</v>
      </c>
      <c r="Q5149">
        <v>4</v>
      </c>
      <c r="R5149">
        <v>6</v>
      </c>
      <c r="S5149">
        <v>1</v>
      </c>
      <c r="T5149">
        <v>0</v>
      </c>
      <c r="U5149">
        <v>0</v>
      </c>
    </row>
    <row r="5150" spans="1:21" x14ac:dyDescent="0.35">
      <c r="A5150" t="s">
        <v>611</v>
      </c>
      <c r="B5150">
        <v>44465</v>
      </c>
      <c r="C5150" t="s">
        <v>608</v>
      </c>
      <c r="D5150" t="s">
        <v>56</v>
      </c>
      <c r="E5150">
        <v>1</v>
      </c>
      <c r="F5150">
        <v>0</v>
      </c>
      <c r="G5150">
        <v>0</v>
      </c>
      <c r="H5150">
        <v>1</v>
      </c>
      <c r="I5150">
        <v>0</v>
      </c>
      <c r="J5150">
        <v>0</v>
      </c>
      <c r="K5150">
        <v>0</v>
      </c>
      <c r="L5150">
        <v>5.666666666666667</v>
      </c>
      <c r="M5150">
        <v>6</v>
      </c>
      <c r="N5150">
        <v>2</v>
      </c>
      <c r="O5150">
        <v>2</v>
      </c>
      <c r="P5150">
        <v>1</v>
      </c>
      <c r="Q5150">
        <v>2</v>
      </c>
      <c r="R5150">
        <v>8</v>
      </c>
      <c r="S5150">
        <v>2</v>
      </c>
      <c r="T5150">
        <v>0</v>
      </c>
      <c r="U5150">
        <v>0</v>
      </c>
    </row>
    <row r="5151" spans="1:21" x14ac:dyDescent="0.35">
      <c r="A5151" t="s">
        <v>611</v>
      </c>
      <c r="B5151">
        <v>44467</v>
      </c>
      <c r="C5151" t="s">
        <v>596</v>
      </c>
      <c r="D5151" t="s">
        <v>71</v>
      </c>
      <c r="E5151">
        <v>1</v>
      </c>
      <c r="F5151">
        <v>0</v>
      </c>
      <c r="G5151">
        <v>0</v>
      </c>
      <c r="H5151">
        <v>0</v>
      </c>
      <c r="I5151">
        <v>1</v>
      </c>
      <c r="J5151">
        <v>0</v>
      </c>
      <c r="K5151">
        <v>0</v>
      </c>
      <c r="L5151">
        <v>4.333333333333333</v>
      </c>
      <c r="M5151">
        <v>6</v>
      </c>
      <c r="N5151">
        <v>3</v>
      </c>
      <c r="O5151">
        <v>3</v>
      </c>
      <c r="P5151">
        <v>1</v>
      </c>
      <c r="Q5151">
        <v>1</v>
      </c>
      <c r="R5151">
        <v>3</v>
      </c>
      <c r="S5151">
        <v>0</v>
      </c>
      <c r="T5151">
        <v>0</v>
      </c>
      <c r="U5151">
        <v>0</v>
      </c>
    </row>
    <row r="5152" spans="1:21" x14ac:dyDescent="0.35">
      <c r="A5152" t="s">
        <v>611</v>
      </c>
      <c r="B5152">
        <v>44468</v>
      </c>
      <c r="C5152" t="s">
        <v>387</v>
      </c>
      <c r="D5152" t="s">
        <v>71</v>
      </c>
      <c r="E5152">
        <v>1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6</v>
      </c>
      <c r="M5152">
        <v>4</v>
      </c>
      <c r="N5152">
        <v>3</v>
      </c>
      <c r="O5152">
        <v>3</v>
      </c>
      <c r="P5152">
        <v>0</v>
      </c>
      <c r="Q5152">
        <v>0</v>
      </c>
      <c r="R5152">
        <v>7</v>
      </c>
      <c r="S5152">
        <v>0</v>
      </c>
      <c r="T5152">
        <v>0</v>
      </c>
      <c r="U5152">
        <v>0</v>
      </c>
    </row>
    <row r="5153" spans="1:21" x14ac:dyDescent="0.35">
      <c r="A5153" t="s">
        <v>611</v>
      </c>
      <c r="B5153">
        <v>44469</v>
      </c>
      <c r="C5153" t="s">
        <v>602</v>
      </c>
      <c r="D5153" t="s">
        <v>71</v>
      </c>
      <c r="E5153">
        <v>1</v>
      </c>
      <c r="F5153">
        <v>0</v>
      </c>
      <c r="G5153">
        <v>0</v>
      </c>
      <c r="H5153">
        <v>0</v>
      </c>
      <c r="I5153">
        <v>1</v>
      </c>
      <c r="J5153">
        <v>0</v>
      </c>
      <c r="K5153">
        <v>0</v>
      </c>
      <c r="L5153">
        <v>5.333333333333333</v>
      </c>
      <c r="M5153">
        <v>4</v>
      </c>
      <c r="N5153">
        <v>5</v>
      </c>
      <c r="O5153">
        <v>5</v>
      </c>
      <c r="P5153">
        <v>4</v>
      </c>
      <c r="Q5153">
        <v>3</v>
      </c>
      <c r="R5153">
        <v>4</v>
      </c>
      <c r="S5153">
        <v>0</v>
      </c>
      <c r="T5153">
        <v>0</v>
      </c>
      <c r="U5153">
        <v>0</v>
      </c>
    </row>
    <row r="5154" spans="1:21" x14ac:dyDescent="0.35">
      <c r="A5154" t="s">
        <v>611</v>
      </c>
      <c r="B5154">
        <v>44470</v>
      </c>
      <c r="C5154" t="s">
        <v>599</v>
      </c>
      <c r="D5154" t="s">
        <v>53</v>
      </c>
      <c r="E5154">
        <v>1</v>
      </c>
      <c r="F5154">
        <v>0</v>
      </c>
      <c r="G5154">
        <v>0</v>
      </c>
      <c r="H5154">
        <v>1</v>
      </c>
      <c r="I5154">
        <v>0</v>
      </c>
      <c r="J5154">
        <v>0</v>
      </c>
      <c r="K5154">
        <v>0</v>
      </c>
      <c r="L5154">
        <v>7</v>
      </c>
      <c r="M5154">
        <v>6</v>
      </c>
      <c r="N5154">
        <v>2</v>
      </c>
      <c r="O5154">
        <v>2</v>
      </c>
      <c r="P5154">
        <v>1</v>
      </c>
      <c r="Q5154">
        <v>1</v>
      </c>
      <c r="R5154">
        <v>5</v>
      </c>
      <c r="S5154">
        <v>0</v>
      </c>
      <c r="T5154">
        <v>0</v>
      </c>
      <c r="U5154">
        <v>0</v>
      </c>
    </row>
    <row r="5155" spans="1:21" x14ac:dyDescent="0.35">
      <c r="A5155" t="s">
        <v>611</v>
      </c>
      <c r="B5155" t="s">
        <v>0</v>
      </c>
      <c r="C5155" t="s">
        <v>1</v>
      </c>
      <c r="D5155" t="s">
        <v>2</v>
      </c>
      <c r="E5155" t="s">
        <v>3</v>
      </c>
      <c r="F5155" t="s">
        <v>4</v>
      </c>
      <c r="G5155" t="s">
        <v>5</v>
      </c>
      <c r="H5155" t="s">
        <v>6</v>
      </c>
      <c r="I5155" t="s">
        <v>7</v>
      </c>
      <c r="J5155" t="s">
        <v>8</v>
      </c>
      <c r="K5155" t="s">
        <v>9</v>
      </c>
      <c r="L5155" t="s">
        <v>10</v>
      </c>
      <c r="M5155" t="s">
        <v>11</v>
      </c>
      <c r="N5155" t="s">
        <v>12</v>
      </c>
      <c r="O5155" t="s">
        <v>13</v>
      </c>
      <c r="P5155" t="s">
        <v>14</v>
      </c>
      <c r="Q5155" t="s">
        <v>15</v>
      </c>
      <c r="R5155" t="s">
        <v>16</v>
      </c>
      <c r="S5155" t="s">
        <v>17</v>
      </c>
      <c r="T5155" t="s">
        <v>18</v>
      </c>
      <c r="U5155" t="s">
        <v>19</v>
      </c>
    </row>
    <row r="5156" spans="1:21" x14ac:dyDescent="0.35">
      <c r="A5156" t="s">
        <v>611</v>
      </c>
      <c r="B5156">
        <v>44471</v>
      </c>
      <c r="C5156" t="s">
        <v>608</v>
      </c>
      <c r="D5156" t="s">
        <v>53</v>
      </c>
      <c r="E5156">
        <v>1</v>
      </c>
      <c r="F5156">
        <v>0</v>
      </c>
      <c r="G5156">
        <v>0</v>
      </c>
      <c r="H5156">
        <v>1</v>
      </c>
      <c r="I5156">
        <v>0</v>
      </c>
      <c r="J5156">
        <v>0</v>
      </c>
      <c r="K5156">
        <v>0</v>
      </c>
      <c r="L5156">
        <v>7</v>
      </c>
      <c r="M5156">
        <v>1</v>
      </c>
      <c r="N5156">
        <v>1</v>
      </c>
      <c r="O5156">
        <v>1</v>
      </c>
      <c r="P5156">
        <v>0</v>
      </c>
      <c r="Q5156">
        <v>1</v>
      </c>
      <c r="R5156">
        <v>10</v>
      </c>
      <c r="S5156">
        <v>1</v>
      </c>
      <c r="T5156">
        <v>0</v>
      </c>
      <c r="U5156">
        <v>0</v>
      </c>
    </row>
    <row r="5157" spans="1:21" x14ac:dyDescent="0.35">
      <c r="A5157" t="s">
        <v>611</v>
      </c>
      <c r="B5157">
        <v>44472</v>
      </c>
      <c r="C5157" t="s">
        <v>596</v>
      </c>
      <c r="D5157" t="s">
        <v>53</v>
      </c>
      <c r="E5157">
        <v>1</v>
      </c>
      <c r="F5157">
        <v>0</v>
      </c>
      <c r="G5157">
        <v>0</v>
      </c>
      <c r="H5157">
        <v>1</v>
      </c>
      <c r="I5157">
        <v>0</v>
      </c>
      <c r="J5157">
        <v>0</v>
      </c>
      <c r="K5157">
        <v>0</v>
      </c>
      <c r="L5157">
        <v>5</v>
      </c>
      <c r="M5157">
        <v>6</v>
      </c>
      <c r="N5157">
        <v>2</v>
      </c>
      <c r="O5157">
        <v>2</v>
      </c>
      <c r="P5157">
        <v>1</v>
      </c>
      <c r="Q5157">
        <v>1</v>
      </c>
      <c r="R5157">
        <v>7</v>
      </c>
      <c r="S5157">
        <v>1</v>
      </c>
      <c r="T5157">
        <v>0</v>
      </c>
      <c r="U5157">
        <v>0</v>
      </c>
    </row>
    <row r="5158" spans="1:21" x14ac:dyDescent="0.35">
      <c r="A5158" t="s">
        <v>611</v>
      </c>
      <c r="B5158" t="s">
        <v>77</v>
      </c>
      <c r="C5158" t="s">
        <v>78</v>
      </c>
      <c r="E5158">
        <v>162</v>
      </c>
      <c r="F5158">
        <v>1</v>
      </c>
      <c r="G5158">
        <v>0</v>
      </c>
      <c r="H5158">
        <v>61</v>
      </c>
      <c r="I5158">
        <v>40</v>
      </c>
      <c r="J5158">
        <v>0</v>
      </c>
      <c r="K5158">
        <v>1</v>
      </c>
      <c r="L5158">
        <v>836.33333333333337</v>
      </c>
      <c r="M5158">
        <v>766</v>
      </c>
      <c r="N5158">
        <v>376</v>
      </c>
      <c r="O5158">
        <v>352</v>
      </c>
      <c r="P5158">
        <v>127</v>
      </c>
      <c r="Q5158">
        <v>239</v>
      </c>
      <c r="R5158">
        <v>873</v>
      </c>
      <c r="S5158">
        <v>39</v>
      </c>
      <c r="T5158">
        <v>2</v>
      </c>
      <c r="U5158">
        <v>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AF64DB-4C38-4446-B75C-1B03C362DAAF}">
  <dimension ref="A1:O397"/>
  <sheetViews>
    <sheetView workbookViewId="0">
      <selection activeCell="G3" sqref="G3"/>
    </sheetView>
  </sheetViews>
  <sheetFormatPr defaultRowHeight="14.5" x14ac:dyDescent="0.35"/>
  <cols>
    <col min="1" max="1" width="19.453125" bestFit="1" customWidth="1"/>
    <col min="3" max="3" width="15.81640625" bestFit="1" customWidth="1"/>
    <col min="4" max="4" width="12.54296875" bestFit="1" customWidth="1"/>
    <col min="5" max="6" width="12.54296875" customWidth="1"/>
    <col min="7" max="7" width="13.1796875" bestFit="1" customWidth="1"/>
    <col min="8" max="12" width="13.1796875" customWidth="1"/>
  </cols>
  <sheetData>
    <row r="1" spans="1:15" x14ac:dyDescent="0.35">
      <c r="A1" t="s">
        <v>614</v>
      </c>
      <c r="C1" t="s">
        <v>637</v>
      </c>
      <c r="D1" t="s">
        <v>638</v>
      </c>
      <c r="E1" t="s">
        <v>644</v>
      </c>
      <c r="F1" t="s">
        <v>645</v>
      </c>
      <c r="G1" t="s">
        <v>639</v>
      </c>
      <c r="H1" t="s">
        <v>667</v>
      </c>
      <c r="I1" t="s">
        <v>668</v>
      </c>
      <c r="N1" t="s">
        <v>665</v>
      </c>
      <c r="O1" t="s">
        <v>684</v>
      </c>
    </row>
    <row r="2" spans="1:15" x14ac:dyDescent="0.35">
      <c r="A2" t="str" cm="1">
        <f t="array" ref="A2:A397">_xlfn.UNIQUE('Filtered Data'!$C$2:$C$4859)</f>
        <v>Dylan Bundy</v>
      </c>
      <c r="C2" t="s">
        <v>617</v>
      </c>
      <c r="D2" t="s">
        <v>630</v>
      </c>
      <c r="E2" t="s">
        <v>641</v>
      </c>
      <c r="F2" t="s">
        <v>642</v>
      </c>
      <c r="G2" t="s">
        <v>660</v>
      </c>
      <c r="H2" t="s">
        <v>669</v>
      </c>
      <c r="I2" t="s">
        <v>674</v>
      </c>
      <c r="N2" t="s">
        <v>80</v>
      </c>
      <c r="O2" t="s">
        <v>685</v>
      </c>
    </row>
    <row r="3" spans="1:15" x14ac:dyDescent="0.35">
      <c r="A3" t="str">
        <v>Andrew Heaney</v>
      </c>
      <c r="C3" t="s">
        <v>618</v>
      </c>
      <c r="D3" t="s">
        <v>621</v>
      </c>
      <c r="E3" t="s">
        <v>643</v>
      </c>
      <c r="F3" t="s">
        <v>646</v>
      </c>
      <c r="G3" t="s">
        <v>661</v>
      </c>
      <c r="H3" t="s">
        <v>670</v>
      </c>
      <c r="I3" t="s">
        <v>675</v>
      </c>
      <c r="N3" t="s">
        <v>121</v>
      </c>
      <c r="O3" t="s">
        <v>686</v>
      </c>
    </row>
    <row r="4" spans="1:15" x14ac:dyDescent="0.35">
      <c r="A4" t="str">
        <v>Alex Cobb</v>
      </c>
      <c r="C4" t="s">
        <v>620</v>
      </c>
      <c r="D4" t="s">
        <v>622</v>
      </c>
      <c r="E4" t="s">
        <v>647</v>
      </c>
      <c r="F4" t="s">
        <v>648</v>
      </c>
      <c r="G4" t="s">
        <v>662</v>
      </c>
      <c r="H4" t="s">
        <v>671</v>
      </c>
      <c r="I4" t="s">
        <v>676</v>
      </c>
      <c r="N4" t="s">
        <v>145</v>
      </c>
    </row>
    <row r="5" spans="1:15" x14ac:dyDescent="0.35">
      <c r="A5" t="str">
        <v>Shohei Ohtani</v>
      </c>
      <c r="C5" t="s">
        <v>632</v>
      </c>
      <c r="D5" t="s">
        <v>633</v>
      </c>
      <c r="E5" t="s">
        <v>655</v>
      </c>
      <c r="F5" t="s">
        <v>657</v>
      </c>
      <c r="G5" t="s">
        <v>663</v>
      </c>
      <c r="H5" t="s">
        <v>672</v>
      </c>
      <c r="I5" t="s">
        <v>677</v>
      </c>
      <c r="N5" t="s">
        <v>170</v>
      </c>
    </row>
    <row r="6" spans="1:15" x14ac:dyDescent="0.35">
      <c r="A6" t="str">
        <v>Jose Quintana</v>
      </c>
      <c r="C6" t="s">
        <v>634</v>
      </c>
      <c r="D6" t="s">
        <v>635</v>
      </c>
      <c r="E6" t="s">
        <v>656</v>
      </c>
      <c r="F6" t="s">
        <v>658</v>
      </c>
      <c r="G6" t="s">
        <v>664</v>
      </c>
      <c r="H6" t="s">
        <v>673</v>
      </c>
      <c r="I6" t="s">
        <v>678</v>
      </c>
      <c r="N6" t="s">
        <v>191</v>
      </c>
    </row>
    <row r="7" spans="1:15" x14ac:dyDescent="0.35">
      <c r="A7" t="str">
        <v>Griffin Canning</v>
      </c>
      <c r="C7" t="s">
        <v>688</v>
      </c>
      <c r="D7" t="s">
        <v>690</v>
      </c>
      <c r="E7" t="s">
        <v>693</v>
      </c>
      <c r="F7" t="s">
        <v>694</v>
      </c>
      <c r="G7" t="s">
        <v>695</v>
      </c>
      <c r="H7" t="s">
        <v>698</v>
      </c>
      <c r="I7" t="s">
        <v>699</v>
      </c>
      <c r="N7" t="s">
        <v>210</v>
      </c>
    </row>
    <row r="8" spans="1:15" x14ac:dyDescent="0.35">
      <c r="A8" t="str">
        <v>Junior Guerra</v>
      </c>
      <c r="N8" t="s">
        <v>243</v>
      </c>
    </row>
    <row r="9" spans="1:15" x14ac:dyDescent="0.35">
      <c r="A9" t="str">
        <v>Patrick Sandoval</v>
      </c>
      <c r="N9" t="s">
        <v>242</v>
      </c>
    </row>
    <row r="10" spans="1:15" x14ac:dyDescent="0.35">
      <c r="A10" t="str">
        <v>Jose Suarez</v>
      </c>
      <c r="N10" t="s">
        <v>265</v>
      </c>
    </row>
    <row r="11" spans="1:15" x14ac:dyDescent="0.35">
      <c r="A11" t="str">
        <v>Jaime Barria</v>
      </c>
      <c r="N11" t="s">
        <v>284</v>
      </c>
    </row>
    <row r="12" spans="1:15" x14ac:dyDescent="0.35">
      <c r="A12" t="str">
        <v>Reid Detmers</v>
      </c>
      <c r="N12" t="s">
        <v>304</v>
      </c>
    </row>
    <row r="13" spans="1:15" x14ac:dyDescent="0.35">
      <c r="A13" t="str">
        <v>Chris Rodriguez</v>
      </c>
      <c r="N13" t="s">
        <v>327</v>
      </c>
    </row>
    <row r="14" spans="1:15" x14ac:dyDescent="0.35">
      <c r="A14" t="str">
        <v>Cooper Criswell</v>
      </c>
      <c r="N14" t="s">
        <v>337</v>
      </c>
    </row>
    <row r="15" spans="1:15" x14ac:dyDescent="0.35">
      <c r="A15" t="str">
        <v>Mike Mayers</v>
      </c>
      <c r="N15" t="s">
        <v>352</v>
      </c>
    </row>
    <row r="16" spans="1:15" x14ac:dyDescent="0.35">
      <c r="A16" t="str">
        <v>Packy Naughton</v>
      </c>
      <c r="N16" t="s">
        <v>372</v>
      </c>
    </row>
    <row r="17" spans="1:14" x14ac:dyDescent="0.35">
      <c r="A17" t="str">
        <v>Janson Junk</v>
      </c>
      <c r="N17" t="s">
        <v>385</v>
      </c>
    </row>
    <row r="18" spans="1:14" x14ac:dyDescent="0.35">
      <c r="A18" t="str">
        <v>Jhonathan Diaz</v>
      </c>
      <c r="N18" t="s">
        <v>404</v>
      </c>
    </row>
    <row r="19" spans="1:14" x14ac:dyDescent="0.35">
      <c r="A19" t="str">
        <v>Madison Bumgarner</v>
      </c>
      <c r="N19" t="s">
        <v>426</v>
      </c>
    </row>
    <row r="20" spans="1:14" x14ac:dyDescent="0.35">
      <c r="A20" t="str">
        <v>Merrill Kelly</v>
      </c>
      <c r="N20" t="s">
        <v>452</v>
      </c>
    </row>
    <row r="21" spans="1:14" x14ac:dyDescent="0.35">
      <c r="A21" t="str">
        <v>Caleb Smith</v>
      </c>
      <c r="N21" t="s">
        <v>467</v>
      </c>
    </row>
    <row r="22" spans="1:14" x14ac:dyDescent="0.35">
      <c r="A22" t="str">
        <v>Taylor Widener</v>
      </c>
      <c r="N22" t="s">
        <v>476</v>
      </c>
    </row>
    <row r="23" spans="1:14" x14ac:dyDescent="0.35">
      <c r="A23" t="str">
        <v>Luke Weaver</v>
      </c>
      <c r="N23" t="s">
        <v>495</v>
      </c>
    </row>
    <row r="24" spans="1:14" x14ac:dyDescent="0.35">
      <c r="A24" t="str">
        <v>Riley Smith</v>
      </c>
      <c r="N24" t="s">
        <v>512</v>
      </c>
    </row>
    <row r="25" spans="1:14" x14ac:dyDescent="0.35">
      <c r="A25" t="str">
        <v>Zac Gallen</v>
      </c>
      <c r="N25" t="s">
        <v>522</v>
      </c>
    </row>
    <row r="26" spans="1:14" x14ac:dyDescent="0.35">
      <c r="A26" t="str">
        <v>Matt Peacock</v>
      </c>
      <c r="N26" t="s">
        <v>536</v>
      </c>
    </row>
    <row r="27" spans="1:14" x14ac:dyDescent="0.35">
      <c r="A27" t="str">
        <v>Seth Frankoff</v>
      </c>
      <c r="N27" t="s">
        <v>550</v>
      </c>
    </row>
    <row r="28" spans="1:14" x14ac:dyDescent="0.35">
      <c r="A28" t="str">
        <v>Corbin Martin</v>
      </c>
      <c r="N28" t="s">
        <v>565</v>
      </c>
    </row>
    <row r="29" spans="1:14" x14ac:dyDescent="0.35">
      <c r="A29" t="str">
        <v>Jon Duplantier</v>
      </c>
      <c r="N29" t="s">
        <v>580</v>
      </c>
    </row>
    <row r="30" spans="1:14" x14ac:dyDescent="0.35">
      <c r="A30" t="str">
        <v>Alex Young</v>
      </c>
      <c r="N30" t="s">
        <v>595</v>
      </c>
    </row>
    <row r="31" spans="1:14" x14ac:dyDescent="0.35">
      <c r="A31" t="str">
        <v>Jacob Faria</v>
      </c>
      <c r="N31" t="s">
        <v>611</v>
      </c>
    </row>
    <row r="32" spans="1:14" x14ac:dyDescent="0.35">
      <c r="A32" t="str">
        <v>Humberto Castellanos</v>
      </c>
    </row>
    <row r="33" spans="1:1" x14ac:dyDescent="0.35">
      <c r="A33" t="str">
        <v>Tyler Gilbert</v>
      </c>
    </row>
    <row r="34" spans="1:1" x14ac:dyDescent="0.35">
      <c r="A34" t="str">
        <v>Humberto Mejia</v>
      </c>
    </row>
    <row r="35" spans="1:1" x14ac:dyDescent="0.35">
      <c r="A35" t="str">
        <v>Max Fried</v>
      </c>
    </row>
    <row r="36" spans="1:1" x14ac:dyDescent="0.35">
      <c r="A36" t="str">
        <v>Charlie Morton</v>
      </c>
    </row>
    <row r="37" spans="1:1" x14ac:dyDescent="0.35">
      <c r="A37" t="str">
        <v>Ian Anderson</v>
      </c>
    </row>
    <row r="38" spans="1:1" x14ac:dyDescent="0.35">
      <c r="A38" t="str">
        <v>Drew Smyly</v>
      </c>
    </row>
    <row r="39" spans="1:1" x14ac:dyDescent="0.35">
      <c r="A39" t="str">
        <v>Huascar Ynoa</v>
      </c>
    </row>
    <row r="40" spans="1:1" x14ac:dyDescent="0.35">
      <c r="A40" t="str">
        <v>Kyle Wright</v>
      </c>
    </row>
    <row r="41" spans="1:1" x14ac:dyDescent="0.35">
      <c r="A41" t="str">
        <v>Bryse Wilson</v>
      </c>
    </row>
    <row r="42" spans="1:1" x14ac:dyDescent="0.35">
      <c r="A42" t="str">
        <v>Tucker Davidson</v>
      </c>
    </row>
    <row r="43" spans="1:1" x14ac:dyDescent="0.35">
      <c r="A43" t="str">
        <v>Kyle Muller</v>
      </c>
    </row>
    <row r="44" spans="1:1" x14ac:dyDescent="0.35">
      <c r="A44" t="str">
        <v>Jesse Chavez</v>
      </c>
    </row>
    <row r="45" spans="1:1" x14ac:dyDescent="0.35">
      <c r="A45" t="str">
        <v>Touki Toussaint</v>
      </c>
    </row>
    <row r="46" spans="1:1" x14ac:dyDescent="0.35">
      <c r="A46" t="str">
        <v>John Means</v>
      </c>
    </row>
    <row r="47" spans="1:1" x14ac:dyDescent="0.35">
      <c r="A47" t="str">
        <v>Matt Harvey</v>
      </c>
    </row>
    <row r="48" spans="1:1" x14ac:dyDescent="0.35">
      <c r="A48" t="str">
        <v>Bruce Zimmermann</v>
      </c>
    </row>
    <row r="49" spans="1:1" x14ac:dyDescent="0.35">
      <c r="A49" t="str">
        <v>Jorge Lopez</v>
      </c>
    </row>
    <row r="50" spans="1:1" x14ac:dyDescent="0.35">
      <c r="A50" t="str">
        <v>Dean Kremer</v>
      </c>
    </row>
    <row r="51" spans="1:1" x14ac:dyDescent="0.35">
      <c r="A51" t="str">
        <v>Wade LeBlanc</v>
      </c>
    </row>
    <row r="52" spans="1:1" x14ac:dyDescent="0.35">
      <c r="A52" t="str">
        <v>Zac Lowther</v>
      </c>
    </row>
    <row r="53" spans="1:1" x14ac:dyDescent="0.35">
      <c r="A53" t="str">
        <v>Adam Plutko</v>
      </c>
    </row>
    <row r="54" spans="1:1" x14ac:dyDescent="0.35">
      <c r="A54" t="str">
        <v>Keegan Akin</v>
      </c>
    </row>
    <row r="55" spans="1:1" x14ac:dyDescent="0.35">
      <c r="A55" t="str">
        <v>Tom Eshelman</v>
      </c>
    </row>
    <row r="56" spans="1:1" x14ac:dyDescent="0.35">
      <c r="A56" t="str">
        <v>Travis Lakins</v>
      </c>
    </row>
    <row r="57" spans="1:1" x14ac:dyDescent="0.35">
      <c r="A57" t="str">
        <v>Spenser Watkins</v>
      </c>
    </row>
    <row r="58" spans="1:1" x14ac:dyDescent="0.35">
      <c r="A58" t="str">
        <v>Alex Wells</v>
      </c>
    </row>
    <row r="59" spans="1:1" x14ac:dyDescent="0.35">
      <c r="A59" t="str">
        <v>Chris Ellis</v>
      </c>
    </row>
    <row r="60" spans="1:1" x14ac:dyDescent="0.35">
      <c r="A60" t="str">
        <v>Conner Greene</v>
      </c>
    </row>
    <row r="61" spans="1:1" x14ac:dyDescent="0.35">
      <c r="A61" t="str">
        <v>Nathan Eovaldi</v>
      </c>
    </row>
    <row r="62" spans="1:1" x14ac:dyDescent="0.35">
      <c r="A62" t="str">
        <v>Tanner Houck</v>
      </c>
    </row>
    <row r="63" spans="1:1" x14ac:dyDescent="0.35">
      <c r="A63" t="str">
        <v>Garrett Richards</v>
      </c>
    </row>
    <row r="64" spans="1:1" x14ac:dyDescent="0.35">
      <c r="A64" t="str">
        <v>Nick Pivetta</v>
      </c>
    </row>
    <row r="65" spans="1:1" x14ac:dyDescent="0.35">
      <c r="A65" t="str">
        <v>Martin Perez</v>
      </c>
    </row>
    <row r="66" spans="1:1" x14ac:dyDescent="0.35">
      <c r="A66" t="str">
        <v>Eduardo Rodriguez</v>
      </c>
    </row>
    <row r="67" spans="1:1" x14ac:dyDescent="0.35">
      <c r="A67" t="str">
        <v>Chris Sale</v>
      </c>
    </row>
    <row r="68" spans="1:1" x14ac:dyDescent="0.35">
      <c r="A68" t="str">
        <v>Bradley Peacock</v>
      </c>
    </row>
    <row r="69" spans="1:1" x14ac:dyDescent="0.35">
      <c r="A69" t="str">
        <v>Kutter Crawford</v>
      </c>
    </row>
    <row r="70" spans="1:1" x14ac:dyDescent="0.35">
      <c r="A70" t="str">
        <v>Connor Seabold</v>
      </c>
    </row>
    <row r="71" spans="1:1" x14ac:dyDescent="0.35">
      <c r="A71" t="str">
        <v>Kyle Hendricks</v>
      </c>
    </row>
    <row r="72" spans="1:1" x14ac:dyDescent="0.35">
      <c r="A72" t="str">
        <v>Jake Arrieta</v>
      </c>
    </row>
    <row r="73" spans="1:1" x14ac:dyDescent="0.35">
      <c r="A73" t="str">
        <v>Zach Davies</v>
      </c>
    </row>
    <row r="74" spans="1:1" x14ac:dyDescent="0.35">
      <c r="A74" t="str">
        <v>Trevor Williams</v>
      </c>
    </row>
    <row r="75" spans="1:1" x14ac:dyDescent="0.35">
      <c r="A75" t="str">
        <v>Adbert Alzolay</v>
      </c>
    </row>
    <row r="76" spans="1:1" x14ac:dyDescent="0.35">
      <c r="A76" t="str">
        <v>Alec Mills</v>
      </c>
    </row>
    <row r="77" spans="1:1" x14ac:dyDescent="0.35">
      <c r="A77" t="str">
        <v>Keegan Thompson</v>
      </c>
    </row>
    <row r="78" spans="1:1" x14ac:dyDescent="0.35">
      <c r="A78" t="str">
        <v>Kohl Stewart</v>
      </c>
    </row>
    <row r="79" spans="1:1" x14ac:dyDescent="0.35">
      <c r="A79" t="str">
        <v>Robert Stock</v>
      </c>
    </row>
    <row r="80" spans="1:1" x14ac:dyDescent="0.35">
      <c r="A80" t="str">
        <v>Justin Steele</v>
      </c>
    </row>
    <row r="81" spans="1:1" x14ac:dyDescent="0.35">
      <c r="A81" t="str">
        <v>Adrian Sampson</v>
      </c>
    </row>
    <row r="82" spans="1:1" x14ac:dyDescent="0.35">
      <c r="A82" t="str">
        <v>Cory Abbott</v>
      </c>
    </row>
    <row r="83" spans="1:1" x14ac:dyDescent="0.35">
      <c r="A83" t="str">
        <v>Lucas Giolito</v>
      </c>
    </row>
    <row r="84" spans="1:1" x14ac:dyDescent="0.35">
      <c r="A84" t="str">
        <v>Dallas Keuchel</v>
      </c>
    </row>
    <row r="85" spans="1:1" x14ac:dyDescent="0.35">
      <c r="A85" t="str">
        <v>Lance Lynn</v>
      </c>
    </row>
    <row r="86" spans="1:1" x14ac:dyDescent="0.35">
      <c r="A86" t="str">
        <v>Dylan Cease</v>
      </c>
    </row>
    <row r="87" spans="1:1" x14ac:dyDescent="0.35">
      <c r="A87" t="str">
        <v>Carlos Rodon</v>
      </c>
    </row>
    <row r="88" spans="1:1" x14ac:dyDescent="0.35">
      <c r="A88" t="str">
        <v>Michael Kopech</v>
      </c>
    </row>
    <row r="89" spans="1:1" x14ac:dyDescent="0.35">
      <c r="A89" t="str">
        <v>Jimmy Lambert</v>
      </c>
    </row>
    <row r="90" spans="1:1" x14ac:dyDescent="0.35">
      <c r="A90" t="str">
        <v>Ryan Burr</v>
      </c>
    </row>
    <row r="91" spans="1:1" x14ac:dyDescent="0.35">
      <c r="A91" t="str">
        <v>Reynaldo Lopez</v>
      </c>
    </row>
    <row r="92" spans="1:1" x14ac:dyDescent="0.35">
      <c r="A92" t="str">
        <v>Luis Castillo</v>
      </c>
    </row>
    <row r="93" spans="1:1" x14ac:dyDescent="0.35">
      <c r="A93" t="str">
        <v>Tyler Mahle</v>
      </c>
    </row>
    <row r="94" spans="1:1" x14ac:dyDescent="0.35">
      <c r="A94" t="str">
        <v>Jeff Hoffman</v>
      </c>
    </row>
    <row r="95" spans="1:1" x14ac:dyDescent="0.35">
      <c r="A95" t="str">
        <v>Jose De Leon</v>
      </c>
    </row>
    <row r="96" spans="1:1" x14ac:dyDescent="0.35">
      <c r="A96" t="str">
        <v>Wade Miley</v>
      </c>
    </row>
    <row r="97" spans="1:1" x14ac:dyDescent="0.35">
      <c r="A97" t="str">
        <v>Sonny Gray</v>
      </c>
    </row>
    <row r="98" spans="1:1" x14ac:dyDescent="0.35">
      <c r="A98" t="str">
        <v>Vladimir Gutierrez</v>
      </c>
    </row>
    <row r="99" spans="1:1" x14ac:dyDescent="0.35">
      <c r="A99" t="str">
        <v>Tony Santillan</v>
      </c>
    </row>
    <row r="100" spans="1:1" x14ac:dyDescent="0.35">
      <c r="A100" t="str">
        <v>Reiver Sanmartin</v>
      </c>
    </row>
    <row r="101" spans="1:1" x14ac:dyDescent="0.35">
      <c r="A101" t="str">
        <v>Riley O'Brien</v>
      </c>
    </row>
    <row r="102" spans="1:1" x14ac:dyDescent="0.35">
      <c r="A102" t="str">
        <v>Shane Bieber</v>
      </c>
    </row>
    <row r="103" spans="1:1" x14ac:dyDescent="0.35">
      <c r="A103" t="str">
        <v>Zach Plesac</v>
      </c>
    </row>
    <row r="104" spans="1:1" x14ac:dyDescent="0.35">
      <c r="A104" t="str">
        <v>Aaron Civale</v>
      </c>
    </row>
    <row r="105" spans="1:1" x14ac:dyDescent="0.35">
      <c r="A105" t="str">
        <v>Logan Allen</v>
      </c>
    </row>
    <row r="106" spans="1:1" x14ac:dyDescent="0.35">
      <c r="A106" t="str">
        <v>Triston McKenzie</v>
      </c>
    </row>
    <row r="107" spans="1:1" x14ac:dyDescent="0.35">
      <c r="A107" t="str">
        <v>Phil Maton</v>
      </c>
    </row>
    <row r="108" spans="1:1" x14ac:dyDescent="0.35">
      <c r="A108" t="str">
        <v>Sam Hentges</v>
      </c>
    </row>
    <row r="109" spans="1:1" x14ac:dyDescent="0.35">
      <c r="A109" t="str">
        <v>Elijah Morgan</v>
      </c>
    </row>
    <row r="110" spans="1:1" x14ac:dyDescent="0.35">
      <c r="A110" t="str">
        <v>Cal Quantrill</v>
      </c>
    </row>
    <row r="111" spans="1:1" x14ac:dyDescent="0.35">
      <c r="A111" t="str">
        <v>Jean Carlos Mejia</v>
      </c>
    </row>
    <row r="112" spans="1:1" x14ac:dyDescent="0.35">
      <c r="A112" t="str">
        <v>Nick Wittgren</v>
      </c>
    </row>
    <row r="113" spans="1:1" x14ac:dyDescent="0.35">
      <c r="A113" t="str">
        <v>German Marquez</v>
      </c>
    </row>
    <row r="114" spans="1:1" x14ac:dyDescent="0.35">
      <c r="A114" t="str">
        <v>Antonio Senzatela</v>
      </c>
    </row>
    <row r="115" spans="1:1" x14ac:dyDescent="0.35">
      <c r="A115" t="str">
        <v>Jonathan Gray</v>
      </c>
    </row>
    <row r="116" spans="1:1" x14ac:dyDescent="0.35">
      <c r="A116" t="str">
        <v>Austin Gomber</v>
      </c>
    </row>
    <row r="117" spans="1:1" x14ac:dyDescent="0.35">
      <c r="A117" t="str">
        <v>Chi Chi Gonzalez</v>
      </c>
    </row>
    <row r="118" spans="1:1" x14ac:dyDescent="0.35">
      <c r="A118" t="str">
        <v>Ryan Castellani</v>
      </c>
    </row>
    <row r="119" spans="1:1" x14ac:dyDescent="0.35">
      <c r="A119" t="str">
        <v>Jhoulys Chacin</v>
      </c>
    </row>
    <row r="120" spans="1:1" x14ac:dyDescent="0.35">
      <c r="A120" t="str">
        <v>Kyle Freeland</v>
      </c>
    </row>
    <row r="121" spans="1:1" x14ac:dyDescent="0.35">
      <c r="A121" t="str">
        <v>Lucas Gilbreath</v>
      </c>
    </row>
    <row r="122" spans="1:1" x14ac:dyDescent="0.35">
      <c r="A122" t="str">
        <v>Ryan Feltner</v>
      </c>
    </row>
    <row r="123" spans="1:1" x14ac:dyDescent="0.35">
      <c r="A123" t="str">
        <v>Peter Lambert</v>
      </c>
    </row>
    <row r="124" spans="1:1" x14ac:dyDescent="0.35">
      <c r="A124" t="str">
        <v>Ashton Goudeau</v>
      </c>
    </row>
    <row r="125" spans="1:1" x14ac:dyDescent="0.35">
      <c r="A125" t="str">
        <v>Matt Boyd</v>
      </c>
    </row>
    <row r="126" spans="1:1" x14ac:dyDescent="0.35">
      <c r="A126" t="str">
        <v>Julio Teheran</v>
      </c>
    </row>
    <row r="127" spans="1:1" x14ac:dyDescent="0.35">
      <c r="A127" t="str">
        <v>Tarik Skubal</v>
      </c>
    </row>
    <row r="128" spans="1:1" x14ac:dyDescent="0.35">
      <c r="A128" t="str">
        <v>Jose Urena</v>
      </c>
    </row>
    <row r="129" spans="1:1" x14ac:dyDescent="0.35">
      <c r="A129" t="str">
        <v>Casey Mize</v>
      </c>
    </row>
    <row r="130" spans="1:1" x14ac:dyDescent="0.35">
      <c r="A130" t="str">
        <v>Derek Holland</v>
      </c>
    </row>
    <row r="131" spans="1:1" x14ac:dyDescent="0.35">
      <c r="A131" t="str">
        <v>Michael Fulmer</v>
      </c>
    </row>
    <row r="132" spans="1:1" x14ac:dyDescent="0.35">
      <c r="A132" t="str">
        <v>Spencer Turnbull</v>
      </c>
    </row>
    <row r="133" spans="1:1" x14ac:dyDescent="0.35">
      <c r="A133" t="str">
        <v>Tyler Alexander</v>
      </c>
    </row>
    <row r="134" spans="1:1" x14ac:dyDescent="0.35">
      <c r="A134" t="str">
        <v>Kyle Funkhouser</v>
      </c>
    </row>
    <row r="135" spans="1:1" x14ac:dyDescent="0.35">
      <c r="A135" t="str">
        <v>Matt Manning</v>
      </c>
    </row>
    <row r="136" spans="1:1" x14ac:dyDescent="0.35">
      <c r="A136" t="str">
        <v>Wily Peralta</v>
      </c>
    </row>
    <row r="137" spans="1:1" x14ac:dyDescent="0.35">
      <c r="A137" t="str">
        <v>Drew Hutchison</v>
      </c>
    </row>
    <row r="138" spans="1:1" x14ac:dyDescent="0.35">
      <c r="A138" t="str">
        <v>Sandy Alcantara</v>
      </c>
    </row>
    <row r="139" spans="1:1" x14ac:dyDescent="0.35">
      <c r="A139" t="str">
        <v>Pablo Lopez</v>
      </c>
    </row>
    <row r="140" spans="1:1" x14ac:dyDescent="0.35">
      <c r="A140" t="str">
        <v>Elieser Hernandez</v>
      </c>
    </row>
    <row r="141" spans="1:1" x14ac:dyDescent="0.35">
      <c r="A141" t="str">
        <v>Trevor Rogers</v>
      </c>
    </row>
    <row r="142" spans="1:1" x14ac:dyDescent="0.35">
      <c r="A142" t="str">
        <v>Nick Neidert</v>
      </c>
    </row>
    <row r="143" spans="1:1" x14ac:dyDescent="0.35">
      <c r="A143" t="str">
        <v>Daniel Castano</v>
      </c>
    </row>
    <row r="144" spans="1:1" x14ac:dyDescent="0.35">
      <c r="A144" t="str">
        <v>Ross Detwiler</v>
      </c>
    </row>
    <row r="145" spans="1:1" x14ac:dyDescent="0.35">
      <c r="A145" t="str">
        <v>Paul Campbell</v>
      </c>
    </row>
    <row r="146" spans="1:1" x14ac:dyDescent="0.35">
      <c r="A146" t="str">
        <v>Jordan Holloway</v>
      </c>
    </row>
    <row r="147" spans="1:1" x14ac:dyDescent="0.35">
      <c r="A147" t="str">
        <v>Cody Poteet</v>
      </c>
    </row>
    <row r="148" spans="1:1" x14ac:dyDescent="0.35">
      <c r="A148" t="str">
        <v>John Curtiss</v>
      </c>
    </row>
    <row r="149" spans="1:1" x14ac:dyDescent="0.35">
      <c r="A149" t="str">
        <v>Zach Thompson</v>
      </c>
    </row>
    <row r="150" spans="1:1" x14ac:dyDescent="0.35">
      <c r="A150" t="str">
        <v>Braxton Garrett</v>
      </c>
    </row>
    <row r="151" spans="1:1" x14ac:dyDescent="0.35">
      <c r="A151" t="str">
        <v>Anthony Bass</v>
      </c>
    </row>
    <row r="152" spans="1:1" x14ac:dyDescent="0.35">
      <c r="A152" t="str">
        <v>Anthony Bender</v>
      </c>
    </row>
    <row r="153" spans="1:1" x14ac:dyDescent="0.35">
      <c r="A153" t="str">
        <v>Jesus Luzardo</v>
      </c>
    </row>
    <row r="154" spans="1:1" x14ac:dyDescent="0.35">
      <c r="A154" t="str">
        <v>David Hess</v>
      </c>
    </row>
    <row r="155" spans="1:1" x14ac:dyDescent="0.35">
      <c r="A155" t="str">
        <v>Edward Cabrera</v>
      </c>
    </row>
    <row r="156" spans="1:1" x14ac:dyDescent="0.35">
      <c r="A156" t="str">
        <v>Zack Greinke</v>
      </c>
    </row>
    <row r="157" spans="1:1" x14ac:dyDescent="0.35">
      <c r="A157" t="str">
        <v>Cristian Javier</v>
      </c>
    </row>
    <row r="158" spans="1:1" x14ac:dyDescent="0.35">
      <c r="A158" t="str">
        <v>Lance McCullers</v>
      </c>
    </row>
    <row r="159" spans="1:1" x14ac:dyDescent="0.35">
      <c r="A159" t="str">
        <v>Jose Urquidy</v>
      </c>
    </row>
    <row r="160" spans="1:1" x14ac:dyDescent="0.35">
      <c r="A160" t="str">
        <v>Luis Garcia</v>
      </c>
    </row>
    <row r="161" spans="1:1" x14ac:dyDescent="0.35">
      <c r="A161" t="str">
        <v>Jake Odorizzi</v>
      </c>
    </row>
    <row r="162" spans="1:1" x14ac:dyDescent="0.35">
      <c r="A162" t="str">
        <v>Tyler Ivey</v>
      </c>
    </row>
    <row r="163" spans="1:1" x14ac:dyDescent="0.35">
      <c r="A163" t="str">
        <v>Framber Valdez</v>
      </c>
    </row>
    <row r="164" spans="1:1" x14ac:dyDescent="0.35">
      <c r="A164" t="str">
        <v>Brandon Bielak</v>
      </c>
    </row>
    <row r="165" spans="1:1" x14ac:dyDescent="0.35">
      <c r="A165" t="str">
        <v>Brad Keller</v>
      </c>
    </row>
    <row r="166" spans="1:1" x14ac:dyDescent="0.35">
      <c r="A166" t="str">
        <v>Mike Minor</v>
      </c>
    </row>
    <row r="167" spans="1:1" x14ac:dyDescent="0.35">
      <c r="A167" t="str">
        <v>Brady Singer</v>
      </c>
    </row>
    <row r="168" spans="1:1" x14ac:dyDescent="0.35">
      <c r="A168" t="str">
        <v>Daniel Duffy</v>
      </c>
    </row>
    <row r="169" spans="1:1" x14ac:dyDescent="0.35">
      <c r="A169" t="str">
        <v>Jakob Junis</v>
      </c>
    </row>
    <row r="170" spans="1:1" x14ac:dyDescent="0.35">
      <c r="A170" t="str">
        <v>Ervin Santana</v>
      </c>
    </row>
    <row r="171" spans="1:1" x14ac:dyDescent="0.35">
      <c r="A171" t="str">
        <v>Daniel Lynch</v>
      </c>
    </row>
    <row r="172" spans="1:1" x14ac:dyDescent="0.35">
      <c r="A172" t="str">
        <v>Kris Bubic</v>
      </c>
    </row>
    <row r="173" spans="1:1" x14ac:dyDescent="0.35">
      <c r="A173" t="str">
        <v>Jackson Kowar</v>
      </c>
    </row>
    <row r="174" spans="1:1" x14ac:dyDescent="0.35">
      <c r="A174" t="str">
        <v>Kyle Zimmer</v>
      </c>
    </row>
    <row r="175" spans="1:1" x14ac:dyDescent="0.35">
      <c r="A175" t="str">
        <v>Carlos Hernandez</v>
      </c>
    </row>
    <row r="176" spans="1:1" x14ac:dyDescent="0.35">
      <c r="A176" t="str">
        <v>Jon Heasley</v>
      </c>
    </row>
    <row r="177" spans="1:1" x14ac:dyDescent="0.35">
      <c r="A177" t="str">
        <v>Joel Payamps</v>
      </c>
    </row>
    <row r="178" spans="1:1" x14ac:dyDescent="0.35">
      <c r="A178" t="str">
        <v>Angel Zerpa</v>
      </c>
    </row>
    <row r="179" spans="1:1" x14ac:dyDescent="0.35">
      <c r="A179" t="str">
        <v>Clayton Kershaw</v>
      </c>
    </row>
    <row r="180" spans="1:1" x14ac:dyDescent="0.35">
      <c r="A180" t="str">
        <v>Trevor Bauer</v>
      </c>
    </row>
    <row r="181" spans="1:1" x14ac:dyDescent="0.35">
      <c r="A181" t="str">
        <v>Walker Buehler</v>
      </c>
    </row>
    <row r="182" spans="1:1" x14ac:dyDescent="0.35">
      <c r="A182" t="str">
        <v>Julio Urias</v>
      </c>
    </row>
    <row r="183" spans="1:1" x14ac:dyDescent="0.35">
      <c r="A183" t="str">
        <v>Dustin May</v>
      </c>
    </row>
    <row r="184" spans="1:1" x14ac:dyDescent="0.35">
      <c r="A184" t="str">
        <v>Edwin Uceta</v>
      </c>
    </row>
    <row r="185" spans="1:1" x14ac:dyDescent="0.35">
      <c r="A185" t="str">
        <v>Jimmy Nelson</v>
      </c>
    </row>
    <row r="186" spans="1:1" x14ac:dyDescent="0.35">
      <c r="A186" t="str">
        <v>David Price</v>
      </c>
    </row>
    <row r="187" spans="1:1" x14ac:dyDescent="0.35">
      <c r="A187" t="str">
        <v>Tony Gonsolin</v>
      </c>
    </row>
    <row r="188" spans="1:1" x14ac:dyDescent="0.35">
      <c r="A188" t="str">
        <v>Victor Gonzalez</v>
      </c>
    </row>
    <row r="189" spans="1:1" x14ac:dyDescent="0.35">
      <c r="A189" t="str">
        <v>Garrett Cleavinger</v>
      </c>
    </row>
    <row r="190" spans="1:1" x14ac:dyDescent="0.35">
      <c r="A190" t="str">
        <v>Jake Reed</v>
      </c>
    </row>
    <row r="191" spans="1:1" x14ac:dyDescent="0.35">
      <c r="A191" t="str">
        <v>Darien Nunez</v>
      </c>
    </row>
    <row r="192" spans="1:1" x14ac:dyDescent="0.35">
      <c r="A192" t="str">
        <v>Josiah Gray</v>
      </c>
    </row>
    <row r="193" spans="1:1" x14ac:dyDescent="0.35">
      <c r="A193" t="str">
        <v>Mitchell White</v>
      </c>
    </row>
    <row r="194" spans="1:1" x14ac:dyDescent="0.35">
      <c r="A194" t="str">
        <v>Max Scherzer</v>
      </c>
    </row>
    <row r="195" spans="1:1" x14ac:dyDescent="0.35">
      <c r="A195" t="str">
        <v>Justin Bruihl</v>
      </c>
    </row>
    <row r="196" spans="1:1" x14ac:dyDescent="0.35">
      <c r="A196" t="str">
        <v>Corey Knebel</v>
      </c>
    </row>
    <row r="197" spans="1:1" x14ac:dyDescent="0.35">
      <c r="A197" t="str">
        <v>Brusdar Graterol</v>
      </c>
    </row>
    <row r="198" spans="1:1" x14ac:dyDescent="0.35">
      <c r="A198" t="str">
        <v>Brandon Woodruff</v>
      </c>
    </row>
    <row r="199" spans="1:1" x14ac:dyDescent="0.35">
      <c r="A199" t="str">
        <v>Corbin Burnes</v>
      </c>
    </row>
    <row r="200" spans="1:1" x14ac:dyDescent="0.35">
      <c r="A200" t="str">
        <v>Adrian Houser</v>
      </c>
    </row>
    <row r="201" spans="1:1" x14ac:dyDescent="0.35">
      <c r="A201" t="str">
        <v>Brett Anderson</v>
      </c>
    </row>
    <row r="202" spans="1:1" x14ac:dyDescent="0.35">
      <c r="A202" t="str">
        <v>Freddy Peralta</v>
      </c>
    </row>
    <row r="203" spans="1:1" x14ac:dyDescent="0.35">
      <c r="A203" t="str">
        <v>Zachary Godley</v>
      </c>
    </row>
    <row r="204" spans="1:1" x14ac:dyDescent="0.35">
      <c r="A204" t="str">
        <v>Eric Lauer</v>
      </c>
    </row>
    <row r="205" spans="1:1" x14ac:dyDescent="0.35">
      <c r="A205" t="str">
        <v>Alec Bettinger</v>
      </c>
    </row>
    <row r="206" spans="1:1" x14ac:dyDescent="0.35">
      <c r="A206" t="str">
        <v>Brent Suter</v>
      </c>
    </row>
    <row r="207" spans="1:1" x14ac:dyDescent="0.35">
      <c r="A207" t="str">
        <v>Aaron Ashby</v>
      </c>
    </row>
    <row r="208" spans="1:1" x14ac:dyDescent="0.35">
      <c r="A208" t="str">
        <v>Kenta Maeda</v>
      </c>
    </row>
    <row r="209" spans="1:1" x14ac:dyDescent="0.35">
      <c r="A209" t="str">
        <v>Jose Berrios</v>
      </c>
    </row>
    <row r="210" spans="1:1" x14ac:dyDescent="0.35">
      <c r="A210" t="str">
        <v>Michael Pineda</v>
      </c>
    </row>
    <row r="211" spans="1:1" x14ac:dyDescent="0.35">
      <c r="A211" t="str">
        <v>Matthew Shoemaker</v>
      </c>
    </row>
    <row r="212" spans="1:1" x14ac:dyDescent="0.35">
      <c r="A212" t="str">
        <v>J.A. Happ</v>
      </c>
    </row>
    <row r="213" spans="1:1" x14ac:dyDescent="0.35">
      <c r="A213" t="str">
        <v>Lewis Thorpe</v>
      </c>
    </row>
    <row r="214" spans="1:1" x14ac:dyDescent="0.35">
      <c r="A214" t="str">
        <v>Bailey Ober</v>
      </c>
    </row>
    <row r="215" spans="1:1" x14ac:dyDescent="0.35">
      <c r="A215" t="str">
        <v>Randy Dobnak</v>
      </c>
    </row>
    <row r="216" spans="1:1" x14ac:dyDescent="0.35">
      <c r="A216" t="str">
        <v>Daniel Coulombe</v>
      </c>
    </row>
    <row r="217" spans="1:1" x14ac:dyDescent="0.35">
      <c r="A217" t="str">
        <v>Griffin Jax</v>
      </c>
    </row>
    <row r="218" spans="1:1" x14ac:dyDescent="0.35">
      <c r="A218" t="str">
        <v>Charlie Barnes</v>
      </c>
    </row>
    <row r="219" spans="1:1" x14ac:dyDescent="0.35">
      <c r="A219" t="str">
        <v>Beau Burrows</v>
      </c>
    </row>
    <row r="220" spans="1:1" x14ac:dyDescent="0.35">
      <c r="A220" t="str">
        <v>John Gant</v>
      </c>
    </row>
    <row r="221" spans="1:1" x14ac:dyDescent="0.35">
      <c r="A221" t="str">
        <v>Andrew Albers</v>
      </c>
    </row>
    <row r="222" spans="1:1" x14ac:dyDescent="0.35">
      <c r="A222" t="str">
        <v>Joe Ryan</v>
      </c>
    </row>
    <row r="223" spans="1:1" x14ac:dyDescent="0.35">
      <c r="A223" t="str">
        <v>Luke Farrell</v>
      </c>
    </row>
    <row r="224" spans="1:1" x14ac:dyDescent="0.35">
      <c r="A224" t="str">
        <v>Erick Fedde</v>
      </c>
    </row>
    <row r="225" spans="1:1" x14ac:dyDescent="0.35">
      <c r="A225" t="str">
        <v>Stephen Strasburg</v>
      </c>
    </row>
    <row r="226" spans="1:1" x14ac:dyDescent="0.35">
      <c r="A226" t="str">
        <v>Joe Ross</v>
      </c>
    </row>
    <row r="227" spans="1:1" x14ac:dyDescent="0.35">
      <c r="A227" t="str">
        <v>Patrick Corbin</v>
      </c>
    </row>
    <row r="228" spans="1:1" x14ac:dyDescent="0.35">
      <c r="A228" t="str">
        <v>Paolo Espino</v>
      </c>
    </row>
    <row r="229" spans="1:1" x14ac:dyDescent="0.35">
      <c r="A229" t="str">
        <v>Jon Lester</v>
      </c>
    </row>
    <row r="230" spans="1:1" x14ac:dyDescent="0.35">
      <c r="A230" t="str">
        <v>Austin Voth</v>
      </c>
    </row>
    <row r="231" spans="1:1" x14ac:dyDescent="0.35">
      <c r="A231" t="str">
        <v>Jefry Rodriguez</v>
      </c>
    </row>
    <row r="232" spans="1:1" x14ac:dyDescent="0.35">
      <c r="A232" t="str">
        <v>Sean Nolin</v>
      </c>
    </row>
    <row r="233" spans="1:1" x14ac:dyDescent="0.35">
      <c r="A233" t="str">
        <v>Josh Rogers</v>
      </c>
    </row>
    <row r="234" spans="1:1" x14ac:dyDescent="0.35">
      <c r="A234" t="str">
        <v>Joan Adon</v>
      </c>
    </row>
    <row r="235" spans="1:1" x14ac:dyDescent="0.35">
      <c r="A235" t="str">
        <v>Jacob deGrom</v>
      </c>
    </row>
    <row r="236" spans="1:1" x14ac:dyDescent="0.35">
      <c r="A236" t="str">
        <v>Marcus Stroman</v>
      </c>
    </row>
    <row r="237" spans="1:1" x14ac:dyDescent="0.35">
      <c r="A237" t="str">
        <v>David Peterson</v>
      </c>
    </row>
    <row r="238" spans="1:1" x14ac:dyDescent="0.35">
      <c r="A238" t="str">
        <v>Taijuan Walker</v>
      </c>
    </row>
    <row r="239" spans="1:1" x14ac:dyDescent="0.35">
      <c r="A239" t="str">
        <v>Joey Lucchesi</v>
      </c>
    </row>
    <row r="240" spans="1:1" x14ac:dyDescent="0.35">
      <c r="A240" t="str">
        <v>Miguel Castro</v>
      </c>
    </row>
    <row r="241" spans="1:1" x14ac:dyDescent="0.35">
      <c r="A241" t="str">
        <v>Tommy Hunter</v>
      </c>
    </row>
    <row r="242" spans="1:1" x14ac:dyDescent="0.35">
      <c r="A242" t="str">
        <v>Drew Smith</v>
      </c>
    </row>
    <row r="243" spans="1:1" x14ac:dyDescent="0.35">
      <c r="A243" t="str">
        <v>Jordan Yamamoto</v>
      </c>
    </row>
    <row r="244" spans="1:1" x14ac:dyDescent="0.35">
      <c r="A244" t="str">
        <v>Robert Gsellman</v>
      </c>
    </row>
    <row r="245" spans="1:1" x14ac:dyDescent="0.35">
      <c r="A245" t="str">
        <v>Jerad Eickhoff</v>
      </c>
    </row>
    <row r="246" spans="1:1" x14ac:dyDescent="0.35">
      <c r="A246" t="str">
        <v>Tylor Megill</v>
      </c>
    </row>
    <row r="247" spans="1:1" x14ac:dyDescent="0.35">
      <c r="A247" t="str">
        <v>Corey Oswalt</v>
      </c>
    </row>
    <row r="248" spans="1:1" x14ac:dyDescent="0.35">
      <c r="A248" t="str">
        <v>Aaron Loup</v>
      </c>
    </row>
    <row r="249" spans="1:1" x14ac:dyDescent="0.35">
      <c r="A249" t="str">
        <v>Rich Hill</v>
      </c>
    </row>
    <row r="250" spans="1:1" x14ac:dyDescent="0.35">
      <c r="A250" t="str">
        <v>Carlos Carrasco</v>
      </c>
    </row>
    <row r="251" spans="1:1" x14ac:dyDescent="0.35">
      <c r="A251" t="str">
        <v>Noah Syndergaard</v>
      </c>
    </row>
    <row r="252" spans="1:1" x14ac:dyDescent="0.35">
      <c r="A252" t="str">
        <v>Gerrit Cole</v>
      </c>
    </row>
    <row r="253" spans="1:1" x14ac:dyDescent="0.35">
      <c r="A253" t="str">
        <v>Corey Kluber</v>
      </c>
    </row>
    <row r="254" spans="1:1" x14ac:dyDescent="0.35">
      <c r="A254" t="str">
        <v>Domingo German</v>
      </c>
    </row>
    <row r="255" spans="1:1" x14ac:dyDescent="0.35">
      <c r="A255" t="str">
        <v>Jordan Montgomery</v>
      </c>
    </row>
    <row r="256" spans="1:1" x14ac:dyDescent="0.35">
      <c r="A256" t="str">
        <v>Jameson Taillon</v>
      </c>
    </row>
    <row r="257" spans="1:1" x14ac:dyDescent="0.35">
      <c r="A257" t="str">
        <v>Nick Nelson</v>
      </c>
    </row>
    <row r="258" spans="1:1" x14ac:dyDescent="0.35">
      <c r="A258" t="str">
        <v>Deivi Garcia</v>
      </c>
    </row>
    <row r="259" spans="1:1" x14ac:dyDescent="0.35">
      <c r="A259" t="str">
        <v>Michael King</v>
      </c>
    </row>
    <row r="260" spans="1:1" x14ac:dyDescent="0.35">
      <c r="A260" t="str">
        <v>Nestor Cortes</v>
      </c>
    </row>
    <row r="261" spans="1:1" x14ac:dyDescent="0.35">
      <c r="A261" t="str">
        <v>Asher Wojciechowski</v>
      </c>
    </row>
    <row r="262" spans="1:1" x14ac:dyDescent="0.35">
      <c r="A262" t="str">
        <v>Luis Gil</v>
      </c>
    </row>
    <row r="263" spans="1:1" x14ac:dyDescent="0.35">
      <c r="A263" t="str">
        <v>Wandy Peralta</v>
      </c>
    </row>
    <row r="264" spans="1:1" x14ac:dyDescent="0.35">
      <c r="A264" t="str">
        <v>Lucas Luetge</v>
      </c>
    </row>
    <row r="265" spans="1:1" x14ac:dyDescent="0.35">
      <c r="A265" t="str">
        <v>Clarke Schmidt</v>
      </c>
    </row>
    <row r="266" spans="1:1" x14ac:dyDescent="0.35">
      <c r="A266" t="str">
        <v>Chris Bassitt</v>
      </c>
    </row>
    <row r="267" spans="1:1" x14ac:dyDescent="0.35">
      <c r="A267" t="str">
        <v>Cole Irvin</v>
      </c>
    </row>
    <row r="268" spans="1:1" x14ac:dyDescent="0.35">
      <c r="A268" t="str">
        <v>Sean Manaea</v>
      </c>
    </row>
    <row r="269" spans="1:1" x14ac:dyDescent="0.35">
      <c r="A269" t="str">
        <v>Frankie Montas</v>
      </c>
    </row>
    <row r="270" spans="1:1" x14ac:dyDescent="0.35">
      <c r="A270" t="str">
        <v>Michael Fiers</v>
      </c>
    </row>
    <row r="271" spans="1:1" x14ac:dyDescent="0.35">
      <c r="A271" t="str">
        <v>James Kaprielian</v>
      </c>
    </row>
    <row r="272" spans="1:1" x14ac:dyDescent="0.35">
      <c r="A272" t="str">
        <v>Daulton Jefferies</v>
      </c>
    </row>
    <row r="273" spans="1:1" x14ac:dyDescent="0.35">
      <c r="A273" t="str">
        <v>Paul Blackburn</v>
      </c>
    </row>
    <row r="274" spans="1:1" x14ac:dyDescent="0.35">
      <c r="A274" t="str">
        <v>Aaron Nola</v>
      </c>
    </row>
    <row r="275" spans="1:1" x14ac:dyDescent="0.35">
      <c r="A275" t="str">
        <v>Zack Wheeler</v>
      </c>
    </row>
    <row r="276" spans="1:1" x14ac:dyDescent="0.35">
      <c r="A276" t="str">
        <v>Zach Eflin</v>
      </c>
    </row>
    <row r="277" spans="1:1" x14ac:dyDescent="0.35">
      <c r="A277" t="str">
        <v>Matt Moore</v>
      </c>
    </row>
    <row r="278" spans="1:1" x14ac:dyDescent="0.35">
      <c r="A278" t="str">
        <v>Chase Anderson</v>
      </c>
    </row>
    <row r="279" spans="1:1" x14ac:dyDescent="0.35">
      <c r="A279" t="str">
        <v>Vincent Velasquez</v>
      </c>
    </row>
    <row r="280" spans="1:1" x14ac:dyDescent="0.35">
      <c r="A280" t="str">
        <v>David Hale</v>
      </c>
    </row>
    <row r="281" spans="1:1" x14ac:dyDescent="0.35">
      <c r="A281" t="str">
        <v>Spencer Howard</v>
      </c>
    </row>
    <row r="282" spans="1:1" x14ac:dyDescent="0.35">
      <c r="A282" t="str">
        <v>Brandon Kintzler</v>
      </c>
    </row>
    <row r="283" spans="1:1" x14ac:dyDescent="0.35">
      <c r="A283" t="str">
        <v>Cristopher Sanchez</v>
      </c>
    </row>
    <row r="284" spans="1:1" x14ac:dyDescent="0.35">
      <c r="A284" t="str">
        <v>Kyle Gibson</v>
      </c>
    </row>
    <row r="285" spans="1:1" x14ac:dyDescent="0.35">
      <c r="A285" t="str">
        <v>Ranger Suarez</v>
      </c>
    </row>
    <row r="286" spans="1:1" x14ac:dyDescent="0.35">
      <c r="A286" t="str">
        <v>Connor Brogdon</v>
      </c>
    </row>
    <row r="287" spans="1:1" x14ac:dyDescent="0.35">
      <c r="A287" t="str">
        <v>Sam Coonrod</v>
      </c>
    </row>
    <row r="288" spans="1:1" x14ac:dyDescent="0.35">
      <c r="A288" t="str">
        <v>Cam Bedrosian</v>
      </c>
    </row>
    <row r="289" spans="1:1" x14ac:dyDescent="0.35">
      <c r="A289" t="str">
        <v>Adonis Medina</v>
      </c>
    </row>
    <row r="290" spans="1:1" x14ac:dyDescent="0.35">
      <c r="A290" t="str">
        <v>Hans Crouse</v>
      </c>
    </row>
    <row r="291" spans="1:1" x14ac:dyDescent="0.35">
      <c r="A291" t="str">
        <v>Bailey Falter</v>
      </c>
    </row>
    <row r="292" spans="1:1" x14ac:dyDescent="0.35">
      <c r="A292" t="str">
        <v>Chad Kuhl</v>
      </c>
    </row>
    <row r="293" spans="1:1" x14ac:dyDescent="0.35">
      <c r="A293" t="str">
        <v>Tyler Anderson</v>
      </c>
    </row>
    <row r="294" spans="1:1" x14ac:dyDescent="0.35">
      <c r="A294" t="str">
        <v>Mitch Keller</v>
      </c>
    </row>
    <row r="295" spans="1:1" x14ac:dyDescent="0.35">
      <c r="A295" t="str">
        <v>Jonathan Brubaker</v>
      </c>
    </row>
    <row r="296" spans="1:1" x14ac:dyDescent="0.35">
      <c r="A296" t="str">
        <v>Trevor Cahill</v>
      </c>
    </row>
    <row r="297" spans="1:1" x14ac:dyDescent="0.35">
      <c r="A297" t="str">
        <v>Miguel Yajure</v>
      </c>
    </row>
    <row r="298" spans="1:1" x14ac:dyDescent="0.35">
      <c r="A298" t="str">
        <v>Wil Crowe</v>
      </c>
    </row>
    <row r="299" spans="1:1" x14ac:dyDescent="0.35">
      <c r="A299" t="str">
        <v>Cody Ponce</v>
      </c>
    </row>
    <row r="300" spans="1:1" x14ac:dyDescent="0.35">
      <c r="A300" t="str">
        <v>Chase De Jong</v>
      </c>
    </row>
    <row r="301" spans="1:1" x14ac:dyDescent="0.35">
      <c r="A301" t="str">
        <v>Max Kranick</v>
      </c>
    </row>
    <row r="302" spans="1:1" x14ac:dyDescent="0.35">
      <c r="A302" t="str">
        <v>Luis Oviedo</v>
      </c>
    </row>
    <row r="303" spans="1:1" x14ac:dyDescent="0.35">
      <c r="A303" t="str">
        <v>Steven Brault</v>
      </c>
    </row>
    <row r="304" spans="1:1" x14ac:dyDescent="0.35">
      <c r="A304" t="str">
        <v>Dillon Peters</v>
      </c>
    </row>
    <row r="305" spans="1:1" x14ac:dyDescent="0.35">
      <c r="A305" t="str">
        <v>Connor Overton</v>
      </c>
    </row>
    <row r="306" spans="1:1" x14ac:dyDescent="0.35">
      <c r="A306" t="str">
        <v>Sam Howard</v>
      </c>
    </row>
    <row r="307" spans="1:1" x14ac:dyDescent="0.35">
      <c r="A307" t="str">
        <v>Roansy Contreras</v>
      </c>
    </row>
    <row r="308" spans="1:1" x14ac:dyDescent="0.35">
      <c r="A308" t="str">
        <v>Jack Flaherty</v>
      </c>
    </row>
    <row r="309" spans="1:1" x14ac:dyDescent="0.35">
      <c r="A309" t="str">
        <v>Adam Wainwright</v>
      </c>
    </row>
    <row r="310" spans="1:1" x14ac:dyDescent="0.35">
      <c r="A310" t="str">
        <v>Carlos Martinez</v>
      </c>
    </row>
    <row r="311" spans="1:1" x14ac:dyDescent="0.35">
      <c r="A311" t="str">
        <v>Daniel Poncedeleon</v>
      </c>
    </row>
    <row r="312" spans="1:1" x14ac:dyDescent="0.35">
      <c r="A312" t="str">
        <v>Kwang-hyun Kim</v>
      </c>
    </row>
    <row r="313" spans="1:1" x14ac:dyDescent="0.35">
      <c r="A313" t="str">
        <v>Johan Oviedo</v>
      </c>
    </row>
    <row r="314" spans="1:1" x14ac:dyDescent="0.35">
      <c r="A314" t="str">
        <v>Miles Mikolas</v>
      </c>
    </row>
    <row r="315" spans="1:1" x14ac:dyDescent="0.35">
      <c r="A315" t="str">
        <v>Jake Woodford</v>
      </c>
    </row>
    <row r="316" spans="1:1" x14ac:dyDescent="0.35">
      <c r="A316" t="str">
        <v>Dakota Hudson</v>
      </c>
    </row>
    <row r="317" spans="1:1" x14ac:dyDescent="0.35">
      <c r="A317" t="str">
        <v>Yu Darvish</v>
      </c>
    </row>
    <row r="318" spans="1:1" x14ac:dyDescent="0.35">
      <c r="A318" t="str">
        <v>Blake Snell</v>
      </c>
    </row>
    <row r="319" spans="1:1" x14ac:dyDescent="0.35">
      <c r="A319" t="str">
        <v>Joe Musgrove</v>
      </c>
    </row>
    <row r="320" spans="1:1" x14ac:dyDescent="0.35">
      <c r="A320" t="str">
        <v>Chris Paddack</v>
      </c>
    </row>
    <row r="321" spans="1:1" x14ac:dyDescent="0.35">
      <c r="A321" t="str">
        <v>Adrian Morejon</v>
      </c>
    </row>
    <row r="322" spans="1:1" x14ac:dyDescent="0.35">
      <c r="A322" t="str">
        <v>Ryan Weathers</v>
      </c>
    </row>
    <row r="323" spans="1:1" x14ac:dyDescent="0.35">
      <c r="A323" t="str">
        <v>Dinelson Lamet</v>
      </c>
    </row>
    <row r="324" spans="1:1" x14ac:dyDescent="0.35">
      <c r="A324" t="str">
        <v>Miguel Diaz</v>
      </c>
    </row>
    <row r="325" spans="1:1" x14ac:dyDescent="0.35">
      <c r="A325" t="str">
        <v>Craig Stammen</v>
      </c>
    </row>
    <row r="326" spans="1:1" x14ac:dyDescent="0.35">
      <c r="A326" t="str">
        <v>Reiss Knehr</v>
      </c>
    </row>
    <row r="327" spans="1:1" x14ac:dyDescent="0.35">
      <c r="A327" t="str">
        <v>Matt Strahm</v>
      </c>
    </row>
    <row r="328" spans="1:1" x14ac:dyDescent="0.35">
      <c r="A328" t="str">
        <v>Pierce Johnson</v>
      </c>
    </row>
    <row r="329" spans="1:1" x14ac:dyDescent="0.35">
      <c r="A329" t="str">
        <v>Pedro Avila</v>
      </c>
    </row>
    <row r="330" spans="1:1" x14ac:dyDescent="0.35">
      <c r="A330" t="str">
        <v>Kevin Gausman</v>
      </c>
    </row>
    <row r="331" spans="1:1" x14ac:dyDescent="0.35">
      <c r="A331" t="str">
        <v>Johnny Cueto</v>
      </c>
    </row>
    <row r="332" spans="1:1" x14ac:dyDescent="0.35">
      <c r="A332" t="str">
        <v>Logan Webb</v>
      </c>
    </row>
    <row r="333" spans="1:1" x14ac:dyDescent="0.35">
      <c r="A333" t="str">
        <v>Anthony DeSclafani</v>
      </c>
    </row>
    <row r="334" spans="1:1" x14ac:dyDescent="0.35">
      <c r="A334" t="str">
        <v>Aaron Sanchez</v>
      </c>
    </row>
    <row r="335" spans="1:1" x14ac:dyDescent="0.35">
      <c r="A335" t="str">
        <v>Alex Wood</v>
      </c>
    </row>
    <row r="336" spans="1:1" x14ac:dyDescent="0.35">
      <c r="A336" t="str">
        <v>Scott Kazmir</v>
      </c>
    </row>
    <row r="337" spans="1:1" x14ac:dyDescent="0.35">
      <c r="A337" t="str">
        <v>Zack Littell</v>
      </c>
    </row>
    <row r="338" spans="1:1" x14ac:dyDescent="0.35">
      <c r="A338" t="str">
        <v>Conner Menez</v>
      </c>
    </row>
    <row r="339" spans="1:1" x14ac:dyDescent="0.35">
      <c r="A339" t="str">
        <v>Sam Long</v>
      </c>
    </row>
    <row r="340" spans="1:1" x14ac:dyDescent="0.35">
      <c r="A340" t="str">
        <v>Jose Alvarez</v>
      </c>
    </row>
    <row r="341" spans="1:1" x14ac:dyDescent="0.35">
      <c r="A341" t="str">
        <v>Randy Jackson</v>
      </c>
    </row>
    <row r="342" spans="1:1" x14ac:dyDescent="0.35">
      <c r="A342" t="str">
        <v>Dominic Leone</v>
      </c>
    </row>
    <row r="343" spans="1:1" x14ac:dyDescent="0.35">
      <c r="A343" t="str">
        <v>Marco Gonzales</v>
      </c>
    </row>
    <row r="344" spans="1:1" x14ac:dyDescent="0.35">
      <c r="A344" t="str">
        <v>Yusei Kikuchi</v>
      </c>
    </row>
    <row r="345" spans="1:1" x14ac:dyDescent="0.35">
      <c r="A345" t="str">
        <v>Chris Flexen</v>
      </c>
    </row>
    <row r="346" spans="1:1" x14ac:dyDescent="0.35">
      <c r="A346" t="str">
        <v>Justus Sheffield</v>
      </c>
    </row>
    <row r="347" spans="1:1" x14ac:dyDescent="0.35">
      <c r="A347" t="str">
        <v>James Paxton</v>
      </c>
    </row>
    <row r="348" spans="1:1" x14ac:dyDescent="0.35">
      <c r="A348" t="str">
        <v>Justin Dunn</v>
      </c>
    </row>
    <row r="349" spans="1:1" x14ac:dyDescent="0.35">
      <c r="A349" t="str">
        <v>Nick Margevicius</v>
      </c>
    </row>
    <row r="350" spans="1:1" x14ac:dyDescent="0.35">
      <c r="A350" t="str">
        <v>Ljay Newsome</v>
      </c>
    </row>
    <row r="351" spans="1:1" x14ac:dyDescent="0.35">
      <c r="A351" t="str">
        <v>Erik Swanson</v>
      </c>
    </row>
    <row r="352" spans="1:1" x14ac:dyDescent="0.35">
      <c r="A352" t="str">
        <v>Logan Gilbert</v>
      </c>
    </row>
    <row r="353" spans="1:1" x14ac:dyDescent="0.35">
      <c r="A353" t="str">
        <v>Robert Dugger</v>
      </c>
    </row>
    <row r="354" spans="1:1" x14ac:dyDescent="0.35">
      <c r="A354" t="str">
        <v>Hector Santiago</v>
      </c>
    </row>
    <row r="355" spans="1:1" x14ac:dyDescent="0.35">
      <c r="A355" t="str">
        <v>Keynan Middleton</v>
      </c>
    </row>
    <row r="356" spans="1:1" x14ac:dyDescent="0.35">
      <c r="A356" t="str">
        <v>Darren McCaughan</v>
      </c>
    </row>
    <row r="357" spans="1:1" x14ac:dyDescent="0.35">
      <c r="A357" t="str">
        <v>Tyler Glasnow</v>
      </c>
    </row>
    <row r="358" spans="1:1" x14ac:dyDescent="0.35">
      <c r="A358" t="str">
        <v>Ryan Yarbrough</v>
      </c>
    </row>
    <row r="359" spans="1:1" x14ac:dyDescent="0.35">
      <c r="A359" t="str">
        <v>Michael Wacha</v>
      </c>
    </row>
    <row r="360" spans="1:1" x14ac:dyDescent="0.35">
      <c r="A360" t="str">
        <v>Chris Archer</v>
      </c>
    </row>
    <row r="361" spans="1:1" x14ac:dyDescent="0.35">
      <c r="A361" t="str">
        <v>Brent Honeywell</v>
      </c>
    </row>
    <row r="362" spans="1:1" x14ac:dyDescent="0.35">
      <c r="A362" t="str">
        <v>Josh Fleming</v>
      </c>
    </row>
    <row r="363" spans="1:1" x14ac:dyDescent="0.35">
      <c r="A363" t="str">
        <v>Andrew Kittredge</v>
      </c>
    </row>
    <row r="364" spans="1:1" x14ac:dyDescent="0.35">
      <c r="A364" t="str">
        <v>Luis Patino</v>
      </c>
    </row>
    <row r="365" spans="1:1" x14ac:dyDescent="0.35">
      <c r="A365" t="str">
        <v>Shane McClanahan</v>
      </c>
    </row>
    <row r="366" spans="1:1" x14ac:dyDescent="0.35">
      <c r="A366" t="str">
        <v>Collin McHugh</v>
      </c>
    </row>
    <row r="367" spans="1:1" x14ac:dyDescent="0.35">
      <c r="A367" t="str">
        <v>Drew Rasmussen</v>
      </c>
    </row>
    <row r="368" spans="1:1" x14ac:dyDescent="0.35">
      <c r="A368" t="str">
        <v>Louis Head</v>
      </c>
    </row>
    <row r="369" spans="1:1" x14ac:dyDescent="0.35">
      <c r="A369" t="str">
        <v>Shane Baz</v>
      </c>
    </row>
    <row r="370" spans="1:1" x14ac:dyDescent="0.35">
      <c r="A370" t="str">
        <v>David Robertson</v>
      </c>
    </row>
    <row r="371" spans="1:1" x14ac:dyDescent="0.35">
      <c r="A371" t="str">
        <v>Kohei Arihara</v>
      </c>
    </row>
    <row r="372" spans="1:1" x14ac:dyDescent="0.35">
      <c r="A372" t="str">
        <v>Jordan Lyles</v>
      </c>
    </row>
    <row r="373" spans="1:1" x14ac:dyDescent="0.35">
      <c r="A373" t="str">
        <v>Mike Foltynewicz</v>
      </c>
    </row>
    <row r="374" spans="1:1" x14ac:dyDescent="0.35">
      <c r="A374" t="str">
        <v>Dane Dunning</v>
      </c>
    </row>
    <row r="375" spans="1:1" x14ac:dyDescent="0.35">
      <c r="A375" t="str">
        <v>Hyeon-jong Yang</v>
      </c>
    </row>
    <row r="376" spans="1:1" x14ac:dyDescent="0.35">
      <c r="A376" t="str">
        <v>Wes Benjamin</v>
      </c>
    </row>
    <row r="377" spans="1:1" x14ac:dyDescent="0.35">
      <c r="A377" t="str">
        <v>Kolby Allard</v>
      </c>
    </row>
    <row r="378" spans="1:1" x14ac:dyDescent="0.35">
      <c r="A378" t="str">
        <v>Taylor Hearn</v>
      </c>
    </row>
    <row r="379" spans="1:1" x14ac:dyDescent="0.35">
      <c r="A379" t="str">
        <v>Drew Anderson</v>
      </c>
    </row>
    <row r="380" spans="1:1" x14ac:dyDescent="0.35">
      <c r="A380" t="str">
        <v>Jake Latz</v>
      </c>
    </row>
    <row r="381" spans="1:1" x14ac:dyDescent="0.35">
      <c r="A381" t="str">
        <v>Glenn Otto Jr.</v>
      </c>
    </row>
    <row r="382" spans="1:1" x14ac:dyDescent="0.35">
      <c r="A382" t="str">
        <v>A.J. Alexy</v>
      </c>
    </row>
    <row r="383" spans="1:1" x14ac:dyDescent="0.35">
      <c r="A383" t="str">
        <v>Hyun-Jin Ryu</v>
      </c>
    </row>
    <row r="384" spans="1:1" x14ac:dyDescent="0.35">
      <c r="A384" t="str">
        <v>Ross Stripling</v>
      </c>
    </row>
    <row r="385" spans="1:1" x14ac:dyDescent="0.35">
      <c r="A385" t="str">
        <v>T.J. Zeuch</v>
      </c>
    </row>
    <row r="386" spans="1:1" x14ac:dyDescent="0.35">
      <c r="A386" t="str">
        <v>Steven Matz</v>
      </c>
    </row>
    <row r="387" spans="1:1" x14ac:dyDescent="0.35">
      <c r="A387" t="str">
        <v>Tanner Roark</v>
      </c>
    </row>
    <row r="388" spans="1:1" x14ac:dyDescent="0.35">
      <c r="A388" t="str">
        <v>David Phelps</v>
      </c>
    </row>
    <row r="389" spans="1:1" x14ac:dyDescent="0.35">
      <c r="A389" t="str">
        <v>Robbie Ray</v>
      </c>
    </row>
    <row r="390" spans="1:1" x14ac:dyDescent="0.35">
      <c r="A390" t="str">
        <v>Anthony Kay</v>
      </c>
    </row>
    <row r="391" spans="1:1" x14ac:dyDescent="0.35">
      <c r="A391" t="str">
        <v>Tom Milone</v>
      </c>
    </row>
    <row r="392" spans="1:1" x14ac:dyDescent="0.35">
      <c r="A392" t="str">
        <v>Trent Thornton</v>
      </c>
    </row>
    <row r="393" spans="1:1" x14ac:dyDescent="0.35">
      <c r="A393" t="str">
        <v>Travis Bergen</v>
      </c>
    </row>
    <row r="394" spans="1:1" x14ac:dyDescent="0.35">
      <c r="A394" t="str">
        <v>Nate Pearson</v>
      </c>
    </row>
    <row r="395" spans="1:1" x14ac:dyDescent="0.35">
      <c r="A395" t="str">
        <v>Alek Manoah</v>
      </c>
    </row>
    <row r="396" spans="1:1" x14ac:dyDescent="0.35">
      <c r="A396" t="str">
        <v>Thomas Hatch</v>
      </c>
    </row>
    <row r="397" spans="1:1" x14ac:dyDescent="0.35">
      <c r="A397" t="str">
        <v>Julian Merryweather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34</vt:i4>
      </vt:variant>
    </vt:vector>
  </HeadingPairs>
  <TitlesOfParts>
    <vt:vector size="39" baseType="lpstr">
      <vt:lpstr>Dashboard</vt:lpstr>
      <vt:lpstr>sorting</vt:lpstr>
      <vt:lpstr>Filtered Data</vt:lpstr>
      <vt:lpstr>Raw Data</vt:lpstr>
      <vt:lpstr>Validation</vt:lpstr>
      <vt:lpstr>AvgGameScore</vt:lpstr>
      <vt:lpstr>AvgRank</vt:lpstr>
      <vt:lpstr>BQLB</vt:lpstr>
      <vt:lpstr>BQRank</vt:lpstr>
      <vt:lpstr>GS</vt:lpstr>
      <vt:lpstr>GSQ</vt:lpstr>
      <vt:lpstr>GSQRank</vt:lpstr>
      <vt:lpstr>RANKNAMES</vt:lpstr>
      <vt:lpstr>SDGameScore</vt:lpstr>
      <vt:lpstr>SDRank</vt:lpstr>
      <vt:lpstr>Sort?</vt:lpstr>
      <vt:lpstr>StarterList</vt:lpstr>
      <vt:lpstr>STATNAMES</vt:lpstr>
      <vt:lpstr>TEAMAvgGameScore</vt:lpstr>
      <vt:lpstr>TEAMAvgRank</vt:lpstr>
      <vt:lpstr>TEAMBQLB</vt:lpstr>
      <vt:lpstr>TEAMBQRank</vt:lpstr>
      <vt:lpstr>TEAMGSQ</vt:lpstr>
      <vt:lpstr>TEAMGSQRank</vt:lpstr>
      <vt:lpstr>Teams</vt:lpstr>
      <vt:lpstr>TEAMSDGameScore</vt:lpstr>
      <vt:lpstr>TEAMSDRank</vt:lpstr>
      <vt:lpstr>TEAMTopHalfLB</vt:lpstr>
      <vt:lpstr>TEAMTopHalfRankLB</vt:lpstr>
      <vt:lpstr>TEAMTopQLB</vt:lpstr>
      <vt:lpstr>TEAMTopQRankLB</vt:lpstr>
      <vt:lpstr>TopHalf</vt:lpstr>
      <vt:lpstr>TopHalfLB</vt:lpstr>
      <vt:lpstr>TopHalfRank</vt:lpstr>
      <vt:lpstr>TopHalfRankLB</vt:lpstr>
      <vt:lpstr>TopQ</vt:lpstr>
      <vt:lpstr>TopQLB</vt:lpstr>
      <vt:lpstr>TopQRank</vt:lpstr>
      <vt:lpstr>TopQRankLB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</dc:creator>
  <cp:lastModifiedBy>Daniel Bannon</cp:lastModifiedBy>
  <dcterms:created xsi:type="dcterms:W3CDTF">2021-11-30T02:36:02Z</dcterms:created>
  <dcterms:modified xsi:type="dcterms:W3CDTF">2023-12-10T23:38:03Z</dcterms:modified>
</cp:coreProperties>
</file>